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30" windowWidth="19875" windowHeight="7455"/>
  </bookViews>
  <sheets>
    <sheet name="Inddata" sheetId="1" r:id="rId1"/>
    <sheet name="Resultat for trapezformet kanal" sheetId="3" r:id="rId2"/>
    <sheet name="Q-h kurve for vandløb" sheetId="4" r:id="rId3"/>
    <sheet name="mm nedb-vandstandshøjde" sheetId="5" r:id="rId4"/>
    <sheet name="lsha-vandstandshøjde" sheetId="6" r:id="rId5"/>
    <sheet name="Vandhastighed-vandstandshøjde" sheetId="7" r:id="rId6"/>
    <sheet name="Beregninger scenarie 1" sheetId="2" r:id="rId7"/>
    <sheet name="Beregninger scenarie 2" sheetId="8" r:id="rId8"/>
    <sheet name="Beregninger scenarie 3" sheetId="10" r:id="rId9"/>
  </sheets>
  <calcPr calcId="145621"/>
</workbook>
</file>

<file path=xl/calcChain.xml><?xml version="1.0" encoding="utf-8"?>
<calcChain xmlns="http://schemas.openxmlformats.org/spreadsheetml/2006/main">
  <c r="M1540" i="10" l="1"/>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M1840" i="10"/>
  <c r="M1841" i="10"/>
  <c r="M1842" i="10"/>
  <c r="M1843" i="10"/>
  <c r="M1844" i="10"/>
  <c r="M1845" i="10"/>
  <c r="M1846" i="10"/>
  <c r="M1847" i="10"/>
  <c r="M1848" i="10"/>
  <c r="M1849" i="10"/>
  <c r="M1850" i="10"/>
  <c r="M1851" i="10"/>
  <c r="M1852" i="10"/>
  <c r="M1853" i="10"/>
  <c r="M1854" i="10"/>
  <c r="M1855" i="10"/>
  <c r="M1856" i="10"/>
  <c r="M1857" i="10"/>
  <c r="M1858" i="10"/>
  <c r="M1859" i="10"/>
  <c r="M1860" i="10"/>
  <c r="M1861" i="10"/>
  <c r="M1862" i="10"/>
  <c r="M1863" i="10"/>
  <c r="M1864" i="10"/>
  <c r="M1865" i="10"/>
  <c r="M1866" i="10"/>
  <c r="M1867" i="10"/>
  <c r="M1868" i="10"/>
  <c r="M1869" i="10"/>
  <c r="M1870" i="10"/>
  <c r="M1871" i="10"/>
  <c r="M1872" i="10"/>
  <c r="M1873" i="10"/>
  <c r="M1874" i="10"/>
  <c r="M1875" i="10"/>
  <c r="M1876" i="10"/>
  <c r="M1877" i="10"/>
  <c r="M1878" i="10"/>
  <c r="M1879" i="10"/>
  <c r="M1880" i="10"/>
  <c r="M1881" i="10"/>
  <c r="M1882" i="10"/>
  <c r="M1883" i="10"/>
  <c r="M1884" i="10"/>
  <c r="M1885" i="10"/>
  <c r="M1886" i="10"/>
  <c r="M1887" i="10"/>
  <c r="M1888" i="10"/>
  <c r="M1889" i="10"/>
  <c r="M1890" i="10"/>
  <c r="M1891" i="10"/>
  <c r="M1892" i="10"/>
  <c r="M1893" i="10"/>
  <c r="M1894" i="10"/>
  <c r="M1895" i="10"/>
  <c r="M1896" i="10"/>
  <c r="M1897" i="10"/>
  <c r="M1898" i="10"/>
  <c r="M1899" i="10"/>
  <c r="M1900" i="10"/>
  <c r="M1901" i="10"/>
  <c r="M1902" i="10"/>
  <c r="M1903" i="10"/>
  <c r="M1904" i="10"/>
  <c r="M1905" i="10"/>
  <c r="M1906" i="10"/>
  <c r="M1907" i="10"/>
  <c r="M1908" i="10"/>
  <c r="M1909" i="10"/>
  <c r="M1910" i="10"/>
  <c r="M1911" i="10"/>
  <c r="M1912" i="10"/>
  <c r="M1913" i="10"/>
  <c r="M1914" i="10"/>
  <c r="M1915" i="10"/>
  <c r="M1916" i="10"/>
  <c r="M1917" i="10"/>
  <c r="M1918" i="10"/>
  <c r="M1919" i="10"/>
  <c r="M1920" i="10"/>
  <c r="M1921" i="10"/>
  <c r="M1922" i="10"/>
  <c r="M1923" i="10"/>
  <c r="M1924" i="10"/>
  <c r="M1925" i="10"/>
  <c r="M1926" i="10"/>
  <c r="M1927" i="10"/>
  <c r="M1928" i="10"/>
  <c r="M1929" i="10"/>
  <c r="M1930" i="10"/>
  <c r="M1931" i="10"/>
  <c r="M1932" i="10"/>
  <c r="M1933" i="10"/>
  <c r="M1934" i="10"/>
  <c r="M1935" i="10"/>
  <c r="M1936" i="10"/>
  <c r="M1937" i="10"/>
  <c r="M1938" i="10"/>
  <c r="M1939" i="10"/>
  <c r="M1539" i="10"/>
  <c r="M1538" i="10"/>
  <c r="L1540" i="10"/>
  <c r="L1541" i="10"/>
  <c r="L1542" i="10"/>
  <c r="L1543" i="10"/>
  <c r="L1544" i="10"/>
  <c r="L1545" i="10"/>
  <c r="L1546" i="10"/>
  <c r="L1547" i="10"/>
  <c r="L1548" i="10"/>
  <c r="L1549" i="10"/>
  <c r="L1550" i="10"/>
  <c r="L1551" i="10"/>
  <c r="L1552" i="10"/>
  <c r="L1553" i="10"/>
  <c r="L1554" i="10"/>
  <c r="L1555" i="10"/>
  <c r="L1556" i="10"/>
  <c r="L1557" i="10"/>
  <c r="L1558" i="10"/>
  <c r="L1559" i="10"/>
  <c r="L1560" i="10"/>
  <c r="L1561" i="10"/>
  <c r="L1562" i="10"/>
  <c r="L1563" i="10"/>
  <c r="L1564" i="10"/>
  <c r="L1565" i="10"/>
  <c r="L1566" i="10"/>
  <c r="L1567" i="10"/>
  <c r="L1568" i="10"/>
  <c r="L1569" i="10"/>
  <c r="L1570" i="10"/>
  <c r="L1571" i="10"/>
  <c r="L1572" i="10"/>
  <c r="L1573" i="10"/>
  <c r="L1574" i="10"/>
  <c r="L1575" i="10"/>
  <c r="L1576" i="10"/>
  <c r="L1577" i="10"/>
  <c r="L1578" i="10"/>
  <c r="L1579" i="10"/>
  <c r="L1580" i="10"/>
  <c r="L1581" i="10"/>
  <c r="L1582" i="10"/>
  <c r="L1583" i="10"/>
  <c r="L1584" i="10"/>
  <c r="L1585" i="10"/>
  <c r="L1586" i="10"/>
  <c r="L1587" i="10"/>
  <c r="L1588" i="10"/>
  <c r="L1589" i="10"/>
  <c r="L1590" i="10"/>
  <c r="L1591" i="10"/>
  <c r="L1592" i="10"/>
  <c r="L1593" i="10"/>
  <c r="L1594" i="10"/>
  <c r="L1595" i="10"/>
  <c r="L1596" i="10"/>
  <c r="L1597" i="10"/>
  <c r="L1598" i="10"/>
  <c r="L1599" i="10"/>
  <c r="L1600" i="10"/>
  <c r="L1601" i="10"/>
  <c r="L1602" i="10"/>
  <c r="L1603" i="10"/>
  <c r="L1604" i="10"/>
  <c r="L1605" i="10"/>
  <c r="L1606" i="10"/>
  <c r="L1607" i="10"/>
  <c r="L1608" i="10"/>
  <c r="L1609" i="10"/>
  <c r="L1610" i="10"/>
  <c r="L1611" i="10"/>
  <c r="L1612" i="10"/>
  <c r="L1613" i="10"/>
  <c r="L1614" i="10"/>
  <c r="L1615" i="10"/>
  <c r="L1616" i="10"/>
  <c r="L1617" i="10"/>
  <c r="L1618" i="10"/>
  <c r="L1619" i="10"/>
  <c r="L1620" i="10"/>
  <c r="L1621" i="10"/>
  <c r="L1622" i="10"/>
  <c r="L1623" i="10"/>
  <c r="L1624" i="10"/>
  <c r="L1625" i="10"/>
  <c r="L1626" i="10"/>
  <c r="L1627" i="10"/>
  <c r="L1628" i="10"/>
  <c r="L1629" i="10"/>
  <c r="L1630" i="10"/>
  <c r="L1631" i="10"/>
  <c r="L1632" i="10"/>
  <c r="L1633" i="10"/>
  <c r="L1634" i="10"/>
  <c r="L1635" i="10"/>
  <c r="L1636" i="10"/>
  <c r="L1637" i="10"/>
  <c r="L1638" i="10"/>
  <c r="L1639" i="10"/>
  <c r="L1640" i="10"/>
  <c r="L1641" i="10"/>
  <c r="L1642" i="10"/>
  <c r="L1643" i="10"/>
  <c r="L1644" i="10"/>
  <c r="L1645" i="10"/>
  <c r="L1646" i="10"/>
  <c r="L1647" i="10"/>
  <c r="L1648" i="10"/>
  <c r="L1649" i="10"/>
  <c r="L1650" i="10"/>
  <c r="L1651" i="10"/>
  <c r="L1652" i="10"/>
  <c r="L1653" i="10"/>
  <c r="L1654" i="10"/>
  <c r="L1655" i="10"/>
  <c r="L1656" i="10"/>
  <c r="L1657" i="10"/>
  <c r="L1658" i="10"/>
  <c r="L1659" i="10"/>
  <c r="L1660" i="10"/>
  <c r="L1661" i="10"/>
  <c r="L1662" i="10"/>
  <c r="L1663" i="10"/>
  <c r="L1664" i="10"/>
  <c r="L1665" i="10"/>
  <c r="L1666" i="10"/>
  <c r="L1667" i="10"/>
  <c r="L1668" i="10"/>
  <c r="L1669" i="10"/>
  <c r="L1670" i="10"/>
  <c r="L1671" i="10"/>
  <c r="L1672" i="10"/>
  <c r="L1673" i="10"/>
  <c r="L1674" i="10"/>
  <c r="L1675" i="10"/>
  <c r="L1676" i="10"/>
  <c r="L1677" i="10"/>
  <c r="L1678" i="10"/>
  <c r="L1679" i="10"/>
  <c r="L1680" i="10"/>
  <c r="L1681" i="10"/>
  <c r="L1682" i="10"/>
  <c r="L1683" i="10"/>
  <c r="L1684" i="10"/>
  <c r="L1685" i="10"/>
  <c r="L1686" i="10"/>
  <c r="L1687" i="10"/>
  <c r="L1688" i="10"/>
  <c r="L1689" i="10"/>
  <c r="L1690" i="10"/>
  <c r="L1691" i="10"/>
  <c r="L1692" i="10"/>
  <c r="L1693" i="10"/>
  <c r="L1694" i="10"/>
  <c r="L1695" i="10"/>
  <c r="L1696" i="10"/>
  <c r="L1697" i="10"/>
  <c r="L1698" i="10"/>
  <c r="L1699" i="10"/>
  <c r="L1700" i="10"/>
  <c r="L1701" i="10"/>
  <c r="L1702" i="10"/>
  <c r="L1703" i="10"/>
  <c r="L1704" i="10"/>
  <c r="L1705" i="10"/>
  <c r="L1706" i="10"/>
  <c r="L1707" i="10"/>
  <c r="L1708" i="10"/>
  <c r="L1709" i="10"/>
  <c r="L1710" i="10"/>
  <c r="L1711" i="10"/>
  <c r="L1712" i="10"/>
  <c r="L1713" i="10"/>
  <c r="L1714" i="10"/>
  <c r="L1715" i="10"/>
  <c r="L1716" i="10"/>
  <c r="L1717" i="10"/>
  <c r="L1718" i="10"/>
  <c r="L1719" i="10"/>
  <c r="L1720" i="10"/>
  <c r="L1721" i="10"/>
  <c r="L1722" i="10"/>
  <c r="L1723" i="10"/>
  <c r="L1724" i="10"/>
  <c r="L1725" i="10"/>
  <c r="L1726" i="10"/>
  <c r="L1727" i="10"/>
  <c r="L1728" i="10"/>
  <c r="L1729" i="10"/>
  <c r="L1730" i="10"/>
  <c r="L1731" i="10"/>
  <c r="L1732" i="10"/>
  <c r="L1733" i="10"/>
  <c r="L1734" i="10"/>
  <c r="L1735" i="10"/>
  <c r="L1736" i="10"/>
  <c r="L1737" i="10"/>
  <c r="L1738" i="10"/>
  <c r="L1739" i="10"/>
  <c r="L1740" i="10"/>
  <c r="L1741" i="10"/>
  <c r="L1742" i="10"/>
  <c r="L1743" i="10"/>
  <c r="L1744" i="10"/>
  <c r="L1745" i="10"/>
  <c r="L1746" i="10"/>
  <c r="L1747" i="10"/>
  <c r="L1748" i="10"/>
  <c r="L1749" i="10"/>
  <c r="L1750" i="10"/>
  <c r="L1751" i="10"/>
  <c r="L1752" i="10"/>
  <c r="L1753" i="10"/>
  <c r="L1754" i="10"/>
  <c r="L1755" i="10"/>
  <c r="L1756" i="10"/>
  <c r="L1757" i="10"/>
  <c r="L1758" i="10"/>
  <c r="L1759" i="10"/>
  <c r="L1760" i="10"/>
  <c r="L1761" i="10"/>
  <c r="L1762" i="10"/>
  <c r="L1763" i="10"/>
  <c r="L1764" i="10"/>
  <c r="L1765" i="10"/>
  <c r="L1766" i="10"/>
  <c r="L1767" i="10"/>
  <c r="L1768" i="10"/>
  <c r="L1769" i="10"/>
  <c r="L1770" i="10"/>
  <c r="L1771" i="10"/>
  <c r="L1772" i="10"/>
  <c r="L1773" i="10"/>
  <c r="L1774" i="10"/>
  <c r="L1775" i="10"/>
  <c r="L1776" i="10"/>
  <c r="L1777" i="10"/>
  <c r="L1778" i="10"/>
  <c r="L1779" i="10"/>
  <c r="L1780" i="10"/>
  <c r="L1781" i="10"/>
  <c r="L1782" i="10"/>
  <c r="L1783" i="10"/>
  <c r="L1784" i="10"/>
  <c r="L1785" i="10"/>
  <c r="L1786" i="10"/>
  <c r="L1787" i="10"/>
  <c r="L1788" i="10"/>
  <c r="L1789" i="10"/>
  <c r="L1790" i="10"/>
  <c r="L1791" i="10"/>
  <c r="L1792" i="10"/>
  <c r="L1793" i="10"/>
  <c r="L1794" i="10"/>
  <c r="L1795" i="10"/>
  <c r="L1796" i="10"/>
  <c r="L1797" i="10"/>
  <c r="L1798" i="10"/>
  <c r="L1799" i="10"/>
  <c r="L1800" i="10"/>
  <c r="L1801" i="10"/>
  <c r="L1802" i="10"/>
  <c r="L1803" i="10"/>
  <c r="L1804" i="10"/>
  <c r="L1805" i="10"/>
  <c r="L1806" i="10"/>
  <c r="L1807" i="10"/>
  <c r="L1808" i="10"/>
  <c r="L1809" i="10"/>
  <c r="L1810" i="10"/>
  <c r="L1811" i="10"/>
  <c r="L1812" i="10"/>
  <c r="L1813" i="10"/>
  <c r="L1814" i="10"/>
  <c r="L1815" i="10"/>
  <c r="L1816" i="10"/>
  <c r="L1817" i="10"/>
  <c r="L1818" i="10"/>
  <c r="L1819" i="10"/>
  <c r="L1820" i="10"/>
  <c r="L1821" i="10"/>
  <c r="L1822" i="10"/>
  <c r="L1823" i="10"/>
  <c r="L1824" i="10"/>
  <c r="L1825" i="10"/>
  <c r="L1826" i="10"/>
  <c r="L1827" i="10"/>
  <c r="L1828" i="10"/>
  <c r="L1829" i="10"/>
  <c r="L1830" i="10"/>
  <c r="L1831" i="10"/>
  <c r="L1832" i="10"/>
  <c r="L1833" i="10"/>
  <c r="L1834" i="10"/>
  <c r="L1835" i="10"/>
  <c r="L1836" i="10"/>
  <c r="L1837" i="10"/>
  <c r="L1838" i="10"/>
  <c r="L1839" i="10"/>
  <c r="L1840" i="10"/>
  <c r="L1841" i="10"/>
  <c r="L1842" i="10"/>
  <c r="L1843" i="10"/>
  <c r="L1844" i="10"/>
  <c r="L1845" i="10"/>
  <c r="L1846" i="10"/>
  <c r="L1847" i="10"/>
  <c r="L1848" i="10"/>
  <c r="L1849" i="10"/>
  <c r="L1850" i="10"/>
  <c r="L1851" i="10"/>
  <c r="L1852" i="10"/>
  <c r="L1853" i="10"/>
  <c r="L1854" i="10"/>
  <c r="L1855" i="10"/>
  <c r="L1856" i="10"/>
  <c r="L1857" i="10"/>
  <c r="L1858" i="10"/>
  <c r="L1859" i="10"/>
  <c r="L1860" i="10"/>
  <c r="L1861" i="10"/>
  <c r="L1862" i="10"/>
  <c r="L1863" i="10"/>
  <c r="L1864" i="10"/>
  <c r="L1865" i="10"/>
  <c r="L1866" i="10"/>
  <c r="L1867" i="10"/>
  <c r="L1868" i="10"/>
  <c r="L1869" i="10"/>
  <c r="L1870" i="10"/>
  <c r="L1871" i="10"/>
  <c r="L1872" i="10"/>
  <c r="L1873" i="10"/>
  <c r="L1874" i="10"/>
  <c r="L1875" i="10"/>
  <c r="L1876" i="10"/>
  <c r="L1877" i="10"/>
  <c r="L1878" i="10"/>
  <c r="L1879" i="10"/>
  <c r="L1880" i="10"/>
  <c r="L1881" i="10"/>
  <c r="L1882" i="10"/>
  <c r="L1883" i="10"/>
  <c r="L1884" i="10"/>
  <c r="L1885" i="10"/>
  <c r="L1886" i="10"/>
  <c r="L1887" i="10"/>
  <c r="L1888" i="10"/>
  <c r="L1889" i="10"/>
  <c r="L1890" i="10"/>
  <c r="L1891" i="10"/>
  <c r="L1892" i="10"/>
  <c r="L1893" i="10"/>
  <c r="L1894" i="10"/>
  <c r="L1895" i="10"/>
  <c r="L1896" i="10"/>
  <c r="L1897" i="10"/>
  <c r="L1898" i="10"/>
  <c r="L1899" i="10"/>
  <c r="L1900" i="10"/>
  <c r="L1901" i="10"/>
  <c r="L1902" i="10"/>
  <c r="L1903" i="10"/>
  <c r="L1904" i="10"/>
  <c r="L1905" i="10"/>
  <c r="L1906" i="10"/>
  <c r="L1907" i="10"/>
  <c r="L1908" i="10"/>
  <c r="L1909" i="10"/>
  <c r="L1910" i="10"/>
  <c r="L1911" i="10"/>
  <c r="L1912" i="10"/>
  <c r="L1913" i="10"/>
  <c r="L1914" i="10"/>
  <c r="L1915" i="10"/>
  <c r="L1916" i="10"/>
  <c r="L1917" i="10"/>
  <c r="L1918" i="10"/>
  <c r="L1919" i="10"/>
  <c r="L1920" i="10"/>
  <c r="L1921" i="10"/>
  <c r="L1922" i="10"/>
  <c r="L1923" i="10"/>
  <c r="L1924" i="10"/>
  <c r="L1925" i="10"/>
  <c r="L1926" i="10"/>
  <c r="L1927" i="10"/>
  <c r="L1928" i="10"/>
  <c r="L1929" i="10"/>
  <c r="L1930" i="10"/>
  <c r="L1931" i="10"/>
  <c r="L1932" i="10"/>
  <c r="L1933" i="10"/>
  <c r="L1934" i="10"/>
  <c r="L1935" i="10"/>
  <c r="L1936" i="10"/>
  <c r="L1937" i="10"/>
  <c r="L1938" i="10"/>
  <c r="L1939" i="10"/>
  <c r="L1539" i="10"/>
  <c r="L1538" i="10"/>
  <c r="K1539" i="10"/>
  <c r="F1539" i="10"/>
  <c r="C1535" i="10"/>
  <c r="C1536" i="10" s="1"/>
  <c r="C1540" i="10" s="1"/>
  <c r="F1540" i="10" s="1"/>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J458" i="10"/>
  <c r="J459" i="10"/>
  <c r="J460"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4" i="10"/>
  <c r="J495" i="10"/>
  <c r="J496" i="10"/>
  <c r="J497" i="10"/>
  <c r="J498" i="10"/>
  <c r="J499" i="10"/>
  <c r="J500" i="10"/>
  <c r="J501" i="10"/>
  <c r="J502" i="10"/>
  <c r="J503" i="10"/>
  <c r="J504" i="10"/>
  <c r="J505" i="10"/>
  <c r="J506" i="10"/>
  <c r="J507" i="10"/>
  <c r="J508" i="10"/>
  <c r="J509" i="10"/>
  <c r="J510" i="10"/>
  <c r="J511" i="10"/>
  <c r="J512" i="10"/>
  <c r="J513" i="10"/>
  <c r="J514" i="10"/>
  <c r="J515" i="10"/>
  <c r="J516" i="10"/>
  <c r="J517" i="10"/>
  <c r="J518" i="10"/>
  <c r="J519" i="10"/>
  <c r="J520" i="10"/>
  <c r="J521" i="10"/>
  <c r="J522" i="10"/>
  <c r="J523" i="10"/>
  <c r="J524" i="10"/>
  <c r="J525" i="10"/>
  <c r="J526" i="10"/>
  <c r="J527" i="10"/>
  <c r="J528" i="10"/>
  <c r="J529" i="10"/>
  <c r="J530" i="10"/>
  <c r="J531" i="10"/>
  <c r="J532" i="10"/>
  <c r="J533" i="10"/>
  <c r="J534" i="10"/>
  <c r="J535" i="10"/>
  <c r="J536" i="10"/>
  <c r="J537" i="10"/>
  <c r="J538" i="10"/>
  <c r="J539" i="10"/>
  <c r="J540" i="10"/>
  <c r="J541" i="10"/>
  <c r="J542" i="10"/>
  <c r="J543" i="10"/>
  <c r="J544"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69"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14" i="10"/>
  <c r="J615" i="10"/>
  <c r="J616" i="10"/>
  <c r="J617" i="10"/>
  <c r="J618" i="10"/>
  <c r="J619" i="10"/>
  <c r="J620" i="10"/>
  <c r="J621" i="10"/>
  <c r="J622" i="10"/>
  <c r="J623" i="10"/>
  <c r="J624" i="10"/>
  <c r="J625" i="10"/>
  <c r="J626" i="10"/>
  <c r="J627" i="10"/>
  <c r="J628" i="10"/>
  <c r="J629" i="10"/>
  <c r="J630" i="10"/>
  <c r="J631" i="10"/>
  <c r="J632" i="10"/>
  <c r="J633" i="10"/>
  <c r="J634" i="10"/>
  <c r="J635"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J1024" i="10"/>
  <c r="J1025" i="10"/>
  <c r="J1026" i="10"/>
  <c r="J1027" i="10"/>
  <c r="J1028" i="10"/>
  <c r="J1029" i="10"/>
  <c r="J1030" i="10"/>
  <c r="J1031" i="10"/>
  <c r="J1032" i="10"/>
  <c r="J1033" i="10"/>
  <c r="J1034" i="10"/>
  <c r="J1035" i="10"/>
  <c r="J1036" i="10"/>
  <c r="J1037" i="10"/>
  <c r="J1038" i="10"/>
  <c r="J1039" i="10"/>
  <c r="J1040" i="10"/>
  <c r="J1041" i="10"/>
  <c r="J1042" i="10"/>
  <c r="J1043" i="10"/>
  <c r="J1044" i="10"/>
  <c r="J1045" i="10"/>
  <c r="J1046" i="10"/>
  <c r="J1047" i="10"/>
  <c r="J1048" i="10"/>
  <c r="J1049" i="10"/>
  <c r="J1050" i="10"/>
  <c r="J1051" i="10"/>
  <c r="J1052" i="10"/>
  <c r="J1053" i="10"/>
  <c r="J1054" i="10"/>
  <c r="J1055" i="10"/>
  <c r="J1056" i="10"/>
  <c r="J1057" i="10"/>
  <c r="J1058" i="10"/>
  <c r="J1059" i="10"/>
  <c r="J1060" i="10"/>
  <c r="J1061" i="10"/>
  <c r="J1062" i="10"/>
  <c r="J1063" i="10"/>
  <c r="J1064" i="10"/>
  <c r="J1065" i="10"/>
  <c r="J1066" i="10"/>
  <c r="J1067" i="10"/>
  <c r="J1068" i="10"/>
  <c r="J1069" i="10"/>
  <c r="J1070" i="10"/>
  <c r="J1071" i="10"/>
  <c r="J1072" i="10"/>
  <c r="J1073" i="10"/>
  <c r="J1074" i="10"/>
  <c r="J1075" i="10"/>
  <c r="J1076" i="10"/>
  <c r="J1077" i="10"/>
  <c r="J1078" i="10"/>
  <c r="J1079" i="10"/>
  <c r="J1080" i="10"/>
  <c r="J1081" i="10"/>
  <c r="J1082" i="10"/>
  <c r="J1083" i="10"/>
  <c r="J1084" i="10"/>
  <c r="J1085" i="10"/>
  <c r="J1086" i="10"/>
  <c r="J1087" i="10"/>
  <c r="J1088" i="10"/>
  <c r="J1089" i="10"/>
  <c r="J1090" i="10"/>
  <c r="J1091" i="10"/>
  <c r="J1092" i="10"/>
  <c r="J1093" i="10"/>
  <c r="J1094" i="10"/>
  <c r="J1095" i="10"/>
  <c r="J1096" i="10"/>
  <c r="J1097" i="10"/>
  <c r="J1098" i="10"/>
  <c r="J1099" i="10"/>
  <c r="J1100" i="10"/>
  <c r="J1101" i="10"/>
  <c r="J1102" i="10"/>
  <c r="J1103" i="10"/>
  <c r="J1104" i="10"/>
  <c r="J1105" i="10"/>
  <c r="J1106" i="10"/>
  <c r="J1107" i="10"/>
  <c r="J1108" i="10"/>
  <c r="J1109" i="10"/>
  <c r="J1110" i="10"/>
  <c r="J1111" i="10"/>
  <c r="J1112" i="10"/>
  <c r="J1113" i="10"/>
  <c r="J1114" i="10"/>
  <c r="J1115" i="10"/>
  <c r="J1116"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39" i="10"/>
  <c r="J1140" i="10"/>
  <c r="J1141" i="10"/>
  <c r="J1142" i="10"/>
  <c r="J1143" i="10"/>
  <c r="J1144" i="10"/>
  <c r="J1145" i="10"/>
  <c r="J1146" i="10"/>
  <c r="J1147" i="10"/>
  <c r="J1148" i="10"/>
  <c r="J1149" i="10"/>
  <c r="J1150" i="10"/>
  <c r="J1151" i="10"/>
  <c r="J1152" i="10"/>
  <c r="J1153" i="10"/>
  <c r="J1154" i="10"/>
  <c r="J1155" i="10"/>
  <c r="J1156" i="10"/>
  <c r="J1157"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6" i="10"/>
  <c r="J1287" i="10"/>
  <c r="J1288" i="10"/>
  <c r="J1289" i="10"/>
  <c r="J1290" i="10"/>
  <c r="J1291" i="10"/>
  <c r="J1292" i="10"/>
  <c r="J1293" i="10"/>
  <c r="J1294" i="10"/>
  <c r="J1295" i="10"/>
  <c r="J1296" i="10"/>
  <c r="J1297" i="10"/>
  <c r="J1298" i="10"/>
  <c r="J1299" i="10"/>
  <c r="J1300" i="10"/>
  <c r="J1301" i="10"/>
  <c r="J1302" i="10"/>
  <c r="J1303" i="10"/>
  <c r="J1304" i="10"/>
  <c r="J1305" i="10"/>
  <c r="J1306" i="10"/>
  <c r="J1307" i="10"/>
  <c r="J1308" i="10"/>
  <c r="J1309" i="10"/>
  <c r="J1310" i="10"/>
  <c r="J1311" i="10"/>
  <c r="J1312" i="10"/>
  <c r="J1313" i="10"/>
  <c r="J1314" i="10"/>
  <c r="J1315"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37" i="10"/>
  <c r="J1338" i="10"/>
  <c r="J1339" i="10"/>
  <c r="J1340" i="10"/>
  <c r="J1341" i="10"/>
  <c r="J1342" i="10"/>
  <c r="J1343" i="10"/>
  <c r="J1344" i="10"/>
  <c r="J1345" i="10"/>
  <c r="J1346" i="10"/>
  <c r="J1347" i="10"/>
  <c r="J1348" i="10"/>
  <c r="J1349" i="10"/>
  <c r="J1350" i="10"/>
  <c r="J1351" i="10"/>
  <c r="J1352" i="10"/>
  <c r="J1353" i="10"/>
  <c r="J1354" i="10"/>
  <c r="J1355" i="10"/>
  <c r="J1356" i="10"/>
  <c r="J1357" i="10"/>
  <c r="J1358" i="10"/>
  <c r="J1359" i="10"/>
  <c r="J1360" i="10"/>
  <c r="J1361" i="10"/>
  <c r="J1362" i="10"/>
  <c r="J1363" i="10"/>
  <c r="J1364" i="10"/>
  <c r="J1365" i="10"/>
  <c r="J1366" i="10"/>
  <c r="J1367" i="10"/>
  <c r="J1368" i="10"/>
  <c r="J1369" i="10"/>
  <c r="J1370" i="10"/>
  <c r="J1371" i="10"/>
  <c r="J1372" i="10"/>
  <c r="J1373" i="10"/>
  <c r="J1374" i="10"/>
  <c r="J1375" i="10"/>
  <c r="J1376" i="10"/>
  <c r="J1377" i="10"/>
  <c r="J1378" i="10"/>
  <c r="J1379" i="10"/>
  <c r="J1380" i="10"/>
  <c r="J1381" i="10"/>
  <c r="J1382" i="10"/>
  <c r="J1383" i="10"/>
  <c r="J1384" i="10"/>
  <c r="J1385" i="10"/>
  <c r="J1386" i="10"/>
  <c r="J1387" i="10"/>
  <c r="J1388" i="10"/>
  <c r="J1389" i="10"/>
  <c r="J1390" i="10"/>
  <c r="J1391" i="10"/>
  <c r="J1392" i="10"/>
  <c r="J1393" i="10"/>
  <c r="J1394" i="10"/>
  <c r="J1395" i="10"/>
  <c r="J1396" i="10"/>
  <c r="J1397" i="10"/>
  <c r="J1398" i="10"/>
  <c r="J1399" i="10"/>
  <c r="J1400" i="10"/>
  <c r="J1401" i="10"/>
  <c r="J1402" i="10"/>
  <c r="J1403" i="10"/>
  <c r="J1404" i="10"/>
  <c r="J1405" i="10"/>
  <c r="J1406" i="10"/>
  <c r="J1407" i="10"/>
  <c r="J1408" i="10"/>
  <c r="J1409" i="10"/>
  <c r="J1410" i="10"/>
  <c r="J1411" i="10"/>
  <c r="J1412" i="10"/>
  <c r="J1413" i="10"/>
  <c r="J1414" i="10"/>
  <c r="J1415" i="10"/>
  <c r="J1416" i="10"/>
  <c r="J1417" i="10"/>
  <c r="J1418" i="10"/>
  <c r="J1419" i="10"/>
  <c r="J1420" i="10"/>
  <c r="J1421" i="10"/>
  <c r="J1422" i="10"/>
  <c r="J1423" i="10"/>
  <c r="J1424" i="10"/>
  <c r="J1425" i="10"/>
  <c r="J1426" i="10"/>
  <c r="J1427" i="10"/>
  <c r="J1428" i="10"/>
  <c r="J1429" i="10"/>
  <c r="J1430" i="10"/>
  <c r="J1431" i="10"/>
  <c r="J1432" i="10"/>
  <c r="J1433" i="10"/>
  <c r="J1434" i="10"/>
  <c r="J1435" i="10"/>
  <c r="J1436" i="10"/>
  <c r="J1437" i="10"/>
  <c r="J1438" i="10"/>
  <c r="J1439" i="10"/>
  <c r="J1440" i="10"/>
  <c r="J1441" i="10"/>
  <c r="J1442" i="10"/>
  <c r="J1443" i="10"/>
  <c r="J1444" i="10"/>
  <c r="J1445" i="10"/>
  <c r="J1446" i="10"/>
  <c r="J1447" i="10"/>
  <c r="J1448" i="10"/>
  <c r="J1449" i="10"/>
  <c r="J1450" i="10"/>
  <c r="J1451" i="10"/>
  <c r="J1452" i="10"/>
  <c r="J1453" i="10"/>
  <c r="J1454" i="10"/>
  <c r="J1455" i="10"/>
  <c r="J1456" i="10"/>
  <c r="J1457" i="10"/>
  <c r="J1458" i="10"/>
  <c r="J1459" i="10"/>
  <c r="J1460" i="10"/>
  <c r="J1461" i="10"/>
  <c r="J1462" i="10"/>
  <c r="J1463" i="10"/>
  <c r="J1464" i="10"/>
  <c r="J1465" i="10"/>
  <c r="J1466" i="10"/>
  <c r="J1467" i="10"/>
  <c r="J1468" i="10"/>
  <c r="J1469" i="10"/>
  <c r="J1470" i="10"/>
  <c r="J1471" i="10"/>
  <c r="J1472" i="10"/>
  <c r="J1473" i="10"/>
  <c r="J1474" i="10"/>
  <c r="J1475" i="10"/>
  <c r="J1476" i="10"/>
  <c r="J1477" i="10"/>
  <c r="J1478" i="10"/>
  <c r="J1479" i="10"/>
  <c r="J1480" i="10"/>
  <c r="J1481" i="10"/>
  <c r="J1482" i="10"/>
  <c r="J1483" i="10"/>
  <c r="J1484" i="10"/>
  <c r="J1485" i="10"/>
  <c r="J1486" i="10"/>
  <c r="J1487" i="10"/>
  <c r="J1488" i="10"/>
  <c r="J1489" i="10"/>
  <c r="J1490" i="10"/>
  <c r="J1491" i="10"/>
  <c r="J1492" i="10"/>
  <c r="J1493" i="10"/>
  <c r="J1494" i="10"/>
  <c r="J1495" i="10"/>
  <c r="J1496" i="10"/>
  <c r="J1497" i="10"/>
  <c r="J1498" i="10"/>
  <c r="J1499" i="10"/>
  <c r="J1500" i="10"/>
  <c r="J1501" i="10"/>
  <c r="J1502" i="10"/>
  <c r="J1503" i="10"/>
  <c r="J1504" i="10"/>
  <c r="J1505" i="10"/>
  <c r="J1506" i="10"/>
  <c r="J1507" i="10"/>
  <c r="J1508" i="10"/>
  <c r="J1509" i="10"/>
  <c r="J1510" i="10"/>
  <c r="J1511" i="10"/>
  <c r="J1512" i="10"/>
  <c r="J1513" i="10"/>
  <c r="J1514" i="10"/>
  <c r="J1515" i="10"/>
  <c r="J1516" i="10"/>
  <c r="J1517" i="10"/>
  <c r="J1518" i="10"/>
  <c r="J1519" i="10"/>
  <c r="J1520" i="10"/>
  <c r="J1521" i="10"/>
  <c r="J1522" i="10"/>
  <c r="J1523" i="10"/>
  <c r="J1524" i="10"/>
  <c r="J1525" i="10"/>
  <c r="J1526" i="10"/>
  <c r="J1527" i="10"/>
  <c r="J1528" i="10"/>
  <c r="J1529" i="10"/>
  <c r="J1530" i="10"/>
  <c r="J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8" i="10"/>
  <c r="I1419" i="10"/>
  <c r="I1420" i="10"/>
  <c r="I1421" i="10"/>
  <c r="I1422" i="10"/>
  <c r="I1423" i="10"/>
  <c r="I1424" i="10"/>
  <c r="I1425" i="10"/>
  <c r="I1426" i="10"/>
  <c r="I1427" i="10"/>
  <c r="I1428" i="10"/>
  <c r="I1429" i="10"/>
  <c r="I1430" i="10"/>
  <c r="I1431" i="10"/>
  <c r="I1432" i="10"/>
  <c r="I1433" i="10"/>
  <c r="I1434" i="10"/>
  <c r="I1435" i="10"/>
  <c r="I1436" i="10"/>
  <c r="I1437" i="10"/>
  <c r="I1438" i="10"/>
  <c r="I1439" i="10"/>
  <c r="I1440" i="10"/>
  <c r="I1441" i="10"/>
  <c r="I1442" i="10"/>
  <c r="I1443" i="10"/>
  <c r="I1444" i="10"/>
  <c r="I1445" i="10"/>
  <c r="I1446" i="10"/>
  <c r="I1447" i="10"/>
  <c r="I1448" i="10"/>
  <c r="I1449" i="10"/>
  <c r="I1450" i="10"/>
  <c r="I1451" i="10"/>
  <c r="I1452" i="10"/>
  <c r="I1453" i="10"/>
  <c r="I1454" i="10"/>
  <c r="I1455" i="10"/>
  <c r="I1456" i="10"/>
  <c r="I1457" i="10"/>
  <c r="I1458" i="10"/>
  <c r="I1459" i="10"/>
  <c r="I1460" i="10"/>
  <c r="I1461" i="10"/>
  <c r="I1462" i="10"/>
  <c r="I1463" i="10"/>
  <c r="I1464"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30" i="10"/>
  <c r="F30" i="10"/>
  <c r="D30" i="10"/>
  <c r="C26" i="10"/>
  <c r="C27" i="10" s="1"/>
  <c r="F27" i="10" s="1"/>
  <c r="M13" i="10"/>
  <c r="C14" i="10"/>
  <c r="C13" i="10"/>
  <c r="C16" i="10" s="1"/>
  <c r="C5" i="10"/>
  <c r="C2" i="10"/>
  <c r="O1538" i="10"/>
  <c r="N1538" i="10"/>
  <c r="G30" i="10"/>
  <c r="G23" i="10"/>
  <c r="M14" i="10"/>
  <c r="P1538" i="10" s="1"/>
  <c r="Q1538" i="10" s="1"/>
  <c r="R1538" i="10"/>
  <c r="S1538" i="10" s="1"/>
  <c r="C1541" i="10" l="1"/>
  <c r="F1541" i="10" s="1"/>
  <c r="D1540" i="10"/>
  <c r="C9" i="10"/>
  <c r="H4" i="3" s="1"/>
  <c r="D1539" i="10"/>
  <c r="E1539" i="10" s="1"/>
  <c r="C31" i="10"/>
  <c r="F31" i="10" s="1"/>
  <c r="C3" i="10"/>
  <c r="C4" i="10" s="1"/>
  <c r="H5" i="3" s="1"/>
  <c r="D31" i="10"/>
  <c r="H31" i="10" s="1"/>
  <c r="G1540" i="10"/>
  <c r="E1540" i="10"/>
  <c r="G1539" i="10"/>
  <c r="C32" i="10"/>
  <c r="F32" i="10" s="1"/>
  <c r="G31" i="10"/>
  <c r="C6" i="10"/>
  <c r="C7" i="10" s="1"/>
  <c r="C15" i="10" s="1"/>
  <c r="C17" i="10" s="1"/>
  <c r="H20" i="3" s="1"/>
  <c r="H30" i="10"/>
  <c r="H29" i="10" s="1"/>
  <c r="K1540" i="10"/>
  <c r="K1541" i="10" l="1"/>
  <c r="C1542" i="10"/>
  <c r="D1541" i="10"/>
  <c r="E1541" i="10" s="1"/>
  <c r="G1541" i="10"/>
  <c r="D32" i="10"/>
  <c r="H1539" i="10"/>
  <c r="I1539" i="10" s="1"/>
  <c r="N1539" i="10" s="1"/>
  <c r="O1539" i="10" s="1"/>
  <c r="C33" i="10"/>
  <c r="G32" i="10"/>
  <c r="H1540" i="10"/>
  <c r="I1540" i="10" s="1"/>
  <c r="C18" i="10"/>
  <c r="H21" i="3" s="1"/>
  <c r="C20" i="10"/>
  <c r="F13" i="10" s="1"/>
  <c r="H7" i="3" s="1"/>
  <c r="C19" i="10"/>
  <c r="H22" i="3" s="1"/>
  <c r="F1542" i="10" l="1"/>
  <c r="G1542" i="10" s="1"/>
  <c r="D1542" i="10"/>
  <c r="E1542" i="10" s="1"/>
  <c r="K1542" i="10"/>
  <c r="C1543" i="10"/>
  <c r="K1543" i="10" s="1"/>
  <c r="H1541" i="10"/>
  <c r="I1541" i="10" s="1"/>
  <c r="N1541" i="10" s="1"/>
  <c r="O1541" i="10" s="1"/>
  <c r="D33" i="10"/>
  <c r="F33" i="10"/>
  <c r="H32" i="10"/>
  <c r="C34" i="10"/>
  <c r="F34" i="10" s="1"/>
  <c r="J1539" i="10"/>
  <c r="R1539" i="10" s="1"/>
  <c r="S1539" i="10" s="1"/>
  <c r="N1540" i="10"/>
  <c r="O1540" i="10" s="1"/>
  <c r="J1540" i="10"/>
  <c r="F14" i="10"/>
  <c r="F20" i="10"/>
  <c r="G33" i="10"/>
  <c r="C1544" i="10" l="1"/>
  <c r="F1544" i="10"/>
  <c r="G1544" i="10" s="1"/>
  <c r="H1544" i="10" s="1"/>
  <c r="I1544" i="10" s="1"/>
  <c r="N1544" i="10" s="1"/>
  <c r="O1544" i="10" s="1"/>
  <c r="D1544" i="10"/>
  <c r="E1544" i="10" s="1"/>
  <c r="H1542" i="10"/>
  <c r="I1542" i="10" s="1"/>
  <c r="E1543" i="10"/>
  <c r="F1543" i="10"/>
  <c r="G1543" i="10" s="1"/>
  <c r="D1543" i="10"/>
  <c r="M15" i="10"/>
  <c r="H13" i="3" s="1"/>
  <c r="H11" i="3"/>
  <c r="F15" i="10"/>
  <c r="H8" i="3"/>
  <c r="J1541" i="10"/>
  <c r="R1541" i="10" s="1"/>
  <c r="S1541" i="10" s="1"/>
  <c r="H33" i="10"/>
  <c r="D34" i="10"/>
  <c r="P1539" i="10"/>
  <c r="Q1539" i="10" s="1"/>
  <c r="G34" i="10"/>
  <c r="C35" i="10"/>
  <c r="F35" i="10" s="1"/>
  <c r="P1540" i="10"/>
  <c r="Q1540" i="10" s="1"/>
  <c r="R1540" i="10"/>
  <c r="S1540" i="10" s="1"/>
  <c r="K1544" i="10" l="1"/>
  <c r="C1545" i="10"/>
  <c r="H17" i="3"/>
  <c r="H14" i="3"/>
  <c r="H1543" i="10"/>
  <c r="I1543" i="10" s="1"/>
  <c r="N1542" i="10"/>
  <c r="O1542" i="10" s="1"/>
  <c r="J1542" i="10"/>
  <c r="F16" i="10"/>
  <c r="H9" i="3"/>
  <c r="P1541" i="10"/>
  <c r="Q1541" i="10" s="1"/>
  <c r="D35" i="10"/>
  <c r="H34" i="10"/>
  <c r="J1544" i="10"/>
  <c r="R1544" i="10" s="1"/>
  <c r="S1544" i="10" s="1"/>
  <c r="C36" i="10"/>
  <c r="F36" i="10" s="1"/>
  <c r="G35" i="10"/>
  <c r="F1545" i="10" l="1"/>
  <c r="G1545" i="10" s="1"/>
  <c r="K1545" i="10"/>
  <c r="D1545" i="10"/>
  <c r="E1545" i="10" s="1"/>
  <c r="H1545" i="10" s="1"/>
  <c r="I1545" i="10" s="1"/>
  <c r="N1545" i="10" s="1"/>
  <c r="O1545" i="10" s="1"/>
  <c r="C1546" i="10"/>
  <c r="P1542" i="10"/>
  <c r="Q1542" i="10" s="1"/>
  <c r="R1542" i="10"/>
  <c r="S1542" i="10" s="1"/>
  <c r="N1543" i="10"/>
  <c r="O1543" i="10" s="1"/>
  <c r="J1543" i="10"/>
  <c r="M16" i="10"/>
  <c r="M17" i="10" s="1"/>
  <c r="H15" i="3" s="1"/>
  <c r="H18" i="3" s="1"/>
  <c r="H10" i="3"/>
  <c r="P1544" i="10"/>
  <c r="Q1544" i="10" s="1"/>
  <c r="D36" i="10"/>
  <c r="H36" i="10" s="1"/>
  <c r="H35" i="10"/>
  <c r="C37" i="10"/>
  <c r="F37" i="10" s="1"/>
  <c r="G36" i="10"/>
  <c r="F1546" i="10" l="1"/>
  <c r="G1546" i="10" s="1"/>
  <c r="D1546" i="10"/>
  <c r="E1546" i="10" s="1"/>
  <c r="C1547" i="10"/>
  <c r="K1546" i="10"/>
  <c r="J1545" i="10"/>
  <c r="P1543" i="10"/>
  <c r="Q1543" i="10" s="1"/>
  <c r="R1543" i="10"/>
  <c r="S1543" i="10" s="1"/>
  <c r="D37" i="10"/>
  <c r="C38" i="10"/>
  <c r="F38" i="10" s="1"/>
  <c r="G37" i="10"/>
  <c r="F1547" i="10" l="1"/>
  <c r="G1547" i="10" s="1"/>
  <c r="K1547" i="10"/>
  <c r="D1547" i="10"/>
  <c r="E1547" i="10" s="1"/>
  <c r="H1547" i="10" s="1"/>
  <c r="I1547" i="10" s="1"/>
  <c r="N1547" i="10" s="1"/>
  <c r="O1547" i="10" s="1"/>
  <c r="C1548" i="10"/>
  <c r="H1546" i="10"/>
  <c r="I1546" i="10" s="1"/>
  <c r="R1545" i="10"/>
  <c r="S1545" i="10" s="1"/>
  <c r="P1545" i="10"/>
  <c r="Q1545" i="10" s="1"/>
  <c r="H37" i="10"/>
  <c r="D38" i="10"/>
  <c r="J1547" i="10"/>
  <c r="G38" i="10"/>
  <c r="C39" i="10"/>
  <c r="F39" i="10" s="1"/>
  <c r="F1548" i="10" l="1"/>
  <c r="G1548" i="10" s="1"/>
  <c r="C1549" i="10"/>
  <c r="K1548" i="10"/>
  <c r="D1548" i="10"/>
  <c r="E1548" i="10" s="1"/>
  <c r="H1548" i="10" s="1"/>
  <c r="I1548" i="10" s="1"/>
  <c r="N1548" i="10" s="1"/>
  <c r="O1548" i="10" s="1"/>
  <c r="N1546" i="10"/>
  <c r="O1546" i="10" s="1"/>
  <c r="J1546" i="10"/>
  <c r="D39" i="10"/>
  <c r="H38" i="10"/>
  <c r="R1547" i="10"/>
  <c r="S1547" i="10" s="1"/>
  <c r="P1547" i="10"/>
  <c r="Q1547" i="10" s="1"/>
  <c r="C40" i="10"/>
  <c r="F40" i="10" s="1"/>
  <c r="G39" i="10"/>
  <c r="R1546" i="10" l="1"/>
  <c r="S1546" i="10" s="1"/>
  <c r="P1546" i="10"/>
  <c r="Q1546" i="10" s="1"/>
  <c r="D1549" i="10"/>
  <c r="E1549" i="10" s="1"/>
  <c r="F1549" i="10"/>
  <c r="G1549" i="10" s="1"/>
  <c r="K1549" i="10"/>
  <c r="C1550" i="10"/>
  <c r="J1548" i="10"/>
  <c r="P1548" i="10" s="1"/>
  <c r="Q1548" i="10" s="1"/>
  <c r="H39" i="10"/>
  <c r="D40" i="10"/>
  <c r="H40" i="10" s="1"/>
  <c r="G40" i="10"/>
  <c r="C41" i="10"/>
  <c r="F41" i="10" s="1"/>
  <c r="H1549" i="10" l="1"/>
  <c r="I1549" i="10" s="1"/>
  <c r="R1548" i="10"/>
  <c r="S1548" i="10" s="1"/>
  <c r="D1550" i="10"/>
  <c r="E1550" i="10" s="1"/>
  <c r="H1550" i="10" s="1"/>
  <c r="I1550" i="10" s="1"/>
  <c r="N1550" i="10" s="1"/>
  <c r="O1550" i="10" s="1"/>
  <c r="C1551" i="10"/>
  <c r="F1550" i="10"/>
  <c r="G1550" i="10" s="1"/>
  <c r="K1550" i="10"/>
  <c r="D41" i="10"/>
  <c r="C42" i="10"/>
  <c r="F42" i="10" s="1"/>
  <c r="G41" i="10"/>
  <c r="J1550" i="10" l="1"/>
  <c r="D1551" i="10"/>
  <c r="E1551" i="10" s="1"/>
  <c r="F1551" i="10"/>
  <c r="G1551" i="10" s="1"/>
  <c r="K1551" i="10"/>
  <c r="C1552" i="10"/>
  <c r="J1549" i="10"/>
  <c r="N1549" i="10"/>
  <c r="O1549" i="10" s="1"/>
  <c r="D42" i="10"/>
  <c r="H41" i="10"/>
  <c r="R1550" i="10"/>
  <c r="S1550" i="10" s="1"/>
  <c r="P1550" i="10"/>
  <c r="Q1550" i="10" s="1"/>
  <c r="G42" i="10"/>
  <c r="C43" i="10"/>
  <c r="F43" i="10" s="1"/>
  <c r="R1549" i="10" l="1"/>
  <c r="S1549" i="10" s="1"/>
  <c r="P1549" i="10"/>
  <c r="Q1549" i="10" s="1"/>
  <c r="H1551" i="10"/>
  <c r="I1551" i="10" s="1"/>
  <c r="K1552" i="10"/>
  <c r="F1552" i="10"/>
  <c r="G1552" i="10" s="1"/>
  <c r="C1553" i="10"/>
  <c r="D1552" i="10"/>
  <c r="E1552" i="10" s="1"/>
  <c r="H1552" i="10" s="1"/>
  <c r="I1552" i="10" s="1"/>
  <c r="J1552" i="10" s="1"/>
  <c r="P1552" i="10" s="1"/>
  <c r="Q1552" i="10" s="1"/>
  <c r="H42" i="10"/>
  <c r="D43" i="10"/>
  <c r="H43" i="10" s="1"/>
  <c r="R1552" i="10"/>
  <c r="S1552" i="10" s="1"/>
  <c r="C44" i="10"/>
  <c r="F44" i="10" s="1"/>
  <c r="G43" i="10"/>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539" i="8"/>
  <c r="M1538" i="8"/>
  <c r="L1540" i="8"/>
  <c r="L1541" i="8"/>
  <c r="L1542" i="8"/>
  <c r="L1543" i="8"/>
  <c r="L1544" i="8"/>
  <c r="L1545" i="8"/>
  <c r="L1546" i="8"/>
  <c r="L1547" i="8"/>
  <c r="L1548" i="8"/>
  <c r="L1549" i="8"/>
  <c r="L1550" i="8"/>
  <c r="L1551" i="8"/>
  <c r="L1552" i="8"/>
  <c r="L1553" i="8"/>
  <c r="L1554" i="8"/>
  <c r="L1555" i="8"/>
  <c r="L1556" i="8"/>
  <c r="L1557" i="8"/>
  <c r="L1558" i="8"/>
  <c r="L1559" i="8"/>
  <c r="L1560" i="8"/>
  <c r="L1561" i="8"/>
  <c r="L1562" i="8"/>
  <c r="L1563" i="8"/>
  <c r="L1564" i="8"/>
  <c r="L1565" i="8"/>
  <c r="L1566" i="8"/>
  <c r="L1567" i="8"/>
  <c r="L1568" i="8"/>
  <c r="L1569" i="8"/>
  <c r="L1570" i="8"/>
  <c r="L1571" i="8"/>
  <c r="L1572" i="8"/>
  <c r="L1573" i="8"/>
  <c r="L1574" i="8"/>
  <c r="L1575" i="8"/>
  <c r="L1576" i="8"/>
  <c r="L1577" i="8"/>
  <c r="L1578" i="8"/>
  <c r="L1579" i="8"/>
  <c r="L1580" i="8"/>
  <c r="L1581" i="8"/>
  <c r="L1582" i="8"/>
  <c r="L1583" i="8"/>
  <c r="L1584" i="8"/>
  <c r="L1585" i="8"/>
  <c r="L1586" i="8"/>
  <c r="L1587" i="8"/>
  <c r="L1588" i="8"/>
  <c r="L1589" i="8"/>
  <c r="L1590" i="8"/>
  <c r="L1591" i="8"/>
  <c r="L1592" i="8"/>
  <c r="L1593" i="8"/>
  <c r="L1594" i="8"/>
  <c r="L1595" i="8"/>
  <c r="L1596" i="8"/>
  <c r="L1597" i="8"/>
  <c r="L1598" i="8"/>
  <c r="L1599" i="8"/>
  <c r="L1600" i="8"/>
  <c r="L1601" i="8"/>
  <c r="L1602" i="8"/>
  <c r="L1603" i="8"/>
  <c r="L1604" i="8"/>
  <c r="L1605" i="8"/>
  <c r="L1606" i="8"/>
  <c r="L1607" i="8"/>
  <c r="L1608" i="8"/>
  <c r="L1609" i="8"/>
  <c r="L1610" i="8"/>
  <c r="L1611" i="8"/>
  <c r="L1612" i="8"/>
  <c r="L1613" i="8"/>
  <c r="L1614" i="8"/>
  <c r="L1615" i="8"/>
  <c r="L1616" i="8"/>
  <c r="L1617" i="8"/>
  <c r="L1618" i="8"/>
  <c r="L1619" i="8"/>
  <c r="L1620" i="8"/>
  <c r="L1621" i="8"/>
  <c r="L1622" i="8"/>
  <c r="L1623" i="8"/>
  <c r="L1624" i="8"/>
  <c r="L1625" i="8"/>
  <c r="L1626" i="8"/>
  <c r="L1627" i="8"/>
  <c r="L1628" i="8"/>
  <c r="L1629" i="8"/>
  <c r="L1630" i="8"/>
  <c r="L1631" i="8"/>
  <c r="L1632" i="8"/>
  <c r="L1633" i="8"/>
  <c r="L1634" i="8"/>
  <c r="L1635" i="8"/>
  <c r="L1636" i="8"/>
  <c r="L1637" i="8"/>
  <c r="L1638" i="8"/>
  <c r="L1639" i="8"/>
  <c r="L1640" i="8"/>
  <c r="L1641" i="8"/>
  <c r="L1642" i="8"/>
  <c r="L1643" i="8"/>
  <c r="L1644" i="8"/>
  <c r="L1645" i="8"/>
  <c r="L1646" i="8"/>
  <c r="L1647" i="8"/>
  <c r="L1648" i="8"/>
  <c r="L1649" i="8"/>
  <c r="L1650" i="8"/>
  <c r="L1651" i="8"/>
  <c r="L1652" i="8"/>
  <c r="L1653" i="8"/>
  <c r="L1654" i="8"/>
  <c r="L1655" i="8"/>
  <c r="L1656" i="8"/>
  <c r="L1657" i="8"/>
  <c r="L1658" i="8"/>
  <c r="L1659" i="8"/>
  <c r="L1660" i="8"/>
  <c r="L1661" i="8"/>
  <c r="L1662" i="8"/>
  <c r="L1663" i="8"/>
  <c r="L1664" i="8"/>
  <c r="L1665" i="8"/>
  <c r="L1666" i="8"/>
  <c r="L1667" i="8"/>
  <c r="L1668" i="8"/>
  <c r="L1669" i="8"/>
  <c r="L1670" i="8"/>
  <c r="L1671" i="8"/>
  <c r="L1672" i="8"/>
  <c r="L1673" i="8"/>
  <c r="L1674" i="8"/>
  <c r="L1675" i="8"/>
  <c r="L1676" i="8"/>
  <c r="L1677" i="8"/>
  <c r="L1678" i="8"/>
  <c r="L1679" i="8"/>
  <c r="L1680" i="8"/>
  <c r="L1681" i="8"/>
  <c r="L1682" i="8"/>
  <c r="L1683" i="8"/>
  <c r="L1684" i="8"/>
  <c r="L1685" i="8"/>
  <c r="L1686" i="8"/>
  <c r="L1687" i="8"/>
  <c r="L1688" i="8"/>
  <c r="L1689" i="8"/>
  <c r="L1690" i="8"/>
  <c r="L1691" i="8"/>
  <c r="L1692" i="8"/>
  <c r="L1693" i="8"/>
  <c r="L1694" i="8"/>
  <c r="L1695" i="8"/>
  <c r="L1696" i="8"/>
  <c r="L1697" i="8"/>
  <c r="L1698" i="8"/>
  <c r="L1699" i="8"/>
  <c r="L1700" i="8"/>
  <c r="L1701" i="8"/>
  <c r="L1702" i="8"/>
  <c r="L1703" i="8"/>
  <c r="L1704" i="8"/>
  <c r="L1705" i="8"/>
  <c r="L1706" i="8"/>
  <c r="L1707" i="8"/>
  <c r="L1708" i="8"/>
  <c r="L1709" i="8"/>
  <c r="L1710" i="8"/>
  <c r="L1711" i="8"/>
  <c r="L1712" i="8"/>
  <c r="L1713" i="8"/>
  <c r="L1714" i="8"/>
  <c r="L1715" i="8"/>
  <c r="L1716" i="8"/>
  <c r="L1717" i="8"/>
  <c r="L1718" i="8"/>
  <c r="L1719" i="8"/>
  <c r="L1720" i="8"/>
  <c r="L1721" i="8"/>
  <c r="L1722" i="8"/>
  <c r="L1723" i="8"/>
  <c r="L1724" i="8"/>
  <c r="L1725" i="8"/>
  <c r="L1726" i="8"/>
  <c r="L1727" i="8"/>
  <c r="L1728" i="8"/>
  <c r="L1729" i="8"/>
  <c r="L1730" i="8"/>
  <c r="L1731" i="8"/>
  <c r="L1732" i="8"/>
  <c r="L1733" i="8"/>
  <c r="L1734" i="8"/>
  <c r="L1735" i="8"/>
  <c r="L1736" i="8"/>
  <c r="L1737" i="8"/>
  <c r="L1738" i="8"/>
  <c r="L1739" i="8"/>
  <c r="L1740" i="8"/>
  <c r="L1741" i="8"/>
  <c r="L1742" i="8"/>
  <c r="L1743" i="8"/>
  <c r="L1744" i="8"/>
  <c r="L1745" i="8"/>
  <c r="L1746" i="8"/>
  <c r="L1747" i="8"/>
  <c r="L1748" i="8"/>
  <c r="L1749" i="8"/>
  <c r="L1750" i="8"/>
  <c r="L1751" i="8"/>
  <c r="L1752" i="8"/>
  <c r="L1753" i="8"/>
  <c r="L1754" i="8"/>
  <c r="L1755" i="8"/>
  <c r="L1756" i="8"/>
  <c r="L1757" i="8"/>
  <c r="L1758" i="8"/>
  <c r="L1759" i="8"/>
  <c r="L1760" i="8"/>
  <c r="L1761" i="8"/>
  <c r="L1762" i="8"/>
  <c r="L1763" i="8"/>
  <c r="L1764" i="8"/>
  <c r="L1765" i="8"/>
  <c r="L1766" i="8"/>
  <c r="L1767" i="8"/>
  <c r="L1768" i="8"/>
  <c r="L1769" i="8"/>
  <c r="L1770" i="8"/>
  <c r="L1771" i="8"/>
  <c r="L1772" i="8"/>
  <c r="L1773" i="8"/>
  <c r="L1774" i="8"/>
  <c r="L1775" i="8"/>
  <c r="L1776" i="8"/>
  <c r="L1777" i="8"/>
  <c r="L1778" i="8"/>
  <c r="L1779" i="8"/>
  <c r="L1780" i="8"/>
  <c r="L1781" i="8"/>
  <c r="L1782" i="8"/>
  <c r="L1783" i="8"/>
  <c r="L1784" i="8"/>
  <c r="L1785" i="8"/>
  <c r="L1786" i="8"/>
  <c r="L1787" i="8"/>
  <c r="L1788" i="8"/>
  <c r="L1789" i="8"/>
  <c r="L1790" i="8"/>
  <c r="L1791" i="8"/>
  <c r="L1792" i="8"/>
  <c r="L1793" i="8"/>
  <c r="L1794" i="8"/>
  <c r="L1795" i="8"/>
  <c r="L1796" i="8"/>
  <c r="L1797" i="8"/>
  <c r="L1798" i="8"/>
  <c r="L1799" i="8"/>
  <c r="L1800" i="8"/>
  <c r="L1801" i="8"/>
  <c r="L1802" i="8"/>
  <c r="L1803" i="8"/>
  <c r="L1804" i="8"/>
  <c r="L1805" i="8"/>
  <c r="L1806" i="8"/>
  <c r="L1807" i="8"/>
  <c r="L1808" i="8"/>
  <c r="L1809" i="8"/>
  <c r="L1810" i="8"/>
  <c r="L1811" i="8"/>
  <c r="L1812" i="8"/>
  <c r="L1813" i="8"/>
  <c r="L1814" i="8"/>
  <c r="L1815" i="8"/>
  <c r="L1816" i="8"/>
  <c r="L1817" i="8"/>
  <c r="L1818" i="8"/>
  <c r="L1819" i="8"/>
  <c r="L1820" i="8"/>
  <c r="L1821" i="8"/>
  <c r="L1822" i="8"/>
  <c r="L1823" i="8"/>
  <c r="L1824" i="8"/>
  <c r="L1825" i="8"/>
  <c r="L1826" i="8"/>
  <c r="L1827" i="8"/>
  <c r="L1828" i="8"/>
  <c r="L1829" i="8"/>
  <c r="L1830" i="8"/>
  <c r="L1831" i="8"/>
  <c r="L1832" i="8"/>
  <c r="L1833" i="8"/>
  <c r="L1834" i="8"/>
  <c r="L1835" i="8"/>
  <c r="L1836" i="8"/>
  <c r="L1837" i="8"/>
  <c r="L1838" i="8"/>
  <c r="L1839" i="8"/>
  <c r="L1840" i="8"/>
  <c r="L1841" i="8"/>
  <c r="L1842" i="8"/>
  <c r="L1843" i="8"/>
  <c r="L1844" i="8"/>
  <c r="L1845" i="8"/>
  <c r="L1846" i="8"/>
  <c r="L1847" i="8"/>
  <c r="L1848" i="8"/>
  <c r="L1849" i="8"/>
  <c r="L1850" i="8"/>
  <c r="L1851" i="8"/>
  <c r="L1852" i="8"/>
  <c r="L1853" i="8"/>
  <c r="L1854" i="8"/>
  <c r="L1855" i="8"/>
  <c r="L1856" i="8"/>
  <c r="L1857" i="8"/>
  <c r="L1858" i="8"/>
  <c r="L1859" i="8"/>
  <c r="L1860" i="8"/>
  <c r="L1861" i="8"/>
  <c r="L1862" i="8"/>
  <c r="L1863" i="8"/>
  <c r="L1864" i="8"/>
  <c r="L1865" i="8"/>
  <c r="L1866" i="8"/>
  <c r="L1867" i="8"/>
  <c r="L1868" i="8"/>
  <c r="L1869" i="8"/>
  <c r="L1870" i="8"/>
  <c r="L1871" i="8"/>
  <c r="L1872" i="8"/>
  <c r="L1873" i="8"/>
  <c r="L1874" i="8"/>
  <c r="L1875" i="8"/>
  <c r="L1876" i="8"/>
  <c r="L1877" i="8"/>
  <c r="L1878" i="8"/>
  <c r="L1879" i="8"/>
  <c r="L1880" i="8"/>
  <c r="L1881" i="8"/>
  <c r="L1882" i="8"/>
  <c r="L1883" i="8"/>
  <c r="L1884" i="8"/>
  <c r="L1885" i="8"/>
  <c r="L1886" i="8"/>
  <c r="L1887" i="8"/>
  <c r="L1888" i="8"/>
  <c r="L1889" i="8"/>
  <c r="L1890" i="8"/>
  <c r="L1891" i="8"/>
  <c r="L1892" i="8"/>
  <c r="L1893" i="8"/>
  <c r="L1894" i="8"/>
  <c r="L1895" i="8"/>
  <c r="L1896" i="8"/>
  <c r="L1897" i="8"/>
  <c r="L1898" i="8"/>
  <c r="L1899" i="8"/>
  <c r="L1900" i="8"/>
  <c r="L1901" i="8"/>
  <c r="L1902" i="8"/>
  <c r="L1903" i="8"/>
  <c r="L1904" i="8"/>
  <c r="L1905" i="8"/>
  <c r="L1906" i="8"/>
  <c r="L1907" i="8"/>
  <c r="L1908" i="8"/>
  <c r="L1909" i="8"/>
  <c r="L1910" i="8"/>
  <c r="L1911" i="8"/>
  <c r="L1912" i="8"/>
  <c r="L1913" i="8"/>
  <c r="L1914" i="8"/>
  <c r="L1915" i="8"/>
  <c r="L1916" i="8"/>
  <c r="L1917" i="8"/>
  <c r="L1918" i="8"/>
  <c r="L1919" i="8"/>
  <c r="L1920" i="8"/>
  <c r="L1921" i="8"/>
  <c r="L1922" i="8"/>
  <c r="L1923" i="8"/>
  <c r="L1924" i="8"/>
  <c r="L1925" i="8"/>
  <c r="L1926" i="8"/>
  <c r="L1927" i="8"/>
  <c r="L1928" i="8"/>
  <c r="L1929" i="8"/>
  <c r="L1930" i="8"/>
  <c r="L1931" i="8"/>
  <c r="L1932" i="8"/>
  <c r="L1933" i="8"/>
  <c r="L1934" i="8"/>
  <c r="L1935" i="8"/>
  <c r="L1936" i="8"/>
  <c r="L1937" i="8"/>
  <c r="L1938" i="8"/>
  <c r="L1939" i="8"/>
  <c r="L1539" i="8"/>
  <c r="L1538" i="8"/>
  <c r="K1539" i="8"/>
  <c r="F1539" i="8"/>
  <c r="C1535" i="8"/>
  <c r="C1536" i="8" s="1"/>
  <c r="C1540" i="8" s="1"/>
  <c r="F1540" i="8" s="1"/>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31" i="8"/>
  <c r="J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I1129" i="8"/>
  <c r="I1130" i="8"/>
  <c r="I1131" i="8"/>
  <c r="I1132" i="8"/>
  <c r="I1133" i="8"/>
  <c r="I1134" i="8"/>
  <c r="I1135" i="8"/>
  <c r="I1136" i="8"/>
  <c r="I1137" i="8"/>
  <c r="I1138" i="8"/>
  <c r="I1139" i="8"/>
  <c r="I1140" i="8"/>
  <c r="I1141" i="8"/>
  <c r="I1142" i="8"/>
  <c r="I1143" i="8"/>
  <c r="I1144" i="8"/>
  <c r="I1145" i="8"/>
  <c r="I1146" i="8"/>
  <c r="I1147" i="8"/>
  <c r="I1148" i="8"/>
  <c r="I1149" i="8"/>
  <c r="I1150" i="8"/>
  <c r="I1151" i="8"/>
  <c r="I1152" i="8"/>
  <c r="I1153" i="8"/>
  <c r="I1154" i="8"/>
  <c r="I1155" i="8"/>
  <c r="I1156" i="8"/>
  <c r="I1157" i="8"/>
  <c r="I1158" i="8"/>
  <c r="I1159" i="8"/>
  <c r="I1160" i="8"/>
  <c r="I1161" i="8"/>
  <c r="I1162" i="8"/>
  <c r="I1163" i="8"/>
  <c r="I1164" i="8"/>
  <c r="I1165" i="8"/>
  <c r="I1166" i="8"/>
  <c r="I1167" i="8"/>
  <c r="I1168" i="8"/>
  <c r="I1169" i="8"/>
  <c r="I1170" i="8"/>
  <c r="I1171" i="8"/>
  <c r="I1172" i="8"/>
  <c r="I1173" i="8"/>
  <c r="I1174" i="8"/>
  <c r="I1175" i="8"/>
  <c r="I1176" i="8"/>
  <c r="I1177" i="8"/>
  <c r="I1178" i="8"/>
  <c r="I1179" i="8"/>
  <c r="I1180" i="8"/>
  <c r="I1181" i="8"/>
  <c r="I1182" i="8"/>
  <c r="I1183" i="8"/>
  <c r="I1184" i="8"/>
  <c r="I1185" i="8"/>
  <c r="I1186" i="8"/>
  <c r="I1187" i="8"/>
  <c r="I1188" i="8"/>
  <c r="I1189" i="8"/>
  <c r="I1190" i="8"/>
  <c r="I1191" i="8"/>
  <c r="I1192" i="8"/>
  <c r="I1193" i="8"/>
  <c r="I1194" i="8"/>
  <c r="I1195" i="8"/>
  <c r="I1196" i="8"/>
  <c r="I1197" i="8"/>
  <c r="I1198" i="8"/>
  <c r="I1199" i="8"/>
  <c r="I1200" i="8"/>
  <c r="I1201" i="8"/>
  <c r="I1202" i="8"/>
  <c r="I1203" i="8"/>
  <c r="I1204" i="8"/>
  <c r="I1205" i="8"/>
  <c r="I1206" i="8"/>
  <c r="I1207" i="8"/>
  <c r="I1208" i="8"/>
  <c r="I1209" i="8"/>
  <c r="I1210" i="8"/>
  <c r="I1211" i="8"/>
  <c r="I1212" i="8"/>
  <c r="I1213" i="8"/>
  <c r="I1214" i="8"/>
  <c r="I1215" i="8"/>
  <c r="I1216" i="8"/>
  <c r="I1217" i="8"/>
  <c r="I1218" i="8"/>
  <c r="I1219" i="8"/>
  <c r="I1220" i="8"/>
  <c r="I1221" i="8"/>
  <c r="I1222" i="8"/>
  <c r="I1223" i="8"/>
  <c r="I1224" i="8"/>
  <c r="I1225" i="8"/>
  <c r="I1226" i="8"/>
  <c r="I1227" i="8"/>
  <c r="I1228" i="8"/>
  <c r="I1229" i="8"/>
  <c r="I1230" i="8"/>
  <c r="I1231" i="8"/>
  <c r="I1232" i="8"/>
  <c r="I1233" i="8"/>
  <c r="I1234" i="8"/>
  <c r="I1235" i="8"/>
  <c r="I1236" i="8"/>
  <c r="I1237" i="8"/>
  <c r="I1238" i="8"/>
  <c r="I1239" i="8"/>
  <c r="I1240" i="8"/>
  <c r="I1241" i="8"/>
  <c r="I1242" i="8"/>
  <c r="I1243" i="8"/>
  <c r="I1244" i="8"/>
  <c r="I1245" i="8"/>
  <c r="I1246" i="8"/>
  <c r="I1247" i="8"/>
  <c r="I1248" i="8"/>
  <c r="I1249" i="8"/>
  <c r="I1250" i="8"/>
  <c r="I1251" i="8"/>
  <c r="I1252" i="8"/>
  <c r="I1253" i="8"/>
  <c r="I1254" i="8"/>
  <c r="I1255" i="8"/>
  <c r="I1256" i="8"/>
  <c r="I1257" i="8"/>
  <c r="I1258" i="8"/>
  <c r="I1259" i="8"/>
  <c r="I1260" i="8"/>
  <c r="I1261" i="8"/>
  <c r="I1262" i="8"/>
  <c r="I1263" i="8"/>
  <c r="I1264" i="8"/>
  <c r="I1265" i="8"/>
  <c r="I1266" i="8"/>
  <c r="I1267" i="8"/>
  <c r="I1268" i="8"/>
  <c r="I1269" i="8"/>
  <c r="I1270" i="8"/>
  <c r="I1271" i="8"/>
  <c r="I1272" i="8"/>
  <c r="I1273" i="8"/>
  <c r="I1274" i="8"/>
  <c r="I1275" i="8"/>
  <c r="I1276" i="8"/>
  <c r="I1277" i="8"/>
  <c r="I1278" i="8"/>
  <c r="I1279" i="8"/>
  <c r="I1280" i="8"/>
  <c r="I1281" i="8"/>
  <c r="I1282" i="8"/>
  <c r="I1283" i="8"/>
  <c r="I1284" i="8"/>
  <c r="I1285" i="8"/>
  <c r="I1286" i="8"/>
  <c r="I1287" i="8"/>
  <c r="I1288" i="8"/>
  <c r="I1289" i="8"/>
  <c r="I1290" i="8"/>
  <c r="I1291" i="8"/>
  <c r="I1292" i="8"/>
  <c r="I1293" i="8"/>
  <c r="I1294" i="8"/>
  <c r="I1295" i="8"/>
  <c r="I1296" i="8"/>
  <c r="I1297" i="8"/>
  <c r="I1298" i="8"/>
  <c r="I1299" i="8"/>
  <c r="I1300" i="8"/>
  <c r="I1301" i="8"/>
  <c r="I1302" i="8"/>
  <c r="I1303" i="8"/>
  <c r="I1304" i="8"/>
  <c r="I1305" i="8"/>
  <c r="I1306" i="8"/>
  <c r="I1307" i="8"/>
  <c r="I1308" i="8"/>
  <c r="I1309" i="8"/>
  <c r="I1310" i="8"/>
  <c r="I1311" i="8"/>
  <c r="I1312" i="8"/>
  <c r="I1313" i="8"/>
  <c r="I1314" i="8"/>
  <c r="I1315" i="8"/>
  <c r="I1316" i="8"/>
  <c r="I1317" i="8"/>
  <c r="I1318" i="8"/>
  <c r="I1319" i="8"/>
  <c r="I1320" i="8"/>
  <c r="I1321" i="8"/>
  <c r="I1322" i="8"/>
  <c r="I1323" i="8"/>
  <c r="I1324" i="8"/>
  <c r="I1325" i="8"/>
  <c r="I1326" i="8"/>
  <c r="I1327" i="8"/>
  <c r="I1328" i="8"/>
  <c r="I1329" i="8"/>
  <c r="I1330" i="8"/>
  <c r="I1331" i="8"/>
  <c r="I1332" i="8"/>
  <c r="I1333" i="8"/>
  <c r="I1334" i="8"/>
  <c r="I1335" i="8"/>
  <c r="I1336" i="8"/>
  <c r="I1337" i="8"/>
  <c r="I1338" i="8"/>
  <c r="I1339" i="8"/>
  <c r="I1340" i="8"/>
  <c r="I1341" i="8"/>
  <c r="I1342" i="8"/>
  <c r="I1343" i="8"/>
  <c r="I1344" i="8"/>
  <c r="I1345" i="8"/>
  <c r="I1346" i="8"/>
  <c r="I1347" i="8"/>
  <c r="I1348" i="8"/>
  <c r="I1349" i="8"/>
  <c r="I1350" i="8"/>
  <c r="I1351" i="8"/>
  <c r="I1352" i="8"/>
  <c r="I1353" i="8"/>
  <c r="I1354" i="8"/>
  <c r="I1355" i="8"/>
  <c r="I1356" i="8"/>
  <c r="I1357" i="8"/>
  <c r="I1358" i="8"/>
  <c r="I1359" i="8"/>
  <c r="I1360" i="8"/>
  <c r="I1361" i="8"/>
  <c r="I1362" i="8"/>
  <c r="I1363" i="8"/>
  <c r="I1364" i="8"/>
  <c r="I1365" i="8"/>
  <c r="I1366" i="8"/>
  <c r="I1367" i="8"/>
  <c r="I1368" i="8"/>
  <c r="I1369" i="8"/>
  <c r="I1370" i="8"/>
  <c r="I1371" i="8"/>
  <c r="I1372" i="8"/>
  <c r="I1373" i="8"/>
  <c r="I1374" i="8"/>
  <c r="I1375" i="8"/>
  <c r="I1376" i="8"/>
  <c r="I1377" i="8"/>
  <c r="I1378" i="8"/>
  <c r="I1379" i="8"/>
  <c r="I1380" i="8"/>
  <c r="I1381" i="8"/>
  <c r="I1382" i="8"/>
  <c r="I1383" i="8"/>
  <c r="I1384" i="8"/>
  <c r="I1385" i="8"/>
  <c r="I1386" i="8"/>
  <c r="I1387" i="8"/>
  <c r="I1388" i="8"/>
  <c r="I1389" i="8"/>
  <c r="I1390" i="8"/>
  <c r="I1391" i="8"/>
  <c r="I1392" i="8"/>
  <c r="I1393" i="8"/>
  <c r="I1394" i="8"/>
  <c r="I1395" i="8"/>
  <c r="I1396" i="8"/>
  <c r="I1397" i="8"/>
  <c r="I1398" i="8"/>
  <c r="I1399" i="8"/>
  <c r="I1400" i="8"/>
  <c r="I1401" i="8"/>
  <c r="I1402" i="8"/>
  <c r="I1403" i="8"/>
  <c r="I1404" i="8"/>
  <c r="I1405" i="8"/>
  <c r="I1406" i="8"/>
  <c r="I1407" i="8"/>
  <c r="I1408" i="8"/>
  <c r="I1409" i="8"/>
  <c r="I1410" i="8"/>
  <c r="I1411" i="8"/>
  <c r="I1412" i="8"/>
  <c r="I1413" i="8"/>
  <c r="I1414" i="8"/>
  <c r="I1415" i="8"/>
  <c r="I1416" i="8"/>
  <c r="I1417" i="8"/>
  <c r="I1418" i="8"/>
  <c r="I1419" i="8"/>
  <c r="I1420" i="8"/>
  <c r="I1421" i="8"/>
  <c r="I1422" i="8"/>
  <c r="I1423" i="8"/>
  <c r="I1424" i="8"/>
  <c r="I1425" i="8"/>
  <c r="I1426" i="8"/>
  <c r="I1427" i="8"/>
  <c r="I1428" i="8"/>
  <c r="I1429" i="8"/>
  <c r="I1430" i="8"/>
  <c r="I1431" i="8"/>
  <c r="I1432" i="8"/>
  <c r="I1433" i="8"/>
  <c r="I1434" i="8"/>
  <c r="I1435" i="8"/>
  <c r="I1436" i="8"/>
  <c r="I1437" i="8"/>
  <c r="I1438" i="8"/>
  <c r="I1439" i="8"/>
  <c r="I1440" i="8"/>
  <c r="I1441" i="8"/>
  <c r="I1442" i="8"/>
  <c r="I1443" i="8"/>
  <c r="I1444" i="8"/>
  <c r="I1445" i="8"/>
  <c r="I1446" i="8"/>
  <c r="I1447" i="8"/>
  <c r="I1448" i="8"/>
  <c r="I1449" i="8"/>
  <c r="I1450" i="8"/>
  <c r="I1451" i="8"/>
  <c r="I1452" i="8"/>
  <c r="I1453" i="8"/>
  <c r="I1454" i="8"/>
  <c r="I1455" i="8"/>
  <c r="I1456" i="8"/>
  <c r="I1457" i="8"/>
  <c r="I1458" i="8"/>
  <c r="I1459" i="8"/>
  <c r="I1460" i="8"/>
  <c r="I1461" i="8"/>
  <c r="I1462" i="8"/>
  <c r="I1463" i="8"/>
  <c r="I1464" i="8"/>
  <c r="I1465" i="8"/>
  <c r="I1466" i="8"/>
  <c r="I1467" i="8"/>
  <c r="I1468" i="8"/>
  <c r="I1469" i="8"/>
  <c r="I1470" i="8"/>
  <c r="I1471" i="8"/>
  <c r="I1472" i="8"/>
  <c r="I1473" i="8"/>
  <c r="I1474" i="8"/>
  <c r="I1475" i="8"/>
  <c r="I1476" i="8"/>
  <c r="I1477" i="8"/>
  <c r="I1478" i="8"/>
  <c r="I1479" i="8"/>
  <c r="I1480" i="8"/>
  <c r="I1481" i="8"/>
  <c r="I1482" i="8"/>
  <c r="I1483" i="8"/>
  <c r="I1484" i="8"/>
  <c r="I1485" i="8"/>
  <c r="I1486" i="8"/>
  <c r="I1487" i="8"/>
  <c r="I1488" i="8"/>
  <c r="I1489" i="8"/>
  <c r="I1490" i="8"/>
  <c r="I1491" i="8"/>
  <c r="I1492" i="8"/>
  <c r="I1493" i="8"/>
  <c r="I1494" i="8"/>
  <c r="I1495" i="8"/>
  <c r="I1496" i="8"/>
  <c r="I1497" i="8"/>
  <c r="I1498" i="8"/>
  <c r="I1499" i="8"/>
  <c r="I1500" i="8"/>
  <c r="I1501" i="8"/>
  <c r="I1502" i="8"/>
  <c r="I1503" i="8"/>
  <c r="I1504" i="8"/>
  <c r="I1505" i="8"/>
  <c r="I1506" i="8"/>
  <c r="I1507" i="8"/>
  <c r="I1508" i="8"/>
  <c r="I1509" i="8"/>
  <c r="I1510" i="8"/>
  <c r="I1511" i="8"/>
  <c r="I1512" i="8"/>
  <c r="I1513" i="8"/>
  <c r="I1514" i="8"/>
  <c r="I1515" i="8"/>
  <c r="I1516" i="8"/>
  <c r="I1517" i="8"/>
  <c r="I1518" i="8"/>
  <c r="I1519" i="8"/>
  <c r="I1520" i="8"/>
  <c r="I1521" i="8"/>
  <c r="I1522" i="8"/>
  <c r="I1523" i="8"/>
  <c r="I1524" i="8"/>
  <c r="I1525" i="8"/>
  <c r="I1526" i="8"/>
  <c r="I1527" i="8"/>
  <c r="I1528" i="8"/>
  <c r="I1529" i="8"/>
  <c r="I1530" i="8"/>
  <c r="I30" i="8"/>
  <c r="G23" i="8"/>
  <c r="F30" i="8"/>
  <c r="D30" i="8"/>
  <c r="C26" i="8"/>
  <c r="C27" i="8" s="1"/>
  <c r="F27" i="8" s="1"/>
  <c r="M13" i="8"/>
  <c r="R1538" i="8" s="1"/>
  <c r="C14" i="8"/>
  <c r="C13" i="8"/>
  <c r="C16" i="8" s="1"/>
  <c r="C5" i="8"/>
  <c r="C2" i="8"/>
  <c r="O1538" i="8"/>
  <c r="N1538" i="8"/>
  <c r="G30" i="8"/>
  <c r="N1552" i="10" l="1"/>
  <c r="O1552" i="10" s="1"/>
  <c r="D1553" i="10"/>
  <c r="E1553" i="10" s="1"/>
  <c r="K1553" i="10"/>
  <c r="C1554" i="10"/>
  <c r="F1553" i="10"/>
  <c r="G1553" i="10" s="1"/>
  <c r="N1551" i="10"/>
  <c r="O1551" i="10" s="1"/>
  <c r="J1551" i="10"/>
  <c r="D44" i="10"/>
  <c r="C45" i="10"/>
  <c r="F45" i="10" s="1"/>
  <c r="G44" i="10"/>
  <c r="C9" i="8"/>
  <c r="G4" i="3" s="1"/>
  <c r="L4" i="3" s="1"/>
  <c r="G1539" i="8"/>
  <c r="D1540" i="8"/>
  <c r="E1540" i="8" s="1"/>
  <c r="D1539" i="8"/>
  <c r="E1539" i="8" s="1"/>
  <c r="H30" i="8"/>
  <c r="H29" i="8" s="1"/>
  <c r="C1541" i="8"/>
  <c r="C3" i="8"/>
  <c r="C4" i="8" s="1"/>
  <c r="G5" i="3" s="1"/>
  <c r="L5" i="3" s="1"/>
  <c r="C31" i="8"/>
  <c r="F31" i="8" s="1"/>
  <c r="S1538" i="8"/>
  <c r="M14" i="8"/>
  <c r="P1538" i="8" s="1"/>
  <c r="Q1538" i="8" s="1"/>
  <c r="G1540" i="8"/>
  <c r="C6" i="8"/>
  <c r="K1540" i="8"/>
  <c r="G23"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C26" i="2"/>
  <c r="D30" i="2"/>
  <c r="G30" i="2"/>
  <c r="H1553" i="10" l="1"/>
  <c r="I1553" i="10" s="1"/>
  <c r="D1554" i="10"/>
  <c r="E1554" i="10" s="1"/>
  <c r="F1554" i="10"/>
  <c r="G1554" i="10" s="1"/>
  <c r="C1555" i="10"/>
  <c r="K1554" i="10"/>
  <c r="R1551" i="10"/>
  <c r="S1551" i="10" s="1"/>
  <c r="P1551" i="10"/>
  <c r="Q1551" i="10" s="1"/>
  <c r="D45" i="10"/>
  <c r="H44" i="10"/>
  <c r="C46" i="10"/>
  <c r="F46" i="10" s="1"/>
  <c r="G45" i="10"/>
  <c r="K1541" i="8"/>
  <c r="F1541" i="8"/>
  <c r="G1541" i="8" s="1"/>
  <c r="D1541" i="8"/>
  <c r="E1541" i="8" s="1"/>
  <c r="C1542" i="8"/>
  <c r="K1542" i="8" s="1"/>
  <c r="C7" i="8"/>
  <c r="C15" i="8" s="1"/>
  <c r="C17" i="8" s="1"/>
  <c r="D31" i="8"/>
  <c r="H31" i="8" s="1"/>
  <c r="H1540" i="8"/>
  <c r="I1540" i="8" s="1"/>
  <c r="N1540" i="8" s="1"/>
  <c r="O1540" i="8" s="1"/>
  <c r="H1539" i="8"/>
  <c r="I1539" i="8" s="1"/>
  <c r="C32" i="8"/>
  <c r="G31" i="8"/>
  <c r="C27" i="2"/>
  <c r="C31" i="2" s="1"/>
  <c r="D31" i="2" s="1"/>
  <c r="N1538" i="2"/>
  <c r="O1538" i="2" s="1"/>
  <c r="L1539" i="2"/>
  <c r="M1539" i="2"/>
  <c r="L1540" i="2"/>
  <c r="M1540" i="2"/>
  <c r="L1541" i="2"/>
  <c r="M1541" i="2"/>
  <c r="L1542" i="2"/>
  <c r="M1542" i="2"/>
  <c r="L1543" i="2"/>
  <c r="M1543" i="2"/>
  <c r="L1544" i="2"/>
  <c r="M1544" i="2"/>
  <c r="L1545" i="2"/>
  <c r="M1545" i="2"/>
  <c r="L1546" i="2"/>
  <c r="M1546" i="2"/>
  <c r="L1547" i="2"/>
  <c r="M1547" i="2"/>
  <c r="L1548" i="2"/>
  <c r="M1548" i="2"/>
  <c r="L1549" i="2"/>
  <c r="M1549" i="2"/>
  <c r="L1550" i="2"/>
  <c r="M1550" i="2"/>
  <c r="L1551" i="2"/>
  <c r="M1551" i="2"/>
  <c r="L1552" i="2"/>
  <c r="M1552" i="2"/>
  <c r="L1553" i="2"/>
  <c r="M1553" i="2"/>
  <c r="L1554" i="2"/>
  <c r="M1554" i="2"/>
  <c r="L1555" i="2"/>
  <c r="M1555" i="2"/>
  <c r="L1556" i="2"/>
  <c r="M1556" i="2"/>
  <c r="L1557" i="2"/>
  <c r="M1557" i="2"/>
  <c r="L1558" i="2"/>
  <c r="M1558" i="2"/>
  <c r="L1559" i="2"/>
  <c r="M1559" i="2"/>
  <c r="L1560" i="2"/>
  <c r="M1560" i="2"/>
  <c r="L1561" i="2"/>
  <c r="M1561" i="2"/>
  <c r="L1562" i="2"/>
  <c r="M1562" i="2"/>
  <c r="L1563" i="2"/>
  <c r="M1563" i="2"/>
  <c r="L1564" i="2"/>
  <c r="M1564" i="2"/>
  <c r="L1565" i="2"/>
  <c r="M1565" i="2"/>
  <c r="L1566" i="2"/>
  <c r="M1566" i="2"/>
  <c r="L1567" i="2"/>
  <c r="M1567" i="2"/>
  <c r="L1568" i="2"/>
  <c r="M1568" i="2"/>
  <c r="L1569" i="2"/>
  <c r="M1569" i="2"/>
  <c r="L1570" i="2"/>
  <c r="M1570" i="2"/>
  <c r="L1571" i="2"/>
  <c r="M1571" i="2"/>
  <c r="L1572" i="2"/>
  <c r="M1572" i="2"/>
  <c r="L1573" i="2"/>
  <c r="M1573" i="2"/>
  <c r="L1574" i="2"/>
  <c r="M1574" i="2"/>
  <c r="L1575" i="2"/>
  <c r="M1575" i="2"/>
  <c r="L1576" i="2"/>
  <c r="M1576" i="2"/>
  <c r="L1577" i="2"/>
  <c r="M1577" i="2"/>
  <c r="L1578" i="2"/>
  <c r="M1578" i="2"/>
  <c r="L1579" i="2"/>
  <c r="M1579" i="2"/>
  <c r="L1580" i="2"/>
  <c r="M1580" i="2"/>
  <c r="L1581" i="2"/>
  <c r="M1581" i="2"/>
  <c r="L1582" i="2"/>
  <c r="M1582" i="2"/>
  <c r="L1583" i="2"/>
  <c r="M1583" i="2"/>
  <c r="L1584" i="2"/>
  <c r="M1584" i="2"/>
  <c r="L1585" i="2"/>
  <c r="M1585" i="2"/>
  <c r="L1586" i="2"/>
  <c r="M1586" i="2"/>
  <c r="L1587" i="2"/>
  <c r="M1587" i="2"/>
  <c r="L1588" i="2"/>
  <c r="M1588" i="2"/>
  <c r="L1589" i="2"/>
  <c r="M1589" i="2"/>
  <c r="L1590" i="2"/>
  <c r="M1590" i="2"/>
  <c r="L1591" i="2"/>
  <c r="M1591" i="2"/>
  <c r="L1592" i="2"/>
  <c r="M1592" i="2"/>
  <c r="L1593" i="2"/>
  <c r="M1593" i="2"/>
  <c r="L1594" i="2"/>
  <c r="M1594" i="2"/>
  <c r="L1595" i="2"/>
  <c r="M1595" i="2"/>
  <c r="L1596" i="2"/>
  <c r="M1596" i="2"/>
  <c r="L1597" i="2"/>
  <c r="M1597" i="2"/>
  <c r="L1598" i="2"/>
  <c r="M1598" i="2"/>
  <c r="L1599" i="2"/>
  <c r="M1599" i="2"/>
  <c r="L1600" i="2"/>
  <c r="M1600" i="2"/>
  <c r="L1601" i="2"/>
  <c r="M1601" i="2"/>
  <c r="L1602" i="2"/>
  <c r="M1602" i="2"/>
  <c r="L1603" i="2"/>
  <c r="M1603" i="2"/>
  <c r="L1604" i="2"/>
  <c r="M1604" i="2"/>
  <c r="L1605" i="2"/>
  <c r="M1605" i="2"/>
  <c r="L1606" i="2"/>
  <c r="M1606" i="2"/>
  <c r="L1607" i="2"/>
  <c r="M1607" i="2"/>
  <c r="L1608" i="2"/>
  <c r="M1608" i="2"/>
  <c r="L1609" i="2"/>
  <c r="M1609" i="2"/>
  <c r="L1610" i="2"/>
  <c r="M1610" i="2"/>
  <c r="L1611" i="2"/>
  <c r="M1611" i="2"/>
  <c r="L1612" i="2"/>
  <c r="M1612" i="2"/>
  <c r="L1613" i="2"/>
  <c r="M1613" i="2"/>
  <c r="L1614" i="2"/>
  <c r="M1614" i="2"/>
  <c r="L1615" i="2"/>
  <c r="M1615" i="2"/>
  <c r="L1616" i="2"/>
  <c r="M1616" i="2"/>
  <c r="L1617" i="2"/>
  <c r="M1617" i="2"/>
  <c r="L1618" i="2"/>
  <c r="M1618" i="2"/>
  <c r="L1619" i="2"/>
  <c r="M1619" i="2"/>
  <c r="L1620" i="2"/>
  <c r="M1620" i="2"/>
  <c r="L1621" i="2"/>
  <c r="M1621" i="2"/>
  <c r="L1622" i="2"/>
  <c r="M1622" i="2"/>
  <c r="L1623" i="2"/>
  <c r="M1623" i="2"/>
  <c r="L1624" i="2"/>
  <c r="M1624" i="2"/>
  <c r="L1625" i="2"/>
  <c r="M1625" i="2"/>
  <c r="L1626" i="2"/>
  <c r="M1626" i="2"/>
  <c r="L1627" i="2"/>
  <c r="M1627" i="2"/>
  <c r="L1628" i="2"/>
  <c r="M1628" i="2"/>
  <c r="L1629" i="2"/>
  <c r="M1629" i="2"/>
  <c r="L1630" i="2"/>
  <c r="M1630" i="2"/>
  <c r="L1631" i="2"/>
  <c r="M1631" i="2"/>
  <c r="L1632" i="2"/>
  <c r="M1632" i="2"/>
  <c r="L1633" i="2"/>
  <c r="M1633" i="2"/>
  <c r="L1634" i="2"/>
  <c r="M1634" i="2"/>
  <c r="L1635" i="2"/>
  <c r="M1635" i="2"/>
  <c r="L1636" i="2"/>
  <c r="M1636" i="2"/>
  <c r="L1637" i="2"/>
  <c r="M1637" i="2"/>
  <c r="L1638" i="2"/>
  <c r="M1638" i="2"/>
  <c r="L1639" i="2"/>
  <c r="M1639" i="2"/>
  <c r="L1640" i="2"/>
  <c r="M1640" i="2"/>
  <c r="L1641" i="2"/>
  <c r="M1641" i="2"/>
  <c r="L1642" i="2"/>
  <c r="M1642" i="2"/>
  <c r="L1643" i="2"/>
  <c r="M1643" i="2"/>
  <c r="L1644" i="2"/>
  <c r="M1644" i="2"/>
  <c r="L1645" i="2"/>
  <c r="M1645" i="2"/>
  <c r="L1646" i="2"/>
  <c r="M1646" i="2"/>
  <c r="L1647" i="2"/>
  <c r="M1647" i="2"/>
  <c r="L1648" i="2"/>
  <c r="M1648" i="2"/>
  <c r="L1649" i="2"/>
  <c r="M1649" i="2"/>
  <c r="L1650" i="2"/>
  <c r="M1650" i="2"/>
  <c r="L1651" i="2"/>
  <c r="M1651" i="2"/>
  <c r="L1652" i="2"/>
  <c r="M1652" i="2"/>
  <c r="L1653" i="2"/>
  <c r="M1653" i="2"/>
  <c r="L1654" i="2"/>
  <c r="M1654" i="2"/>
  <c r="L1655" i="2"/>
  <c r="M1655" i="2"/>
  <c r="L1656" i="2"/>
  <c r="M1656" i="2"/>
  <c r="L1657" i="2"/>
  <c r="M1657" i="2"/>
  <c r="L1658" i="2"/>
  <c r="M1658" i="2"/>
  <c r="L1659" i="2"/>
  <c r="M1659" i="2"/>
  <c r="L1660" i="2"/>
  <c r="M1660" i="2"/>
  <c r="L1661" i="2"/>
  <c r="M1661" i="2"/>
  <c r="L1662" i="2"/>
  <c r="M1662" i="2"/>
  <c r="L1663" i="2"/>
  <c r="M1663" i="2"/>
  <c r="L1664" i="2"/>
  <c r="M1664" i="2"/>
  <c r="L1665" i="2"/>
  <c r="M1665" i="2"/>
  <c r="L1666" i="2"/>
  <c r="M1666" i="2"/>
  <c r="L1667" i="2"/>
  <c r="M1667" i="2"/>
  <c r="L1668" i="2"/>
  <c r="M1668" i="2"/>
  <c r="L1669" i="2"/>
  <c r="M1669" i="2"/>
  <c r="L1670" i="2"/>
  <c r="M1670" i="2"/>
  <c r="L1671" i="2"/>
  <c r="M1671" i="2"/>
  <c r="L1672" i="2"/>
  <c r="M1672" i="2"/>
  <c r="L1673" i="2"/>
  <c r="M1673" i="2"/>
  <c r="L1674" i="2"/>
  <c r="M1674" i="2"/>
  <c r="L1675" i="2"/>
  <c r="M1675" i="2"/>
  <c r="L1676" i="2"/>
  <c r="M1676" i="2"/>
  <c r="L1677" i="2"/>
  <c r="M1677" i="2"/>
  <c r="L1678" i="2"/>
  <c r="M1678" i="2"/>
  <c r="L1679" i="2"/>
  <c r="M1679" i="2"/>
  <c r="L1680" i="2"/>
  <c r="M1680" i="2"/>
  <c r="L1681" i="2"/>
  <c r="M1681" i="2"/>
  <c r="L1682" i="2"/>
  <c r="M1682" i="2"/>
  <c r="L1683" i="2"/>
  <c r="M1683" i="2"/>
  <c r="L1684" i="2"/>
  <c r="M1684" i="2"/>
  <c r="L1685" i="2"/>
  <c r="M1685" i="2"/>
  <c r="L1686" i="2"/>
  <c r="M1686" i="2"/>
  <c r="L1687" i="2"/>
  <c r="M1687" i="2"/>
  <c r="L1688" i="2"/>
  <c r="M1688" i="2"/>
  <c r="L1689" i="2"/>
  <c r="M1689" i="2"/>
  <c r="L1690" i="2"/>
  <c r="M1690" i="2"/>
  <c r="L1691" i="2"/>
  <c r="M1691" i="2"/>
  <c r="L1692" i="2"/>
  <c r="M1692" i="2"/>
  <c r="L1693" i="2"/>
  <c r="M1693" i="2"/>
  <c r="L1694" i="2"/>
  <c r="M1694" i="2"/>
  <c r="L1695" i="2"/>
  <c r="M1695" i="2"/>
  <c r="L1696" i="2"/>
  <c r="M1696" i="2"/>
  <c r="L1697" i="2"/>
  <c r="M1697" i="2"/>
  <c r="L1698" i="2"/>
  <c r="M1698" i="2"/>
  <c r="L1699" i="2"/>
  <c r="M1699" i="2"/>
  <c r="L1700" i="2"/>
  <c r="M1700" i="2"/>
  <c r="L1701" i="2"/>
  <c r="M1701" i="2"/>
  <c r="L1702" i="2"/>
  <c r="M1702" i="2"/>
  <c r="L1703" i="2"/>
  <c r="M1703" i="2"/>
  <c r="L1704" i="2"/>
  <c r="M1704" i="2"/>
  <c r="L1705" i="2"/>
  <c r="M1705" i="2"/>
  <c r="L1706" i="2"/>
  <c r="M1706" i="2"/>
  <c r="L1707" i="2"/>
  <c r="M1707" i="2"/>
  <c r="L1708" i="2"/>
  <c r="M1708" i="2"/>
  <c r="L1709" i="2"/>
  <c r="M1709" i="2"/>
  <c r="L1710" i="2"/>
  <c r="M1710" i="2"/>
  <c r="L1711" i="2"/>
  <c r="M1711" i="2"/>
  <c r="L1712" i="2"/>
  <c r="M1712" i="2"/>
  <c r="L1713" i="2"/>
  <c r="M1713" i="2"/>
  <c r="L1714" i="2"/>
  <c r="M1714" i="2"/>
  <c r="L1715" i="2"/>
  <c r="M1715" i="2"/>
  <c r="L1716" i="2"/>
  <c r="M1716" i="2"/>
  <c r="L1717" i="2"/>
  <c r="M1717" i="2"/>
  <c r="L1718" i="2"/>
  <c r="M1718" i="2"/>
  <c r="L1719" i="2"/>
  <c r="M1719" i="2"/>
  <c r="L1720" i="2"/>
  <c r="M1720" i="2"/>
  <c r="L1721" i="2"/>
  <c r="M1721" i="2"/>
  <c r="L1722" i="2"/>
  <c r="M1722" i="2"/>
  <c r="L1723" i="2"/>
  <c r="M1723" i="2"/>
  <c r="L1724" i="2"/>
  <c r="M1724" i="2"/>
  <c r="L1725" i="2"/>
  <c r="M1725" i="2"/>
  <c r="L1726" i="2"/>
  <c r="M1726" i="2"/>
  <c r="L1727" i="2"/>
  <c r="M1727" i="2"/>
  <c r="L1728" i="2"/>
  <c r="M1728" i="2"/>
  <c r="L1729" i="2"/>
  <c r="M1729" i="2"/>
  <c r="L1730" i="2"/>
  <c r="M1730" i="2"/>
  <c r="L1731" i="2"/>
  <c r="M1731" i="2"/>
  <c r="L1732" i="2"/>
  <c r="M1732" i="2"/>
  <c r="L1733" i="2"/>
  <c r="M1733" i="2"/>
  <c r="L1734" i="2"/>
  <c r="M1734" i="2"/>
  <c r="L1735" i="2"/>
  <c r="M1735" i="2"/>
  <c r="L1736" i="2"/>
  <c r="M1736" i="2"/>
  <c r="L1737" i="2"/>
  <c r="M1737" i="2"/>
  <c r="L1738" i="2"/>
  <c r="M1738" i="2"/>
  <c r="L1739" i="2"/>
  <c r="M1739" i="2"/>
  <c r="L1740" i="2"/>
  <c r="M1740" i="2"/>
  <c r="L1741" i="2"/>
  <c r="M1741" i="2"/>
  <c r="L1742" i="2"/>
  <c r="M1742" i="2"/>
  <c r="L1743" i="2"/>
  <c r="M1743" i="2"/>
  <c r="L1744" i="2"/>
  <c r="M1744" i="2"/>
  <c r="L1745" i="2"/>
  <c r="M1745" i="2"/>
  <c r="L1746" i="2"/>
  <c r="M1746" i="2"/>
  <c r="L1747" i="2"/>
  <c r="M1747" i="2"/>
  <c r="L1748" i="2"/>
  <c r="M1748" i="2"/>
  <c r="L1749" i="2"/>
  <c r="M1749" i="2"/>
  <c r="L1750" i="2"/>
  <c r="M1750" i="2"/>
  <c r="L1751" i="2"/>
  <c r="M1751" i="2"/>
  <c r="L1752" i="2"/>
  <c r="M1752" i="2"/>
  <c r="L1753" i="2"/>
  <c r="M1753" i="2"/>
  <c r="L1754" i="2"/>
  <c r="M1754" i="2"/>
  <c r="L1755" i="2"/>
  <c r="M1755" i="2"/>
  <c r="L1756" i="2"/>
  <c r="M1756" i="2"/>
  <c r="L1757" i="2"/>
  <c r="M1757" i="2"/>
  <c r="L1758" i="2"/>
  <c r="M1758" i="2"/>
  <c r="L1759" i="2"/>
  <c r="M1759" i="2"/>
  <c r="L1760" i="2"/>
  <c r="M1760" i="2"/>
  <c r="L1761" i="2"/>
  <c r="M1761" i="2"/>
  <c r="L1762" i="2"/>
  <c r="M1762" i="2"/>
  <c r="L1763" i="2"/>
  <c r="M1763" i="2"/>
  <c r="L1764" i="2"/>
  <c r="M1764" i="2"/>
  <c r="L1765" i="2"/>
  <c r="M1765" i="2"/>
  <c r="L1766" i="2"/>
  <c r="M1766" i="2"/>
  <c r="L1767" i="2"/>
  <c r="M1767" i="2"/>
  <c r="L1768" i="2"/>
  <c r="M1768" i="2"/>
  <c r="L1769" i="2"/>
  <c r="M1769" i="2"/>
  <c r="L1770" i="2"/>
  <c r="M1770" i="2"/>
  <c r="L1771" i="2"/>
  <c r="M1771" i="2"/>
  <c r="L1772" i="2"/>
  <c r="M1772" i="2"/>
  <c r="L1773" i="2"/>
  <c r="M1773" i="2"/>
  <c r="L1774" i="2"/>
  <c r="M1774" i="2"/>
  <c r="L1775" i="2"/>
  <c r="M1775" i="2"/>
  <c r="L1776" i="2"/>
  <c r="M1776" i="2"/>
  <c r="L1777" i="2"/>
  <c r="M1777" i="2"/>
  <c r="L1778" i="2"/>
  <c r="M1778" i="2"/>
  <c r="L1779" i="2"/>
  <c r="M1779" i="2"/>
  <c r="L1780" i="2"/>
  <c r="M1780" i="2"/>
  <c r="L1781" i="2"/>
  <c r="M1781" i="2"/>
  <c r="L1782" i="2"/>
  <c r="M1782" i="2"/>
  <c r="L1783" i="2"/>
  <c r="M1783" i="2"/>
  <c r="L1784" i="2"/>
  <c r="M1784" i="2"/>
  <c r="L1785" i="2"/>
  <c r="M1785" i="2"/>
  <c r="L1786" i="2"/>
  <c r="M1786" i="2"/>
  <c r="L1787" i="2"/>
  <c r="M1787" i="2"/>
  <c r="L1788" i="2"/>
  <c r="M1788" i="2"/>
  <c r="L1789" i="2"/>
  <c r="M1789" i="2"/>
  <c r="L1790" i="2"/>
  <c r="M1790" i="2"/>
  <c r="L1791" i="2"/>
  <c r="M1791" i="2"/>
  <c r="L1792" i="2"/>
  <c r="M1792" i="2"/>
  <c r="L1793" i="2"/>
  <c r="M1793" i="2"/>
  <c r="L1794" i="2"/>
  <c r="M1794" i="2"/>
  <c r="L1795" i="2"/>
  <c r="M1795" i="2"/>
  <c r="L1796" i="2"/>
  <c r="M1796" i="2"/>
  <c r="L1797" i="2"/>
  <c r="M1797" i="2"/>
  <c r="L1798" i="2"/>
  <c r="M1798" i="2"/>
  <c r="L1799" i="2"/>
  <c r="M1799" i="2"/>
  <c r="L1800" i="2"/>
  <c r="M1800" i="2"/>
  <c r="L1801" i="2"/>
  <c r="M1801" i="2"/>
  <c r="L1802" i="2"/>
  <c r="M1802" i="2"/>
  <c r="L1803" i="2"/>
  <c r="M1803" i="2"/>
  <c r="L1804" i="2"/>
  <c r="M1804" i="2"/>
  <c r="L1805" i="2"/>
  <c r="M1805" i="2"/>
  <c r="L1806" i="2"/>
  <c r="M1806" i="2"/>
  <c r="L1807" i="2"/>
  <c r="M1807" i="2"/>
  <c r="L1808" i="2"/>
  <c r="M1808" i="2"/>
  <c r="L1809" i="2"/>
  <c r="M1809" i="2"/>
  <c r="L1810" i="2"/>
  <c r="M1810" i="2"/>
  <c r="L1811" i="2"/>
  <c r="M1811" i="2"/>
  <c r="L1812" i="2"/>
  <c r="M1812" i="2"/>
  <c r="L1813" i="2"/>
  <c r="M1813" i="2"/>
  <c r="L1814" i="2"/>
  <c r="M1814" i="2"/>
  <c r="L1815" i="2"/>
  <c r="M1815" i="2"/>
  <c r="L1816" i="2"/>
  <c r="M1816" i="2"/>
  <c r="L1817" i="2"/>
  <c r="M1817" i="2"/>
  <c r="L1818" i="2"/>
  <c r="M1818" i="2"/>
  <c r="L1819" i="2"/>
  <c r="M1819" i="2"/>
  <c r="L1820" i="2"/>
  <c r="M1820" i="2"/>
  <c r="L1821" i="2"/>
  <c r="M1821" i="2"/>
  <c r="L1822" i="2"/>
  <c r="M1822" i="2"/>
  <c r="L1823" i="2"/>
  <c r="M1823" i="2"/>
  <c r="L1824" i="2"/>
  <c r="M1824" i="2"/>
  <c r="L1825" i="2"/>
  <c r="M1825" i="2"/>
  <c r="L1826" i="2"/>
  <c r="M1826" i="2"/>
  <c r="L1827" i="2"/>
  <c r="M1827" i="2"/>
  <c r="L1828" i="2"/>
  <c r="M1828" i="2"/>
  <c r="L1829" i="2"/>
  <c r="M1829" i="2"/>
  <c r="L1830" i="2"/>
  <c r="M1830" i="2"/>
  <c r="L1831" i="2"/>
  <c r="M1831" i="2"/>
  <c r="L1832" i="2"/>
  <c r="M1832" i="2"/>
  <c r="L1833" i="2"/>
  <c r="M1833" i="2"/>
  <c r="L1834" i="2"/>
  <c r="M1834" i="2"/>
  <c r="L1835" i="2"/>
  <c r="M1835" i="2"/>
  <c r="L1836" i="2"/>
  <c r="M1836" i="2"/>
  <c r="L1837" i="2"/>
  <c r="M1837" i="2"/>
  <c r="L1838" i="2"/>
  <c r="M1838" i="2"/>
  <c r="L1839" i="2"/>
  <c r="M1839" i="2"/>
  <c r="L1840" i="2"/>
  <c r="M1840" i="2"/>
  <c r="L1841" i="2"/>
  <c r="M1841" i="2"/>
  <c r="L1842" i="2"/>
  <c r="M1842" i="2"/>
  <c r="L1843" i="2"/>
  <c r="M1843" i="2"/>
  <c r="L1844" i="2"/>
  <c r="M1844" i="2"/>
  <c r="L1845" i="2"/>
  <c r="M1845" i="2"/>
  <c r="L1846" i="2"/>
  <c r="M1846" i="2"/>
  <c r="L1847" i="2"/>
  <c r="M1847" i="2"/>
  <c r="L1848" i="2"/>
  <c r="M1848" i="2"/>
  <c r="L1849" i="2"/>
  <c r="M1849" i="2"/>
  <c r="L1850" i="2"/>
  <c r="M1850" i="2"/>
  <c r="L1851" i="2"/>
  <c r="M1851" i="2"/>
  <c r="L1852" i="2"/>
  <c r="M1852" i="2"/>
  <c r="L1853" i="2"/>
  <c r="M1853" i="2"/>
  <c r="L1854" i="2"/>
  <c r="M1854" i="2"/>
  <c r="L1855" i="2"/>
  <c r="M1855" i="2"/>
  <c r="L1856" i="2"/>
  <c r="M1856" i="2"/>
  <c r="L1857" i="2"/>
  <c r="M1857" i="2"/>
  <c r="L1858" i="2"/>
  <c r="M1858" i="2"/>
  <c r="L1859" i="2"/>
  <c r="M1859" i="2"/>
  <c r="L1860" i="2"/>
  <c r="M1860" i="2"/>
  <c r="L1861" i="2"/>
  <c r="M1861" i="2"/>
  <c r="L1862" i="2"/>
  <c r="M1862" i="2"/>
  <c r="L1863" i="2"/>
  <c r="M1863" i="2"/>
  <c r="L1864" i="2"/>
  <c r="M1864" i="2"/>
  <c r="L1865" i="2"/>
  <c r="M1865" i="2"/>
  <c r="L1866" i="2"/>
  <c r="M1866" i="2"/>
  <c r="L1867" i="2"/>
  <c r="M1867" i="2"/>
  <c r="L1868" i="2"/>
  <c r="M1868" i="2"/>
  <c r="L1869" i="2"/>
  <c r="M1869" i="2"/>
  <c r="L1870" i="2"/>
  <c r="M1870" i="2"/>
  <c r="L1871" i="2"/>
  <c r="M1871" i="2"/>
  <c r="L1872" i="2"/>
  <c r="M1872" i="2"/>
  <c r="L1873" i="2"/>
  <c r="M1873" i="2"/>
  <c r="L1874" i="2"/>
  <c r="M1874" i="2"/>
  <c r="L1875" i="2"/>
  <c r="M1875" i="2"/>
  <c r="L1876" i="2"/>
  <c r="M1876" i="2"/>
  <c r="L1877" i="2"/>
  <c r="M1877" i="2"/>
  <c r="L1878" i="2"/>
  <c r="M1878" i="2"/>
  <c r="L1879" i="2"/>
  <c r="M1879" i="2"/>
  <c r="L1880" i="2"/>
  <c r="M1880" i="2"/>
  <c r="L1881" i="2"/>
  <c r="M1881" i="2"/>
  <c r="L1882" i="2"/>
  <c r="M1882" i="2"/>
  <c r="L1883" i="2"/>
  <c r="M1883" i="2"/>
  <c r="L1884" i="2"/>
  <c r="M1884" i="2"/>
  <c r="L1885" i="2"/>
  <c r="M1885" i="2"/>
  <c r="L1886" i="2"/>
  <c r="M1886" i="2"/>
  <c r="L1887" i="2"/>
  <c r="M1887" i="2"/>
  <c r="L1888" i="2"/>
  <c r="M1888" i="2"/>
  <c r="L1889" i="2"/>
  <c r="M1889" i="2"/>
  <c r="L1890" i="2"/>
  <c r="M1890" i="2"/>
  <c r="L1891" i="2"/>
  <c r="M1891" i="2"/>
  <c r="L1892" i="2"/>
  <c r="M1892" i="2"/>
  <c r="L1893" i="2"/>
  <c r="M1893" i="2"/>
  <c r="L1894" i="2"/>
  <c r="M1894" i="2"/>
  <c r="L1895" i="2"/>
  <c r="M1895" i="2"/>
  <c r="L1896" i="2"/>
  <c r="M1896" i="2"/>
  <c r="L1897" i="2"/>
  <c r="M1897" i="2"/>
  <c r="L1898" i="2"/>
  <c r="M1898" i="2"/>
  <c r="L1899" i="2"/>
  <c r="M1899" i="2"/>
  <c r="L1900" i="2"/>
  <c r="M1900" i="2"/>
  <c r="L1901" i="2"/>
  <c r="M1901" i="2"/>
  <c r="L1902" i="2"/>
  <c r="M1902" i="2"/>
  <c r="L1903" i="2"/>
  <c r="M1903" i="2"/>
  <c r="L1904" i="2"/>
  <c r="M1904" i="2"/>
  <c r="L1905" i="2"/>
  <c r="M1905" i="2"/>
  <c r="L1906" i="2"/>
  <c r="M1906" i="2"/>
  <c r="L1907" i="2"/>
  <c r="M1907" i="2"/>
  <c r="L1908" i="2"/>
  <c r="M1908" i="2"/>
  <c r="L1909" i="2"/>
  <c r="M1909" i="2"/>
  <c r="L1910" i="2"/>
  <c r="M1910" i="2"/>
  <c r="L1911" i="2"/>
  <c r="M1911" i="2"/>
  <c r="L1912" i="2"/>
  <c r="M1912" i="2"/>
  <c r="L1913" i="2"/>
  <c r="M1913" i="2"/>
  <c r="L1914" i="2"/>
  <c r="M1914" i="2"/>
  <c r="L1915" i="2"/>
  <c r="M1915" i="2"/>
  <c r="L1916" i="2"/>
  <c r="M1916" i="2"/>
  <c r="L1917" i="2"/>
  <c r="M1917" i="2"/>
  <c r="L1918" i="2"/>
  <c r="M1918" i="2"/>
  <c r="L1919" i="2"/>
  <c r="M1919" i="2"/>
  <c r="L1920" i="2"/>
  <c r="M1920" i="2"/>
  <c r="L1921" i="2"/>
  <c r="M1921" i="2"/>
  <c r="L1922" i="2"/>
  <c r="M1922" i="2"/>
  <c r="L1923" i="2"/>
  <c r="M1923" i="2"/>
  <c r="L1924" i="2"/>
  <c r="M1924" i="2"/>
  <c r="L1925" i="2"/>
  <c r="M1925" i="2"/>
  <c r="L1926" i="2"/>
  <c r="M1926" i="2"/>
  <c r="L1927" i="2"/>
  <c r="M1927" i="2"/>
  <c r="L1928" i="2"/>
  <c r="M1928" i="2"/>
  <c r="L1929" i="2"/>
  <c r="M1929" i="2"/>
  <c r="L1930" i="2"/>
  <c r="M1930" i="2"/>
  <c r="L1931" i="2"/>
  <c r="M1931" i="2"/>
  <c r="L1932" i="2"/>
  <c r="M1932" i="2"/>
  <c r="L1933" i="2"/>
  <c r="M1933" i="2"/>
  <c r="L1934" i="2"/>
  <c r="M1934" i="2"/>
  <c r="L1935" i="2"/>
  <c r="M1935" i="2"/>
  <c r="L1936" i="2"/>
  <c r="M1936" i="2"/>
  <c r="L1937" i="2"/>
  <c r="M1937" i="2"/>
  <c r="L1938" i="2"/>
  <c r="M1938" i="2"/>
  <c r="L1939" i="2"/>
  <c r="M1939" i="2"/>
  <c r="M1538" i="2"/>
  <c r="L1538" i="2"/>
  <c r="K1539" i="2"/>
  <c r="F1539" i="2"/>
  <c r="C5" i="2"/>
  <c r="C1535" i="2"/>
  <c r="M13" i="2"/>
  <c r="M14" i="2" s="1"/>
  <c r="P1538" i="2" s="1"/>
  <c r="Q1538" i="2" s="1"/>
  <c r="C14" i="2"/>
  <c r="C13" i="2"/>
  <c r="C16" i="2" s="1"/>
  <c r="C2" i="2"/>
  <c r="D1555" i="10" l="1"/>
  <c r="E1555" i="10" s="1"/>
  <c r="K1555" i="10"/>
  <c r="F1555" i="10"/>
  <c r="G1555" i="10" s="1"/>
  <c r="C1556" i="10"/>
  <c r="H1554" i="10"/>
  <c r="I1554" i="10" s="1"/>
  <c r="J1553" i="10"/>
  <c r="N1553" i="10"/>
  <c r="O1553" i="10" s="1"/>
  <c r="C19" i="8"/>
  <c r="G22" i="3" s="1"/>
  <c r="L22" i="3" s="1"/>
  <c r="G20" i="3"/>
  <c r="L20" i="3" s="1"/>
  <c r="D46" i="10"/>
  <c r="H45" i="10"/>
  <c r="G46" i="10"/>
  <c r="C47" i="10"/>
  <c r="F47" i="10" s="1"/>
  <c r="H1541" i="8"/>
  <c r="I1541" i="8" s="1"/>
  <c r="N1541" i="8" s="1"/>
  <c r="O1541" i="8" s="1"/>
  <c r="C20" i="8"/>
  <c r="F13" i="8" s="1"/>
  <c r="G7" i="3" s="1"/>
  <c r="L7" i="3" s="1"/>
  <c r="C1543" i="8"/>
  <c r="C1544" i="8" s="1"/>
  <c r="F1542" i="8"/>
  <c r="G1542" i="8" s="1"/>
  <c r="D1542" i="8"/>
  <c r="E1542" i="8" s="1"/>
  <c r="C18" i="8"/>
  <c r="G21" i="3" s="1"/>
  <c r="L21" i="3" s="1"/>
  <c r="F32" i="8"/>
  <c r="D32" i="8"/>
  <c r="J1540" i="8"/>
  <c r="P1540" i="8" s="1"/>
  <c r="Q1540" i="8" s="1"/>
  <c r="C33" i="8"/>
  <c r="G32" i="8"/>
  <c r="N1539" i="8"/>
  <c r="O1539" i="8" s="1"/>
  <c r="J1539" i="8"/>
  <c r="R1539" i="8" s="1"/>
  <c r="C9" i="2"/>
  <c r="F4" i="3" s="1"/>
  <c r="C6" i="2"/>
  <c r="C1536" i="2"/>
  <c r="C1540" i="2" s="1"/>
  <c r="D1540" i="2" s="1"/>
  <c r="E1540" i="2" s="1"/>
  <c r="C32" i="2"/>
  <c r="D32" i="2" s="1"/>
  <c r="G1539" i="2"/>
  <c r="R1538" i="2"/>
  <c r="S1538" i="2" s="1"/>
  <c r="D1539" i="2"/>
  <c r="E1539" i="2" s="1"/>
  <c r="C3" i="2"/>
  <c r="D1556" i="10" l="1"/>
  <c r="E1556" i="10" s="1"/>
  <c r="C1557" i="10"/>
  <c r="F1556" i="10"/>
  <c r="G1556" i="10" s="1"/>
  <c r="K1556" i="10"/>
  <c r="P1553" i="10"/>
  <c r="Q1553" i="10" s="1"/>
  <c r="R1553" i="10"/>
  <c r="S1553" i="10" s="1"/>
  <c r="N1554" i="10"/>
  <c r="O1554" i="10" s="1"/>
  <c r="J1554" i="10"/>
  <c r="H1555" i="10"/>
  <c r="I1555" i="10" s="1"/>
  <c r="J4" i="3"/>
  <c r="K4" i="3"/>
  <c r="D47" i="10"/>
  <c r="H46" i="10"/>
  <c r="C48" i="10"/>
  <c r="F48" i="10" s="1"/>
  <c r="G47" i="10"/>
  <c r="K1543" i="8"/>
  <c r="J1541" i="8"/>
  <c r="P1541" i="8" s="1"/>
  <c r="Q1541" i="8" s="1"/>
  <c r="F14" i="8"/>
  <c r="G8" i="3" s="1"/>
  <c r="L8" i="3" s="1"/>
  <c r="F20" i="8"/>
  <c r="G11" i="3" s="1"/>
  <c r="L11" i="3" s="1"/>
  <c r="H1542" i="8"/>
  <c r="I1542" i="8" s="1"/>
  <c r="F1544" i="8"/>
  <c r="G1544" i="8" s="1"/>
  <c r="D1544" i="8"/>
  <c r="E1544" i="8" s="1"/>
  <c r="F1543" i="8"/>
  <c r="G1543" i="8" s="1"/>
  <c r="D1543" i="8"/>
  <c r="E1543" i="8" s="1"/>
  <c r="F33" i="8"/>
  <c r="D33" i="8"/>
  <c r="H32" i="8"/>
  <c r="R1540" i="8"/>
  <c r="S1540" i="8" s="1"/>
  <c r="C1545" i="8"/>
  <c r="K1544" i="8"/>
  <c r="P1539" i="8"/>
  <c r="Q1539" i="8" s="1"/>
  <c r="S1539" i="8"/>
  <c r="G33" i="8"/>
  <c r="C34" i="8"/>
  <c r="C4" i="2"/>
  <c r="H1539" i="2"/>
  <c r="I1539" i="2" s="1"/>
  <c r="N1539" i="2" s="1"/>
  <c r="O1539" i="2" s="1"/>
  <c r="K1540" i="2"/>
  <c r="C1541" i="2"/>
  <c r="K1541" i="2" s="1"/>
  <c r="F1540" i="2"/>
  <c r="G1540" i="2" s="1"/>
  <c r="H1540" i="2" s="1"/>
  <c r="I1540" i="2" s="1"/>
  <c r="P1554" i="10" l="1"/>
  <c r="Q1554" i="10" s="1"/>
  <c r="R1554" i="10"/>
  <c r="S1554" i="10" s="1"/>
  <c r="F1557" i="10"/>
  <c r="G1557" i="10" s="1"/>
  <c r="D1557" i="10"/>
  <c r="E1557" i="10" s="1"/>
  <c r="H1557" i="10" s="1"/>
  <c r="I1557" i="10" s="1"/>
  <c r="J1557" i="10" s="1"/>
  <c r="K1557" i="10"/>
  <c r="C1558" i="10"/>
  <c r="J1555" i="10"/>
  <c r="N1555" i="10"/>
  <c r="O1555" i="10" s="1"/>
  <c r="H1556" i="10"/>
  <c r="I1556" i="10" s="1"/>
  <c r="H47" i="10"/>
  <c r="D48" i="10"/>
  <c r="G48" i="10"/>
  <c r="C49" i="10"/>
  <c r="F49" i="10" s="1"/>
  <c r="R1541" i="8"/>
  <c r="S1541" i="8" s="1"/>
  <c r="F15" i="8"/>
  <c r="H1543" i="8"/>
  <c r="I1543" i="8" s="1"/>
  <c r="N1543" i="8" s="1"/>
  <c r="O1543" i="8" s="1"/>
  <c r="M15" i="8"/>
  <c r="G13" i="3" s="1"/>
  <c r="C7" i="2"/>
  <c r="C15" i="2" s="1"/>
  <c r="C17" i="2" s="1"/>
  <c r="C18" i="2" s="1"/>
  <c r="F21" i="3" s="1"/>
  <c r="F5" i="3"/>
  <c r="F1545" i="8"/>
  <c r="G1545" i="8" s="1"/>
  <c r="D1545" i="8"/>
  <c r="E1545" i="8" s="1"/>
  <c r="J1542" i="8"/>
  <c r="N1542" i="8"/>
  <c r="O1542" i="8" s="1"/>
  <c r="D34" i="8"/>
  <c r="F34" i="8"/>
  <c r="H33" i="8"/>
  <c r="H1544" i="8"/>
  <c r="I1544" i="8" s="1"/>
  <c r="J1544" i="8" s="1"/>
  <c r="C35" i="8"/>
  <c r="G34" i="8"/>
  <c r="C1546" i="8"/>
  <c r="K1545" i="8"/>
  <c r="D1541" i="2"/>
  <c r="E1541" i="2" s="1"/>
  <c r="C1542" i="2"/>
  <c r="K1542" i="2" s="1"/>
  <c r="F1541" i="2"/>
  <c r="G1541" i="2" s="1"/>
  <c r="J1540" i="2"/>
  <c r="N1540" i="2"/>
  <c r="O1540" i="2" s="1"/>
  <c r="J1539" i="2"/>
  <c r="N1557" i="10" l="1"/>
  <c r="O1557" i="10" s="1"/>
  <c r="C1559" i="10"/>
  <c r="F1558" i="10"/>
  <c r="G1558" i="10" s="1"/>
  <c r="D1558" i="10"/>
  <c r="E1558" i="10" s="1"/>
  <c r="H1558" i="10" s="1"/>
  <c r="I1558" i="10" s="1"/>
  <c r="N1558" i="10" s="1"/>
  <c r="O1558" i="10" s="1"/>
  <c r="K1558" i="10"/>
  <c r="P1555" i="10"/>
  <c r="Q1555" i="10" s="1"/>
  <c r="R1555" i="10"/>
  <c r="S1555" i="10" s="1"/>
  <c r="J1556" i="10"/>
  <c r="N1556" i="10"/>
  <c r="O1556" i="10" s="1"/>
  <c r="L13" i="3"/>
  <c r="L14" i="3" s="1"/>
  <c r="G14" i="3"/>
  <c r="F16" i="8"/>
  <c r="G10" i="3" s="1"/>
  <c r="L10" i="3" s="1"/>
  <c r="G9" i="3"/>
  <c r="L9" i="3" s="1"/>
  <c r="J21" i="3"/>
  <c r="K21" i="3"/>
  <c r="J5" i="3"/>
  <c r="K5" i="3"/>
  <c r="H48" i="10"/>
  <c r="D49" i="10"/>
  <c r="C50" i="10"/>
  <c r="F50" i="10" s="1"/>
  <c r="G49" i="10"/>
  <c r="P1557" i="10"/>
  <c r="Q1557" i="10" s="1"/>
  <c r="R1557" i="10"/>
  <c r="S1557" i="10" s="1"/>
  <c r="G17" i="3"/>
  <c r="L17" i="3" s="1"/>
  <c r="J1543" i="8"/>
  <c r="P1543" i="8" s="1"/>
  <c r="Q1543" i="8" s="1"/>
  <c r="C19" i="2"/>
  <c r="F22" i="3" s="1"/>
  <c r="F20" i="3"/>
  <c r="C20" i="2"/>
  <c r="F13" i="2" s="1"/>
  <c r="F14" i="2" s="1"/>
  <c r="F8" i="3" s="1"/>
  <c r="R1542" i="8"/>
  <c r="S1542" i="8" s="1"/>
  <c r="P1542" i="8"/>
  <c r="Q1542" i="8" s="1"/>
  <c r="F1546" i="8"/>
  <c r="G1546" i="8" s="1"/>
  <c r="D1546" i="8"/>
  <c r="E1546" i="8" s="1"/>
  <c r="H34" i="8"/>
  <c r="N1544" i="8"/>
  <c r="O1544" i="8" s="1"/>
  <c r="F35" i="8"/>
  <c r="D35" i="8"/>
  <c r="H1545" i="8"/>
  <c r="I1545" i="8" s="1"/>
  <c r="J1545" i="8" s="1"/>
  <c r="C1547" i="8"/>
  <c r="K1546" i="8"/>
  <c r="R1544" i="8"/>
  <c r="S1544" i="8" s="1"/>
  <c r="P1544" i="8"/>
  <c r="Q1544" i="8" s="1"/>
  <c r="G35" i="8"/>
  <c r="C36" i="8"/>
  <c r="F1542" i="2"/>
  <c r="G1542" i="2" s="1"/>
  <c r="C1543" i="2"/>
  <c r="K1543" i="2" s="1"/>
  <c r="H1541" i="2"/>
  <c r="I1541" i="2" s="1"/>
  <c r="J1541" i="2" s="1"/>
  <c r="D1542" i="2"/>
  <c r="E1542" i="2" s="1"/>
  <c r="R1539" i="2"/>
  <c r="S1539" i="2" s="1"/>
  <c r="P1539" i="2"/>
  <c r="Q1539" i="2" s="1"/>
  <c r="R1540" i="2"/>
  <c r="S1540" i="2" s="1"/>
  <c r="P1540" i="2"/>
  <c r="Q1540" i="2" s="1"/>
  <c r="R1556" i="10" l="1"/>
  <c r="S1556" i="10" s="1"/>
  <c r="P1556" i="10"/>
  <c r="Q1556" i="10" s="1"/>
  <c r="J1558" i="10"/>
  <c r="R1558" i="10" s="1"/>
  <c r="S1558" i="10" s="1"/>
  <c r="K1559" i="10"/>
  <c r="D1559" i="10"/>
  <c r="E1559" i="10" s="1"/>
  <c r="H1559" i="10" s="1"/>
  <c r="I1559" i="10" s="1"/>
  <c r="J1559" i="10" s="1"/>
  <c r="F1559" i="10"/>
  <c r="G1559" i="10" s="1"/>
  <c r="C1560" i="10"/>
  <c r="M16" i="8"/>
  <c r="M17" i="8" s="1"/>
  <c r="G15" i="3" s="1"/>
  <c r="L15" i="3" s="1"/>
  <c r="J22" i="3"/>
  <c r="K22" i="3"/>
  <c r="J8" i="3"/>
  <c r="K8" i="3"/>
  <c r="J20" i="3"/>
  <c r="K20" i="3"/>
  <c r="N1559" i="10"/>
  <c r="O1559" i="10" s="1"/>
  <c r="H49" i="10"/>
  <c r="D50" i="10"/>
  <c r="R1559" i="10"/>
  <c r="S1559" i="10" s="1"/>
  <c r="P1559" i="10"/>
  <c r="Q1559" i="10" s="1"/>
  <c r="G50" i="10"/>
  <c r="C51" i="10"/>
  <c r="F51" i="10" s="1"/>
  <c r="R1543" i="8"/>
  <c r="S1543" i="8" s="1"/>
  <c r="F20" i="2"/>
  <c r="F7" i="3"/>
  <c r="F1547" i="8"/>
  <c r="D1547" i="8"/>
  <c r="H35" i="8"/>
  <c r="F36" i="8"/>
  <c r="D36" i="8"/>
  <c r="N1545" i="8"/>
  <c r="O1545" i="8" s="1"/>
  <c r="H1546" i="8"/>
  <c r="I1546" i="8" s="1"/>
  <c r="R1545" i="8"/>
  <c r="S1545" i="8" s="1"/>
  <c r="P1545" i="8"/>
  <c r="Q1545" i="8" s="1"/>
  <c r="C37" i="8"/>
  <c r="G36" i="8"/>
  <c r="C1548" i="8"/>
  <c r="G1547" i="8"/>
  <c r="E1547" i="8"/>
  <c r="K1547" i="8"/>
  <c r="D1543" i="2"/>
  <c r="E1543" i="2" s="1"/>
  <c r="F1543" i="2"/>
  <c r="G1543" i="2" s="1"/>
  <c r="H1542" i="2"/>
  <c r="I1542" i="2" s="1"/>
  <c r="J1542" i="2" s="1"/>
  <c r="C1544" i="2"/>
  <c r="K1544" i="2" s="1"/>
  <c r="N1541" i="2"/>
  <c r="O1541" i="2" s="1"/>
  <c r="F15" i="2"/>
  <c r="F9" i="3" s="1"/>
  <c r="P1541" i="2"/>
  <c r="Q1541" i="2" s="1"/>
  <c r="R1541" i="2"/>
  <c r="S1541" i="2" s="1"/>
  <c r="P1558" i="10" l="1"/>
  <c r="Q1558" i="10" s="1"/>
  <c r="D1560" i="10"/>
  <c r="E1560" i="10" s="1"/>
  <c r="K1560" i="10"/>
  <c r="F1560" i="10"/>
  <c r="G1560" i="10" s="1"/>
  <c r="C1561" i="10"/>
  <c r="G18" i="3"/>
  <c r="L18" i="3" s="1"/>
  <c r="J7" i="3"/>
  <c r="K7" i="3"/>
  <c r="J9" i="3"/>
  <c r="K9" i="3"/>
  <c r="H50" i="10"/>
  <c r="D51" i="10"/>
  <c r="C52" i="10"/>
  <c r="F52" i="10" s="1"/>
  <c r="G51" i="10"/>
  <c r="F11" i="3"/>
  <c r="M15" i="2"/>
  <c r="F13" i="3" s="1"/>
  <c r="H1547" i="8"/>
  <c r="I1547" i="8" s="1"/>
  <c r="N1547" i="8" s="1"/>
  <c r="O1547" i="8" s="1"/>
  <c r="F1548" i="8"/>
  <c r="G1548" i="8" s="1"/>
  <c r="D1548" i="8"/>
  <c r="E1548" i="8" s="1"/>
  <c r="H36" i="8"/>
  <c r="F37" i="8"/>
  <c r="D37" i="8"/>
  <c r="C1549" i="8"/>
  <c r="K1548" i="8"/>
  <c r="C38" i="8"/>
  <c r="G37" i="8"/>
  <c r="N1546" i="8"/>
  <c r="O1546" i="8" s="1"/>
  <c r="J1546" i="8"/>
  <c r="H1543" i="2"/>
  <c r="I1543" i="2" s="1"/>
  <c r="J1543" i="2" s="1"/>
  <c r="F1544" i="2"/>
  <c r="G1544" i="2" s="1"/>
  <c r="C1545" i="2"/>
  <c r="K1545" i="2" s="1"/>
  <c r="D1544" i="2"/>
  <c r="E1544" i="2" s="1"/>
  <c r="N1542" i="2"/>
  <c r="O1542" i="2" s="1"/>
  <c r="F16" i="2"/>
  <c r="F10" i="3" s="1"/>
  <c r="R1542" i="2"/>
  <c r="S1542" i="2" s="1"/>
  <c r="P1542" i="2"/>
  <c r="Q1542" i="2" s="1"/>
  <c r="H1560" i="10" l="1"/>
  <c r="I1560" i="10" s="1"/>
  <c r="F1561" i="10"/>
  <c r="G1561" i="10" s="1"/>
  <c r="D1561" i="10"/>
  <c r="E1561" i="10" s="1"/>
  <c r="H1561" i="10" s="1"/>
  <c r="I1561" i="10" s="1"/>
  <c r="N1561" i="10" s="1"/>
  <c r="O1561" i="10" s="1"/>
  <c r="K1561" i="10"/>
  <c r="C1562" i="10"/>
  <c r="K13" i="3"/>
  <c r="K14" i="3" s="1"/>
  <c r="F14" i="3"/>
  <c r="J11" i="3"/>
  <c r="K11" i="3"/>
  <c r="J10" i="3"/>
  <c r="K10" i="3"/>
  <c r="H51" i="10"/>
  <c r="D52" i="10"/>
  <c r="H52" i="10" s="1"/>
  <c r="J1561" i="10"/>
  <c r="C53" i="10"/>
  <c r="F53" i="10" s="1"/>
  <c r="G52" i="10"/>
  <c r="F17" i="3"/>
  <c r="J13" i="3"/>
  <c r="J14" i="3" s="1"/>
  <c r="J1547" i="8"/>
  <c r="P1547" i="8" s="1"/>
  <c r="Q1547" i="8" s="1"/>
  <c r="F1549" i="8"/>
  <c r="G1549" i="8" s="1"/>
  <c r="D1549" i="8"/>
  <c r="E1549" i="8" s="1"/>
  <c r="H37" i="8"/>
  <c r="F38" i="8"/>
  <c r="D38" i="8"/>
  <c r="P1546" i="8"/>
  <c r="Q1546" i="8" s="1"/>
  <c r="R1546" i="8"/>
  <c r="S1546" i="8" s="1"/>
  <c r="H1548" i="8"/>
  <c r="I1548" i="8" s="1"/>
  <c r="C39" i="8"/>
  <c r="G38" i="8"/>
  <c r="C1550" i="8"/>
  <c r="K1549" i="8"/>
  <c r="N1543" i="2"/>
  <c r="O1543" i="2" s="1"/>
  <c r="D1545" i="2"/>
  <c r="E1545" i="2" s="1"/>
  <c r="H1544" i="2"/>
  <c r="I1544" i="2" s="1"/>
  <c r="J1544" i="2" s="1"/>
  <c r="F1545" i="2"/>
  <c r="G1545" i="2" s="1"/>
  <c r="C1546" i="2"/>
  <c r="K1546" i="2" s="1"/>
  <c r="M16" i="2"/>
  <c r="M17" i="2" s="1"/>
  <c r="F15" i="3" s="1"/>
  <c r="K15" i="3" s="1"/>
  <c r="R1543" i="2"/>
  <c r="S1543" i="2" s="1"/>
  <c r="P1543" i="2"/>
  <c r="Q1543" i="2" s="1"/>
  <c r="K1562" i="10" l="1"/>
  <c r="F1562" i="10"/>
  <c r="G1562" i="10" s="1"/>
  <c r="C1563" i="10"/>
  <c r="D1562" i="10"/>
  <c r="E1562" i="10" s="1"/>
  <c r="H1562" i="10" s="1"/>
  <c r="I1562" i="10" s="1"/>
  <c r="N1562" i="10" s="1"/>
  <c r="O1562" i="10" s="1"/>
  <c r="J1560" i="10"/>
  <c r="N1560" i="10"/>
  <c r="O1560" i="10" s="1"/>
  <c r="J17" i="3"/>
  <c r="K17" i="3"/>
  <c r="D53" i="10"/>
  <c r="C54" i="10"/>
  <c r="F54" i="10" s="1"/>
  <c r="G53" i="10"/>
  <c r="P1561" i="10"/>
  <c r="Q1561" i="10" s="1"/>
  <c r="R1561" i="10"/>
  <c r="S1561" i="10" s="1"/>
  <c r="F18" i="3"/>
  <c r="J15" i="3"/>
  <c r="R1547" i="8"/>
  <c r="S1547" i="8" s="1"/>
  <c r="F1550" i="8"/>
  <c r="G1550" i="8" s="1"/>
  <c r="D1550" i="8"/>
  <c r="E1550" i="8" s="1"/>
  <c r="F39" i="8"/>
  <c r="D39" i="8"/>
  <c r="H38" i="8"/>
  <c r="C1551" i="8"/>
  <c r="K1550" i="8"/>
  <c r="J1548" i="8"/>
  <c r="N1548" i="8"/>
  <c r="O1548" i="8" s="1"/>
  <c r="G39" i="8"/>
  <c r="C40" i="8"/>
  <c r="H1549" i="8"/>
  <c r="I1549" i="8" s="1"/>
  <c r="H1545" i="2"/>
  <c r="I1545" i="2" s="1"/>
  <c r="J1545" i="2" s="1"/>
  <c r="N1544" i="2"/>
  <c r="O1544" i="2" s="1"/>
  <c r="C1547" i="2"/>
  <c r="K1547" i="2" s="1"/>
  <c r="D1546" i="2"/>
  <c r="E1546" i="2" s="1"/>
  <c r="F1546" i="2"/>
  <c r="G1546" i="2" s="1"/>
  <c r="R1544" i="2"/>
  <c r="S1544" i="2" s="1"/>
  <c r="P1544" i="2"/>
  <c r="Q1544" i="2" s="1"/>
  <c r="J1562" i="10" l="1"/>
  <c r="D1563" i="10"/>
  <c r="E1563" i="10" s="1"/>
  <c r="K1563" i="10"/>
  <c r="F1563" i="10"/>
  <c r="G1563" i="10" s="1"/>
  <c r="C1564" i="10"/>
  <c r="R1560" i="10"/>
  <c r="S1560" i="10" s="1"/>
  <c r="P1560" i="10"/>
  <c r="Q1560" i="10" s="1"/>
  <c r="J18" i="3"/>
  <c r="K18" i="3"/>
  <c r="D54" i="10"/>
  <c r="H53" i="10"/>
  <c r="G54" i="10"/>
  <c r="C55" i="10"/>
  <c r="F55" i="10" s="1"/>
  <c r="R1562" i="10"/>
  <c r="S1562" i="10" s="1"/>
  <c r="P1562" i="10"/>
  <c r="Q1562" i="10" s="1"/>
  <c r="F1551" i="8"/>
  <c r="G1551" i="8" s="1"/>
  <c r="D1551" i="8"/>
  <c r="E1551" i="8" s="1"/>
  <c r="F40" i="8"/>
  <c r="D40" i="8"/>
  <c r="H39" i="8"/>
  <c r="H1550" i="8"/>
  <c r="I1550" i="8" s="1"/>
  <c r="N1550" i="8" s="1"/>
  <c r="O1550" i="8" s="1"/>
  <c r="N1549" i="8"/>
  <c r="O1549" i="8" s="1"/>
  <c r="J1549" i="8"/>
  <c r="C41" i="8"/>
  <c r="G40" i="8"/>
  <c r="P1548" i="8"/>
  <c r="Q1548" i="8" s="1"/>
  <c r="R1548" i="8"/>
  <c r="S1548" i="8" s="1"/>
  <c r="C1552" i="8"/>
  <c r="K1551" i="8"/>
  <c r="N1545" i="2"/>
  <c r="O1545" i="2" s="1"/>
  <c r="F1547" i="2"/>
  <c r="G1547" i="2" s="1"/>
  <c r="C1548" i="2"/>
  <c r="K1548" i="2" s="1"/>
  <c r="D1547" i="2"/>
  <c r="E1547" i="2" s="1"/>
  <c r="H1546" i="2"/>
  <c r="I1546" i="2" s="1"/>
  <c r="J1546" i="2" s="1"/>
  <c r="R1546" i="2" s="1"/>
  <c r="S1546" i="2" s="1"/>
  <c r="R1545" i="2"/>
  <c r="S1545" i="2" s="1"/>
  <c r="P1545" i="2"/>
  <c r="Q1545" i="2" s="1"/>
  <c r="H1563" i="10" l="1"/>
  <c r="I1563" i="10" s="1"/>
  <c r="C1565" i="10"/>
  <c r="D1564" i="10"/>
  <c r="E1564" i="10" s="1"/>
  <c r="F1564" i="10"/>
  <c r="G1564" i="10" s="1"/>
  <c r="K1564" i="10"/>
  <c r="H54" i="10"/>
  <c r="D55" i="10"/>
  <c r="C56" i="10"/>
  <c r="F56" i="10" s="1"/>
  <c r="G55" i="10"/>
  <c r="C1549" i="2"/>
  <c r="K1549" i="2" s="1"/>
  <c r="F1552" i="8"/>
  <c r="G1552" i="8" s="1"/>
  <c r="D1552" i="8"/>
  <c r="E1552" i="8" s="1"/>
  <c r="F1548" i="2"/>
  <c r="G1548" i="2" s="1"/>
  <c r="H40" i="8"/>
  <c r="F41" i="8"/>
  <c r="D41" i="8"/>
  <c r="J1550" i="8"/>
  <c r="R1550" i="8" s="1"/>
  <c r="S1550" i="8" s="1"/>
  <c r="C1553" i="8"/>
  <c r="K1552" i="8"/>
  <c r="H1551" i="8"/>
  <c r="I1551" i="8" s="1"/>
  <c r="G41" i="8"/>
  <c r="C42" i="8"/>
  <c r="R1549" i="8"/>
  <c r="S1549" i="8" s="1"/>
  <c r="P1549" i="8"/>
  <c r="Q1549" i="8" s="1"/>
  <c r="H1547" i="2"/>
  <c r="I1547" i="2" s="1"/>
  <c r="N1547" i="2" s="1"/>
  <c r="O1547" i="2" s="1"/>
  <c r="P1546" i="2"/>
  <c r="Q1546" i="2" s="1"/>
  <c r="D1548" i="2"/>
  <c r="E1548" i="2" s="1"/>
  <c r="N1546" i="2"/>
  <c r="O1546" i="2" s="1"/>
  <c r="H1564" i="10" l="1"/>
  <c r="I1564" i="10" s="1"/>
  <c r="D1565" i="10"/>
  <c r="E1565" i="10" s="1"/>
  <c r="F1565" i="10"/>
  <c r="G1565" i="10" s="1"/>
  <c r="C1566" i="10"/>
  <c r="K1565" i="10"/>
  <c r="N1563" i="10"/>
  <c r="O1563" i="10" s="1"/>
  <c r="J1563" i="10"/>
  <c r="H55" i="10"/>
  <c r="D56" i="10"/>
  <c r="G56" i="10"/>
  <c r="C57" i="10"/>
  <c r="F57" i="10" s="1"/>
  <c r="D1549" i="2"/>
  <c r="E1549" i="2" s="1"/>
  <c r="C1550" i="2"/>
  <c r="K1550" i="2" s="1"/>
  <c r="F1549" i="2"/>
  <c r="G1549" i="2" s="1"/>
  <c r="F1553" i="8"/>
  <c r="G1553" i="8" s="1"/>
  <c r="D1553" i="8"/>
  <c r="E1553" i="8" s="1"/>
  <c r="H1548" i="2"/>
  <c r="I1548" i="2" s="1"/>
  <c r="N1548" i="2" s="1"/>
  <c r="O1548" i="2" s="1"/>
  <c r="H41" i="8"/>
  <c r="F42" i="8"/>
  <c r="D42" i="8"/>
  <c r="P1550" i="8"/>
  <c r="Q1550" i="8" s="1"/>
  <c r="J1547" i="2"/>
  <c r="R1547" i="2" s="1"/>
  <c r="S1547" i="2" s="1"/>
  <c r="H1552" i="8"/>
  <c r="I1552" i="8" s="1"/>
  <c r="C43" i="8"/>
  <c r="G42" i="8"/>
  <c r="N1551" i="8"/>
  <c r="O1551" i="8" s="1"/>
  <c r="J1551" i="8"/>
  <c r="C1554" i="8"/>
  <c r="K1553" i="8"/>
  <c r="H1565" i="10" l="1"/>
  <c r="I1565" i="10" s="1"/>
  <c r="D1566" i="10"/>
  <c r="E1566" i="10" s="1"/>
  <c r="K1566" i="10"/>
  <c r="F1566" i="10"/>
  <c r="G1566" i="10" s="1"/>
  <c r="C1567" i="10"/>
  <c r="R1563" i="10"/>
  <c r="S1563" i="10" s="1"/>
  <c r="P1563" i="10"/>
  <c r="Q1563" i="10" s="1"/>
  <c r="J1564" i="10"/>
  <c r="N1564" i="10"/>
  <c r="O1564" i="10" s="1"/>
  <c r="D57" i="10"/>
  <c r="H56" i="10"/>
  <c r="C58" i="10"/>
  <c r="F58" i="10" s="1"/>
  <c r="G57" i="10"/>
  <c r="D1550" i="2"/>
  <c r="E1550" i="2" s="1"/>
  <c r="H1549" i="2"/>
  <c r="I1549" i="2" s="1"/>
  <c r="N1549" i="2" s="1"/>
  <c r="O1549" i="2" s="1"/>
  <c r="F1550" i="2"/>
  <c r="G1550" i="2" s="1"/>
  <c r="C1551" i="2"/>
  <c r="K1551" i="2" s="1"/>
  <c r="F1554" i="8"/>
  <c r="G1554" i="8" s="1"/>
  <c r="D1554" i="8"/>
  <c r="E1554" i="8" s="1"/>
  <c r="J1548" i="2"/>
  <c r="R1548" i="2" s="1"/>
  <c r="S1548" i="2" s="1"/>
  <c r="H42" i="8"/>
  <c r="F43" i="8"/>
  <c r="D43" i="8"/>
  <c r="P1547" i="2"/>
  <c r="Q1547" i="2" s="1"/>
  <c r="C1555" i="8"/>
  <c r="K1554" i="8"/>
  <c r="J1552" i="8"/>
  <c r="N1552" i="8"/>
  <c r="O1552" i="8" s="1"/>
  <c r="H1553" i="8"/>
  <c r="I1553" i="8" s="1"/>
  <c r="P1551" i="8"/>
  <c r="Q1551" i="8" s="1"/>
  <c r="R1551" i="8"/>
  <c r="S1551" i="8" s="1"/>
  <c r="G43" i="8"/>
  <c r="C44" i="8"/>
  <c r="R1564" i="10" l="1"/>
  <c r="S1564" i="10" s="1"/>
  <c r="P1564" i="10"/>
  <c r="Q1564" i="10" s="1"/>
  <c r="H1566" i="10"/>
  <c r="I1566" i="10" s="1"/>
  <c r="D1567" i="10"/>
  <c r="E1567" i="10" s="1"/>
  <c r="H1567" i="10" s="1"/>
  <c r="I1567" i="10" s="1"/>
  <c r="J1567" i="10" s="1"/>
  <c r="K1567" i="10"/>
  <c r="C1568" i="10"/>
  <c r="F1567" i="10"/>
  <c r="G1567" i="10" s="1"/>
  <c r="N1565" i="10"/>
  <c r="O1565" i="10" s="1"/>
  <c r="J1565" i="10"/>
  <c r="J1549" i="2"/>
  <c r="P1549" i="2" s="1"/>
  <c r="Q1549" i="2" s="1"/>
  <c r="D58" i="10"/>
  <c r="H57" i="10"/>
  <c r="G58" i="10"/>
  <c r="C59" i="10"/>
  <c r="F59" i="10" s="1"/>
  <c r="D1551" i="2"/>
  <c r="E1551" i="2" s="1"/>
  <c r="C1552" i="2"/>
  <c r="K1552" i="2" s="1"/>
  <c r="H1550" i="2"/>
  <c r="I1550" i="2" s="1"/>
  <c r="J1550" i="2" s="1"/>
  <c r="R1550" i="2" s="1"/>
  <c r="S1550" i="2" s="1"/>
  <c r="F1551" i="2"/>
  <c r="G1551" i="2" s="1"/>
  <c r="F1555" i="8"/>
  <c r="G1555" i="8" s="1"/>
  <c r="D1555" i="8"/>
  <c r="E1555" i="8" s="1"/>
  <c r="P1548" i="2"/>
  <c r="Q1548" i="2" s="1"/>
  <c r="H43" i="8"/>
  <c r="F44" i="8"/>
  <c r="D44" i="8"/>
  <c r="C45" i="8"/>
  <c r="G44" i="8"/>
  <c r="N1553" i="8"/>
  <c r="O1553" i="8" s="1"/>
  <c r="J1553" i="8"/>
  <c r="H1554" i="8"/>
  <c r="I1554" i="8" s="1"/>
  <c r="R1552" i="8"/>
  <c r="S1552" i="8" s="1"/>
  <c r="P1552" i="8"/>
  <c r="Q1552" i="8" s="1"/>
  <c r="C1556" i="8"/>
  <c r="K1555" i="8"/>
  <c r="R1549" i="2"/>
  <c r="S1549" i="2" s="1"/>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30" i="2"/>
  <c r="N1567" i="10" l="1"/>
  <c r="O1567" i="10" s="1"/>
  <c r="N1566" i="10"/>
  <c r="O1566" i="10" s="1"/>
  <c r="J1566" i="10"/>
  <c r="D1568" i="10"/>
  <c r="E1568" i="10" s="1"/>
  <c r="H1568" i="10" s="1"/>
  <c r="I1568" i="10" s="1"/>
  <c r="J1568" i="10" s="1"/>
  <c r="P1568" i="10" s="1"/>
  <c r="Q1568" i="10" s="1"/>
  <c r="F1568" i="10"/>
  <c r="G1568" i="10" s="1"/>
  <c r="K1568" i="10"/>
  <c r="C1569" i="10"/>
  <c r="P1565" i="10"/>
  <c r="Q1565" i="10" s="1"/>
  <c r="R1565" i="10"/>
  <c r="S1565" i="10" s="1"/>
  <c r="P1550" i="2"/>
  <c r="Q1550" i="2" s="1"/>
  <c r="N1550" i="2"/>
  <c r="O1550" i="2" s="1"/>
  <c r="H1551" i="2"/>
  <c r="I1551" i="2" s="1"/>
  <c r="N1551" i="2" s="1"/>
  <c r="O1551" i="2" s="1"/>
  <c r="D59" i="10"/>
  <c r="H58" i="10"/>
  <c r="R1567" i="10"/>
  <c r="S1567" i="10" s="1"/>
  <c r="P1567" i="10"/>
  <c r="Q1567" i="10" s="1"/>
  <c r="C60" i="10"/>
  <c r="F60" i="10" s="1"/>
  <c r="G59" i="10"/>
  <c r="D1552" i="2"/>
  <c r="E1552" i="2" s="1"/>
  <c r="C1553" i="2"/>
  <c r="K1553" i="2" s="1"/>
  <c r="F1552" i="2"/>
  <c r="G1552" i="2" s="1"/>
  <c r="F1556" i="8"/>
  <c r="G1556" i="8" s="1"/>
  <c r="D1556" i="8"/>
  <c r="E1556" i="8" s="1"/>
  <c r="F45" i="8"/>
  <c r="D45" i="8"/>
  <c r="H44" i="8"/>
  <c r="C1557" i="8"/>
  <c r="K1556" i="8"/>
  <c r="N1554" i="8"/>
  <c r="O1554" i="8" s="1"/>
  <c r="J1554" i="8"/>
  <c r="H1555" i="8"/>
  <c r="I1555" i="8" s="1"/>
  <c r="R1553" i="8"/>
  <c r="S1553" i="8" s="1"/>
  <c r="P1553" i="8"/>
  <c r="Q1553" i="8" s="1"/>
  <c r="C46" i="8"/>
  <c r="G45" i="8"/>
  <c r="J1551" i="2"/>
  <c r="F30" i="2"/>
  <c r="R1568" i="10" l="1"/>
  <c r="S1568" i="10" s="1"/>
  <c r="N1568" i="10"/>
  <c r="O1568" i="10" s="1"/>
  <c r="F1569" i="10"/>
  <c r="G1569" i="10" s="1"/>
  <c r="C1570" i="10"/>
  <c r="D1569" i="10"/>
  <c r="E1569" i="10" s="1"/>
  <c r="K1569" i="10"/>
  <c r="P1566" i="10"/>
  <c r="Q1566" i="10" s="1"/>
  <c r="R1566" i="10"/>
  <c r="S1566" i="10" s="1"/>
  <c r="C1554" i="2"/>
  <c r="K1554" i="2" s="1"/>
  <c r="H1552" i="2"/>
  <c r="I1552" i="2" s="1"/>
  <c r="J1552" i="2" s="1"/>
  <c r="P1552" i="2" s="1"/>
  <c r="Q1552" i="2" s="1"/>
  <c r="D60" i="10"/>
  <c r="H60" i="10" s="1"/>
  <c r="H59" i="10"/>
  <c r="C61" i="10"/>
  <c r="F61" i="10" s="1"/>
  <c r="G60" i="10"/>
  <c r="D1553" i="2"/>
  <c r="E1553" i="2" s="1"/>
  <c r="F1553" i="2"/>
  <c r="G1553" i="2" s="1"/>
  <c r="F1557" i="8"/>
  <c r="G1557" i="8" s="1"/>
  <c r="D1557" i="8"/>
  <c r="E1557" i="8" s="1"/>
  <c r="F46" i="8"/>
  <c r="D46" i="8"/>
  <c r="H45" i="8"/>
  <c r="C47" i="8"/>
  <c r="G46" i="8"/>
  <c r="N1555" i="8"/>
  <c r="O1555" i="8" s="1"/>
  <c r="J1555" i="8"/>
  <c r="H1556" i="8"/>
  <c r="I1556" i="8" s="1"/>
  <c r="P1554" i="8"/>
  <c r="Q1554" i="8" s="1"/>
  <c r="R1554" i="8"/>
  <c r="S1554" i="8" s="1"/>
  <c r="C1558" i="8"/>
  <c r="K1557" i="8"/>
  <c r="R1551" i="2"/>
  <c r="S1551" i="2" s="1"/>
  <c r="P1551" i="2"/>
  <c r="Q1551" i="2" s="1"/>
  <c r="C1555" i="2"/>
  <c r="K1555" i="2" s="1"/>
  <c r="F1554" i="2"/>
  <c r="G1554" i="2" s="1"/>
  <c r="D1554" i="2"/>
  <c r="E1554" i="2" s="1"/>
  <c r="F27" i="2"/>
  <c r="H30" i="2"/>
  <c r="H29" i="2" s="1"/>
  <c r="D1570" i="10" l="1"/>
  <c r="E1570" i="10" s="1"/>
  <c r="C1571" i="10"/>
  <c r="F1570" i="10"/>
  <c r="G1570" i="10" s="1"/>
  <c r="K1570" i="10"/>
  <c r="H1569" i="10"/>
  <c r="I1569" i="10" s="1"/>
  <c r="R1552" i="2"/>
  <c r="S1552" i="2" s="1"/>
  <c r="N1552" i="2"/>
  <c r="O1552" i="2" s="1"/>
  <c r="H1553" i="2"/>
  <c r="I1553" i="2" s="1"/>
  <c r="N1553" i="2" s="1"/>
  <c r="O1553" i="2" s="1"/>
  <c r="D61" i="10"/>
  <c r="C62" i="10"/>
  <c r="F62" i="10" s="1"/>
  <c r="G61" i="10"/>
  <c r="F1558" i="8"/>
  <c r="G1558" i="8" s="1"/>
  <c r="D1558" i="8"/>
  <c r="E1558" i="8" s="1"/>
  <c r="H46" i="8"/>
  <c r="F47" i="8"/>
  <c r="D47" i="8"/>
  <c r="C1559" i="8"/>
  <c r="K1558" i="8"/>
  <c r="P1555" i="8"/>
  <c r="Q1555" i="8" s="1"/>
  <c r="R1555" i="8"/>
  <c r="S1555" i="8" s="1"/>
  <c r="J1556" i="8"/>
  <c r="N1556" i="8"/>
  <c r="O1556" i="8" s="1"/>
  <c r="H1557" i="8"/>
  <c r="I1557" i="8" s="1"/>
  <c r="C48" i="8"/>
  <c r="G47" i="8"/>
  <c r="H1554" i="2"/>
  <c r="I1554" i="2" s="1"/>
  <c r="J1554" i="2" s="1"/>
  <c r="C1556" i="2"/>
  <c r="K1556" i="2" s="1"/>
  <c r="F1555" i="2"/>
  <c r="G1555" i="2" s="1"/>
  <c r="D1555" i="2"/>
  <c r="E1555" i="2" s="1"/>
  <c r="F31" i="2"/>
  <c r="H31" i="2" s="1"/>
  <c r="K1571" i="10" l="1"/>
  <c r="D1571" i="10"/>
  <c r="E1571" i="10" s="1"/>
  <c r="F1571" i="10"/>
  <c r="G1571" i="10" s="1"/>
  <c r="C1572" i="10"/>
  <c r="J1569" i="10"/>
  <c r="N1569" i="10"/>
  <c r="O1569" i="10" s="1"/>
  <c r="H1570" i="10"/>
  <c r="I1570" i="10" s="1"/>
  <c r="J1553" i="2"/>
  <c r="P1553" i="2" s="1"/>
  <c r="Q1553" i="2" s="1"/>
  <c r="H61" i="10"/>
  <c r="D62" i="10"/>
  <c r="G62" i="10"/>
  <c r="C63" i="10"/>
  <c r="F63" i="10" s="1"/>
  <c r="F1559" i="8"/>
  <c r="G1559" i="8" s="1"/>
  <c r="D1559" i="8"/>
  <c r="E1559" i="8" s="1"/>
  <c r="H47" i="8"/>
  <c r="F48" i="8"/>
  <c r="D48" i="8"/>
  <c r="H1558" i="8"/>
  <c r="I1558" i="8" s="1"/>
  <c r="C49" i="8"/>
  <c r="G48" i="8"/>
  <c r="P1556" i="8"/>
  <c r="Q1556" i="8" s="1"/>
  <c r="R1556" i="8"/>
  <c r="S1556" i="8" s="1"/>
  <c r="N1557" i="8"/>
  <c r="O1557" i="8" s="1"/>
  <c r="J1557" i="8"/>
  <c r="C1560" i="8"/>
  <c r="K1559" i="8"/>
  <c r="N1554" i="2"/>
  <c r="O1554" i="2" s="1"/>
  <c r="R1553" i="2"/>
  <c r="S1553" i="2" s="1"/>
  <c r="R1554" i="2"/>
  <c r="S1554" i="2" s="1"/>
  <c r="P1554" i="2"/>
  <c r="Q1554" i="2" s="1"/>
  <c r="H1555" i="2"/>
  <c r="I1555" i="2" s="1"/>
  <c r="C1557" i="2"/>
  <c r="K1557" i="2" s="1"/>
  <c r="F1556" i="2"/>
  <c r="G1556" i="2" s="1"/>
  <c r="D1556" i="2"/>
  <c r="E1556" i="2" s="1"/>
  <c r="G31" i="2"/>
  <c r="N1570" i="10" l="1"/>
  <c r="O1570" i="10" s="1"/>
  <c r="J1570" i="10"/>
  <c r="H1571" i="10"/>
  <c r="I1571" i="10" s="1"/>
  <c r="D1572" i="10"/>
  <c r="E1572" i="10" s="1"/>
  <c r="H1572" i="10" s="1"/>
  <c r="I1572" i="10" s="1"/>
  <c r="N1572" i="10" s="1"/>
  <c r="O1572" i="10" s="1"/>
  <c r="C1573" i="10"/>
  <c r="F1572" i="10"/>
  <c r="G1572" i="10" s="1"/>
  <c r="K1572" i="10"/>
  <c r="P1569" i="10"/>
  <c r="Q1569" i="10" s="1"/>
  <c r="R1569" i="10"/>
  <c r="S1569" i="10" s="1"/>
  <c r="D63" i="10"/>
  <c r="H63" i="10" s="1"/>
  <c r="H62" i="10"/>
  <c r="C64" i="10"/>
  <c r="F64" i="10" s="1"/>
  <c r="G63" i="10"/>
  <c r="F1560" i="8"/>
  <c r="G1560" i="8" s="1"/>
  <c r="D1560" i="8"/>
  <c r="E1560" i="8" s="1"/>
  <c r="H48" i="8"/>
  <c r="F49" i="8"/>
  <c r="D49" i="8"/>
  <c r="H1559" i="8"/>
  <c r="I1559" i="8" s="1"/>
  <c r="N1559" i="8" s="1"/>
  <c r="O1559" i="8" s="1"/>
  <c r="C1561" i="8"/>
  <c r="K1560" i="8"/>
  <c r="G49" i="8"/>
  <c r="C50" i="8"/>
  <c r="R1557" i="8"/>
  <c r="S1557" i="8" s="1"/>
  <c r="P1557" i="8"/>
  <c r="Q1557" i="8" s="1"/>
  <c r="J1558" i="8"/>
  <c r="N1558" i="8"/>
  <c r="O1558" i="8" s="1"/>
  <c r="J1555" i="2"/>
  <c r="N1555" i="2"/>
  <c r="O1555" i="2" s="1"/>
  <c r="H1556" i="2"/>
  <c r="I1556" i="2" s="1"/>
  <c r="C1558" i="2"/>
  <c r="K1558" i="2" s="1"/>
  <c r="D1557" i="2"/>
  <c r="E1557" i="2" s="1"/>
  <c r="F1557" i="2"/>
  <c r="G1557" i="2" s="1"/>
  <c r="F32" i="2"/>
  <c r="G32" i="2"/>
  <c r="C33" i="2"/>
  <c r="D33" i="2" s="1"/>
  <c r="P1570" i="10" l="1"/>
  <c r="Q1570" i="10" s="1"/>
  <c r="R1570" i="10"/>
  <c r="S1570" i="10" s="1"/>
  <c r="J1572" i="10"/>
  <c r="P1572" i="10" s="1"/>
  <c r="Q1572" i="10" s="1"/>
  <c r="N1571" i="10"/>
  <c r="O1571" i="10" s="1"/>
  <c r="J1571" i="10"/>
  <c r="D1573" i="10"/>
  <c r="E1573" i="10" s="1"/>
  <c r="C1574" i="10"/>
  <c r="K1573" i="10"/>
  <c r="F1573" i="10"/>
  <c r="G1573" i="10" s="1"/>
  <c r="R1572" i="10"/>
  <c r="S1572" i="10" s="1"/>
  <c r="D64" i="10"/>
  <c r="H64" i="10" s="1"/>
  <c r="C65" i="10"/>
  <c r="F65" i="10" s="1"/>
  <c r="G64" i="10"/>
  <c r="F1561" i="8"/>
  <c r="G1561" i="8" s="1"/>
  <c r="D1561" i="8"/>
  <c r="E1561" i="8" s="1"/>
  <c r="H49" i="8"/>
  <c r="F50" i="8"/>
  <c r="D50" i="8"/>
  <c r="H1560" i="8"/>
  <c r="I1560" i="8" s="1"/>
  <c r="J1560" i="8" s="1"/>
  <c r="J1559" i="8"/>
  <c r="P1559" i="8" s="1"/>
  <c r="Q1559" i="8" s="1"/>
  <c r="C51" i="8"/>
  <c r="G50" i="8"/>
  <c r="R1558" i="8"/>
  <c r="S1558" i="8" s="1"/>
  <c r="P1558" i="8"/>
  <c r="Q1558" i="8" s="1"/>
  <c r="C1562" i="8"/>
  <c r="K1561" i="8"/>
  <c r="P1555" i="2"/>
  <c r="Q1555" i="2" s="1"/>
  <c r="R1555" i="2"/>
  <c r="S1555" i="2" s="1"/>
  <c r="J1556" i="2"/>
  <c r="N1556" i="2"/>
  <c r="O1556" i="2" s="1"/>
  <c r="H1557" i="2"/>
  <c r="I1557" i="2" s="1"/>
  <c r="C1559" i="2"/>
  <c r="K1559" i="2" s="1"/>
  <c r="F1558" i="2"/>
  <c r="G1558" i="2" s="1"/>
  <c r="D1558" i="2"/>
  <c r="E1558" i="2" s="1"/>
  <c r="G33" i="2"/>
  <c r="C34" i="2"/>
  <c r="D34" i="2" s="1"/>
  <c r="F33" i="2"/>
  <c r="H32" i="2"/>
  <c r="H1573" i="10" l="1"/>
  <c r="I1573" i="10" s="1"/>
  <c r="C1575" i="10"/>
  <c r="F1574" i="10"/>
  <c r="G1574" i="10" s="1"/>
  <c r="K1574" i="10"/>
  <c r="D1574" i="10"/>
  <c r="E1574" i="10" s="1"/>
  <c r="R1571" i="10"/>
  <c r="S1571" i="10" s="1"/>
  <c r="P1571" i="10"/>
  <c r="Q1571" i="10" s="1"/>
  <c r="D65" i="10"/>
  <c r="H65" i="10" s="1"/>
  <c r="C66" i="10"/>
  <c r="F66" i="10" s="1"/>
  <c r="G65" i="10"/>
  <c r="F1562" i="8"/>
  <c r="G1562" i="8" s="1"/>
  <c r="D1562" i="8"/>
  <c r="E1562" i="8" s="1"/>
  <c r="H50" i="8"/>
  <c r="F51" i="8"/>
  <c r="D51" i="8"/>
  <c r="N1560" i="8"/>
  <c r="O1560" i="8" s="1"/>
  <c r="R1559" i="8"/>
  <c r="S1559" i="8" s="1"/>
  <c r="H1561" i="8"/>
  <c r="I1561" i="8" s="1"/>
  <c r="N1561" i="8" s="1"/>
  <c r="O1561" i="8" s="1"/>
  <c r="C1563" i="8"/>
  <c r="K1562" i="8"/>
  <c r="G51" i="8"/>
  <c r="C52" i="8"/>
  <c r="R1560" i="8"/>
  <c r="S1560" i="8" s="1"/>
  <c r="P1560" i="8"/>
  <c r="Q1560" i="8" s="1"/>
  <c r="R1556" i="2"/>
  <c r="S1556" i="2" s="1"/>
  <c r="P1556" i="2"/>
  <c r="Q1556" i="2" s="1"/>
  <c r="H33" i="2"/>
  <c r="H1558" i="2"/>
  <c r="I1558" i="2" s="1"/>
  <c r="N1558" i="2" s="1"/>
  <c r="O1558" i="2" s="1"/>
  <c r="J1557" i="2"/>
  <c r="N1557" i="2"/>
  <c r="O1557" i="2" s="1"/>
  <c r="C1560" i="2"/>
  <c r="K1560" i="2" s="1"/>
  <c r="F1559" i="2"/>
  <c r="G1559" i="2" s="1"/>
  <c r="D1559" i="2"/>
  <c r="E1559" i="2" s="1"/>
  <c r="G34" i="2"/>
  <c r="F34" i="2"/>
  <c r="C35" i="2"/>
  <c r="D35" i="2" s="1"/>
  <c r="C1576" i="10" l="1"/>
  <c r="D1575" i="10"/>
  <c r="E1575" i="10" s="1"/>
  <c r="F1575" i="10"/>
  <c r="G1575" i="10" s="1"/>
  <c r="K1575" i="10"/>
  <c r="H1574" i="10"/>
  <c r="I1574" i="10" s="1"/>
  <c r="J1573" i="10"/>
  <c r="N1573" i="10"/>
  <c r="O1573" i="10" s="1"/>
  <c r="D66" i="10"/>
  <c r="H66" i="10" s="1"/>
  <c r="G66" i="10"/>
  <c r="C67" i="10"/>
  <c r="F67" i="10" s="1"/>
  <c r="F1563" i="8"/>
  <c r="G1563" i="8" s="1"/>
  <c r="D1563" i="8"/>
  <c r="E1563" i="8" s="1"/>
  <c r="F52" i="8"/>
  <c r="D52" i="8"/>
  <c r="H51" i="8"/>
  <c r="J1561" i="8"/>
  <c r="P1561" i="8" s="1"/>
  <c r="Q1561" i="8" s="1"/>
  <c r="H1562" i="8"/>
  <c r="I1562" i="8" s="1"/>
  <c r="C53" i="8"/>
  <c r="G52" i="8"/>
  <c r="C1564" i="8"/>
  <c r="K1563" i="8"/>
  <c r="J1558" i="2"/>
  <c r="R1557" i="2"/>
  <c r="S1557" i="2" s="1"/>
  <c r="P1557" i="2"/>
  <c r="Q1557" i="2" s="1"/>
  <c r="H1559" i="2"/>
  <c r="I1559" i="2" s="1"/>
  <c r="C1561" i="2"/>
  <c r="K1561" i="2" s="1"/>
  <c r="F1560" i="2"/>
  <c r="G1560" i="2" s="1"/>
  <c r="D1560" i="2"/>
  <c r="E1560" i="2" s="1"/>
  <c r="G35" i="2"/>
  <c r="F35" i="2"/>
  <c r="C36" i="2"/>
  <c r="D36" i="2" s="1"/>
  <c r="H34" i="2"/>
  <c r="P1573" i="10" l="1"/>
  <c r="Q1573" i="10" s="1"/>
  <c r="R1573" i="10"/>
  <c r="S1573" i="10" s="1"/>
  <c r="H1575" i="10"/>
  <c r="I1575" i="10" s="1"/>
  <c r="N1574" i="10"/>
  <c r="O1574" i="10" s="1"/>
  <c r="J1574" i="10"/>
  <c r="D1576" i="10"/>
  <c r="E1576" i="10" s="1"/>
  <c r="K1576" i="10"/>
  <c r="F1576" i="10"/>
  <c r="G1576" i="10" s="1"/>
  <c r="C1577" i="10"/>
  <c r="D67" i="10"/>
  <c r="H67" i="10" s="1"/>
  <c r="C68" i="10"/>
  <c r="F68" i="10" s="1"/>
  <c r="G67" i="10"/>
  <c r="F1564" i="8"/>
  <c r="G1564" i="8" s="1"/>
  <c r="D1564" i="8"/>
  <c r="E1564" i="8" s="1"/>
  <c r="F53" i="8"/>
  <c r="D53" i="8"/>
  <c r="H52" i="8"/>
  <c r="R1561" i="8"/>
  <c r="S1561" i="8" s="1"/>
  <c r="H1563" i="8"/>
  <c r="I1563" i="8" s="1"/>
  <c r="N1563" i="8" s="1"/>
  <c r="O1563" i="8" s="1"/>
  <c r="C1565" i="8"/>
  <c r="K1564" i="8"/>
  <c r="C54" i="8"/>
  <c r="G53" i="8"/>
  <c r="N1562" i="8"/>
  <c r="O1562" i="8" s="1"/>
  <c r="J1562" i="8"/>
  <c r="H1560" i="2"/>
  <c r="I1560" i="2" s="1"/>
  <c r="J1560" i="2" s="1"/>
  <c r="R1558" i="2"/>
  <c r="S1558" i="2" s="1"/>
  <c r="P1558" i="2"/>
  <c r="Q1558" i="2" s="1"/>
  <c r="J1559" i="2"/>
  <c r="N1559" i="2"/>
  <c r="O1559" i="2" s="1"/>
  <c r="C1562" i="2"/>
  <c r="K1562" i="2" s="1"/>
  <c r="F1561" i="2"/>
  <c r="G1561" i="2" s="1"/>
  <c r="D1561" i="2"/>
  <c r="E1561" i="2" s="1"/>
  <c r="H35" i="2"/>
  <c r="G36" i="2"/>
  <c r="C37" i="2"/>
  <c r="D37" i="2" s="1"/>
  <c r="F36" i="2"/>
  <c r="H1576" i="10" l="1"/>
  <c r="I1576" i="10" s="1"/>
  <c r="N1575" i="10"/>
  <c r="O1575" i="10" s="1"/>
  <c r="J1575" i="10"/>
  <c r="D1577" i="10"/>
  <c r="E1577" i="10" s="1"/>
  <c r="H1577" i="10" s="1"/>
  <c r="I1577" i="10" s="1"/>
  <c r="J1577" i="10" s="1"/>
  <c r="R1577" i="10" s="1"/>
  <c r="S1577" i="10" s="1"/>
  <c r="C1578" i="10"/>
  <c r="F1577" i="10"/>
  <c r="G1577" i="10" s="1"/>
  <c r="K1577" i="10"/>
  <c r="P1574" i="10"/>
  <c r="Q1574" i="10" s="1"/>
  <c r="R1574" i="10"/>
  <c r="S1574" i="10" s="1"/>
  <c r="D68" i="10"/>
  <c r="H68" i="10" s="1"/>
  <c r="C69" i="10"/>
  <c r="F69" i="10" s="1"/>
  <c r="G68" i="10"/>
  <c r="F1565" i="8"/>
  <c r="G1565" i="8" s="1"/>
  <c r="D1565" i="8"/>
  <c r="E1565" i="8" s="1"/>
  <c r="F54" i="8"/>
  <c r="D54" i="8"/>
  <c r="H53" i="8"/>
  <c r="J1563" i="8"/>
  <c r="P1563" i="8" s="1"/>
  <c r="Q1563" i="8" s="1"/>
  <c r="C55" i="8"/>
  <c r="G54" i="8"/>
  <c r="P1562" i="8"/>
  <c r="Q1562" i="8" s="1"/>
  <c r="R1562" i="8"/>
  <c r="S1562" i="8" s="1"/>
  <c r="H1564" i="8"/>
  <c r="I1564" i="8" s="1"/>
  <c r="C1566" i="8"/>
  <c r="K1565" i="8"/>
  <c r="N1560" i="2"/>
  <c r="O1560" i="2" s="1"/>
  <c r="R1559" i="2"/>
  <c r="S1559" i="2" s="1"/>
  <c r="P1559" i="2"/>
  <c r="Q1559" i="2" s="1"/>
  <c r="R1560" i="2"/>
  <c r="S1560" i="2" s="1"/>
  <c r="P1560" i="2"/>
  <c r="Q1560" i="2" s="1"/>
  <c r="H1561" i="2"/>
  <c r="I1561" i="2" s="1"/>
  <c r="C1563" i="2"/>
  <c r="K1563" i="2" s="1"/>
  <c r="F1562" i="2"/>
  <c r="G1562" i="2" s="1"/>
  <c r="D1562" i="2"/>
  <c r="E1562" i="2" s="1"/>
  <c r="H36" i="2"/>
  <c r="G37" i="2"/>
  <c r="F37" i="2"/>
  <c r="C38" i="2"/>
  <c r="D38" i="2" s="1"/>
  <c r="P1575" i="10" l="1"/>
  <c r="Q1575" i="10" s="1"/>
  <c r="R1575" i="10"/>
  <c r="S1575" i="10" s="1"/>
  <c r="P1577" i="10"/>
  <c r="Q1577" i="10" s="1"/>
  <c r="N1577" i="10"/>
  <c r="O1577" i="10" s="1"/>
  <c r="K1578" i="10"/>
  <c r="F1578" i="10"/>
  <c r="G1578" i="10" s="1"/>
  <c r="C1579" i="10"/>
  <c r="D1578" i="10"/>
  <c r="E1578" i="10" s="1"/>
  <c r="H1578" i="10" s="1"/>
  <c r="I1578" i="10" s="1"/>
  <c r="J1578" i="10" s="1"/>
  <c r="J1576" i="10"/>
  <c r="N1576" i="10"/>
  <c r="O1576" i="10" s="1"/>
  <c r="D69" i="10"/>
  <c r="H69" i="10" s="1"/>
  <c r="C70" i="10"/>
  <c r="F70" i="10" s="1"/>
  <c r="G69" i="10"/>
  <c r="F1566" i="8"/>
  <c r="G1566" i="8" s="1"/>
  <c r="D1566" i="8"/>
  <c r="E1566" i="8" s="1"/>
  <c r="F55" i="8"/>
  <c r="D55" i="8"/>
  <c r="H54" i="8"/>
  <c r="R1563" i="8"/>
  <c r="S1563" i="8" s="1"/>
  <c r="H1565" i="8"/>
  <c r="I1565" i="8" s="1"/>
  <c r="N1565" i="8" s="1"/>
  <c r="O1565" i="8" s="1"/>
  <c r="J1564" i="8"/>
  <c r="N1564" i="8"/>
  <c r="O1564" i="8" s="1"/>
  <c r="C1567" i="8"/>
  <c r="K1566" i="8"/>
  <c r="C56" i="8"/>
  <c r="G55" i="8"/>
  <c r="J1561" i="2"/>
  <c r="N1561" i="2"/>
  <c r="O1561" i="2" s="1"/>
  <c r="H37" i="2"/>
  <c r="H1562" i="2"/>
  <c r="I1562" i="2" s="1"/>
  <c r="C1564" i="2"/>
  <c r="K1564" i="2" s="1"/>
  <c r="F1563" i="2"/>
  <c r="G1563" i="2" s="1"/>
  <c r="D1563" i="2"/>
  <c r="E1563" i="2" s="1"/>
  <c r="G38" i="2"/>
  <c r="F38" i="2"/>
  <c r="C39" i="2"/>
  <c r="D39" i="2" s="1"/>
  <c r="N1578" i="10" l="1"/>
  <c r="O1578" i="10" s="1"/>
  <c r="D1579" i="10"/>
  <c r="E1579" i="10" s="1"/>
  <c r="K1579" i="10"/>
  <c r="F1579" i="10"/>
  <c r="G1579" i="10" s="1"/>
  <c r="C1580" i="10"/>
  <c r="P1576" i="10"/>
  <c r="Q1576" i="10" s="1"/>
  <c r="R1576" i="10"/>
  <c r="S1576" i="10" s="1"/>
  <c r="D70" i="10"/>
  <c r="R1578" i="10"/>
  <c r="S1578" i="10" s="1"/>
  <c r="P1578" i="10"/>
  <c r="Q1578" i="10" s="1"/>
  <c r="G70" i="10"/>
  <c r="C71" i="10"/>
  <c r="F71" i="10" s="1"/>
  <c r="F1567" i="8"/>
  <c r="G1567" i="8" s="1"/>
  <c r="D1567" i="8"/>
  <c r="E1567" i="8" s="1"/>
  <c r="F56" i="8"/>
  <c r="D56" i="8"/>
  <c r="H55" i="8"/>
  <c r="J1565" i="8"/>
  <c r="R1565" i="8" s="1"/>
  <c r="S1565" i="8" s="1"/>
  <c r="H1566" i="8"/>
  <c r="I1566" i="8" s="1"/>
  <c r="C57" i="8"/>
  <c r="G56" i="8"/>
  <c r="C1568" i="8"/>
  <c r="K1567" i="8"/>
  <c r="P1564" i="8"/>
  <c r="Q1564" i="8" s="1"/>
  <c r="R1564" i="8"/>
  <c r="S1564" i="8" s="1"/>
  <c r="R1561" i="2"/>
  <c r="S1561" i="2" s="1"/>
  <c r="P1561" i="2"/>
  <c r="Q1561" i="2" s="1"/>
  <c r="J1562" i="2"/>
  <c r="N1562" i="2"/>
  <c r="O1562" i="2" s="1"/>
  <c r="C1565" i="2"/>
  <c r="K1565" i="2" s="1"/>
  <c r="F1564" i="2"/>
  <c r="G1564" i="2" s="1"/>
  <c r="D1564" i="2"/>
  <c r="E1564" i="2" s="1"/>
  <c r="H1563" i="2"/>
  <c r="I1563" i="2" s="1"/>
  <c r="H38" i="2"/>
  <c r="G39" i="2"/>
  <c r="F39" i="2"/>
  <c r="C40" i="2"/>
  <c r="D40" i="2" s="1"/>
  <c r="H1579" i="10" l="1"/>
  <c r="I1579" i="10" s="1"/>
  <c r="C1581" i="10"/>
  <c r="K1580" i="10"/>
  <c r="F1580" i="10"/>
  <c r="G1580" i="10" s="1"/>
  <c r="D1580" i="10"/>
  <c r="E1580" i="10" s="1"/>
  <c r="H70" i="10"/>
  <c r="D71" i="10"/>
  <c r="C72" i="10"/>
  <c r="F72" i="10" s="1"/>
  <c r="G71" i="10"/>
  <c r="F1568" i="8"/>
  <c r="G1568" i="8" s="1"/>
  <c r="D1568" i="8"/>
  <c r="E1568" i="8" s="1"/>
  <c r="P1565" i="8"/>
  <c r="Q1565" i="8" s="1"/>
  <c r="F57" i="8"/>
  <c r="D57" i="8"/>
  <c r="H56" i="8"/>
  <c r="H1567" i="8"/>
  <c r="I1567" i="8" s="1"/>
  <c r="J1567" i="8" s="1"/>
  <c r="C1569" i="8"/>
  <c r="K1568" i="8"/>
  <c r="G57" i="8"/>
  <c r="C58" i="8"/>
  <c r="J1566" i="8"/>
  <c r="N1566" i="8"/>
  <c r="O1566" i="8" s="1"/>
  <c r="R1562" i="2"/>
  <c r="S1562" i="2" s="1"/>
  <c r="P1562" i="2"/>
  <c r="Q1562" i="2" s="1"/>
  <c r="J1563" i="2"/>
  <c r="N1563" i="2"/>
  <c r="O1563" i="2" s="1"/>
  <c r="H1564" i="2"/>
  <c r="I1564" i="2" s="1"/>
  <c r="C1566" i="2"/>
  <c r="K1566" i="2" s="1"/>
  <c r="F1565" i="2"/>
  <c r="G1565" i="2" s="1"/>
  <c r="D1565" i="2"/>
  <c r="E1565" i="2" s="1"/>
  <c r="G40" i="2"/>
  <c r="C41" i="2"/>
  <c r="D41" i="2" s="1"/>
  <c r="F40" i="2"/>
  <c r="H39" i="2"/>
  <c r="D1581" i="10" l="1"/>
  <c r="E1581" i="10" s="1"/>
  <c r="K1581" i="10"/>
  <c r="C1582" i="10"/>
  <c r="F1581" i="10"/>
  <c r="G1581" i="10" s="1"/>
  <c r="H1580" i="10"/>
  <c r="I1580" i="10" s="1"/>
  <c r="N1579" i="10"/>
  <c r="O1579" i="10" s="1"/>
  <c r="J1579" i="10"/>
  <c r="H71" i="10"/>
  <c r="D72" i="10"/>
  <c r="G72" i="10"/>
  <c r="C73" i="10"/>
  <c r="F73" i="10" s="1"/>
  <c r="F1569" i="8"/>
  <c r="G1569" i="8" s="1"/>
  <c r="D1569" i="8"/>
  <c r="E1569" i="8" s="1"/>
  <c r="H57" i="8"/>
  <c r="F58" i="8"/>
  <c r="D58" i="8"/>
  <c r="N1567" i="8"/>
  <c r="O1567" i="8" s="1"/>
  <c r="P1567" i="8"/>
  <c r="Q1567" i="8" s="1"/>
  <c r="R1567" i="8"/>
  <c r="S1567" i="8" s="1"/>
  <c r="C1570" i="8"/>
  <c r="K1569" i="8"/>
  <c r="R1566" i="8"/>
  <c r="S1566" i="8" s="1"/>
  <c r="P1566" i="8"/>
  <c r="Q1566" i="8" s="1"/>
  <c r="C59" i="8"/>
  <c r="G58" i="8"/>
  <c r="H1568" i="8"/>
  <c r="I1568" i="8" s="1"/>
  <c r="R1563" i="2"/>
  <c r="S1563" i="2" s="1"/>
  <c r="P1563" i="2"/>
  <c r="Q1563" i="2" s="1"/>
  <c r="H40" i="2"/>
  <c r="H1565" i="2"/>
  <c r="I1565" i="2" s="1"/>
  <c r="J1565" i="2" s="1"/>
  <c r="J1564" i="2"/>
  <c r="N1564" i="2"/>
  <c r="O1564" i="2" s="1"/>
  <c r="C1567" i="2"/>
  <c r="K1567" i="2" s="1"/>
  <c r="F1566" i="2"/>
  <c r="G1566" i="2" s="1"/>
  <c r="D1566" i="2"/>
  <c r="E1566" i="2" s="1"/>
  <c r="G41" i="2"/>
  <c r="C42" i="2"/>
  <c r="D42" i="2" s="1"/>
  <c r="F41" i="2"/>
  <c r="P1579" i="10" l="1"/>
  <c r="Q1579" i="10" s="1"/>
  <c r="R1579" i="10"/>
  <c r="S1579" i="10" s="1"/>
  <c r="K1582" i="10"/>
  <c r="C1583" i="10"/>
  <c r="F1582" i="10"/>
  <c r="G1582" i="10" s="1"/>
  <c r="D1582" i="10"/>
  <c r="E1582" i="10" s="1"/>
  <c r="J1580" i="10"/>
  <c r="N1580" i="10"/>
  <c r="O1580" i="10" s="1"/>
  <c r="H1581" i="10"/>
  <c r="I1581" i="10" s="1"/>
  <c r="H72" i="10"/>
  <c r="D73" i="10"/>
  <c r="C74" i="10"/>
  <c r="F74" i="10" s="1"/>
  <c r="G73" i="10"/>
  <c r="F1570" i="8"/>
  <c r="G1570" i="8" s="1"/>
  <c r="D1570" i="8"/>
  <c r="F59" i="8"/>
  <c r="D59" i="8"/>
  <c r="H58" i="8"/>
  <c r="H1569" i="8"/>
  <c r="I1569" i="8" s="1"/>
  <c r="J1569" i="8" s="1"/>
  <c r="J1568" i="8"/>
  <c r="N1568" i="8"/>
  <c r="O1568" i="8" s="1"/>
  <c r="C1571" i="8"/>
  <c r="E1570" i="8"/>
  <c r="K1570" i="8"/>
  <c r="G59" i="8"/>
  <c r="C60" i="8"/>
  <c r="R1564" i="2"/>
  <c r="S1564" i="2" s="1"/>
  <c r="P1564" i="2"/>
  <c r="Q1564" i="2" s="1"/>
  <c r="R1565" i="2"/>
  <c r="S1565" i="2" s="1"/>
  <c r="P1565" i="2"/>
  <c r="Q1565" i="2" s="1"/>
  <c r="N1565" i="2"/>
  <c r="O1565" i="2" s="1"/>
  <c r="H1566" i="2"/>
  <c r="I1566" i="2" s="1"/>
  <c r="C1568" i="2"/>
  <c r="K1568" i="2" s="1"/>
  <c r="F1567" i="2"/>
  <c r="G1567" i="2" s="1"/>
  <c r="D1567" i="2"/>
  <c r="E1567" i="2" s="1"/>
  <c r="G42" i="2"/>
  <c r="C43" i="2"/>
  <c r="D43" i="2" s="1"/>
  <c r="F42" i="2"/>
  <c r="H41" i="2"/>
  <c r="D1583" i="10" l="1"/>
  <c r="E1583" i="10" s="1"/>
  <c r="H1583" i="10" s="1"/>
  <c r="I1583" i="10" s="1"/>
  <c r="F1583" i="10"/>
  <c r="G1583" i="10" s="1"/>
  <c r="C1584" i="10"/>
  <c r="K1583" i="10"/>
  <c r="R1580" i="10"/>
  <c r="S1580" i="10" s="1"/>
  <c r="P1580" i="10"/>
  <c r="Q1580" i="10" s="1"/>
  <c r="H1582" i="10"/>
  <c r="I1582" i="10" s="1"/>
  <c r="N1581" i="10"/>
  <c r="O1581" i="10" s="1"/>
  <c r="J1581" i="10"/>
  <c r="H73" i="10"/>
  <c r="D74" i="10"/>
  <c r="N1583" i="10"/>
  <c r="O1583" i="10" s="1"/>
  <c r="J1583" i="10"/>
  <c r="G74" i="10"/>
  <c r="C75" i="10"/>
  <c r="F75" i="10" s="1"/>
  <c r="F1571" i="8"/>
  <c r="G1571" i="8" s="1"/>
  <c r="D1571" i="8"/>
  <c r="E1571" i="8" s="1"/>
  <c r="N1569" i="8"/>
  <c r="O1569" i="8" s="1"/>
  <c r="F60" i="8"/>
  <c r="D60" i="8"/>
  <c r="H59" i="8"/>
  <c r="R1569" i="8"/>
  <c r="S1569" i="8" s="1"/>
  <c r="P1569" i="8"/>
  <c r="Q1569" i="8" s="1"/>
  <c r="C1572" i="8"/>
  <c r="K1571" i="8"/>
  <c r="C61" i="8"/>
  <c r="G60" i="8"/>
  <c r="H1570" i="8"/>
  <c r="I1570" i="8" s="1"/>
  <c r="R1568" i="8"/>
  <c r="S1568" i="8" s="1"/>
  <c r="P1568" i="8"/>
  <c r="Q1568" i="8" s="1"/>
  <c r="H42" i="2"/>
  <c r="J1566" i="2"/>
  <c r="N1566" i="2"/>
  <c r="O1566" i="2" s="1"/>
  <c r="H1567" i="2"/>
  <c r="I1567" i="2" s="1"/>
  <c r="C1569" i="2"/>
  <c r="K1569" i="2" s="1"/>
  <c r="F1568" i="2"/>
  <c r="G1568" i="2" s="1"/>
  <c r="D1568" i="2"/>
  <c r="E1568" i="2" s="1"/>
  <c r="G43" i="2"/>
  <c r="F43" i="2"/>
  <c r="C44" i="2"/>
  <c r="D44" i="2" s="1"/>
  <c r="C1585" i="10" l="1"/>
  <c r="D1584" i="10"/>
  <c r="E1584" i="10" s="1"/>
  <c r="K1584" i="10"/>
  <c r="F1584" i="10"/>
  <c r="G1584" i="10" s="1"/>
  <c r="N1582" i="10"/>
  <c r="O1582" i="10" s="1"/>
  <c r="J1582" i="10"/>
  <c r="P1581" i="10"/>
  <c r="Q1581" i="10" s="1"/>
  <c r="R1581" i="10"/>
  <c r="S1581" i="10" s="1"/>
  <c r="H74" i="10"/>
  <c r="D75" i="10"/>
  <c r="R1583" i="10"/>
  <c r="S1583" i="10" s="1"/>
  <c r="P1583" i="10"/>
  <c r="Q1583" i="10" s="1"/>
  <c r="C76" i="10"/>
  <c r="F76" i="10" s="1"/>
  <c r="G75" i="10"/>
  <c r="F1572" i="8"/>
  <c r="G1572" i="8" s="1"/>
  <c r="D1572" i="8"/>
  <c r="E1572" i="8" s="1"/>
  <c r="H60" i="8"/>
  <c r="F61" i="8"/>
  <c r="D61" i="8"/>
  <c r="H1571" i="8"/>
  <c r="I1571" i="8" s="1"/>
  <c r="N1571" i="8" s="1"/>
  <c r="O1571" i="8" s="1"/>
  <c r="N1570" i="8"/>
  <c r="O1570" i="8" s="1"/>
  <c r="J1570" i="8"/>
  <c r="C62" i="8"/>
  <c r="G61" i="8"/>
  <c r="C1573" i="8"/>
  <c r="K1572" i="8"/>
  <c r="R1566" i="2"/>
  <c r="S1566" i="2" s="1"/>
  <c r="P1566" i="2"/>
  <c r="Q1566" i="2" s="1"/>
  <c r="H1568" i="2"/>
  <c r="I1568" i="2" s="1"/>
  <c r="J1568" i="2" s="1"/>
  <c r="J1567" i="2"/>
  <c r="N1567" i="2"/>
  <c r="O1567" i="2" s="1"/>
  <c r="C1570" i="2"/>
  <c r="K1570" i="2" s="1"/>
  <c r="F1569" i="2"/>
  <c r="G1569" i="2" s="1"/>
  <c r="D1569" i="2"/>
  <c r="E1569" i="2" s="1"/>
  <c r="G44" i="2"/>
  <c r="F44" i="2"/>
  <c r="C45" i="2"/>
  <c r="D45" i="2" s="1"/>
  <c r="H43" i="2"/>
  <c r="R1582" i="10" l="1"/>
  <c r="S1582" i="10" s="1"/>
  <c r="P1582" i="10"/>
  <c r="Q1582" i="10" s="1"/>
  <c r="H1584" i="10"/>
  <c r="I1584" i="10" s="1"/>
  <c r="C1586" i="10"/>
  <c r="K1585" i="10"/>
  <c r="F1585" i="10"/>
  <c r="G1585" i="10" s="1"/>
  <c r="D1585" i="10"/>
  <c r="E1585" i="10" s="1"/>
  <c r="H1585" i="10" s="1"/>
  <c r="I1585" i="10" s="1"/>
  <c r="J1585" i="10" s="1"/>
  <c r="H75" i="10"/>
  <c r="D76" i="10"/>
  <c r="C77" i="10"/>
  <c r="F77" i="10" s="1"/>
  <c r="G76" i="10"/>
  <c r="N1585" i="10"/>
  <c r="O1585" i="10" s="1"/>
  <c r="F1573" i="8"/>
  <c r="G1573" i="8" s="1"/>
  <c r="D1573" i="8"/>
  <c r="E1573" i="8" s="1"/>
  <c r="J1571" i="8"/>
  <c r="P1571" i="8" s="1"/>
  <c r="Q1571" i="8" s="1"/>
  <c r="F62" i="8"/>
  <c r="D62" i="8"/>
  <c r="H61" i="8"/>
  <c r="H1572" i="8"/>
  <c r="I1572" i="8" s="1"/>
  <c r="J1572" i="8" s="1"/>
  <c r="P1570" i="8"/>
  <c r="Q1570" i="8" s="1"/>
  <c r="R1570" i="8"/>
  <c r="S1570" i="8" s="1"/>
  <c r="C63" i="8"/>
  <c r="G62" i="8"/>
  <c r="C1574" i="8"/>
  <c r="K1573" i="8"/>
  <c r="R1567" i="2"/>
  <c r="S1567" i="2" s="1"/>
  <c r="P1567" i="2"/>
  <c r="Q1567" i="2" s="1"/>
  <c r="R1568" i="2"/>
  <c r="S1568" i="2" s="1"/>
  <c r="P1568" i="2"/>
  <c r="Q1568" i="2" s="1"/>
  <c r="N1568" i="2"/>
  <c r="O1568" i="2" s="1"/>
  <c r="H1569" i="2"/>
  <c r="I1569" i="2" s="1"/>
  <c r="N1569" i="2" s="1"/>
  <c r="O1569" i="2" s="1"/>
  <c r="C1571" i="2"/>
  <c r="K1571" i="2" s="1"/>
  <c r="F1570" i="2"/>
  <c r="G1570" i="2" s="1"/>
  <c r="D1570" i="2"/>
  <c r="E1570" i="2" s="1"/>
  <c r="H44" i="2"/>
  <c r="G45" i="2"/>
  <c r="C46" i="2"/>
  <c r="D46" i="2" s="1"/>
  <c r="F45" i="2"/>
  <c r="F1586" i="10" l="1"/>
  <c r="G1586" i="10" s="1"/>
  <c r="C1587" i="10"/>
  <c r="D1586" i="10"/>
  <c r="E1586" i="10" s="1"/>
  <c r="H1586" i="10" s="1"/>
  <c r="I1586" i="10" s="1"/>
  <c r="J1586" i="10" s="1"/>
  <c r="P1586" i="10" s="1"/>
  <c r="Q1586" i="10" s="1"/>
  <c r="K1586" i="10"/>
  <c r="J1584" i="10"/>
  <c r="N1584" i="10"/>
  <c r="O1584" i="10" s="1"/>
  <c r="H76" i="10"/>
  <c r="D77" i="10"/>
  <c r="C78" i="10"/>
  <c r="F78" i="10" s="1"/>
  <c r="G77" i="10"/>
  <c r="P1585" i="10"/>
  <c r="Q1585" i="10" s="1"/>
  <c r="R1585" i="10"/>
  <c r="S1585" i="10" s="1"/>
  <c r="F1574" i="8"/>
  <c r="G1574" i="8" s="1"/>
  <c r="D1574" i="8"/>
  <c r="E1574" i="8" s="1"/>
  <c r="R1571" i="8"/>
  <c r="S1571" i="8" s="1"/>
  <c r="F63" i="8"/>
  <c r="D63" i="8"/>
  <c r="H62" i="8"/>
  <c r="N1572" i="8"/>
  <c r="O1572" i="8" s="1"/>
  <c r="H1573" i="8"/>
  <c r="I1573" i="8" s="1"/>
  <c r="J1573" i="8" s="1"/>
  <c r="C1575" i="8"/>
  <c r="K1574" i="8"/>
  <c r="P1572" i="8"/>
  <c r="Q1572" i="8" s="1"/>
  <c r="R1572" i="8"/>
  <c r="S1572" i="8" s="1"/>
  <c r="C64" i="8"/>
  <c r="G63" i="8"/>
  <c r="J1569" i="2"/>
  <c r="H1570" i="2"/>
  <c r="I1570" i="2" s="1"/>
  <c r="C1572" i="2"/>
  <c r="K1572" i="2" s="1"/>
  <c r="F1571" i="2"/>
  <c r="G1571" i="2" s="1"/>
  <c r="D1571" i="2"/>
  <c r="E1571" i="2" s="1"/>
  <c r="H45" i="2"/>
  <c r="G46" i="2"/>
  <c r="F46" i="2"/>
  <c r="C47" i="2"/>
  <c r="D47" i="2" s="1"/>
  <c r="R1586" i="10" l="1"/>
  <c r="S1586" i="10" s="1"/>
  <c r="D1587" i="10"/>
  <c r="E1587" i="10" s="1"/>
  <c r="K1587" i="10"/>
  <c r="F1587" i="10"/>
  <c r="G1587" i="10" s="1"/>
  <c r="C1588" i="10"/>
  <c r="N1586" i="10"/>
  <c r="O1586" i="10" s="1"/>
  <c r="R1584" i="10"/>
  <c r="S1584" i="10" s="1"/>
  <c r="P1584" i="10"/>
  <c r="Q1584" i="10" s="1"/>
  <c r="D78" i="10"/>
  <c r="H78" i="10" s="1"/>
  <c r="H77" i="10"/>
  <c r="G78" i="10"/>
  <c r="C79" i="10"/>
  <c r="F79" i="10" s="1"/>
  <c r="F1575" i="8"/>
  <c r="G1575" i="8" s="1"/>
  <c r="D1575" i="8"/>
  <c r="E1575" i="8" s="1"/>
  <c r="F64" i="8"/>
  <c r="D64" i="8"/>
  <c r="H63" i="8"/>
  <c r="N1573" i="8"/>
  <c r="O1573" i="8" s="1"/>
  <c r="H1574" i="8"/>
  <c r="I1574" i="8" s="1"/>
  <c r="J1574" i="8" s="1"/>
  <c r="C65" i="8"/>
  <c r="G64" i="8"/>
  <c r="C1576" i="8"/>
  <c r="K1575" i="8"/>
  <c r="R1573" i="8"/>
  <c r="S1573" i="8" s="1"/>
  <c r="P1573" i="8"/>
  <c r="Q1573" i="8" s="1"/>
  <c r="H1571" i="2"/>
  <c r="I1571" i="2" s="1"/>
  <c r="J1571" i="2" s="1"/>
  <c r="R1569" i="2"/>
  <c r="S1569" i="2" s="1"/>
  <c r="P1569" i="2"/>
  <c r="Q1569" i="2" s="1"/>
  <c r="J1570" i="2"/>
  <c r="N1570" i="2"/>
  <c r="O1570" i="2" s="1"/>
  <c r="C1573" i="2"/>
  <c r="K1573" i="2" s="1"/>
  <c r="F1572" i="2"/>
  <c r="G1572" i="2" s="1"/>
  <c r="D1572" i="2"/>
  <c r="E1572" i="2" s="1"/>
  <c r="G47" i="2"/>
  <c r="F47" i="2"/>
  <c r="C48" i="2"/>
  <c r="D48" i="2" s="1"/>
  <c r="H46" i="2"/>
  <c r="H1587" i="10" l="1"/>
  <c r="I1587" i="10" s="1"/>
  <c r="C1589" i="10"/>
  <c r="F1588" i="10"/>
  <c r="G1588" i="10" s="1"/>
  <c r="K1588" i="10"/>
  <c r="D1588" i="10"/>
  <c r="E1588" i="10" s="1"/>
  <c r="D79" i="10"/>
  <c r="C80" i="10"/>
  <c r="F80" i="10" s="1"/>
  <c r="G79" i="10"/>
  <c r="F1576" i="8"/>
  <c r="G1576" i="8" s="1"/>
  <c r="D1576" i="8"/>
  <c r="E1576" i="8" s="1"/>
  <c r="F65" i="8"/>
  <c r="D65" i="8"/>
  <c r="H64" i="8"/>
  <c r="H1575" i="8"/>
  <c r="I1575" i="8" s="1"/>
  <c r="N1575" i="8" s="1"/>
  <c r="O1575" i="8" s="1"/>
  <c r="N1574" i="8"/>
  <c r="O1574" i="8" s="1"/>
  <c r="R1574" i="8"/>
  <c r="S1574" i="8" s="1"/>
  <c r="P1574" i="8"/>
  <c r="Q1574" i="8" s="1"/>
  <c r="C1577" i="8"/>
  <c r="K1576" i="8"/>
  <c r="G65" i="8"/>
  <c r="C66" i="8"/>
  <c r="N1571" i="2"/>
  <c r="O1571" i="2" s="1"/>
  <c r="R1571" i="2"/>
  <c r="S1571" i="2" s="1"/>
  <c r="P1571" i="2"/>
  <c r="Q1571" i="2" s="1"/>
  <c r="R1570" i="2"/>
  <c r="S1570" i="2" s="1"/>
  <c r="P1570" i="2"/>
  <c r="Q1570" i="2" s="1"/>
  <c r="H1572" i="2"/>
  <c r="I1572" i="2" s="1"/>
  <c r="C1574" i="2"/>
  <c r="K1574" i="2" s="1"/>
  <c r="F1573" i="2"/>
  <c r="G1573" i="2" s="1"/>
  <c r="D1573" i="2"/>
  <c r="E1573" i="2" s="1"/>
  <c r="G48" i="2"/>
  <c r="C49" i="2"/>
  <c r="D49" i="2" s="1"/>
  <c r="F48" i="2"/>
  <c r="H47" i="2"/>
  <c r="F1589" i="10" l="1"/>
  <c r="G1589" i="10" s="1"/>
  <c r="C1590" i="10"/>
  <c r="K1589" i="10"/>
  <c r="D1589" i="10"/>
  <c r="E1589" i="10" s="1"/>
  <c r="H1589" i="10" s="1"/>
  <c r="I1589" i="10" s="1"/>
  <c r="N1589" i="10" s="1"/>
  <c r="O1589" i="10" s="1"/>
  <c r="H1588" i="10"/>
  <c r="I1588" i="10" s="1"/>
  <c r="N1587" i="10"/>
  <c r="O1587" i="10" s="1"/>
  <c r="J1587" i="10"/>
  <c r="H79" i="10"/>
  <c r="D80" i="10"/>
  <c r="G80" i="10"/>
  <c r="C81" i="10"/>
  <c r="F81" i="10" s="1"/>
  <c r="F1577" i="8"/>
  <c r="G1577" i="8" s="1"/>
  <c r="D1577" i="8"/>
  <c r="E1577" i="8" s="1"/>
  <c r="F66" i="8"/>
  <c r="D66" i="8"/>
  <c r="H65" i="8"/>
  <c r="J1575" i="8"/>
  <c r="P1575" i="8" s="1"/>
  <c r="Q1575" i="8" s="1"/>
  <c r="C67" i="8"/>
  <c r="G66" i="8"/>
  <c r="C1578" i="8"/>
  <c r="K1577" i="8"/>
  <c r="H1576" i="8"/>
  <c r="I1576" i="8" s="1"/>
  <c r="H1573" i="2"/>
  <c r="I1573" i="2" s="1"/>
  <c r="J1573" i="2" s="1"/>
  <c r="J1572" i="2"/>
  <c r="N1572" i="2"/>
  <c r="O1572" i="2" s="1"/>
  <c r="C1575" i="2"/>
  <c r="K1575" i="2" s="1"/>
  <c r="F1574" i="2"/>
  <c r="G1574" i="2" s="1"/>
  <c r="D1574" i="2"/>
  <c r="E1574" i="2" s="1"/>
  <c r="H48" i="2"/>
  <c r="G49" i="2"/>
  <c r="C50" i="2"/>
  <c r="D50" i="2" s="1"/>
  <c r="F49" i="2"/>
  <c r="P1587" i="10" l="1"/>
  <c r="Q1587" i="10" s="1"/>
  <c r="R1587" i="10"/>
  <c r="S1587" i="10" s="1"/>
  <c r="J1589" i="10"/>
  <c r="P1589" i="10" s="1"/>
  <c r="Q1589" i="10" s="1"/>
  <c r="K1590" i="10"/>
  <c r="C1591" i="10"/>
  <c r="F1590" i="10"/>
  <c r="G1590" i="10" s="1"/>
  <c r="D1590" i="10"/>
  <c r="E1590" i="10" s="1"/>
  <c r="N1588" i="10"/>
  <c r="O1588" i="10" s="1"/>
  <c r="J1588" i="10"/>
  <c r="D81" i="10"/>
  <c r="H81" i="10" s="1"/>
  <c r="R1589" i="10"/>
  <c r="S1589" i="10" s="1"/>
  <c r="H80" i="10"/>
  <c r="C82" i="10"/>
  <c r="F82" i="10" s="1"/>
  <c r="G81" i="10"/>
  <c r="F1578" i="8"/>
  <c r="G1578" i="8" s="1"/>
  <c r="D1578" i="8"/>
  <c r="E1578" i="8" s="1"/>
  <c r="R1575" i="8"/>
  <c r="S1575" i="8" s="1"/>
  <c r="F67" i="8"/>
  <c r="D67" i="8"/>
  <c r="H66" i="8"/>
  <c r="J1576" i="8"/>
  <c r="N1576" i="8"/>
  <c r="O1576" i="8" s="1"/>
  <c r="H1577" i="8"/>
  <c r="I1577" i="8" s="1"/>
  <c r="C1579" i="8"/>
  <c r="K1578" i="8"/>
  <c r="G67" i="8"/>
  <c r="C68" i="8"/>
  <c r="H49" i="2"/>
  <c r="N1573" i="2"/>
  <c r="O1573" i="2" s="1"/>
  <c r="R1572" i="2"/>
  <c r="S1572" i="2" s="1"/>
  <c r="P1572" i="2"/>
  <c r="Q1572" i="2" s="1"/>
  <c r="R1573" i="2"/>
  <c r="S1573" i="2" s="1"/>
  <c r="P1573" i="2"/>
  <c r="Q1573" i="2" s="1"/>
  <c r="H1574" i="2"/>
  <c r="I1574" i="2" s="1"/>
  <c r="C1576" i="2"/>
  <c r="K1576" i="2" s="1"/>
  <c r="F1575" i="2"/>
  <c r="G1575" i="2" s="1"/>
  <c r="D1575" i="2"/>
  <c r="E1575" i="2" s="1"/>
  <c r="G50" i="2"/>
  <c r="F50" i="2"/>
  <c r="C51" i="2"/>
  <c r="D51" i="2" s="1"/>
  <c r="H1590" i="10" l="1"/>
  <c r="I1590" i="10" s="1"/>
  <c r="P1588" i="10"/>
  <c r="Q1588" i="10" s="1"/>
  <c r="R1588" i="10"/>
  <c r="S1588" i="10" s="1"/>
  <c r="D1591" i="10"/>
  <c r="E1591" i="10" s="1"/>
  <c r="H1591" i="10" s="1"/>
  <c r="I1591" i="10" s="1"/>
  <c r="J1591" i="10" s="1"/>
  <c r="P1591" i="10" s="1"/>
  <c r="Q1591" i="10" s="1"/>
  <c r="K1591" i="10"/>
  <c r="F1591" i="10"/>
  <c r="G1591" i="10" s="1"/>
  <c r="C1592" i="10"/>
  <c r="D82" i="10"/>
  <c r="G82" i="10"/>
  <c r="C83" i="10"/>
  <c r="F83" i="10" s="1"/>
  <c r="F1579" i="8"/>
  <c r="G1579" i="8" s="1"/>
  <c r="D1579" i="8"/>
  <c r="E1579" i="8" s="1"/>
  <c r="F68" i="8"/>
  <c r="D68" i="8"/>
  <c r="H67" i="8"/>
  <c r="H1578" i="8"/>
  <c r="I1578" i="8" s="1"/>
  <c r="J1578" i="8" s="1"/>
  <c r="C69" i="8"/>
  <c r="G68" i="8"/>
  <c r="C1580" i="8"/>
  <c r="K1579" i="8"/>
  <c r="N1577" i="8"/>
  <c r="O1577" i="8" s="1"/>
  <c r="J1577" i="8"/>
  <c r="R1576" i="8"/>
  <c r="S1576" i="8" s="1"/>
  <c r="P1576" i="8"/>
  <c r="Q1576" i="8" s="1"/>
  <c r="H1575" i="2"/>
  <c r="I1575" i="2" s="1"/>
  <c r="J1575" i="2" s="1"/>
  <c r="J1574" i="2"/>
  <c r="N1574" i="2"/>
  <c r="O1574" i="2" s="1"/>
  <c r="C1577" i="2"/>
  <c r="K1577" i="2" s="1"/>
  <c r="F1576" i="2"/>
  <c r="G1576" i="2" s="1"/>
  <c r="D1576" i="2"/>
  <c r="E1576" i="2" s="1"/>
  <c r="G51" i="2"/>
  <c r="C52" i="2"/>
  <c r="D52" i="2" s="1"/>
  <c r="F51" i="2"/>
  <c r="H50" i="2"/>
  <c r="R1591" i="10" l="1"/>
  <c r="S1591" i="10" s="1"/>
  <c r="N1591" i="10"/>
  <c r="O1591" i="10" s="1"/>
  <c r="K1592" i="10"/>
  <c r="F1592" i="10"/>
  <c r="G1592" i="10" s="1"/>
  <c r="D1592" i="10"/>
  <c r="E1592" i="10" s="1"/>
  <c r="C1593" i="10"/>
  <c r="J1590" i="10"/>
  <c r="N1590" i="10"/>
  <c r="O1590" i="10" s="1"/>
  <c r="H82" i="10"/>
  <c r="D83" i="10"/>
  <c r="C84" i="10"/>
  <c r="F84" i="10" s="1"/>
  <c r="G83" i="10"/>
  <c r="F1580" i="8"/>
  <c r="G1580" i="8" s="1"/>
  <c r="D1580" i="8"/>
  <c r="E1580" i="8" s="1"/>
  <c r="N1578" i="8"/>
  <c r="O1578" i="8" s="1"/>
  <c r="H1579" i="8"/>
  <c r="I1579" i="8" s="1"/>
  <c r="J1579" i="8" s="1"/>
  <c r="F69" i="8"/>
  <c r="D69" i="8"/>
  <c r="H68" i="8"/>
  <c r="R1577" i="8"/>
  <c r="S1577" i="8" s="1"/>
  <c r="P1577" i="8"/>
  <c r="Q1577" i="8" s="1"/>
  <c r="P1578" i="8"/>
  <c r="Q1578" i="8" s="1"/>
  <c r="R1578" i="8"/>
  <c r="S1578" i="8" s="1"/>
  <c r="C1581" i="8"/>
  <c r="K1580" i="8"/>
  <c r="C70" i="8"/>
  <c r="G69" i="8"/>
  <c r="N1575" i="2"/>
  <c r="O1575" i="2" s="1"/>
  <c r="R1574" i="2"/>
  <c r="S1574" i="2" s="1"/>
  <c r="P1574" i="2"/>
  <c r="Q1574" i="2" s="1"/>
  <c r="R1575" i="2"/>
  <c r="S1575" i="2" s="1"/>
  <c r="P1575" i="2"/>
  <c r="Q1575" i="2" s="1"/>
  <c r="H1576" i="2"/>
  <c r="I1576" i="2" s="1"/>
  <c r="C1578" i="2"/>
  <c r="K1578" i="2" s="1"/>
  <c r="F1577" i="2"/>
  <c r="G1577" i="2" s="1"/>
  <c r="D1577" i="2"/>
  <c r="E1577" i="2" s="1"/>
  <c r="H51" i="2"/>
  <c r="G52" i="2"/>
  <c r="C53" i="2"/>
  <c r="D53" i="2" s="1"/>
  <c r="F52" i="2"/>
  <c r="D1593" i="10" l="1"/>
  <c r="E1593" i="10" s="1"/>
  <c r="K1593" i="10"/>
  <c r="C1594" i="10"/>
  <c r="F1593" i="10"/>
  <c r="G1593" i="10" s="1"/>
  <c r="R1590" i="10"/>
  <c r="S1590" i="10" s="1"/>
  <c r="P1590" i="10"/>
  <c r="Q1590" i="10" s="1"/>
  <c r="H1592" i="10"/>
  <c r="I1592" i="10" s="1"/>
  <c r="H83" i="10"/>
  <c r="D84" i="10"/>
  <c r="C85" i="10"/>
  <c r="F85" i="10" s="1"/>
  <c r="G84" i="10"/>
  <c r="F1581" i="8"/>
  <c r="G1581" i="8" s="1"/>
  <c r="D1581" i="8"/>
  <c r="E1581" i="8" s="1"/>
  <c r="N1579" i="8"/>
  <c r="O1579" i="8" s="1"/>
  <c r="H69" i="8"/>
  <c r="F70" i="8"/>
  <c r="D70" i="8"/>
  <c r="C1582" i="8"/>
  <c r="K1581" i="8"/>
  <c r="P1579" i="8"/>
  <c r="Q1579" i="8" s="1"/>
  <c r="R1579" i="8"/>
  <c r="S1579" i="8" s="1"/>
  <c r="C71" i="8"/>
  <c r="G70" i="8"/>
  <c r="H1580" i="8"/>
  <c r="I1580" i="8" s="1"/>
  <c r="J1576" i="2"/>
  <c r="N1576" i="2"/>
  <c r="O1576" i="2" s="1"/>
  <c r="H1577" i="2"/>
  <c r="I1577" i="2" s="1"/>
  <c r="C1579" i="2"/>
  <c r="K1579" i="2" s="1"/>
  <c r="F1578" i="2"/>
  <c r="G1578" i="2" s="1"/>
  <c r="D1578" i="2"/>
  <c r="E1578" i="2" s="1"/>
  <c r="G53" i="2"/>
  <c r="F53" i="2"/>
  <c r="C54" i="2"/>
  <c r="D54" i="2" s="1"/>
  <c r="H52" i="2"/>
  <c r="J1592" i="10" l="1"/>
  <c r="N1592" i="10"/>
  <c r="O1592" i="10" s="1"/>
  <c r="F1594" i="10"/>
  <c r="G1594" i="10" s="1"/>
  <c r="D1594" i="10"/>
  <c r="E1594" i="10" s="1"/>
  <c r="H1594" i="10" s="1"/>
  <c r="I1594" i="10" s="1"/>
  <c r="J1594" i="10" s="1"/>
  <c r="P1594" i="10" s="1"/>
  <c r="Q1594" i="10" s="1"/>
  <c r="C1595" i="10"/>
  <c r="K1594" i="10"/>
  <c r="H1593" i="10"/>
  <c r="I1593" i="10" s="1"/>
  <c r="D85" i="10"/>
  <c r="H84" i="10"/>
  <c r="C86" i="10"/>
  <c r="F86" i="10" s="1"/>
  <c r="G85" i="10"/>
  <c r="F1582" i="8"/>
  <c r="G1582" i="8" s="1"/>
  <c r="D1582" i="8"/>
  <c r="E1582" i="8" s="1"/>
  <c r="H70" i="8"/>
  <c r="F71" i="8"/>
  <c r="D71" i="8"/>
  <c r="C1583" i="8"/>
  <c r="K1582" i="8"/>
  <c r="J1580" i="8"/>
  <c r="N1580" i="8"/>
  <c r="O1580" i="8" s="1"/>
  <c r="H1581" i="8"/>
  <c r="I1581" i="8" s="1"/>
  <c r="G71" i="8"/>
  <c r="C72" i="8"/>
  <c r="R1576" i="2"/>
  <c r="S1576" i="2" s="1"/>
  <c r="P1576" i="2"/>
  <c r="Q1576" i="2" s="1"/>
  <c r="J1577" i="2"/>
  <c r="N1577" i="2"/>
  <c r="O1577" i="2" s="1"/>
  <c r="H1578" i="2"/>
  <c r="I1578" i="2" s="1"/>
  <c r="C1580" i="2"/>
  <c r="K1580" i="2" s="1"/>
  <c r="F1579" i="2"/>
  <c r="G1579" i="2" s="1"/>
  <c r="D1579" i="2"/>
  <c r="E1579" i="2" s="1"/>
  <c r="H53" i="2"/>
  <c r="G54" i="2"/>
  <c r="F54" i="2"/>
  <c r="C55" i="2"/>
  <c r="D55" i="2" s="1"/>
  <c r="R1594" i="10" l="1"/>
  <c r="S1594" i="10" s="1"/>
  <c r="N1594" i="10"/>
  <c r="O1594" i="10" s="1"/>
  <c r="J1593" i="10"/>
  <c r="N1593" i="10"/>
  <c r="O1593" i="10" s="1"/>
  <c r="D1595" i="10"/>
  <c r="E1595" i="10" s="1"/>
  <c r="C1596" i="10"/>
  <c r="F1595" i="10"/>
  <c r="G1595" i="10" s="1"/>
  <c r="K1595" i="10"/>
  <c r="R1592" i="10"/>
  <c r="S1592" i="10" s="1"/>
  <c r="P1592" i="10"/>
  <c r="Q1592" i="10" s="1"/>
  <c r="H85" i="10"/>
  <c r="D86" i="10"/>
  <c r="G86" i="10"/>
  <c r="C87" i="10"/>
  <c r="F87" i="10" s="1"/>
  <c r="F1583" i="8"/>
  <c r="G1583" i="8" s="1"/>
  <c r="D1583" i="8"/>
  <c r="E1583" i="8" s="1"/>
  <c r="H71" i="8"/>
  <c r="F72" i="8"/>
  <c r="D72" i="8"/>
  <c r="H1582" i="8"/>
  <c r="I1582" i="8" s="1"/>
  <c r="N1581" i="8"/>
  <c r="O1581" i="8" s="1"/>
  <c r="J1581" i="8"/>
  <c r="C73" i="8"/>
  <c r="G72" i="8"/>
  <c r="P1580" i="8"/>
  <c r="Q1580" i="8" s="1"/>
  <c r="R1580" i="8"/>
  <c r="S1580" i="8" s="1"/>
  <c r="C1584" i="8"/>
  <c r="K1583" i="8"/>
  <c r="R1577" i="2"/>
  <c r="S1577" i="2" s="1"/>
  <c r="P1577" i="2"/>
  <c r="Q1577" i="2" s="1"/>
  <c r="J1578" i="2"/>
  <c r="N1578" i="2"/>
  <c r="O1578" i="2" s="1"/>
  <c r="H1579" i="2"/>
  <c r="I1579" i="2" s="1"/>
  <c r="C1581" i="2"/>
  <c r="K1581" i="2" s="1"/>
  <c r="F1580" i="2"/>
  <c r="G1580" i="2" s="1"/>
  <c r="D1580" i="2"/>
  <c r="E1580" i="2" s="1"/>
  <c r="G55" i="2"/>
  <c r="F55" i="2"/>
  <c r="C56" i="2"/>
  <c r="D56" i="2" s="1"/>
  <c r="H54" i="2"/>
  <c r="R1593" i="10" l="1"/>
  <c r="S1593" i="10" s="1"/>
  <c r="P1593" i="10"/>
  <c r="Q1593" i="10" s="1"/>
  <c r="D1596" i="10"/>
  <c r="E1596" i="10" s="1"/>
  <c r="H1596" i="10" s="1"/>
  <c r="I1596" i="10" s="1"/>
  <c r="N1596" i="10" s="1"/>
  <c r="O1596" i="10" s="1"/>
  <c r="K1596" i="10"/>
  <c r="F1596" i="10"/>
  <c r="G1596" i="10" s="1"/>
  <c r="C1597" i="10"/>
  <c r="H1595" i="10"/>
  <c r="I1595" i="10" s="1"/>
  <c r="H86" i="10"/>
  <c r="D87" i="10"/>
  <c r="C88" i="10"/>
  <c r="F88" i="10" s="1"/>
  <c r="G87" i="10"/>
  <c r="F1584" i="8"/>
  <c r="G1584" i="8" s="1"/>
  <c r="D1584" i="8"/>
  <c r="E1584" i="8" s="1"/>
  <c r="D73" i="8"/>
  <c r="F73" i="8"/>
  <c r="H72" i="8"/>
  <c r="H1583" i="8"/>
  <c r="I1583" i="8" s="1"/>
  <c r="N1583" i="8" s="1"/>
  <c r="O1583" i="8" s="1"/>
  <c r="R1581" i="8"/>
  <c r="S1581" i="8" s="1"/>
  <c r="P1581" i="8"/>
  <c r="Q1581" i="8" s="1"/>
  <c r="C1585" i="8"/>
  <c r="K1584" i="8"/>
  <c r="G73" i="8"/>
  <c r="C74" i="8"/>
  <c r="J1582" i="8"/>
  <c r="N1582" i="8"/>
  <c r="O1582" i="8" s="1"/>
  <c r="R1578" i="2"/>
  <c r="S1578" i="2" s="1"/>
  <c r="P1578" i="2"/>
  <c r="Q1578" i="2" s="1"/>
  <c r="H1580" i="2"/>
  <c r="I1580" i="2" s="1"/>
  <c r="J1580" i="2" s="1"/>
  <c r="J1579" i="2"/>
  <c r="N1579" i="2"/>
  <c r="O1579" i="2" s="1"/>
  <c r="C1582" i="2"/>
  <c r="K1582" i="2" s="1"/>
  <c r="D1581" i="2"/>
  <c r="E1581" i="2" s="1"/>
  <c r="F1581" i="2"/>
  <c r="G1581" i="2" s="1"/>
  <c r="H55" i="2"/>
  <c r="G56" i="2"/>
  <c r="C57" i="2"/>
  <c r="D57" i="2" s="1"/>
  <c r="F56" i="2"/>
  <c r="J1596" i="10" l="1"/>
  <c r="R1596" i="10" s="1"/>
  <c r="S1596" i="10" s="1"/>
  <c r="K1597" i="10"/>
  <c r="F1597" i="10"/>
  <c r="G1597" i="10" s="1"/>
  <c r="D1597" i="10"/>
  <c r="E1597" i="10" s="1"/>
  <c r="H1597" i="10" s="1"/>
  <c r="I1597" i="10" s="1"/>
  <c r="N1597" i="10" s="1"/>
  <c r="O1597" i="10" s="1"/>
  <c r="C1598" i="10"/>
  <c r="J1595" i="10"/>
  <c r="N1595" i="10"/>
  <c r="O1595" i="10" s="1"/>
  <c r="H87" i="10"/>
  <c r="D88" i="10"/>
  <c r="C89" i="10"/>
  <c r="F89" i="10" s="1"/>
  <c r="G88" i="10"/>
  <c r="F1585" i="8"/>
  <c r="G1585" i="8" s="1"/>
  <c r="D1585" i="8"/>
  <c r="H73" i="8"/>
  <c r="F74" i="8"/>
  <c r="D74" i="8"/>
  <c r="J1583" i="8"/>
  <c r="P1583" i="8" s="1"/>
  <c r="Q1583" i="8" s="1"/>
  <c r="H1584" i="8"/>
  <c r="I1584" i="8" s="1"/>
  <c r="J1584" i="8" s="1"/>
  <c r="R1582" i="8"/>
  <c r="S1582" i="8" s="1"/>
  <c r="P1582" i="8"/>
  <c r="Q1582" i="8" s="1"/>
  <c r="C75" i="8"/>
  <c r="G74" i="8"/>
  <c r="C1586" i="8"/>
  <c r="K1585" i="8"/>
  <c r="E1585" i="8"/>
  <c r="R1579" i="2"/>
  <c r="S1579" i="2" s="1"/>
  <c r="P1579" i="2"/>
  <c r="Q1579" i="2" s="1"/>
  <c r="R1580" i="2"/>
  <c r="S1580" i="2" s="1"/>
  <c r="P1580" i="2"/>
  <c r="Q1580" i="2" s="1"/>
  <c r="N1580" i="2"/>
  <c r="O1580" i="2" s="1"/>
  <c r="H1581" i="2"/>
  <c r="I1581" i="2" s="1"/>
  <c r="C1583" i="2"/>
  <c r="K1583" i="2" s="1"/>
  <c r="F1582" i="2"/>
  <c r="G1582" i="2" s="1"/>
  <c r="D1582" i="2"/>
  <c r="E1582" i="2" s="1"/>
  <c r="G57" i="2"/>
  <c r="C58" i="2"/>
  <c r="D58" i="2" s="1"/>
  <c r="F57" i="2"/>
  <c r="H56" i="2"/>
  <c r="P1596" i="10" l="1"/>
  <c r="Q1596" i="10" s="1"/>
  <c r="P1595" i="10"/>
  <c r="Q1595" i="10" s="1"/>
  <c r="R1595" i="10"/>
  <c r="S1595" i="10" s="1"/>
  <c r="J1597" i="10"/>
  <c r="D1598" i="10"/>
  <c r="E1598" i="10" s="1"/>
  <c r="K1598" i="10"/>
  <c r="C1599" i="10"/>
  <c r="F1598" i="10"/>
  <c r="G1598" i="10" s="1"/>
  <c r="H88" i="10"/>
  <c r="D89" i="10"/>
  <c r="C90" i="10"/>
  <c r="F90" i="10" s="1"/>
  <c r="G89" i="10"/>
  <c r="F1586" i="8"/>
  <c r="G1586" i="8" s="1"/>
  <c r="D1586" i="8"/>
  <c r="E1586" i="8" s="1"/>
  <c r="F75" i="8"/>
  <c r="D75" i="8"/>
  <c r="H74" i="8"/>
  <c r="R1583" i="8"/>
  <c r="S1583" i="8" s="1"/>
  <c r="N1584" i="8"/>
  <c r="O1584" i="8" s="1"/>
  <c r="H1585" i="8"/>
  <c r="I1585" i="8" s="1"/>
  <c r="C1587" i="8"/>
  <c r="K1586" i="8"/>
  <c r="G75" i="8"/>
  <c r="C76" i="8"/>
  <c r="R1584" i="8"/>
  <c r="S1584" i="8" s="1"/>
  <c r="P1584" i="8"/>
  <c r="Q1584" i="8" s="1"/>
  <c r="J1581" i="2"/>
  <c r="N1581" i="2"/>
  <c r="O1581" i="2" s="1"/>
  <c r="H1582" i="2"/>
  <c r="I1582" i="2" s="1"/>
  <c r="C1584" i="2"/>
  <c r="K1584" i="2" s="1"/>
  <c r="F1583" i="2"/>
  <c r="G1583" i="2" s="1"/>
  <c r="D1583" i="2"/>
  <c r="E1583" i="2" s="1"/>
  <c r="H57" i="2"/>
  <c r="G58" i="2"/>
  <c r="F58" i="2"/>
  <c r="C59" i="2"/>
  <c r="D59" i="2" s="1"/>
  <c r="R1597" i="10" l="1"/>
  <c r="S1597" i="10" s="1"/>
  <c r="P1597" i="10"/>
  <c r="Q1597" i="10" s="1"/>
  <c r="D1599" i="10"/>
  <c r="E1599" i="10" s="1"/>
  <c r="H1599" i="10" s="1"/>
  <c r="I1599" i="10" s="1"/>
  <c r="N1599" i="10" s="1"/>
  <c r="O1599" i="10" s="1"/>
  <c r="C1600" i="10"/>
  <c r="F1599" i="10"/>
  <c r="G1599" i="10" s="1"/>
  <c r="K1599" i="10"/>
  <c r="H1598" i="10"/>
  <c r="I1598" i="10" s="1"/>
  <c r="D90" i="10"/>
  <c r="H90" i="10" s="1"/>
  <c r="H89" i="10"/>
  <c r="G90" i="10"/>
  <c r="C91" i="10"/>
  <c r="F91" i="10" s="1"/>
  <c r="F1587" i="8"/>
  <c r="G1587" i="8" s="1"/>
  <c r="D1587" i="8"/>
  <c r="E1587" i="8" s="1"/>
  <c r="F76" i="8"/>
  <c r="D76" i="8"/>
  <c r="H75" i="8"/>
  <c r="H1586" i="8"/>
  <c r="I1586" i="8" s="1"/>
  <c r="N1586" i="8" s="1"/>
  <c r="O1586" i="8" s="1"/>
  <c r="C1588" i="8"/>
  <c r="K1587" i="8"/>
  <c r="C77" i="8"/>
  <c r="G76" i="8"/>
  <c r="N1585" i="8"/>
  <c r="O1585" i="8" s="1"/>
  <c r="J1585" i="8"/>
  <c r="R1581" i="2"/>
  <c r="S1581" i="2" s="1"/>
  <c r="P1581" i="2"/>
  <c r="Q1581" i="2" s="1"/>
  <c r="H58" i="2"/>
  <c r="H1583" i="2"/>
  <c r="I1583" i="2" s="1"/>
  <c r="J1583" i="2" s="1"/>
  <c r="J1582" i="2"/>
  <c r="N1582" i="2"/>
  <c r="O1582" i="2" s="1"/>
  <c r="C1585" i="2"/>
  <c r="K1585" i="2" s="1"/>
  <c r="F1584" i="2"/>
  <c r="G1584" i="2" s="1"/>
  <c r="D1584" i="2"/>
  <c r="E1584" i="2" s="1"/>
  <c r="G59" i="2"/>
  <c r="C60" i="2"/>
  <c r="D60" i="2" s="1"/>
  <c r="F59" i="2"/>
  <c r="F1600" i="10" l="1"/>
  <c r="G1600" i="10" s="1"/>
  <c r="K1600" i="10"/>
  <c r="D1600" i="10"/>
  <c r="E1600" i="10" s="1"/>
  <c r="H1600" i="10" s="1"/>
  <c r="I1600" i="10" s="1"/>
  <c r="J1600" i="10" s="1"/>
  <c r="R1600" i="10" s="1"/>
  <c r="S1600" i="10" s="1"/>
  <c r="C1601" i="10"/>
  <c r="J1598" i="10"/>
  <c r="N1598" i="10"/>
  <c r="O1598" i="10" s="1"/>
  <c r="J1599" i="10"/>
  <c r="R1599" i="10" s="1"/>
  <c r="S1599" i="10" s="1"/>
  <c r="D91" i="10"/>
  <c r="P1599" i="10"/>
  <c r="Q1599" i="10" s="1"/>
  <c r="P1600" i="10"/>
  <c r="Q1600" i="10" s="1"/>
  <c r="C92" i="10"/>
  <c r="F92" i="10" s="1"/>
  <c r="G91" i="10"/>
  <c r="F1588" i="8"/>
  <c r="G1588" i="8" s="1"/>
  <c r="D1588" i="8"/>
  <c r="E1588" i="8" s="1"/>
  <c r="F77" i="8"/>
  <c r="D77" i="8"/>
  <c r="H76" i="8"/>
  <c r="J1586" i="8"/>
  <c r="P1586" i="8" s="1"/>
  <c r="Q1586" i="8" s="1"/>
  <c r="H1587" i="8"/>
  <c r="I1587" i="8" s="1"/>
  <c r="R1585" i="8"/>
  <c r="S1585" i="8" s="1"/>
  <c r="P1585" i="8"/>
  <c r="Q1585" i="8" s="1"/>
  <c r="C78" i="8"/>
  <c r="G77" i="8"/>
  <c r="C1589" i="8"/>
  <c r="K1588" i="8"/>
  <c r="R1582" i="2"/>
  <c r="S1582" i="2" s="1"/>
  <c r="P1582" i="2"/>
  <c r="Q1582" i="2" s="1"/>
  <c r="R1583" i="2"/>
  <c r="S1583" i="2" s="1"/>
  <c r="P1583" i="2"/>
  <c r="Q1583" i="2" s="1"/>
  <c r="N1583" i="2"/>
  <c r="O1583" i="2" s="1"/>
  <c r="H59" i="2"/>
  <c r="H1584" i="2"/>
  <c r="I1584" i="2" s="1"/>
  <c r="C1586" i="2"/>
  <c r="K1586" i="2" s="1"/>
  <c r="F1585" i="2"/>
  <c r="G1585" i="2" s="1"/>
  <c r="D1585" i="2"/>
  <c r="E1585" i="2" s="1"/>
  <c r="G60" i="2"/>
  <c r="C61" i="2"/>
  <c r="D61" i="2" s="1"/>
  <c r="F60" i="2"/>
  <c r="N1600" i="10" l="1"/>
  <c r="O1600" i="10" s="1"/>
  <c r="D1601" i="10"/>
  <c r="E1601" i="10" s="1"/>
  <c r="K1601" i="10"/>
  <c r="F1601" i="10"/>
  <c r="G1601" i="10" s="1"/>
  <c r="C1602" i="10"/>
  <c r="P1598" i="10"/>
  <c r="Q1598" i="10" s="1"/>
  <c r="R1598" i="10"/>
  <c r="S1598" i="10" s="1"/>
  <c r="H91" i="10"/>
  <c r="D92" i="10"/>
  <c r="C93" i="10"/>
  <c r="F93" i="10" s="1"/>
  <c r="G92" i="10"/>
  <c r="F1589" i="8"/>
  <c r="G1589" i="8" s="1"/>
  <c r="D1589" i="8"/>
  <c r="F78" i="8"/>
  <c r="D78" i="8"/>
  <c r="H77" i="8"/>
  <c r="R1586" i="8"/>
  <c r="S1586" i="8" s="1"/>
  <c r="H1588" i="8"/>
  <c r="I1588" i="8" s="1"/>
  <c r="J1588" i="8" s="1"/>
  <c r="C1590" i="8"/>
  <c r="K1589" i="8"/>
  <c r="E1589" i="8"/>
  <c r="C79" i="8"/>
  <c r="G78" i="8"/>
  <c r="N1587" i="8"/>
  <c r="O1587" i="8" s="1"/>
  <c r="J1587" i="8"/>
  <c r="J1584" i="2"/>
  <c r="N1584" i="2"/>
  <c r="O1584" i="2" s="1"/>
  <c r="H60" i="2"/>
  <c r="H1585" i="2"/>
  <c r="I1585" i="2" s="1"/>
  <c r="C1587" i="2"/>
  <c r="K1587" i="2" s="1"/>
  <c r="F1586" i="2"/>
  <c r="G1586" i="2" s="1"/>
  <c r="D1586" i="2"/>
  <c r="E1586" i="2" s="1"/>
  <c r="G61" i="2"/>
  <c r="C62" i="2"/>
  <c r="D62" i="2" s="1"/>
  <c r="F61" i="2"/>
  <c r="H1601" i="10" l="1"/>
  <c r="I1601" i="10" s="1"/>
  <c r="D1602" i="10"/>
  <c r="E1602" i="10" s="1"/>
  <c r="C1603" i="10"/>
  <c r="K1602" i="10"/>
  <c r="F1602" i="10"/>
  <c r="G1602" i="10" s="1"/>
  <c r="H92" i="10"/>
  <c r="D93" i="10"/>
  <c r="C94" i="10"/>
  <c r="F94" i="10" s="1"/>
  <c r="G93" i="10"/>
  <c r="F1590" i="8"/>
  <c r="G1590" i="8" s="1"/>
  <c r="D1590" i="8"/>
  <c r="E1590" i="8" s="1"/>
  <c r="F79" i="8"/>
  <c r="D79" i="8"/>
  <c r="H1589" i="8"/>
  <c r="I1589" i="8" s="1"/>
  <c r="N1589" i="8" s="1"/>
  <c r="O1589" i="8" s="1"/>
  <c r="H78" i="8"/>
  <c r="N1588" i="8"/>
  <c r="O1588" i="8" s="1"/>
  <c r="C80" i="8"/>
  <c r="G79" i="8"/>
  <c r="C1591" i="8"/>
  <c r="K1590" i="8"/>
  <c r="P1587" i="8"/>
  <c r="Q1587" i="8" s="1"/>
  <c r="R1587" i="8"/>
  <c r="S1587" i="8" s="1"/>
  <c r="P1588" i="8"/>
  <c r="Q1588" i="8" s="1"/>
  <c r="R1588" i="8"/>
  <c r="S1588" i="8" s="1"/>
  <c r="R1584" i="2"/>
  <c r="S1584" i="2" s="1"/>
  <c r="P1584" i="2"/>
  <c r="Q1584" i="2" s="1"/>
  <c r="J1585" i="2"/>
  <c r="N1585" i="2"/>
  <c r="O1585" i="2" s="1"/>
  <c r="H61" i="2"/>
  <c r="H1586" i="2"/>
  <c r="I1586" i="2" s="1"/>
  <c r="C1588" i="2"/>
  <c r="K1588" i="2" s="1"/>
  <c r="F1587" i="2"/>
  <c r="G1587" i="2" s="1"/>
  <c r="D1587" i="2"/>
  <c r="E1587" i="2" s="1"/>
  <c r="G62" i="2"/>
  <c r="F62" i="2"/>
  <c r="C63" i="2"/>
  <c r="D63" i="2" s="1"/>
  <c r="D1603" i="10" l="1"/>
  <c r="E1603" i="10" s="1"/>
  <c r="C1604" i="10"/>
  <c r="K1603" i="10"/>
  <c r="F1603" i="10"/>
  <c r="G1603" i="10" s="1"/>
  <c r="H1602" i="10"/>
  <c r="I1602" i="10" s="1"/>
  <c r="N1601" i="10"/>
  <c r="O1601" i="10" s="1"/>
  <c r="J1601" i="10"/>
  <c r="H93" i="10"/>
  <c r="D94" i="10"/>
  <c r="G94" i="10"/>
  <c r="C95" i="10"/>
  <c r="F95" i="10" s="1"/>
  <c r="F1591" i="8"/>
  <c r="G1591" i="8" s="1"/>
  <c r="D1591" i="8"/>
  <c r="E1591" i="8" s="1"/>
  <c r="J1589" i="8"/>
  <c r="R1589" i="8" s="1"/>
  <c r="S1589" i="8" s="1"/>
  <c r="H79" i="8"/>
  <c r="F80" i="8"/>
  <c r="D80" i="8"/>
  <c r="C1592" i="8"/>
  <c r="K1591" i="8"/>
  <c r="H1590" i="8"/>
  <c r="I1590" i="8" s="1"/>
  <c r="C81" i="8"/>
  <c r="G80" i="8"/>
  <c r="R1585" i="2"/>
  <c r="S1585" i="2" s="1"/>
  <c r="P1585" i="2"/>
  <c r="Q1585" i="2" s="1"/>
  <c r="J1586" i="2"/>
  <c r="N1586" i="2"/>
  <c r="O1586" i="2" s="1"/>
  <c r="H1587" i="2"/>
  <c r="I1587" i="2" s="1"/>
  <c r="C1589" i="2"/>
  <c r="K1589" i="2" s="1"/>
  <c r="F1588" i="2"/>
  <c r="G1588" i="2" s="1"/>
  <c r="D1588" i="2"/>
  <c r="E1588" i="2" s="1"/>
  <c r="H62" i="2"/>
  <c r="G63" i="2"/>
  <c r="F63" i="2"/>
  <c r="C64" i="2"/>
  <c r="D64" i="2" s="1"/>
  <c r="R1601" i="10" l="1"/>
  <c r="S1601" i="10" s="1"/>
  <c r="P1601" i="10"/>
  <c r="Q1601" i="10" s="1"/>
  <c r="C1605" i="10"/>
  <c r="F1604" i="10"/>
  <c r="G1604" i="10" s="1"/>
  <c r="K1604" i="10"/>
  <c r="D1604" i="10"/>
  <c r="E1604" i="10" s="1"/>
  <c r="J1602" i="10"/>
  <c r="N1602" i="10"/>
  <c r="O1602" i="10" s="1"/>
  <c r="H1603" i="10"/>
  <c r="I1603" i="10" s="1"/>
  <c r="D95" i="10"/>
  <c r="H94" i="10"/>
  <c r="C96" i="10"/>
  <c r="F96" i="10" s="1"/>
  <c r="G95" i="10"/>
  <c r="F1592" i="8"/>
  <c r="G1592" i="8" s="1"/>
  <c r="D1592" i="8"/>
  <c r="E1592" i="8" s="1"/>
  <c r="P1589" i="8"/>
  <c r="Q1589" i="8" s="1"/>
  <c r="H80" i="8"/>
  <c r="F81" i="8"/>
  <c r="D81" i="8"/>
  <c r="H1591" i="8"/>
  <c r="I1591" i="8" s="1"/>
  <c r="G81" i="8"/>
  <c r="C82" i="8"/>
  <c r="J1590" i="8"/>
  <c r="N1590" i="8"/>
  <c r="O1590" i="8" s="1"/>
  <c r="C1593" i="8"/>
  <c r="K1592" i="8"/>
  <c r="R1586" i="2"/>
  <c r="S1586" i="2" s="1"/>
  <c r="P1586" i="2"/>
  <c r="Q1586" i="2" s="1"/>
  <c r="J1587" i="2"/>
  <c r="N1587" i="2"/>
  <c r="O1587" i="2" s="1"/>
  <c r="H63" i="2"/>
  <c r="H1588" i="2"/>
  <c r="I1588" i="2" s="1"/>
  <c r="C1590" i="2"/>
  <c r="K1590" i="2" s="1"/>
  <c r="D1589" i="2"/>
  <c r="E1589" i="2" s="1"/>
  <c r="F1589" i="2"/>
  <c r="G1589" i="2" s="1"/>
  <c r="G64" i="2"/>
  <c r="C65" i="2"/>
  <c r="D65" i="2" s="1"/>
  <c r="F64" i="2"/>
  <c r="R1602" i="10" l="1"/>
  <c r="S1602" i="10" s="1"/>
  <c r="P1602" i="10"/>
  <c r="Q1602" i="10" s="1"/>
  <c r="D1605" i="10"/>
  <c r="E1605" i="10" s="1"/>
  <c r="C1606" i="10"/>
  <c r="K1605" i="10"/>
  <c r="F1605" i="10"/>
  <c r="G1605" i="10" s="1"/>
  <c r="H1604" i="10"/>
  <c r="I1604" i="10" s="1"/>
  <c r="N1603" i="10"/>
  <c r="O1603" i="10" s="1"/>
  <c r="J1603" i="10"/>
  <c r="D96" i="10"/>
  <c r="H95" i="10"/>
  <c r="G96" i="10"/>
  <c r="C97" i="10"/>
  <c r="F97" i="10" s="1"/>
  <c r="F1593" i="8"/>
  <c r="G1593" i="8" s="1"/>
  <c r="D1593" i="8"/>
  <c r="E1593" i="8" s="1"/>
  <c r="H81" i="8"/>
  <c r="F82" i="8"/>
  <c r="D82" i="8"/>
  <c r="H1592" i="8"/>
  <c r="I1592" i="8" s="1"/>
  <c r="J1592" i="8" s="1"/>
  <c r="C1594" i="8"/>
  <c r="K1593" i="8"/>
  <c r="R1590" i="8"/>
  <c r="S1590" i="8" s="1"/>
  <c r="P1590" i="8"/>
  <c r="Q1590" i="8" s="1"/>
  <c r="C83" i="8"/>
  <c r="G82" i="8"/>
  <c r="N1591" i="8"/>
  <c r="O1591" i="8" s="1"/>
  <c r="J1591" i="8"/>
  <c r="R1587" i="2"/>
  <c r="S1587" i="2" s="1"/>
  <c r="P1587" i="2"/>
  <c r="Q1587" i="2" s="1"/>
  <c r="J1588" i="2"/>
  <c r="N1588" i="2"/>
  <c r="O1588" i="2" s="1"/>
  <c r="H1589" i="2"/>
  <c r="I1589" i="2" s="1"/>
  <c r="C1591" i="2"/>
  <c r="K1591" i="2" s="1"/>
  <c r="F1590" i="2"/>
  <c r="G1590" i="2" s="1"/>
  <c r="D1590" i="2"/>
  <c r="E1590" i="2" s="1"/>
  <c r="H64" i="2"/>
  <c r="G65" i="2"/>
  <c r="C66" i="2"/>
  <c r="D66" i="2" s="1"/>
  <c r="F65" i="2"/>
  <c r="C1607" i="10" l="1"/>
  <c r="F1606" i="10"/>
  <c r="G1606" i="10" s="1"/>
  <c r="K1606" i="10"/>
  <c r="D1606" i="10"/>
  <c r="E1606" i="10" s="1"/>
  <c r="H1606" i="10" s="1"/>
  <c r="I1606" i="10" s="1"/>
  <c r="N1606" i="10" s="1"/>
  <c r="O1606" i="10" s="1"/>
  <c r="J1604" i="10"/>
  <c r="N1604" i="10"/>
  <c r="O1604" i="10" s="1"/>
  <c r="H1605" i="10"/>
  <c r="I1605" i="10" s="1"/>
  <c r="P1603" i="10"/>
  <c r="Q1603" i="10" s="1"/>
  <c r="R1603" i="10"/>
  <c r="S1603" i="10" s="1"/>
  <c r="D97" i="10"/>
  <c r="H97" i="10" s="1"/>
  <c r="H96" i="10"/>
  <c r="C98" i="10"/>
  <c r="F98" i="10" s="1"/>
  <c r="G97" i="10"/>
  <c r="F1594" i="8"/>
  <c r="G1594" i="8" s="1"/>
  <c r="D1594" i="8"/>
  <c r="E1594" i="8" s="1"/>
  <c r="H82" i="8"/>
  <c r="N1592" i="8"/>
  <c r="O1592" i="8" s="1"/>
  <c r="F83" i="8"/>
  <c r="D83" i="8"/>
  <c r="H1593" i="8"/>
  <c r="I1593" i="8" s="1"/>
  <c r="J1593" i="8" s="1"/>
  <c r="G83" i="8"/>
  <c r="C84" i="8"/>
  <c r="C1595" i="8"/>
  <c r="K1594" i="8"/>
  <c r="P1591" i="8"/>
  <c r="Q1591" i="8" s="1"/>
  <c r="R1591" i="8"/>
  <c r="S1591" i="8" s="1"/>
  <c r="R1592" i="8"/>
  <c r="S1592" i="8" s="1"/>
  <c r="P1592" i="8"/>
  <c r="Q1592" i="8" s="1"/>
  <c r="R1588" i="2"/>
  <c r="S1588" i="2" s="1"/>
  <c r="P1588" i="2"/>
  <c r="Q1588" i="2" s="1"/>
  <c r="H1590" i="2"/>
  <c r="I1590" i="2" s="1"/>
  <c r="J1590" i="2" s="1"/>
  <c r="J1589" i="2"/>
  <c r="N1589" i="2"/>
  <c r="O1589" i="2" s="1"/>
  <c r="C1592" i="2"/>
  <c r="K1592" i="2" s="1"/>
  <c r="F1591" i="2"/>
  <c r="G1591" i="2" s="1"/>
  <c r="D1591" i="2"/>
  <c r="E1591" i="2" s="1"/>
  <c r="H65" i="2"/>
  <c r="G66" i="2"/>
  <c r="C67" i="2"/>
  <c r="D67" i="2" s="1"/>
  <c r="F66" i="2"/>
  <c r="J1606" i="10" l="1"/>
  <c r="N1605" i="10"/>
  <c r="O1605" i="10" s="1"/>
  <c r="J1605" i="10"/>
  <c r="P1604" i="10"/>
  <c r="Q1604" i="10" s="1"/>
  <c r="R1604" i="10"/>
  <c r="S1604" i="10" s="1"/>
  <c r="K1607" i="10"/>
  <c r="F1607" i="10"/>
  <c r="G1607" i="10" s="1"/>
  <c r="D1607" i="10"/>
  <c r="E1607" i="10" s="1"/>
  <c r="H1607" i="10" s="1"/>
  <c r="I1607" i="10" s="1"/>
  <c r="J1607" i="10" s="1"/>
  <c r="C1608" i="10"/>
  <c r="D98" i="10"/>
  <c r="R1606" i="10"/>
  <c r="S1606" i="10" s="1"/>
  <c r="P1606" i="10"/>
  <c r="Q1606" i="10" s="1"/>
  <c r="G98" i="10"/>
  <c r="C99" i="10"/>
  <c r="F99" i="10" s="1"/>
  <c r="F1595" i="8"/>
  <c r="D1595" i="8"/>
  <c r="N1593" i="8"/>
  <c r="O1593" i="8" s="1"/>
  <c r="F84" i="8"/>
  <c r="D84" i="8"/>
  <c r="H83" i="8"/>
  <c r="R1593" i="8"/>
  <c r="S1593" i="8" s="1"/>
  <c r="P1593" i="8"/>
  <c r="Q1593" i="8" s="1"/>
  <c r="H1594" i="8"/>
  <c r="I1594" i="8" s="1"/>
  <c r="C85" i="8"/>
  <c r="G84" i="8"/>
  <c r="C1596" i="8"/>
  <c r="G1595" i="8"/>
  <c r="E1595" i="8"/>
  <c r="K1595" i="8"/>
  <c r="R1589" i="2"/>
  <c r="S1589" i="2" s="1"/>
  <c r="P1589" i="2"/>
  <c r="Q1589" i="2" s="1"/>
  <c r="R1590" i="2"/>
  <c r="S1590" i="2" s="1"/>
  <c r="P1590" i="2"/>
  <c r="Q1590" i="2" s="1"/>
  <c r="N1590" i="2"/>
  <c r="O1590" i="2" s="1"/>
  <c r="H1591" i="2"/>
  <c r="I1591" i="2" s="1"/>
  <c r="C1593" i="2"/>
  <c r="K1593" i="2" s="1"/>
  <c r="F1592" i="2"/>
  <c r="G1592" i="2" s="1"/>
  <c r="D1592" i="2"/>
  <c r="E1592" i="2" s="1"/>
  <c r="G67" i="2"/>
  <c r="F67" i="2"/>
  <c r="C68" i="2"/>
  <c r="D68" i="2" s="1"/>
  <c r="H66" i="2"/>
  <c r="P1605" i="10" l="1"/>
  <c r="Q1605" i="10" s="1"/>
  <c r="R1605" i="10"/>
  <c r="S1605" i="10" s="1"/>
  <c r="N1607" i="10"/>
  <c r="O1607" i="10" s="1"/>
  <c r="F1608" i="10"/>
  <c r="G1608" i="10" s="1"/>
  <c r="C1609" i="10"/>
  <c r="D1608" i="10"/>
  <c r="E1608" i="10" s="1"/>
  <c r="K1608" i="10"/>
  <c r="D99" i="10"/>
  <c r="H99" i="10" s="1"/>
  <c r="H98" i="10"/>
  <c r="C100" i="10"/>
  <c r="F100" i="10" s="1"/>
  <c r="G99" i="10"/>
  <c r="R1607" i="10"/>
  <c r="S1607" i="10" s="1"/>
  <c r="P1607" i="10"/>
  <c r="Q1607" i="10" s="1"/>
  <c r="F1596" i="8"/>
  <c r="G1596" i="8" s="1"/>
  <c r="D1596" i="8"/>
  <c r="E1596" i="8" s="1"/>
  <c r="F85" i="8"/>
  <c r="D85" i="8"/>
  <c r="H84" i="8"/>
  <c r="H1595" i="8"/>
  <c r="I1595" i="8" s="1"/>
  <c r="N1595" i="8" s="1"/>
  <c r="O1595" i="8" s="1"/>
  <c r="C1597" i="8"/>
  <c r="K1596" i="8"/>
  <c r="C86" i="8"/>
  <c r="G85" i="8"/>
  <c r="N1594" i="8"/>
  <c r="O1594" i="8" s="1"/>
  <c r="J1594" i="8"/>
  <c r="H1592" i="2"/>
  <c r="I1592" i="2" s="1"/>
  <c r="N1592" i="2" s="1"/>
  <c r="O1592" i="2" s="1"/>
  <c r="J1591" i="2"/>
  <c r="N1591" i="2"/>
  <c r="O1591" i="2" s="1"/>
  <c r="C1594" i="2"/>
  <c r="K1594" i="2" s="1"/>
  <c r="F1593" i="2"/>
  <c r="G1593" i="2" s="1"/>
  <c r="D1593" i="2"/>
  <c r="E1593" i="2" s="1"/>
  <c r="H67" i="2"/>
  <c r="G68" i="2"/>
  <c r="F68" i="2"/>
  <c r="C69" i="2"/>
  <c r="D69" i="2" s="1"/>
  <c r="H1608" i="10" l="1"/>
  <c r="I1608" i="10" s="1"/>
  <c r="C1610" i="10"/>
  <c r="K1609" i="10"/>
  <c r="F1609" i="10"/>
  <c r="G1609" i="10" s="1"/>
  <c r="D1609" i="10"/>
  <c r="E1609" i="10" s="1"/>
  <c r="D100" i="10"/>
  <c r="C101" i="10"/>
  <c r="F101" i="10" s="1"/>
  <c r="G100" i="10"/>
  <c r="F1597" i="8"/>
  <c r="G1597" i="8" s="1"/>
  <c r="D1597" i="8"/>
  <c r="E1597" i="8" s="1"/>
  <c r="F86" i="8"/>
  <c r="D86" i="8"/>
  <c r="H85" i="8"/>
  <c r="J1595" i="8"/>
  <c r="P1595" i="8" s="1"/>
  <c r="Q1595" i="8" s="1"/>
  <c r="C1598" i="8"/>
  <c r="K1597" i="8"/>
  <c r="C87" i="8"/>
  <c r="G86" i="8"/>
  <c r="P1594" i="8"/>
  <c r="Q1594" i="8" s="1"/>
  <c r="R1594" i="8"/>
  <c r="S1594" i="8" s="1"/>
  <c r="H1596" i="8"/>
  <c r="I1596" i="8" s="1"/>
  <c r="R1591" i="2"/>
  <c r="S1591" i="2" s="1"/>
  <c r="P1591" i="2"/>
  <c r="Q1591" i="2" s="1"/>
  <c r="J1592" i="2"/>
  <c r="H68" i="2"/>
  <c r="H1593" i="2"/>
  <c r="I1593" i="2" s="1"/>
  <c r="C1595" i="2"/>
  <c r="K1595" i="2" s="1"/>
  <c r="F1594" i="2"/>
  <c r="G1594" i="2" s="1"/>
  <c r="D1594" i="2"/>
  <c r="E1594" i="2" s="1"/>
  <c r="G69" i="2"/>
  <c r="C70" i="2"/>
  <c r="D70" i="2" s="1"/>
  <c r="F69" i="2"/>
  <c r="D1610" i="10" l="1"/>
  <c r="E1610" i="10" s="1"/>
  <c r="H1610" i="10" s="1"/>
  <c r="I1610" i="10" s="1"/>
  <c r="K1610" i="10"/>
  <c r="F1610" i="10"/>
  <c r="G1610" i="10" s="1"/>
  <c r="C1611" i="10"/>
  <c r="H1609" i="10"/>
  <c r="I1609" i="10" s="1"/>
  <c r="N1608" i="10"/>
  <c r="O1608" i="10" s="1"/>
  <c r="J1608" i="10"/>
  <c r="D101" i="10"/>
  <c r="H101" i="10" s="1"/>
  <c r="H100" i="10"/>
  <c r="C102" i="10"/>
  <c r="F102" i="10" s="1"/>
  <c r="G101" i="10"/>
  <c r="N1610" i="10"/>
  <c r="O1610" i="10" s="1"/>
  <c r="J1610" i="10"/>
  <c r="F1598" i="8"/>
  <c r="G1598" i="8" s="1"/>
  <c r="D1598" i="8"/>
  <c r="E1598" i="8" s="1"/>
  <c r="F87" i="8"/>
  <c r="D87" i="8"/>
  <c r="H86" i="8"/>
  <c r="R1595" i="8"/>
  <c r="S1595" i="8" s="1"/>
  <c r="H1597" i="8"/>
  <c r="I1597" i="8" s="1"/>
  <c r="N1597" i="8" s="1"/>
  <c r="O1597" i="8" s="1"/>
  <c r="J1596" i="8"/>
  <c r="N1596" i="8"/>
  <c r="O1596" i="8" s="1"/>
  <c r="C1599" i="8"/>
  <c r="K1598" i="8"/>
  <c r="G87" i="8"/>
  <c r="C88" i="8"/>
  <c r="R1592" i="2"/>
  <c r="S1592" i="2" s="1"/>
  <c r="P1592" i="2"/>
  <c r="Q1592" i="2" s="1"/>
  <c r="J1593" i="2"/>
  <c r="N1593" i="2"/>
  <c r="O1593" i="2" s="1"/>
  <c r="H69" i="2"/>
  <c r="H1594" i="2"/>
  <c r="I1594" i="2" s="1"/>
  <c r="C1596" i="2"/>
  <c r="K1596" i="2" s="1"/>
  <c r="F1595" i="2"/>
  <c r="G1595" i="2" s="1"/>
  <c r="D1595" i="2"/>
  <c r="E1595" i="2" s="1"/>
  <c r="G70" i="2"/>
  <c r="C71" i="2"/>
  <c r="D71" i="2" s="1"/>
  <c r="F70" i="2"/>
  <c r="C1612" i="10" l="1"/>
  <c r="F1611" i="10"/>
  <c r="G1611" i="10" s="1"/>
  <c r="K1611" i="10"/>
  <c r="D1611" i="10"/>
  <c r="E1611" i="10" s="1"/>
  <c r="H1611" i="10" s="1"/>
  <c r="I1611" i="10" s="1"/>
  <c r="J1611" i="10" s="1"/>
  <c r="R1611" i="10" s="1"/>
  <c r="S1611" i="10" s="1"/>
  <c r="R1608" i="10"/>
  <c r="S1608" i="10" s="1"/>
  <c r="P1608" i="10"/>
  <c r="Q1608" i="10" s="1"/>
  <c r="N1609" i="10"/>
  <c r="O1609" i="10" s="1"/>
  <c r="J1609" i="10"/>
  <c r="D102" i="10"/>
  <c r="R1610" i="10"/>
  <c r="S1610" i="10" s="1"/>
  <c r="P1610" i="10"/>
  <c r="Q1610" i="10" s="1"/>
  <c r="G102" i="10"/>
  <c r="C103" i="10"/>
  <c r="F103" i="10" s="1"/>
  <c r="F1599" i="8"/>
  <c r="G1599" i="8" s="1"/>
  <c r="D1599" i="8"/>
  <c r="E1599" i="8" s="1"/>
  <c r="H87" i="8"/>
  <c r="F88" i="8"/>
  <c r="D88" i="8"/>
  <c r="J1597" i="8"/>
  <c r="P1597" i="8" s="1"/>
  <c r="Q1597" i="8" s="1"/>
  <c r="H1598" i="8"/>
  <c r="I1598" i="8" s="1"/>
  <c r="C89" i="8"/>
  <c r="G88" i="8"/>
  <c r="P1596" i="8"/>
  <c r="Q1596" i="8" s="1"/>
  <c r="R1596" i="8"/>
  <c r="S1596" i="8" s="1"/>
  <c r="C1600" i="8"/>
  <c r="K1599" i="8"/>
  <c r="R1593" i="2"/>
  <c r="S1593" i="2" s="1"/>
  <c r="P1593" i="2"/>
  <c r="Q1593" i="2" s="1"/>
  <c r="J1594" i="2"/>
  <c r="N1594" i="2"/>
  <c r="O1594" i="2" s="1"/>
  <c r="H1595" i="2"/>
  <c r="I1595" i="2" s="1"/>
  <c r="C1597" i="2"/>
  <c r="K1597" i="2" s="1"/>
  <c r="F1596" i="2"/>
  <c r="G1596" i="2" s="1"/>
  <c r="D1596" i="2"/>
  <c r="E1596" i="2" s="1"/>
  <c r="H70" i="2"/>
  <c r="G71" i="2"/>
  <c r="F71" i="2"/>
  <c r="C72" i="2"/>
  <c r="D72" i="2" s="1"/>
  <c r="N1611" i="10" l="1"/>
  <c r="O1611" i="10" s="1"/>
  <c r="P1609" i="10"/>
  <c r="Q1609" i="10" s="1"/>
  <c r="R1609" i="10"/>
  <c r="S1609" i="10" s="1"/>
  <c r="P1611" i="10"/>
  <c r="Q1611" i="10" s="1"/>
  <c r="F1612" i="10"/>
  <c r="G1612" i="10" s="1"/>
  <c r="C1613" i="10"/>
  <c r="D1612" i="10"/>
  <c r="E1612" i="10" s="1"/>
  <c r="H1612" i="10" s="1"/>
  <c r="I1612" i="10" s="1"/>
  <c r="N1612" i="10" s="1"/>
  <c r="O1612" i="10" s="1"/>
  <c r="K1612" i="10"/>
  <c r="H102" i="10"/>
  <c r="D103" i="10"/>
  <c r="C104" i="10"/>
  <c r="F104" i="10" s="1"/>
  <c r="G103" i="10"/>
  <c r="F1600" i="8"/>
  <c r="G1600" i="8" s="1"/>
  <c r="D1600" i="8"/>
  <c r="E1600" i="8" s="1"/>
  <c r="H88" i="8"/>
  <c r="D89" i="8"/>
  <c r="F89" i="8"/>
  <c r="R1597" i="8"/>
  <c r="S1597" i="8" s="1"/>
  <c r="C1601" i="8"/>
  <c r="K1600" i="8"/>
  <c r="G89" i="8"/>
  <c r="C90" i="8"/>
  <c r="H1599" i="8"/>
  <c r="I1599" i="8" s="1"/>
  <c r="J1598" i="8"/>
  <c r="N1598" i="8"/>
  <c r="O1598" i="8" s="1"/>
  <c r="R1594" i="2"/>
  <c r="S1594" i="2" s="1"/>
  <c r="P1594" i="2"/>
  <c r="Q1594" i="2" s="1"/>
  <c r="J1595" i="2"/>
  <c r="N1595" i="2"/>
  <c r="O1595" i="2" s="1"/>
  <c r="H71" i="2"/>
  <c r="H1596" i="2"/>
  <c r="I1596" i="2" s="1"/>
  <c r="C1598" i="2"/>
  <c r="K1598" i="2" s="1"/>
  <c r="F1597" i="2"/>
  <c r="G1597" i="2" s="1"/>
  <c r="D1597" i="2"/>
  <c r="E1597" i="2" s="1"/>
  <c r="G72" i="2"/>
  <c r="C73" i="2"/>
  <c r="D73" i="2" s="1"/>
  <c r="F72" i="2"/>
  <c r="F1613" i="10" l="1"/>
  <c r="G1613" i="10" s="1"/>
  <c r="K1613" i="10"/>
  <c r="D1613" i="10"/>
  <c r="E1613" i="10" s="1"/>
  <c r="H1613" i="10" s="1"/>
  <c r="I1613" i="10" s="1"/>
  <c r="N1613" i="10" s="1"/>
  <c r="O1613" i="10" s="1"/>
  <c r="C1614" i="10"/>
  <c r="J1612" i="10"/>
  <c r="D104" i="10"/>
  <c r="H103" i="10"/>
  <c r="G104" i="10"/>
  <c r="C105" i="10"/>
  <c r="F105" i="10" s="1"/>
  <c r="F1601" i="8"/>
  <c r="G1601" i="8" s="1"/>
  <c r="D1601" i="8"/>
  <c r="E1601" i="8" s="1"/>
  <c r="F90" i="8"/>
  <c r="D90" i="8"/>
  <c r="H89" i="8"/>
  <c r="H1600" i="8"/>
  <c r="I1600" i="8" s="1"/>
  <c r="J1600" i="8" s="1"/>
  <c r="R1598" i="8"/>
  <c r="S1598" i="8" s="1"/>
  <c r="P1598" i="8"/>
  <c r="Q1598" i="8" s="1"/>
  <c r="C91" i="8"/>
  <c r="G90" i="8"/>
  <c r="N1599" i="8"/>
  <c r="O1599" i="8" s="1"/>
  <c r="J1599" i="8"/>
  <c r="C1602" i="8"/>
  <c r="K1601" i="8"/>
  <c r="R1595" i="2"/>
  <c r="S1595" i="2" s="1"/>
  <c r="P1595" i="2"/>
  <c r="Q1595" i="2" s="1"/>
  <c r="J1596" i="2"/>
  <c r="N1596" i="2"/>
  <c r="O1596" i="2" s="1"/>
  <c r="H1597" i="2"/>
  <c r="I1597" i="2" s="1"/>
  <c r="C1599" i="2"/>
  <c r="K1599" i="2" s="1"/>
  <c r="F1598" i="2"/>
  <c r="G1598" i="2" s="1"/>
  <c r="D1598" i="2"/>
  <c r="E1598" i="2" s="1"/>
  <c r="H72" i="2"/>
  <c r="G73" i="2"/>
  <c r="F73" i="2"/>
  <c r="C74" i="2"/>
  <c r="D74" i="2" s="1"/>
  <c r="J1613" i="10" l="1"/>
  <c r="F1614" i="10"/>
  <c r="G1614" i="10" s="1"/>
  <c r="D1614" i="10"/>
  <c r="E1614" i="10" s="1"/>
  <c r="C1615" i="10"/>
  <c r="K1614" i="10"/>
  <c r="P1612" i="10"/>
  <c r="Q1612" i="10" s="1"/>
  <c r="R1612" i="10"/>
  <c r="S1612" i="10" s="1"/>
  <c r="D105" i="10"/>
  <c r="H104" i="10"/>
  <c r="C106" i="10"/>
  <c r="F106" i="10" s="1"/>
  <c r="G105" i="10"/>
  <c r="P1613" i="10"/>
  <c r="Q1613" i="10" s="1"/>
  <c r="R1613" i="10"/>
  <c r="S1613" i="10" s="1"/>
  <c r="F1602" i="8"/>
  <c r="G1602" i="8" s="1"/>
  <c r="D1602" i="8"/>
  <c r="E1602" i="8" s="1"/>
  <c r="F91" i="8"/>
  <c r="D91" i="8"/>
  <c r="H90" i="8"/>
  <c r="N1600" i="8"/>
  <c r="O1600" i="8" s="1"/>
  <c r="R1600" i="8"/>
  <c r="S1600" i="8" s="1"/>
  <c r="P1600" i="8"/>
  <c r="Q1600" i="8" s="1"/>
  <c r="P1599" i="8"/>
  <c r="Q1599" i="8" s="1"/>
  <c r="R1599" i="8"/>
  <c r="S1599" i="8" s="1"/>
  <c r="C1603" i="8"/>
  <c r="K1602" i="8"/>
  <c r="G91" i="8"/>
  <c r="C92" i="8"/>
  <c r="H1601" i="8"/>
  <c r="I1601" i="8" s="1"/>
  <c r="R1596" i="2"/>
  <c r="S1596" i="2" s="1"/>
  <c r="P1596" i="2"/>
  <c r="Q1596" i="2" s="1"/>
  <c r="J1597" i="2"/>
  <c r="N1597" i="2"/>
  <c r="O1597" i="2" s="1"/>
  <c r="H1598" i="2"/>
  <c r="I1598" i="2" s="1"/>
  <c r="C1600" i="2"/>
  <c r="K1600" i="2" s="1"/>
  <c r="F1599" i="2"/>
  <c r="G1599" i="2" s="1"/>
  <c r="D1599" i="2"/>
  <c r="E1599" i="2" s="1"/>
  <c r="G74" i="2"/>
  <c r="C75" i="2"/>
  <c r="D75" i="2" s="1"/>
  <c r="F74" i="2"/>
  <c r="H73" i="2"/>
  <c r="D1615" i="10" l="1"/>
  <c r="E1615" i="10" s="1"/>
  <c r="C1616" i="10"/>
  <c r="K1615" i="10"/>
  <c r="F1615" i="10"/>
  <c r="G1615" i="10" s="1"/>
  <c r="H1614" i="10"/>
  <c r="I1614" i="10" s="1"/>
  <c r="D106" i="10"/>
  <c r="H105" i="10"/>
  <c r="G106" i="10"/>
  <c r="C107" i="10"/>
  <c r="F107" i="10" s="1"/>
  <c r="F1603" i="8"/>
  <c r="G1603" i="8" s="1"/>
  <c r="D1603" i="8"/>
  <c r="E1603" i="8" s="1"/>
  <c r="H91" i="8"/>
  <c r="F92" i="8"/>
  <c r="D92" i="8"/>
  <c r="H1602" i="8"/>
  <c r="I1602" i="8" s="1"/>
  <c r="N1602" i="8" s="1"/>
  <c r="O1602" i="8" s="1"/>
  <c r="C93" i="8"/>
  <c r="G92" i="8"/>
  <c r="N1601" i="8"/>
  <c r="O1601" i="8" s="1"/>
  <c r="J1601" i="8"/>
  <c r="C1604" i="8"/>
  <c r="K1603" i="8"/>
  <c r="R1597" i="2"/>
  <c r="S1597" i="2" s="1"/>
  <c r="P1597" i="2"/>
  <c r="Q1597" i="2" s="1"/>
  <c r="H1599" i="2"/>
  <c r="I1599" i="2" s="1"/>
  <c r="J1599" i="2" s="1"/>
  <c r="J1598" i="2"/>
  <c r="N1598" i="2"/>
  <c r="O1598" i="2" s="1"/>
  <c r="C1601" i="2"/>
  <c r="K1601" i="2" s="1"/>
  <c r="F1600" i="2"/>
  <c r="G1600" i="2" s="1"/>
  <c r="D1600" i="2"/>
  <c r="E1600" i="2" s="1"/>
  <c r="H74" i="2"/>
  <c r="G75" i="2"/>
  <c r="F75" i="2"/>
  <c r="C76" i="2"/>
  <c r="D76" i="2" s="1"/>
  <c r="D1616" i="10" l="1"/>
  <c r="E1616" i="10" s="1"/>
  <c r="K1616" i="10"/>
  <c r="C1617" i="10"/>
  <c r="F1616" i="10"/>
  <c r="G1616" i="10" s="1"/>
  <c r="N1614" i="10"/>
  <c r="O1614" i="10" s="1"/>
  <c r="J1614" i="10"/>
  <c r="H1615" i="10"/>
  <c r="I1615" i="10" s="1"/>
  <c r="D107" i="10"/>
  <c r="H107" i="10" s="1"/>
  <c r="H106" i="10"/>
  <c r="C108" i="10"/>
  <c r="F108" i="10" s="1"/>
  <c r="G107" i="10"/>
  <c r="F1604" i="8"/>
  <c r="G1604" i="8" s="1"/>
  <c r="D1604" i="8"/>
  <c r="E1604" i="8" s="1"/>
  <c r="H92" i="8"/>
  <c r="F93" i="8"/>
  <c r="D93" i="8"/>
  <c r="J1602" i="8"/>
  <c r="R1602" i="8" s="1"/>
  <c r="S1602" i="8" s="1"/>
  <c r="H1603" i="8"/>
  <c r="I1603" i="8" s="1"/>
  <c r="J1603" i="8" s="1"/>
  <c r="R1601" i="8"/>
  <c r="S1601" i="8" s="1"/>
  <c r="P1601" i="8"/>
  <c r="Q1601" i="8" s="1"/>
  <c r="C1605" i="8"/>
  <c r="K1604" i="8"/>
  <c r="C94" i="8"/>
  <c r="G93" i="8"/>
  <c r="R1599" i="2"/>
  <c r="S1599" i="2" s="1"/>
  <c r="P1599" i="2"/>
  <c r="Q1599" i="2" s="1"/>
  <c r="R1598" i="2"/>
  <c r="S1598" i="2" s="1"/>
  <c r="P1598" i="2"/>
  <c r="Q1598" i="2" s="1"/>
  <c r="N1599" i="2"/>
  <c r="O1599" i="2" s="1"/>
  <c r="H75" i="2"/>
  <c r="H1600" i="2"/>
  <c r="I1600" i="2" s="1"/>
  <c r="C1602" i="2"/>
  <c r="K1602" i="2" s="1"/>
  <c r="F1601" i="2"/>
  <c r="G1601" i="2" s="1"/>
  <c r="D1601" i="2"/>
  <c r="E1601" i="2" s="1"/>
  <c r="G76" i="2"/>
  <c r="F76" i="2"/>
  <c r="C77" i="2"/>
  <c r="D77" i="2" s="1"/>
  <c r="J1615" i="10" l="1"/>
  <c r="N1615" i="10"/>
  <c r="O1615" i="10" s="1"/>
  <c r="C1618" i="10"/>
  <c r="F1617" i="10"/>
  <c r="G1617" i="10" s="1"/>
  <c r="D1617" i="10"/>
  <c r="E1617" i="10" s="1"/>
  <c r="K1617" i="10"/>
  <c r="R1614" i="10"/>
  <c r="S1614" i="10" s="1"/>
  <c r="P1614" i="10"/>
  <c r="Q1614" i="10" s="1"/>
  <c r="H1616" i="10"/>
  <c r="I1616" i="10" s="1"/>
  <c r="D108" i="10"/>
  <c r="H108" i="10" s="1"/>
  <c r="C109" i="10"/>
  <c r="F109" i="10" s="1"/>
  <c r="G108" i="10"/>
  <c r="F1605" i="8"/>
  <c r="G1605" i="8" s="1"/>
  <c r="D1605" i="8"/>
  <c r="E1605" i="8" s="1"/>
  <c r="P1602" i="8"/>
  <c r="Q1602" i="8" s="1"/>
  <c r="H93" i="8"/>
  <c r="F94" i="8"/>
  <c r="D94" i="8"/>
  <c r="N1603" i="8"/>
  <c r="O1603" i="8" s="1"/>
  <c r="C1606" i="8"/>
  <c r="K1605" i="8"/>
  <c r="P1603" i="8"/>
  <c r="Q1603" i="8" s="1"/>
  <c r="R1603" i="8"/>
  <c r="S1603" i="8" s="1"/>
  <c r="C95" i="8"/>
  <c r="G94" i="8"/>
  <c r="H1604" i="8"/>
  <c r="I1604" i="8" s="1"/>
  <c r="J1600" i="2"/>
  <c r="N1600" i="2"/>
  <c r="O1600" i="2" s="1"/>
  <c r="H1601" i="2"/>
  <c r="I1601" i="2" s="1"/>
  <c r="C1603" i="2"/>
  <c r="K1603" i="2" s="1"/>
  <c r="F1602" i="2"/>
  <c r="G1602" i="2" s="1"/>
  <c r="D1602" i="2"/>
  <c r="E1602" i="2" s="1"/>
  <c r="H76" i="2"/>
  <c r="G77" i="2"/>
  <c r="C78" i="2"/>
  <c r="D78" i="2" s="1"/>
  <c r="F77" i="2"/>
  <c r="D1618" i="10" l="1"/>
  <c r="E1618" i="10" s="1"/>
  <c r="K1618" i="10"/>
  <c r="C1619" i="10"/>
  <c r="F1618" i="10"/>
  <c r="G1618" i="10" s="1"/>
  <c r="N1616" i="10"/>
  <c r="O1616" i="10" s="1"/>
  <c r="J1616" i="10"/>
  <c r="H1617" i="10"/>
  <c r="I1617" i="10" s="1"/>
  <c r="R1615" i="10"/>
  <c r="S1615" i="10" s="1"/>
  <c r="P1615" i="10"/>
  <c r="Q1615" i="10" s="1"/>
  <c r="D109" i="10"/>
  <c r="C110" i="10"/>
  <c r="F110" i="10" s="1"/>
  <c r="G109" i="10"/>
  <c r="F1606" i="8"/>
  <c r="G1606" i="8" s="1"/>
  <c r="D1606" i="8"/>
  <c r="E1606" i="8" s="1"/>
  <c r="H94" i="8"/>
  <c r="F95" i="8"/>
  <c r="D95" i="8"/>
  <c r="H1605" i="8"/>
  <c r="I1605" i="8" s="1"/>
  <c r="J1605" i="8" s="1"/>
  <c r="J1604" i="8"/>
  <c r="N1604" i="8"/>
  <c r="O1604" i="8" s="1"/>
  <c r="C96" i="8"/>
  <c r="G95" i="8"/>
  <c r="C1607" i="8"/>
  <c r="K1606" i="8"/>
  <c r="R1600" i="2"/>
  <c r="S1600" i="2" s="1"/>
  <c r="P1600" i="2"/>
  <c r="Q1600" i="2" s="1"/>
  <c r="H1602" i="2"/>
  <c r="I1602" i="2" s="1"/>
  <c r="J1602" i="2" s="1"/>
  <c r="J1601" i="2"/>
  <c r="N1601" i="2"/>
  <c r="O1601" i="2" s="1"/>
  <c r="C1604" i="2"/>
  <c r="K1604" i="2" s="1"/>
  <c r="F1603" i="2"/>
  <c r="G1603" i="2" s="1"/>
  <c r="D1603" i="2"/>
  <c r="E1603" i="2" s="1"/>
  <c r="H77" i="2"/>
  <c r="G78" i="2"/>
  <c r="F78" i="2"/>
  <c r="H78" i="2" s="1"/>
  <c r="C79" i="2"/>
  <c r="D79" i="2" s="1"/>
  <c r="J1617" i="10" l="1"/>
  <c r="N1617" i="10"/>
  <c r="O1617" i="10" s="1"/>
  <c r="K1619" i="10"/>
  <c r="C1620" i="10"/>
  <c r="F1619" i="10"/>
  <c r="G1619" i="10" s="1"/>
  <c r="D1619" i="10"/>
  <c r="E1619" i="10" s="1"/>
  <c r="P1616" i="10"/>
  <c r="Q1616" i="10" s="1"/>
  <c r="R1616" i="10"/>
  <c r="S1616" i="10" s="1"/>
  <c r="H1618" i="10"/>
  <c r="I1618" i="10" s="1"/>
  <c r="H109" i="10"/>
  <c r="D110" i="10"/>
  <c r="H110" i="10" s="1"/>
  <c r="G110" i="10"/>
  <c r="C111" i="10"/>
  <c r="F111" i="10" s="1"/>
  <c r="F1607" i="8"/>
  <c r="G1607" i="8" s="1"/>
  <c r="D1607" i="8"/>
  <c r="E1607" i="8" s="1"/>
  <c r="H95" i="8"/>
  <c r="F96" i="8"/>
  <c r="D96" i="8"/>
  <c r="N1605" i="8"/>
  <c r="O1605" i="8" s="1"/>
  <c r="H1606" i="8"/>
  <c r="I1606" i="8" s="1"/>
  <c r="R1605" i="8"/>
  <c r="S1605" i="8" s="1"/>
  <c r="P1605" i="8"/>
  <c r="Q1605" i="8" s="1"/>
  <c r="C97" i="8"/>
  <c r="G96" i="8"/>
  <c r="C1608" i="8"/>
  <c r="K1607" i="8"/>
  <c r="P1604" i="8"/>
  <c r="Q1604" i="8" s="1"/>
  <c r="R1604" i="8"/>
  <c r="S1604" i="8" s="1"/>
  <c r="H1603" i="2"/>
  <c r="I1603" i="2" s="1"/>
  <c r="N1603" i="2" s="1"/>
  <c r="O1603" i="2" s="1"/>
  <c r="R1601" i="2"/>
  <c r="S1601" i="2" s="1"/>
  <c r="P1601" i="2"/>
  <c r="Q1601" i="2" s="1"/>
  <c r="R1602" i="2"/>
  <c r="S1602" i="2" s="1"/>
  <c r="P1602" i="2"/>
  <c r="Q1602" i="2" s="1"/>
  <c r="N1602" i="2"/>
  <c r="O1602" i="2" s="1"/>
  <c r="C1605" i="2"/>
  <c r="K1605" i="2" s="1"/>
  <c r="F1604" i="2"/>
  <c r="G1604" i="2" s="1"/>
  <c r="D1604" i="2"/>
  <c r="E1604" i="2" s="1"/>
  <c r="G79" i="2"/>
  <c r="F79" i="2"/>
  <c r="C80" i="2"/>
  <c r="D80" i="2" s="1"/>
  <c r="F1620" i="10" l="1"/>
  <c r="G1620" i="10" s="1"/>
  <c r="C1621" i="10"/>
  <c r="D1620" i="10"/>
  <c r="E1620" i="10" s="1"/>
  <c r="H1620" i="10" s="1"/>
  <c r="I1620" i="10" s="1"/>
  <c r="J1620" i="10" s="1"/>
  <c r="K1620" i="10"/>
  <c r="H1619" i="10"/>
  <c r="I1619" i="10" s="1"/>
  <c r="J1618" i="10"/>
  <c r="N1618" i="10"/>
  <c r="O1618" i="10" s="1"/>
  <c r="R1617" i="10"/>
  <c r="S1617" i="10" s="1"/>
  <c r="P1617" i="10"/>
  <c r="Q1617" i="10" s="1"/>
  <c r="D111" i="10"/>
  <c r="H111" i="10" s="1"/>
  <c r="C112" i="10"/>
  <c r="F112" i="10" s="1"/>
  <c r="G111" i="10"/>
  <c r="N1620" i="10"/>
  <c r="O1620" i="10" s="1"/>
  <c r="F1608" i="8"/>
  <c r="G1608" i="8" s="1"/>
  <c r="D1608" i="8"/>
  <c r="E1608" i="8" s="1"/>
  <c r="H96" i="8"/>
  <c r="F97" i="8"/>
  <c r="D97" i="8"/>
  <c r="H1607" i="8"/>
  <c r="I1607" i="8" s="1"/>
  <c r="J1607" i="8" s="1"/>
  <c r="C1609" i="8"/>
  <c r="K1608" i="8"/>
  <c r="G97" i="8"/>
  <c r="C98" i="8"/>
  <c r="J1606" i="8"/>
  <c r="N1606" i="8"/>
  <c r="O1606" i="8" s="1"/>
  <c r="J1603" i="2"/>
  <c r="R1603" i="2" s="1"/>
  <c r="S1603" i="2" s="1"/>
  <c r="H1604" i="2"/>
  <c r="I1604" i="2" s="1"/>
  <c r="J1604" i="2" s="1"/>
  <c r="C1606" i="2"/>
  <c r="K1606" i="2" s="1"/>
  <c r="F1605" i="2"/>
  <c r="G1605" i="2" s="1"/>
  <c r="D1605" i="2"/>
  <c r="E1605" i="2" s="1"/>
  <c r="H79" i="2"/>
  <c r="G80" i="2"/>
  <c r="C81" i="2"/>
  <c r="D81" i="2" s="1"/>
  <c r="F80" i="2"/>
  <c r="R1618" i="10" l="1"/>
  <c r="S1618" i="10" s="1"/>
  <c r="P1618" i="10"/>
  <c r="Q1618" i="10" s="1"/>
  <c r="C1622" i="10"/>
  <c r="D1621" i="10"/>
  <c r="E1621" i="10" s="1"/>
  <c r="H1621" i="10" s="1"/>
  <c r="I1621" i="10" s="1"/>
  <c r="J1621" i="10" s="1"/>
  <c r="P1621" i="10" s="1"/>
  <c r="Q1621" i="10" s="1"/>
  <c r="F1621" i="10"/>
  <c r="G1621" i="10" s="1"/>
  <c r="K1621" i="10"/>
  <c r="J1619" i="10"/>
  <c r="N1619" i="10"/>
  <c r="O1619" i="10" s="1"/>
  <c r="D112" i="10"/>
  <c r="P1620" i="10"/>
  <c r="Q1620" i="10" s="1"/>
  <c r="R1620" i="10"/>
  <c r="S1620" i="10" s="1"/>
  <c r="G112" i="10"/>
  <c r="C113" i="10"/>
  <c r="F113" i="10" s="1"/>
  <c r="F1609" i="8"/>
  <c r="G1609" i="8" s="1"/>
  <c r="D1609" i="8"/>
  <c r="E1609" i="8" s="1"/>
  <c r="H97" i="8"/>
  <c r="N1607" i="8"/>
  <c r="O1607" i="8" s="1"/>
  <c r="F98" i="8"/>
  <c r="D98" i="8"/>
  <c r="C1610" i="8"/>
  <c r="K1609" i="8"/>
  <c r="C99" i="8"/>
  <c r="G98" i="8"/>
  <c r="P1607" i="8"/>
  <c r="Q1607" i="8" s="1"/>
  <c r="R1607" i="8"/>
  <c r="S1607" i="8" s="1"/>
  <c r="R1606" i="8"/>
  <c r="S1606" i="8" s="1"/>
  <c r="P1606" i="8"/>
  <c r="Q1606" i="8" s="1"/>
  <c r="H1608" i="8"/>
  <c r="I1608" i="8" s="1"/>
  <c r="P1603" i="2"/>
  <c r="Q1603" i="2" s="1"/>
  <c r="R1604" i="2"/>
  <c r="S1604" i="2" s="1"/>
  <c r="P1604" i="2"/>
  <c r="Q1604" i="2" s="1"/>
  <c r="N1604" i="2"/>
  <c r="O1604" i="2" s="1"/>
  <c r="H80" i="2"/>
  <c r="H1605" i="2"/>
  <c r="I1605" i="2" s="1"/>
  <c r="C1607" i="2"/>
  <c r="K1607" i="2" s="1"/>
  <c r="F1606" i="2"/>
  <c r="G1606" i="2" s="1"/>
  <c r="D1606" i="2"/>
  <c r="E1606" i="2" s="1"/>
  <c r="G81" i="2"/>
  <c r="F81" i="2"/>
  <c r="C82" i="2"/>
  <c r="D82" i="2" s="1"/>
  <c r="R1621" i="10" l="1"/>
  <c r="S1621" i="10" s="1"/>
  <c r="R1619" i="10"/>
  <c r="S1619" i="10" s="1"/>
  <c r="P1619" i="10"/>
  <c r="Q1619" i="10" s="1"/>
  <c r="N1621" i="10"/>
  <c r="O1621" i="10" s="1"/>
  <c r="K1622" i="10"/>
  <c r="D1622" i="10"/>
  <c r="E1622" i="10" s="1"/>
  <c r="F1622" i="10"/>
  <c r="G1622" i="10" s="1"/>
  <c r="C1623" i="10"/>
  <c r="H112" i="10"/>
  <c r="D113" i="10"/>
  <c r="C114" i="10"/>
  <c r="F114" i="10" s="1"/>
  <c r="G113" i="10"/>
  <c r="F1610" i="8"/>
  <c r="G1610" i="8" s="1"/>
  <c r="D1610" i="8"/>
  <c r="E1610" i="8" s="1"/>
  <c r="F99" i="8"/>
  <c r="D99" i="8"/>
  <c r="H98" i="8"/>
  <c r="H1609" i="8"/>
  <c r="I1609" i="8" s="1"/>
  <c r="N1609" i="8" s="1"/>
  <c r="O1609" i="8" s="1"/>
  <c r="J1608" i="8"/>
  <c r="N1608" i="8"/>
  <c r="O1608" i="8" s="1"/>
  <c r="C1611" i="8"/>
  <c r="K1610" i="8"/>
  <c r="G99" i="8"/>
  <c r="C100" i="8"/>
  <c r="J1605" i="2"/>
  <c r="N1605" i="2"/>
  <c r="O1605" i="2" s="1"/>
  <c r="H1606" i="2"/>
  <c r="I1606" i="2" s="1"/>
  <c r="C1608" i="2"/>
  <c r="K1608" i="2" s="1"/>
  <c r="F1607" i="2"/>
  <c r="G1607" i="2" s="1"/>
  <c r="D1607" i="2"/>
  <c r="E1607" i="2" s="1"/>
  <c r="G82" i="2"/>
  <c r="C83" i="2"/>
  <c r="D83" i="2" s="1"/>
  <c r="F82" i="2"/>
  <c r="H81" i="2"/>
  <c r="F1623" i="10" l="1"/>
  <c r="G1623" i="10" s="1"/>
  <c r="C1624" i="10"/>
  <c r="K1623" i="10"/>
  <c r="D1623" i="10"/>
  <c r="E1623" i="10" s="1"/>
  <c r="H1623" i="10" s="1"/>
  <c r="I1623" i="10" s="1"/>
  <c r="N1623" i="10" s="1"/>
  <c r="O1623" i="10" s="1"/>
  <c r="H1622" i="10"/>
  <c r="I1622" i="10" s="1"/>
  <c r="D114" i="10"/>
  <c r="H113" i="10"/>
  <c r="G114" i="10"/>
  <c r="C115" i="10"/>
  <c r="F115" i="10" s="1"/>
  <c r="F1611" i="8"/>
  <c r="G1611" i="8" s="1"/>
  <c r="D1611" i="8"/>
  <c r="E1611" i="8" s="1"/>
  <c r="H99" i="8"/>
  <c r="F100" i="8"/>
  <c r="D100" i="8"/>
  <c r="J1609" i="8"/>
  <c r="R1609" i="8" s="1"/>
  <c r="S1609" i="8" s="1"/>
  <c r="H1610" i="8"/>
  <c r="I1610" i="8" s="1"/>
  <c r="J1610" i="8" s="1"/>
  <c r="C101" i="8"/>
  <c r="G100" i="8"/>
  <c r="R1608" i="8"/>
  <c r="S1608" i="8" s="1"/>
  <c r="P1608" i="8"/>
  <c r="Q1608" i="8" s="1"/>
  <c r="C1612" i="8"/>
  <c r="K1611" i="8"/>
  <c r="R1605" i="2"/>
  <c r="S1605" i="2" s="1"/>
  <c r="P1605" i="2"/>
  <c r="Q1605" i="2" s="1"/>
  <c r="J1606" i="2"/>
  <c r="N1606" i="2"/>
  <c r="O1606" i="2" s="1"/>
  <c r="H82" i="2"/>
  <c r="H1607" i="2"/>
  <c r="I1607" i="2" s="1"/>
  <c r="C1609" i="2"/>
  <c r="K1609" i="2" s="1"/>
  <c r="F1608" i="2"/>
  <c r="G1608" i="2" s="1"/>
  <c r="D1608" i="2"/>
  <c r="E1608" i="2" s="1"/>
  <c r="G83" i="2"/>
  <c r="F83" i="2"/>
  <c r="C84" i="2"/>
  <c r="D84" i="2" s="1"/>
  <c r="J1623" i="10" l="1"/>
  <c r="F1624" i="10"/>
  <c r="G1624" i="10" s="1"/>
  <c r="K1624" i="10"/>
  <c r="D1624" i="10"/>
  <c r="E1624" i="10" s="1"/>
  <c r="H1624" i="10" s="1"/>
  <c r="I1624" i="10" s="1"/>
  <c r="N1624" i="10" s="1"/>
  <c r="O1624" i="10" s="1"/>
  <c r="C1625" i="10"/>
  <c r="J1622" i="10"/>
  <c r="N1622" i="10"/>
  <c r="O1622" i="10" s="1"/>
  <c r="D115" i="10"/>
  <c r="H114" i="10"/>
  <c r="R1623" i="10"/>
  <c r="S1623" i="10" s="1"/>
  <c r="P1623" i="10"/>
  <c r="Q1623" i="10" s="1"/>
  <c r="C116" i="10"/>
  <c r="F116" i="10" s="1"/>
  <c r="G115" i="10"/>
  <c r="F1612" i="8"/>
  <c r="G1612" i="8" s="1"/>
  <c r="D1612" i="8"/>
  <c r="E1612" i="8" s="1"/>
  <c r="H100" i="8"/>
  <c r="F101" i="8"/>
  <c r="D101" i="8"/>
  <c r="P1609" i="8"/>
  <c r="Q1609" i="8" s="1"/>
  <c r="N1610" i="8"/>
  <c r="O1610" i="8" s="1"/>
  <c r="P1610" i="8"/>
  <c r="Q1610" i="8" s="1"/>
  <c r="R1610" i="8"/>
  <c r="S1610" i="8" s="1"/>
  <c r="C1613" i="8"/>
  <c r="K1612" i="8"/>
  <c r="C102" i="8"/>
  <c r="G101" i="8"/>
  <c r="H1611" i="8"/>
  <c r="I1611" i="8" s="1"/>
  <c r="R1606" i="2"/>
  <c r="S1606" i="2" s="1"/>
  <c r="P1606" i="2"/>
  <c r="Q1606" i="2" s="1"/>
  <c r="J1607" i="2"/>
  <c r="N1607" i="2"/>
  <c r="O1607" i="2" s="1"/>
  <c r="H1608" i="2"/>
  <c r="I1608" i="2" s="1"/>
  <c r="C1610" i="2"/>
  <c r="K1610" i="2" s="1"/>
  <c r="F1609" i="2"/>
  <c r="G1609" i="2" s="1"/>
  <c r="D1609" i="2"/>
  <c r="E1609" i="2" s="1"/>
  <c r="H83" i="2"/>
  <c r="G84" i="2"/>
  <c r="C85" i="2"/>
  <c r="D85" i="2" s="1"/>
  <c r="F84" i="2"/>
  <c r="J1624" i="10" l="1"/>
  <c r="R1624" i="10" s="1"/>
  <c r="S1624" i="10" s="1"/>
  <c r="P1622" i="10"/>
  <c r="Q1622" i="10" s="1"/>
  <c r="R1622" i="10"/>
  <c r="S1622" i="10" s="1"/>
  <c r="C1626" i="10"/>
  <c r="F1625" i="10"/>
  <c r="G1625" i="10" s="1"/>
  <c r="K1625" i="10"/>
  <c r="D1625" i="10"/>
  <c r="E1625" i="10" s="1"/>
  <c r="H1625" i="10" s="1"/>
  <c r="I1625" i="10" s="1"/>
  <c r="N1625" i="10" s="1"/>
  <c r="O1625" i="10" s="1"/>
  <c r="P1624" i="10"/>
  <c r="Q1624" i="10" s="1"/>
  <c r="D116" i="10"/>
  <c r="H115" i="10"/>
  <c r="C117" i="10"/>
  <c r="F117" i="10" s="1"/>
  <c r="G116" i="10"/>
  <c r="F1613" i="8"/>
  <c r="G1613" i="8" s="1"/>
  <c r="D1613" i="8"/>
  <c r="E1613" i="8" s="1"/>
  <c r="H101" i="8"/>
  <c r="F102" i="8"/>
  <c r="D102" i="8"/>
  <c r="C103" i="8"/>
  <c r="G102" i="8"/>
  <c r="N1611" i="8"/>
  <c r="O1611" i="8" s="1"/>
  <c r="J1611" i="8"/>
  <c r="C1614" i="8"/>
  <c r="K1613" i="8"/>
  <c r="H1612" i="8"/>
  <c r="I1612" i="8" s="1"/>
  <c r="R1607" i="2"/>
  <c r="S1607" i="2" s="1"/>
  <c r="P1607" i="2"/>
  <c r="Q1607" i="2" s="1"/>
  <c r="J1608" i="2"/>
  <c r="N1608" i="2"/>
  <c r="O1608" i="2" s="1"/>
  <c r="H1609" i="2"/>
  <c r="I1609" i="2" s="1"/>
  <c r="C1611" i="2"/>
  <c r="K1611" i="2" s="1"/>
  <c r="F1610" i="2"/>
  <c r="G1610" i="2" s="1"/>
  <c r="D1610" i="2"/>
  <c r="E1610" i="2" s="1"/>
  <c r="H84" i="2"/>
  <c r="G85" i="2"/>
  <c r="F85" i="2"/>
  <c r="C86" i="2"/>
  <c r="D86" i="2" s="1"/>
  <c r="J1625" i="10" l="1"/>
  <c r="P1625" i="10" s="1"/>
  <c r="Q1625" i="10" s="1"/>
  <c r="D1626" i="10"/>
  <c r="E1626" i="10" s="1"/>
  <c r="K1626" i="10"/>
  <c r="F1626" i="10"/>
  <c r="G1626" i="10" s="1"/>
  <c r="C1627" i="10"/>
  <c r="R1625" i="10"/>
  <c r="S1625" i="10" s="1"/>
  <c r="D117" i="10"/>
  <c r="H116" i="10"/>
  <c r="C118" i="10"/>
  <c r="F118" i="10" s="1"/>
  <c r="G117" i="10"/>
  <c r="F1614" i="8"/>
  <c r="G1614" i="8" s="1"/>
  <c r="D1614" i="8"/>
  <c r="E1614" i="8" s="1"/>
  <c r="F103" i="8"/>
  <c r="D103" i="8"/>
  <c r="H102" i="8"/>
  <c r="H1613" i="8"/>
  <c r="I1613" i="8" s="1"/>
  <c r="N1613" i="8" s="1"/>
  <c r="O1613" i="8" s="1"/>
  <c r="C1615" i="8"/>
  <c r="K1614" i="8"/>
  <c r="J1612" i="8"/>
  <c r="N1612" i="8"/>
  <c r="O1612" i="8" s="1"/>
  <c r="P1611" i="8"/>
  <c r="Q1611" i="8" s="1"/>
  <c r="R1611" i="8"/>
  <c r="S1611" i="8" s="1"/>
  <c r="G103" i="8"/>
  <c r="C104" i="8"/>
  <c r="R1608" i="2"/>
  <c r="S1608" i="2" s="1"/>
  <c r="P1608" i="2"/>
  <c r="Q1608" i="2" s="1"/>
  <c r="H85" i="2"/>
  <c r="H1610" i="2"/>
  <c r="I1610" i="2" s="1"/>
  <c r="N1610" i="2" s="1"/>
  <c r="O1610" i="2" s="1"/>
  <c r="J1609" i="2"/>
  <c r="N1609" i="2"/>
  <c r="O1609" i="2" s="1"/>
  <c r="C1612" i="2"/>
  <c r="K1612" i="2" s="1"/>
  <c r="F1611" i="2"/>
  <c r="G1611" i="2" s="1"/>
  <c r="D1611" i="2"/>
  <c r="E1611" i="2" s="1"/>
  <c r="G86" i="2"/>
  <c r="F86" i="2"/>
  <c r="C87" i="2"/>
  <c r="D87" i="2" s="1"/>
  <c r="H1626" i="10" l="1"/>
  <c r="I1626" i="10" s="1"/>
  <c r="D1627" i="10"/>
  <c r="E1627" i="10" s="1"/>
  <c r="C1628" i="10"/>
  <c r="F1627" i="10"/>
  <c r="G1627" i="10" s="1"/>
  <c r="K1627" i="10"/>
  <c r="D118" i="10"/>
  <c r="H117" i="10"/>
  <c r="G118" i="10"/>
  <c r="C119" i="10"/>
  <c r="F119" i="10" s="1"/>
  <c r="F1615" i="8"/>
  <c r="G1615" i="8" s="1"/>
  <c r="D1615" i="8"/>
  <c r="H103" i="8"/>
  <c r="F104" i="8"/>
  <c r="D104" i="8"/>
  <c r="J1613" i="8"/>
  <c r="P1613" i="8" s="1"/>
  <c r="Q1613" i="8" s="1"/>
  <c r="H1614" i="8"/>
  <c r="I1614" i="8" s="1"/>
  <c r="C105" i="8"/>
  <c r="G104" i="8"/>
  <c r="P1612" i="8"/>
  <c r="Q1612" i="8" s="1"/>
  <c r="R1612" i="8"/>
  <c r="S1612" i="8" s="1"/>
  <c r="C1616" i="8"/>
  <c r="K1615" i="8"/>
  <c r="E1615" i="8"/>
  <c r="J1610" i="2"/>
  <c r="P1609" i="2"/>
  <c r="Q1609" i="2" s="1"/>
  <c r="R1609" i="2"/>
  <c r="S1609" i="2" s="1"/>
  <c r="H1611" i="2"/>
  <c r="I1611" i="2" s="1"/>
  <c r="C1613" i="2"/>
  <c r="K1613" i="2" s="1"/>
  <c r="F1612" i="2"/>
  <c r="G1612" i="2" s="1"/>
  <c r="D1612" i="2"/>
  <c r="E1612" i="2" s="1"/>
  <c r="H86" i="2"/>
  <c r="G87" i="2"/>
  <c r="F87" i="2"/>
  <c r="C88" i="2"/>
  <c r="D88" i="2" s="1"/>
  <c r="D1628" i="10" l="1"/>
  <c r="E1628" i="10" s="1"/>
  <c r="H1628" i="10" s="1"/>
  <c r="I1628" i="10" s="1"/>
  <c r="F1628" i="10"/>
  <c r="G1628" i="10" s="1"/>
  <c r="C1629" i="10"/>
  <c r="K1628" i="10"/>
  <c r="H1627" i="10"/>
  <c r="I1627" i="10" s="1"/>
  <c r="J1626" i="10"/>
  <c r="N1626" i="10"/>
  <c r="O1626" i="10" s="1"/>
  <c r="D119" i="10"/>
  <c r="H118" i="10"/>
  <c r="C120" i="10"/>
  <c r="F120" i="10" s="1"/>
  <c r="G119" i="10"/>
  <c r="N1628" i="10"/>
  <c r="O1628" i="10" s="1"/>
  <c r="J1628" i="10"/>
  <c r="F1616" i="8"/>
  <c r="G1616" i="8" s="1"/>
  <c r="D1616" i="8"/>
  <c r="H104" i="8"/>
  <c r="F105" i="8"/>
  <c r="D105" i="8"/>
  <c r="R1613" i="8"/>
  <c r="S1613" i="8" s="1"/>
  <c r="J1614" i="8"/>
  <c r="N1614" i="8"/>
  <c r="O1614" i="8" s="1"/>
  <c r="C1617" i="8"/>
  <c r="E1616" i="8"/>
  <c r="K1616" i="8"/>
  <c r="G105" i="8"/>
  <c r="C106" i="8"/>
  <c r="H1615" i="8"/>
  <c r="I1615" i="8" s="1"/>
  <c r="H87" i="2"/>
  <c r="H1612" i="2"/>
  <c r="I1612" i="2" s="1"/>
  <c r="J1612" i="2" s="1"/>
  <c r="R1610" i="2"/>
  <c r="S1610" i="2" s="1"/>
  <c r="P1610" i="2"/>
  <c r="Q1610" i="2" s="1"/>
  <c r="J1611" i="2"/>
  <c r="N1611" i="2"/>
  <c r="O1611" i="2" s="1"/>
  <c r="C1614" i="2"/>
  <c r="K1614" i="2" s="1"/>
  <c r="D1613" i="2"/>
  <c r="E1613" i="2" s="1"/>
  <c r="F1613" i="2"/>
  <c r="G1613" i="2" s="1"/>
  <c r="G88" i="2"/>
  <c r="F88" i="2"/>
  <c r="C89" i="2"/>
  <c r="D89" i="2" s="1"/>
  <c r="D1629" i="10" l="1"/>
  <c r="E1629" i="10" s="1"/>
  <c r="H1629" i="10" s="1"/>
  <c r="I1629" i="10" s="1"/>
  <c r="J1629" i="10" s="1"/>
  <c r="F1629" i="10"/>
  <c r="G1629" i="10" s="1"/>
  <c r="K1629" i="10"/>
  <c r="C1630" i="10"/>
  <c r="P1626" i="10"/>
  <c r="Q1626" i="10" s="1"/>
  <c r="R1626" i="10"/>
  <c r="S1626" i="10" s="1"/>
  <c r="N1627" i="10"/>
  <c r="O1627" i="10" s="1"/>
  <c r="J1627" i="10"/>
  <c r="D120" i="10"/>
  <c r="H120" i="10" s="1"/>
  <c r="H119" i="10"/>
  <c r="N1629" i="10"/>
  <c r="O1629" i="10" s="1"/>
  <c r="G120" i="10"/>
  <c r="C121" i="10"/>
  <c r="F121" i="10" s="1"/>
  <c r="P1629" i="10"/>
  <c r="Q1629" i="10" s="1"/>
  <c r="R1629" i="10"/>
  <c r="S1629" i="10" s="1"/>
  <c r="P1628" i="10"/>
  <c r="Q1628" i="10" s="1"/>
  <c r="R1628" i="10"/>
  <c r="S1628" i="10" s="1"/>
  <c r="F1617" i="8"/>
  <c r="G1617" i="8" s="1"/>
  <c r="D1617" i="8"/>
  <c r="E1617" i="8" s="1"/>
  <c r="F106" i="8"/>
  <c r="D106" i="8"/>
  <c r="H105" i="8"/>
  <c r="N1615" i="8"/>
  <c r="O1615" i="8" s="1"/>
  <c r="J1615" i="8"/>
  <c r="C1618" i="8"/>
  <c r="K1617" i="8"/>
  <c r="C107" i="8"/>
  <c r="G106" i="8"/>
  <c r="H1616" i="8"/>
  <c r="I1616" i="8" s="1"/>
  <c r="R1614" i="8"/>
  <c r="S1614" i="8" s="1"/>
  <c r="P1614" i="8"/>
  <c r="Q1614" i="8" s="1"/>
  <c r="N1612" i="2"/>
  <c r="O1612" i="2" s="1"/>
  <c r="R1612" i="2"/>
  <c r="S1612" i="2" s="1"/>
  <c r="P1612" i="2"/>
  <c r="Q1612" i="2" s="1"/>
  <c r="R1611" i="2"/>
  <c r="S1611" i="2" s="1"/>
  <c r="P1611" i="2"/>
  <c r="Q1611" i="2" s="1"/>
  <c r="H1613" i="2"/>
  <c r="I1613" i="2" s="1"/>
  <c r="C1615" i="2"/>
  <c r="K1615" i="2" s="1"/>
  <c r="F1614" i="2"/>
  <c r="G1614" i="2" s="1"/>
  <c r="D1614" i="2"/>
  <c r="E1614" i="2" s="1"/>
  <c r="H88" i="2"/>
  <c r="G89" i="2"/>
  <c r="F89" i="2"/>
  <c r="C90" i="2"/>
  <c r="D90" i="2" s="1"/>
  <c r="D1630" i="10" l="1"/>
  <c r="E1630" i="10" s="1"/>
  <c r="K1630" i="10"/>
  <c r="C1631" i="10"/>
  <c r="F1630" i="10"/>
  <c r="G1630" i="10" s="1"/>
  <c r="R1627" i="10"/>
  <c r="S1627" i="10" s="1"/>
  <c r="P1627" i="10"/>
  <c r="Q1627" i="10" s="1"/>
  <c r="D121" i="10"/>
  <c r="C122" i="10"/>
  <c r="F122" i="10" s="1"/>
  <c r="G121" i="10"/>
  <c r="F1618" i="8"/>
  <c r="G1618" i="8" s="1"/>
  <c r="D1618" i="8"/>
  <c r="H106" i="8"/>
  <c r="F107" i="8"/>
  <c r="D107" i="8"/>
  <c r="G107" i="8"/>
  <c r="C108" i="8"/>
  <c r="H1617" i="8"/>
  <c r="I1617" i="8" s="1"/>
  <c r="P1615" i="8"/>
  <c r="Q1615" i="8" s="1"/>
  <c r="R1615" i="8"/>
  <c r="S1615" i="8" s="1"/>
  <c r="J1616" i="8"/>
  <c r="N1616" i="8"/>
  <c r="O1616" i="8" s="1"/>
  <c r="C1619" i="8"/>
  <c r="E1618" i="8"/>
  <c r="K1618" i="8"/>
  <c r="H89" i="2"/>
  <c r="H1614" i="2"/>
  <c r="I1614" i="2" s="1"/>
  <c r="J1614" i="2" s="1"/>
  <c r="J1613" i="2"/>
  <c r="N1613" i="2"/>
  <c r="O1613" i="2" s="1"/>
  <c r="C1616" i="2"/>
  <c r="K1616" i="2" s="1"/>
  <c r="F1615" i="2"/>
  <c r="G1615" i="2" s="1"/>
  <c r="D1615" i="2"/>
  <c r="E1615" i="2" s="1"/>
  <c r="G90" i="2"/>
  <c r="F90" i="2"/>
  <c r="C91" i="2"/>
  <c r="D91" i="2" s="1"/>
  <c r="F1631" i="10" l="1"/>
  <c r="G1631" i="10" s="1"/>
  <c r="D1631" i="10"/>
  <c r="E1631" i="10" s="1"/>
  <c r="C1632" i="10"/>
  <c r="K1631" i="10"/>
  <c r="H1630" i="10"/>
  <c r="I1630" i="10" s="1"/>
  <c r="D122" i="10"/>
  <c r="H121" i="10"/>
  <c r="G122" i="10"/>
  <c r="C123" i="10"/>
  <c r="F123" i="10" s="1"/>
  <c r="F1619" i="8"/>
  <c r="G1619" i="8" s="1"/>
  <c r="D1619" i="8"/>
  <c r="E1619" i="8" s="1"/>
  <c r="H107" i="8"/>
  <c r="H1618" i="8"/>
  <c r="I1618" i="8" s="1"/>
  <c r="J1618" i="8" s="1"/>
  <c r="F108" i="8"/>
  <c r="D108" i="8"/>
  <c r="R1616" i="8"/>
  <c r="S1616" i="8" s="1"/>
  <c r="P1616" i="8"/>
  <c r="Q1616" i="8" s="1"/>
  <c r="C109" i="8"/>
  <c r="G108" i="8"/>
  <c r="C1620" i="8"/>
  <c r="K1619" i="8"/>
  <c r="N1617" i="8"/>
  <c r="O1617" i="8" s="1"/>
  <c r="J1617" i="8"/>
  <c r="N1614" i="2"/>
  <c r="O1614" i="2" s="1"/>
  <c r="R1613" i="2"/>
  <c r="S1613" i="2" s="1"/>
  <c r="P1613" i="2"/>
  <c r="Q1613" i="2" s="1"/>
  <c r="R1614" i="2"/>
  <c r="S1614" i="2" s="1"/>
  <c r="P1614" i="2"/>
  <c r="Q1614" i="2" s="1"/>
  <c r="H1615" i="2"/>
  <c r="I1615" i="2" s="1"/>
  <c r="C1617" i="2"/>
  <c r="K1617" i="2" s="1"/>
  <c r="F1616" i="2"/>
  <c r="G1616" i="2" s="1"/>
  <c r="D1616" i="2"/>
  <c r="E1616" i="2" s="1"/>
  <c r="H90" i="2"/>
  <c r="G91" i="2"/>
  <c r="F91" i="2"/>
  <c r="C92" i="2"/>
  <c r="D92" i="2" s="1"/>
  <c r="K1632" i="10" l="1"/>
  <c r="C1633" i="10"/>
  <c r="F1632" i="10"/>
  <c r="G1632" i="10" s="1"/>
  <c r="D1632" i="10"/>
  <c r="E1632" i="10" s="1"/>
  <c r="H1632" i="10" s="1"/>
  <c r="I1632" i="10" s="1"/>
  <c r="N1632" i="10" s="1"/>
  <c r="O1632" i="10" s="1"/>
  <c r="H1631" i="10"/>
  <c r="I1631" i="10" s="1"/>
  <c r="N1630" i="10"/>
  <c r="O1630" i="10" s="1"/>
  <c r="J1630" i="10"/>
  <c r="D123" i="10"/>
  <c r="H122" i="10"/>
  <c r="C124" i="10"/>
  <c r="F124" i="10" s="1"/>
  <c r="G123" i="10"/>
  <c r="F1620" i="8"/>
  <c r="D1620" i="8"/>
  <c r="E1620" i="8" s="1"/>
  <c r="N1618" i="8"/>
  <c r="O1618" i="8" s="1"/>
  <c r="H108" i="8"/>
  <c r="H1619" i="8"/>
  <c r="I1619" i="8" s="1"/>
  <c r="N1619" i="8" s="1"/>
  <c r="O1619" i="8" s="1"/>
  <c r="F109" i="8"/>
  <c r="D109" i="8"/>
  <c r="R1617" i="8"/>
  <c r="S1617" i="8" s="1"/>
  <c r="P1617" i="8"/>
  <c r="Q1617" i="8" s="1"/>
  <c r="P1618" i="8"/>
  <c r="Q1618" i="8" s="1"/>
  <c r="R1618" i="8"/>
  <c r="S1618" i="8" s="1"/>
  <c r="C1621" i="8"/>
  <c r="G1620" i="8"/>
  <c r="K1620" i="8"/>
  <c r="C110" i="8"/>
  <c r="G109" i="8"/>
  <c r="J1615" i="2"/>
  <c r="N1615" i="2"/>
  <c r="O1615" i="2" s="1"/>
  <c r="H91" i="2"/>
  <c r="H1616" i="2"/>
  <c r="I1616" i="2" s="1"/>
  <c r="C1618" i="2"/>
  <c r="K1618" i="2" s="1"/>
  <c r="F1617" i="2"/>
  <c r="G1617" i="2" s="1"/>
  <c r="D1617" i="2"/>
  <c r="E1617" i="2" s="1"/>
  <c r="G92" i="2"/>
  <c r="F92" i="2"/>
  <c r="C93" i="2"/>
  <c r="D93" i="2" s="1"/>
  <c r="J1632" i="10" l="1"/>
  <c r="D1633" i="10"/>
  <c r="E1633" i="10" s="1"/>
  <c r="K1633" i="10"/>
  <c r="F1633" i="10"/>
  <c r="G1633" i="10" s="1"/>
  <c r="C1634" i="10"/>
  <c r="R1630" i="10"/>
  <c r="S1630" i="10" s="1"/>
  <c r="P1630" i="10"/>
  <c r="Q1630" i="10" s="1"/>
  <c r="N1631" i="10"/>
  <c r="O1631" i="10" s="1"/>
  <c r="J1631" i="10"/>
  <c r="H123" i="10"/>
  <c r="D124" i="10"/>
  <c r="P1632" i="10"/>
  <c r="Q1632" i="10" s="1"/>
  <c r="R1632" i="10"/>
  <c r="S1632" i="10" s="1"/>
  <c r="C125" i="10"/>
  <c r="F125" i="10" s="1"/>
  <c r="G124" i="10"/>
  <c r="F1621" i="8"/>
  <c r="G1621" i="8" s="1"/>
  <c r="D1621" i="8"/>
  <c r="E1621" i="8" s="1"/>
  <c r="J1619" i="8"/>
  <c r="P1619" i="8" s="1"/>
  <c r="Q1619" i="8" s="1"/>
  <c r="F110" i="8"/>
  <c r="D110" i="8"/>
  <c r="H109" i="8"/>
  <c r="H1620" i="8"/>
  <c r="I1620" i="8" s="1"/>
  <c r="J1620" i="8" s="1"/>
  <c r="C111" i="8"/>
  <c r="G110" i="8"/>
  <c r="C1622" i="8"/>
  <c r="K1621" i="8"/>
  <c r="R1615" i="2"/>
  <c r="S1615" i="2" s="1"/>
  <c r="P1615" i="2"/>
  <c r="Q1615" i="2" s="1"/>
  <c r="H92" i="2"/>
  <c r="J1616" i="2"/>
  <c r="N1616" i="2"/>
  <c r="O1616" i="2" s="1"/>
  <c r="H1617" i="2"/>
  <c r="I1617" i="2" s="1"/>
  <c r="C1619" i="2"/>
  <c r="K1619" i="2" s="1"/>
  <c r="F1618" i="2"/>
  <c r="G1618" i="2" s="1"/>
  <c r="D1618" i="2"/>
  <c r="E1618" i="2" s="1"/>
  <c r="G93" i="2"/>
  <c r="F93" i="2"/>
  <c r="C94" i="2"/>
  <c r="D94" i="2" s="1"/>
  <c r="H1633" i="10" l="1"/>
  <c r="I1633" i="10" s="1"/>
  <c r="R1631" i="10"/>
  <c r="S1631" i="10" s="1"/>
  <c r="P1631" i="10"/>
  <c r="Q1631" i="10" s="1"/>
  <c r="D1634" i="10"/>
  <c r="E1634" i="10" s="1"/>
  <c r="H1634" i="10" s="1"/>
  <c r="I1634" i="10" s="1"/>
  <c r="N1634" i="10" s="1"/>
  <c r="O1634" i="10" s="1"/>
  <c r="C1635" i="10"/>
  <c r="K1634" i="10"/>
  <c r="F1634" i="10"/>
  <c r="G1634" i="10" s="1"/>
  <c r="D125" i="10"/>
  <c r="H124" i="10"/>
  <c r="C126" i="10"/>
  <c r="F126" i="10" s="1"/>
  <c r="G125" i="10"/>
  <c r="F1622" i="8"/>
  <c r="G1622" i="8" s="1"/>
  <c r="D1622" i="8"/>
  <c r="E1622" i="8" s="1"/>
  <c r="R1619" i="8"/>
  <c r="S1619" i="8" s="1"/>
  <c r="F111" i="8"/>
  <c r="D111" i="8"/>
  <c r="H110" i="8"/>
  <c r="H1621" i="8"/>
  <c r="I1621" i="8" s="1"/>
  <c r="N1621" i="8" s="1"/>
  <c r="O1621" i="8" s="1"/>
  <c r="N1620" i="8"/>
  <c r="O1620" i="8" s="1"/>
  <c r="C1623" i="8"/>
  <c r="K1622" i="8"/>
  <c r="C112" i="8"/>
  <c r="G111" i="8"/>
  <c r="P1620" i="8"/>
  <c r="Q1620" i="8" s="1"/>
  <c r="R1620" i="8"/>
  <c r="S1620" i="8" s="1"/>
  <c r="R1616" i="2"/>
  <c r="S1616" i="2" s="1"/>
  <c r="P1616" i="2"/>
  <c r="Q1616" i="2" s="1"/>
  <c r="H1618" i="2"/>
  <c r="I1618" i="2" s="1"/>
  <c r="N1618" i="2" s="1"/>
  <c r="O1618" i="2" s="1"/>
  <c r="J1617" i="2"/>
  <c r="N1617" i="2"/>
  <c r="O1617" i="2" s="1"/>
  <c r="C1620" i="2"/>
  <c r="K1620" i="2" s="1"/>
  <c r="F1619" i="2"/>
  <c r="G1619" i="2" s="1"/>
  <c r="D1619" i="2"/>
  <c r="E1619" i="2" s="1"/>
  <c r="H93" i="2"/>
  <c r="G94" i="2"/>
  <c r="C95" i="2"/>
  <c r="D95" i="2" s="1"/>
  <c r="F94" i="2"/>
  <c r="C1636" i="10" l="1"/>
  <c r="F1635" i="10"/>
  <c r="G1635" i="10" s="1"/>
  <c r="D1635" i="10"/>
  <c r="E1635" i="10" s="1"/>
  <c r="H1635" i="10" s="1"/>
  <c r="I1635" i="10" s="1"/>
  <c r="J1635" i="10" s="1"/>
  <c r="K1635" i="10"/>
  <c r="N1633" i="10"/>
  <c r="O1633" i="10" s="1"/>
  <c r="J1633" i="10"/>
  <c r="J1634" i="10"/>
  <c r="R1634" i="10" s="1"/>
  <c r="S1634" i="10" s="1"/>
  <c r="P1634" i="10"/>
  <c r="Q1634" i="10" s="1"/>
  <c r="D126" i="10"/>
  <c r="H125" i="10"/>
  <c r="N1635" i="10"/>
  <c r="O1635" i="10" s="1"/>
  <c r="G126" i="10"/>
  <c r="C127" i="10"/>
  <c r="F127" i="10" s="1"/>
  <c r="F1623" i="8"/>
  <c r="G1623" i="8" s="1"/>
  <c r="D1623" i="8"/>
  <c r="E1623" i="8" s="1"/>
  <c r="H111" i="8"/>
  <c r="F112" i="8"/>
  <c r="D112" i="8"/>
  <c r="H1622" i="8"/>
  <c r="I1622" i="8" s="1"/>
  <c r="J1622" i="8" s="1"/>
  <c r="J1621" i="8"/>
  <c r="P1621" i="8" s="1"/>
  <c r="Q1621" i="8" s="1"/>
  <c r="C113" i="8"/>
  <c r="G112" i="8"/>
  <c r="C1624" i="8"/>
  <c r="K1623" i="8"/>
  <c r="J1618" i="2"/>
  <c r="R1618" i="2" s="1"/>
  <c r="S1618" i="2" s="1"/>
  <c r="R1617" i="2"/>
  <c r="S1617" i="2" s="1"/>
  <c r="P1617" i="2"/>
  <c r="Q1617" i="2" s="1"/>
  <c r="H1619" i="2"/>
  <c r="I1619" i="2" s="1"/>
  <c r="C1621" i="2"/>
  <c r="K1621" i="2" s="1"/>
  <c r="F1620" i="2"/>
  <c r="G1620" i="2" s="1"/>
  <c r="D1620" i="2"/>
  <c r="E1620" i="2" s="1"/>
  <c r="H94" i="2"/>
  <c r="G95" i="2"/>
  <c r="C96" i="2"/>
  <c r="D96" i="2" s="1"/>
  <c r="F95" i="2"/>
  <c r="D1636" i="10" l="1"/>
  <c r="E1636" i="10" s="1"/>
  <c r="H1636" i="10" s="1"/>
  <c r="I1636" i="10" s="1"/>
  <c r="N1636" i="10" s="1"/>
  <c r="O1636" i="10" s="1"/>
  <c r="K1636" i="10"/>
  <c r="C1637" i="10"/>
  <c r="F1636" i="10"/>
  <c r="G1636" i="10" s="1"/>
  <c r="R1633" i="10"/>
  <c r="S1633" i="10" s="1"/>
  <c r="P1633" i="10"/>
  <c r="Q1633" i="10" s="1"/>
  <c r="D127" i="10"/>
  <c r="H126" i="10"/>
  <c r="R1635" i="10"/>
  <c r="S1635" i="10" s="1"/>
  <c r="P1635" i="10"/>
  <c r="Q1635" i="10" s="1"/>
  <c r="C128" i="10"/>
  <c r="F128" i="10" s="1"/>
  <c r="G127" i="10"/>
  <c r="F1624" i="8"/>
  <c r="G1624" i="8" s="1"/>
  <c r="D1624" i="8"/>
  <c r="E1624" i="8" s="1"/>
  <c r="H112" i="8"/>
  <c r="N1622" i="8"/>
  <c r="O1622" i="8" s="1"/>
  <c r="F113" i="8"/>
  <c r="D113" i="8"/>
  <c r="R1621" i="8"/>
  <c r="S1621" i="8" s="1"/>
  <c r="H1623" i="8"/>
  <c r="I1623" i="8" s="1"/>
  <c r="N1623" i="8" s="1"/>
  <c r="O1623" i="8" s="1"/>
  <c r="R1622" i="8"/>
  <c r="S1622" i="8" s="1"/>
  <c r="P1622" i="8"/>
  <c r="Q1622" i="8" s="1"/>
  <c r="C1625" i="8"/>
  <c r="K1624" i="8"/>
  <c r="G113" i="8"/>
  <c r="C114" i="8"/>
  <c r="H1620" i="2"/>
  <c r="I1620" i="2" s="1"/>
  <c r="J1620" i="2" s="1"/>
  <c r="P1618" i="2"/>
  <c r="Q1618" i="2" s="1"/>
  <c r="J1619" i="2"/>
  <c r="N1619" i="2"/>
  <c r="O1619" i="2" s="1"/>
  <c r="C1622" i="2"/>
  <c r="K1622" i="2" s="1"/>
  <c r="D1621" i="2"/>
  <c r="E1621" i="2" s="1"/>
  <c r="F1621" i="2"/>
  <c r="G1621" i="2" s="1"/>
  <c r="H95" i="2"/>
  <c r="G96" i="2"/>
  <c r="F96" i="2"/>
  <c r="C97" i="2"/>
  <c r="D97" i="2" s="1"/>
  <c r="J1636" i="10" l="1"/>
  <c r="P1636" i="10" s="1"/>
  <c r="Q1636" i="10" s="1"/>
  <c r="D1637" i="10"/>
  <c r="E1637" i="10" s="1"/>
  <c r="C1638" i="10"/>
  <c r="K1637" i="10"/>
  <c r="F1637" i="10"/>
  <c r="G1637" i="10" s="1"/>
  <c r="D128" i="10"/>
  <c r="H127" i="10"/>
  <c r="R1636" i="10"/>
  <c r="S1636" i="10" s="1"/>
  <c r="C129" i="10"/>
  <c r="F129" i="10" s="1"/>
  <c r="G128" i="10"/>
  <c r="F1625" i="8"/>
  <c r="G1625" i="8" s="1"/>
  <c r="D1625" i="8"/>
  <c r="E1625" i="8" s="1"/>
  <c r="F114" i="8"/>
  <c r="D114" i="8"/>
  <c r="H113" i="8"/>
  <c r="H1624" i="8"/>
  <c r="I1624" i="8" s="1"/>
  <c r="J1624" i="8" s="1"/>
  <c r="J1623" i="8"/>
  <c r="P1623" i="8" s="1"/>
  <c r="Q1623" i="8" s="1"/>
  <c r="C115" i="8"/>
  <c r="G114" i="8"/>
  <c r="C1626" i="8"/>
  <c r="K1625" i="8"/>
  <c r="N1620" i="2"/>
  <c r="O1620" i="2" s="1"/>
  <c r="H96" i="2"/>
  <c r="R1619" i="2"/>
  <c r="S1619" i="2" s="1"/>
  <c r="P1619" i="2"/>
  <c r="Q1619" i="2" s="1"/>
  <c r="R1620" i="2"/>
  <c r="S1620" i="2" s="1"/>
  <c r="P1620" i="2"/>
  <c r="Q1620" i="2" s="1"/>
  <c r="H1621" i="2"/>
  <c r="I1621" i="2" s="1"/>
  <c r="C1623" i="2"/>
  <c r="K1623" i="2" s="1"/>
  <c r="F1622" i="2"/>
  <c r="G1622" i="2" s="1"/>
  <c r="D1622" i="2"/>
  <c r="E1622" i="2" s="1"/>
  <c r="G97" i="2"/>
  <c r="C98" i="2"/>
  <c r="D98" i="2" s="1"/>
  <c r="F97" i="2"/>
  <c r="F1638" i="10" l="1"/>
  <c r="G1638" i="10" s="1"/>
  <c r="C1639" i="10"/>
  <c r="D1638" i="10"/>
  <c r="E1638" i="10" s="1"/>
  <c r="K1638" i="10"/>
  <c r="H1637" i="10"/>
  <c r="I1637" i="10" s="1"/>
  <c r="D129" i="10"/>
  <c r="H128" i="10"/>
  <c r="C130" i="10"/>
  <c r="F130" i="10" s="1"/>
  <c r="G129" i="10"/>
  <c r="F1626" i="8"/>
  <c r="G1626" i="8" s="1"/>
  <c r="D1626" i="8"/>
  <c r="E1626" i="8" s="1"/>
  <c r="N1624" i="8"/>
  <c r="O1624" i="8" s="1"/>
  <c r="F115" i="8"/>
  <c r="D115" i="8"/>
  <c r="H114" i="8"/>
  <c r="R1623" i="8"/>
  <c r="S1623" i="8" s="1"/>
  <c r="H1625" i="8"/>
  <c r="I1625" i="8" s="1"/>
  <c r="N1625" i="8" s="1"/>
  <c r="O1625" i="8" s="1"/>
  <c r="C1627" i="8"/>
  <c r="K1626" i="8"/>
  <c r="R1624" i="8"/>
  <c r="S1624" i="8" s="1"/>
  <c r="P1624" i="8"/>
  <c r="Q1624" i="8" s="1"/>
  <c r="G115" i="8"/>
  <c r="C116" i="8"/>
  <c r="H1622" i="2"/>
  <c r="I1622" i="2" s="1"/>
  <c r="J1622" i="2" s="1"/>
  <c r="J1621" i="2"/>
  <c r="N1621" i="2"/>
  <c r="O1621" i="2" s="1"/>
  <c r="C1624" i="2"/>
  <c r="K1624" i="2" s="1"/>
  <c r="F1623" i="2"/>
  <c r="G1623" i="2" s="1"/>
  <c r="D1623" i="2"/>
  <c r="E1623" i="2" s="1"/>
  <c r="G98" i="2"/>
  <c r="F98" i="2"/>
  <c r="C99" i="2"/>
  <c r="D99" i="2" s="1"/>
  <c r="H97" i="2"/>
  <c r="N1637" i="10" l="1"/>
  <c r="O1637" i="10" s="1"/>
  <c r="J1637" i="10"/>
  <c r="H1638" i="10"/>
  <c r="I1638" i="10" s="1"/>
  <c r="F1639" i="10"/>
  <c r="G1639" i="10" s="1"/>
  <c r="D1639" i="10"/>
  <c r="E1639" i="10" s="1"/>
  <c r="H1639" i="10" s="1"/>
  <c r="I1639" i="10" s="1"/>
  <c r="N1639" i="10" s="1"/>
  <c r="O1639" i="10" s="1"/>
  <c r="K1639" i="10"/>
  <c r="C1640" i="10"/>
  <c r="D130" i="10"/>
  <c r="H129" i="10"/>
  <c r="G130" i="10"/>
  <c r="C131" i="10"/>
  <c r="F131" i="10" s="1"/>
  <c r="F1627" i="8"/>
  <c r="G1627" i="8" s="1"/>
  <c r="D1627" i="8"/>
  <c r="E1627" i="8" s="1"/>
  <c r="H115" i="8"/>
  <c r="F116" i="8"/>
  <c r="D116" i="8"/>
  <c r="H1626" i="8"/>
  <c r="I1626" i="8" s="1"/>
  <c r="J1626" i="8" s="1"/>
  <c r="J1625" i="8"/>
  <c r="R1625" i="8" s="1"/>
  <c r="S1625" i="8" s="1"/>
  <c r="C117" i="8"/>
  <c r="G116" i="8"/>
  <c r="C1628" i="8"/>
  <c r="K1627" i="8"/>
  <c r="N1622" i="2"/>
  <c r="O1622" i="2" s="1"/>
  <c r="R1621" i="2"/>
  <c r="S1621" i="2" s="1"/>
  <c r="P1621" i="2"/>
  <c r="Q1621" i="2" s="1"/>
  <c r="R1622" i="2"/>
  <c r="S1622" i="2" s="1"/>
  <c r="P1622" i="2"/>
  <c r="Q1622" i="2" s="1"/>
  <c r="H1623" i="2"/>
  <c r="I1623" i="2" s="1"/>
  <c r="C1625" i="2"/>
  <c r="K1625" i="2" s="1"/>
  <c r="F1624" i="2"/>
  <c r="G1624" i="2" s="1"/>
  <c r="D1624" i="2"/>
  <c r="E1624" i="2" s="1"/>
  <c r="H98" i="2"/>
  <c r="G99" i="2"/>
  <c r="C100" i="2"/>
  <c r="D100" i="2" s="1"/>
  <c r="F99" i="2"/>
  <c r="J1639" i="10" l="1"/>
  <c r="R1639" i="10" s="1"/>
  <c r="S1639" i="10" s="1"/>
  <c r="F1640" i="10"/>
  <c r="G1640" i="10" s="1"/>
  <c r="K1640" i="10"/>
  <c r="D1640" i="10"/>
  <c r="E1640" i="10" s="1"/>
  <c r="H1640" i="10" s="1"/>
  <c r="I1640" i="10" s="1"/>
  <c r="J1640" i="10" s="1"/>
  <c r="R1640" i="10" s="1"/>
  <c r="S1640" i="10" s="1"/>
  <c r="C1641" i="10"/>
  <c r="J1638" i="10"/>
  <c r="N1638" i="10"/>
  <c r="O1638" i="10" s="1"/>
  <c r="R1637" i="10"/>
  <c r="S1637" i="10" s="1"/>
  <c r="P1637" i="10"/>
  <c r="Q1637" i="10" s="1"/>
  <c r="H131" i="10"/>
  <c r="D131" i="10"/>
  <c r="H130" i="10"/>
  <c r="N1640" i="10"/>
  <c r="O1640" i="10" s="1"/>
  <c r="P1640" i="10"/>
  <c r="Q1640" i="10" s="1"/>
  <c r="C132" i="10"/>
  <c r="F132" i="10" s="1"/>
  <c r="G131" i="10"/>
  <c r="F1628" i="8"/>
  <c r="G1628" i="8" s="1"/>
  <c r="D1628" i="8"/>
  <c r="E1628" i="8" s="1"/>
  <c r="N1626" i="8"/>
  <c r="O1626" i="8" s="1"/>
  <c r="F117" i="8"/>
  <c r="D117" i="8"/>
  <c r="H116" i="8"/>
  <c r="P1625" i="8"/>
  <c r="Q1625" i="8" s="1"/>
  <c r="H1627" i="8"/>
  <c r="I1627" i="8" s="1"/>
  <c r="N1627" i="8" s="1"/>
  <c r="O1627" i="8" s="1"/>
  <c r="P1626" i="8"/>
  <c r="Q1626" i="8" s="1"/>
  <c r="R1626" i="8"/>
  <c r="S1626" i="8" s="1"/>
  <c r="C1629" i="8"/>
  <c r="K1628" i="8"/>
  <c r="C118" i="8"/>
  <c r="G117" i="8"/>
  <c r="H1624" i="2"/>
  <c r="I1624" i="2" s="1"/>
  <c r="J1624" i="2" s="1"/>
  <c r="J1623" i="2"/>
  <c r="N1623" i="2"/>
  <c r="O1623" i="2" s="1"/>
  <c r="H99" i="2"/>
  <c r="C1626" i="2"/>
  <c r="K1626" i="2" s="1"/>
  <c r="F1625" i="2"/>
  <c r="G1625" i="2" s="1"/>
  <c r="D1625" i="2"/>
  <c r="E1625" i="2" s="1"/>
  <c r="G100" i="2"/>
  <c r="C101" i="2"/>
  <c r="D101" i="2" s="1"/>
  <c r="F100" i="2"/>
  <c r="F1641" i="10" l="1"/>
  <c r="G1641" i="10" s="1"/>
  <c r="K1641" i="10"/>
  <c r="D1641" i="10"/>
  <c r="E1641" i="10" s="1"/>
  <c r="C1642" i="10"/>
  <c r="P1639" i="10"/>
  <c r="Q1639" i="10" s="1"/>
  <c r="R1638" i="10"/>
  <c r="S1638" i="10" s="1"/>
  <c r="P1638" i="10"/>
  <c r="Q1638" i="10" s="1"/>
  <c r="D132" i="10"/>
  <c r="C133" i="10"/>
  <c r="F133" i="10" s="1"/>
  <c r="G132" i="10"/>
  <c r="F1629" i="8"/>
  <c r="G1629" i="8" s="1"/>
  <c r="D1629" i="8"/>
  <c r="E1629" i="8" s="1"/>
  <c r="F118" i="8"/>
  <c r="D118" i="8"/>
  <c r="H117" i="8"/>
  <c r="J1627" i="8"/>
  <c r="P1627" i="8" s="1"/>
  <c r="Q1627" i="8" s="1"/>
  <c r="H1628" i="8"/>
  <c r="I1628" i="8" s="1"/>
  <c r="J1628" i="8" s="1"/>
  <c r="C119" i="8"/>
  <c r="G118" i="8"/>
  <c r="C1630" i="8"/>
  <c r="K1629" i="8"/>
  <c r="N1624" i="2"/>
  <c r="O1624" i="2" s="1"/>
  <c r="R1624" i="2"/>
  <c r="S1624" i="2" s="1"/>
  <c r="P1624" i="2"/>
  <c r="Q1624" i="2" s="1"/>
  <c r="R1623" i="2"/>
  <c r="S1623" i="2" s="1"/>
  <c r="P1623" i="2"/>
  <c r="Q1623" i="2" s="1"/>
  <c r="H1625" i="2"/>
  <c r="I1625" i="2" s="1"/>
  <c r="C1627" i="2"/>
  <c r="K1627" i="2" s="1"/>
  <c r="F1626" i="2"/>
  <c r="G1626" i="2" s="1"/>
  <c r="D1626" i="2"/>
  <c r="E1626" i="2" s="1"/>
  <c r="H100" i="2"/>
  <c r="G101" i="2"/>
  <c r="C102" i="2"/>
  <c r="D102" i="2" s="1"/>
  <c r="F101" i="2"/>
  <c r="F1642" i="10" l="1"/>
  <c r="G1642" i="10" s="1"/>
  <c r="C1643" i="10"/>
  <c r="D1642" i="10"/>
  <c r="E1642" i="10" s="1"/>
  <c r="K1642" i="10"/>
  <c r="H1641" i="10"/>
  <c r="I1641" i="10" s="1"/>
  <c r="H132" i="10"/>
  <c r="D133" i="10"/>
  <c r="C134" i="10"/>
  <c r="F134" i="10" s="1"/>
  <c r="G133" i="10"/>
  <c r="F1630" i="8"/>
  <c r="G1630" i="8" s="1"/>
  <c r="D1630" i="8"/>
  <c r="E1630" i="8" s="1"/>
  <c r="F119" i="8"/>
  <c r="D119" i="8"/>
  <c r="H118" i="8"/>
  <c r="R1627" i="8"/>
  <c r="S1627" i="8" s="1"/>
  <c r="H1629" i="8"/>
  <c r="I1629" i="8" s="1"/>
  <c r="N1629" i="8" s="1"/>
  <c r="O1629" i="8" s="1"/>
  <c r="N1628" i="8"/>
  <c r="O1628" i="8" s="1"/>
  <c r="P1628" i="8"/>
  <c r="Q1628" i="8" s="1"/>
  <c r="R1628" i="8"/>
  <c r="S1628" i="8" s="1"/>
  <c r="C1631" i="8"/>
  <c r="K1630" i="8"/>
  <c r="G119" i="8"/>
  <c r="C120" i="8"/>
  <c r="H1626" i="2"/>
  <c r="I1626" i="2" s="1"/>
  <c r="J1626" i="2" s="1"/>
  <c r="J1625" i="2"/>
  <c r="N1625" i="2"/>
  <c r="O1625" i="2" s="1"/>
  <c r="C1628" i="2"/>
  <c r="K1628" i="2" s="1"/>
  <c r="F1627" i="2"/>
  <c r="G1627" i="2" s="1"/>
  <c r="D1627" i="2"/>
  <c r="E1627" i="2" s="1"/>
  <c r="H101" i="2"/>
  <c r="G102" i="2"/>
  <c r="C103" i="2"/>
  <c r="D103" i="2" s="1"/>
  <c r="F102" i="2"/>
  <c r="N1641" i="10" l="1"/>
  <c r="O1641" i="10" s="1"/>
  <c r="J1641" i="10"/>
  <c r="H1642" i="10"/>
  <c r="I1642" i="10" s="1"/>
  <c r="C1644" i="10"/>
  <c r="F1643" i="10"/>
  <c r="G1643" i="10" s="1"/>
  <c r="K1643" i="10"/>
  <c r="D1643" i="10"/>
  <c r="E1643" i="10" s="1"/>
  <c r="H133" i="10"/>
  <c r="D134" i="10"/>
  <c r="G134" i="10"/>
  <c r="C135" i="10"/>
  <c r="F135" i="10" s="1"/>
  <c r="F1631" i="8"/>
  <c r="G1631" i="8" s="1"/>
  <c r="D1631" i="8"/>
  <c r="E1631" i="8" s="1"/>
  <c r="F120" i="8"/>
  <c r="D120" i="8"/>
  <c r="H119" i="8"/>
  <c r="J1629" i="8"/>
  <c r="P1629" i="8" s="1"/>
  <c r="Q1629" i="8" s="1"/>
  <c r="H1630" i="8"/>
  <c r="I1630" i="8" s="1"/>
  <c r="C121" i="8"/>
  <c r="G120" i="8"/>
  <c r="C1632" i="8"/>
  <c r="K1631" i="8"/>
  <c r="N1626" i="2"/>
  <c r="O1626" i="2" s="1"/>
  <c r="H102" i="2"/>
  <c r="H1627" i="2"/>
  <c r="I1627" i="2" s="1"/>
  <c r="J1627" i="2" s="1"/>
  <c r="R1625" i="2"/>
  <c r="S1625" i="2" s="1"/>
  <c r="P1625" i="2"/>
  <c r="Q1625" i="2" s="1"/>
  <c r="R1626" i="2"/>
  <c r="S1626" i="2" s="1"/>
  <c r="P1626" i="2"/>
  <c r="Q1626" i="2" s="1"/>
  <c r="C1629" i="2"/>
  <c r="K1629" i="2" s="1"/>
  <c r="F1628" i="2"/>
  <c r="G1628" i="2" s="1"/>
  <c r="D1628" i="2"/>
  <c r="E1628" i="2" s="1"/>
  <c r="G103" i="2"/>
  <c r="F103" i="2"/>
  <c r="C104" i="2"/>
  <c r="D104" i="2" s="1"/>
  <c r="F1644" i="10" l="1"/>
  <c r="G1644" i="10" s="1"/>
  <c r="K1644" i="10"/>
  <c r="D1644" i="10"/>
  <c r="E1644" i="10" s="1"/>
  <c r="C1645" i="10"/>
  <c r="H1643" i="10"/>
  <c r="I1643" i="10" s="1"/>
  <c r="N1642" i="10"/>
  <c r="O1642" i="10" s="1"/>
  <c r="J1642" i="10"/>
  <c r="R1641" i="10"/>
  <c r="S1641" i="10" s="1"/>
  <c r="P1641" i="10"/>
  <c r="Q1641" i="10" s="1"/>
  <c r="H134" i="10"/>
  <c r="D135" i="10"/>
  <c r="C136" i="10"/>
  <c r="F136" i="10" s="1"/>
  <c r="G135" i="10"/>
  <c r="F1632" i="8"/>
  <c r="G1632" i="8" s="1"/>
  <c r="D1632" i="8"/>
  <c r="E1632" i="8" s="1"/>
  <c r="F121" i="8"/>
  <c r="D121" i="8"/>
  <c r="H120" i="8"/>
  <c r="H1631" i="8"/>
  <c r="I1631" i="8" s="1"/>
  <c r="J1631" i="8" s="1"/>
  <c r="R1629" i="8"/>
  <c r="S1629" i="8" s="1"/>
  <c r="G121" i="8"/>
  <c r="C122" i="8"/>
  <c r="C1633" i="8"/>
  <c r="K1632" i="8"/>
  <c r="J1630" i="8"/>
  <c r="N1630" i="8"/>
  <c r="O1630" i="8" s="1"/>
  <c r="N1627" i="2"/>
  <c r="O1627" i="2" s="1"/>
  <c r="R1627" i="2"/>
  <c r="S1627" i="2" s="1"/>
  <c r="P1627" i="2"/>
  <c r="Q1627" i="2" s="1"/>
  <c r="H1628" i="2"/>
  <c r="I1628" i="2" s="1"/>
  <c r="N1628" i="2" s="1"/>
  <c r="O1628" i="2" s="1"/>
  <c r="C1630" i="2"/>
  <c r="K1630" i="2" s="1"/>
  <c r="F1629" i="2"/>
  <c r="G1629" i="2" s="1"/>
  <c r="D1629" i="2"/>
  <c r="E1629" i="2" s="1"/>
  <c r="G104" i="2"/>
  <c r="C105" i="2"/>
  <c r="D105" i="2" s="1"/>
  <c r="F104" i="2"/>
  <c r="H103" i="2"/>
  <c r="N1643" i="10" l="1"/>
  <c r="O1643" i="10" s="1"/>
  <c r="J1643" i="10"/>
  <c r="C1646" i="10"/>
  <c r="F1645" i="10"/>
  <c r="G1645" i="10" s="1"/>
  <c r="D1645" i="10"/>
  <c r="E1645" i="10" s="1"/>
  <c r="H1645" i="10" s="1"/>
  <c r="I1645" i="10" s="1"/>
  <c r="J1645" i="10" s="1"/>
  <c r="K1645" i="10"/>
  <c r="R1642" i="10"/>
  <c r="S1642" i="10" s="1"/>
  <c r="P1642" i="10"/>
  <c r="Q1642" i="10" s="1"/>
  <c r="H1644" i="10"/>
  <c r="I1644" i="10" s="1"/>
  <c r="D136" i="10"/>
  <c r="H135" i="10"/>
  <c r="G136" i="10"/>
  <c r="C137" i="10"/>
  <c r="F137" i="10" s="1"/>
  <c r="F1633" i="8"/>
  <c r="G1633" i="8" s="1"/>
  <c r="D1633" i="8"/>
  <c r="E1633" i="8" s="1"/>
  <c r="F122" i="8"/>
  <c r="D122" i="8"/>
  <c r="N1631" i="8"/>
  <c r="O1631" i="8" s="1"/>
  <c r="H121" i="8"/>
  <c r="H1632" i="8"/>
  <c r="I1632" i="8" s="1"/>
  <c r="J1632" i="8" s="1"/>
  <c r="P1631" i="8"/>
  <c r="Q1631" i="8" s="1"/>
  <c r="R1631" i="8"/>
  <c r="S1631" i="8" s="1"/>
  <c r="R1630" i="8"/>
  <c r="S1630" i="8" s="1"/>
  <c r="P1630" i="8"/>
  <c r="Q1630" i="8" s="1"/>
  <c r="C1634" i="8"/>
  <c r="K1633" i="8"/>
  <c r="C123" i="8"/>
  <c r="G122" i="8"/>
  <c r="H104" i="2"/>
  <c r="J1628" i="2"/>
  <c r="R1628" i="2" s="1"/>
  <c r="S1628" i="2" s="1"/>
  <c r="H1629" i="2"/>
  <c r="I1629" i="2" s="1"/>
  <c r="C1631" i="2"/>
  <c r="K1631" i="2" s="1"/>
  <c r="F1630" i="2"/>
  <c r="G1630" i="2" s="1"/>
  <c r="D1630" i="2"/>
  <c r="E1630" i="2" s="1"/>
  <c r="G105" i="2"/>
  <c r="C106" i="2"/>
  <c r="D106" i="2" s="1"/>
  <c r="F105" i="2"/>
  <c r="J1644" i="10" l="1"/>
  <c r="N1644" i="10"/>
  <c r="O1644" i="10" s="1"/>
  <c r="N1645" i="10"/>
  <c r="O1645" i="10" s="1"/>
  <c r="F1646" i="10"/>
  <c r="G1646" i="10" s="1"/>
  <c r="K1646" i="10"/>
  <c r="D1646" i="10"/>
  <c r="E1646" i="10" s="1"/>
  <c r="C1647" i="10"/>
  <c r="R1643" i="10"/>
  <c r="S1643" i="10" s="1"/>
  <c r="P1643" i="10"/>
  <c r="Q1643" i="10" s="1"/>
  <c r="D137" i="10"/>
  <c r="H136" i="10"/>
  <c r="C138" i="10"/>
  <c r="F138" i="10" s="1"/>
  <c r="G137" i="10"/>
  <c r="P1645" i="10"/>
  <c r="Q1645" i="10" s="1"/>
  <c r="R1645" i="10"/>
  <c r="S1645" i="10" s="1"/>
  <c r="F1634" i="8"/>
  <c r="G1634" i="8" s="1"/>
  <c r="D1634" i="8"/>
  <c r="E1634" i="8" s="1"/>
  <c r="F123" i="8"/>
  <c r="D123" i="8"/>
  <c r="H122" i="8"/>
  <c r="N1632" i="8"/>
  <c r="O1632" i="8" s="1"/>
  <c r="H1633" i="8"/>
  <c r="I1633" i="8" s="1"/>
  <c r="C1635" i="8"/>
  <c r="K1634" i="8"/>
  <c r="R1632" i="8"/>
  <c r="S1632" i="8" s="1"/>
  <c r="P1632" i="8"/>
  <c r="Q1632" i="8" s="1"/>
  <c r="G123" i="8"/>
  <c r="C124" i="8"/>
  <c r="P1628" i="2"/>
  <c r="Q1628" i="2" s="1"/>
  <c r="H105" i="2"/>
  <c r="H1630" i="2"/>
  <c r="I1630" i="2" s="1"/>
  <c r="J1630" i="2" s="1"/>
  <c r="J1629" i="2"/>
  <c r="N1629" i="2"/>
  <c r="O1629" i="2" s="1"/>
  <c r="C1632" i="2"/>
  <c r="K1632" i="2" s="1"/>
  <c r="F1631" i="2"/>
  <c r="G1631" i="2" s="1"/>
  <c r="D1631" i="2"/>
  <c r="E1631" i="2" s="1"/>
  <c r="G106" i="2"/>
  <c r="F106" i="2"/>
  <c r="C107" i="2"/>
  <c r="D107" i="2" s="1"/>
  <c r="P1644" i="10" l="1"/>
  <c r="Q1644" i="10" s="1"/>
  <c r="R1644" i="10"/>
  <c r="S1644" i="10" s="1"/>
  <c r="F1647" i="10"/>
  <c r="G1647" i="10" s="1"/>
  <c r="C1648" i="10"/>
  <c r="D1647" i="10"/>
  <c r="E1647" i="10" s="1"/>
  <c r="K1647" i="10"/>
  <c r="H1646" i="10"/>
  <c r="I1646" i="10" s="1"/>
  <c r="D138" i="10"/>
  <c r="H137" i="10"/>
  <c r="G138" i="10"/>
  <c r="C139" i="10"/>
  <c r="F139" i="10" s="1"/>
  <c r="F1635" i="8"/>
  <c r="G1635" i="8" s="1"/>
  <c r="D1635" i="8"/>
  <c r="F124" i="8"/>
  <c r="D124" i="8"/>
  <c r="H123" i="8"/>
  <c r="H1634" i="8"/>
  <c r="I1634" i="8" s="1"/>
  <c r="N1634" i="8" s="1"/>
  <c r="O1634" i="8" s="1"/>
  <c r="C125" i="8"/>
  <c r="G124" i="8"/>
  <c r="C1636" i="8"/>
  <c r="E1635" i="8"/>
  <c r="K1635" i="8"/>
  <c r="N1633" i="8"/>
  <c r="O1633" i="8" s="1"/>
  <c r="J1633" i="8"/>
  <c r="N1630" i="2"/>
  <c r="O1630" i="2" s="1"/>
  <c r="H1631" i="2"/>
  <c r="I1631" i="2" s="1"/>
  <c r="J1631" i="2" s="1"/>
  <c r="R1630" i="2"/>
  <c r="S1630" i="2" s="1"/>
  <c r="P1630" i="2"/>
  <c r="Q1630" i="2" s="1"/>
  <c r="R1629" i="2"/>
  <c r="S1629" i="2" s="1"/>
  <c r="P1629" i="2"/>
  <c r="Q1629" i="2" s="1"/>
  <c r="C1633" i="2"/>
  <c r="K1633" i="2" s="1"/>
  <c r="F1632" i="2"/>
  <c r="G1632" i="2" s="1"/>
  <c r="D1632" i="2"/>
  <c r="E1632" i="2" s="1"/>
  <c r="H106" i="2"/>
  <c r="G107" i="2"/>
  <c r="F107" i="2"/>
  <c r="C108" i="2"/>
  <c r="D108" i="2" s="1"/>
  <c r="F1648" i="10" l="1"/>
  <c r="G1648" i="10" s="1"/>
  <c r="D1648" i="10"/>
  <c r="E1648" i="10" s="1"/>
  <c r="K1648" i="10"/>
  <c r="C1649" i="10"/>
  <c r="N1646" i="10"/>
  <c r="O1646" i="10" s="1"/>
  <c r="J1646" i="10"/>
  <c r="H1647" i="10"/>
  <c r="I1647" i="10" s="1"/>
  <c r="D139" i="10"/>
  <c r="H138" i="10"/>
  <c r="C140" i="10"/>
  <c r="F140" i="10" s="1"/>
  <c r="G139" i="10"/>
  <c r="F1636" i="8"/>
  <c r="G1636" i="8" s="1"/>
  <c r="D1636" i="8"/>
  <c r="E1636" i="8" s="1"/>
  <c r="H124" i="8"/>
  <c r="F125" i="8"/>
  <c r="D125" i="8"/>
  <c r="J1634" i="8"/>
  <c r="R1634" i="8" s="1"/>
  <c r="S1634" i="8" s="1"/>
  <c r="C1637" i="8"/>
  <c r="K1636" i="8"/>
  <c r="C126" i="8"/>
  <c r="G125" i="8"/>
  <c r="R1633" i="8"/>
  <c r="S1633" i="8" s="1"/>
  <c r="P1633" i="8"/>
  <c r="Q1633" i="8" s="1"/>
  <c r="H1635" i="8"/>
  <c r="I1635" i="8" s="1"/>
  <c r="R1631" i="2"/>
  <c r="S1631" i="2" s="1"/>
  <c r="P1631" i="2"/>
  <c r="Q1631" i="2" s="1"/>
  <c r="N1631" i="2"/>
  <c r="O1631" i="2" s="1"/>
  <c r="H107" i="2"/>
  <c r="H1632" i="2"/>
  <c r="I1632" i="2" s="1"/>
  <c r="C1634" i="2"/>
  <c r="K1634" i="2" s="1"/>
  <c r="F1633" i="2"/>
  <c r="G1633" i="2" s="1"/>
  <c r="D1633" i="2"/>
  <c r="E1633" i="2" s="1"/>
  <c r="G108" i="2"/>
  <c r="C109" i="2"/>
  <c r="D109" i="2" s="1"/>
  <c r="F108" i="2"/>
  <c r="H108" i="2" s="1"/>
  <c r="D1649" i="10" l="1"/>
  <c r="E1649" i="10" s="1"/>
  <c r="K1649" i="10"/>
  <c r="F1649" i="10"/>
  <c r="G1649" i="10" s="1"/>
  <c r="C1650" i="10"/>
  <c r="R1646" i="10"/>
  <c r="S1646" i="10" s="1"/>
  <c r="P1646" i="10"/>
  <c r="Q1646" i="10" s="1"/>
  <c r="H1648" i="10"/>
  <c r="I1648" i="10" s="1"/>
  <c r="J1647" i="10"/>
  <c r="N1647" i="10"/>
  <c r="O1647" i="10" s="1"/>
  <c r="D140" i="10"/>
  <c r="H139" i="10"/>
  <c r="C141" i="10"/>
  <c r="F141" i="10" s="1"/>
  <c r="G140" i="10"/>
  <c r="F1637" i="8"/>
  <c r="G1637" i="8" s="1"/>
  <c r="D1637" i="8"/>
  <c r="F126" i="8"/>
  <c r="D126" i="8"/>
  <c r="H125" i="8"/>
  <c r="P1634" i="8"/>
  <c r="Q1634" i="8" s="1"/>
  <c r="H1636" i="8"/>
  <c r="I1636" i="8" s="1"/>
  <c r="N1636" i="8" s="1"/>
  <c r="O1636" i="8" s="1"/>
  <c r="C127" i="8"/>
  <c r="G126" i="8"/>
  <c r="N1635" i="8"/>
  <c r="O1635" i="8" s="1"/>
  <c r="J1635" i="8"/>
  <c r="C1638" i="8"/>
  <c r="K1637" i="8"/>
  <c r="E1637" i="8"/>
  <c r="J1632" i="2"/>
  <c r="N1632" i="2"/>
  <c r="O1632" i="2" s="1"/>
  <c r="H1633" i="2"/>
  <c r="I1633" i="2" s="1"/>
  <c r="C1635" i="2"/>
  <c r="K1635" i="2" s="1"/>
  <c r="F1634" i="2"/>
  <c r="G1634" i="2" s="1"/>
  <c r="D1634" i="2"/>
  <c r="E1634" i="2" s="1"/>
  <c r="G109" i="2"/>
  <c r="F109" i="2"/>
  <c r="C110" i="2"/>
  <c r="D110" i="2" s="1"/>
  <c r="R1647" i="10" l="1"/>
  <c r="S1647" i="10" s="1"/>
  <c r="P1647" i="10"/>
  <c r="Q1647" i="10" s="1"/>
  <c r="D1650" i="10"/>
  <c r="E1650" i="10" s="1"/>
  <c r="H1650" i="10" s="1"/>
  <c r="I1650" i="10" s="1"/>
  <c r="N1650" i="10" s="1"/>
  <c r="O1650" i="10" s="1"/>
  <c r="C1651" i="10"/>
  <c r="F1650" i="10"/>
  <c r="G1650" i="10" s="1"/>
  <c r="K1650" i="10"/>
  <c r="J1648" i="10"/>
  <c r="N1648" i="10"/>
  <c r="O1648" i="10" s="1"/>
  <c r="H1649" i="10"/>
  <c r="I1649" i="10" s="1"/>
  <c r="D141" i="10"/>
  <c r="H141" i="10" s="1"/>
  <c r="H140" i="10"/>
  <c r="C142" i="10"/>
  <c r="F142" i="10" s="1"/>
  <c r="G141" i="10"/>
  <c r="F1638" i="8"/>
  <c r="G1638" i="8" s="1"/>
  <c r="D1638" i="8"/>
  <c r="H126" i="8"/>
  <c r="F127" i="8"/>
  <c r="D127" i="8"/>
  <c r="J1636" i="8"/>
  <c r="P1636" i="8" s="1"/>
  <c r="Q1636" i="8" s="1"/>
  <c r="H1637" i="8"/>
  <c r="I1637" i="8" s="1"/>
  <c r="J1637" i="8" s="1"/>
  <c r="C1639" i="8"/>
  <c r="K1638" i="8"/>
  <c r="E1638" i="8"/>
  <c r="P1635" i="8"/>
  <c r="Q1635" i="8" s="1"/>
  <c r="R1635" i="8"/>
  <c r="S1635" i="8" s="1"/>
  <c r="C128" i="8"/>
  <c r="G127" i="8"/>
  <c r="R1632" i="2"/>
  <c r="S1632" i="2" s="1"/>
  <c r="P1632" i="2"/>
  <c r="Q1632" i="2" s="1"/>
  <c r="J1633" i="2"/>
  <c r="N1633" i="2"/>
  <c r="O1633" i="2" s="1"/>
  <c r="H1634" i="2"/>
  <c r="I1634" i="2" s="1"/>
  <c r="C1636" i="2"/>
  <c r="K1636" i="2" s="1"/>
  <c r="F1635" i="2"/>
  <c r="G1635" i="2" s="1"/>
  <c r="D1635" i="2"/>
  <c r="E1635" i="2" s="1"/>
  <c r="H109" i="2"/>
  <c r="G110" i="2"/>
  <c r="C111" i="2"/>
  <c r="D111" i="2" s="1"/>
  <c r="F110" i="2"/>
  <c r="K1651" i="10" l="1"/>
  <c r="F1651" i="10"/>
  <c r="G1651" i="10" s="1"/>
  <c r="D1651" i="10"/>
  <c r="E1651" i="10" s="1"/>
  <c r="H1651" i="10" s="1"/>
  <c r="I1651" i="10" s="1"/>
  <c r="J1651" i="10" s="1"/>
  <c r="R1651" i="10" s="1"/>
  <c r="S1651" i="10" s="1"/>
  <c r="C1652" i="10"/>
  <c r="J1650" i="10"/>
  <c r="R1648" i="10"/>
  <c r="S1648" i="10" s="1"/>
  <c r="P1648" i="10"/>
  <c r="Q1648" i="10" s="1"/>
  <c r="J1649" i="10"/>
  <c r="N1649" i="10"/>
  <c r="O1649" i="10" s="1"/>
  <c r="N1651" i="10"/>
  <c r="O1651" i="10" s="1"/>
  <c r="D142" i="10"/>
  <c r="R1650" i="10"/>
  <c r="S1650" i="10" s="1"/>
  <c r="P1650" i="10"/>
  <c r="Q1650" i="10" s="1"/>
  <c r="G142" i="10"/>
  <c r="C143" i="10"/>
  <c r="F143" i="10" s="1"/>
  <c r="F1639" i="8"/>
  <c r="G1639" i="8" s="1"/>
  <c r="D1639" i="8"/>
  <c r="E1639" i="8" s="1"/>
  <c r="F128" i="8"/>
  <c r="D128" i="8"/>
  <c r="H127" i="8"/>
  <c r="R1636" i="8"/>
  <c r="S1636" i="8" s="1"/>
  <c r="N1637" i="8"/>
  <c r="O1637" i="8" s="1"/>
  <c r="C129" i="8"/>
  <c r="G128" i="8"/>
  <c r="H1638" i="8"/>
  <c r="I1638" i="8" s="1"/>
  <c r="R1637" i="8"/>
  <c r="S1637" i="8" s="1"/>
  <c r="P1637" i="8"/>
  <c r="Q1637" i="8" s="1"/>
  <c r="C1640" i="8"/>
  <c r="K1639" i="8"/>
  <c r="R1633" i="2"/>
  <c r="S1633" i="2" s="1"/>
  <c r="P1633" i="2"/>
  <c r="Q1633" i="2" s="1"/>
  <c r="H110" i="2"/>
  <c r="H1635" i="2"/>
  <c r="I1635" i="2" s="1"/>
  <c r="J1635" i="2" s="1"/>
  <c r="J1634" i="2"/>
  <c r="N1634" i="2"/>
  <c r="O1634" i="2" s="1"/>
  <c r="C1637" i="2"/>
  <c r="K1637" i="2" s="1"/>
  <c r="F1636" i="2"/>
  <c r="G1636" i="2" s="1"/>
  <c r="D1636" i="2"/>
  <c r="E1636" i="2" s="1"/>
  <c r="G111" i="2"/>
  <c r="F111" i="2"/>
  <c r="C112" i="2"/>
  <c r="D112" i="2" s="1"/>
  <c r="C1653" i="10" l="1"/>
  <c r="D1652" i="10"/>
  <c r="E1652" i="10" s="1"/>
  <c r="K1652" i="10"/>
  <c r="F1652" i="10"/>
  <c r="G1652" i="10" s="1"/>
  <c r="P1651" i="10"/>
  <c r="Q1651" i="10" s="1"/>
  <c r="R1649" i="10"/>
  <c r="S1649" i="10" s="1"/>
  <c r="P1649" i="10"/>
  <c r="Q1649" i="10" s="1"/>
  <c r="D143" i="10"/>
  <c r="H142" i="10"/>
  <c r="C144" i="10"/>
  <c r="F144" i="10" s="1"/>
  <c r="G143" i="10"/>
  <c r="F1640" i="8"/>
  <c r="G1640" i="8" s="1"/>
  <c r="D1640" i="8"/>
  <c r="E1640" i="8" s="1"/>
  <c r="F129" i="8"/>
  <c r="D129" i="8"/>
  <c r="H128" i="8"/>
  <c r="H1639" i="8"/>
  <c r="I1639" i="8" s="1"/>
  <c r="N1639" i="8" s="1"/>
  <c r="O1639" i="8" s="1"/>
  <c r="C1641" i="8"/>
  <c r="K1640" i="8"/>
  <c r="J1638" i="8"/>
  <c r="N1638" i="8"/>
  <c r="O1638" i="8" s="1"/>
  <c r="G129" i="8"/>
  <c r="C130" i="8"/>
  <c r="R1635" i="2"/>
  <c r="S1635" i="2" s="1"/>
  <c r="P1635" i="2"/>
  <c r="Q1635" i="2" s="1"/>
  <c r="R1634" i="2"/>
  <c r="S1634" i="2" s="1"/>
  <c r="P1634" i="2"/>
  <c r="Q1634" i="2" s="1"/>
  <c r="H1636" i="2"/>
  <c r="I1636" i="2" s="1"/>
  <c r="J1636" i="2" s="1"/>
  <c r="N1635" i="2"/>
  <c r="O1635" i="2" s="1"/>
  <c r="H111" i="2"/>
  <c r="C1638" i="2"/>
  <c r="K1638" i="2" s="1"/>
  <c r="F1637" i="2"/>
  <c r="G1637" i="2" s="1"/>
  <c r="D1637" i="2"/>
  <c r="E1637" i="2" s="1"/>
  <c r="G112" i="2"/>
  <c r="C113" i="2"/>
  <c r="D113" i="2" s="1"/>
  <c r="F112" i="2"/>
  <c r="H1652" i="10" l="1"/>
  <c r="I1652" i="10" s="1"/>
  <c r="C1654" i="10"/>
  <c r="F1653" i="10"/>
  <c r="G1653" i="10" s="1"/>
  <c r="K1653" i="10"/>
  <c r="D1653" i="10"/>
  <c r="E1653" i="10" s="1"/>
  <c r="D144" i="10"/>
  <c r="H144" i="10" s="1"/>
  <c r="H143" i="10"/>
  <c r="C145" i="10"/>
  <c r="F145" i="10" s="1"/>
  <c r="G144" i="10"/>
  <c r="F1641" i="8"/>
  <c r="G1641" i="8" s="1"/>
  <c r="D1641" i="8"/>
  <c r="E1641" i="8" s="1"/>
  <c r="F130" i="8"/>
  <c r="D130" i="8"/>
  <c r="H129" i="8"/>
  <c r="J1639" i="8"/>
  <c r="R1639" i="8" s="1"/>
  <c r="S1639" i="8" s="1"/>
  <c r="R1638" i="8"/>
  <c r="S1638" i="8" s="1"/>
  <c r="P1638" i="8"/>
  <c r="Q1638" i="8" s="1"/>
  <c r="C1642" i="8"/>
  <c r="K1641" i="8"/>
  <c r="C131" i="8"/>
  <c r="G130" i="8"/>
  <c r="H1640" i="8"/>
  <c r="I1640" i="8" s="1"/>
  <c r="R1636" i="2"/>
  <c r="S1636" i="2" s="1"/>
  <c r="P1636" i="2"/>
  <c r="Q1636" i="2" s="1"/>
  <c r="N1636" i="2"/>
  <c r="O1636" i="2" s="1"/>
  <c r="H1637" i="2"/>
  <c r="I1637" i="2" s="1"/>
  <c r="C1639" i="2"/>
  <c r="K1639" i="2" s="1"/>
  <c r="F1638" i="2"/>
  <c r="G1638" i="2" s="1"/>
  <c r="D1638" i="2"/>
  <c r="E1638" i="2" s="1"/>
  <c r="G113" i="2"/>
  <c r="C114" i="2"/>
  <c r="D114" i="2" s="1"/>
  <c r="F113" i="2"/>
  <c r="H112" i="2"/>
  <c r="D1654" i="10" l="1"/>
  <c r="E1654" i="10" s="1"/>
  <c r="F1654" i="10"/>
  <c r="G1654" i="10" s="1"/>
  <c r="K1654" i="10"/>
  <c r="C1655" i="10"/>
  <c r="H1653" i="10"/>
  <c r="I1653" i="10" s="1"/>
  <c r="J1652" i="10"/>
  <c r="N1652" i="10"/>
  <c r="O1652" i="10" s="1"/>
  <c r="D145" i="10"/>
  <c r="H145" i="10" s="1"/>
  <c r="C146" i="10"/>
  <c r="F146" i="10" s="1"/>
  <c r="G145" i="10"/>
  <c r="F1642" i="8"/>
  <c r="G1642" i="8" s="1"/>
  <c r="D1642" i="8"/>
  <c r="E1642" i="8" s="1"/>
  <c r="H130" i="8"/>
  <c r="F131" i="8"/>
  <c r="D131" i="8"/>
  <c r="P1639" i="8"/>
  <c r="Q1639" i="8" s="1"/>
  <c r="H1641" i="8"/>
  <c r="I1641" i="8" s="1"/>
  <c r="C1643" i="8"/>
  <c r="K1642" i="8"/>
  <c r="J1640" i="8"/>
  <c r="N1640" i="8"/>
  <c r="O1640" i="8" s="1"/>
  <c r="G131" i="8"/>
  <c r="C132" i="8"/>
  <c r="H113" i="2"/>
  <c r="H1638" i="2"/>
  <c r="I1638" i="2" s="1"/>
  <c r="J1638" i="2" s="1"/>
  <c r="J1637" i="2"/>
  <c r="N1637" i="2"/>
  <c r="O1637" i="2" s="1"/>
  <c r="C1640" i="2"/>
  <c r="K1640" i="2" s="1"/>
  <c r="F1639" i="2"/>
  <c r="G1639" i="2" s="1"/>
  <c r="D1639" i="2"/>
  <c r="E1639" i="2" s="1"/>
  <c r="G114" i="2"/>
  <c r="C115" i="2"/>
  <c r="D115" i="2" s="1"/>
  <c r="F114" i="2"/>
  <c r="P1652" i="10" l="1"/>
  <c r="Q1652" i="10" s="1"/>
  <c r="R1652" i="10"/>
  <c r="S1652" i="10" s="1"/>
  <c r="J1653" i="10"/>
  <c r="N1653" i="10"/>
  <c r="O1653" i="10" s="1"/>
  <c r="F1655" i="10"/>
  <c r="G1655" i="10" s="1"/>
  <c r="C1656" i="10"/>
  <c r="K1655" i="10"/>
  <c r="D1655" i="10"/>
  <c r="E1655" i="10" s="1"/>
  <c r="H1654" i="10"/>
  <c r="I1654" i="10" s="1"/>
  <c r="D146" i="10"/>
  <c r="G146" i="10"/>
  <c r="C147" i="10"/>
  <c r="F147" i="10" s="1"/>
  <c r="F1643" i="8"/>
  <c r="G1643" i="8" s="1"/>
  <c r="D1643" i="8"/>
  <c r="E1643" i="8" s="1"/>
  <c r="H131" i="8"/>
  <c r="F132" i="8"/>
  <c r="D132" i="8"/>
  <c r="H1642" i="8"/>
  <c r="I1642" i="8" s="1"/>
  <c r="J1642" i="8" s="1"/>
  <c r="C133" i="8"/>
  <c r="G132" i="8"/>
  <c r="R1640" i="8"/>
  <c r="S1640" i="8" s="1"/>
  <c r="P1640" i="8"/>
  <c r="Q1640" i="8" s="1"/>
  <c r="C1644" i="8"/>
  <c r="K1643" i="8"/>
  <c r="N1641" i="8"/>
  <c r="O1641" i="8" s="1"/>
  <c r="J1641" i="8"/>
  <c r="H114" i="2"/>
  <c r="N1638" i="2"/>
  <c r="O1638" i="2" s="1"/>
  <c r="H1639" i="2"/>
  <c r="I1639" i="2" s="1"/>
  <c r="J1639" i="2" s="1"/>
  <c r="R1637" i="2"/>
  <c r="S1637" i="2" s="1"/>
  <c r="P1637" i="2"/>
  <c r="Q1637" i="2" s="1"/>
  <c r="R1638" i="2"/>
  <c r="S1638" i="2" s="1"/>
  <c r="P1638" i="2"/>
  <c r="Q1638" i="2" s="1"/>
  <c r="C1641" i="2"/>
  <c r="K1641" i="2" s="1"/>
  <c r="F1640" i="2"/>
  <c r="G1640" i="2" s="1"/>
  <c r="D1640" i="2"/>
  <c r="E1640" i="2" s="1"/>
  <c r="G115" i="2"/>
  <c r="F115" i="2"/>
  <c r="C116" i="2"/>
  <c r="D116" i="2" s="1"/>
  <c r="J1654" i="10" l="1"/>
  <c r="N1654" i="10"/>
  <c r="O1654" i="10" s="1"/>
  <c r="H1655" i="10"/>
  <c r="I1655" i="10" s="1"/>
  <c r="P1653" i="10"/>
  <c r="Q1653" i="10" s="1"/>
  <c r="R1653" i="10"/>
  <c r="S1653" i="10" s="1"/>
  <c r="F1656" i="10"/>
  <c r="G1656" i="10" s="1"/>
  <c r="C1657" i="10"/>
  <c r="D1656" i="10"/>
  <c r="E1656" i="10" s="1"/>
  <c r="H1656" i="10" s="1"/>
  <c r="I1656" i="10" s="1"/>
  <c r="N1656" i="10" s="1"/>
  <c r="O1656" i="10" s="1"/>
  <c r="K1656" i="10"/>
  <c r="D147" i="10"/>
  <c r="H146" i="10"/>
  <c r="C148" i="10"/>
  <c r="F148" i="10" s="1"/>
  <c r="G147" i="10"/>
  <c r="F1644" i="8"/>
  <c r="G1644" i="8" s="1"/>
  <c r="D1644" i="8"/>
  <c r="E1644" i="8" s="1"/>
  <c r="H132" i="8"/>
  <c r="F133" i="8"/>
  <c r="D133" i="8"/>
  <c r="N1642" i="8"/>
  <c r="O1642" i="8" s="1"/>
  <c r="H1643" i="8"/>
  <c r="I1643" i="8" s="1"/>
  <c r="J1643" i="8" s="1"/>
  <c r="C134" i="8"/>
  <c r="G133" i="8"/>
  <c r="R1641" i="8"/>
  <c r="S1641" i="8" s="1"/>
  <c r="P1641" i="8"/>
  <c r="Q1641" i="8" s="1"/>
  <c r="C1645" i="8"/>
  <c r="K1644" i="8"/>
  <c r="P1642" i="8"/>
  <c r="Q1642" i="8" s="1"/>
  <c r="R1642" i="8"/>
  <c r="S1642" i="8" s="1"/>
  <c r="N1639" i="2"/>
  <c r="O1639" i="2" s="1"/>
  <c r="R1639" i="2"/>
  <c r="S1639" i="2" s="1"/>
  <c r="P1639" i="2"/>
  <c r="Q1639" i="2" s="1"/>
  <c r="H1640" i="2"/>
  <c r="I1640" i="2" s="1"/>
  <c r="C1642" i="2"/>
  <c r="K1642" i="2" s="1"/>
  <c r="F1641" i="2"/>
  <c r="G1641" i="2" s="1"/>
  <c r="D1641" i="2"/>
  <c r="E1641" i="2" s="1"/>
  <c r="H115" i="2"/>
  <c r="G116" i="2"/>
  <c r="C117" i="2"/>
  <c r="D117" i="2" s="1"/>
  <c r="F116" i="2"/>
  <c r="J1656" i="10" l="1"/>
  <c r="F1657" i="10"/>
  <c r="G1657" i="10" s="1"/>
  <c r="D1657" i="10"/>
  <c r="E1657" i="10" s="1"/>
  <c r="H1657" i="10" s="1"/>
  <c r="I1657" i="10" s="1"/>
  <c r="J1657" i="10" s="1"/>
  <c r="R1657" i="10" s="1"/>
  <c r="S1657" i="10" s="1"/>
  <c r="K1657" i="10"/>
  <c r="C1658" i="10"/>
  <c r="N1655" i="10"/>
  <c r="O1655" i="10" s="1"/>
  <c r="J1655" i="10"/>
  <c r="R1654" i="10"/>
  <c r="S1654" i="10" s="1"/>
  <c r="P1654" i="10"/>
  <c r="Q1654" i="10" s="1"/>
  <c r="N1657" i="10"/>
  <c r="O1657" i="10" s="1"/>
  <c r="D148" i="10"/>
  <c r="H147" i="10"/>
  <c r="C149" i="10"/>
  <c r="F149" i="10" s="1"/>
  <c r="G148" i="10"/>
  <c r="P1657" i="10"/>
  <c r="Q1657" i="10" s="1"/>
  <c r="F1645" i="8"/>
  <c r="G1645" i="8" s="1"/>
  <c r="D1645" i="8"/>
  <c r="E1645" i="8" s="1"/>
  <c r="H133" i="8"/>
  <c r="F134" i="8"/>
  <c r="D134" i="8"/>
  <c r="H1644" i="8"/>
  <c r="I1644" i="8" s="1"/>
  <c r="J1644" i="8" s="1"/>
  <c r="N1643" i="8"/>
  <c r="O1643" i="8" s="1"/>
  <c r="P1643" i="8"/>
  <c r="Q1643" i="8" s="1"/>
  <c r="R1643" i="8"/>
  <c r="S1643" i="8" s="1"/>
  <c r="C135" i="8"/>
  <c r="G134" i="8"/>
  <c r="C1646" i="8"/>
  <c r="K1645" i="8"/>
  <c r="H1641" i="2"/>
  <c r="I1641" i="2" s="1"/>
  <c r="J1641" i="2" s="1"/>
  <c r="H116" i="2"/>
  <c r="J1640" i="2"/>
  <c r="N1640" i="2"/>
  <c r="O1640" i="2" s="1"/>
  <c r="C1643" i="2"/>
  <c r="K1643" i="2" s="1"/>
  <c r="F1642" i="2"/>
  <c r="G1642" i="2" s="1"/>
  <c r="D1642" i="2"/>
  <c r="E1642" i="2" s="1"/>
  <c r="G117" i="2"/>
  <c r="F117" i="2"/>
  <c r="C118" i="2"/>
  <c r="D118" i="2" s="1"/>
  <c r="R1655" i="10" l="1"/>
  <c r="S1655" i="10" s="1"/>
  <c r="P1655" i="10"/>
  <c r="Q1655" i="10" s="1"/>
  <c r="F1658" i="10"/>
  <c r="G1658" i="10" s="1"/>
  <c r="C1659" i="10"/>
  <c r="D1658" i="10"/>
  <c r="E1658" i="10" s="1"/>
  <c r="H1658" i="10" s="1"/>
  <c r="I1658" i="10" s="1"/>
  <c r="N1658" i="10" s="1"/>
  <c r="O1658" i="10" s="1"/>
  <c r="K1658" i="10"/>
  <c r="R1656" i="10"/>
  <c r="S1656" i="10" s="1"/>
  <c r="P1656" i="10"/>
  <c r="Q1656" i="10" s="1"/>
  <c r="D149" i="10"/>
  <c r="H148" i="10"/>
  <c r="C150" i="10"/>
  <c r="F150" i="10" s="1"/>
  <c r="G149" i="10"/>
  <c r="F1646" i="8"/>
  <c r="G1646" i="8" s="1"/>
  <c r="D1646" i="8"/>
  <c r="N1644" i="8"/>
  <c r="O1644" i="8" s="1"/>
  <c r="F135" i="8"/>
  <c r="D135" i="8"/>
  <c r="H134" i="8"/>
  <c r="H1645" i="8"/>
  <c r="I1645" i="8" s="1"/>
  <c r="N1645" i="8" s="1"/>
  <c r="O1645" i="8" s="1"/>
  <c r="C1647" i="8"/>
  <c r="K1646" i="8"/>
  <c r="E1646" i="8"/>
  <c r="C136" i="8"/>
  <c r="G135" i="8"/>
  <c r="P1644" i="8"/>
  <c r="Q1644" i="8" s="1"/>
  <c r="R1644" i="8"/>
  <c r="S1644" i="8" s="1"/>
  <c r="N1641" i="2"/>
  <c r="O1641" i="2" s="1"/>
  <c r="H1642" i="2"/>
  <c r="I1642" i="2" s="1"/>
  <c r="J1642" i="2" s="1"/>
  <c r="R1640" i="2"/>
  <c r="S1640" i="2" s="1"/>
  <c r="P1640" i="2"/>
  <c r="Q1640" i="2" s="1"/>
  <c r="R1641" i="2"/>
  <c r="S1641" i="2" s="1"/>
  <c r="P1641" i="2"/>
  <c r="Q1641" i="2" s="1"/>
  <c r="C1644" i="2"/>
  <c r="K1644" i="2" s="1"/>
  <c r="F1643" i="2"/>
  <c r="G1643" i="2" s="1"/>
  <c r="D1643" i="2"/>
  <c r="E1643" i="2" s="1"/>
  <c r="H117" i="2"/>
  <c r="G118" i="2"/>
  <c r="C119" i="2"/>
  <c r="D119" i="2" s="1"/>
  <c r="F118" i="2"/>
  <c r="F1659" i="10" l="1"/>
  <c r="G1659" i="10" s="1"/>
  <c r="D1659" i="10"/>
  <c r="E1659" i="10" s="1"/>
  <c r="C1660" i="10"/>
  <c r="K1659" i="10"/>
  <c r="J1658" i="10"/>
  <c r="P1658" i="10" s="1"/>
  <c r="Q1658" i="10" s="1"/>
  <c r="D150" i="10"/>
  <c r="H149" i="10"/>
  <c r="R1658" i="10"/>
  <c r="S1658" i="10" s="1"/>
  <c r="G150" i="10"/>
  <c r="C151" i="10"/>
  <c r="F151" i="10" s="1"/>
  <c r="F1647" i="8"/>
  <c r="G1647" i="8" s="1"/>
  <c r="D1647" i="8"/>
  <c r="E1647" i="8" s="1"/>
  <c r="F136" i="8"/>
  <c r="D136" i="8"/>
  <c r="H135" i="8"/>
  <c r="H1646" i="8"/>
  <c r="I1646" i="8" s="1"/>
  <c r="J1646" i="8" s="1"/>
  <c r="J1645" i="8"/>
  <c r="R1645" i="8" s="1"/>
  <c r="S1645" i="8" s="1"/>
  <c r="C137" i="8"/>
  <c r="G136" i="8"/>
  <c r="C1648" i="8"/>
  <c r="K1647" i="8"/>
  <c r="N1642" i="2"/>
  <c r="O1642" i="2" s="1"/>
  <c r="H1643" i="2"/>
  <c r="I1643" i="2" s="1"/>
  <c r="J1643" i="2" s="1"/>
  <c r="R1642" i="2"/>
  <c r="S1642" i="2" s="1"/>
  <c r="P1642" i="2"/>
  <c r="Q1642" i="2" s="1"/>
  <c r="C1645" i="2"/>
  <c r="K1645" i="2" s="1"/>
  <c r="F1644" i="2"/>
  <c r="G1644" i="2" s="1"/>
  <c r="D1644" i="2"/>
  <c r="E1644" i="2" s="1"/>
  <c r="H118" i="2"/>
  <c r="G119" i="2"/>
  <c r="F119" i="2"/>
  <c r="C120" i="2"/>
  <c r="D120" i="2" s="1"/>
  <c r="H1659" i="10" l="1"/>
  <c r="I1659" i="10" s="1"/>
  <c r="D1660" i="10"/>
  <c r="E1660" i="10" s="1"/>
  <c r="C1661" i="10"/>
  <c r="K1660" i="10"/>
  <c r="F1660" i="10"/>
  <c r="G1660" i="10" s="1"/>
  <c r="D151" i="10"/>
  <c r="H151" i="10" s="1"/>
  <c r="H150" i="10"/>
  <c r="C152" i="10"/>
  <c r="F152" i="10" s="1"/>
  <c r="G151" i="10"/>
  <c r="F1648" i="8"/>
  <c r="G1648" i="8" s="1"/>
  <c r="D1648" i="8"/>
  <c r="E1648" i="8" s="1"/>
  <c r="D137" i="8"/>
  <c r="F137" i="8"/>
  <c r="H136" i="8"/>
  <c r="P1645" i="8"/>
  <c r="Q1645" i="8" s="1"/>
  <c r="N1646" i="8"/>
  <c r="O1646" i="8" s="1"/>
  <c r="H1647" i="8"/>
  <c r="I1647" i="8" s="1"/>
  <c r="N1647" i="8" s="1"/>
  <c r="O1647" i="8" s="1"/>
  <c r="R1646" i="8"/>
  <c r="S1646" i="8" s="1"/>
  <c r="P1646" i="8"/>
  <c r="Q1646" i="8" s="1"/>
  <c r="C1649" i="8"/>
  <c r="K1648" i="8"/>
  <c r="G137" i="8"/>
  <c r="C138" i="8"/>
  <c r="N1643" i="2"/>
  <c r="O1643" i="2" s="1"/>
  <c r="R1643" i="2"/>
  <c r="S1643" i="2" s="1"/>
  <c r="P1643" i="2"/>
  <c r="Q1643" i="2" s="1"/>
  <c r="H119" i="2"/>
  <c r="H1644" i="2"/>
  <c r="I1644" i="2" s="1"/>
  <c r="C1646" i="2"/>
  <c r="K1646" i="2" s="1"/>
  <c r="D1645" i="2"/>
  <c r="E1645" i="2" s="1"/>
  <c r="F1645" i="2"/>
  <c r="G1645" i="2" s="1"/>
  <c r="G120" i="2"/>
  <c r="C121" i="2"/>
  <c r="D121" i="2" s="1"/>
  <c r="F120" i="2"/>
  <c r="D1661" i="10" l="1"/>
  <c r="E1661" i="10" s="1"/>
  <c r="H1661" i="10" s="1"/>
  <c r="I1661" i="10" s="1"/>
  <c r="N1661" i="10" s="1"/>
  <c r="O1661" i="10" s="1"/>
  <c r="K1661" i="10"/>
  <c r="C1662" i="10"/>
  <c r="F1661" i="10"/>
  <c r="G1661" i="10" s="1"/>
  <c r="H1660" i="10"/>
  <c r="I1660" i="10" s="1"/>
  <c r="J1659" i="10"/>
  <c r="N1659" i="10"/>
  <c r="O1659" i="10" s="1"/>
  <c r="D152" i="10"/>
  <c r="H152" i="10" s="1"/>
  <c r="J1661" i="10"/>
  <c r="G152" i="10"/>
  <c r="C153" i="10"/>
  <c r="F153" i="10" s="1"/>
  <c r="F1649" i="8"/>
  <c r="G1649" i="8" s="1"/>
  <c r="D1649" i="8"/>
  <c r="E1649" i="8" s="1"/>
  <c r="H137" i="8"/>
  <c r="F138" i="8"/>
  <c r="D138" i="8"/>
  <c r="H1648" i="8"/>
  <c r="I1648" i="8" s="1"/>
  <c r="J1648" i="8" s="1"/>
  <c r="J1647" i="8"/>
  <c r="P1647" i="8" s="1"/>
  <c r="Q1647" i="8" s="1"/>
  <c r="C139" i="8"/>
  <c r="G138" i="8"/>
  <c r="C1650" i="8"/>
  <c r="K1649" i="8"/>
  <c r="J1644" i="2"/>
  <c r="N1644" i="2"/>
  <c r="O1644" i="2" s="1"/>
  <c r="H120" i="2"/>
  <c r="H1645" i="2"/>
  <c r="I1645" i="2" s="1"/>
  <c r="C1647" i="2"/>
  <c r="K1647" i="2" s="1"/>
  <c r="F1646" i="2"/>
  <c r="G1646" i="2" s="1"/>
  <c r="D1646" i="2"/>
  <c r="E1646" i="2" s="1"/>
  <c r="G121" i="2"/>
  <c r="C122" i="2"/>
  <c r="D122" i="2" s="1"/>
  <c r="F121" i="2"/>
  <c r="N1660" i="10" l="1"/>
  <c r="O1660" i="10" s="1"/>
  <c r="J1660" i="10"/>
  <c r="F1662" i="10"/>
  <c r="G1662" i="10" s="1"/>
  <c r="C1663" i="10"/>
  <c r="D1662" i="10"/>
  <c r="E1662" i="10" s="1"/>
  <c r="K1662" i="10"/>
  <c r="R1659" i="10"/>
  <c r="S1659" i="10" s="1"/>
  <c r="P1659" i="10"/>
  <c r="Q1659" i="10" s="1"/>
  <c r="D153" i="10"/>
  <c r="H153" i="10" s="1"/>
  <c r="C154" i="10"/>
  <c r="F154" i="10" s="1"/>
  <c r="G153" i="10"/>
  <c r="R1661" i="10"/>
  <c r="S1661" i="10" s="1"/>
  <c r="P1661" i="10"/>
  <c r="Q1661" i="10" s="1"/>
  <c r="F1650" i="8"/>
  <c r="G1650" i="8" s="1"/>
  <c r="D1650" i="8"/>
  <c r="H138" i="8"/>
  <c r="F139" i="8"/>
  <c r="D139" i="8"/>
  <c r="H1649" i="8"/>
  <c r="I1649" i="8" s="1"/>
  <c r="N1649" i="8" s="1"/>
  <c r="O1649" i="8" s="1"/>
  <c r="R1647" i="8"/>
  <c r="S1647" i="8" s="1"/>
  <c r="N1648" i="8"/>
  <c r="O1648" i="8" s="1"/>
  <c r="C1651" i="8"/>
  <c r="E1650" i="8"/>
  <c r="K1650" i="8"/>
  <c r="G139" i="8"/>
  <c r="C140" i="8"/>
  <c r="R1648" i="8"/>
  <c r="S1648" i="8" s="1"/>
  <c r="P1648" i="8"/>
  <c r="Q1648" i="8" s="1"/>
  <c r="R1644" i="2"/>
  <c r="S1644" i="2" s="1"/>
  <c r="P1644" i="2"/>
  <c r="Q1644" i="2" s="1"/>
  <c r="J1645" i="2"/>
  <c r="N1645" i="2"/>
  <c r="O1645" i="2" s="1"/>
  <c r="H1646" i="2"/>
  <c r="I1646" i="2" s="1"/>
  <c r="C1648" i="2"/>
  <c r="K1648" i="2" s="1"/>
  <c r="F1647" i="2"/>
  <c r="G1647" i="2" s="1"/>
  <c r="D1647" i="2"/>
  <c r="E1647" i="2" s="1"/>
  <c r="H121" i="2"/>
  <c r="G122" i="2"/>
  <c r="C123" i="2"/>
  <c r="D123" i="2" s="1"/>
  <c r="F122" i="2"/>
  <c r="R1660" i="10" l="1"/>
  <c r="S1660" i="10" s="1"/>
  <c r="P1660" i="10"/>
  <c r="Q1660" i="10" s="1"/>
  <c r="K1663" i="10"/>
  <c r="C1664" i="10"/>
  <c r="F1663" i="10"/>
  <c r="G1663" i="10" s="1"/>
  <c r="D1663" i="10"/>
  <c r="E1663" i="10" s="1"/>
  <c r="H1663" i="10" s="1"/>
  <c r="I1663" i="10" s="1"/>
  <c r="N1663" i="10" s="1"/>
  <c r="O1663" i="10" s="1"/>
  <c r="H1662" i="10"/>
  <c r="I1662" i="10" s="1"/>
  <c r="D154" i="10"/>
  <c r="H154" i="10" s="1"/>
  <c r="J1663" i="10"/>
  <c r="G154" i="10"/>
  <c r="C155" i="10"/>
  <c r="F155" i="10" s="1"/>
  <c r="F1651" i="8"/>
  <c r="G1651" i="8" s="1"/>
  <c r="D1651" i="8"/>
  <c r="E1651" i="8" s="1"/>
  <c r="F140" i="8"/>
  <c r="D140" i="8"/>
  <c r="H139" i="8"/>
  <c r="J1649" i="8"/>
  <c r="R1649" i="8" s="1"/>
  <c r="S1649" i="8" s="1"/>
  <c r="C1652" i="8"/>
  <c r="K1651" i="8"/>
  <c r="C141" i="8"/>
  <c r="G140" i="8"/>
  <c r="H1650" i="8"/>
  <c r="I1650" i="8" s="1"/>
  <c r="R1645" i="2"/>
  <c r="S1645" i="2" s="1"/>
  <c r="P1645" i="2"/>
  <c r="Q1645" i="2" s="1"/>
  <c r="H1647" i="2"/>
  <c r="I1647" i="2" s="1"/>
  <c r="J1647" i="2" s="1"/>
  <c r="J1646" i="2"/>
  <c r="N1646" i="2"/>
  <c r="O1646" i="2" s="1"/>
  <c r="C1649" i="2"/>
  <c r="K1649" i="2" s="1"/>
  <c r="F1648" i="2"/>
  <c r="G1648" i="2" s="1"/>
  <c r="D1648" i="2"/>
  <c r="E1648" i="2" s="1"/>
  <c r="H122" i="2"/>
  <c r="G123" i="2"/>
  <c r="C124" i="2"/>
  <c r="D124" i="2" s="1"/>
  <c r="F123" i="2"/>
  <c r="F1664" i="10" l="1"/>
  <c r="G1664" i="10" s="1"/>
  <c r="D1664" i="10"/>
  <c r="E1664" i="10" s="1"/>
  <c r="C1665" i="10"/>
  <c r="K1664" i="10"/>
  <c r="J1662" i="10"/>
  <c r="N1662" i="10"/>
  <c r="O1662" i="10" s="1"/>
  <c r="D155" i="10"/>
  <c r="H155" i="10" s="1"/>
  <c r="C156" i="10"/>
  <c r="F156" i="10" s="1"/>
  <c r="G155" i="10"/>
  <c r="P1663" i="10"/>
  <c r="Q1663" i="10" s="1"/>
  <c r="R1663" i="10"/>
  <c r="S1663" i="10" s="1"/>
  <c r="F1652" i="8"/>
  <c r="G1652" i="8" s="1"/>
  <c r="D1652" i="8"/>
  <c r="E1652" i="8" s="1"/>
  <c r="P1649" i="8"/>
  <c r="Q1649" i="8" s="1"/>
  <c r="F141" i="8"/>
  <c r="D141" i="8"/>
  <c r="H140" i="8"/>
  <c r="N1650" i="8"/>
  <c r="O1650" i="8" s="1"/>
  <c r="J1650" i="8"/>
  <c r="C142" i="8"/>
  <c r="G141" i="8"/>
  <c r="C1653" i="8"/>
  <c r="K1652" i="8"/>
  <c r="H1651" i="8"/>
  <c r="I1651" i="8" s="1"/>
  <c r="R1646" i="2"/>
  <c r="S1646" i="2" s="1"/>
  <c r="P1646" i="2"/>
  <c r="Q1646" i="2" s="1"/>
  <c r="R1647" i="2"/>
  <c r="S1647" i="2" s="1"/>
  <c r="P1647" i="2"/>
  <c r="Q1647" i="2" s="1"/>
  <c r="H1648" i="2"/>
  <c r="I1648" i="2" s="1"/>
  <c r="J1648" i="2" s="1"/>
  <c r="N1647" i="2"/>
  <c r="O1647" i="2" s="1"/>
  <c r="C1650" i="2"/>
  <c r="K1650" i="2" s="1"/>
  <c r="F1649" i="2"/>
  <c r="G1649" i="2" s="1"/>
  <c r="D1649" i="2"/>
  <c r="E1649" i="2" s="1"/>
  <c r="H123" i="2"/>
  <c r="G124" i="2"/>
  <c r="C125" i="2"/>
  <c r="D125" i="2" s="1"/>
  <c r="F124" i="2"/>
  <c r="D1665" i="10" l="1"/>
  <c r="E1665" i="10" s="1"/>
  <c r="C1666" i="10"/>
  <c r="F1665" i="10"/>
  <c r="G1665" i="10" s="1"/>
  <c r="K1665" i="10"/>
  <c r="H1664" i="10"/>
  <c r="I1664" i="10" s="1"/>
  <c r="R1662" i="10"/>
  <c r="S1662" i="10" s="1"/>
  <c r="P1662" i="10"/>
  <c r="Q1662" i="10" s="1"/>
  <c r="D156" i="10"/>
  <c r="C157" i="10"/>
  <c r="F157" i="10" s="1"/>
  <c r="G156" i="10"/>
  <c r="F1653" i="8"/>
  <c r="G1653" i="8" s="1"/>
  <c r="D1653" i="8"/>
  <c r="E1653" i="8" s="1"/>
  <c r="F142" i="8"/>
  <c r="D142" i="8"/>
  <c r="H141" i="8"/>
  <c r="C1654" i="8"/>
  <c r="K1653" i="8"/>
  <c r="H1652" i="8"/>
  <c r="I1652" i="8" s="1"/>
  <c r="P1650" i="8"/>
  <c r="Q1650" i="8" s="1"/>
  <c r="R1650" i="8"/>
  <c r="S1650" i="8" s="1"/>
  <c r="N1651" i="8"/>
  <c r="O1651" i="8" s="1"/>
  <c r="J1651" i="8"/>
  <c r="C143" i="8"/>
  <c r="G142" i="8"/>
  <c r="R1648" i="2"/>
  <c r="S1648" i="2" s="1"/>
  <c r="P1648" i="2"/>
  <c r="Q1648" i="2" s="1"/>
  <c r="N1648" i="2"/>
  <c r="O1648" i="2" s="1"/>
  <c r="H124" i="2"/>
  <c r="H1649" i="2"/>
  <c r="I1649" i="2" s="1"/>
  <c r="C1651" i="2"/>
  <c r="K1651" i="2" s="1"/>
  <c r="F1650" i="2"/>
  <c r="G1650" i="2" s="1"/>
  <c r="D1650" i="2"/>
  <c r="E1650" i="2" s="1"/>
  <c r="G125" i="2"/>
  <c r="C126" i="2"/>
  <c r="D126" i="2" s="1"/>
  <c r="F125" i="2"/>
  <c r="F1666" i="10" l="1"/>
  <c r="G1666" i="10" s="1"/>
  <c r="C1667" i="10"/>
  <c r="K1666" i="10"/>
  <c r="D1666" i="10"/>
  <c r="E1666" i="10" s="1"/>
  <c r="H1666" i="10" s="1"/>
  <c r="I1666" i="10" s="1"/>
  <c r="J1666" i="10" s="1"/>
  <c r="R1666" i="10" s="1"/>
  <c r="S1666" i="10" s="1"/>
  <c r="N1664" i="10"/>
  <c r="O1664" i="10" s="1"/>
  <c r="J1664" i="10"/>
  <c r="H1665" i="10"/>
  <c r="I1665" i="10" s="1"/>
  <c r="H156" i="10"/>
  <c r="D157" i="10"/>
  <c r="H157" i="10" s="1"/>
  <c r="C158" i="10"/>
  <c r="F158" i="10" s="1"/>
  <c r="G157" i="10"/>
  <c r="F1654" i="8"/>
  <c r="G1654" i="8" s="1"/>
  <c r="D1654" i="8"/>
  <c r="E1654" i="8" s="1"/>
  <c r="F143" i="8"/>
  <c r="D143" i="8"/>
  <c r="H142" i="8"/>
  <c r="H1653" i="8"/>
  <c r="I1653" i="8" s="1"/>
  <c r="N1653" i="8" s="1"/>
  <c r="O1653" i="8" s="1"/>
  <c r="C144" i="8"/>
  <c r="G143" i="8"/>
  <c r="C1655" i="8"/>
  <c r="K1654" i="8"/>
  <c r="P1651" i="8"/>
  <c r="Q1651" i="8" s="1"/>
  <c r="R1651" i="8"/>
  <c r="S1651" i="8" s="1"/>
  <c r="J1652" i="8"/>
  <c r="N1652" i="8"/>
  <c r="O1652" i="8" s="1"/>
  <c r="J1649" i="2"/>
  <c r="N1649" i="2"/>
  <c r="O1649" i="2" s="1"/>
  <c r="H1650" i="2"/>
  <c r="I1650" i="2" s="1"/>
  <c r="C1652" i="2"/>
  <c r="K1652" i="2" s="1"/>
  <c r="F1651" i="2"/>
  <c r="G1651" i="2" s="1"/>
  <c r="D1651" i="2"/>
  <c r="E1651" i="2" s="1"/>
  <c r="G126" i="2"/>
  <c r="C127" i="2"/>
  <c r="D127" i="2" s="1"/>
  <c r="F126" i="2"/>
  <c r="H125" i="2"/>
  <c r="N1666" i="10" l="1"/>
  <c r="O1666" i="10" s="1"/>
  <c r="P1666" i="10"/>
  <c r="Q1666" i="10" s="1"/>
  <c r="P1664" i="10"/>
  <c r="Q1664" i="10" s="1"/>
  <c r="R1664" i="10"/>
  <c r="S1664" i="10" s="1"/>
  <c r="D1667" i="10"/>
  <c r="E1667" i="10" s="1"/>
  <c r="C1668" i="10"/>
  <c r="K1667" i="10"/>
  <c r="F1667" i="10"/>
  <c r="G1667" i="10" s="1"/>
  <c r="N1665" i="10"/>
  <c r="O1665" i="10" s="1"/>
  <c r="J1665" i="10"/>
  <c r="D158" i="10"/>
  <c r="G158" i="10"/>
  <c r="C159" i="10"/>
  <c r="F159" i="10" s="1"/>
  <c r="F1655" i="8"/>
  <c r="G1655" i="8" s="1"/>
  <c r="D1655" i="8"/>
  <c r="E1655" i="8" s="1"/>
  <c r="H143" i="8"/>
  <c r="J1653" i="8"/>
  <c r="P1653" i="8" s="1"/>
  <c r="Q1653" i="8" s="1"/>
  <c r="F144" i="8"/>
  <c r="D144" i="8"/>
  <c r="H1654" i="8"/>
  <c r="I1654" i="8" s="1"/>
  <c r="J1654" i="8" s="1"/>
  <c r="P1652" i="8"/>
  <c r="Q1652" i="8" s="1"/>
  <c r="R1652" i="8"/>
  <c r="S1652" i="8" s="1"/>
  <c r="C145" i="8"/>
  <c r="G144" i="8"/>
  <c r="C1656" i="8"/>
  <c r="K1655" i="8"/>
  <c r="R1649" i="2"/>
  <c r="S1649" i="2" s="1"/>
  <c r="P1649" i="2"/>
  <c r="Q1649" i="2" s="1"/>
  <c r="J1650" i="2"/>
  <c r="N1650" i="2"/>
  <c r="O1650" i="2" s="1"/>
  <c r="H126" i="2"/>
  <c r="H1651" i="2"/>
  <c r="I1651" i="2" s="1"/>
  <c r="C1653" i="2"/>
  <c r="K1653" i="2" s="1"/>
  <c r="F1652" i="2"/>
  <c r="G1652" i="2" s="1"/>
  <c r="D1652" i="2"/>
  <c r="E1652" i="2" s="1"/>
  <c r="G127" i="2"/>
  <c r="F127" i="2"/>
  <c r="C128" i="2"/>
  <c r="D128" i="2" s="1"/>
  <c r="R1665" i="10" l="1"/>
  <c r="S1665" i="10" s="1"/>
  <c r="P1665" i="10"/>
  <c r="Q1665" i="10" s="1"/>
  <c r="D1668" i="10"/>
  <c r="E1668" i="10" s="1"/>
  <c r="H1668" i="10" s="1"/>
  <c r="I1668" i="10" s="1"/>
  <c r="J1668" i="10" s="1"/>
  <c r="K1668" i="10"/>
  <c r="F1668" i="10"/>
  <c r="G1668" i="10" s="1"/>
  <c r="C1669" i="10"/>
  <c r="H1667" i="10"/>
  <c r="I1667" i="10" s="1"/>
  <c r="H158" i="10"/>
  <c r="D159" i="10"/>
  <c r="H159" i="10" s="1"/>
  <c r="N1668" i="10"/>
  <c r="O1668" i="10" s="1"/>
  <c r="C160" i="10"/>
  <c r="F160" i="10" s="1"/>
  <c r="G159" i="10"/>
  <c r="R1653" i="8"/>
  <c r="S1653" i="8" s="1"/>
  <c r="F1656" i="8"/>
  <c r="G1656" i="8" s="1"/>
  <c r="D1656" i="8"/>
  <c r="E1656" i="8" s="1"/>
  <c r="H144" i="8"/>
  <c r="N1654" i="8"/>
  <c r="O1654" i="8" s="1"/>
  <c r="F145" i="8"/>
  <c r="D145" i="8"/>
  <c r="H1655" i="8"/>
  <c r="I1655" i="8" s="1"/>
  <c r="N1655" i="8" s="1"/>
  <c r="O1655" i="8" s="1"/>
  <c r="R1654" i="8"/>
  <c r="S1654" i="8" s="1"/>
  <c r="P1654" i="8"/>
  <c r="Q1654" i="8" s="1"/>
  <c r="C1657" i="8"/>
  <c r="K1656" i="8"/>
  <c r="G145" i="8"/>
  <c r="C146" i="8"/>
  <c r="R1650" i="2"/>
  <c r="S1650" i="2" s="1"/>
  <c r="P1650" i="2"/>
  <c r="Q1650" i="2" s="1"/>
  <c r="H1652" i="2"/>
  <c r="I1652" i="2" s="1"/>
  <c r="N1652" i="2" s="1"/>
  <c r="O1652" i="2" s="1"/>
  <c r="J1651" i="2"/>
  <c r="N1651" i="2"/>
  <c r="O1651" i="2" s="1"/>
  <c r="C1654" i="2"/>
  <c r="K1654" i="2" s="1"/>
  <c r="F1653" i="2"/>
  <c r="G1653" i="2" s="1"/>
  <c r="D1653" i="2"/>
  <c r="E1653" i="2" s="1"/>
  <c r="G128" i="2"/>
  <c r="F128" i="2"/>
  <c r="C129" i="2"/>
  <c r="D129" i="2" s="1"/>
  <c r="H127" i="2"/>
  <c r="K1669" i="10" l="1"/>
  <c r="F1669" i="10"/>
  <c r="G1669" i="10" s="1"/>
  <c r="D1669" i="10"/>
  <c r="E1669" i="10" s="1"/>
  <c r="C1670" i="10"/>
  <c r="N1667" i="10"/>
  <c r="O1667" i="10" s="1"/>
  <c r="J1667" i="10"/>
  <c r="D160" i="10"/>
  <c r="R1668" i="10"/>
  <c r="S1668" i="10" s="1"/>
  <c r="P1668" i="10"/>
  <c r="Q1668" i="10" s="1"/>
  <c r="G160" i="10"/>
  <c r="C161" i="10"/>
  <c r="F161" i="10" s="1"/>
  <c r="F1657" i="8"/>
  <c r="G1657" i="8" s="1"/>
  <c r="D1657" i="8"/>
  <c r="E1657" i="8" s="1"/>
  <c r="H145" i="8"/>
  <c r="F146" i="8"/>
  <c r="D146" i="8"/>
  <c r="H1656" i="8"/>
  <c r="I1656" i="8" s="1"/>
  <c r="J1656" i="8" s="1"/>
  <c r="J1655" i="8"/>
  <c r="P1655" i="8" s="1"/>
  <c r="Q1655" i="8" s="1"/>
  <c r="C147" i="8"/>
  <c r="G146" i="8"/>
  <c r="C1658" i="8"/>
  <c r="K1657" i="8"/>
  <c r="J1652" i="2"/>
  <c r="R1652" i="2" s="1"/>
  <c r="S1652" i="2" s="1"/>
  <c r="R1651" i="2"/>
  <c r="S1651" i="2" s="1"/>
  <c r="P1651" i="2"/>
  <c r="Q1651" i="2" s="1"/>
  <c r="H1653" i="2"/>
  <c r="I1653" i="2" s="1"/>
  <c r="C1655" i="2"/>
  <c r="K1655" i="2" s="1"/>
  <c r="F1654" i="2"/>
  <c r="G1654" i="2" s="1"/>
  <c r="D1654" i="2"/>
  <c r="E1654" i="2" s="1"/>
  <c r="H128" i="2"/>
  <c r="G129" i="2"/>
  <c r="C130" i="2"/>
  <c r="D130" i="2" s="1"/>
  <c r="F129" i="2"/>
  <c r="P1667" i="10" l="1"/>
  <c r="Q1667" i="10" s="1"/>
  <c r="R1667" i="10"/>
  <c r="S1667" i="10" s="1"/>
  <c r="D1670" i="10"/>
  <c r="E1670" i="10" s="1"/>
  <c r="C1671" i="10"/>
  <c r="F1670" i="10"/>
  <c r="G1670" i="10" s="1"/>
  <c r="K1670" i="10"/>
  <c r="H1669" i="10"/>
  <c r="I1669" i="10" s="1"/>
  <c r="D161" i="10"/>
  <c r="H160" i="10"/>
  <c r="C162" i="10"/>
  <c r="F162" i="10" s="1"/>
  <c r="G161" i="10"/>
  <c r="F1658" i="8"/>
  <c r="G1658" i="8" s="1"/>
  <c r="D1658" i="8"/>
  <c r="E1658" i="8" s="1"/>
  <c r="F147" i="8"/>
  <c r="D147" i="8"/>
  <c r="H146" i="8"/>
  <c r="H1657" i="8"/>
  <c r="I1657" i="8" s="1"/>
  <c r="J1657" i="8" s="1"/>
  <c r="R1655" i="8"/>
  <c r="S1655" i="8" s="1"/>
  <c r="N1656" i="8"/>
  <c r="O1656" i="8" s="1"/>
  <c r="C1659" i="8"/>
  <c r="K1658" i="8"/>
  <c r="G147" i="8"/>
  <c r="C148" i="8"/>
  <c r="R1656" i="8"/>
  <c r="S1656" i="8" s="1"/>
  <c r="P1656" i="8"/>
  <c r="Q1656" i="8" s="1"/>
  <c r="P1652" i="2"/>
  <c r="Q1652" i="2" s="1"/>
  <c r="H1654" i="2"/>
  <c r="I1654" i="2" s="1"/>
  <c r="J1654" i="2" s="1"/>
  <c r="H129" i="2"/>
  <c r="J1653" i="2"/>
  <c r="N1653" i="2"/>
  <c r="O1653" i="2" s="1"/>
  <c r="C1656" i="2"/>
  <c r="K1656" i="2" s="1"/>
  <c r="F1655" i="2"/>
  <c r="G1655" i="2" s="1"/>
  <c r="D1655" i="2"/>
  <c r="E1655" i="2" s="1"/>
  <c r="G130" i="2"/>
  <c r="C131" i="2"/>
  <c r="D131" i="2" s="1"/>
  <c r="F130" i="2"/>
  <c r="F1671" i="10" l="1"/>
  <c r="G1671" i="10" s="1"/>
  <c r="D1671" i="10"/>
  <c r="E1671" i="10" s="1"/>
  <c r="H1671" i="10" s="1"/>
  <c r="I1671" i="10" s="1"/>
  <c r="N1671" i="10" s="1"/>
  <c r="O1671" i="10" s="1"/>
  <c r="C1672" i="10"/>
  <c r="K1671" i="10"/>
  <c r="J1669" i="10"/>
  <c r="N1669" i="10"/>
  <c r="O1669" i="10" s="1"/>
  <c r="H1670" i="10"/>
  <c r="I1670" i="10" s="1"/>
  <c r="H161" i="10"/>
  <c r="D162" i="10"/>
  <c r="J1671" i="10"/>
  <c r="G162" i="10"/>
  <c r="C163" i="10"/>
  <c r="F163" i="10" s="1"/>
  <c r="F1659" i="8"/>
  <c r="G1659" i="8" s="1"/>
  <c r="D1659" i="8"/>
  <c r="E1659" i="8" s="1"/>
  <c r="H147" i="8"/>
  <c r="F148" i="8"/>
  <c r="D148" i="8"/>
  <c r="N1657" i="8"/>
  <c r="O1657" i="8" s="1"/>
  <c r="H1658" i="8"/>
  <c r="I1658" i="8" s="1"/>
  <c r="N1658" i="8" s="1"/>
  <c r="O1658" i="8" s="1"/>
  <c r="C1660" i="8"/>
  <c r="K1659" i="8"/>
  <c r="C149" i="8"/>
  <c r="G148" i="8"/>
  <c r="R1657" i="8"/>
  <c r="S1657" i="8" s="1"/>
  <c r="P1657" i="8"/>
  <c r="Q1657" i="8" s="1"/>
  <c r="H1655" i="2"/>
  <c r="I1655" i="2" s="1"/>
  <c r="J1655" i="2" s="1"/>
  <c r="N1654" i="2"/>
  <c r="O1654" i="2" s="1"/>
  <c r="R1653" i="2"/>
  <c r="S1653" i="2" s="1"/>
  <c r="P1653" i="2"/>
  <c r="Q1653" i="2" s="1"/>
  <c r="R1654" i="2"/>
  <c r="S1654" i="2" s="1"/>
  <c r="P1654" i="2"/>
  <c r="Q1654" i="2" s="1"/>
  <c r="C1657" i="2"/>
  <c r="K1657" i="2" s="1"/>
  <c r="F1656" i="2"/>
  <c r="G1656" i="2" s="1"/>
  <c r="D1656" i="2"/>
  <c r="E1656" i="2" s="1"/>
  <c r="H130" i="2"/>
  <c r="G131" i="2"/>
  <c r="C132" i="2"/>
  <c r="D132" i="2" s="1"/>
  <c r="F131" i="2"/>
  <c r="N1670" i="10" l="1"/>
  <c r="O1670" i="10" s="1"/>
  <c r="J1670" i="10"/>
  <c r="D1672" i="10"/>
  <c r="E1672" i="10" s="1"/>
  <c r="C1673" i="10"/>
  <c r="K1672" i="10"/>
  <c r="F1672" i="10"/>
  <c r="G1672" i="10" s="1"/>
  <c r="P1669" i="10"/>
  <c r="Q1669" i="10" s="1"/>
  <c r="R1669" i="10"/>
  <c r="S1669" i="10" s="1"/>
  <c r="H162" i="10"/>
  <c r="D163" i="10"/>
  <c r="C164" i="10"/>
  <c r="F164" i="10" s="1"/>
  <c r="G163" i="10"/>
  <c r="P1671" i="10"/>
  <c r="Q1671" i="10" s="1"/>
  <c r="R1671" i="10"/>
  <c r="S1671" i="10" s="1"/>
  <c r="F1660" i="8"/>
  <c r="G1660" i="8" s="1"/>
  <c r="D1660" i="8"/>
  <c r="E1660" i="8" s="1"/>
  <c r="F149" i="8"/>
  <c r="D149" i="8"/>
  <c r="H148" i="8"/>
  <c r="J1658" i="8"/>
  <c r="R1658" i="8" s="1"/>
  <c r="S1658" i="8" s="1"/>
  <c r="H1659" i="8"/>
  <c r="I1659" i="8" s="1"/>
  <c r="N1659" i="8" s="1"/>
  <c r="O1659" i="8" s="1"/>
  <c r="C150" i="8"/>
  <c r="G149" i="8"/>
  <c r="C1661" i="8"/>
  <c r="K1660" i="8"/>
  <c r="N1655" i="2"/>
  <c r="O1655" i="2" s="1"/>
  <c r="R1655" i="2"/>
  <c r="S1655" i="2" s="1"/>
  <c r="P1655" i="2"/>
  <c r="Q1655" i="2" s="1"/>
  <c r="H131" i="2"/>
  <c r="H1656" i="2"/>
  <c r="I1656" i="2" s="1"/>
  <c r="C1658" i="2"/>
  <c r="K1658" i="2" s="1"/>
  <c r="F1657" i="2"/>
  <c r="G1657" i="2" s="1"/>
  <c r="D1657" i="2"/>
  <c r="E1657" i="2" s="1"/>
  <c r="G132" i="2"/>
  <c r="F132" i="2"/>
  <c r="C133" i="2"/>
  <c r="D133" i="2" s="1"/>
  <c r="D1673" i="10" l="1"/>
  <c r="E1673" i="10" s="1"/>
  <c r="C1674" i="10"/>
  <c r="F1673" i="10"/>
  <c r="G1673" i="10" s="1"/>
  <c r="K1673" i="10"/>
  <c r="H1672" i="10"/>
  <c r="I1672" i="10" s="1"/>
  <c r="R1670" i="10"/>
  <c r="S1670" i="10" s="1"/>
  <c r="P1670" i="10"/>
  <c r="Q1670" i="10" s="1"/>
  <c r="H163" i="10"/>
  <c r="D164" i="10"/>
  <c r="C165" i="10"/>
  <c r="F165" i="10" s="1"/>
  <c r="G164" i="10"/>
  <c r="F1661" i="8"/>
  <c r="G1661" i="8" s="1"/>
  <c r="D1661" i="8"/>
  <c r="E1661" i="8" s="1"/>
  <c r="F150" i="8"/>
  <c r="D150" i="8"/>
  <c r="H149" i="8"/>
  <c r="H1660" i="8"/>
  <c r="I1660" i="8" s="1"/>
  <c r="N1660" i="8" s="1"/>
  <c r="O1660" i="8" s="1"/>
  <c r="J1659" i="8"/>
  <c r="R1659" i="8" s="1"/>
  <c r="S1659" i="8" s="1"/>
  <c r="P1658" i="8"/>
  <c r="Q1658" i="8" s="1"/>
  <c r="C151" i="8"/>
  <c r="G150" i="8"/>
  <c r="C1662" i="8"/>
  <c r="K1661" i="8"/>
  <c r="J1656" i="2"/>
  <c r="N1656" i="2"/>
  <c r="O1656" i="2" s="1"/>
  <c r="H1657" i="2"/>
  <c r="I1657" i="2" s="1"/>
  <c r="C1659" i="2"/>
  <c r="K1659" i="2" s="1"/>
  <c r="F1658" i="2"/>
  <c r="G1658" i="2" s="1"/>
  <c r="D1658" i="2"/>
  <c r="E1658" i="2" s="1"/>
  <c r="G133" i="2"/>
  <c r="C134" i="2"/>
  <c r="D134" i="2" s="1"/>
  <c r="F133" i="2"/>
  <c r="H132" i="2"/>
  <c r="F1674" i="10" l="1"/>
  <c r="G1674" i="10" s="1"/>
  <c r="K1674" i="10"/>
  <c r="D1674" i="10"/>
  <c r="E1674" i="10" s="1"/>
  <c r="H1674" i="10" s="1"/>
  <c r="I1674" i="10" s="1"/>
  <c r="J1674" i="10" s="1"/>
  <c r="P1674" i="10" s="1"/>
  <c r="Q1674" i="10" s="1"/>
  <c r="C1675" i="10"/>
  <c r="N1672" i="10"/>
  <c r="O1672" i="10" s="1"/>
  <c r="J1672" i="10"/>
  <c r="H1673" i="10"/>
  <c r="I1673" i="10" s="1"/>
  <c r="H164" i="10"/>
  <c r="N1674" i="10"/>
  <c r="O1674" i="10" s="1"/>
  <c r="D165" i="10"/>
  <c r="C166" i="10"/>
  <c r="F166" i="10" s="1"/>
  <c r="G165" i="10"/>
  <c r="R1674" i="10"/>
  <c r="S1674" i="10" s="1"/>
  <c r="F1662" i="8"/>
  <c r="G1662" i="8" s="1"/>
  <c r="D1662" i="8"/>
  <c r="E1662" i="8" s="1"/>
  <c r="F151" i="8"/>
  <c r="D151" i="8"/>
  <c r="H150" i="8"/>
  <c r="P1659" i="8"/>
  <c r="Q1659" i="8" s="1"/>
  <c r="J1660" i="8"/>
  <c r="P1660" i="8" s="1"/>
  <c r="Q1660" i="8" s="1"/>
  <c r="H1661" i="8"/>
  <c r="I1661" i="8" s="1"/>
  <c r="N1661" i="8" s="1"/>
  <c r="O1661" i="8" s="1"/>
  <c r="G151" i="8"/>
  <c r="C152" i="8"/>
  <c r="C1663" i="8"/>
  <c r="K1662" i="8"/>
  <c r="R1656" i="2"/>
  <c r="S1656" i="2" s="1"/>
  <c r="P1656" i="2"/>
  <c r="Q1656" i="2" s="1"/>
  <c r="H1658" i="2"/>
  <c r="I1658" i="2" s="1"/>
  <c r="J1658" i="2" s="1"/>
  <c r="J1657" i="2"/>
  <c r="N1657" i="2"/>
  <c r="O1657" i="2" s="1"/>
  <c r="C1660" i="2"/>
  <c r="K1660" i="2" s="1"/>
  <c r="F1659" i="2"/>
  <c r="G1659" i="2" s="1"/>
  <c r="D1659" i="2"/>
  <c r="E1659" i="2" s="1"/>
  <c r="H133" i="2"/>
  <c r="G134" i="2"/>
  <c r="F134" i="2"/>
  <c r="H134" i="2" s="1"/>
  <c r="C135" i="2"/>
  <c r="D135" i="2" s="1"/>
  <c r="R1672" i="10" l="1"/>
  <c r="S1672" i="10" s="1"/>
  <c r="P1672" i="10"/>
  <c r="Q1672" i="10" s="1"/>
  <c r="D1675" i="10"/>
  <c r="E1675" i="10" s="1"/>
  <c r="C1676" i="10"/>
  <c r="F1675" i="10"/>
  <c r="G1675" i="10" s="1"/>
  <c r="K1675" i="10"/>
  <c r="N1673" i="10"/>
  <c r="O1673" i="10" s="1"/>
  <c r="J1673" i="10"/>
  <c r="R1660" i="8"/>
  <c r="S1660" i="8" s="1"/>
  <c r="H165" i="10"/>
  <c r="D166" i="10"/>
  <c r="G166" i="10"/>
  <c r="C167" i="10"/>
  <c r="F167" i="10" s="1"/>
  <c r="F1663" i="8"/>
  <c r="G1663" i="8" s="1"/>
  <c r="D1663" i="8"/>
  <c r="E1663" i="8" s="1"/>
  <c r="F152" i="8"/>
  <c r="D152" i="8"/>
  <c r="H151" i="8"/>
  <c r="J1661" i="8"/>
  <c r="P1661" i="8" s="1"/>
  <c r="Q1661" i="8" s="1"/>
  <c r="H1662" i="8"/>
  <c r="I1662" i="8" s="1"/>
  <c r="J1662" i="8" s="1"/>
  <c r="C1664" i="8"/>
  <c r="K1663" i="8"/>
  <c r="C153" i="8"/>
  <c r="G152" i="8"/>
  <c r="H1659" i="2"/>
  <c r="I1659" i="2" s="1"/>
  <c r="N1659" i="2" s="1"/>
  <c r="O1659" i="2" s="1"/>
  <c r="R1658" i="2"/>
  <c r="S1658" i="2" s="1"/>
  <c r="P1658" i="2"/>
  <c r="Q1658" i="2" s="1"/>
  <c r="R1657" i="2"/>
  <c r="S1657" i="2" s="1"/>
  <c r="P1657" i="2"/>
  <c r="Q1657" i="2" s="1"/>
  <c r="N1658" i="2"/>
  <c r="O1658" i="2" s="1"/>
  <c r="C1661" i="2"/>
  <c r="K1661" i="2" s="1"/>
  <c r="F1660" i="2"/>
  <c r="G1660" i="2" s="1"/>
  <c r="D1660" i="2"/>
  <c r="E1660" i="2" s="1"/>
  <c r="G135" i="2"/>
  <c r="F135" i="2"/>
  <c r="C136" i="2"/>
  <c r="D136" i="2" s="1"/>
  <c r="R1673" i="10" l="1"/>
  <c r="S1673" i="10" s="1"/>
  <c r="P1673" i="10"/>
  <c r="Q1673" i="10" s="1"/>
  <c r="F1676" i="10"/>
  <c r="G1676" i="10" s="1"/>
  <c r="K1676" i="10"/>
  <c r="C1677" i="10"/>
  <c r="D1676" i="10"/>
  <c r="E1676" i="10" s="1"/>
  <c r="H1675" i="10"/>
  <c r="I1675" i="10" s="1"/>
  <c r="H166" i="10"/>
  <c r="D167" i="10"/>
  <c r="H167" i="10" s="1"/>
  <c r="C168" i="10"/>
  <c r="F168" i="10" s="1"/>
  <c r="G167" i="10"/>
  <c r="F1664" i="8"/>
  <c r="G1664" i="8" s="1"/>
  <c r="D1664" i="8"/>
  <c r="E1664" i="8" s="1"/>
  <c r="D153" i="8"/>
  <c r="F153" i="8"/>
  <c r="H152" i="8"/>
  <c r="R1661" i="8"/>
  <c r="S1661" i="8" s="1"/>
  <c r="N1662" i="8"/>
  <c r="O1662" i="8" s="1"/>
  <c r="H1663" i="8"/>
  <c r="I1663" i="8" s="1"/>
  <c r="R1662" i="8"/>
  <c r="S1662" i="8" s="1"/>
  <c r="P1662" i="8"/>
  <c r="Q1662" i="8" s="1"/>
  <c r="C1665" i="8"/>
  <c r="K1664" i="8"/>
  <c r="C154" i="8"/>
  <c r="G153" i="8"/>
  <c r="J1659" i="2"/>
  <c r="R1659" i="2" s="1"/>
  <c r="S1659" i="2" s="1"/>
  <c r="H1660" i="2"/>
  <c r="I1660" i="2" s="1"/>
  <c r="N1660" i="2" s="1"/>
  <c r="O1660" i="2" s="1"/>
  <c r="C1662" i="2"/>
  <c r="K1662" i="2" s="1"/>
  <c r="F1661" i="2"/>
  <c r="G1661" i="2" s="1"/>
  <c r="D1661" i="2"/>
  <c r="E1661" i="2" s="1"/>
  <c r="H135" i="2"/>
  <c r="G136" i="2"/>
  <c r="C137" i="2"/>
  <c r="D137" i="2" s="1"/>
  <c r="F136" i="2"/>
  <c r="H1676" i="10" l="1"/>
  <c r="I1676" i="10" s="1"/>
  <c r="N1675" i="10"/>
  <c r="O1675" i="10" s="1"/>
  <c r="J1675" i="10"/>
  <c r="D1677" i="10"/>
  <c r="E1677" i="10" s="1"/>
  <c r="K1677" i="10"/>
  <c r="F1677" i="10"/>
  <c r="G1677" i="10" s="1"/>
  <c r="C1678" i="10"/>
  <c r="D168" i="10"/>
  <c r="G168" i="10"/>
  <c r="C169" i="10"/>
  <c r="F169" i="10" s="1"/>
  <c r="F1665" i="8"/>
  <c r="G1665" i="8" s="1"/>
  <c r="D1665" i="8"/>
  <c r="E1665" i="8" s="1"/>
  <c r="H153" i="8"/>
  <c r="F154" i="8"/>
  <c r="D154" i="8"/>
  <c r="H1664" i="8"/>
  <c r="I1664" i="8" s="1"/>
  <c r="N1664" i="8" s="1"/>
  <c r="O1664" i="8" s="1"/>
  <c r="C1666" i="8"/>
  <c r="K1665" i="8"/>
  <c r="C155" i="8"/>
  <c r="G154" i="8"/>
  <c r="N1663" i="8"/>
  <c r="O1663" i="8" s="1"/>
  <c r="J1663" i="8"/>
  <c r="P1659" i="2"/>
  <c r="Q1659" i="2" s="1"/>
  <c r="J1660" i="2"/>
  <c r="H1661" i="2"/>
  <c r="I1661" i="2" s="1"/>
  <c r="C1663" i="2"/>
  <c r="K1663" i="2" s="1"/>
  <c r="F1662" i="2"/>
  <c r="G1662" i="2" s="1"/>
  <c r="D1662" i="2"/>
  <c r="E1662" i="2" s="1"/>
  <c r="G137" i="2"/>
  <c r="C138" i="2"/>
  <c r="D138" i="2" s="1"/>
  <c r="F137" i="2"/>
  <c r="H136" i="2"/>
  <c r="H1677" i="10" l="1"/>
  <c r="I1677" i="10" s="1"/>
  <c r="D1678" i="10"/>
  <c r="E1678" i="10" s="1"/>
  <c r="C1679" i="10"/>
  <c r="K1678" i="10"/>
  <c r="F1678" i="10"/>
  <c r="G1678" i="10" s="1"/>
  <c r="R1675" i="10"/>
  <c r="S1675" i="10" s="1"/>
  <c r="P1675" i="10"/>
  <c r="Q1675" i="10" s="1"/>
  <c r="J1676" i="10"/>
  <c r="N1676" i="10"/>
  <c r="O1676" i="10" s="1"/>
  <c r="H168" i="10"/>
  <c r="D169" i="10"/>
  <c r="H169" i="10" s="1"/>
  <c r="C170" i="10"/>
  <c r="F170" i="10" s="1"/>
  <c r="G169" i="10"/>
  <c r="F1666" i="8"/>
  <c r="G1666" i="8" s="1"/>
  <c r="D1666" i="8"/>
  <c r="E1666" i="8" s="1"/>
  <c r="J1664" i="8"/>
  <c r="R1664" i="8" s="1"/>
  <c r="S1664" i="8" s="1"/>
  <c r="F155" i="8"/>
  <c r="D155" i="8"/>
  <c r="H154" i="8"/>
  <c r="R1663" i="8"/>
  <c r="S1663" i="8" s="1"/>
  <c r="P1663" i="8"/>
  <c r="Q1663" i="8" s="1"/>
  <c r="G155" i="8"/>
  <c r="C156" i="8"/>
  <c r="H1665" i="8"/>
  <c r="I1665" i="8" s="1"/>
  <c r="C1667" i="8"/>
  <c r="K1666" i="8"/>
  <c r="R1660" i="2"/>
  <c r="S1660" i="2" s="1"/>
  <c r="P1660" i="2"/>
  <c r="Q1660" i="2" s="1"/>
  <c r="J1661" i="2"/>
  <c r="N1661" i="2"/>
  <c r="O1661" i="2" s="1"/>
  <c r="H1662" i="2"/>
  <c r="I1662" i="2" s="1"/>
  <c r="C1664" i="2"/>
  <c r="K1664" i="2" s="1"/>
  <c r="F1663" i="2"/>
  <c r="G1663" i="2" s="1"/>
  <c r="D1663" i="2"/>
  <c r="E1663" i="2" s="1"/>
  <c r="H137" i="2"/>
  <c r="G138" i="2"/>
  <c r="C139" i="2"/>
  <c r="D139" i="2" s="1"/>
  <c r="F138" i="2"/>
  <c r="P1676" i="10" l="1"/>
  <c r="Q1676" i="10" s="1"/>
  <c r="R1676" i="10"/>
  <c r="S1676" i="10" s="1"/>
  <c r="H1678" i="10"/>
  <c r="I1678" i="10" s="1"/>
  <c r="D1679" i="10"/>
  <c r="E1679" i="10" s="1"/>
  <c r="H1679" i="10" s="1"/>
  <c r="I1679" i="10" s="1"/>
  <c r="N1679" i="10" s="1"/>
  <c r="O1679" i="10" s="1"/>
  <c r="K1679" i="10"/>
  <c r="F1679" i="10"/>
  <c r="G1679" i="10" s="1"/>
  <c r="C1680" i="10"/>
  <c r="J1677" i="10"/>
  <c r="N1677" i="10"/>
  <c r="O1677" i="10" s="1"/>
  <c r="D170" i="10"/>
  <c r="G170" i="10"/>
  <c r="C171" i="10"/>
  <c r="F171" i="10" s="1"/>
  <c r="F1667" i="8"/>
  <c r="G1667" i="8" s="1"/>
  <c r="D1667" i="8"/>
  <c r="E1667" i="8" s="1"/>
  <c r="H155" i="8"/>
  <c r="P1664" i="8"/>
  <c r="Q1664" i="8" s="1"/>
  <c r="F156" i="8"/>
  <c r="D156" i="8"/>
  <c r="H1666" i="8"/>
  <c r="I1666" i="8" s="1"/>
  <c r="N1666" i="8" s="1"/>
  <c r="O1666" i="8" s="1"/>
  <c r="C1668" i="8"/>
  <c r="K1667" i="8"/>
  <c r="J1665" i="8"/>
  <c r="N1665" i="8"/>
  <c r="O1665" i="8" s="1"/>
  <c r="C157" i="8"/>
  <c r="G156" i="8"/>
  <c r="R1661" i="2"/>
  <c r="S1661" i="2" s="1"/>
  <c r="P1661" i="2"/>
  <c r="Q1661" i="2" s="1"/>
  <c r="H1663" i="2"/>
  <c r="I1663" i="2" s="1"/>
  <c r="J1663" i="2" s="1"/>
  <c r="H138" i="2"/>
  <c r="J1662" i="2"/>
  <c r="N1662" i="2"/>
  <c r="O1662" i="2" s="1"/>
  <c r="C1665" i="2"/>
  <c r="K1665" i="2" s="1"/>
  <c r="F1664" i="2"/>
  <c r="G1664" i="2" s="1"/>
  <c r="D1664" i="2"/>
  <c r="E1664" i="2" s="1"/>
  <c r="G139" i="2"/>
  <c r="C140" i="2"/>
  <c r="D140" i="2" s="1"/>
  <c r="F139" i="2"/>
  <c r="J1679" i="10" l="1"/>
  <c r="P1677" i="10"/>
  <c r="Q1677" i="10" s="1"/>
  <c r="R1677" i="10"/>
  <c r="S1677" i="10" s="1"/>
  <c r="D1680" i="10"/>
  <c r="E1680" i="10" s="1"/>
  <c r="H1680" i="10" s="1"/>
  <c r="I1680" i="10" s="1"/>
  <c r="N1680" i="10" s="1"/>
  <c r="O1680" i="10" s="1"/>
  <c r="F1680" i="10"/>
  <c r="G1680" i="10" s="1"/>
  <c r="C1681" i="10"/>
  <c r="K1680" i="10"/>
  <c r="J1678" i="10"/>
  <c r="N1678" i="10"/>
  <c r="O1678" i="10" s="1"/>
  <c r="H170" i="10"/>
  <c r="D171" i="10"/>
  <c r="H171" i="10" s="1"/>
  <c r="C172" i="10"/>
  <c r="F172" i="10" s="1"/>
  <c r="G171" i="10"/>
  <c r="P1679" i="10"/>
  <c r="Q1679" i="10" s="1"/>
  <c r="R1679" i="10"/>
  <c r="S1679" i="10" s="1"/>
  <c r="F1668" i="8"/>
  <c r="G1668" i="8" s="1"/>
  <c r="D1668" i="8"/>
  <c r="H156" i="8"/>
  <c r="F157" i="8"/>
  <c r="D157" i="8"/>
  <c r="J1666" i="8"/>
  <c r="R1666" i="8" s="1"/>
  <c r="S1666" i="8" s="1"/>
  <c r="C158" i="8"/>
  <c r="G157" i="8"/>
  <c r="C1669" i="8"/>
  <c r="E1668" i="8"/>
  <c r="K1668" i="8"/>
  <c r="P1665" i="8"/>
  <c r="Q1665" i="8" s="1"/>
  <c r="R1665" i="8"/>
  <c r="S1665" i="8" s="1"/>
  <c r="H1667" i="8"/>
  <c r="I1667" i="8" s="1"/>
  <c r="P1663" i="2"/>
  <c r="Q1663" i="2" s="1"/>
  <c r="R1663" i="2"/>
  <c r="S1663" i="2" s="1"/>
  <c r="H139" i="2"/>
  <c r="R1662" i="2"/>
  <c r="S1662" i="2" s="1"/>
  <c r="P1662" i="2"/>
  <c r="Q1662" i="2" s="1"/>
  <c r="N1663" i="2"/>
  <c r="O1663" i="2" s="1"/>
  <c r="H1664" i="2"/>
  <c r="I1664" i="2" s="1"/>
  <c r="C1666" i="2"/>
  <c r="K1666" i="2" s="1"/>
  <c r="F1665" i="2"/>
  <c r="G1665" i="2" s="1"/>
  <c r="D1665" i="2"/>
  <c r="E1665" i="2" s="1"/>
  <c r="G140" i="2"/>
  <c r="C141" i="2"/>
  <c r="D141" i="2" s="1"/>
  <c r="F140" i="2"/>
  <c r="F1681" i="10" l="1"/>
  <c r="G1681" i="10" s="1"/>
  <c r="D1681" i="10"/>
  <c r="E1681" i="10" s="1"/>
  <c r="H1681" i="10" s="1"/>
  <c r="I1681" i="10" s="1"/>
  <c r="C1682" i="10"/>
  <c r="K1681" i="10"/>
  <c r="J1680" i="10"/>
  <c r="P1680" i="10" s="1"/>
  <c r="Q1680" i="10" s="1"/>
  <c r="R1678" i="10"/>
  <c r="S1678" i="10" s="1"/>
  <c r="P1678" i="10"/>
  <c r="Q1678" i="10" s="1"/>
  <c r="R1680" i="10"/>
  <c r="S1680" i="10" s="1"/>
  <c r="D172" i="10"/>
  <c r="C173" i="10"/>
  <c r="F173" i="10" s="1"/>
  <c r="G172" i="10"/>
  <c r="N1681" i="10"/>
  <c r="O1681" i="10" s="1"/>
  <c r="J1681" i="10"/>
  <c r="F1669" i="8"/>
  <c r="G1669" i="8" s="1"/>
  <c r="D1669" i="8"/>
  <c r="E1669" i="8" s="1"/>
  <c r="H157" i="8"/>
  <c r="F158" i="8"/>
  <c r="D158" i="8"/>
  <c r="P1666" i="8"/>
  <c r="Q1666" i="8" s="1"/>
  <c r="H1668" i="8"/>
  <c r="I1668" i="8" s="1"/>
  <c r="J1668" i="8" s="1"/>
  <c r="C159" i="8"/>
  <c r="G158" i="8"/>
  <c r="N1667" i="8"/>
  <c r="O1667" i="8" s="1"/>
  <c r="J1667" i="8"/>
  <c r="C1670" i="8"/>
  <c r="K1669" i="8"/>
  <c r="H140" i="2"/>
  <c r="H1665" i="2"/>
  <c r="I1665" i="2" s="1"/>
  <c r="J1665" i="2" s="1"/>
  <c r="J1664" i="2"/>
  <c r="N1664" i="2"/>
  <c r="O1664" i="2" s="1"/>
  <c r="C1667" i="2"/>
  <c r="K1667" i="2" s="1"/>
  <c r="F1666" i="2"/>
  <c r="G1666" i="2" s="1"/>
  <c r="D1666" i="2"/>
  <c r="E1666" i="2" s="1"/>
  <c r="G141" i="2"/>
  <c r="C142" i="2"/>
  <c r="D142" i="2" s="1"/>
  <c r="F141" i="2"/>
  <c r="K1682" i="10" l="1"/>
  <c r="C1683" i="10"/>
  <c r="F1682" i="10"/>
  <c r="G1682" i="10" s="1"/>
  <c r="D1682" i="10"/>
  <c r="E1682" i="10" s="1"/>
  <c r="H1682" i="10" s="1"/>
  <c r="I1682" i="10" s="1"/>
  <c r="N1682" i="10" s="1"/>
  <c r="O1682" i="10" s="1"/>
  <c r="H172" i="10"/>
  <c r="D173" i="10"/>
  <c r="H173" i="10" s="1"/>
  <c r="C174" i="10"/>
  <c r="F174" i="10" s="1"/>
  <c r="G173" i="10"/>
  <c r="R1681" i="10"/>
  <c r="S1681" i="10" s="1"/>
  <c r="P1681" i="10"/>
  <c r="Q1681" i="10" s="1"/>
  <c r="F1670" i="8"/>
  <c r="G1670" i="8" s="1"/>
  <c r="D1670" i="8"/>
  <c r="E1670" i="8" s="1"/>
  <c r="F159" i="8"/>
  <c r="D159" i="8"/>
  <c r="H158" i="8"/>
  <c r="H1669" i="8"/>
  <c r="I1669" i="8" s="1"/>
  <c r="J1669" i="8" s="1"/>
  <c r="N1668" i="8"/>
  <c r="O1668" i="8" s="1"/>
  <c r="R1667" i="8"/>
  <c r="S1667" i="8" s="1"/>
  <c r="P1667" i="8"/>
  <c r="Q1667" i="8" s="1"/>
  <c r="G159" i="8"/>
  <c r="C160" i="8"/>
  <c r="C1671" i="8"/>
  <c r="K1670" i="8"/>
  <c r="P1668" i="8"/>
  <c r="Q1668" i="8" s="1"/>
  <c r="R1668" i="8"/>
  <c r="S1668" i="8" s="1"/>
  <c r="N1665" i="2"/>
  <c r="O1665" i="2" s="1"/>
  <c r="H141" i="2"/>
  <c r="H1666" i="2"/>
  <c r="I1666" i="2" s="1"/>
  <c r="N1666" i="2" s="1"/>
  <c r="O1666" i="2" s="1"/>
  <c r="R1665" i="2"/>
  <c r="S1665" i="2" s="1"/>
  <c r="P1665" i="2"/>
  <c r="Q1665" i="2" s="1"/>
  <c r="R1664" i="2"/>
  <c r="S1664" i="2" s="1"/>
  <c r="P1664" i="2"/>
  <c r="Q1664" i="2" s="1"/>
  <c r="C1668" i="2"/>
  <c r="K1668" i="2" s="1"/>
  <c r="F1667" i="2"/>
  <c r="G1667" i="2" s="1"/>
  <c r="D1667" i="2"/>
  <c r="E1667" i="2" s="1"/>
  <c r="G142" i="2"/>
  <c r="C143" i="2"/>
  <c r="D143" i="2" s="1"/>
  <c r="F142" i="2"/>
  <c r="J1682" i="10" l="1"/>
  <c r="D1683" i="10"/>
  <c r="E1683" i="10" s="1"/>
  <c r="C1684" i="10"/>
  <c r="K1683" i="10"/>
  <c r="F1683" i="10"/>
  <c r="G1683" i="10" s="1"/>
  <c r="D174" i="10"/>
  <c r="G174" i="10"/>
  <c r="C175" i="10"/>
  <c r="F175" i="10" s="1"/>
  <c r="F1671" i="8"/>
  <c r="G1671" i="8" s="1"/>
  <c r="D1671" i="8"/>
  <c r="E1671" i="8" s="1"/>
  <c r="F160" i="8"/>
  <c r="D160" i="8"/>
  <c r="H159" i="8"/>
  <c r="N1669" i="8"/>
  <c r="O1669" i="8" s="1"/>
  <c r="H1670" i="8"/>
  <c r="I1670" i="8" s="1"/>
  <c r="N1670" i="8" s="1"/>
  <c r="O1670" i="8" s="1"/>
  <c r="C161" i="8"/>
  <c r="G160" i="8"/>
  <c r="C1672" i="8"/>
  <c r="K1671" i="8"/>
  <c r="P1669" i="8"/>
  <c r="Q1669" i="8" s="1"/>
  <c r="R1669" i="8"/>
  <c r="S1669" i="8" s="1"/>
  <c r="J1666" i="2"/>
  <c r="R1666" i="2" s="1"/>
  <c r="S1666" i="2" s="1"/>
  <c r="H1667" i="2"/>
  <c r="I1667" i="2" s="1"/>
  <c r="C1669" i="2"/>
  <c r="K1669" i="2" s="1"/>
  <c r="F1668" i="2"/>
  <c r="G1668" i="2" s="1"/>
  <c r="D1668" i="2"/>
  <c r="E1668" i="2" s="1"/>
  <c r="H142" i="2"/>
  <c r="G143" i="2"/>
  <c r="C144" i="2"/>
  <c r="D144" i="2" s="1"/>
  <c r="F143" i="2"/>
  <c r="F1684" i="10" l="1"/>
  <c r="G1684" i="10" s="1"/>
  <c r="D1684" i="10"/>
  <c r="E1684" i="10" s="1"/>
  <c r="K1684" i="10"/>
  <c r="C1685" i="10"/>
  <c r="H1683" i="10"/>
  <c r="I1683" i="10" s="1"/>
  <c r="R1682" i="10"/>
  <c r="S1682" i="10" s="1"/>
  <c r="P1682" i="10"/>
  <c r="Q1682" i="10" s="1"/>
  <c r="H174" i="10"/>
  <c r="D175" i="10"/>
  <c r="H175" i="10" s="1"/>
  <c r="C176" i="10"/>
  <c r="F176" i="10" s="1"/>
  <c r="G175" i="10"/>
  <c r="F1672" i="8"/>
  <c r="G1672" i="8" s="1"/>
  <c r="D1672" i="8"/>
  <c r="E1672" i="8" s="1"/>
  <c r="H160" i="8"/>
  <c r="F161" i="8"/>
  <c r="D161" i="8"/>
  <c r="H1671" i="8"/>
  <c r="I1671" i="8" s="1"/>
  <c r="J1671" i="8" s="1"/>
  <c r="J1670" i="8"/>
  <c r="R1670" i="8" s="1"/>
  <c r="S1670" i="8" s="1"/>
  <c r="C1673" i="8"/>
  <c r="K1672" i="8"/>
  <c r="G161" i="8"/>
  <c r="C162" i="8"/>
  <c r="P1666" i="2"/>
  <c r="Q1666" i="2" s="1"/>
  <c r="H1668" i="2"/>
  <c r="I1668" i="2" s="1"/>
  <c r="J1668" i="2" s="1"/>
  <c r="J1667" i="2"/>
  <c r="N1667" i="2"/>
  <c r="O1667" i="2" s="1"/>
  <c r="H143" i="2"/>
  <c r="C1670" i="2"/>
  <c r="K1670" i="2" s="1"/>
  <c r="F1669" i="2"/>
  <c r="G1669" i="2" s="1"/>
  <c r="D1669" i="2"/>
  <c r="E1669" i="2" s="1"/>
  <c r="G144" i="2"/>
  <c r="C145" i="2"/>
  <c r="D145" i="2" s="1"/>
  <c r="F144" i="2"/>
  <c r="D1685" i="10" l="1"/>
  <c r="E1685" i="10" s="1"/>
  <c r="F1685" i="10"/>
  <c r="G1685" i="10" s="1"/>
  <c r="K1685" i="10"/>
  <c r="C1686" i="10"/>
  <c r="H1684" i="10"/>
  <c r="I1684" i="10" s="1"/>
  <c r="N1683" i="10"/>
  <c r="O1683" i="10" s="1"/>
  <c r="J1683" i="10"/>
  <c r="D176" i="10"/>
  <c r="G176" i="10"/>
  <c r="C177" i="10"/>
  <c r="F177" i="10" s="1"/>
  <c r="F1673" i="8"/>
  <c r="G1673" i="8" s="1"/>
  <c r="D1673" i="8"/>
  <c r="E1673" i="8" s="1"/>
  <c r="N1671" i="8"/>
  <c r="O1671" i="8" s="1"/>
  <c r="H161" i="8"/>
  <c r="F162" i="8"/>
  <c r="D162" i="8"/>
  <c r="P1670" i="8"/>
  <c r="Q1670" i="8" s="1"/>
  <c r="H1672" i="8"/>
  <c r="I1672" i="8" s="1"/>
  <c r="J1672" i="8" s="1"/>
  <c r="C163" i="8"/>
  <c r="G162" i="8"/>
  <c r="R1671" i="8"/>
  <c r="S1671" i="8" s="1"/>
  <c r="P1671" i="8"/>
  <c r="Q1671" i="8" s="1"/>
  <c r="C1674" i="8"/>
  <c r="K1673" i="8"/>
  <c r="H144" i="2"/>
  <c r="R1668" i="2"/>
  <c r="S1668" i="2" s="1"/>
  <c r="P1668" i="2"/>
  <c r="Q1668" i="2" s="1"/>
  <c r="R1667" i="2"/>
  <c r="S1667" i="2" s="1"/>
  <c r="P1667" i="2"/>
  <c r="Q1667" i="2" s="1"/>
  <c r="N1668" i="2"/>
  <c r="O1668" i="2" s="1"/>
  <c r="H1669" i="2"/>
  <c r="I1669" i="2" s="1"/>
  <c r="C1671" i="2"/>
  <c r="K1671" i="2" s="1"/>
  <c r="F1670" i="2"/>
  <c r="G1670" i="2" s="1"/>
  <c r="D1670" i="2"/>
  <c r="E1670" i="2" s="1"/>
  <c r="G145" i="2"/>
  <c r="C146" i="2"/>
  <c r="D146" i="2" s="1"/>
  <c r="F145" i="2"/>
  <c r="D1686" i="10" l="1"/>
  <c r="E1686" i="10" s="1"/>
  <c r="H1686" i="10" s="1"/>
  <c r="I1686" i="10" s="1"/>
  <c r="J1686" i="10" s="1"/>
  <c r="R1686" i="10" s="1"/>
  <c r="S1686" i="10" s="1"/>
  <c r="K1686" i="10"/>
  <c r="F1686" i="10"/>
  <c r="G1686" i="10" s="1"/>
  <c r="C1687" i="10"/>
  <c r="P1683" i="10"/>
  <c r="Q1683" i="10" s="1"/>
  <c r="R1683" i="10"/>
  <c r="S1683" i="10" s="1"/>
  <c r="N1684" i="10"/>
  <c r="O1684" i="10" s="1"/>
  <c r="J1684" i="10"/>
  <c r="H1685" i="10"/>
  <c r="I1685" i="10" s="1"/>
  <c r="N1686" i="10"/>
  <c r="O1686" i="10" s="1"/>
  <c r="D177" i="10"/>
  <c r="H176" i="10"/>
  <c r="P1686" i="10"/>
  <c r="Q1686" i="10" s="1"/>
  <c r="C178" i="10"/>
  <c r="F178" i="10" s="1"/>
  <c r="G177" i="10"/>
  <c r="F1674" i="8"/>
  <c r="G1674" i="8" s="1"/>
  <c r="D1674" i="8"/>
  <c r="E1674" i="8" s="1"/>
  <c r="H162" i="8"/>
  <c r="F163" i="8"/>
  <c r="D163" i="8"/>
  <c r="N1672" i="8"/>
  <c r="O1672" i="8" s="1"/>
  <c r="P1672" i="8"/>
  <c r="Q1672" i="8" s="1"/>
  <c r="R1672" i="8"/>
  <c r="S1672" i="8" s="1"/>
  <c r="C1675" i="8"/>
  <c r="K1674" i="8"/>
  <c r="H1673" i="8"/>
  <c r="I1673" i="8" s="1"/>
  <c r="G163" i="8"/>
  <c r="C164" i="8"/>
  <c r="J1669" i="2"/>
  <c r="N1669" i="2"/>
  <c r="O1669" i="2" s="1"/>
  <c r="H145" i="2"/>
  <c r="H1670" i="2"/>
  <c r="I1670" i="2" s="1"/>
  <c r="C1672" i="2"/>
  <c r="K1672" i="2" s="1"/>
  <c r="F1671" i="2"/>
  <c r="G1671" i="2" s="1"/>
  <c r="D1671" i="2"/>
  <c r="E1671" i="2" s="1"/>
  <c r="G146" i="2"/>
  <c r="C147" i="2"/>
  <c r="D147" i="2" s="1"/>
  <c r="F146" i="2"/>
  <c r="R1684" i="10" l="1"/>
  <c r="S1684" i="10" s="1"/>
  <c r="P1684" i="10"/>
  <c r="Q1684" i="10" s="1"/>
  <c r="D1687" i="10"/>
  <c r="E1687" i="10" s="1"/>
  <c r="F1687" i="10"/>
  <c r="G1687" i="10" s="1"/>
  <c r="K1687" i="10"/>
  <c r="C1688" i="10"/>
  <c r="N1685" i="10"/>
  <c r="O1685" i="10" s="1"/>
  <c r="J1685" i="10"/>
  <c r="D178" i="10"/>
  <c r="H177" i="10"/>
  <c r="G178" i="10"/>
  <c r="C179" i="10"/>
  <c r="F179" i="10" s="1"/>
  <c r="F1675" i="8"/>
  <c r="G1675" i="8" s="1"/>
  <c r="D1675" i="8"/>
  <c r="E1675" i="8" s="1"/>
  <c r="F164" i="8"/>
  <c r="D164" i="8"/>
  <c r="H163" i="8"/>
  <c r="C1676" i="8"/>
  <c r="K1675" i="8"/>
  <c r="J1673" i="8"/>
  <c r="N1673" i="8"/>
  <c r="O1673" i="8" s="1"/>
  <c r="C165" i="8"/>
  <c r="G164" i="8"/>
  <c r="H1674" i="8"/>
  <c r="I1674" i="8" s="1"/>
  <c r="R1669" i="2"/>
  <c r="S1669" i="2" s="1"/>
  <c r="P1669" i="2"/>
  <c r="Q1669" i="2" s="1"/>
  <c r="J1670" i="2"/>
  <c r="N1670" i="2"/>
  <c r="O1670" i="2" s="1"/>
  <c r="H146" i="2"/>
  <c r="H1671" i="2"/>
  <c r="I1671" i="2" s="1"/>
  <c r="C1673" i="2"/>
  <c r="K1673" i="2" s="1"/>
  <c r="F1672" i="2"/>
  <c r="G1672" i="2" s="1"/>
  <c r="D1672" i="2"/>
  <c r="E1672" i="2" s="1"/>
  <c r="G147" i="2"/>
  <c r="C148" i="2"/>
  <c r="D148" i="2" s="1"/>
  <c r="F147" i="2"/>
  <c r="P1685" i="10" l="1"/>
  <c r="Q1685" i="10" s="1"/>
  <c r="R1685" i="10"/>
  <c r="S1685" i="10" s="1"/>
  <c r="H1687" i="10"/>
  <c r="I1687" i="10" s="1"/>
  <c r="C1689" i="10"/>
  <c r="D1688" i="10"/>
  <c r="E1688" i="10" s="1"/>
  <c r="H1688" i="10" s="1"/>
  <c r="I1688" i="10" s="1"/>
  <c r="N1688" i="10" s="1"/>
  <c r="O1688" i="10" s="1"/>
  <c r="K1688" i="10"/>
  <c r="F1688" i="10"/>
  <c r="G1688" i="10" s="1"/>
  <c r="D179" i="10"/>
  <c r="H178" i="10"/>
  <c r="C180" i="10"/>
  <c r="F180" i="10" s="1"/>
  <c r="G179" i="10"/>
  <c r="J1688" i="10"/>
  <c r="F1676" i="8"/>
  <c r="G1676" i="8" s="1"/>
  <c r="D1676" i="8"/>
  <c r="E1676" i="8" s="1"/>
  <c r="F165" i="8"/>
  <c r="D165" i="8"/>
  <c r="H164" i="8"/>
  <c r="H1675" i="8"/>
  <c r="I1675" i="8" s="1"/>
  <c r="N1675" i="8" s="1"/>
  <c r="O1675" i="8" s="1"/>
  <c r="C166" i="8"/>
  <c r="G165" i="8"/>
  <c r="C1677" i="8"/>
  <c r="K1676" i="8"/>
  <c r="N1674" i="8"/>
  <c r="O1674" i="8" s="1"/>
  <c r="J1674" i="8"/>
  <c r="P1673" i="8"/>
  <c r="Q1673" i="8" s="1"/>
  <c r="R1673" i="8"/>
  <c r="S1673" i="8" s="1"/>
  <c r="R1670" i="2"/>
  <c r="S1670" i="2" s="1"/>
  <c r="P1670" i="2"/>
  <c r="Q1670" i="2" s="1"/>
  <c r="J1671" i="2"/>
  <c r="N1671" i="2"/>
  <c r="O1671" i="2" s="1"/>
  <c r="H1672" i="2"/>
  <c r="I1672" i="2" s="1"/>
  <c r="C1674" i="2"/>
  <c r="K1674" i="2" s="1"/>
  <c r="F1673" i="2"/>
  <c r="G1673" i="2" s="1"/>
  <c r="D1673" i="2"/>
  <c r="E1673" i="2" s="1"/>
  <c r="H147" i="2"/>
  <c r="G148" i="2"/>
  <c r="F148" i="2"/>
  <c r="C149" i="2"/>
  <c r="D149" i="2" s="1"/>
  <c r="F1689" i="10" l="1"/>
  <c r="G1689" i="10" s="1"/>
  <c r="D1689" i="10"/>
  <c r="E1689" i="10" s="1"/>
  <c r="C1690" i="10"/>
  <c r="K1689" i="10"/>
  <c r="N1687" i="10"/>
  <c r="O1687" i="10" s="1"/>
  <c r="J1687" i="10"/>
  <c r="H179" i="10"/>
  <c r="D180" i="10"/>
  <c r="R1688" i="10"/>
  <c r="S1688" i="10" s="1"/>
  <c r="P1688" i="10"/>
  <c r="Q1688" i="10" s="1"/>
  <c r="C181" i="10"/>
  <c r="F181" i="10" s="1"/>
  <c r="G180" i="10"/>
  <c r="F1677" i="8"/>
  <c r="G1677" i="8" s="1"/>
  <c r="D1677" i="8"/>
  <c r="E1677" i="8" s="1"/>
  <c r="J1675" i="8"/>
  <c r="R1675" i="8" s="1"/>
  <c r="S1675" i="8" s="1"/>
  <c r="F166" i="8"/>
  <c r="D166" i="8"/>
  <c r="H165" i="8"/>
  <c r="H1676" i="8"/>
  <c r="I1676" i="8" s="1"/>
  <c r="N1676" i="8" s="1"/>
  <c r="O1676" i="8" s="1"/>
  <c r="R1674" i="8"/>
  <c r="S1674" i="8" s="1"/>
  <c r="P1674" i="8"/>
  <c r="Q1674" i="8" s="1"/>
  <c r="C167" i="8"/>
  <c r="G166" i="8"/>
  <c r="C1678" i="8"/>
  <c r="K1677" i="8"/>
  <c r="R1671" i="2"/>
  <c r="S1671" i="2" s="1"/>
  <c r="P1671" i="2"/>
  <c r="Q1671" i="2" s="1"/>
  <c r="J1672" i="2"/>
  <c r="N1672" i="2"/>
  <c r="O1672" i="2" s="1"/>
  <c r="H148" i="2"/>
  <c r="H1673" i="2"/>
  <c r="I1673" i="2" s="1"/>
  <c r="C1675" i="2"/>
  <c r="K1675" i="2" s="1"/>
  <c r="F1674" i="2"/>
  <c r="G1674" i="2" s="1"/>
  <c r="D1674" i="2"/>
  <c r="E1674" i="2" s="1"/>
  <c r="G149" i="2"/>
  <c r="C150" i="2"/>
  <c r="D150" i="2" s="1"/>
  <c r="F149" i="2"/>
  <c r="D1690" i="10" l="1"/>
  <c r="E1690" i="10" s="1"/>
  <c r="C1691" i="10"/>
  <c r="K1690" i="10"/>
  <c r="F1690" i="10"/>
  <c r="G1690" i="10" s="1"/>
  <c r="P1687" i="10"/>
  <c r="Q1687" i="10" s="1"/>
  <c r="R1687" i="10"/>
  <c r="S1687" i="10" s="1"/>
  <c r="H1689" i="10"/>
  <c r="I1689" i="10" s="1"/>
  <c r="H180" i="10"/>
  <c r="D181" i="10"/>
  <c r="C182" i="10"/>
  <c r="F182" i="10" s="1"/>
  <c r="G181" i="10"/>
  <c r="F1678" i="8"/>
  <c r="G1678" i="8" s="1"/>
  <c r="D1678" i="8"/>
  <c r="E1678" i="8" s="1"/>
  <c r="P1675" i="8"/>
  <c r="Q1675" i="8" s="1"/>
  <c r="H166" i="8"/>
  <c r="F167" i="8"/>
  <c r="D167" i="8"/>
  <c r="J1676" i="8"/>
  <c r="R1676" i="8" s="1"/>
  <c r="S1676" i="8" s="1"/>
  <c r="C1679" i="8"/>
  <c r="K1678" i="8"/>
  <c r="H1677" i="8"/>
  <c r="I1677" i="8" s="1"/>
  <c r="G167" i="8"/>
  <c r="C168" i="8"/>
  <c r="R1672" i="2"/>
  <c r="S1672" i="2" s="1"/>
  <c r="P1672" i="2"/>
  <c r="Q1672" i="2" s="1"/>
  <c r="J1673" i="2"/>
  <c r="N1673" i="2"/>
  <c r="O1673" i="2" s="1"/>
  <c r="H149" i="2"/>
  <c r="H1674" i="2"/>
  <c r="I1674" i="2" s="1"/>
  <c r="C1676" i="2"/>
  <c r="K1676" i="2" s="1"/>
  <c r="F1675" i="2"/>
  <c r="G1675" i="2" s="1"/>
  <c r="D1675" i="2"/>
  <c r="E1675" i="2" s="1"/>
  <c r="G150" i="2"/>
  <c r="F150" i="2"/>
  <c r="C151" i="2"/>
  <c r="D151" i="2" s="1"/>
  <c r="N1689" i="10" l="1"/>
  <c r="O1689" i="10" s="1"/>
  <c r="J1689" i="10"/>
  <c r="F1691" i="10"/>
  <c r="G1691" i="10" s="1"/>
  <c r="K1691" i="10"/>
  <c r="C1692" i="10"/>
  <c r="D1691" i="10"/>
  <c r="E1691" i="10" s="1"/>
  <c r="H1691" i="10" s="1"/>
  <c r="I1691" i="10" s="1"/>
  <c r="N1691" i="10" s="1"/>
  <c r="O1691" i="10" s="1"/>
  <c r="H1690" i="10"/>
  <c r="I1690" i="10" s="1"/>
  <c r="H181" i="10"/>
  <c r="D182" i="10"/>
  <c r="H182" i="10" s="1"/>
  <c r="G182" i="10"/>
  <c r="C183" i="10"/>
  <c r="F183" i="10" s="1"/>
  <c r="F1679" i="8"/>
  <c r="G1679" i="8" s="1"/>
  <c r="D1679" i="8"/>
  <c r="E1679" i="8" s="1"/>
  <c r="F168" i="8"/>
  <c r="D168" i="8"/>
  <c r="H167" i="8"/>
  <c r="P1676" i="8"/>
  <c r="Q1676" i="8" s="1"/>
  <c r="H1678" i="8"/>
  <c r="I1678" i="8" s="1"/>
  <c r="N1678" i="8" s="1"/>
  <c r="O1678" i="8" s="1"/>
  <c r="C169" i="8"/>
  <c r="G168" i="8"/>
  <c r="J1677" i="8"/>
  <c r="N1677" i="8"/>
  <c r="O1677" i="8" s="1"/>
  <c r="C1680" i="8"/>
  <c r="K1679" i="8"/>
  <c r="R1673" i="2"/>
  <c r="S1673" i="2" s="1"/>
  <c r="P1673" i="2"/>
  <c r="Q1673" i="2" s="1"/>
  <c r="J1674" i="2"/>
  <c r="N1674" i="2"/>
  <c r="O1674" i="2" s="1"/>
  <c r="H1675" i="2"/>
  <c r="I1675" i="2" s="1"/>
  <c r="C1677" i="2"/>
  <c r="K1677" i="2" s="1"/>
  <c r="F1676" i="2"/>
  <c r="G1676" i="2" s="1"/>
  <c r="D1676" i="2"/>
  <c r="E1676" i="2" s="1"/>
  <c r="H150" i="2"/>
  <c r="G151" i="2"/>
  <c r="C152" i="2"/>
  <c r="D152" i="2" s="1"/>
  <c r="F151" i="2"/>
  <c r="J1691" i="10" l="1"/>
  <c r="N1690" i="10"/>
  <c r="O1690" i="10" s="1"/>
  <c r="J1690" i="10"/>
  <c r="R1689" i="10"/>
  <c r="S1689" i="10" s="1"/>
  <c r="P1689" i="10"/>
  <c r="Q1689" i="10" s="1"/>
  <c r="D1692" i="10"/>
  <c r="E1692" i="10" s="1"/>
  <c r="K1692" i="10"/>
  <c r="C1693" i="10"/>
  <c r="F1692" i="10"/>
  <c r="G1692" i="10" s="1"/>
  <c r="D183" i="10"/>
  <c r="H183" i="10" s="1"/>
  <c r="P1691" i="10"/>
  <c r="Q1691" i="10" s="1"/>
  <c r="R1691" i="10"/>
  <c r="S1691" i="10" s="1"/>
  <c r="C184" i="10"/>
  <c r="F184" i="10" s="1"/>
  <c r="G183" i="10"/>
  <c r="F1680" i="8"/>
  <c r="G1680" i="8" s="1"/>
  <c r="D1680" i="8"/>
  <c r="E1680" i="8" s="1"/>
  <c r="H168" i="8"/>
  <c r="F169" i="8"/>
  <c r="D169" i="8"/>
  <c r="J1678" i="8"/>
  <c r="P1678" i="8" s="1"/>
  <c r="Q1678" i="8" s="1"/>
  <c r="H1679" i="8"/>
  <c r="I1679" i="8" s="1"/>
  <c r="P1677" i="8"/>
  <c r="Q1677" i="8" s="1"/>
  <c r="R1677" i="8"/>
  <c r="S1677" i="8" s="1"/>
  <c r="C170" i="8"/>
  <c r="G169" i="8"/>
  <c r="C1681" i="8"/>
  <c r="K1680" i="8"/>
  <c r="R1674" i="2"/>
  <c r="S1674" i="2" s="1"/>
  <c r="P1674" i="2"/>
  <c r="Q1674" i="2" s="1"/>
  <c r="J1675" i="2"/>
  <c r="N1675" i="2"/>
  <c r="O1675" i="2" s="1"/>
  <c r="H1676" i="2"/>
  <c r="I1676" i="2" s="1"/>
  <c r="C1678" i="2"/>
  <c r="K1678" i="2" s="1"/>
  <c r="D1677" i="2"/>
  <c r="E1677" i="2" s="1"/>
  <c r="F1677" i="2"/>
  <c r="G1677" i="2" s="1"/>
  <c r="G152" i="2"/>
  <c r="C153" i="2"/>
  <c r="D153" i="2" s="1"/>
  <c r="F152" i="2"/>
  <c r="H151" i="2"/>
  <c r="H1692" i="10" l="1"/>
  <c r="I1692" i="10" s="1"/>
  <c r="D1693" i="10"/>
  <c r="E1693" i="10" s="1"/>
  <c r="C1694" i="10"/>
  <c r="F1693" i="10"/>
  <c r="G1693" i="10" s="1"/>
  <c r="K1693" i="10"/>
  <c r="R1690" i="10"/>
  <c r="S1690" i="10" s="1"/>
  <c r="P1690" i="10"/>
  <c r="Q1690" i="10" s="1"/>
  <c r="D184" i="10"/>
  <c r="G184" i="10"/>
  <c r="C185" i="10"/>
  <c r="F185" i="10" s="1"/>
  <c r="F1681" i="8"/>
  <c r="G1681" i="8" s="1"/>
  <c r="D1681" i="8"/>
  <c r="E1681" i="8" s="1"/>
  <c r="F170" i="8"/>
  <c r="D170" i="8"/>
  <c r="H169" i="8"/>
  <c r="R1678" i="8"/>
  <c r="S1678" i="8" s="1"/>
  <c r="H1680" i="8"/>
  <c r="I1680" i="8" s="1"/>
  <c r="J1680" i="8" s="1"/>
  <c r="C1682" i="8"/>
  <c r="K1681" i="8"/>
  <c r="C171" i="8"/>
  <c r="G170" i="8"/>
  <c r="N1679" i="8"/>
  <c r="O1679" i="8" s="1"/>
  <c r="J1679" i="8"/>
  <c r="R1675" i="2"/>
  <c r="S1675" i="2" s="1"/>
  <c r="P1675" i="2"/>
  <c r="Q1675" i="2" s="1"/>
  <c r="J1676" i="2"/>
  <c r="N1676" i="2"/>
  <c r="O1676" i="2" s="1"/>
  <c r="H152" i="2"/>
  <c r="H1677" i="2"/>
  <c r="I1677" i="2" s="1"/>
  <c r="C1679" i="2"/>
  <c r="K1679" i="2" s="1"/>
  <c r="F1678" i="2"/>
  <c r="G1678" i="2" s="1"/>
  <c r="D1678" i="2"/>
  <c r="E1678" i="2" s="1"/>
  <c r="G153" i="2"/>
  <c r="C154" i="2"/>
  <c r="D154" i="2" s="1"/>
  <c r="F153" i="2"/>
  <c r="D1694" i="10" l="1"/>
  <c r="E1694" i="10" s="1"/>
  <c r="H1694" i="10" s="1"/>
  <c r="I1694" i="10" s="1"/>
  <c r="N1694" i="10" s="1"/>
  <c r="O1694" i="10" s="1"/>
  <c r="F1694" i="10"/>
  <c r="G1694" i="10" s="1"/>
  <c r="K1694" i="10"/>
  <c r="C1695" i="10"/>
  <c r="H1693" i="10"/>
  <c r="I1693" i="10" s="1"/>
  <c r="J1692" i="10"/>
  <c r="N1692" i="10"/>
  <c r="O1692" i="10" s="1"/>
  <c r="H184" i="10"/>
  <c r="D185" i="10"/>
  <c r="H185" i="10" s="1"/>
  <c r="J1694" i="10"/>
  <c r="P1694" i="10" s="1"/>
  <c r="Q1694" i="10" s="1"/>
  <c r="C186" i="10"/>
  <c r="F186" i="10" s="1"/>
  <c r="G185" i="10"/>
  <c r="F1682" i="8"/>
  <c r="G1682" i="8" s="1"/>
  <c r="D1682" i="8"/>
  <c r="E1682" i="8" s="1"/>
  <c r="H1681" i="8"/>
  <c r="I1681" i="8" s="1"/>
  <c r="J1681" i="8" s="1"/>
  <c r="F171" i="8"/>
  <c r="D171" i="8"/>
  <c r="H170" i="8"/>
  <c r="N1680" i="8"/>
  <c r="O1680" i="8" s="1"/>
  <c r="G171" i="8"/>
  <c r="C172" i="8"/>
  <c r="P1680" i="8"/>
  <c r="Q1680" i="8" s="1"/>
  <c r="R1680" i="8"/>
  <c r="S1680" i="8" s="1"/>
  <c r="R1679" i="8"/>
  <c r="S1679" i="8" s="1"/>
  <c r="P1679" i="8"/>
  <c r="Q1679" i="8" s="1"/>
  <c r="C1683" i="8"/>
  <c r="K1682" i="8"/>
  <c r="H1678" i="2"/>
  <c r="I1678" i="2" s="1"/>
  <c r="J1678" i="2" s="1"/>
  <c r="R1676" i="2"/>
  <c r="S1676" i="2" s="1"/>
  <c r="P1676" i="2"/>
  <c r="Q1676" i="2" s="1"/>
  <c r="J1677" i="2"/>
  <c r="N1677" i="2"/>
  <c r="O1677" i="2" s="1"/>
  <c r="C1680" i="2"/>
  <c r="K1680" i="2" s="1"/>
  <c r="F1679" i="2"/>
  <c r="G1679" i="2" s="1"/>
  <c r="D1679" i="2"/>
  <c r="E1679" i="2" s="1"/>
  <c r="H153" i="2"/>
  <c r="G154" i="2"/>
  <c r="C155" i="2"/>
  <c r="D155" i="2" s="1"/>
  <c r="F154" i="2"/>
  <c r="D1695" i="10" l="1"/>
  <c r="E1695" i="10" s="1"/>
  <c r="C1696" i="10"/>
  <c r="F1695" i="10"/>
  <c r="G1695" i="10" s="1"/>
  <c r="K1695" i="10"/>
  <c r="R1692" i="10"/>
  <c r="S1692" i="10" s="1"/>
  <c r="P1692" i="10"/>
  <c r="Q1692" i="10" s="1"/>
  <c r="N1693" i="10"/>
  <c r="O1693" i="10" s="1"/>
  <c r="J1693" i="10"/>
  <c r="D186" i="10"/>
  <c r="R1694" i="10"/>
  <c r="S1694" i="10" s="1"/>
  <c r="G186" i="10"/>
  <c r="C187" i="10"/>
  <c r="F187" i="10" s="1"/>
  <c r="N1681" i="8"/>
  <c r="O1681" i="8" s="1"/>
  <c r="F1683" i="8"/>
  <c r="G1683" i="8" s="1"/>
  <c r="D1683" i="8"/>
  <c r="E1683" i="8" s="1"/>
  <c r="H171" i="8"/>
  <c r="F172" i="8"/>
  <c r="D172" i="8"/>
  <c r="C1684" i="8"/>
  <c r="K1683" i="8"/>
  <c r="C173" i="8"/>
  <c r="G172" i="8"/>
  <c r="H1682" i="8"/>
  <c r="I1682" i="8" s="1"/>
  <c r="P1681" i="8"/>
  <c r="Q1681" i="8" s="1"/>
  <c r="R1681" i="8"/>
  <c r="S1681" i="8" s="1"/>
  <c r="N1678" i="2"/>
  <c r="O1678" i="2" s="1"/>
  <c r="H1679" i="2"/>
  <c r="I1679" i="2" s="1"/>
  <c r="J1679" i="2" s="1"/>
  <c r="R1677" i="2"/>
  <c r="S1677" i="2" s="1"/>
  <c r="P1677" i="2"/>
  <c r="Q1677" i="2" s="1"/>
  <c r="R1678" i="2"/>
  <c r="S1678" i="2" s="1"/>
  <c r="P1678" i="2"/>
  <c r="Q1678" i="2" s="1"/>
  <c r="C1681" i="2"/>
  <c r="K1681" i="2" s="1"/>
  <c r="F1680" i="2"/>
  <c r="G1680" i="2" s="1"/>
  <c r="D1680" i="2"/>
  <c r="E1680" i="2" s="1"/>
  <c r="H154" i="2"/>
  <c r="G155" i="2"/>
  <c r="F155" i="2"/>
  <c r="C156" i="2"/>
  <c r="D156" i="2" s="1"/>
  <c r="R1693" i="10" l="1"/>
  <c r="S1693" i="10" s="1"/>
  <c r="P1693" i="10"/>
  <c r="Q1693" i="10" s="1"/>
  <c r="D1696" i="10"/>
  <c r="E1696" i="10" s="1"/>
  <c r="H1696" i="10" s="1"/>
  <c r="I1696" i="10" s="1"/>
  <c r="N1696" i="10" s="1"/>
  <c r="O1696" i="10" s="1"/>
  <c r="C1697" i="10"/>
  <c r="K1696" i="10"/>
  <c r="F1696" i="10"/>
  <c r="G1696" i="10" s="1"/>
  <c r="H1695" i="10"/>
  <c r="I1695" i="10" s="1"/>
  <c r="H186" i="10"/>
  <c r="D187" i="10"/>
  <c r="H187" i="10" s="1"/>
  <c r="C188" i="10"/>
  <c r="F188" i="10" s="1"/>
  <c r="G187" i="10"/>
  <c r="F1684" i="8"/>
  <c r="G1684" i="8" s="1"/>
  <c r="D1684" i="8"/>
  <c r="E1684" i="8" s="1"/>
  <c r="H172" i="8"/>
  <c r="F173" i="8"/>
  <c r="D173" i="8"/>
  <c r="H1683" i="8"/>
  <c r="I1683" i="8" s="1"/>
  <c r="N1683" i="8" s="1"/>
  <c r="O1683" i="8" s="1"/>
  <c r="C1685" i="8"/>
  <c r="K1684" i="8"/>
  <c r="N1682" i="8"/>
  <c r="O1682" i="8" s="1"/>
  <c r="J1682" i="8"/>
  <c r="C174" i="8"/>
  <c r="G173" i="8"/>
  <c r="N1679" i="2"/>
  <c r="O1679" i="2" s="1"/>
  <c r="H155" i="2"/>
  <c r="R1679" i="2"/>
  <c r="S1679" i="2" s="1"/>
  <c r="P1679" i="2"/>
  <c r="Q1679" i="2" s="1"/>
  <c r="H1680" i="2"/>
  <c r="I1680" i="2" s="1"/>
  <c r="C1682" i="2"/>
  <c r="K1682" i="2" s="1"/>
  <c r="F1681" i="2"/>
  <c r="G1681" i="2" s="1"/>
  <c r="D1681" i="2"/>
  <c r="E1681" i="2" s="1"/>
  <c r="G156" i="2"/>
  <c r="C157" i="2"/>
  <c r="D157" i="2" s="1"/>
  <c r="F156" i="2"/>
  <c r="H156" i="2" s="1"/>
  <c r="F1697" i="10" l="1"/>
  <c r="G1697" i="10" s="1"/>
  <c r="D1697" i="10"/>
  <c r="E1697" i="10" s="1"/>
  <c r="H1697" i="10" s="1"/>
  <c r="I1697" i="10" s="1"/>
  <c r="J1697" i="10" s="1"/>
  <c r="C1698" i="10"/>
  <c r="K1697" i="10"/>
  <c r="J1695" i="10"/>
  <c r="N1695" i="10"/>
  <c r="O1695" i="10" s="1"/>
  <c r="J1696" i="10"/>
  <c r="R1696" i="10" s="1"/>
  <c r="S1696" i="10" s="1"/>
  <c r="P1696" i="10"/>
  <c r="Q1696" i="10" s="1"/>
  <c r="D188" i="10"/>
  <c r="C189" i="10"/>
  <c r="F189" i="10" s="1"/>
  <c r="G188" i="10"/>
  <c r="F1685" i="8"/>
  <c r="G1685" i="8" s="1"/>
  <c r="D1685" i="8"/>
  <c r="E1685" i="8" s="1"/>
  <c r="H173" i="8"/>
  <c r="J1683" i="8"/>
  <c r="R1683" i="8" s="1"/>
  <c r="S1683" i="8" s="1"/>
  <c r="F174" i="8"/>
  <c r="D174" i="8"/>
  <c r="R1682" i="8"/>
  <c r="S1682" i="8" s="1"/>
  <c r="P1682" i="8"/>
  <c r="Q1682" i="8" s="1"/>
  <c r="C1686" i="8"/>
  <c r="K1685" i="8"/>
  <c r="C175" i="8"/>
  <c r="G174" i="8"/>
  <c r="H1684" i="8"/>
  <c r="I1684" i="8" s="1"/>
  <c r="H1681" i="2"/>
  <c r="I1681" i="2" s="1"/>
  <c r="J1681" i="2" s="1"/>
  <c r="J1680" i="2"/>
  <c r="N1680" i="2"/>
  <c r="O1680" i="2" s="1"/>
  <c r="C1683" i="2"/>
  <c r="K1683" i="2" s="1"/>
  <c r="F1682" i="2"/>
  <c r="G1682" i="2" s="1"/>
  <c r="D1682" i="2"/>
  <c r="E1682" i="2" s="1"/>
  <c r="G157" i="2"/>
  <c r="F157" i="2"/>
  <c r="C158" i="2"/>
  <c r="D158" i="2" s="1"/>
  <c r="N1697" i="10" l="1"/>
  <c r="O1697" i="10" s="1"/>
  <c r="K1698" i="10"/>
  <c r="C1699" i="10"/>
  <c r="F1698" i="10"/>
  <c r="G1698" i="10" s="1"/>
  <c r="D1698" i="10"/>
  <c r="E1698" i="10" s="1"/>
  <c r="P1695" i="10"/>
  <c r="Q1695" i="10" s="1"/>
  <c r="R1695" i="10"/>
  <c r="S1695" i="10" s="1"/>
  <c r="H188" i="10"/>
  <c r="D189" i="10"/>
  <c r="H189" i="10" s="1"/>
  <c r="R1697" i="10"/>
  <c r="S1697" i="10" s="1"/>
  <c r="P1697" i="10"/>
  <c r="Q1697" i="10" s="1"/>
  <c r="C190" i="10"/>
  <c r="F190" i="10" s="1"/>
  <c r="G189" i="10"/>
  <c r="F1686" i="8"/>
  <c r="G1686" i="8" s="1"/>
  <c r="D1686" i="8"/>
  <c r="E1686" i="8" s="1"/>
  <c r="P1683" i="8"/>
  <c r="Q1683" i="8" s="1"/>
  <c r="H174" i="8"/>
  <c r="F175" i="8"/>
  <c r="D175" i="8"/>
  <c r="H1685" i="8"/>
  <c r="I1685" i="8" s="1"/>
  <c r="N1685" i="8" s="1"/>
  <c r="O1685" i="8" s="1"/>
  <c r="G175" i="8"/>
  <c r="C176" i="8"/>
  <c r="C1687" i="8"/>
  <c r="K1686" i="8"/>
  <c r="J1684" i="8"/>
  <c r="N1684" i="8"/>
  <c r="O1684" i="8" s="1"/>
  <c r="N1681" i="2"/>
  <c r="O1681" i="2" s="1"/>
  <c r="R1680" i="2"/>
  <c r="S1680" i="2" s="1"/>
  <c r="P1680" i="2"/>
  <c r="Q1680" i="2" s="1"/>
  <c r="R1681" i="2"/>
  <c r="S1681" i="2" s="1"/>
  <c r="P1681" i="2"/>
  <c r="Q1681" i="2" s="1"/>
  <c r="H1682" i="2"/>
  <c r="I1682" i="2" s="1"/>
  <c r="C1684" i="2"/>
  <c r="K1684" i="2" s="1"/>
  <c r="F1683" i="2"/>
  <c r="G1683" i="2" s="1"/>
  <c r="D1683" i="2"/>
  <c r="E1683" i="2" s="1"/>
  <c r="G158" i="2"/>
  <c r="C159" i="2"/>
  <c r="D159" i="2" s="1"/>
  <c r="F158" i="2"/>
  <c r="H158" i="2" s="1"/>
  <c r="H157" i="2"/>
  <c r="D1699" i="10" l="1"/>
  <c r="E1699" i="10" s="1"/>
  <c r="H1699" i="10" s="1"/>
  <c r="I1699" i="10" s="1"/>
  <c r="J1699" i="10" s="1"/>
  <c r="C1700" i="10"/>
  <c r="F1699" i="10"/>
  <c r="G1699" i="10" s="1"/>
  <c r="K1699" i="10"/>
  <c r="H1698" i="10"/>
  <c r="I1698" i="10" s="1"/>
  <c r="D190" i="10"/>
  <c r="G190" i="10"/>
  <c r="C191" i="10"/>
  <c r="F191" i="10" s="1"/>
  <c r="N1699" i="10"/>
  <c r="O1699" i="10" s="1"/>
  <c r="F1687" i="8"/>
  <c r="G1687" i="8" s="1"/>
  <c r="D1687" i="8"/>
  <c r="E1687" i="8" s="1"/>
  <c r="H175" i="8"/>
  <c r="F176" i="8"/>
  <c r="D176" i="8"/>
  <c r="J1685" i="8"/>
  <c r="P1685" i="8" s="1"/>
  <c r="Q1685" i="8" s="1"/>
  <c r="H1686" i="8"/>
  <c r="I1686" i="8" s="1"/>
  <c r="N1686" i="8" s="1"/>
  <c r="O1686" i="8" s="1"/>
  <c r="C177" i="8"/>
  <c r="G176" i="8"/>
  <c r="P1684" i="8"/>
  <c r="Q1684" i="8" s="1"/>
  <c r="R1684" i="8"/>
  <c r="S1684" i="8" s="1"/>
  <c r="C1688" i="8"/>
  <c r="K1687" i="8"/>
  <c r="H1683" i="2"/>
  <c r="I1683" i="2" s="1"/>
  <c r="J1683" i="2" s="1"/>
  <c r="J1682" i="2"/>
  <c r="N1682" i="2"/>
  <c r="O1682" i="2" s="1"/>
  <c r="C1685" i="2"/>
  <c r="K1685" i="2" s="1"/>
  <c r="F1684" i="2"/>
  <c r="G1684" i="2" s="1"/>
  <c r="D1684" i="2"/>
  <c r="E1684" i="2" s="1"/>
  <c r="G159" i="2"/>
  <c r="C160" i="2"/>
  <c r="D160" i="2" s="1"/>
  <c r="F159" i="2"/>
  <c r="D1700" i="10" l="1"/>
  <c r="E1700" i="10" s="1"/>
  <c r="H1700" i="10" s="1"/>
  <c r="I1700" i="10" s="1"/>
  <c r="C1701" i="10"/>
  <c r="F1700" i="10"/>
  <c r="G1700" i="10" s="1"/>
  <c r="K1700" i="10"/>
  <c r="J1698" i="10"/>
  <c r="N1698" i="10"/>
  <c r="O1698" i="10" s="1"/>
  <c r="H190" i="10"/>
  <c r="D191" i="10"/>
  <c r="H191" i="10" s="1"/>
  <c r="C192" i="10"/>
  <c r="F192" i="10" s="1"/>
  <c r="G191" i="10"/>
  <c r="P1699" i="10"/>
  <c r="Q1699" i="10" s="1"/>
  <c r="R1699" i="10"/>
  <c r="S1699" i="10" s="1"/>
  <c r="N1700" i="10"/>
  <c r="O1700" i="10" s="1"/>
  <c r="J1700" i="10"/>
  <c r="R1685" i="8"/>
  <c r="S1685" i="8" s="1"/>
  <c r="F1688" i="8"/>
  <c r="G1688" i="8" s="1"/>
  <c r="D1688" i="8"/>
  <c r="E1688" i="8" s="1"/>
  <c r="H176" i="8"/>
  <c r="F177" i="8"/>
  <c r="D177" i="8"/>
  <c r="J1686" i="8"/>
  <c r="R1686" i="8" s="1"/>
  <c r="S1686" i="8" s="1"/>
  <c r="C1689" i="8"/>
  <c r="K1688" i="8"/>
  <c r="G177" i="8"/>
  <c r="C178" i="8"/>
  <c r="H1687" i="8"/>
  <c r="I1687" i="8" s="1"/>
  <c r="N1683" i="2"/>
  <c r="O1683" i="2" s="1"/>
  <c r="R1682" i="2"/>
  <c r="S1682" i="2" s="1"/>
  <c r="P1682" i="2"/>
  <c r="Q1682" i="2" s="1"/>
  <c r="R1683" i="2"/>
  <c r="S1683" i="2" s="1"/>
  <c r="P1683" i="2"/>
  <c r="Q1683" i="2" s="1"/>
  <c r="H1684" i="2"/>
  <c r="I1684" i="2" s="1"/>
  <c r="J1684" i="2" s="1"/>
  <c r="C1686" i="2"/>
  <c r="K1686" i="2" s="1"/>
  <c r="D1685" i="2"/>
  <c r="E1685" i="2" s="1"/>
  <c r="F1685" i="2"/>
  <c r="G1685" i="2" s="1"/>
  <c r="H159" i="2"/>
  <c r="G160" i="2"/>
  <c r="C161" i="2"/>
  <c r="D161" i="2" s="1"/>
  <c r="F160" i="2"/>
  <c r="C1702" i="10" l="1"/>
  <c r="F1701" i="10"/>
  <c r="G1701" i="10" s="1"/>
  <c r="D1701" i="10"/>
  <c r="E1701" i="10" s="1"/>
  <c r="K1701" i="10"/>
  <c r="P1698" i="10"/>
  <c r="Q1698" i="10" s="1"/>
  <c r="R1698" i="10"/>
  <c r="S1698" i="10" s="1"/>
  <c r="D192" i="10"/>
  <c r="R1700" i="10"/>
  <c r="S1700" i="10" s="1"/>
  <c r="P1700" i="10"/>
  <c r="Q1700" i="10" s="1"/>
  <c r="G192" i="10"/>
  <c r="C193" i="10"/>
  <c r="F193" i="10" s="1"/>
  <c r="F1689" i="8"/>
  <c r="G1689" i="8" s="1"/>
  <c r="D1689" i="8"/>
  <c r="E1689" i="8" s="1"/>
  <c r="H177" i="8"/>
  <c r="F178" i="8"/>
  <c r="D178" i="8"/>
  <c r="P1686" i="8"/>
  <c r="Q1686" i="8" s="1"/>
  <c r="H1688" i="8"/>
  <c r="I1688" i="8" s="1"/>
  <c r="J1688" i="8" s="1"/>
  <c r="N1687" i="8"/>
  <c r="O1687" i="8" s="1"/>
  <c r="J1687" i="8"/>
  <c r="C179" i="8"/>
  <c r="G178" i="8"/>
  <c r="C1690" i="8"/>
  <c r="K1689" i="8"/>
  <c r="R1684" i="2"/>
  <c r="S1684" i="2" s="1"/>
  <c r="P1684" i="2"/>
  <c r="Q1684" i="2" s="1"/>
  <c r="N1684" i="2"/>
  <c r="O1684" i="2" s="1"/>
  <c r="H1685" i="2"/>
  <c r="I1685" i="2" s="1"/>
  <c r="C1687" i="2"/>
  <c r="K1687" i="2" s="1"/>
  <c r="F1686" i="2"/>
  <c r="G1686" i="2" s="1"/>
  <c r="D1686" i="2"/>
  <c r="E1686" i="2" s="1"/>
  <c r="H160" i="2"/>
  <c r="G161" i="2"/>
  <c r="C162" i="2"/>
  <c r="D162" i="2" s="1"/>
  <c r="F161" i="2"/>
  <c r="H1701" i="10" l="1"/>
  <c r="I1701" i="10" s="1"/>
  <c r="F1702" i="10"/>
  <c r="G1702" i="10" s="1"/>
  <c r="K1702" i="10"/>
  <c r="D1702" i="10"/>
  <c r="E1702" i="10" s="1"/>
  <c r="C1703" i="10"/>
  <c r="H192" i="10"/>
  <c r="D193" i="10"/>
  <c r="H193" i="10" s="1"/>
  <c r="C194" i="10"/>
  <c r="F194" i="10" s="1"/>
  <c r="G193" i="10"/>
  <c r="F1690" i="8"/>
  <c r="G1690" i="8" s="1"/>
  <c r="D1690" i="8"/>
  <c r="E1690" i="8" s="1"/>
  <c r="H178" i="8"/>
  <c r="F179" i="8"/>
  <c r="D179" i="8"/>
  <c r="N1688" i="8"/>
  <c r="O1688" i="8" s="1"/>
  <c r="P1688" i="8"/>
  <c r="Q1688" i="8" s="1"/>
  <c r="R1688" i="8"/>
  <c r="S1688" i="8" s="1"/>
  <c r="C1691" i="8"/>
  <c r="K1690" i="8"/>
  <c r="G179" i="8"/>
  <c r="C180" i="8"/>
  <c r="R1687" i="8"/>
  <c r="S1687" i="8" s="1"/>
  <c r="P1687" i="8"/>
  <c r="Q1687" i="8" s="1"/>
  <c r="H1689" i="8"/>
  <c r="I1689" i="8" s="1"/>
  <c r="H1686" i="2"/>
  <c r="I1686" i="2" s="1"/>
  <c r="N1686" i="2" s="1"/>
  <c r="O1686" i="2" s="1"/>
  <c r="J1685" i="2"/>
  <c r="N1685" i="2"/>
  <c r="O1685" i="2" s="1"/>
  <c r="C1688" i="2"/>
  <c r="K1688" i="2" s="1"/>
  <c r="F1687" i="2"/>
  <c r="G1687" i="2" s="1"/>
  <c r="D1687" i="2"/>
  <c r="E1687" i="2" s="1"/>
  <c r="H161" i="2"/>
  <c r="G162" i="2"/>
  <c r="C163" i="2"/>
  <c r="D163" i="2" s="1"/>
  <c r="F162" i="2"/>
  <c r="H1702" i="10" l="1"/>
  <c r="I1702" i="10" s="1"/>
  <c r="C1704" i="10"/>
  <c r="F1703" i="10"/>
  <c r="G1703" i="10" s="1"/>
  <c r="K1703" i="10"/>
  <c r="D1703" i="10"/>
  <c r="E1703" i="10" s="1"/>
  <c r="N1701" i="10"/>
  <c r="O1701" i="10" s="1"/>
  <c r="J1701" i="10"/>
  <c r="D194" i="10"/>
  <c r="H194" i="10" s="1"/>
  <c r="G194" i="10"/>
  <c r="C195" i="10"/>
  <c r="F195" i="10" s="1"/>
  <c r="F1691" i="8"/>
  <c r="G1691" i="8" s="1"/>
  <c r="D1691" i="8"/>
  <c r="E1691" i="8" s="1"/>
  <c r="H179" i="8"/>
  <c r="F180" i="8"/>
  <c r="D180" i="8"/>
  <c r="C1692" i="8"/>
  <c r="K1691" i="8"/>
  <c r="H1690" i="8"/>
  <c r="I1690" i="8" s="1"/>
  <c r="J1689" i="8"/>
  <c r="N1689" i="8"/>
  <c r="O1689" i="8" s="1"/>
  <c r="C181" i="8"/>
  <c r="G180" i="8"/>
  <c r="R1685" i="2"/>
  <c r="S1685" i="2" s="1"/>
  <c r="P1685" i="2"/>
  <c r="Q1685" i="2" s="1"/>
  <c r="J1686" i="2"/>
  <c r="H1687" i="2"/>
  <c r="I1687" i="2" s="1"/>
  <c r="C1689" i="2"/>
  <c r="K1689" i="2" s="1"/>
  <c r="F1688" i="2"/>
  <c r="G1688" i="2" s="1"/>
  <c r="D1688" i="2"/>
  <c r="E1688" i="2" s="1"/>
  <c r="H162" i="2"/>
  <c r="G163" i="2"/>
  <c r="C164" i="2"/>
  <c r="D164" i="2" s="1"/>
  <c r="F163" i="2"/>
  <c r="K1704" i="10" l="1"/>
  <c r="F1704" i="10"/>
  <c r="G1704" i="10" s="1"/>
  <c r="D1704" i="10"/>
  <c r="E1704" i="10" s="1"/>
  <c r="H1704" i="10" s="1"/>
  <c r="I1704" i="10" s="1"/>
  <c r="J1704" i="10" s="1"/>
  <c r="C1705" i="10"/>
  <c r="P1701" i="10"/>
  <c r="Q1701" i="10" s="1"/>
  <c r="R1701" i="10"/>
  <c r="S1701" i="10" s="1"/>
  <c r="H1703" i="10"/>
  <c r="I1703" i="10" s="1"/>
  <c r="J1702" i="10"/>
  <c r="N1702" i="10"/>
  <c r="O1702" i="10" s="1"/>
  <c r="D195" i="10"/>
  <c r="C196" i="10"/>
  <c r="F196" i="10" s="1"/>
  <c r="G195" i="10"/>
  <c r="N1704" i="10"/>
  <c r="O1704" i="10" s="1"/>
  <c r="F1692" i="8"/>
  <c r="G1692" i="8" s="1"/>
  <c r="D1692" i="8"/>
  <c r="E1692" i="8" s="1"/>
  <c r="F181" i="8"/>
  <c r="D181" i="8"/>
  <c r="H180" i="8"/>
  <c r="H1691" i="8"/>
  <c r="I1691" i="8" s="1"/>
  <c r="N1691" i="8" s="1"/>
  <c r="O1691" i="8" s="1"/>
  <c r="P1689" i="8"/>
  <c r="Q1689" i="8" s="1"/>
  <c r="R1689" i="8"/>
  <c r="S1689" i="8" s="1"/>
  <c r="C1693" i="8"/>
  <c r="K1692" i="8"/>
  <c r="C182" i="8"/>
  <c r="G181" i="8"/>
  <c r="N1690" i="8"/>
  <c r="O1690" i="8" s="1"/>
  <c r="J1690" i="8"/>
  <c r="R1686" i="2"/>
  <c r="S1686" i="2" s="1"/>
  <c r="P1686" i="2"/>
  <c r="Q1686" i="2" s="1"/>
  <c r="H1688" i="2"/>
  <c r="I1688" i="2" s="1"/>
  <c r="J1688" i="2" s="1"/>
  <c r="J1687" i="2"/>
  <c r="N1687" i="2"/>
  <c r="O1687" i="2" s="1"/>
  <c r="C1690" i="2"/>
  <c r="K1690" i="2" s="1"/>
  <c r="F1689" i="2"/>
  <c r="G1689" i="2" s="1"/>
  <c r="D1689" i="2"/>
  <c r="E1689" i="2" s="1"/>
  <c r="G164" i="2"/>
  <c r="C165" i="2"/>
  <c r="D165" i="2" s="1"/>
  <c r="F164" i="2"/>
  <c r="H163" i="2"/>
  <c r="P1702" i="10" l="1"/>
  <c r="Q1702" i="10" s="1"/>
  <c r="R1702" i="10"/>
  <c r="S1702" i="10" s="1"/>
  <c r="J1703" i="10"/>
  <c r="N1703" i="10"/>
  <c r="O1703" i="10" s="1"/>
  <c r="D1705" i="10"/>
  <c r="E1705" i="10" s="1"/>
  <c r="K1705" i="10"/>
  <c r="F1705" i="10"/>
  <c r="G1705" i="10" s="1"/>
  <c r="C1706" i="10"/>
  <c r="H195" i="10"/>
  <c r="D196" i="10"/>
  <c r="H196" i="10" s="1"/>
  <c r="C197" i="10"/>
  <c r="F197" i="10" s="1"/>
  <c r="G196" i="10"/>
  <c r="R1704" i="10"/>
  <c r="S1704" i="10" s="1"/>
  <c r="P1704" i="10"/>
  <c r="Q1704" i="10" s="1"/>
  <c r="F1693" i="8"/>
  <c r="D1693" i="8"/>
  <c r="E1693" i="8" s="1"/>
  <c r="F182" i="8"/>
  <c r="D182" i="8"/>
  <c r="J1691" i="8"/>
  <c r="P1691" i="8" s="1"/>
  <c r="Q1691" i="8" s="1"/>
  <c r="H181" i="8"/>
  <c r="H1692" i="8"/>
  <c r="I1692" i="8" s="1"/>
  <c r="N1692" i="8" s="1"/>
  <c r="O1692" i="8" s="1"/>
  <c r="C1694" i="8"/>
  <c r="G1693" i="8"/>
  <c r="K1693" i="8"/>
  <c r="R1690" i="8"/>
  <c r="S1690" i="8" s="1"/>
  <c r="P1690" i="8"/>
  <c r="Q1690" i="8" s="1"/>
  <c r="C183" i="8"/>
  <c r="G182" i="8"/>
  <c r="N1688" i="2"/>
  <c r="O1688" i="2" s="1"/>
  <c r="R1687" i="2"/>
  <c r="S1687" i="2" s="1"/>
  <c r="P1687" i="2"/>
  <c r="Q1687" i="2" s="1"/>
  <c r="R1688" i="2"/>
  <c r="S1688" i="2" s="1"/>
  <c r="P1688" i="2"/>
  <c r="Q1688" i="2" s="1"/>
  <c r="H164" i="2"/>
  <c r="H1689" i="2"/>
  <c r="I1689" i="2" s="1"/>
  <c r="C1691" i="2"/>
  <c r="K1691" i="2" s="1"/>
  <c r="F1690" i="2"/>
  <c r="G1690" i="2" s="1"/>
  <c r="D1690" i="2"/>
  <c r="E1690" i="2" s="1"/>
  <c r="G165" i="2"/>
  <c r="C166" i="2"/>
  <c r="D166" i="2" s="1"/>
  <c r="F165" i="2"/>
  <c r="P1703" i="10" l="1"/>
  <c r="Q1703" i="10" s="1"/>
  <c r="R1703" i="10"/>
  <c r="S1703" i="10" s="1"/>
  <c r="C1707" i="10"/>
  <c r="F1706" i="10"/>
  <c r="G1706" i="10" s="1"/>
  <c r="K1706" i="10"/>
  <c r="D1706" i="10"/>
  <c r="E1706" i="10" s="1"/>
  <c r="H1705" i="10"/>
  <c r="I1705" i="10" s="1"/>
  <c r="D197" i="10"/>
  <c r="C198" i="10"/>
  <c r="F198" i="10" s="1"/>
  <c r="G197" i="10"/>
  <c r="F1694" i="8"/>
  <c r="G1694" i="8" s="1"/>
  <c r="D1694" i="8"/>
  <c r="E1694" i="8" s="1"/>
  <c r="R1691" i="8"/>
  <c r="S1691" i="8" s="1"/>
  <c r="H182" i="8"/>
  <c r="F183" i="8"/>
  <c r="D183" i="8"/>
  <c r="H1693" i="8"/>
  <c r="I1693" i="8" s="1"/>
  <c r="J1693" i="8" s="1"/>
  <c r="J1692" i="8"/>
  <c r="P1692" i="8" s="1"/>
  <c r="Q1692" i="8" s="1"/>
  <c r="C1695" i="8"/>
  <c r="K1694" i="8"/>
  <c r="G183" i="8"/>
  <c r="C184" i="8"/>
  <c r="H1690" i="2"/>
  <c r="I1690" i="2" s="1"/>
  <c r="J1690" i="2" s="1"/>
  <c r="J1689" i="2"/>
  <c r="N1689" i="2"/>
  <c r="O1689" i="2" s="1"/>
  <c r="C1692" i="2"/>
  <c r="K1692" i="2" s="1"/>
  <c r="F1691" i="2"/>
  <c r="G1691" i="2" s="1"/>
  <c r="D1691" i="2"/>
  <c r="E1691" i="2" s="1"/>
  <c r="H165" i="2"/>
  <c r="G166" i="2"/>
  <c r="C167" i="2"/>
  <c r="D167" i="2" s="1"/>
  <c r="F166" i="2"/>
  <c r="N1705" i="10" l="1"/>
  <c r="O1705" i="10" s="1"/>
  <c r="J1705" i="10"/>
  <c r="H1706" i="10"/>
  <c r="I1706" i="10" s="1"/>
  <c r="F1707" i="10"/>
  <c r="G1707" i="10" s="1"/>
  <c r="K1707" i="10"/>
  <c r="D1707" i="10"/>
  <c r="E1707" i="10" s="1"/>
  <c r="H1707" i="10" s="1"/>
  <c r="I1707" i="10" s="1"/>
  <c r="N1707" i="10" s="1"/>
  <c r="O1707" i="10" s="1"/>
  <c r="C1708" i="10"/>
  <c r="D198" i="10"/>
  <c r="H197" i="10"/>
  <c r="G198" i="10"/>
  <c r="C199" i="10"/>
  <c r="F199" i="10" s="1"/>
  <c r="F1695" i="8"/>
  <c r="G1695" i="8" s="1"/>
  <c r="D1695" i="8"/>
  <c r="E1695" i="8" s="1"/>
  <c r="H183" i="8"/>
  <c r="F184" i="8"/>
  <c r="D184" i="8"/>
  <c r="R1692" i="8"/>
  <c r="S1692" i="8" s="1"/>
  <c r="N1693" i="8"/>
  <c r="O1693" i="8" s="1"/>
  <c r="C1696" i="8"/>
  <c r="K1695" i="8"/>
  <c r="H1694" i="8"/>
  <c r="I1694" i="8" s="1"/>
  <c r="C185" i="8"/>
  <c r="G184" i="8"/>
  <c r="P1693" i="8"/>
  <c r="Q1693" i="8" s="1"/>
  <c r="R1693" i="8"/>
  <c r="S1693" i="8" s="1"/>
  <c r="N1690" i="2"/>
  <c r="O1690" i="2" s="1"/>
  <c r="P1690" i="2"/>
  <c r="Q1690" i="2" s="1"/>
  <c r="R1690" i="2"/>
  <c r="S1690" i="2" s="1"/>
  <c r="R1689" i="2"/>
  <c r="S1689" i="2" s="1"/>
  <c r="P1689" i="2"/>
  <c r="Q1689" i="2" s="1"/>
  <c r="H1691" i="2"/>
  <c r="I1691" i="2" s="1"/>
  <c r="C1693" i="2"/>
  <c r="K1693" i="2" s="1"/>
  <c r="F1692" i="2"/>
  <c r="G1692" i="2" s="1"/>
  <c r="D1692" i="2"/>
  <c r="E1692" i="2" s="1"/>
  <c r="H166" i="2"/>
  <c r="G167" i="2"/>
  <c r="C168" i="2"/>
  <c r="D168" i="2" s="1"/>
  <c r="F167" i="2"/>
  <c r="J1707" i="10" l="1"/>
  <c r="D1708" i="10"/>
  <c r="E1708" i="10" s="1"/>
  <c r="K1708" i="10"/>
  <c r="F1708" i="10"/>
  <c r="G1708" i="10" s="1"/>
  <c r="C1709" i="10"/>
  <c r="J1706" i="10"/>
  <c r="N1706" i="10"/>
  <c r="O1706" i="10" s="1"/>
  <c r="R1705" i="10"/>
  <c r="S1705" i="10" s="1"/>
  <c r="P1705" i="10"/>
  <c r="Q1705" i="10" s="1"/>
  <c r="H198" i="10"/>
  <c r="D199" i="10"/>
  <c r="P1707" i="10"/>
  <c r="Q1707" i="10" s="1"/>
  <c r="R1707" i="10"/>
  <c r="S1707" i="10" s="1"/>
  <c r="C200" i="10"/>
  <c r="F200" i="10" s="1"/>
  <c r="G199" i="10"/>
  <c r="F1696" i="8"/>
  <c r="G1696" i="8" s="1"/>
  <c r="D1696" i="8"/>
  <c r="E1696" i="8" s="1"/>
  <c r="D185" i="8"/>
  <c r="F185" i="8"/>
  <c r="H184" i="8"/>
  <c r="H1695" i="8"/>
  <c r="I1695" i="8" s="1"/>
  <c r="N1695" i="8" s="1"/>
  <c r="O1695" i="8" s="1"/>
  <c r="C186" i="8"/>
  <c r="G185" i="8"/>
  <c r="C1697" i="8"/>
  <c r="K1696" i="8"/>
  <c r="N1694" i="8"/>
  <c r="O1694" i="8" s="1"/>
  <c r="J1694" i="8"/>
  <c r="H1692" i="2"/>
  <c r="I1692" i="2" s="1"/>
  <c r="J1692" i="2" s="1"/>
  <c r="J1691" i="2"/>
  <c r="N1691" i="2"/>
  <c r="O1691" i="2" s="1"/>
  <c r="C1694" i="2"/>
  <c r="K1694" i="2" s="1"/>
  <c r="F1693" i="2"/>
  <c r="G1693" i="2" s="1"/>
  <c r="D1693" i="2"/>
  <c r="E1693" i="2" s="1"/>
  <c r="H167" i="2"/>
  <c r="G168" i="2"/>
  <c r="C169" i="2"/>
  <c r="D169" i="2" s="1"/>
  <c r="F168" i="2"/>
  <c r="P1706" i="10" l="1"/>
  <c r="Q1706" i="10" s="1"/>
  <c r="R1706" i="10"/>
  <c r="S1706" i="10" s="1"/>
  <c r="H1708" i="10"/>
  <c r="I1708" i="10" s="1"/>
  <c r="D1709" i="10"/>
  <c r="E1709" i="10" s="1"/>
  <c r="H1709" i="10" s="1"/>
  <c r="I1709" i="10" s="1"/>
  <c r="N1709" i="10" s="1"/>
  <c r="O1709" i="10" s="1"/>
  <c r="C1710" i="10"/>
  <c r="F1709" i="10"/>
  <c r="G1709" i="10" s="1"/>
  <c r="K1709" i="10"/>
  <c r="D200" i="10"/>
  <c r="H199" i="10"/>
  <c r="G200" i="10"/>
  <c r="C201" i="10"/>
  <c r="F201" i="10" s="1"/>
  <c r="F1697" i="8"/>
  <c r="G1697" i="8" s="1"/>
  <c r="D1697" i="8"/>
  <c r="E1697" i="8" s="1"/>
  <c r="H185" i="8"/>
  <c r="F186" i="8"/>
  <c r="D186" i="8"/>
  <c r="J1695" i="8"/>
  <c r="P1695" i="8" s="1"/>
  <c r="Q1695" i="8" s="1"/>
  <c r="H1696" i="8"/>
  <c r="I1696" i="8" s="1"/>
  <c r="N1696" i="8" s="1"/>
  <c r="O1696" i="8" s="1"/>
  <c r="C187" i="8"/>
  <c r="G186" i="8"/>
  <c r="R1694" i="8"/>
  <c r="S1694" i="8" s="1"/>
  <c r="P1694" i="8"/>
  <c r="Q1694" i="8" s="1"/>
  <c r="C1698" i="8"/>
  <c r="K1697" i="8"/>
  <c r="N1692" i="2"/>
  <c r="O1692" i="2" s="1"/>
  <c r="R1691" i="2"/>
  <c r="S1691" i="2" s="1"/>
  <c r="P1691" i="2"/>
  <c r="Q1691" i="2" s="1"/>
  <c r="R1692" i="2"/>
  <c r="S1692" i="2" s="1"/>
  <c r="P1692" i="2"/>
  <c r="Q1692" i="2" s="1"/>
  <c r="H1693" i="2"/>
  <c r="I1693" i="2" s="1"/>
  <c r="C1695" i="2"/>
  <c r="K1695" i="2" s="1"/>
  <c r="F1694" i="2"/>
  <c r="G1694" i="2" s="1"/>
  <c r="D1694" i="2"/>
  <c r="E1694" i="2" s="1"/>
  <c r="H168" i="2"/>
  <c r="G169" i="2"/>
  <c r="C170" i="2"/>
  <c r="D170" i="2" s="1"/>
  <c r="F169" i="2"/>
  <c r="N1708" i="10" l="1"/>
  <c r="O1708" i="10" s="1"/>
  <c r="J1708" i="10"/>
  <c r="J1709" i="10"/>
  <c r="R1709" i="10" s="1"/>
  <c r="S1709" i="10" s="1"/>
  <c r="C1711" i="10"/>
  <c r="F1710" i="10"/>
  <c r="G1710" i="10" s="1"/>
  <c r="K1710" i="10"/>
  <c r="D1710" i="10"/>
  <c r="E1710" i="10" s="1"/>
  <c r="H1710" i="10" s="1"/>
  <c r="I1710" i="10" s="1"/>
  <c r="N1710" i="10" s="1"/>
  <c r="O1710" i="10" s="1"/>
  <c r="H200" i="10"/>
  <c r="D201" i="10"/>
  <c r="H201" i="10" s="1"/>
  <c r="P1709" i="10"/>
  <c r="Q1709" i="10" s="1"/>
  <c r="C202" i="10"/>
  <c r="F202" i="10" s="1"/>
  <c r="G201" i="10"/>
  <c r="F1698" i="8"/>
  <c r="G1698" i="8" s="1"/>
  <c r="D1698" i="8"/>
  <c r="E1698" i="8" s="1"/>
  <c r="R1695" i="8"/>
  <c r="S1695" i="8" s="1"/>
  <c r="F187" i="8"/>
  <c r="D187" i="8"/>
  <c r="H186" i="8"/>
  <c r="J1696" i="8"/>
  <c r="R1696" i="8" s="1"/>
  <c r="S1696" i="8" s="1"/>
  <c r="C1699" i="8"/>
  <c r="K1698" i="8"/>
  <c r="H1697" i="8"/>
  <c r="I1697" i="8" s="1"/>
  <c r="G187" i="8"/>
  <c r="C188" i="8"/>
  <c r="H1694" i="2"/>
  <c r="I1694" i="2" s="1"/>
  <c r="J1694" i="2" s="1"/>
  <c r="J1693" i="2"/>
  <c r="N1693" i="2"/>
  <c r="O1693" i="2" s="1"/>
  <c r="H169" i="2"/>
  <c r="C1696" i="2"/>
  <c r="K1696" i="2" s="1"/>
  <c r="F1695" i="2"/>
  <c r="G1695" i="2" s="1"/>
  <c r="D1695" i="2"/>
  <c r="E1695" i="2" s="1"/>
  <c r="G170" i="2"/>
  <c r="C171" i="2"/>
  <c r="D171" i="2" s="1"/>
  <c r="F170" i="2"/>
  <c r="D1711" i="10" l="1"/>
  <c r="E1711" i="10" s="1"/>
  <c r="H1711" i="10" s="1"/>
  <c r="I1711" i="10" s="1"/>
  <c r="C1712" i="10"/>
  <c r="F1711" i="10"/>
  <c r="G1711" i="10" s="1"/>
  <c r="K1711" i="10"/>
  <c r="P1708" i="10"/>
  <c r="Q1708" i="10" s="1"/>
  <c r="R1708" i="10"/>
  <c r="S1708" i="10" s="1"/>
  <c r="J1710" i="10"/>
  <c r="P1710" i="10" s="1"/>
  <c r="Q1710" i="10" s="1"/>
  <c r="D202" i="10"/>
  <c r="H202" i="10" s="1"/>
  <c r="R1710" i="10"/>
  <c r="S1710" i="10" s="1"/>
  <c r="J1711" i="10"/>
  <c r="N1711" i="10"/>
  <c r="O1711" i="10" s="1"/>
  <c r="G202" i="10"/>
  <c r="C203" i="10"/>
  <c r="F203" i="10" s="1"/>
  <c r="P1696" i="8"/>
  <c r="Q1696" i="8" s="1"/>
  <c r="F1699" i="8"/>
  <c r="G1699" i="8" s="1"/>
  <c r="D1699" i="8"/>
  <c r="E1699" i="8" s="1"/>
  <c r="F188" i="8"/>
  <c r="D188" i="8"/>
  <c r="H187" i="8"/>
  <c r="H1698" i="8"/>
  <c r="I1698" i="8" s="1"/>
  <c r="J1698" i="8" s="1"/>
  <c r="C189" i="8"/>
  <c r="G188" i="8"/>
  <c r="C1700" i="8"/>
  <c r="K1699" i="8"/>
  <c r="J1697" i="8"/>
  <c r="N1697" i="8"/>
  <c r="O1697" i="8" s="1"/>
  <c r="N1694" i="2"/>
  <c r="O1694" i="2" s="1"/>
  <c r="R1693" i="2"/>
  <c r="S1693" i="2" s="1"/>
  <c r="P1693" i="2"/>
  <c r="Q1693" i="2" s="1"/>
  <c r="R1694" i="2"/>
  <c r="S1694" i="2" s="1"/>
  <c r="P1694" i="2"/>
  <c r="Q1694" i="2" s="1"/>
  <c r="H1695" i="2"/>
  <c r="I1695" i="2" s="1"/>
  <c r="C1697" i="2"/>
  <c r="K1697" i="2" s="1"/>
  <c r="F1696" i="2"/>
  <c r="G1696" i="2" s="1"/>
  <c r="D1696" i="2"/>
  <c r="E1696" i="2" s="1"/>
  <c r="H170" i="2"/>
  <c r="G171" i="2"/>
  <c r="F171" i="2"/>
  <c r="C172" i="2"/>
  <c r="D172" i="2" s="1"/>
  <c r="D1712" i="10" l="1"/>
  <c r="E1712" i="10" s="1"/>
  <c r="K1712" i="10"/>
  <c r="C1713" i="10"/>
  <c r="F1712" i="10"/>
  <c r="G1712" i="10" s="1"/>
  <c r="D203" i="10"/>
  <c r="C204" i="10"/>
  <c r="F204" i="10" s="1"/>
  <c r="G203" i="10"/>
  <c r="P1711" i="10"/>
  <c r="Q1711" i="10" s="1"/>
  <c r="R1711" i="10"/>
  <c r="S1711" i="10" s="1"/>
  <c r="F1700" i="8"/>
  <c r="G1700" i="8" s="1"/>
  <c r="D1700" i="8"/>
  <c r="E1700" i="8" s="1"/>
  <c r="F189" i="8"/>
  <c r="D189" i="8"/>
  <c r="H188" i="8"/>
  <c r="H1699" i="8"/>
  <c r="I1699" i="8" s="1"/>
  <c r="J1699" i="8" s="1"/>
  <c r="N1698" i="8"/>
  <c r="O1698" i="8" s="1"/>
  <c r="C190" i="8"/>
  <c r="G189" i="8"/>
  <c r="P1697" i="8"/>
  <c r="Q1697" i="8" s="1"/>
  <c r="R1697" i="8"/>
  <c r="S1697" i="8" s="1"/>
  <c r="C1701" i="8"/>
  <c r="K1700" i="8"/>
  <c r="R1698" i="8"/>
  <c r="S1698" i="8" s="1"/>
  <c r="P1698" i="8"/>
  <c r="Q1698" i="8" s="1"/>
  <c r="J1695" i="2"/>
  <c r="N1695" i="2"/>
  <c r="O1695" i="2" s="1"/>
  <c r="H1696" i="2"/>
  <c r="I1696" i="2" s="1"/>
  <c r="C1698" i="2"/>
  <c r="K1698" i="2" s="1"/>
  <c r="F1697" i="2"/>
  <c r="G1697" i="2" s="1"/>
  <c r="D1697" i="2"/>
  <c r="E1697" i="2" s="1"/>
  <c r="H171" i="2"/>
  <c r="G172" i="2"/>
  <c r="C173" i="2"/>
  <c r="D173" i="2" s="1"/>
  <c r="F172" i="2"/>
  <c r="D1713" i="10" l="1"/>
  <c r="E1713" i="10" s="1"/>
  <c r="H1713" i="10" s="1"/>
  <c r="I1713" i="10" s="1"/>
  <c r="N1713" i="10" s="1"/>
  <c r="O1713" i="10" s="1"/>
  <c r="C1714" i="10"/>
  <c r="F1713" i="10"/>
  <c r="G1713" i="10" s="1"/>
  <c r="K1713" i="10"/>
  <c r="H1712" i="10"/>
  <c r="I1712" i="10" s="1"/>
  <c r="H203" i="10"/>
  <c r="D204" i="10"/>
  <c r="H204" i="10" s="1"/>
  <c r="C205" i="10"/>
  <c r="F205" i="10" s="1"/>
  <c r="G204" i="10"/>
  <c r="J1713" i="10"/>
  <c r="H1700" i="8"/>
  <c r="I1700" i="8" s="1"/>
  <c r="N1700" i="8" s="1"/>
  <c r="O1700" i="8" s="1"/>
  <c r="F1701" i="8"/>
  <c r="G1701" i="8" s="1"/>
  <c r="D1701" i="8"/>
  <c r="E1701" i="8" s="1"/>
  <c r="H189" i="8"/>
  <c r="F190" i="8"/>
  <c r="D190" i="8"/>
  <c r="N1699" i="8"/>
  <c r="O1699" i="8" s="1"/>
  <c r="R1699" i="8"/>
  <c r="S1699" i="8" s="1"/>
  <c r="P1699" i="8"/>
  <c r="Q1699" i="8" s="1"/>
  <c r="C191" i="8"/>
  <c r="G190" i="8"/>
  <c r="C1702" i="8"/>
  <c r="K1701" i="8"/>
  <c r="R1695" i="2"/>
  <c r="S1695" i="2" s="1"/>
  <c r="P1695" i="2"/>
  <c r="Q1695" i="2" s="1"/>
  <c r="H1697" i="2"/>
  <c r="I1697" i="2" s="1"/>
  <c r="J1697" i="2" s="1"/>
  <c r="J1696" i="2"/>
  <c r="N1696" i="2"/>
  <c r="O1696" i="2" s="1"/>
  <c r="C1699" i="2"/>
  <c r="K1699" i="2" s="1"/>
  <c r="F1698" i="2"/>
  <c r="G1698" i="2" s="1"/>
  <c r="D1698" i="2"/>
  <c r="E1698" i="2" s="1"/>
  <c r="H172" i="2"/>
  <c r="G173" i="2"/>
  <c r="C174" i="2"/>
  <c r="D174" i="2" s="1"/>
  <c r="F173" i="2"/>
  <c r="F1714" i="10" l="1"/>
  <c r="G1714" i="10" s="1"/>
  <c r="C1715" i="10"/>
  <c r="D1714" i="10"/>
  <c r="E1714" i="10" s="1"/>
  <c r="H1714" i="10" s="1"/>
  <c r="I1714" i="10" s="1"/>
  <c r="N1714" i="10" s="1"/>
  <c r="O1714" i="10" s="1"/>
  <c r="K1714" i="10"/>
  <c r="J1712" i="10"/>
  <c r="N1712" i="10"/>
  <c r="O1712" i="10" s="1"/>
  <c r="D205" i="10"/>
  <c r="R1713" i="10"/>
  <c r="S1713" i="10" s="1"/>
  <c r="P1713" i="10"/>
  <c r="Q1713" i="10" s="1"/>
  <c r="C206" i="10"/>
  <c r="F206" i="10" s="1"/>
  <c r="G205" i="10"/>
  <c r="J1700" i="8"/>
  <c r="P1700" i="8" s="1"/>
  <c r="Q1700" i="8" s="1"/>
  <c r="F1702" i="8"/>
  <c r="G1702" i="8" s="1"/>
  <c r="D1702" i="8"/>
  <c r="E1702" i="8" s="1"/>
  <c r="F191" i="8"/>
  <c r="D191" i="8"/>
  <c r="H190" i="8"/>
  <c r="H1701" i="8"/>
  <c r="I1701" i="8" s="1"/>
  <c r="N1701" i="8" s="1"/>
  <c r="O1701" i="8" s="1"/>
  <c r="C1703" i="8"/>
  <c r="K1702" i="8"/>
  <c r="G191" i="8"/>
  <c r="C192" i="8"/>
  <c r="R1696" i="2"/>
  <c r="S1696" i="2" s="1"/>
  <c r="P1696" i="2"/>
  <c r="Q1696" i="2" s="1"/>
  <c r="R1697" i="2"/>
  <c r="S1697" i="2" s="1"/>
  <c r="P1697" i="2"/>
  <c r="Q1697" i="2" s="1"/>
  <c r="N1697" i="2"/>
  <c r="O1697" i="2" s="1"/>
  <c r="H1698" i="2"/>
  <c r="I1698" i="2" s="1"/>
  <c r="C1700" i="2"/>
  <c r="K1700" i="2" s="1"/>
  <c r="F1699" i="2"/>
  <c r="G1699" i="2" s="1"/>
  <c r="D1699" i="2"/>
  <c r="E1699" i="2" s="1"/>
  <c r="G174" i="2"/>
  <c r="C175" i="2"/>
  <c r="D175" i="2" s="1"/>
  <c r="F174" i="2"/>
  <c r="H173" i="2"/>
  <c r="D1715" i="10" l="1"/>
  <c r="E1715" i="10" s="1"/>
  <c r="H1715" i="10" s="1"/>
  <c r="I1715" i="10" s="1"/>
  <c r="J1715" i="10" s="1"/>
  <c r="C1716" i="10"/>
  <c r="F1715" i="10"/>
  <c r="G1715" i="10" s="1"/>
  <c r="K1715" i="10"/>
  <c r="J1714" i="10"/>
  <c r="P1714" i="10" s="1"/>
  <c r="Q1714" i="10" s="1"/>
  <c r="R1712" i="10"/>
  <c r="S1712" i="10" s="1"/>
  <c r="P1712" i="10"/>
  <c r="Q1712" i="10" s="1"/>
  <c r="N1715" i="10"/>
  <c r="O1715" i="10" s="1"/>
  <c r="D206" i="10"/>
  <c r="H206" i="10" s="1"/>
  <c r="H205" i="10"/>
  <c r="G206" i="10"/>
  <c r="C207" i="10"/>
  <c r="F207" i="10" s="1"/>
  <c r="P1715" i="10"/>
  <c r="Q1715" i="10" s="1"/>
  <c r="R1715" i="10"/>
  <c r="S1715" i="10" s="1"/>
  <c r="R1700" i="8"/>
  <c r="S1700" i="8" s="1"/>
  <c r="F1703" i="8"/>
  <c r="G1703" i="8" s="1"/>
  <c r="D1703" i="8"/>
  <c r="E1703" i="8" s="1"/>
  <c r="F192" i="8"/>
  <c r="D192" i="8"/>
  <c r="H191" i="8"/>
  <c r="J1701" i="8"/>
  <c r="R1701" i="8" s="1"/>
  <c r="S1701" i="8" s="1"/>
  <c r="C1704" i="8"/>
  <c r="K1703" i="8"/>
  <c r="C193" i="8"/>
  <c r="G192" i="8"/>
  <c r="H1702" i="8"/>
  <c r="I1702" i="8" s="1"/>
  <c r="H1699" i="2"/>
  <c r="I1699" i="2" s="1"/>
  <c r="J1699" i="2" s="1"/>
  <c r="J1698" i="2"/>
  <c r="N1698" i="2"/>
  <c r="O1698" i="2" s="1"/>
  <c r="C1701" i="2"/>
  <c r="K1701" i="2" s="1"/>
  <c r="F1700" i="2"/>
  <c r="G1700" i="2" s="1"/>
  <c r="D1700" i="2"/>
  <c r="E1700" i="2" s="1"/>
  <c r="G175" i="2"/>
  <c r="C176" i="2"/>
  <c r="D176" i="2" s="1"/>
  <c r="F175" i="2"/>
  <c r="H174" i="2"/>
  <c r="C1717" i="10" l="1"/>
  <c r="F1716" i="10"/>
  <c r="G1716" i="10" s="1"/>
  <c r="K1716" i="10"/>
  <c r="D1716" i="10"/>
  <c r="E1716" i="10" s="1"/>
  <c r="R1714" i="10"/>
  <c r="S1714" i="10" s="1"/>
  <c r="D207" i="10"/>
  <c r="C208" i="10"/>
  <c r="F208" i="10" s="1"/>
  <c r="G207" i="10"/>
  <c r="F1704" i="8"/>
  <c r="G1704" i="8" s="1"/>
  <c r="D1704" i="8"/>
  <c r="E1704" i="8" s="1"/>
  <c r="P1701" i="8"/>
  <c r="Q1701" i="8" s="1"/>
  <c r="F193" i="8"/>
  <c r="D193" i="8"/>
  <c r="H192" i="8"/>
  <c r="H1703" i="8"/>
  <c r="I1703" i="8" s="1"/>
  <c r="C1705" i="8"/>
  <c r="K1704" i="8"/>
  <c r="N1702" i="8"/>
  <c r="O1702" i="8" s="1"/>
  <c r="J1702" i="8"/>
  <c r="G193" i="8"/>
  <c r="C194" i="8"/>
  <c r="N1699" i="2"/>
  <c r="O1699" i="2" s="1"/>
  <c r="R1698" i="2"/>
  <c r="S1698" i="2" s="1"/>
  <c r="P1698" i="2"/>
  <c r="Q1698" i="2" s="1"/>
  <c r="R1699" i="2"/>
  <c r="S1699" i="2" s="1"/>
  <c r="P1699" i="2"/>
  <c r="Q1699" i="2" s="1"/>
  <c r="H1700" i="2"/>
  <c r="I1700" i="2" s="1"/>
  <c r="C1702" i="2"/>
  <c r="K1702" i="2" s="1"/>
  <c r="F1701" i="2"/>
  <c r="G1701" i="2" s="1"/>
  <c r="D1701" i="2"/>
  <c r="E1701" i="2" s="1"/>
  <c r="G176" i="2"/>
  <c r="C177" i="2"/>
  <c r="D177" i="2" s="1"/>
  <c r="F176" i="2"/>
  <c r="H175" i="2"/>
  <c r="H1716" i="10" l="1"/>
  <c r="I1716" i="10" s="1"/>
  <c r="D1717" i="10"/>
  <c r="E1717" i="10" s="1"/>
  <c r="K1717" i="10"/>
  <c r="F1717" i="10"/>
  <c r="G1717" i="10" s="1"/>
  <c r="C1718" i="10"/>
  <c r="D208" i="10"/>
  <c r="H207" i="10"/>
  <c r="G208" i="10"/>
  <c r="C209" i="10"/>
  <c r="F209" i="10" s="1"/>
  <c r="F1705" i="8"/>
  <c r="G1705" i="8" s="1"/>
  <c r="D1705" i="8"/>
  <c r="E1705" i="8" s="1"/>
  <c r="F194" i="8"/>
  <c r="D194" i="8"/>
  <c r="H193" i="8"/>
  <c r="H1704" i="8"/>
  <c r="I1704" i="8" s="1"/>
  <c r="J1704" i="8" s="1"/>
  <c r="R1702" i="8"/>
  <c r="S1702" i="8" s="1"/>
  <c r="P1702" i="8"/>
  <c r="Q1702" i="8" s="1"/>
  <c r="C195" i="8"/>
  <c r="G194" i="8"/>
  <c r="C1706" i="8"/>
  <c r="K1705" i="8"/>
  <c r="N1703" i="8"/>
  <c r="O1703" i="8" s="1"/>
  <c r="J1703" i="8"/>
  <c r="H176" i="2"/>
  <c r="H1701" i="2"/>
  <c r="I1701" i="2" s="1"/>
  <c r="J1701" i="2" s="1"/>
  <c r="J1700" i="2"/>
  <c r="N1700" i="2"/>
  <c r="O1700" i="2" s="1"/>
  <c r="C1703" i="2"/>
  <c r="K1703" i="2" s="1"/>
  <c r="F1702" i="2"/>
  <c r="G1702" i="2" s="1"/>
  <c r="D1702" i="2"/>
  <c r="E1702" i="2" s="1"/>
  <c r="G177" i="2"/>
  <c r="C178" i="2"/>
  <c r="D178" i="2" s="1"/>
  <c r="F177" i="2"/>
  <c r="H1717" i="10" l="1"/>
  <c r="I1717" i="10" s="1"/>
  <c r="F1718" i="10"/>
  <c r="G1718" i="10" s="1"/>
  <c r="C1719" i="10"/>
  <c r="D1718" i="10"/>
  <c r="E1718" i="10" s="1"/>
  <c r="K1718" i="10"/>
  <c r="N1716" i="10"/>
  <c r="O1716" i="10" s="1"/>
  <c r="J1716" i="10"/>
  <c r="H208" i="10"/>
  <c r="D209" i="10"/>
  <c r="C210" i="10"/>
  <c r="F210" i="10" s="1"/>
  <c r="G209" i="10"/>
  <c r="F1706" i="8"/>
  <c r="G1706" i="8" s="1"/>
  <c r="D1706" i="8"/>
  <c r="E1706" i="8" s="1"/>
  <c r="N1704" i="8"/>
  <c r="O1704" i="8" s="1"/>
  <c r="F195" i="8"/>
  <c r="D195" i="8"/>
  <c r="H194" i="8"/>
  <c r="H1705" i="8"/>
  <c r="I1705" i="8" s="1"/>
  <c r="N1705" i="8" s="1"/>
  <c r="O1705" i="8" s="1"/>
  <c r="R1703" i="8"/>
  <c r="S1703" i="8" s="1"/>
  <c r="P1703" i="8"/>
  <c r="Q1703" i="8" s="1"/>
  <c r="C1707" i="8"/>
  <c r="K1706" i="8"/>
  <c r="G195" i="8"/>
  <c r="C196" i="8"/>
  <c r="P1704" i="8"/>
  <c r="Q1704" i="8" s="1"/>
  <c r="R1704" i="8"/>
  <c r="S1704" i="8" s="1"/>
  <c r="N1701" i="2"/>
  <c r="O1701" i="2" s="1"/>
  <c r="R1700" i="2"/>
  <c r="S1700" i="2" s="1"/>
  <c r="P1700" i="2"/>
  <c r="Q1700" i="2" s="1"/>
  <c r="R1701" i="2"/>
  <c r="S1701" i="2" s="1"/>
  <c r="P1701" i="2"/>
  <c r="Q1701" i="2" s="1"/>
  <c r="H1702" i="2"/>
  <c r="I1702" i="2" s="1"/>
  <c r="C1704" i="2"/>
  <c r="K1704" i="2" s="1"/>
  <c r="F1703" i="2"/>
  <c r="G1703" i="2" s="1"/>
  <c r="D1703" i="2"/>
  <c r="E1703" i="2" s="1"/>
  <c r="H177" i="2"/>
  <c r="G178" i="2"/>
  <c r="C179" i="2"/>
  <c r="D179" i="2" s="1"/>
  <c r="F178" i="2"/>
  <c r="H1718" i="10" l="1"/>
  <c r="I1718" i="10" s="1"/>
  <c r="R1716" i="10"/>
  <c r="S1716" i="10" s="1"/>
  <c r="P1716" i="10"/>
  <c r="Q1716" i="10" s="1"/>
  <c r="D1719" i="10"/>
  <c r="E1719" i="10" s="1"/>
  <c r="H1719" i="10" s="1"/>
  <c r="I1719" i="10" s="1"/>
  <c r="N1719" i="10" s="1"/>
  <c r="O1719" i="10" s="1"/>
  <c r="F1719" i="10"/>
  <c r="G1719" i="10" s="1"/>
  <c r="K1719" i="10"/>
  <c r="C1720" i="10"/>
  <c r="J1717" i="10"/>
  <c r="N1717" i="10"/>
  <c r="O1717" i="10" s="1"/>
  <c r="H209" i="10"/>
  <c r="D210" i="10"/>
  <c r="H210" i="10" s="1"/>
  <c r="J1719" i="10"/>
  <c r="R1719" i="10" s="1"/>
  <c r="S1719" i="10" s="1"/>
  <c r="G210" i="10"/>
  <c r="C211" i="10"/>
  <c r="F211" i="10" s="1"/>
  <c r="F1707" i="8"/>
  <c r="G1707" i="8" s="1"/>
  <c r="D1707" i="8"/>
  <c r="E1707" i="8" s="1"/>
  <c r="J1705" i="8"/>
  <c r="P1705" i="8" s="1"/>
  <c r="Q1705" i="8" s="1"/>
  <c r="F196" i="8"/>
  <c r="D196" i="8"/>
  <c r="H195" i="8"/>
  <c r="H1706" i="8"/>
  <c r="I1706" i="8" s="1"/>
  <c r="N1706" i="8" s="1"/>
  <c r="O1706" i="8" s="1"/>
  <c r="C1708" i="8"/>
  <c r="K1707" i="8"/>
  <c r="C197" i="8"/>
  <c r="G196" i="8"/>
  <c r="H1703" i="2"/>
  <c r="I1703" i="2" s="1"/>
  <c r="J1703" i="2" s="1"/>
  <c r="J1702" i="2"/>
  <c r="N1702" i="2"/>
  <c r="O1702" i="2" s="1"/>
  <c r="C1705" i="2"/>
  <c r="K1705" i="2" s="1"/>
  <c r="F1704" i="2"/>
  <c r="G1704" i="2" s="1"/>
  <c r="D1704" i="2"/>
  <c r="E1704" i="2" s="1"/>
  <c r="H178" i="2"/>
  <c r="G179" i="2"/>
  <c r="C180" i="2"/>
  <c r="D180" i="2" s="1"/>
  <c r="F179" i="2"/>
  <c r="P1717" i="10" l="1"/>
  <c r="Q1717" i="10" s="1"/>
  <c r="R1717" i="10"/>
  <c r="S1717" i="10" s="1"/>
  <c r="D1720" i="10"/>
  <c r="E1720" i="10" s="1"/>
  <c r="H1720" i="10" s="1"/>
  <c r="I1720" i="10" s="1"/>
  <c r="J1720" i="10" s="1"/>
  <c r="C1721" i="10"/>
  <c r="K1720" i="10"/>
  <c r="F1720" i="10"/>
  <c r="G1720" i="10" s="1"/>
  <c r="J1718" i="10"/>
  <c r="N1718" i="10"/>
  <c r="O1718" i="10" s="1"/>
  <c r="P1719" i="10"/>
  <c r="Q1719" i="10" s="1"/>
  <c r="D211" i="10"/>
  <c r="C212" i="10"/>
  <c r="F212" i="10" s="1"/>
  <c r="G211" i="10"/>
  <c r="N1720" i="10"/>
  <c r="O1720" i="10" s="1"/>
  <c r="F1708" i="8"/>
  <c r="G1708" i="8" s="1"/>
  <c r="D1708" i="8"/>
  <c r="R1705" i="8"/>
  <c r="S1705" i="8" s="1"/>
  <c r="F197" i="8"/>
  <c r="D197" i="8"/>
  <c r="H196" i="8"/>
  <c r="J1706" i="8"/>
  <c r="R1706" i="8" s="1"/>
  <c r="S1706" i="8" s="1"/>
  <c r="H1707" i="8"/>
  <c r="I1707" i="8" s="1"/>
  <c r="N1707" i="8" s="1"/>
  <c r="O1707" i="8" s="1"/>
  <c r="C1709" i="8"/>
  <c r="E1708" i="8"/>
  <c r="K1708" i="8"/>
  <c r="C198" i="8"/>
  <c r="G197" i="8"/>
  <c r="H179" i="2"/>
  <c r="N1703" i="2"/>
  <c r="O1703" i="2" s="1"/>
  <c r="R1702" i="2"/>
  <c r="S1702" i="2" s="1"/>
  <c r="P1702" i="2"/>
  <c r="Q1702" i="2" s="1"/>
  <c r="P1703" i="2"/>
  <c r="Q1703" i="2" s="1"/>
  <c r="R1703" i="2"/>
  <c r="S1703" i="2" s="1"/>
  <c r="H1704" i="2"/>
  <c r="I1704" i="2" s="1"/>
  <c r="C1706" i="2"/>
  <c r="K1706" i="2" s="1"/>
  <c r="F1705" i="2"/>
  <c r="G1705" i="2" s="1"/>
  <c r="D1705" i="2"/>
  <c r="E1705" i="2" s="1"/>
  <c r="G180" i="2"/>
  <c r="F180" i="2"/>
  <c r="C181" i="2"/>
  <c r="D181" i="2" s="1"/>
  <c r="F1721" i="10" l="1"/>
  <c r="G1721" i="10" s="1"/>
  <c r="K1721" i="10"/>
  <c r="D1721" i="10"/>
  <c r="E1721" i="10" s="1"/>
  <c r="C1722" i="10"/>
  <c r="P1718" i="10"/>
  <c r="Q1718" i="10" s="1"/>
  <c r="R1718" i="10"/>
  <c r="S1718" i="10" s="1"/>
  <c r="D212" i="10"/>
  <c r="H211" i="10"/>
  <c r="C213" i="10"/>
  <c r="F213" i="10" s="1"/>
  <c r="G212" i="10"/>
  <c r="R1720" i="10"/>
  <c r="S1720" i="10" s="1"/>
  <c r="P1720" i="10"/>
  <c r="Q1720" i="10" s="1"/>
  <c r="P1706" i="8"/>
  <c r="Q1706" i="8" s="1"/>
  <c r="F1709" i="8"/>
  <c r="G1709" i="8" s="1"/>
  <c r="D1709" i="8"/>
  <c r="E1709" i="8" s="1"/>
  <c r="F198" i="8"/>
  <c r="D198" i="8"/>
  <c r="H197" i="8"/>
  <c r="J1707" i="8"/>
  <c r="R1707" i="8" s="1"/>
  <c r="S1707" i="8" s="1"/>
  <c r="C199" i="8"/>
  <c r="G198" i="8"/>
  <c r="C1710" i="8"/>
  <c r="K1709" i="8"/>
  <c r="H1708" i="8"/>
  <c r="I1708" i="8" s="1"/>
  <c r="H1705" i="2"/>
  <c r="I1705" i="2" s="1"/>
  <c r="J1705" i="2" s="1"/>
  <c r="J1704" i="2"/>
  <c r="N1704" i="2"/>
  <c r="O1704" i="2" s="1"/>
  <c r="C1707" i="2"/>
  <c r="K1707" i="2" s="1"/>
  <c r="F1706" i="2"/>
  <c r="G1706" i="2" s="1"/>
  <c r="D1706" i="2"/>
  <c r="E1706" i="2" s="1"/>
  <c r="H180" i="2"/>
  <c r="G181" i="2"/>
  <c r="C182" i="2"/>
  <c r="D182" i="2" s="1"/>
  <c r="F181" i="2"/>
  <c r="F1722" i="10" l="1"/>
  <c r="G1722" i="10" s="1"/>
  <c r="D1722" i="10"/>
  <c r="E1722" i="10" s="1"/>
  <c r="H1722" i="10" s="1"/>
  <c r="I1722" i="10" s="1"/>
  <c r="J1722" i="10" s="1"/>
  <c r="P1722" i="10" s="1"/>
  <c r="Q1722" i="10" s="1"/>
  <c r="C1723" i="10"/>
  <c r="K1722" i="10"/>
  <c r="H1721" i="10"/>
  <c r="I1721" i="10" s="1"/>
  <c r="D213" i="10"/>
  <c r="H212" i="10"/>
  <c r="C214" i="10"/>
  <c r="F214" i="10" s="1"/>
  <c r="G213" i="10"/>
  <c r="F1710" i="8"/>
  <c r="G1710" i="8" s="1"/>
  <c r="D1710" i="8"/>
  <c r="E1710" i="8" s="1"/>
  <c r="F199" i="8"/>
  <c r="D199" i="8"/>
  <c r="H198" i="8"/>
  <c r="P1707" i="8"/>
  <c r="Q1707" i="8" s="1"/>
  <c r="J1708" i="8"/>
  <c r="N1708" i="8"/>
  <c r="O1708" i="8" s="1"/>
  <c r="H1709" i="8"/>
  <c r="I1709" i="8" s="1"/>
  <c r="C1711" i="8"/>
  <c r="K1710" i="8"/>
  <c r="G199" i="8"/>
  <c r="C200" i="8"/>
  <c r="N1705" i="2"/>
  <c r="O1705" i="2" s="1"/>
  <c r="R1705" i="2"/>
  <c r="S1705" i="2" s="1"/>
  <c r="P1705" i="2"/>
  <c r="Q1705" i="2" s="1"/>
  <c r="R1704" i="2"/>
  <c r="S1704" i="2" s="1"/>
  <c r="P1704" i="2"/>
  <c r="Q1704" i="2" s="1"/>
  <c r="H1706" i="2"/>
  <c r="I1706" i="2" s="1"/>
  <c r="C1708" i="2"/>
  <c r="K1708" i="2" s="1"/>
  <c r="F1707" i="2"/>
  <c r="G1707" i="2" s="1"/>
  <c r="D1707" i="2"/>
  <c r="E1707" i="2" s="1"/>
  <c r="G182" i="2"/>
  <c r="F182" i="2"/>
  <c r="C183" i="2"/>
  <c r="D183" i="2" s="1"/>
  <c r="H181" i="2"/>
  <c r="R1722" i="10" l="1"/>
  <c r="S1722" i="10" s="1"/>
  <c r="K1723" i="10"/>
  <c r="C1724" i="10"/>
  <c r="F1723" i="10"/>
  <c r="G1723" i="10" s="1"/>
  <c r="D1723" i="10"/>
  <c r="E1723" i="10" s="1"/>
  <c r="N1722" i="10"/>
  <c r="O1722" i="10" s="1"/>
  <c r="J1721" i="10"/>
  <c r="N1721" i="10"/>
  <c r="O1721" i="10" s="1"/>
  <c r="D214" i="10"/>
  <c r="H214" i="10" s="1"/>
  <c r="H213" i="10"/>
  <c r="G214" i="10"/>
  <c r="C215" i="10"/>
  <c r="F215" i="10" s="1"/>
  <c r="F1711" i="8"/>
  <c r="G1711" i="8" s="1"/>
  <c r="D1711" i="8"/>
  <c r="E1711" i="8" s="1"/>
  <c r="H199" i="8"/>
  <c r="F200" i="8"/>
  <c r="D200" i="8"/>
  <c r="H1710" i="8"/>
  <c r="I1710" i="8" s="1"/>
  <c r="N1709" i="8"/>
  <c r="O1709" i="8" s="1"/>
  <c r="J1709" i="8"/>
  <c r="C201" i="8"/>
  <c r="G200" i="8"/>
  <c r="C1712" i="8"/>
  <c r="K1711" i="8"/>
  <c r="P1708" i="8"/>
  <c r="Q1708" i="8" s="1"/>
  <c r="R1708" i="8"/>
  <c r="S1708" i="8" s="1"/>
  <c r="H1707" i="2"/>
  <c r="I1707" i="2" s="1"/>
  <c r="N1707" i="2" s="1"/>
  <c r="O1707" i="2" s="1"/>
  <c r="J1706" i="2"/>
  <c r="N1706" i="2"/>
  <c r="O1706" i="2" s="1"/>
  <c r="C1709" i="2"/>
  <c r="K1709" i="2" s="1"/>
  <c r="F1708" i="2"/>
  <c r="G1708" i="2" s="1"/>
  <c r="D1708" i="2"/>
  <c r="E1708" i="2" s="1"/>
  <c r="H182" i="2"/>
  <c r="G183" i="2"/>
  <c r="C184" i="2"/>
  <c r="D184" i="2" s="1"/>
  <c r="F183" i="2"/>
  <c r="R1721" i="10" l="1"/>
  <c r="S1721" i="10" s="1"/>
  <c r="P1721" i="10"/>
  <c r="Q1721" i="10" s="1"/>
  <c r="D1724" i="10"/>
  <c r="E1724" i="10" s="1"/>
  <c r="H1724" i="10" s="1"/>
  <c r="I1724" i="10" s="1"/>
  <c r="N1724" i="10" s="1"/>
  <c r="O1724" i="10" s="1"/>
  <c r="K1724" i="10"/>
  <c r="F1724" i="10"/>
  <c r="G1724" i="10" s="1"/>
  <c r="C1725" i="10"/>
  <c r="H1723" i="10"/>
  <c r="I1723" i="10" s="1"/>
  <c r="D215" i="10"/>
  <c r="H215" i="10" s="1"/>
  <c r="C216" i="10"/>
  <c r="F216" i="10" s="1"/>
  <c r="G215" i="10"/>
  <c r="F1712" i="8"/>
  <c r="G1712" i="8" s="1"/>
  <c r="D1712" i="8"/>
  <c r="E1712" i="8" s="1"/>
  <c r="H200" i="8"/>
  <c r="D201" i="8"/>
  <c r="F201" i="8"/>
  <c r="P1709" i="8"/>
  <c r="Q1709" i="8" s="1"/>
  <c r="R1709" i="8"/>
  <c r="S1709" i="8" s="1"/>
  <c r="H1711" i="8"/>
  <c r="I1711" i="8" s="1"/>
  <c r="C1713" i="8"/>
  <c r="K1712" i="8"/>
  <c r="N1710" i="8"/>
  <c r="O1710" i="8" s="1"/>
  <c r="J1710" i="8"/>
  <c r="G201" i="8"/>
  <c r="C202" i="8"/>
  <c r="H183" i="2"/>
  <c r="J1707" i="2"/>
  <c r="R1707" i="2" s="1"/>
  <c r="S1707" i="2" s="1"/>
  <c r="R1706" i="2"/>
  <c r="S1706" i="2" s="1"/>
  <c r="P1706" i="2"/>
  <c r="Q1706" i="2" s="1"/>
  <c r="H1708" i="2"/>
  <c r="I1708" i="2" s="1"/>
  <c r="C1710" i="2"/>
  <c r="K1710" i="2" s="1"/>
  <c r="D1709" i="2"/>
  <c r="E1709" i="2" s="1"/>
  <c r="F1709" i="2"/>
  <c r="G1709" i="2" s="1"/>
  <c r="G184" i="2"/>
  <c r="C185" i="2"/>
  <c r="D185" i="2" s="1"/>
  <c r="F184" i="2"/>
  <c r="J1724" i="10" l="1"/>
  <c r="F1725" i="10"/>
  <c r="G1725" i="10" s="1"/>
  <c r="K1725" i="10"/>
  <c r="C1726" i="10"/>
  <c r="D1725" i="10"/>
  <c r="E1725" i="10" s="1"/>
  <c r="H1725" i="10" s="1"/>
  <c r="I1725" i="10" s="1"/>
  <c r="N1723" i="10"/>
  <c r="O1723" i="10" s="1"/>
  <c r="J1723" i="10"/>
  <c r="D216" i="10"/>
  <c r="H216" i="10" s="1"/>
  <c r="N1725" i="10"/>
  <c r="O1725" i="10" s="1"/>
  <c r="J1725" i="10"/>
  <c r="G216" i="10"/>
  <c r="C217" i="10"/>
  <c r="F217" i="10" s="1"/>
  <c r="F1713" i="8"/>
  <c r="G1713" i="8" s="1"/>
  <c r="D1713" i="8"/>
  <c r="E1713" i="8" s="1"/>
  <c r="H201" i="8"/>
  <c r="F202" i="8"/>
  <c r="D202" i="8"/>
  <c r="H1712" i="8"/>
  <c r="I1712" i="8" s="1"/>
  <c r="N1712" i="8" s="1"/>
  <c r="O1712" i="8" s="1"/>
  <c r="C203" i="8"/>
  <c r="G202" i="8"/>
  <c r="C1714" i="8"/>
  <c r="K1713" i="8"/>
  <c r="N1711" i="8"/>
  <c r="O1711" i="8" s="1"/>
  <c r="J1711" i="8"/>
  <c r="R1710" i="8"/>
  <c r="S1710" i="8" s="1"/>
  <c r="P1710" i="8"/>
  <c r="Q1710" i="8" s="1"/>
  <c r="P1707" i="2"/>
  <c r="Q1707" i="2" s="1"/>
  <c r="J1708" i="2"/>
  <c r="N1708" i="2"/>
  <c r="O1708" i="2" s="1"/>
  <c r="H1709" i="2"/>
  <c r="I1709" i="2" s="1"/>
  <c r="C1711" i="2"/>
  <c r="K1711" i="2" s="1"/>
  <c r="F1710" i="2"/>
  <c r="G1710" i="2" s="1"/>
  <c r="D1710" i="2"/>
  <c r="E1710" i="2" s="1"/>
  <c r="H184" i="2"/>
  <c r="G185" i="2"/>
  <c r="F185" i="2"/>
  <c r="C186" i="2"/>
  <c r="D186" i="2" s="1"/>
  <c r="D1726" i="10" l="1"/>
  <c r="E1726" i="10" s="1"/>
  <c r="K1726" i="10"/>
  <c r="C1727" i="10"/>
  <c r="F1726" i="10"/>
  <c r="G1726" i="10" s="1"/>
  <c r="R1723" i="10"/>
  <c r="S1723" i="10" s="1"/>
  <c r="P1723" i="10"/>
  <c r="Q1723" i="10" s="1"/>
  <c r="P1724" i="10"/>
  <c r="Q1724" i="10" s="1"/>
  <c r="R1724" i="10"/>
  <c r="S1724" i="10" s="1"/>
  <c r="D217" i="10"/>
  <c r="R1725" i="10"/>
  <c r="S1725" i="10" s="1"/>
  <c r="P1725" i="10"/>
  <c r="Q1725" i="10" s="1"/>
  <c r="C218" i="10"/>
  <c r="F218" i="10" s="1"/>
  <c r="G217" i="10"/>
  <c r="F1714" i="8"/>
  <c r="G1714" i="8" s="1"/>
  <c r="D1714" i="8"/>
  <c r="E1714" i="8" s="1"/>
  <c r="H202" i="8"/>
  <c r="F203" i="8"/>
  <c r="D203" i="8"/>
  <c r="J1712" i="8"/>
  <c r="P1712" i="8" s="1"/>
  <c r="Q1712" i="8" s="1"/>
  <c r="R1711" i="8"/>
  <c r="S1711" i="8" s="1"/>
  <c r="P1711" i="8"/>
  <c r="Q1711" i="8" s="1"/>
  <c r="C1715" i="8"/>
  <c r="K1714" i="8"/>
  <c r="G203" i="8"/>
  <c r="C204" i="8"/>
  <c r="H1713" i="8"/>
  <c r="I1713" i="8" s="1"/>
  <c r="R1708" i="2"/>
  <c r="S1708" i="2" s="1"/>
  <c r="P1708" i="2"/>
  <c r="Q1708" i="2" s="1"/>
  <c r="J1709" i="2"/>
  <c r="N1709" i="2"/>
  <c r="O1709" i="2" s="1"/>
  <c r="H1710" i="2"/>
  <c r="I1710" i="2" s="1"/>
  <c r="C1712" i="2"/>
  <c r="K1712" i="2" s="1"/>
  <c r="F1711" i="2"/>
  <c r="G1711" i="2" s="1"/>
  <c r="D1711" i="2"/>
  <c r="E1711" i="2" s="1"/>
  <c r="G186" i="2"/>
  <c r="F186" i="2"/>
  <c r="C187" i="2"/>
  <c r="D187" i="2" s="1"/>
  <c r="H185" i="2"/>
  <c r="D1727" i="10" l="1"/>
  <c r="E1727" i="10" s="1"/>
  <c r="F1727" i="10"/>
  <c r="G1727" i="10" s="1"/>
  <c r="K1727" i="10"/>
  <c r="C1728" i="10"/>
  <c r="H1726" i="10"/>
  <c r="I1726" i="10" s="1"/>
  <c r="H217" i="10"/>
  <c r="D218" i="10"/>
  <c r="G218" i="10"/>
  <c r="C219" i="10"/>
  <c r="F219" i="10" s="1"/>
  <c r="F1715" i="8"/>
  <c r="G1715" i="8" s="1"/>
  <c r="D1715" i="8"/>
  <c r="E1715" i="8" s="1"/>
  <c r="F204" i="8"/>
  <c r="D204" i="8"/>
  <c r="H203" i="8"/>
  <c r="R1712" i="8"/>
  <c r="S1712" i="8" s="1"/>
  <c r="C1716" i="8"/>
  <c r="K1715" i="8"/>
  <c r="C205" i="8"/>
  <c r="G204" i="8"/>
  <c r="J1713" i="8"/>
  <c r="N1713" i="8"/>
  <c r="O1713" i="8" s="1"/>
  <c r="H1714" i="8"/>
  <c r="I1714" i="8" s="1"/>
  <c r="R1709" i="2"/>
  <c r="S1709" i="2" s="1"/>
  <c r="P1709" i="2"/>
  <c r="Q1709" i="2" s="1"/>
  <c r="J1710" i="2"/>
  <c r="N1710" i="2"/>
  <c r="O1710" i="2" s="1"/>
  <c r="H1711" i="2"/>
  <c r="I1711" i="2" s="1"/>
  <c r="C1713" i="2"/>
  <c r="K1713" i="2" s="1"/>
  <c r="F1712" i="2"/>
  <c r="G1712" i="2" s="1"/>
  <c r="D1712" i="2"/>
  <c r="E1712" i="2" s="1"/>
  <c r="G187" i="2"/>
  <c r="F187" i="2"/>
  <c r="C188" i="2"/>
  <c r="D188" i="2" s="1"/>
  <c r="H186" i="2"/>
  <c r="F1728" i="10" l="1"/>
  <c r="G1728" i="10" s="1"/>
  <c r="C1729" i="10"/>
  <c r="D1728" i="10"/>
  <c r="E1728" i="10" s="1"/>
  <c r="K1728" i="10"/>
  <c r="J1726" i="10"/>
  <c r="N1726" i="10"/>
  <c r="O1726" i="10" s="1"/>
  <c r="H1727" i="10"/>
  <c r="I1727" i="10" s="1"/>
  <c r="H218" i="10"/>
  <c r="D219" i="10"/>
  <c r="C220" i="10"/>
  <c r="F220" i="10" s="1"/>
  <c r="G219" i="10"/>
  <c r="F1716" i="8"/>
  <c r="G1716" i="8" s="1"/>
  <c r="D1716" i="8"/>
  <c r="E1716" i="8" s="1"/>
  <c r="F205" i="8"/>
  <c r="D205" i="8"/>
  <c r="H204" i="8"/>
  <c r="N1714" i="8"/>
  <c r="O1714" i="8" s="1"/>
  <c r="J1714" i="8"/>
  <c r="H1715" i="8"/>
  <c r="I1715" i="8" s="1"/>
  <c r="C1717" i="8"/>
  <c r="K1716" i="8"/>
  <c r="P1713" i="8"/>
  <c r="Q1713" i="8" s="1"/>
  <c r="R1713" i="8"/>
  <c r="S1713" i="8" s="1"/>
  <c r="C206" i="8"/>
  <c r="G205" i="8"/>
  <c r="R1710" i="2"/>
  <c r="S1710" i="2" s="1"/>
  <c r="P1710" i="2"/>
  <c r="Q1710" i="2" s="1"/>
  <c r="J1711" i="2"/>
  <c r="N1711" i="2"/>
  <c r="O1711" i="2" s="1"/>
  <c r="H1712" i="2"/>
  <c r="I1712" i="2" s="1"/>
  <c r="H187" i="2"/>
  <c r="C1714" i="2"/>
  <c r="K1714" i="2" s="1"/>
  <c r="F1713" i="2"/>
  <c r="G1713" i="2" s="1"/>
  <c r="D1713" i="2"/>
  <c r="E1713" i="2" s="1"/>
  <c r="G188" i="2"/>
  <c r="F188" i="2"/>
  <c r="C189" i="2"/>
  <c r="D189" i="2" s="1"/>
  <c r="N1727" i="10" l="1"/>
  <c r="O1727" i="10" s="1"/>
  <c r="J1727" i="10"/>
  <c r="H1728" i="10"/>
  <c r="I1728" i="10" s="1"/>
  <c r="K1729" i="10"/>
  <c r="F1729" i="10"/>
  <c r="G1729" i="10" s="1"/>
  <c r="D1729" i="10"/>
  <c r="E1729" i="10" s="1"/>
  <c r="H1729" i="10" s="1"/>
  <c r="I1729" i="10" s="1"/>
  <c r="N1729" i="10" s="1"/>
  <c r="O1729" i="10" s="1"/>
  <c r="C1730" i="10"/>
  <c r="P1726" i="10"/>
  <c r="Q1726" i="10" s="1"/>
  <c r="R1726" i="10"/>
  <c r="S1726" i="10" s="1"/>
  <c r="H219" i="10"/>
  <c r="D220" i="10"/>
  <c r="C221" i="10"/>
  <c r="F221" i="10" s="1"/>
  <c r="G220" i="10"/>
  <c r="F1717" i="8"/>
  <c r="G1717" i="8" s="1"/>
  <c r="D1717" i="8"/>
  <c r="E1717" i="8" s="1"/>
  <c r="H1716" i="8"/>
  <c r="I1716" i="8" s="1"/>
  <c r="J1716" i="8" s="1"/>
  <c r="F206" i="8"/>
  <c r="D206" i="8"/>
  <c r="H205" i="8"/>
  <c r="C1718" i="8"/>
  <c r="K1717" i="8"/>
  <c r="C207" i="8"/>
  <c r="G206" i="8"/>
  <c r="N1715" i="8"/>
  <c r="O1715" i="8" s="1"/>
  <c r="J1715" i="8"/>
  <c r="R1714" i="8"/>
  <c r="S1714" i="8" s="1"/>
  <c r="P1714" i="8"/>
  <c r="Q1714" i="8" s="1"/>
  <c r="R1711" i="2"/>
  <c r="S1711" i="2" s="1"/>
  <c r="P1711" i="2"/>
  <c r="Q1711" i="2" s="1"/>
  <c r="J1712" i="2"/>
  <c r="N1712" i="2"/>
  <c r="O1712" i="2" s="1"/>
  <c r="H1713" i="2"/>
  <c r="I1713" i="2" s="1"/>
  <c r="H188" i="2"/>
  <c r="C1715" i="2"/>
  <c r="K1715" i="2" s="1"/>
  <c r="F1714" i="2"/>
  <c r="G1714" i="2" s="1"/>
  <c r="D1714" i="2"/>
  <c r="E1714" i="2" s="1"/>
  <c r="G189" i="2"/>
  <c r="F189" i="2"/>
  <c r="C190" i="2"/>
  <c r="D190" i="2" s="1"/>
  <c r="J1729" i="10" l="1"/>
  <c r="D1730" i="10"/>
  <c r="E1730" i="10" s="1"/>
  <c r="H1730" i="10" s="1"/>
  <c r="I1730" i="10" s="1"/>
  <c r="J1730" i="10" s="1"/>
  <c r="K1730" i="10"/>
  <c r="C1731" i="10"/>
  <c r="F1730" i="10"/>
  <c r="G1730" i="10" s="1"/>
  <c r="J1728" i="10"/>
  <c r="N1728" i="10"/>
  <c r="O1728" i="10" s="1"/>
  <c r="P1727" i="10"/>
  <c r="Q1727" i="10" s="1"/>
  <c r="R1727" i="10"/>
  <c r="S1727" i="10" s="1"/>
  <c r="H220" i="10"/>
  <c r="D221" i="10"/>
  <c r="C222" i="10"/>
  <c r="F222" i="10" s="1"/>
  <c r="G221" i="10"/>
  <c r="N1730" i="10"/>
  <c r="O1730" i="10" s="1"/>
  <c r="F1718" i="8"/>
  <c r="G1718" i="8" s="1"/>
  <c r="D1718" i="8"/>
  <c r="E1718" i="8" s="1"/>
  <c r="N1716" i="8"/>
  <c r="O1716" i="8" s="1"/>
  <c r="H206" i="8"/>
  <c r="F207" i="8"/>
  <c r="D207" i="8"/>
  <c r="H1717" i="8"/>
  <c r="I1717" i="8" s="1"/>
  <c r="N1717" i="8" s="1"/>
  <c r="O1717" i="8" s="1"/>
  <c r="P1716" i="8"/>
  <c r="Q1716" i="8" s="1"/>
  <c r="R1716" i="8"/>
  <c r="S1716" i="8" s="1"/>
  <c r="R1715" i="8"/>
  <c r="S1715" i="8" s="1"/>
  <c r="P1715" i="8"/>
  <c r="Q1715" i="8" s="1"/>
  <c r="G207" i="8"/>
  <c r="C208" i="8"/>
  <c r="C1719" i="8"/>
  <c r="K1718" i="8"/>
  <c r="H1714" i="2"/>
  <c r="I1714" i="2" s="1"/>
  <c r="J1714" i="2" s="1"/>
  <c r="R1712" i="2"/>
  <c r="S1712" i="2" s="1"/>
  <c r="P1712" i="2"/>
  <c r="Q1712" i="2" s="1"/>
  <c r="J1713" i="2"/>
  <c r="N1713" i="2"/>
  <c r="O1713" i="2" s="1"/>
  <c r="C1716" i="2"/>
  <c r="K1716" i="2" s="1"/>
  <c r="F1715" i="2"/>
  <c r="G1715" i="2" s="1"/>
  <c r="D1715" i="2"/>
  <c r="E1715" i="2" s="1"/>
  <c r="H189" i="2"/>
  <c r="G190" i="2"/>
  <c r="F190" i="2"/>
  <c r="C191" i="2"/>
  <c r="D191" i="2" s="1"/>
  <c r="P1728" i="10" l="1"/>
  <c r="Q1728" i="10" s="1"/>
  <c r="R1728" i="10"/>
  <c r="S1728" i="10" s="1"/>
  <c r="K1731" i="10"/>
  <c r="D1731" i="10"/>
  <c r="E1731" i="10" s="1"/>
  <c r="H1731" i="10" s="1"/>
  <c r="I1731" i="10" s="1"/>
  <c r="J1731" i="10" s="1"/>
  <c r="P1731" i="10" s="1"/>
  <c r="Q1731" i="10" s="1"/>
  <c r="F1731" i="10"/>
  <c r="G1731" i="10" s="1"/>
  <c r="C1732" i="10"/>
  <c r="R1729" i="10"/>
  <c r="S1729" i="10" s="1"/>
  <c r="P1729" i="10"/>
  <c r="Q1729" i="10" s="1"/>
  <c r="H221" i="10"/>
  <c r="D222" i="10"/>
  <c r="P1730" i="10"/>
  <c r="Q1730" i="10" s="1"/>
  <c r="R1730" i="10"/>
  <c r="S1730" i="10" s="1"/>
  <c r="G222" i="10"/>
  <c r="C223" i="10"/>
  <c r="F223" i="10" s="1"/>
  <c r="F1719" i="8"/>
  <c r="G1719" i="8" s="1"/>
  <c r="D1719" i="8"/>
  <c r="E1719" i="8" s="1"/>
  <c r="J1717" i="8"/>
  <c r="P1717" i="8" s="1"/>
  <c r="Q1717" i="8" s="1"/>
  <c r="F208" i="8"/>
  <c r="D208" i="8"/>
  <c r="H207" i="8"/>
  <c r="H1718" i="8"/>
  <c r="I1718" i="8" s="1"/>
  <c r="J1718" i="8" s="1"/>
  <c r="C1720" i="8"/>
  <c r="K1719" i="8"/>
  <c r="C209" i="8"/>
  <c r="G208" i="8"/>
  <c r="N1714" i="2"/>
  <c r="O1714" i="2" s="1"/>
  <c r="R1714" i="2"/>
  <c r="S1714" i="2" s="1"/>
  <c r="P1714" i="2"/>
  <c r="Q1714" i="2" s="1"/>
  <c r="R1713" i="2"/>
  <c r="S1713" i="2" s="1"/>
  <c r="P1713" i="2"/>
  <c r="Q1713" i="2" s="1"/>
  <c r="H1715" i="2"/>
  <c r="I1715" i="2" s="1"/>
  <c r="C1717" i="2"/>
  <c r="K1717" i="2" s="1"/>
  <c r="F1716" i="2"/>
  <c r="G1716" i="2" s="1"/>
  <c r="D1716" i="2"/>
  <c r="E1716" i="2" s="1"/>
  <c r="H190" i="2"/>
  <c r="G191" i="2"/>
  <c r="F191" i="2"/>
  <c r="C192" i="2"/>
  <c r="D192" i="2" s="1"/>
  <c r="R1731" i="10" l="1"/>
  <c r="S1731" i="10" s="1"/>
  <c r="K1732" i="10"/>
  <c r="F1732" i="10"/>
  <c r="G1732" i="10" s="1"/>
  <c r="D1732" i="10"/>
  <c r="E1732" i="10" s="1"/>
  <c r="H1732" i="10" s="1"/>
  <c r="I1732" i="10" s="1"/>
  <c r="J1732" i="10" s="1"/>
  <c r="R1732" i="10" s="1"/>
  <c r="S1732" i="10" s="1"/>
  <c r="C1733" i="10"/>
  <c r="N1731" i="10"/>
  <c r="O1731" i="10" s="1"/>
  <c r="D223" i="10"/>
  <c r="H222" i="10"/>
  <c r="C224" i="10"/>
  <c r="F224" i="10" s="1"/>
  <c r="G223" i="10"/>
  <c r="F1720" i="8"/>
  <c r="G1720" i="8" s="1"/>
  <c r="D1720" i="8"/>
  <c r="E1720" i="8" s="1"/>
  <c r="R1717" i="8"/>
  <c r="S1717" i="8" s="1"/>
  <c r="F209" i="8"/>
  <c r="D209" i="8"/>
  <c r="H208" i="8"/>
  <c r="N1718" i="8"/>
  <c r="O1718" i="8" s="1"/>
  <c r="G209" i="8"/>
  <c r="C210" i="8"/>
  <c r="C1721" i="8"/>
  <c r="K1720" i="8"/>
  <c r="R1718" i="8"/>
  <c r="S1718" i="8" s="1"/>
  <c r="P1718" i="8"/>
  <c r="Q1718" i="8" s="1"/>
  <c r="H1719" i="8"/>
  <c r="I1719" i="8" s="1"/>
  <c r="H1716" i="2"/>
  <c r="I1716" i="2" s="1"/>
  <c r="J1716" i="2" s="1"/>
  <c r="J1715" i="2"/>
  <c r="N1715" i="2"/>
  <c r="O1715" i="2" s="1"/>
  <c r="C1718" i="2"/>
  <c r="K1718" i="2" s="1"/>
  <c r="D1717" i="2"/>
  <c r="E1717" i="2" s="1"/>
  <c r="F1717" i="2"/>
  <c r="G1717" i="2" s="1"/>
  <c r="H191" i="2"/>
  <c r="G192" i="2"/>
  <c r="F192" i="2"/>
  <c r="C193" i="2"/>
  <c r="D193" i="2" s="1"/>
  <c r="N1732" i="10" l="1"/>
  <c r="O1732" i="10" s="1"/>
  <c r="P1732" i="10"/>
  <c r="Q1732" i="10" s="1"/>
  <c r="F1733" i="10"/>
  <c r="G1733" i="10" s="1"/>
  <c r="D1733" i="10"/>
  <c r="E1733" i="10" s="1"/>
  <c r="H1733" i="10" s="1"/>
  <c r="I1733" i="10" s="1"/>
  <c r="N1733" i="10" s="1"/>
  <c r="O1733" i="10" s="1"/>
  <c r="C1734" i="10"/>
  <c r="K1733" i="10"/>
  <c r="H223" i="10"/>
  <c r="D224" i="10"/>
  <c r="G224" i="10"/>
  <c r="C225" i="10"/>
  <c r="F225" i="10" s="1"/>
  <c r="F1721" i="8"/>
  <c r="G1721" i="8" s="1"/>
  <c r="D1721" i="8"/>
  <c r="E1721" i="8" s="1"/>
  <c r="F210" i="8"/>
  <c r="D210" i="8"/>
  <c r="H209" i="8"/>
  <c r="H1720" i="8"/>
  <c r="I1720" i="8" s="1"/>
  <c r="N1719" i="8"/>
  <c r="O1719" i="8" s="1"/>
  <c r="J1719" i="8"/>
  <c r="C211" i="8"/>
  <c r="G210" i="8"/>
  <c r="C1722" i="8"/>
  <c r="K1721" i="8"/>
  <c r="N1716" i="2"/>
  <c r="O1716" i="2" s="1"/>
  <c r="P1715" i="2"/>
  <c r="Q1715" i="2" s="1"/>
  <c r="R1715" i="2"/>
  <c r="S1715" i="2" s="1"/>
  <c r="R1716" i="2"/>
  <c r="S1716" i="2" s="1"/>
  <c r="P1716" i="2"/>
  <c r="Q1716" i="2" s="1"/>
  <c r="H192" i="2"/>
  <c r="H1717" i="2"/>
  <c r="I1717" i="2" s="1"/>
  <c r="C1719" i="2"/>
  <c r="K1719" i="2" s="1"/>
  <c r="F1718" i="2"/>
  <c r="G1718" i="2" s="1"/>
  <c r="D1718" i="2"/>
  <c r="E1718" i="2" s="1"/>
  <c r="G193" i="2"/>
  <c r="F193" i="2"/>
  <c r="C194" i="2"/>
  <c r="D194" i="2" s="1"/>
  <c r="J1733" i="10" l="1"/>
  <c r="R1733" i="10" s="1"/>
  <c r="S1733" i="10" s="1"/>
  <c r="C1735" i="10"/>
  <c r="F1734" i="10"/>
  <c r="G1734" i="10" s="1"/>
  <c r="K1734" i="10"/>
  <c r="D1734" i="10"/>
  <c r="E1734" i="10" s="1"/>
  <c r="P1733" i="10"/>
  <c r="Q1733" i="10" s="1"/>
  <c r="D225" i="10"/>
  <c r="H224" i="10"/>
  <c r="C226" i="10"/>
  <c r="F226" i="10" s="1"/>
  <c r="G225" i="10"/>
  <c r="F1722" i="8"/>
  <c r="G1722" i="8" s="1"/>
  <c r="D1722" i="8"/>
  <c r="E1722" i="8" s="1"/>
  <c r="F211" i="8"/>
  <c r="D211" i="8"/>
  <c r="H210" i="8"/>
  <c r="C1723" i="8"/>
  <c r="K1722" i="8"/>
  <c r="G211" i="8"/>
  <c r="C212" i="8"/>
  <c r="H1721" i="8"/>
  <c r="I1721" i="8" s="1"/>
  <c r="R1719" i="8"/>
  <c r="S1719" i="8" s="1"/>
  <c r="P1719" i="8"/>
  <c r="Q1719" i="8" s="1"/>
  <c r="N1720" i="8"/>
  <c r="O1720" i="8" s="1"/>
  <c r="J1720" i="8"/>
  <c r="J1717" i="2"/>
  <c r="N1717" i="2"/>
  <c r="O1717" i="2" s="1"/>
  <c r="H1718" i="2"/>
  <c r="I1718" i="2" s="1"/>
  <c r="C1720" i="2"/>
  <c r="K1720" i="2" s="1"/>
  <c r="F1719" i="2"/>
  <c r="G1719" i="2" s="1"/>
  <c r="D1719" i="2"/>
  <c r="E1719" i="2" s="1"/>
  <c r="H193" i="2"/>
  <c r="G194" i="2"/>
  <c r="F194" i="2"/>
  <c r="C195" i="2"/>
  <c r="D195" i="2" s="1"/>
  <c r="D1735" i="10" l="1"/>
  <c r="E1735" i="10" s="1"/>
  <c r="K1735" i="10"/>
  <c r="C1736" i="10"/>
  <c r="F1735" i="10"/>
  <c r="G1735" i="10" s="1"/>
  <c r="H1734" i="10"/>
  <c r="I1734" i="10" s="1"/>
  <c r="D226" i="10"/>
  <c r="H225" i="10"/>
  <c r="G226" i="10"/>
  <c r="C227" i="10"/>
  <c r="F227" i="10" s="1"/>
  <c r="F1723" i="8"/>
  <c r="G1723" i="8" s="1"/>
  <c r="D1723" i="8"/>
  <c r="E1723" i="8" s="1"/>
  <c r="F212" i="8"/>
  <c r="D212" i="8"/>
  <c r="H211" i="8"/>
  <c r="C1724" i="8"/>
  <c r="K1723" i="8"/>
  <c r="H1722" i="8"/>
  <c r="I1722" i="8" s="1"/>
  <c r="C213" i="8"/>
  <c r="G212" i="8"/>
  <c r="P1720" i="8"/>
  <c r="Q1720" i="8" s="1"/>
  <c r="R1720" i="8"/>
  <c r="S1720" i="8" s="1"/>
  <c r="J1721" i="8"/>
  <c r="N1721" i="8"/>
  <c r="O1721" i="8" s="1"/>
  <c r="R1717" i="2"/>
  <c r="S1717" i="2" s="1"/>
  <c r="P1717" i="2"/>
  <c r="Q1717" i="2" s="1"/>
  <c r="J1718" i="2"/>
  <c r="N1718" i="2"/>
  <c r="O1718" i="2" s="1"/>
  <c r="H1719" i="2"/>
  <c r="I1719" i="2" s="1"/>
  <c r="C1721" i="2"/>
  <c r="K1721" i="2" s="1"/>
  <c r="F1720" i="2"/>
  <c r="G1720" i="2" s="1"/>
  <c r="D1720" i="2"/>
  <c r="E1720" i="2" s="1"/>
  <c r="H194" i="2"/>
  <c r="G195" i="2"/>
  <c r="F195" i="2"/>
  <c r="C196" i="2"/>
  <c r="D196" i="2" s="1"/>
  <c r="C1737" i="10" l="1"/>
  <c r="D1736" i="10"/>
  <c r="E1736" i="10" s="1"/>
  <c r="F1736" i="10"/>
  <c r="G1736" i="10" s="1"/>
  <c r="K1736" i="10"/>
  <c r="J1734" i="10"/>
  <c r="N1734" i="10"/>
  <c r="O1734" i="10" s="1"/>
  <c r="H1735" i="10"/>
  <c r="I1735" i="10" s="1"/>
  <c r="D227" i="10"/>
  <c r="H226" i="10"/>
  <c r="C228" i="10"/>
  <c r="F228" i="10" s="1"/>
  <c r="G227" i="10"/>
  <c r="F1724" i="8"/>
  <c r="G1724" i="8" s="1"/>
  <c r="D1724" i="8"/>
  <c r="E1724" i="8" s="1"/>
  <c r="H212" i="8"/>
  <c r="F213" i="8"/>
  <c r="D213" i="8"/>
  <c r="C1725" i="8"/>
  <c r="K1724" i="8"/>
  <c r="P1721" i="8"/>
  <c r="Q1721" i="8" s="1"/>
  <c r="R1721" i="8"/>
  <c r="S1721" i="8" s="1"/>
  <c r="C214" i="8"/>
  <c r="G213" i="8"/>
  <c r="H1723" i="8"/>
  <c r="I1723" i="8" s="1"/>
  <c r="N1722" i="8"/>
  <c r="O1722" i="8" s="1"/>
  <c r="J1722" i="8"/>
  <c r="R1718" i="2"/>
  <c r="S1718" i="2" s="1"/>
  <c r="P1718" i="2"/>
  <c r="Q1718" i="2" s="1"/>
  <c r="J1719" i="2"/>
  <c r="N1719" i="2"/>
  <c r="O1719" i="2" s="1"/>
  <c r="H1720" i="2"/>
  <c r="I1720" i="2" s="1"/>
  <c r="C1722" i="2"/>
  <c r="K1722" i="2" s="1"/>
  <c r="F1721" i="2"/>
  <c r="G1721" i="2" s="1"/>
  <c r="D1721" i="2"/>
  <c r="E1721" i="2" s="1"/>
  <c r="H195" i="2"/>
  <c r="G196" i="2"/>
  <c r="F196" i="2"/>
  <c r="H196" i="2" s="1"/>
  <c r="C197" i="2"/>
  <c r="D197" i="2" s="1"/>
  <c r="H1736" i="10" l="1"/>
  <c r="I1736" i="10" s="1"/>
  <c r="J1735" i="10"/>
  <c r="N1735" i="10"/>
  <c r="O1735" i="10" s="1"/>
  <c r="R1734" i="10"/>
  <c r="S1734" i="10" s="1"/>
  <c r="P1734" i="10"/>
  <c r="Q1734" i="10" s="1"/>
  <c r="K1737" i="10"/>
  <c r="F1737" i="10"/>
  <c r="G1737" i="10" s="1"/>
  <c r="D1737" i="10"/>
  <c r="E1737" i="10" s="1"/>
  <c r="H1737" i="10" s="1"/>
  <c r="I1737" i="10" s="1"/>
  <c r="N1737" i="10" s="1"/>
  <c r="O1737" i="10" s="1"/>
  <c r="C1738" i="10"/>
  <c r="D228" i="10"/>
  <c r="H227" i="10"/>
  <c r="J1737" i="10"/>
  <c r="C229" i="10"/>
  <c r="F229" i="10" s="1"/>
  <c r="G228" i="10"/>
  <c r="F1725" i="8"/>
  <c r="G1725" i="8" s="1"/>
  <c r="D1725" i="8"/>
  <c r="H213" i="8"/>
  <c r="F214" i="8"/>
  <c r="D214" i="8"/>
  <c r="C215" i="8"/>
  <c r="G214" i="8"/>
  <c r="N1723" i="8"/>
  <c r="O1723" i="8" s="1"/>
  <c r="J1723" i="8"/>
  <c r="H1724" i="8"/>
  <c r="I1724" i="8" s="1"/>
  <c r="R1722" i="8"/>
  <c r="S1722" i="8" s="1"/>
  <c r="P1722" i="8"/>
  <c r="Q1722" i="8" s="1"/>
  <c r="C1726" i="8"/>
  <c r="E1725" i="8"/>
  <c r="K1725" i="8"/>
  <c r="R1719" i="2"/>
  <c r="S1719" i="2" s="1"/>
  <c r="P1719" i="2"/>
  <c r="Q1719" i="2" s="1"/>
  <c r="J1720" i="2"/>
  <c r="N1720" i="2"/>
  <c r="O1720" i="2" s="1"/>
  <c r="H1721" i="2"/>
  <c r="I1721" i="2" s="1"/>
  <c r="C1723" i="2"/>
  <c r="K1723" i="2" s="1"/>
  <c r="F1722" i="2"/>
  <c r="G1722" i="2" s="1"/>
  <c r="D1722" i="2"/>
  <c r="E1722" i="2" s="1"/>
  <c r="G197" i="2"/>
  <c r="F197" i="2"/>
  <c r="C198" i="2"/>
  <c r="D198" i="2" s="1"/>
  <c r="R1735" i="10" l="1"/>
  <c r="S1735" i="10" s="1"/>
  <c r="P1735" i="10"/>
  <c r="Q1735" i="10" s="1"/>
  <c r="D1738" i="10"/>
  <c r="E1738" i="10" s="1"/>
  <c r="C1739" i="10"/>
  <c r="K1738" i="10"/>
  <c r="F1738" i="10"/>
  <c r="G1738" i="10" s="1"/>
  <c r="J1736" i="10"/>
  <c r="N1736" i="10"/>
  <c r="O1736" i="10" s="1"/>
  <c r="H228" i="10"/>
  <c r="D229" i="10"/>
  <c r="C230" i="10"/>
  <c r="F230" i="10" s="1"/>
  <c r="G229" i="10"/>
  <c r="R1737" i="10"/>
  <c r="S1737" i="10" s="1"/>
  <c r="P1737" i="10"/>
  <c r="Q1737" i="10" s="1"/>
  <c r="F1726" i="8"/>
  <c r="D1726" i="8"/>
  <c r="E1726" i="8" s="1"/>
  <c r="H214" i="8"/>
  <c r="F215" i="8"/>
  <c r="D215" i="8"/>
  <c r="H1725" i="8"/>
  <c r="I1725" i="8" s="1"/>
  <c r="N1725" i="8" s="1"/>
  <c r="O1725" i="8" s="1"/>
  <c r="J1724" i="8"/>
  <c r="N1724" i="8"/>
  <c r="O1724" i="8" s="1"/>
  <c r="G1726" i="8"/>
  <c r="C1727" i="8"/>
  <c r="K1726" i="8"/>
  <c r="R1723" i="8"/>
  <c r="S1723" i="8" s="1"/>
  <c r="P1723" i="8"/>
  <c r="Q1723" i="8" s="1"/>
  <c r="G215" i="8"/>
  <c r="C216" i="8"/>
  <c r="H1722" i="2"/>
  <c r="I1722" i="2" s="1"/>
  <c r="J1722" i="2" s="1"/>
  <c r="R1720" i="2"/>
  <c r="S1720" i="2" s="1"/>
  <c r="P1720" i="2"/>
  <c r="Q1720" i="2" s="1"/>
  <c r="J1721" i="2"/>
  <c r="N1721" i="2"/>
  <c r="O1721" i="2" s="1"/>
  <c r="C1724" i="2"/>
  <c r="K1724" i="2" s="1"/>
  <c r="F1723" i="2"/>
  <c r="G1723" i="2" s="1"/>
  <c r="D1723" i="2"/>
  <c r="E1723" i="2" s="1"/>
  <c r="H197" i="2"/>
  <c r="G198" i="2"/>
  <c r="F198" i="2"/>
  <c r="C199" i="2"/>
  <c r="D199" i="2" s="1"/>
  <c r="D1739" i="10" l="1"/>
  <c r="E1739" i="10" s="1"/>
  <c r="C1740" i="10"/>
  <c r="K1739" i="10"/>
  <c r="F1739" i="10"/>
  <c r="G1739" i="10" s="1"/>
  <c r="R1736" i="10"/>
  <c r="S1736" i="10" s="1"/>
  <c r="P1736" i="10"/>
  <c r="Q1736" i="10" s="1"/>
  <c r="H1738" i="10"/>
  <c r="I1738" i="10" s="1"/>
  <c r="D230" i="10"/>
  <c r="H229" i="10"/>
  <c r="G230" i="10"/>
  <c r="C231" i="10"/>
  <c r="F231" i="10" s="1"/>
  <c r="F1727" i="8"/>
  <c r="G1727" i="8" s="1"/>
  <c r="D1727" i="8"/>
  <c r="E1727" i="8" s="1"/>
  <c r="F216" i="8"/>
  <c r="D216" i="8"/>
  <c r="H215" i="8"/>
  <c r="J1725" i="8"/>
  <c r="P1725" i="8" s="1"/>
  <c r="Q1725" i="8" s="1"/>
  <c r="H1726" i="8"/>
  <c r="I1726" i="8" s="1"/>
  <c r="N1726" i="8" s="1"/>
  <c r="O1726" i="8" s="1"/>
  <c r="C1728" i="8"/>
  <c r="K1727" i="8"/>
  <c r="P1724" i="8"/>
  <c r="Q1724" i="8" s="1"/>
  <c r="R1724" i="8"/>
  <c r="S1724" i="8" s="1"/>
  <c r="C217" i="8"/>
  <c r="G216" i="8"/>
  <c r="N1722" i="2"/>
  <c r="O1722" i="2" s="1"/>
  <c r="R1722" i="2"/>
  <c r="S1722" i="2" s="1"/>
  <c r="P1722" i="2"/>
  <c r="Q1722" i="2" s="1"/>
  <c r="R1721" i="2"/>
  <c r="S1721" i="2" s="1"/>
  <c r="P1721" i="2"/>
  <c r="Q1721" i="2" s="1"/>
  <c r="H198" i="2"/>
  <c r="H1723" i="2"/>
  <c r="I1723" i="2" s="1"/>
  <c r="C1725" i="2"/>
  <c r="K1725" i="2" s="1"/>
  <c r="F1724" i="2"/>
  <c r="G1724" i="2" s="1"/>
  <c r="D1724" i="2"/>
  <c r="E1724" i="2" s="1"/>
  <c r="G199" i="2"/>
  <c r="F199" i="2"/>
  <c r="C200" i="2"/>
  <c r="D200" i="2" s="1"/>
  <c r="J1738" i="10" l="1"/>
  <c r="N1738" i="10"/>
  <c r="O1738" i="10" s="1"/>
  <c r="D1740" i="10"/>
  <c r="E1740" i="10" s="1"/>
  <c r="C1741" i="10"/>
  <c r="F1740" i="10"/>
  <c r="G1740" i="10" s="1"/>
  <c r="K1740" i="10"/>
  <c r="H1739" i="10"/>
  <c r="I1739" i="10" s="1"/>
  <c r="D231" i="10"/>
  <c r="H231" i="10" s="1"/>
  <c r="H230" i="10"/>
  <c r="C232" i="10"/>
  <c r="F232" i="10" s="1"/>
  <c r="G231" i="10"/>
  <c r="F1728" i="8"/>
  <c r="G1728" i="8" s="1"/>
  <c r="D1728" i="8"/>
  <c r="E1728" i="8" s="1"/>
  <c r="D217" i="8"/>
  <c r="F217" i="8"/>
  <c r="H216" i="8"/>
  <c r="R1725" i="8"/>
  <c r="S1725" i="8" s="1"/>
  <c r="J1726" i="8"/>
  <c r="R1726" i="8" s="1"/>
  <c r="S1726" i="8" s="1"/>
  <c r="C1729" i="8"/>
  <c r="K1728" i="8"/>
  <c r="G217" i="8"/>
  <c r="C218" i="8"/>
  <c r="H1727" i="8"/>
  <c r="I1727" i="8" s="1"/>
  <c r="J1723" i="2"/>
  <c r="N1723" i="2"/>
  <c r="O1723" i="2" s="1"/>
  <c r="H1724" i="2"/>
  <c r="I1724" i="2" s="1"/>
  <c r="C1726" i="2"/>
  <c r="K1726" i="2" s="1"/>
  <c r="F1725" i="2"/>
  <c r="G1725" i="2" s="1"/>
  <c r="D1725" i="2"/>
  <c r="E1725" i="2" s="1"/>
  <c r="H199" i="2"/>
  <c r="G200" i="2"/>
  <c r="F200" i="2"/>
  <c r="C201" i="2"/>
  <c r="D201" i="2" s="1"/>
  <c r="D1741" i="10" l="1"/>
  <c r="E1741" i="10" s="1"/>
  <c r="K1741" i="10"/>
  <c r="C1742" i="10"/>
  <c r="F1741" i="10"/>
  <c r="G1741" i="10" s="1"/>
  <c r="J1739" i="10"/>
  <c r="N1739" i="10"/>
  <c r="O1739" i="10" s="1"/>
  <c r="H1740" i="10"/>
  <c r="I1740" i="10" s="1"/>
  <c r="P1738" i="10"/>
  <c r="Q1738" i="10" s="1"/>
  <c r="R1738" i="10"/>
  <c r="S1738" i="10" s="1"/>
  <c r="D232" i="10"/>
  <c r="G232" i="10"/>
  <c r="C233" i="10"/>
  <c r="F233" i="10" s="1"/>
  <c r="F1729" i="8"/>
  <c r="G1729" i="8" s="1"/>
  <c r="D1729" i="8"/>
  <c r="E1729" i="8" s="1"/>
  <c r="H217" i="8"/>
  <c r="F218" i="8"/>
  <c r="D218" i="8"/>
  <c r="P1726" i="8"/>
  <c r="Q1726" i="8" s="1"/>
  <c r="H1728" i="8"/>
  <c r="I1728" i="8" s="1"/>
  <c r="N1728" i="8" s="1"/>
  <c r="O1728" i="8" s="1"/>
  <c r="N1727" i="8"/>
  <c r="O1727" i="8" s="1"/>
  <c r="J1727" i="8"/>
  <c r="C219" i="8"/>
  <c r="G218" i="8"/>
  <c r="C1730" i="8"/>
  <c r="K1729" i="8"/>
  <c r="R1723" i="2"/>
  <c r="S1723" i="2" s="1"/>
  <c r="P1723" i="2"/>
  <c r="Q1723" i="2" s="1"/>
  <c r="J1724" i="2"/>
  <c r="N1724" i="2"/>
  <c r="O1724" i="2" s="1"/>
  <c r="H200" i="2"/>
  <c r="H1725" i="2"/>
  <c r="I1725" i="2" s="1"/>
  <c r="C1727" i="2"/>
  <c r="K1727" i="2" s="1"/>
  <c r="F1726" i="2"/>
  <c r="G1726" i="2" s="1"/>
  <c r="D1726" i="2"/>
  <c r="E1726" i="2" s="1"/>
  <c r="G201" i="2"/>
  <c r="F201" i="2"/>
  <c r="C202" i="2"/>
  <c r="D202" i="2" s="1"/>
  <c r="N1740" i="10" l="1"/>
  <c r="O1740" i="10" s="1"/>
  <c r="J1740" i="10"/>
  <c r="D1742" i="10"/>
  <c r="E1742" i="10" s="1"/>
  <c r="H1742" i="10" s="1"/>
  <c r="I1742" i="10" s="1"/>
  <c r="N1742" i="10" s="1"/>
  <c r="O1742" i="10" s="1"/>
  <c r="C1743" i="10"/>
  <c r="K1742" i="10"/>
  <c r="F1742" i="10"/>
  <c r="G1742" i="10" s="1"/>
  <c r="P1739" i="10"/>
  <c r="Q1739" i="10" s="1"/>
  <c r="R1739" i="10"/>
  <c r="S1739" i="10" s="1"/>
  <c r="H1741" i="10"/>
  <c r="I1741" i="10" s="1"/>
  <c r="H232" i="10"/>
  <c r="D233" i="10"/>
  <c r="C234" i="10"/>
  <c r="F234" i="10" s="1"/>
  <c r="G233" i="10"/>
  <c r="F1730" i="8"/>
  <c r="G1730" i="8" s="1"/>
  <c r="D1730" i="8"/>
  <c r="E1730" i="8" s="1"/>
  <c r="F219" i="8"/>
  <c r="D219" i="8"/>
  <c r="H218" i="8"/>
  <c r="J1728" i="8"/>
  <c r="R1728" i="8" s="1"/>
  <c r="S1728" i="8" s="1"/>
  <c r="H1729" i="8"/>
  <c r="I1729" i="8" s="1"/>
  <c r="R1727" i="8"/>
  <c r="S1727" i="8" s="1"/>
  <c r="P1727" i="8"/>
  <c r="Q1727" i="8" s="1"/>
  <c r="C1731" i="8"/>
  <c r="K1730" i="8"/>
  <c r="G219" i="8"/>
  <c r="C220" i="8"/>
  <c r="R1724" i="2"/>
  <c r="S1724" i="2" s="1"/>
  <c r="P1724" i="2"/>
  <c r="Q1724" i="2" s="1"/>
  <c r="J1725" i="2"/>
  <c r="N1725" i="2"/>
  <c r="O1725" i="2" s="1"/>
  <c r="H1726" i="2"/>
  <c r="I1726" i="2" s="1"/>
  <c r="C1728" i="2"/>
  <c r="K1728" i="2" s="1"/>
  <c r="F1727" i="2"/>
  <c r="G1727" i="2" s="1"/>
  <c r="D1727" i="2"/>
  <c r="E1727" i="2" s="1"/>
  <c r="H201" i="2"/>
  <c r="G202" i="2"/>
  <c r="F202" i="2"/>
  <c r="H202" i="2" s="1"/>
  <c r="C203" i="2"/>
  <c r="D203" i="2" s="1"/>
  <c r="J1742" i="10" l="1"/>
  <c r="R1740" i="10"/>
  <c r="S1740" i="10" s="1"/>
  <c r="P1740" i="10"/>
  <c r="Q1740" i="10" s="1"/>
  <c r="F1743" i="10"/>
  <c r="G1743" i="10" s="1"/>
  <c r="C1744" i="10"/>
  <c r="D1743" i="10"/>
  <c r="E1743" i="10" s="1"/>
  <c r="K1743" i="10"/>
  <c r="J1741" i="10"/>
  <c r="N1741" i="10"/>
  <c r="O1741" i="10" s="1"/>
  <c r="D234" i="10"/>
  <c r="H233" i="10"/>
  <c r="P1742" i="10"/>
  <c r="Q1742" i="10" s="1"/>
  <c r="R1742" i="10"/>
  <c r="S1742" i="10" s="1"/>
  <c r="G234" i="10"/>
  <c r="C235" i="10"/>
  <c r="F235" i="10" s="1"/>
  <c r="F1731" i="8"/>
  <c r="G1731" i="8" s="1"/>
  <c r="D1731" i="8"/>
  <c r="E1731" i="8" s="1"/>
  <c r="P1728" i="8"/>
  <c r="Q1728" i="8" s="1"/>
  <c r="H219" i="8"/>
  <c r="F220" i="8"/>
  <c r="D220" i="8"/>
  <c r="C221" i="8"/>
  <c r="G220" i="8"/>
  <c r="H1730" i="8"/>
  <c r="I1730" i="8" s="1"/>
  <c r="C1732" i="8"/>
  <c r="K1731" i="8"/>
  <c r="J1729" i="8"/>
  <c r="N1729" i="8"/>
  <c r="O1729" i="8" s="1"/>
  <c r="H1727" i="2"/>
  <c r="I1727" i="2" s="1"/>
  <c r="J1727" i="2" s="1"/>
  <c r="R1725" i="2"/>
  <c r="S1725" i="2" s="1"/>
  <c r="P1725" i="2"/>
  <c r="Q1725" i="2" s="1"/>
  <c r="J1726" i="2"/>
  <c r="N1726" i="2"/>
  <c r="O1726" i="2" s="1"/>
  <c r="C1729" i="2"/>
  <c r="K1729" i="2" s="1"/>
  <c r="F1728" i="2"/>
  <c r="G1728" i="2" s="1"/>
  <c r="D1728" i="2"/>
  <c r="E1728" i="2" s="1"/>
  <c r="G203" i="2"/>
  <c r="F203" i="2"/>
  <c r="C204" i="2"/>
  <c r="D204" i="2" s="1"/>
  <c r="H1743" i="10" l="1"/>
  <c r="I1743" i="10" s="1"/>
  <c r="P1741" i="10"/>
  <c r="Q1741" i="10" s="1"/>
  <c r="R1741" i="10"/>
  <c r="S1741" i="10" s="1"/>
  <c r="K1744" i="10"/>
  <c r="C1745" i="10"/>
  <c r="F1744" i="10"/>
  <c r="G1744" i="10" s="1"/>
  <c r="D1744" i="10"/>
  <c r="E1744" i="10" s="1"/>
  <c r="D235" i="10"/>
  <c r="H234" i="10"/>
  <c r="C236" i="10"/>
  <c r="F236" i="10" s="1"/>
  <c r="G235" i="10"/>
  <c r="F1732" i="8"/>
  <c r="G1732" i="8" s="1"/>
  <c r="D1732" i="8"/>
  <c r="E1732" i="8" s="1"/>
  <c r="H220" i="8"/>
  <c r="F221" i="8"/>
  <c r="D221" i="8"/>
  <c r="P1729" i="8"/>
  <c r="Q1729" i="8" s="1"/>
  <c r="R1729" i="8"/>
  <c r="S1729" i="8" s="1"/>
  <c r="C1733" i="8"/>
  <c r="K1732" i="8"/>
  <c r="H1731" i="8"/>
  <c r="I1731" i="8" s="1"/>
  <c r="N1730" i="8"/>
  <c r="O1730" i="8" s="1"/>
  <c r="J1730" i="8"/>
  <c r="C222" i="8"/>
  <c r="G221" i="8"/>
  <c r="N1727" i="2"/>
  <c r="O1727" i="2" s="1"/>
  <c r="R1726" i="2"/>
  <c r="S1726" i="2" s="1"/>
  <c r="P1726" i="2"/>
  <c r="Q1726" i="2" s="1"/>
  <c r="R1727" i="2"/>
  <c r="S1727" i="2" s="1"/>
  <c r="P1727" i="2"/>
  <c r="Q1727" i="2" s="1"/>
  <c r="H1728" i="2"/>
  <c r="I1728" i="2" s="1"/>
  <c r="J1728" i="2" s="1"/>
  <c r="C1730" i="2"/>
  <c r="K1730" i="2" s="1"/>
  <c r="F1729" i="2"/>
  <c r="G1729" i="2" s="1"/>
  <c r="D1729" i="2"/>
  <c r="E1729" i="2" s="1"/>
  <c r="H203" i="2"/>
  <c r="G204" i="2"/>
  <c r="F204" i="2"/>
  <c r="C205" i="2"/>
  <c r="D205" i="2" s="1"/>
  <c r="H1744" i="10" l="1"/>
  <c r="I1744" i="10" s="1"/>
  <c r="D1745" i="10"/>
  <c r="E1745" i="10" s="1"/>
  <c r="H1745" i="10" s="1"/>
  <c r="I1745" i="10" s="1"/>
  <c r="N1745" i="10" s="1"/>
  <c r="O1745" i="10" s="1"/>
  <c r="F1745" i="10"/>
  <c r="G1745" i="10" s="1"/>
  <c r="C1746" i="10"/>
  <c r="K1745" i="10"/>
  <c r="N1743" i="10"/>
  <c r="O1743" i="10" s="1"/>
  <c r="J1743" i="10"/>
  <c r="D236" i="10"/>
  <c r="H235" i="10"/>
  <c r="C237" i="10"/>
  <c r="F237" i="10" s="1"/>
  <c r="G236" i="10"/>
  <c r="F1733" i="8"/>
  <c r="G1733" i="8" s="1"/>
  <c r="D1733" i="8"/>
  <c r="E1733" i="8" s="1"/>
  <c r="H221" i="8"/>
  <c r="F222" i="8"/>
  <c r="D222" i="8"/>
  <c r="H1732" i="8"/>
  <c r="I1732" i="8" s="1"/>
  <c r="N1732" i="8" s="1"/>
  <c r="O1732" i="8" s="1"/>
  <c r="C223" i="8"/>
  <c r="G222" i="8"/>
  <c r="N1731" i="8"/>
  <c r="O1731" i="8" s="1"/>
  <c r="J1731" i="8"/>
  <c r="C1734" i="8"/>
  <c r="K1733" i="8"/>
  <c r="R1730" i="8"/>
  <c r="S1730" i="8" s="1"/>
  <c r="P1730" i="8"/>
  <c r="Q1730" i="8" s="1"/>
  <c r="R1728" i="2"/>
  <c r="S1728" i="2" s="1"/>
  <c r="P1728" i="2"/>
  <c r="Q1728" i="2" s="1"/>
  <c r="N1728" i="2"/>
  <c r="O1728" i="2" s="1"/>
  <c r="H1729" i="2"/>
  <c r="I1729" i="2" s="1"/>
  <c r="C1731" i="2"/>
  <c r="K1731" i="2" s="1"/>
  <c r="F1730" i="2"/>
  <c r="G1730" i="2" s="1"/>
  <c r="D1730" i="2"/>
  <c r="E1730" i="2" s="1"/>
  <c r="H204" i="2"/>
  <c r="G205" i="2"/>
  <c r="F205" i="2"/>
  <c r="C206" i="2"/>
  <c r="D206" i="2" s="1"/>
  <c r="J1745" i="10" l="1"/>
  <c r="D1746" i="10"/>
  <c r="E1746" i="10" s="1"/>
  <c r="H1746" i="10" s="1"/>
  <c r="I1746" i="10" s="1"/>
  <c r="N1746" i="10" s="1"/>
  <c r="O1746" i="10" s="1"/>
  <c r="C1747" i="10"/>
  <c r="F1746" i="10"/>
  <c r="G1746" i="10" s="1"/>
  <c r="K1746" i="10"/>
  <c r="P1743" i="10"/>
  <c r="Q1743" i="10" s="1"/>
  <c r="R1743" i="10"/>
  <c r="S1743" i="10" s="1"/>
  <c r="J1744" i="10"/>
  <c r="N1744" i="10"/>
  <c r="O1744" i="10" s="1"/>
  <c r="H236" i="10"/>
  <c r="D237" i="10"/>
  <c r="R1745" i="10"/>
  <c r="S1745" i="10" s="1"/>
  <c r="P1745" i="10"/>
  <c r="Q1745" i="10" s="1"/>
  <c r="C238" i="10"/>
  <c r="F238" i="10" s="1"/>
  <c r="G237" i="10"/>
  <c r="F1734" i="8"/>
  <c r="G1734" i="8" s="1"/>
  <c r="D1734" i="8"/>
  <c r="E1734" i="8" s="1"/>
  <c r="H222" i="8"/>
  <c r="J1732" i="8"/>
  <c r="R1732" i="8" s="1"/>
  <c r="S1732" i="8" s="1"/>
  <c r="F223" i="8"/>
  <c r="D223" i="8"/>
  <c r="H1733" i="8"/>
  <c r="I1733" i="8" s="1"/>
  <c r="G223" i="8"/>
  <c r="C224" i="8"/>
  <c r="C1735" i="8"/>
  <c r="K1734" i="8"/>
  <c r="R1731" i="8"/>
  <c r="S1731" i="8" s="1"/>
  <c r="P1731" i="8"/>
  <c r="Q1731" i="8" s="1"/>
  <c r="H205" i="2"/>
  <c r="H1730" i="2"/>
  <c r="I1730" i="2" s="1"/>
  <c r="N1730" i="2" s="1"/>
  <c r="O1730" i="2" s="1"/>
  <c r="J1729" i="2"/>
  <c r="N1729" i="2"/>
  <c r="O1729" i="2" s="1"/>
  <c r="C1732" i="2"/>
  <c r="K1732" i="2" s="1"/>
  <c r="F1731" i="2"/>
  <c r="G1731" i="2" s="1"/>
  <c r="D1731" i="2"/>
  <c r="E1731" i="2" s="1"/>
  <c r="G206" i="2"/>
  <c r="F206" i="2"/>
  <c r="C207" i="2"/>
  <c r="D207" i="2" s="1"/>
  <c r="J1746" i="10" l="1"/>
  <c r="P1746" i="10" s="1"/>
  <c r="Q1746" i="10" s="1"/>
  <c r="P1744" i="10"/>
  <c r="Q1744" i="10" s="1"/>
  <c r="R1744" i="10"/>
  <c r="S1744" i="10" s="1"/>
  <c r="D1747" i="10"/>
  <c r="E1747" i="10" s="1"/>
  <c r="H1747" i="10" s="1"/>
  <c r="I1747" i="10" s="1"/>
  <c r="N1747" i="10" s="1"/>
  <c r="O1747" i="10" s="1"/>
  <c r="C1748" i="10"/>
  <c r="F1747" i="10"/>
  <c r="G1747" i="10" s="1"/>
  <c r="K1747" i="10"/>
  <c r="R1746" i="10"/>
  <c r="S1746" i="10" s="1"/>
  <c r="D238" i="10"/>
  <c r="H237" i="10"/>
  <c r="G238" i="10"/>
  <c r="C239" i="10"/>
  <c r="F239" i="10" s="1"/>
  <c r="F1735" i="8"/>
  <c r="G1735" i="8" s="1"/>
  <c r="D1735" i="8"/>
  <c r="E1735" i="8" s="1"/>
  <c r="P1732" i="8"/>
  <c r="Q1732" i="8" s="1"/>
  <c r="H223" i="8"/>
  <c r="F224" i="8"/>
  <c r="D224" i="8"/>
  <c r="H1734" i="8"/>
  <c r="I1734" i="8" s="1"/>
  <c r="C225" i="8"/>
  <c r="G224" i="8"/>
  <c r="C1736" i="8"/>
  <c r="K1735" i="8"/>
  <c r="N1733" i="8"/>
  <c r="O1733" i="8" s="1"/>
  <c r="J1733" i="8"/>
  <c r="J1730" i="2"/>
  <c r="R1730" i="2" s="1"/>
  <c r="S1730" i="2" s="1"/>
  <c r="R1729" i="2"/>
  <c r="S1729" i="2" s="1"/>
  <c r="P1729" i="2"/>
  <c r="Q1729" i="2" s="1"/>
  <c r="H1731" i="2"/>
  <c r="I1731" i="2" s="1"/>
  <c r="J1731" i="2" s="1"/>
  <c r="H206" i="2"/>
  <c r="C1733" i="2"/>
  <c r="K1733" i="2" s="1"/>
  <c r="F1732" i="2"/>
  <c r="G1732" i="2" s="1"/>
  <c r="D1732" i="2"/>
  <c r="E1732" i="2" s="1"/>
  <c r="G207" i="2"/>
  <c r="F207" i="2"/>
  <c r="C208" i="2"/>
  <c r="D208" i="2" s="1"/>
  <c r="J1747" i="10" l="1"/>
  <c r="R1747" i="10" s="1"/>
  <c r="S1747" i="10" s="1"/>
  <c r="K1748" i="10"/>
  <c r="D1748" i="10"/>
  <c r="E1748" i="10" s="1"/>
  <c r="C1749" i="10"/>
  <c r="F1748" i="10"/>
  <c r="G1748" i="10" s="1"/>
  <c r="P1747" i="10"/>
  <c r="Q1747" i="10" s="1"/>
  <c r="D239" i="10"/>
  <c r="H238" i="10"/>
  <c r="C240" i="10"/>
  <c r="F240" i="10" s="1"/>
  <c r="G239" i="10"/>
  <c r="F1736" i="8"/>
  <c r="G1736" i="8" s="1"/>
  <c r="D1736" i="8"/>
  <c r="E1736" i="8" s="1"/>
  <c r="F225" i="8"/>
  <c r="D225" i="8"/>
  <c r="H224" i="8"/>
  <c r="H1735" i="8"/>
  <c r="I1735" i="8" s="1"/>
  <c r="J1735" i="8" s="1"/>
  <c r="P1733" i="8"/>
  <c r="Q1733" i="8" s="1"/>
  <c r="R1733" i="8"/>
  <c r="S1733" i="8" s="1"/>
  <c r="C1737" i="8"/>
  <c r="K1736" i="8"/>
  <c r="G225" i="8"/>
  <c r="C226" i="8"/>
  <c r="N1734" i="8"/>
  <c r="O1734" i="8" s="1"/>
  <c r="J1734" i="8"/>
  <c r="P1730" i="2"/>
  <c r="Q1730" i="2" s="1"/>
  <c r="R1731" i="2"/>
  <c r="S1731" i="2" s="1"/>
  <c r="P1731" i="2"/>
  <c r="Q1731" i="2" s="1"/>
  <c r="N1731" i="2"/>
  <c r="O1731" i="2" s="1"/>
  <c r="H1732" i="2"/>
  <c r="I1732" i="2" s="1"/>
  <c r="C1734" i="2"/>
  <c r="K1734" i="2" s="1"/>
  <c r="F1733" i="2"/>
  <c r="G1733" i="2" s="1"/>
  <c r="D1733" i="2"/>
  <c r="E1733" i="2" s="1"/>
  <c r="H207" i="2"/>
  <c r="G208" i="2"/>
  <c r="F208" i="2"/>
  <c r="C209" i="2"/>
  <c r="D209" i="2" s="1"/>
  <c r="D1749" i="10" l="1"/>
  <c r="E1749" i="10" s="1"/>
  <c r="H1749" i="10" s="1"/>
  <c r="I1749" i="10" s="1"/>
  <c r="N1749" i="10" s="1"/>
  <c r="O1749" i="10" s="1"/>
  <c r="C1750" i="10"/>
  <c r="F1749" i="10"/>
  <c r="G1749" i="10" s="1"/>
  <c r="K1749" i="10"/>
  <c r="H1748" i="10"/>
  <c r="I1748" i="10" s="1"/>
  <c r="J1749" i="10"/>
  <c r="P1749" i="10" s="1"/>
  <c r="Q1749" i="10" s="1"/>
  <c r="D240" i="10"/>
  <c r="H239" i="10"/>
  <c r="G240" i="10"/>
  <c r="C241" i="10"/>
  <c r="F241" i="10" s="1"/>
  <c r="F1737" i="8"/>
  <c r="G1737" i="8" s="1"/>
  <c r="D1737" i="8"/>
  <c r="E1737" i="8" s="1"/>
  <c r="F226" i="8"/>
  <c r="D226" i="8"/>
  <c r="N1735" i="8"/>
  <c r="O1735" i="8" s="1"/>
  <c r="H225" i="8"/>
  <c r="R1735" i="8"/>
  <c r="S1735" i="8" s="1"/>
  <c r="P1735" i="8"/>
  <c r="Q1735" i="8" s="1"/>
  <c r="R1734" i="8"/>
  <c r="S1734" i="8" s="1"/>
  <c r="P1734" i="8"/>
  <c r="Q1734" i="8" s="1"/>
  <c r="C1738" i="8"/>
  <c r="K1737" i="8"/>
  <c r="C227" i="8"/>
  <c r="G226" i="8"/>
  <c r="H1736" i="8"/>
  <c r="I1736" i="8" s="1"/>
  <c r="H208" i="2"/>
  <c r="H1733" i="2"/>
  <c r="I1733" i="2" s="1"/>
  <c r="J1733" i="2" s="1"/>
  <c r="J1732" i="2"/>
  <c r="N1732" i="2"/>
  <c r="O1732" i="2" s="1"/>
  <c r="C1735" i="2"/>
  <c r="K1735" i="2" s="1"/>
  <c r="F1734" i="2"/>
  <c r="G1734" i="2" s="1"/>
  <c r="D1734" i="2"/>
  <c r="E1734" i="2" s="1"/>
  <c r="G209" i="2"/>
  <c r="F209" i="2"/>
  <c r="C210" i="2"/>
  <c r="D210" i="2" s="1"/>
  <c r="F1750" i="10" l="1"/>
  <c r="G1750" i="10" s="1"/>
  <c r="K1750" i="10"/>
  <c r="D1750" i="10"/>
  <c r="E1750" i="10" s="1"/>
  <c r="C1751" i="10"/>
  <c r="J1748" i="10"/>
  <c r="N1748" i="10"/>
  <c r="O1748" i="10" s="1"/>
  <c r="R1749" i="10"/>
  <c r="S1749" i="10" s="1"/>
  <c r="D241" i="10"/>
  <c r="H241" i="10" s="1"/>
  <c r="H240" i="10"/>
  <c r="C242" i="10"/>
  <c r="F242" i="10" s="1"/>
  <c r="G241" i="10"/>
  <c r="F1738" i="8"/>
  <c r="G1738" i="8" s="1"/>
  <c r="D1738" i="8"/>
  <c r="E1738" i="8" s="1"/>
  <c r="F227" i="8"/>
  <c r="D227" i="8"/>
  <c r="H226" i="8"/>
  <c r="N1736" i="8"/>
  <c r="O1736" i="8" s="1"/>
  <c r="J1736" i="8"/>
  <c r="G227" i="8"/>
  <c r="C228" i="8"/>
  <c r="C1739" i="8"/>
  <c r="K1738" i="8"/>
  <c r="H1737" i="8"/>
  <c r="I1737" i="8" s="1"/>
  <c r="N1733" i="2"/>
  <c r="O1733" i="2" s="1"/>
  <c r="R1733" i="2"/>
  <c r="S1733" i="2" s="1"/>
  <c r="P1733" i="2"/>
  <c r="Q1733" i="2" s="1"/>
  <c r="R1732" i="2"/>
  <c r="S1732" i="2" s="1"/>
  <c r="P1732" i="2"/>
  <c r="Q1732" i="2" s="1"/>
  <c r="H1734" i="2"/>
  <c r="I1734" i="2" s="1"/>
  <c r="J1734" i="2" s="1"/>
  <c r="C1736" i="2"/>
  <c r="K1736" i="2" s="1"/>
  <c r="F1735" i="2"/>
  <c r="G1735" i="2" s="1"/>
  <c r="D1735" i="2"/>
  <c r="E1735" i="2" s="1"/>
  <c r="H209" i="2"/>
  <c r="G210" i="2"/>
  <c r="F210" i="2"/>
  <c r="C211" i="2"/>
  <c r="D211" i="2" s="1"/>
  <c r="F1751" i="10" l="1"/>
  <c r="G1751" i="10" s="1"/>
  <c r="D1751" i="10"/>
  <c r="E1751" i="10" s="1"/>
  <c r="K1751" i="10"/>
  <c r="C1752" i="10"/>
  <c r="H1750" i="10"/>
  <c r="I1750" i="10" s="1"/>
  <c r="R1748" i="10"/>
  <c r="S1748" i="10" s="1"/>
  <c r="P1748" i="10"/>
  <c r="Q1748" i="10" s="1"/>
  <c r="D242" i="10"/>
  <c r="G242" i="10"/>
  <c r="C243" i="10"/>
  <c r="F243" i="10" s="1"/>
  <c r="F1739" i="8"/>
  <c r="G1739" i="8" s="1"/>
  <c r="D1739" i="8"/>
  <c r="F228" i="8"/>
  <c r="D228" i="8"/>
  <c r="H227" i="8"/>
  <c r="H1738" i="8"/>
  <c r="I1738" i="8" s="1"/>
  <c r="N1738" i="8" s="1"/>
  <c r="O1738" i="8" s="1"/>
  <c r="J1737" i="8"/>
  <c r="N1737" i="8"/>
  <c r="O1737" i="8" s="1"/>
  <c r="C1740" i="8"/>
  <c r="E1739" i="8"/>
  <c r="K1739" i="8"/>
  <c r="P1736" i="8"/>
  <c r="Q1736" i="8" s="1"/>
  <c r="R1736" i="8"/>
  <c r="S1736" i="8" s="1"/>
  <c r="C229" i="8"/>
  <c r="G228" i="8"/>
  <c r="N1734" i="2"/>
  <c r="O1734" i="2" s="1"/>
  <c r="R1734" i="2"/>
  <c r="S1734" i="2" s="1"/>
  <c r="P1734" i="2"/>
  <c r="Q1734" i="2" s="1"/>
  <c r="H210" i="2"/>
  <c r="H1735" i="2"/>
  <c r="I1735" i="2" s="1"/>
  <c r="C1737" i="2"/>
  <c r="K1737" i="2" s="1"/>
  <c r="F1736" i="2"/>
  <c r="G1736" i="2" s="1"/>
  <c r="D1736" i="2"/>
  <c r="E1736" i="2" s="1"/>
  <c r="G211" i="2"/>
  <c r="F211" i="2"/>
  <c r="C212" i="2"/>
  <c r="D212" i="2" s="1"/>
  <c r="C1753" i="10" l="1"/>
  <c r="F1752" i="10"/>
  <c r="G1752" i="10" s="1"/>
  <c r="D1752" i="10"/>
  <c r="E1752" i="10" s="1"/>
  <c r="K1752" i="10"/>
  <c r="H1751" i="10"/>
  <c r="I1751" i="10" s="1"/>
  <c r="J1750" i="10"/>
  <c r="N1750" i="10"/>
  <c r="O1750" i="10" s="1"/>
  <c r="D243" i="10"/>
  <c r="H242" i="10"/>
  <c r="C244" i="10"/>
  <c r="F244" i="10" s="1"/>
  <c r="G243" i="10"/>
  <c r="F1740" i="8"/>
  <c r="G1740" i="8" s="1"/>
  <c r="D1740" i="8"/>
  <c r="E1740" i="8" s="1"/>
  <c r="H228" i="8"/>
  <c r="F229" i="8"/>
  <c r="D229" i="8"/>
  <c r="J1738" i="8"/>
  <c r="R1738" i="8" s="1"/>
  <c r="S1738" i="8" s="1"/>
  <c r="C1741" i="8"/>
  <c r="K1740" i="8"/>
  <c r="C230" i="8"/>
  <c r="G229" i="8"/>
  <c r="H1739" i="8"/>
  <c r="I1739" i="8" s="1"/>
  <c r="P1737" i="8"/>
  <c r="Q1737" i="8" s="1"/>
  <c r="R1737" i="8"/>
  <c r="S1737" i="8" s="1"/>
  <c r="J1735" i="2"/>
  <c r="N1735" i="2"/>
  <c r="O1735" i="2" s="1"/>
  <c r="H1736" i="2"/>
  <c r="I1736" i="2" s="1"/>
  <c r="C1738" i="2"/>
  <c r="K1738" i="2" s="1"/>
  <c r="F1737" i="2"/>
  <c r="G1737" i="2" s="1"/>
  <c r="D1737" i="2"/>
  <c r="E1737" i="2" s="1"/>
  <c r="H211" i="2"/>
  <c r="G212" i="2"/>
  <c r="F212" i="2"/>
  <c r="C213" i="2"/>
  <c r="D213" i="2" s="1"/>
  <c r="R1750" i="10" l="1"/>
  <c r="S1750" i="10" s="1"/>
  <c r="P1750" i="10"/>
  <c r="Q1750" i="10" s="1"/>
  <c r="H1752" i="10"/>
  <c r="I1752" i="10" s="1"/>
  <c r="J1751" i="10"/>
  <c r="N1751" i="10"/>
  <c r="O1751" i="10" s="1"/>
  <c r="D1753" i="10"/>
  <c r="E1753" i="10" s="1"/>
  <c r="K1753" i="10"/>
  <c r="F1753" i="10"/>
  <c r="G1753" i="10" s="1"/>
  <c r="C1754" i="10"/>
  <c r="D244" i="10"/>
  <c r="H244" i="10" s="1"/>
  <c r="H243" i="10"/>
  <c r="C245" i="10"/>
  <c r="F245" i="10" s="1"/>
  <c r="G244" i="10"/>
  <c r="F1741" i="8"/>
  <c r="G1741" i="8" s="1"/>
  <c r="D1741" i="8"/>
  <c r="E1741" i="8" s="1"/>
  <c r="H229" i="8"/>
  <c r="F230" i="8"/>
  <c r="D230" i="8"/>
  <c r="H1740" i="8"/>
  <c r="I1740" i="8" s="1"/>
  <c r="J1740" i="8" s="1"/>
  <c r="P1738" i="8"/>
  <c r="Q1738" i="8" s="1"/>
  <c r="N1739" i="8"/>
  <c r="O1739" i="8" s="1"/>
  <c r="J1739" i="8"/>
  <c r="C1742" i="8"/>
  <c r="K1741" i="8"/>
  <c r="C231" i="8"/>
  <c r="G230" i="8"/>
  <c r="R1735" i="2"/>
  <c r="S1735" i="2" s="1"/>
  <c r="P1735" i="2"/>
  <c r="Q1735" i="2" s="1"/>
  <c r="J1736" i="2"/>
  <c r="N1736" i="2"/>
  <c r="O1736" i="2" s="1"/>
  <c r="H212" i="2"/>
  <c r="H1737" i="2"/>
  <c r="I1737" i="2" s="1"/>
  <c r="C1739" i="2"/>
  <c r="K1739" i="2" s="1"/>
  <c r="F1738" i="2"/>
  <c r="G1738" i="2" s="1"/>
  <c r="D1738" i="2"/>
  <c r="E1738" i="2" s="1"/>
  <c r="G213" i="2"/>
  <c r="F213" i="2"/>
  <c r="C214" i="2"/>
  <c r="D214" i="2" s="1"/>
  <c r="P1751" i="10" l="1"/>
  <c r="Q1751" i="10" s="1"/>
  <c r="R1751" i="10"/>
  <c r="S1751" i="10" s="1"/>
  <c r="N1752" i="10"/>
  <c r="O1752" i="10" s="1"/>
  <c r="J1752" i="10"/>
  <c r="H1753" i="10"/>
  <c r="I1753" i="10" s="1"/>
  <c r="D1754" i="10"/>
  <c r="E1754" i="10" s="1"/>
  <c r="F1754" i="10"/>
  <c r="G1754" i="10" s="1"/>
  <c r="K1754" i="10"/>
  <c r="C1755" i="10"/>
  <c r="D245" i="10"/>
  <c r="C246" i="10"/>
  <c r="F246" i="10" s="1"/>
  <c r="G245" i="10"/>
  <c r="F1742" i="8"/>
  <c r="G1742" i="8" s="1"/>
  <c r="D1742" i="8"/>
  <c r="E1742" i="8" s="1"/>
  <c r="N1740" i="8"/>
  <c r="O1740" i="8" s="1"/>
  <c r="F231" i="8"/>
  <c r="D231" i="8"/>
  <c r="H230" i="8"/>
  <c r="H1741" i="8"/>
  <c r="I1741" i="8" s="1"/>
  <c r="N1741" i="8" s="1"/>
  <c r="O1741" i="8" s="1"/>
  <c r="G231" i="8"/>
  <c r="C232" i="8"/>
  <c r="R1739" i="8"/>
  <c r="S1739" i="8" s="1"/>
  <c r="P1739" i="8"/>
  <c r="Q1739" i="8" s="1"/>
  <c r="P1740" i="8"/>
  <c r="Q1740" i="8" s="1"/>
  <c r="R1740" i="8"/>
  <c r="S1740" i="8" s="1"/>
  <c r="C1743" i="8"/>
  <c r="K1742" i="8"/>
  <c r="R1736" i="2"/>
  <c r="S1736" i="2" s="1"/>
  <c r="P1736" i="2"/>
  <c r="Q1736" i="2" s="1"/>
  <c r="J1737" i="2"/>
  <c r="N1737" i="2"/>
  <c r="O1737" i="2" s="1"/>
  <c r="H1738" i="2"/>
  <c r="I1738" i="2" s="1"/>
  <c r="H213" i="2"/>
  <c r="C1740" i="2"/>
  <c r="K1740" i="2" s="1"/>
  <c r="F1739" i="2"/>
  <c r="G1739" i="2" s="1"/>
  <c r="D1739" i="2"/>
  <c r="E1739" i="2" s="1"/>
  <c r="G214" i="2"/>
  <c r="F214" i="2"/>
  <c r="C215" i="2"/>
  <c r="D215" i="2" s="1"/>
  <c r="R1752" i="10" l="1"/>
  <c r="S1752" i="10" s="1"/>
  <c r="P1752" i="10"/>
  <c r="Q1752" i="10" s="1"/>
  <c r="H1754" i="10"/>
  <c r="I1754" i="10" s="1"/>
  <c r="F1755" i="10"/>
  <c r="G1755" i="10" s="1"/>
  <c r="C1756" i="10"/>
  <c r="D1755" i="10"/>
  <c r="E1755" i="10" s="1"/>
  <c r="H1755" i="10" s="1"/>
  <c r="I1755" i="10" s="1"/>
  <c r="N1755" i="10" s="1"/>
  <c r="O1755" i="10" s="1"/>
  <c r="K1755" i="10"/>
  <c r="J1753" i="10"/>
  <c r="N1753" i="10"/>
  <c r="O1753" i="10" s="1"/>
  <c r="D246" i="10"/>
  <c r="H245" i="10"/>
  <c r="C247" i="10"/>
  <c r="F247" i="10" s="1"/>
  <c r="G246" i="10"/>
  <c r="F1743" i="8"/>
  <c r="G1743" i="8" s="1"/>
  <c r="D1743" i="8"/>
  <c r="E1743" i="8" s="1"/>
  <c r="H1742" i="8"/>
  <c r="I1742" i="8" s="1"/>
  <c r="J1742" i="8" s="1"/>
  <c r="F232" i="8"/>
  <c r="D232" i="8"/>
  <c r="H231" i="8"/>
  <c r="J1741" i="8"/>
  <c r="P1741" i="8" s="1"/>
  <c r="Q1741" i="8" s="1"/>
  <c r="C233" i="8"/>
  <c r="G232" i="8"/>
  <c r="C1744" i="8"/>
  <c r="K1743" i="8"/>
  <c r="R1737" i="2"/>
  <c r="S1737" i="2" s="1"/>
  <c r="P1737" i="2"/>
  <c r="Q1737" i="2" s="1"/>
  <c r="J1738" i="2"/>
  <c r="N1738" i="2"/>
  <c r="O1738" i="2" s="1"/>
  <c r="H1739" i="2"/>
  <c r="I1739" i="2" s="1"/>
  <c r="H214" i="2"/>
  <c r="C1741" i="2"/>
  <c r="K1741" i="2" s="1"/>
  <c r="F1740" i="2"/>
  <c r="G1740" i="2" s="1"/>
  <c r="D1740" i="2"/>
  <c r="E1740" i="2" s="1"/>
  <c r="G215" i="2"/>
  <c r="F215" i="2"/>
  <c r="C216" i="2"/>
  <c r="D216" i="2" s="1"/>
  <c r="J1755" i="10" l="1"/>
  <c r="P1753" i="10"/>
  <c r="Q1753" i="10" s="1"/>
  <c r="R1753" i="10"/>
  <c r="S1753" i="10" s="1"/>
  <c r="J1754" i="10"/>
  <c r="N1754" i="10"/>
  <c r="O1754" i="10" s="1"/>
  <c r="F1756" i="10"/>
  <c r="G1756" i="10" s="1"/>
  <c r="D1756" i="10"/>
  <c r="E1756" i="10" s="1"/>
  <c r="K1756" i="10"/>
  <c r="C1757" i="10"/>
  <c r="D247" i="10"/>
  <c r="H246" i="10"/>
  <c r="C248" i="10"/>
  <c r="F248" i="10" s="1"/>
  <c r="G247" i="10"/>
  <c r="F1744" i="8"/>
  <c r="G1744" i="8" s="1"/>
  <c r="D1744" i="8"/>
  <c r="E1744" i="8" s="1"/>
  <c r="N1742" i="8"/>
  <c r="O1742" i="8" s="1"/>
  <c r="R1741" i="8"/>
  <c r="S1741" i="8" s="1"/>
  <c r="F233" i="8"/>
  <c r="D233" i="8"/>
  <c r="H232" i="8"/>
  <c r="H1743" i="8"/>
  <c r="I1743" i="8" s="1"/>
  <c r="C1745" i="8"/>
  <c r="K1744" i="8"/>
  <c r="C234" i="8"/>
  <c r="G233" i="8"/>
  <c r="R1742" i="8"/>
  <c r="S1742" i="8" s="1"/>
  <c r="P1742" i="8"/>
  <c r="Q1742" i="8" s="1"/>
  <c r="H1740" i="2"/>
  <c r="I1740" i="2" s="1"/>
  <c r="J1740" i="2" s="1"/>
  <c r="R1738" i="2"/>
  <c r="S1738" i="2" s="1"/>
  <c r="P1738" i="2"/>
  <c r="Q1738" i="2" s="1"/>
  <c r="J1739" i="2"/>
  <c r="N1739" i="2"/>
  <c r="O1739" i="2" s="1"/>
  <c r="H215" i="2"/>
  <c r="C1742" i="2"/>
  <c r="K1742" i="2" s="1"/>
  <c r="D1741" i="2"/>
  <c r="E1741" i="2" s="1"/>
  <c r="F1741" i="2"/>
  <c r="G1741" i="2" s="1"/>
  <c r="G216" i="2"/>
  <c r="F216" i="2"/>
  <c r="C217" i="2"/>
  <c r="D217" i="2" s="1"/>
  <c r="R1754" i="10" l="1"/>
  <c r="S1754" i="10" s="1"/>
  <c r="P1754" i="10"/>
  <c r="Q1754" i="10" s="1"/>
  <c r="H1756" i="10"/>
  <c r="I1756" i="10" s="1"/>
  <c r="D1757" i="10"/>
  <c r="E1757" i="10" s="1"/>
  <c r="C1758" i="10"/>
  <c r="F1757" i="10"/>
  <c r="G1757" i="10" s="1"/>
  <c r="K1757" i="10"/>
  <c r="P1755" i="10"/>
  <c r="Q1755" i="10" s="1"/>
  <c r="R1755" i="10"/>
  <c r="S1755" i="10" s="1"/>
  <c r="D248" i="10"/>
  <c r="H247" i="10"/>
  <c r="G248" i="10"/>
  <c r="C249" i="10"/>
  <c r="F249" i="10" s="1"/>
  <c r="F1745" i="8"/>
  <c r="G1745" i="8" s="1"/>
  <c r="D1745" i="8"/>
  <c r="E1745" i="8" s="1"/>
  <c r="H233" i="8"/>
  <c r="F234" i="8"/>
  <c r="D234" i="8"/>
  <c r="H1744" i="8"/>
  <c r="I1744" i="8" s="1"/>
  <c r="N1744" i="8" s="1"/>
  <c r="O1744" i="8" s="1"/>
  <c r="C235" i="8"/>
  <c r="G234" i="8"/>
  <c r="C1746" i="8"/>
  <c r="K1745" i="8"/>
  <c r="N1743" i="8"/>
  <c r="O1743" i="8" s="1"/>
  <c r="J1743" i="8"/>
  <c r="N1740" i="2"/>
  <c r="O1740" i="2" s="1"/>
  <c r="R1739" i="2"/>
  <c r="S1739" i="2" s="1"/>
  <c r="P1739" i="2"/>
  <c r="Q1739" i="2" s="1"/>
  <c r="R1740" i="2"/>
  <c r="S1740" i="2" s="1"/>
  <c r="P1740" i="2"/>
  <c r="Q1740" i="2" s="1"/>
  <c r="H216" i="2"/>
  <c r="H1741" i="2"/>
  <c r="I1741" i="2" s="1"/>
  <c r="C1743" i="2"/>
  <c r="K1743" i="2" s="1"/>
  <c r="F1742" i="2"/>
  <c r="G1742" i="2" s="1"/>
  <c r="D1742" i="2"/>
  <c r="E1742" i="2" s="1"/>
  <c r="G217" i="2"/>
  <c r="F217" i="2"/>
  <c r="C218" i="2"/>
  <c r="D218" i="2" s="1"/>
  <c r="H1757" i="10" l="1"/>
  <c r="I1757" i="10" s="1"/>
  <c r="N1756" i="10"/>
  <c r="O1756" i="10" s="1"/>
  <c r="J1756" i="10"/>
  <c r="C1759" i="10"/>
  <c r="D1758" i="10"/>
  <c r="E1758" i="10" s="1"/>
  <c r="F1758" i="10"/>
  <c r="G1758" i="10" s="1"/>
  <c r="K1758" i="10"/>
  <c r="D249" i="10"/>
  <c r="H248" i="10"/>
  <c r="C250" i="10"/>
  <c r="F250" i="10" s="1"/>
  <c r="G249" i="10"/>
  <c r="F1746" i="8"/>
  <c r="G1746" i="8" s="1"/>
  <c r="D1746" i="8"/>
  <c r="E1746" i="8" s="1"/>
  <c r="F235" i="8"/>
  <c r="D235" i="8"/>
  <c r="H234" i="8"/>
  <c r="J1744" i="8"/>
  <c r="P1744" i="8" s="1"/>
  <c r="Q1744" i="8" s="1"/>
  <c r="H1745" i="8"/>
  <c r="I1745" i="8" s="1"/>
  <c r="J1745" i="8" s="1"/>
  <c r="R1743" i="8"/>
  <c r="S1743" i="8" s="1"/>
  <c r="P1743" i="8"/>
  <c r="Q1743" i="8" s="1"/>
  <c r="C1747" i="8"/>
  <c r="K1746" i="8"/>
  <c r="G235" i="8"/>
  <c r="C236" i="8"/>
  <c r="H217" i="2"/>
  <c r="J1741" i="2"/>
  <c r="N1741" i="2"/>
  <c r="O1741" i="2" s="1"/>
  <c r="H1742" i="2"/>
  <c r="I1742" i="2" s="1"/>
  <c r="C1744" i="2"/>
  <c r="K1744" i="2" s="1"/>
  <c r="F1743" i="2"/>
  <c r="G1743" i="2" s="1"/>
  <c r="D1743" i="2"/>
  <c r="E1743" i="2" s="1"/>
  <c r="G218" i="2"/>
  <c r="F218" i="2"/>
  <c r="C219" i="2"/>
  <c r="D219" i="2" s="1"/>
  <c r="F1759" i="10" l="1"/>
  <c r="G1759" i="10" s="1"/>
  <c r="D1759" i="10"/>
  <c r="E1759" i="10" s="1"/>
  <c r="K1759" i="10"/>
  <c r="C1760" i="10"/>
  <c r="P1756" i="10"/>
  <c r="Q1756" i="10" s="1"/>
  <c r="R1756" i="10"/>
  <c r="S1756" i="10" s="1"/>
  <c r="H1758" i="10"/>
  <c r="I1758" i="10" s="1"/>
  <c r="J1757" i="10"/>
  <c r="N1757" i="10"/>
  <c r="O1757" i="10" s="1"/>
  <c r="D250" i="10"/>
  <c r="H249" i="10"/>
  <c r="C251" i="10"/>
  <c r="F251" i="10" s="1"/>
  <c r="G250" i="10"/>
  <c r="F1747" i="8"/>
  <c r="G1747" i="8" s="1"/>
  <c r="D1747" i="8"/>
  <c r="E1747" i="8" s="1"/>
  <c r="F236" i="8"/>
  <c r="D236" i="8"/>
  <c r="H235" i="8"/>
  <c r="N1745" i="8"/>
  <c r="O1745" i="8" s="1"/>
  <c r="R1744" i="8"/>
  <c r="S1744" i="8" s="1"/>
  <c r="H1746" i="8"/>
  <c r="I1746" i="8" s="1"/>
  <c r="N1746" i="8" s="1"/>
  <c r="O1746" i="8" s="1"/>
  <c r="C237" i="8"/>
  <c r="G236" i="8"/>
  <c r="C1748" i="8"/>
  <c r="K1747" i="8"/>
  <c r="P1745" i="8"/>
  <c r="Q1745" i="8" s="1"/>
  <c r="R1745" i="8"/>
  <c r="S1745" i="8" s="1"/>
  <c r="R1741" i="2"/>
  <c r="S1741" i="2" s="1"/>
  <c r="P1741" i="2"/>
  <c r="Q1741" i="2" s="1"/>
  <c r="J1742" i="2"/>
  <c r="N1742" i="2"/>
  <c r="O1742" i="2" s="1"/>
  <c r="H218" i="2"/>
  <c r="H1743" i="2"/>
  <c r="I1743" i="2" s="1"/>
  <c r="C1745" i="2"/>
  <c r="K1745" i="2" s="1"/>
  <c r="F1744" i="2"/>
  <c r="G1744" i="2" s="1"/>
  <c r="D1744" i="2"/>
  <c r="E1744" i="2" s="1"/>
  <c r="G219" i="2"/>
  <c r="F219" i="2"/>
  <c r="C220" i="2"/>
  <c r="D220" i="2" s="1"/>
  <c r="P1757" i="10" l="1"/>
  <c r="Q1757" i="10" s="1"/>
  <c r="R1757" i="10"/>
  <c r="S1757" i="10" s="1"/>
  <c r="D1760" i="10"/>
  <c r="E1760" i="10" s="1"/>
  <c r="F1760" i="10"/>
  <c r="G1760" i="10" s="1"/>
  <c r="K1760" i="10"/>
  <c r="C1761" i="10"/>
  <c r="J1758" i="10"/>
  <c r="N1758" i="10"/>
  <c r="O1758" i="10" s="1"/>
  <c r="H1759" i="10"/>
  <c r="I1759" i="10" s="1"/>
  <c r="D251" i="10"/>
  <c r="H250" i="10"/>
  <c r="C252" i="10"/>
  <c r="F252" i="10" s="1"/>
  <c r="G251" i="10"/>
  <c r="F1748" i="8"/>
  <c r="G1748" i="8" s="1"/>
  <c r="D1748" i="8"/>
  <c r="E1748" i="8" s="1"/>
  <c r="H236" i="8"/>
  <c r="F237" i="8"/>
  <c r="D237" i="8"/>
  <c r="J1746" i="8"/>
  <c r="R1746" i="8" s="1"/>
  <c r="S1746" i="8" s="1"/>
  <c r="H1747" i="8"/>
  <c r="I1747" i="8" s="1"/>
  <c r="C1749" i="8"/>
  <c r="K1748" i="8"/>
  <c r="C238" i="8"/>
  <c r="G237" i="8"/>
  <c r="R1742" i="2"/>
  <c r="S1742" i="2" s="1"/>
  <c r="P1742" i="2"/>
  <c r="Q1742" i="2" s="1"/>
  <c r="J1743" i="2"/>
  <c r="N1743" i="2"/>
  <c r="O1743" i="2" s="1"/>
  <c r="H1744" i="2"/>
  <c r="I1744" i="2" s="1"/>
  <c r="C1746" i="2"/>
  <c r="K1746" i="2" s="1"/>
  <c r="F1745" i="2"/>
  <c r="G1745" i="2" s="1"/>
  <c r="D1745" i="2"/>
  <c r="E1745" i="2" s="1"/>
  <c r="H219" i="2"/>
  <c r="G220" i="2"/>
  <c r="F220" i="2"/>
  <c r="C221" i="2"/>
  <c r="D221" i="2" s="1"/>
  <c r="P1758" i="10" l="1"/>
  <c r="Q1758" i="10" s="1"/>
  <c r="R1758" i="10"/>
  <c r="S1758" i="10" s="1"/>
  <c r="H1760" i="10"/>
  <c r="I1760" i="10" s="1"/>
  <c r="F1761" i="10"/>
  <c r="G1761" i="10" s="1"/>
  <c r="K1761" i="10"/>
  <c r="D1761" i="10"/>
  <c r="E1761" i="10" s="1"/>
  <c r="H1761" i="10" s="1"/>
  <c r="I1761" i="10" s="1"/>
  <c r="N1761" i="10" s="1"/>
  <c r="O1761" i="10" s="1"/>
  <c r="C1762" i="10"/>
  <c r="N1759" i="10"/>
  <c r="O1759" i="10" s="1"/>
  <c r="J1759" i="10"/>
  <c r="D252" i="10"/>
  <c r="H251" i="10"/>
  <c r="C253" i="10"/>
  <c r="F253" i="10" s="1"/>
  <c r="G252" i="10"/>
  <c r="F1749" i="8"/>
  <c r="G1749" i="8" s="1"/>
  <c r="D1749" i="8"/>
  <c r="E1749" i="8" s="1"/>
  <c r="F238" i="8"/>
  <c r="D238" i="8"/>
  <c r="H237" i="8"/>
  <c r="P1746" i="8"/>
  <c r="Q1746" i="8" s="1"/>
  <c r="C1750" i="8"/>
  <c r="K1749" i="8"/>
  <c r="H1748" i="8"/>
  <c r="I1748" i="8" s="1"/>
  <c r="C239" i="8"/>
  <c r="G238" i="8"/>
  <c r="N1747" i="8"/>
  <c r="O1747" i="8" s="1"/>
  <c r="J1747" i="8"/>
  <c r="R1743" i="2"/>
  <c r="S1743" i="2" s="1"/>
  <c r="P1743" i="2"/>
  <c r="Q1743" i="2" s="1"/>
  <c r="J1744" i="2"/>
  <c r="N1744" i="2"/>
  <c r="O1744" i="2" s="1"/>
  <c r="H1745" i="2"/>
  <c r="I1745" i="2" s="1"/>
  <c r="C1747" i="2"/>
  <c r="K1747" i="2" s="1"/>
  <c r="F1746" i="2"/>
  <c r="G1746" i="2" s="1"/>
  <c r="D1746" i="2"/>
  <c r="E1746" i="2" s="1"/>
  <c r="H220" i="2"/>
  <c r="G221" i="2"/>
  <c r="F221" i="2"/>
  <c r="H221" i="2" s="1"/>
  <c r="C222" i="2"/>
  <c r="D222" i="2" s="1"/>
  <c r="J1761" i="10" l="1"/>
  <c r="C1763" i="10"/>
  <c r="F1762" i="10"/>
  <c r="G1762" i="10" s="1"/>
  <c r="D1762" i="10"/>
  <c r="E1762" i="10" s="1"/>
  <c r="H1762" i="10" s="1"/>
  <c r="I1762" i="10" s="1"/>
  <c r="N1762" i="10" s="1"/>
  <c r="O1762" i="10" s="1"/>
  <c r="K1762" i="10"/>
  <c r="N1760" i="10"/>
  <c r="O1760" i="10" s="1"/>
  <c r="J1760" i="10"/>
  <c r="R1759" i="10"/>
  <c r="S1759" i="10" s="1"/>
  <c r="P1759" i="10"/>
  <c r="Q1759" i="10" s="1"/>
  <c r="D253" i="10"/>
  <c r="H253" i="10" s="1"/>
  <c r="H252" i="10"/>
  <c r="P1761" i="10"/>
  <c r="Q1761" i="10" s="1"/>
  <c r="R1761" i="10"/>
  <c r="S1761" i="10" s="1"/>
  <c r="C254" i="10"/>
  <c r="F254" i="10" s="1"/>
  <c r="G253" i="10"/>
  <c r="F1750" i="8"/>
  <c r="D1750" i="8"/>
  <c r="E1750" i="8" s="1"/>
  <c r="F239" i="8"/>
  <c r="D239" i="8"/>
  <c r="H238" i="8"/>
  <c r="H1749" i="8"/>
  <c r="I1749" i="8" s="1"/>
  <c r="J1749" i="8" s="1"/>
  <c r="G239" i="8"/>
  <c r="C240" i="8"/>
  <c r="R1747" i="8"/>
  <c r="S1747" i="8" s="1"/>
  <c r="P1747" i="8"/>
  <c r="Q1747" i="8" s="1"/>
  <c r="J1748" i="8"/>
  <c r="N1748" i="8"/>
  <c r="O1748" i="8" s="1"/>
  <c r="G1750" i="8"/>
  <c r="C1751" i="8"/>
  <c r="K1750" i="8"/>
  <c r="H1746" i="2"/>
  <c r="I1746" i="2" s="1"/>
  <c r="J1746" i="2" s="1"/>
  <c r="R1744" i="2"/>
  <c r="S1744" i="2" s="1"/>
  <c r="P1744" i="2"/>
  <c r="Q1744" i="2" s="1"/>
  <c r="J1745" i="2"/>
  <c r="N1745" i="2"/>
  <c r="O1745" i="2" s="1"/>
  <c r="C1748" i="2"/>
  <c r="K1748" i="2" s="1"/>
  <c r="F1747" i="2"/>
  <c r="G1747" i="2" s="1"/>
  <c r="D1747" i="2"/>
  <c r="E1747" i="2" s="1"/>
  <c r="G222" i="2"/>
  <c r="F222" i="2"/>
  <c r="C223" i="2"/>
  <c r="D223" i="2" s="1"/>
  <c r="J1762" i="10" l="1"/>
  <c r="R1760" i="10"/>
  <c r="S1760" i="10" s="1"/>
  <c r="P1760" i="10"/>
  <c r="Q1760" i="10" s="1"/>
  <c r="D1763" i="10"/>
  <c r="E1763" i="10" s="1"/>
  <c r="H1763" i="10" s="1"/>
  <c r="I1763" i="10" s="1"/>
  <c r="C1764" i="10"/>
  <c r="K1763" i="10"/>
  <c r="F1763" i="10"/>
  <c r="G1763" i="10" s="1"/>
  <c r="D254" i="10"/>
  <c r="H254" i="10" s="1"/>
  <c r="P1762" i="10"/>
  <c r="Q1762" i="10" s="1"/>
  <c r="R1762" i="10"/>
  <c r="S1762" i="10" s="1"/>
  <c r="C255" i="10"/>
  <c r="F255" i="10" s="1"/>
  <c r="G254" i="10"/>
  <c r="F1751" i="8"/>
  <c r="G1751" i="8" s="1"/>
  <c r="D1751" i="8"/>
  <c r="E1751" i="8" s="1"/>
  <c r="F240" i="8"/>
  <c r="D240" i="8"/>
  <c r="H239" i="8"/>
  <c r="N1749" i="8"/>
  <c r="O1749" i="8" s="1"/>
  <c r="H1750" i="8"/>
  <c r="I1750" i="8" s="1"/>
  <c r="P1748" i="8"/>
  <c r="Q1748" i="8" s="1"/>
  <c r="R1748" i="8"/>
  <c r="S1748" i="8" s="1"/>
  <c r="C241" i="8"/>
  <c r="G240" i="8"/>
  <c r="P1749" i="8"/>
  <c r="Q1749" i="8" s="1"/>
  <c r="R1749" i="8"/>
  <c r="S1749" i="8" s="1"/>
  <c r="C1752" i="8"/>
  <c r="K1751" i="8"/>
  <c r="N1746" i="2"/>
  <c r="O1746" i="2" s="1"/>
  <c r="R1745" i="2"/>
  <c r="S1745" i="2" s="1"/>
  <c r="P1745" i="2"/>
  <c r="Q1745" i="2" s="1"/>
  <c r="R1746" i="2"/>
  <c r="S1746" i="2" s="1"/>
  <c r="P1746" i="2"/>
  <c r="Q1746" i="2" s="1"/>
  <c r="H1747" i="2"/>
  <c r="I1747" i="2" s="1"/>
  <c r="C1749" i="2"/>
  <c r="K1749" i="2" s="1"/>
  <c r="F1748" i="2"/>
  <c r="G1748" i="2" s="1"/>
  <c r="D1748" i="2"/>
  <c r="E1748" i="2" s="1"/>
  <c r="H222" i="2"/>
  <c r="G223" i="2"/>
  <c r="F223" i="2"/>
  <c r="C224" i="2"/>
  <c r="D224" i="2" s="1"/>
  <c r="J1763" i="10" l="1"/>
  <c r="N1763" i="10"/>
  <c r="O1763" i="10" s="1"/>
  <c r="C1765" i="10"/>
  <c r="F1764" i="10"/>
  <c r="G1764" i="10" s="1"/>
  <c r="D1764" i="10"/>
  <c r="E1764" i="10" s="1"/>
  <c r="K1764" i="10"/>
  <c r="D255" i="10"/>
  <c r="H255" i="10" s="1"/>
  <c r="C256" i="10"/>
  <c r="F256" i="10" s="1"/>
  <c r="G255" i="10"/>
  <c r="F1752" i="8"/>
  <c r="G1752" i="8" s="1"/>
  <c r="D1752" i="8"/>
  <c r="E1752" i="8" s="1"/>
  <c r="F241" i="8"/>
  <c r="D241" i="8"/>
  <c r="H240" i="8"/>
  <c r="G241" i="8"/>
  <c r="C242" i="8"/>
  <c r="C1753" i="8"/>
  <c r="K1752" i="8"/>
  <c r="H1751" i="8"/>
  <c r="I1751" i="8" s="1"/>
  <c r="N1750" i="8"/>
  <c r="O1750" i="8" s="1"/>
  <c r="J1750" i="8"/>
  <c r="H1748" i="2"/>
  <c r="I1748" i="2" s="1"/>
  <c r="N1748" i="2" s="1"/>
  <c r="O1748" i="2" s="1"/>
  <c r="J1747" i="2"/>
  <c r="N1747" i="2"/>
  <c r="O1747" i="2" s="1"/>
  <c r="C1750" i="2"/>
  <c r="K1750" i="2" s="1"/>
  <c r="D1749" i="2"/>
  <c r="E1749" i="2" s="1"/>
  <c r="F1749" i="2"/>
  <c r="G1749" i="2" s="1"/>
  <c r="H223" i="2"/>
  <c r="G224" i="2"/>
  <c r="F224" i="2"/>
  <c r="C225" i="2"/>
  <c r="D225" i="2" s="1"/>
  <c r="D1765" i="10" l="1"/>
  <c r="E1765" i="10" s="1"/>
  <c r="C1766" i="10"/>
  <c r="K1765" i="10"/>
  <c r="F1765" i="10"/>
  <c r="G1765" i="10" s="1"/>
  <c r="H1764" i="10"/>
  <c r="I1764" i="10" s="1"/>
  <c r="P1763" i="10"/>
  <c r="Q1763" i="10" s="1"/>
  <c r="R1763" i="10"/>
  <c r="S1763" i="10" s="1"/>
  <c r="D256" i="10"/>
  <c r="H256" i="10" s="1"/>
  <c r="C257" i="10"/>
  <c r="F257" i="10" s="1"/>
  <c r="G256" i="10"/>
  <c r="F1753" i="8"/>
  <c r="G1753" i="8" s="1"/>
  <c r="D1753" i="8"/>
  <c r="E1753" i="8" s="1"/>
  <c r="F242" i="8"/>
  <c r="D242" i="8"/>
  <c r="H241" i="8"/>
  <c r="R1750" i="8"/>
  <c r="S1750" i="8" s="1"/>
  <c r="P1750" i="8"/>
  <c r="Q1750" i="8" s="1"/>
  <c r="H1752" i="8"/>
  <c r="I1752" i="8" s="1"/>
  <c r="C243" i="8"/>
  <c r="G242" i="8"/>
  <c r="N1751" i="8"/>
  <c r="O1751" i="8" s="1"/>
  <c r="J1751" i="8"/>
  <c r="C1754" i="8"/>
  <c r="K1753" i="8"/>
  <c r="J1748" i="2"/>
  <c r="R1748" i="2" s="1"/>
  <c r="S1748" i="2" s="1"/>
  <c r="P1747" i="2"/>
  <c r="Q1747" i="2" s="1"/>
  <c r="R1747" i="2"/>
  <c r="S1747" i="2" s="1"/>
  <c r="H224" i="2"/>
  <c r="H1749" i="2"/>
  <c r="I1749" i="2" s="1"/>
  <c r="C1751" i="2"/>
  <c r="K1751" i="2" s="1"/>
  <c r="F1750" i="2"/>
  <c r="G1750" i="2" s="1"/>
  <c r="D1750" i="2"/>
  <c r="E1750" i="2" s="1"/>
  <c r="G225" i="2"/>
  <c r="F225" i="2"/>
  <c r="C226" i="2"/>
  <c r="D226" i="2" s="1"/>
  <c r="K1766" i="10" l="1"/>
  <c r="F1766" i="10"/>
  <c r="G1766" i="10" s="1"/>
  <c r="D1766" i="10"/>
  <c r="E1766" i="10" s="1"/>
  <c r="C1767" i="10"/>
  <c r="N1764" i="10"/>
  <c r="O1764" i="10" s="1"/>
  <c r="J1764" i="10"/>
  <c r="H1765" i="10"/>
  <c r="I1765" i="10" s="1"/>
  <c r="D257" i="10"/>
  <c r="H257" i="10" s="1"/>
  <c r="C258" i="10"/>
  <c r="F258" i="10" s="1"/>
  <c r="G257" i="10"/>
  <c r="F1754" i="8"/>
  <c r="G1754" i="8" s="1"/>
  <c r="D1754" i="8"/>
  <c r="E1754" i="8" s="1"/>
  <c r="H242" i="8"/>
  <c r="F243" i="8"/>
  <c r="D243" i="8"/>
  <c r="C1755" i="8"/>
  <c r="K1754" i="8"/>
  <c r="G243" i="8"/>
  <c r="C244" i="8"/>
  <c r="N1752" i="8"/>
  <c r="O1752" i="8" s="1"/>
  <c r="J1752" i="8"/>
  <c r="H1753" i="8"/>
  <c r="I1753" i="8" s="1"/>
  <c r="R1751" i="8"/>
  <c r="S1751" i="8" s="1"/>
  <c r="P1751" i="8"/>
  <c r="Q1751" i="8" s="1"/>
  <c r="P1748" i="2"/>
  <c r="Q1748" i="2" s="1"/>
  <c r="J1749" i="2"/>
  <c r="N1749" i="2"/>
  <c r="O1749" i="2" s="1"/>
  <c r="H1750" i="2"/>
  <c r="I1750" i="2" s="1"/>
  <c r="C1752" i="2"/>
  <c r="K1752" i="2" s="1"/>
  <c r="F1751" i="2"/>
  <c r="G1751" i="2" s="1"/>
  <c r="D1751" i="2"/>
  <c r="E1751" i="2" s="1"/>
  <c r="H225" i="2"/>
  <c r="G226" i="2"/>
  <c r="F226" i="2"/>
  <c r="C227" i="2"/>
  <c r="D227" i="2" s="1"/>
  <c r="R1764" i="10" l="1"/>
  <c r="S1764" i="10" s="1"/>
  <c r="P1764" i="10"/>
  <c r="Q1764" i="10" s="1"/>
  <c r="F1767" i="10"/>
  <c r="G1767" i="10" s="1"/>
  <c r="C1768" i="10"/>
  <c r="D1767" i="10"/>
  <c r="E1767" i="10" s="1"/>
  <c r="H1767" i="10" s="1"/>
  <c r="I1767" i="10" s="1"/>
  <c r="N1767" i="10" s="1"/>
  <c r="O1767" i="10" s="1"/>
  <c r="K1767" i="10"/>
  <c r="N1765" i="10"/>
  <c r="O1765" i="10" s="1"/>
  <c r="J1765" i="10"/>
  <c r="H1766" i="10"/>
  <c r="I1766" i="10" s="1"/>
  <c r="D258" i="10"/>
  <c r="J1767" i="10"/>
  <c r="P1767" i="10" s="1"/>
  <c r="Q1767" i="10" s="1"/>
  <c r="C259" i="10"/>
  <c r="F259" i="10" s="1"/>
  <c r="G258" i="10"/>
  <c r="F1755" i="8"/>
  <c r="D1755" i="8"/>
  <c r="E1755" i="8" s="1"/>
  <c r="H243" i="8"/>
  <c r="F244" i="8"/>
  <c r="D244" i="8"/>
  <c r="J1753" i="8"/>
  <c r="N1753" i="8"/>
  <c r="O1753" i="8" s="1"/>
  <c r="P1752" i="8"/>
  <c r="Q1752" i="8" s="1"/>
  <c r="R1752" i="8"/>
  <c r="S1752" i="8" s="1"/>
  <c r="C245" i="8"/>
  <c r="G244" i="8"/>
  <c r="H1754" i="8"/>
  <c r="I1754" i="8" s="1"/>
  <c r="G1755" i="8"/>
  <c r="C1756" i="8"/>
  <c r="K1755" i="8"/>
  <c r="R1749" i="2"/>
  <c r="S1749" i="2" s="1"/>
  <c r="P1749" i="2"/>
  <c r="Q1749" i="2" s="1"/>
  <c r="J1750" i="2"/>
  <c r="N1750" i="2"/>
  <c r="O1750" i="2" s="1"/>
  <c r="H226" i="2"/>
  <c r="H1751" i="2"/>
  <c r="I1751" i="2" s="1"/>
  <c r="C1753" i="2"/>
  <c r="K1753" i="2" s="1"/>
  <c r="F1752" i="2"/>
  <c r="G1752" i="2" s="1"/>
  <c r="D1752" i="2"/>
  <c r="E1752" i="2" s="1"/>
  <c r="G227" i="2"/>
  <c r="F227" i="2"/>
  <c r="C228" i="2"/>
  <c r="D228" i="2" s="1"/>
  <c r="P1765" i="10" l="1"/>
  <c r="Q1765" i="10" s="1"/>
  <c r="R1765" i="10"/>
  <c r="S1765" i="10" s="1"/>
  <c r="D1768" i="10"/>
  <c r="E1768" i="10" s="1"/>
  <c r="K1768" i="10"/>
  <c r="F1768" i="10"/>
  <c r="G1768" i="10" s="1"/>
  <c r="C1769" i="10"/>
  <c r="J1766" i="10"/>
  <c r="N1766" i="10"/>
  <c r="O1766" i="10" s="1"/>
  <c r="H258" i="10"/>
  <c r="D259" i="10"/>
  <c r="R1767" i="10"/>
  <c r="S1767" i="10" s="1"/>
  <c r="C260" i="10"/>
  <c r="F260" i="10" s="1"/>
  <c r="G259" i="10"/>
  <c r="F1756" i="8"/>
  <c r="G1756" i="8" s="1"/>
  <c r="D1756" i="8"/>
  <c r="E1756" i="8" s="1"/>
  <c r="F245" i="8"/>
  <c r="D245" i="8"/>
  <c r="H244" i="8"/>
  <c r="H1755" i="8"/>
  <c r="I1755" i="8" s="1"/>
  <c r="J1755" i="8" s="1"/>
  <c r="C1757" i="8"/>
  <c r="K1756" i="8"/>
  <c r="N1754" i="8"/>
  <c r="O1754" i="8" s="1"/>
  <c r="J1754" i="8"/>
  <c r="C246" i="8"/>
  <c r="G245" i="8"/>
  <c r="P1753" i="8"/>
  <c r="Q1753" i="8" s="1"/>
  <c r="R1753" i="8"/>
  <c r="S1753" i="8" s="1"/>
  <c r="R1750" i="2"/>
  <c r="S1750" i="2" s="1"/>
  <c r="P1750" i="2"/>
  <c r="Q1750" i="2" s="1"/>
  <c r="J1751" i="2"/>
  <c r="N1751" i="2"/>
  <c r="O1751" i="2" s="1"/>
  <c r="H1752" i="2"/>
  <c r="I1752" i="2" s="1"/>
  <c r="C1754" i="2"/>
  <c r="K1754" i="2" s="1"/>
  <c r="F1753" i="2"/>
  <c r="G1753" i="2" s="1"/>
  <c r="D1753" i="2"/>
  <c r="E1753" i="2" s="1"/>
  <c r="H227" i="2"/>
  <c r="G228" i="2"/>
  <c r="F228" i="2"/>
  <c r="C229" i="2"/>
  <c r="D229" i="2" s="1"/>
  <c r="R1766" i="10" l="1"/>
  <c r="S1766" i="10" s="1"/>
  <c r="P1766" i="10"/>
  <c r="Q1766" i="10" s="1"/>
  <c r="H1768" i="10"/>
  <c r="I1768" i="10" s="1"/>
  <c r="D1769" i="10"/>
  <c r="E1769" i="10" s="1"/>
  <c r="H1769" i="10" s="1"/>
  <c r="I1769" i="10" s="1"/>
  <c r="J1769" i="10" s="1"/>
  <c r="C1770" i="10"/>
  <c r="K1769" i="10"/>
  <c r="F1769" i="10"/>
  <c r="G1769" i="10" s="1"/>
  <c r="H259" i="10"/>
  <c r="D260" i="10"/>
  <c r="N1769" i="10"/>
  <c r="O1769" i="10" s="1"/>
  <c r="C261" i="10"/>
  <c r="F261" i="10" s="1"/>
  <c r="G260" i="10"/>
  <c r="F1757" i="8"/>
  <c r="G1757" i="8" s="1"/>
  <c r="D1757" i="8"/>
  <c r="E1757" i="8" s="1"/>
  <c r="F246" i="8"/>
  <c r="D246" i="8"/>
  <c r="H245" i="8"/>
  <c r="N1755" i="8"/>
  <c r="O1755" i="8" s="1"/>
  <c r="C247" i="8"/>
  <c r="G246" i="8"/>
  <c r="R1754" i="8"/>
  <c r="S1754" i="8" s="1"/>
  <c r="P1754" i="8"/>
  <c r="Q1754" i="8" s="1"/>
  <c r="C1758" i="8"/>
  <c r="K1757" i="8"/>
  <c r="R1755" i="8"/>
  <c r="S1755" i="8" s="1"/>
  <c r="P1755" i="8"/>
  <c r="Q1755" i="8" s="1"/>
  <c r="H1756" i="8"/>
  <c r="I1756" i="8" s="1"/>
  <c r="R1751" i="2"/>
  <c r="S1751" i="2" s="1"/>
  <c r="P1751" i="2"/>
  <c r="Q1751" i="2" s="1"/>
  <c r="J1752" i="2"/>
  <c r="N1752" i="2"/>
  <c r="O1752" i="2" s="1"/>
  <c r="H228" i="2"/>
  <c r="H1753" i="2"/>
  <c r="I1753" i="2" s="1"/>
  <c r="C1755" i="2"/>
  <c r="K1755" i="2" s="1"/>
  <c r="F1754" i="2"/>
  <c r="G1754" i="2" s="1"/>
  <c r="D1754" i="2"/>
  <c r="E1754" i="2" s="1"/>
  <c r="G229" i="2"/>
  <c r="F229" i="2"/>
  <c r="C230" i="2"/>
  <c r="D230" i="2" s="1"/>
  <c r="J1768" i="10" l="1"/>
  <c r="N1768" i="10"/>
  <c r="O1768" i="10" s="1"/>
  <c r="F1770" i="10"/>
  <c r="G1770" i="10" s="1"/>
  <c r="K1770" i="10"/>
  <c r="C1771" i="10"/>
  <c r="D1770" i="10"/>
  <c r="E1770" i="10" s="1"/>
  <c r="H260" i="10"/>
  <c r="D261" i="10"/>
  <c r="H261" i="10" s="1"/>
  <c r="R1769" i="10"/>
  <c r="S1769" i="10" s="1"/>
  <c r="P1769" i="10"/>
  <c r="Q1769" i="10" s="1"/>
  <c r="C262" i="10"/>
  <c r="F262" i="10" s="1"/>
  <c r="G261" i="10"/>
  <c r="F1758" i="8"/>
  <c r="G1758" i="8" s="1"/>
  <c r="D1758" i="8"/>
  <c r="E1758" i="8" s="1"/>
  <c r="F247" i="8"/>
  <c r="D247" i="8"/>
  <c r="H246" i="8"/>
  <c r="H1757" i="8"/>
  <c r="I1757" i="8" s="1"/>
  <c r="J1757" i="8" s="1"/>
  <c r="J1756" i="8"/>
  <c r="N1756" i="8"/>
  <c r="O1756" i="8" s="1"/>
  <c r="C1759" i="8"/>
  <c r="K1758" i="8"/>
  <c r="G247" i="8"/>
  <c r="C248" i="8"/>
  <c r="R1752" i="2"/>
  <c r="S1752" i="2" s="1"/>
  <c r="P1752" i="2"/>
  <c r="Q1752" i="2" s="1"/>
  <c r="J1753" i="2"/>
  <c r="N1753" i="2"/>
  <c r="O1753" i="2" s="1"/>
  <c r="H1754" i="2"/>
  <c r="I1754" i="2" s="1"/>
  <c r="C1756" i="2"/>
  <c r="K1756" i="2" s="1"/>
  <c r="F1755" i="2"/>
  <c r="G1755" i="2" s="1"/>
  <c r="D1755" i="2"/>
  <c r="E1755" i="2" s="1"/>
  <c r="H229" i="2"/>
  <c r="G230" i="2"/>
  <c r="F230" i="2"/>
  <c r="C231" i="2"/>
  <c r="D231" i="2" s="1"/>
  <c r="H1770" i="10" l="1"/>
  <c r="I1770" i="10" s="1"/>
  <c r="D1771" i="10"/>
  <c r="E1771" i="10" s="1"/>
  <c r="H1771" i="10" s="1"/>
  <c r="I1771" i="10" s="1"/>
  <c r="J1771" i="10" s="1"/>
  <c r="R1771" i="10" s="1"/>
  <c r="S1771" i="10" s="1"/>
  <c r="K1771" i="10"/>
  <c r="F1771" i="10"/>
  <c r="G1771" i="10" s="1"/>
  <c r="C1772" i="10"/>
  <c r="R1768" i="10"/>
  <c r="S1768" i="10" s="1"/>
  <c r="P1768" i="10"/>
  <c r="Q1768" i="10" s="1"/>
  <c r="D262" i="10"/>
  <c r="C263" i="10"/>
  <c r="F263" i="10" s="1"/>
  <c r="G262" i="10"/>
  <c r="F1759" i="8"/>
  <c r="G1759" i="8" s="1"/>
  <c r="D1759" i="8"/>
  <c r="E1759" i="8" s="1"/>
  <c r="H247" i="8"/>
  <c r="F248" i="8"/>
  <c r="D248" i="8"/>
  <c r="N1757" i="8"/>
  <c r="O1757" i="8" s="1"/>
  <c r="H1758" i="8"/>
  <c r="I1758" i="8" s="1"/>
  <c r="J1758" i="8" s="1"/>
  <c r="C249" i="8"/>
  <c r="G248" i="8"/>
  <c r="P1757" i="8"/>
  <c r="Q1757" i="8" s="1"/>
  <c r="R1757" i="8"/>
  <c r="S1757" i="8" s="1"/>
  <c r="C1760" i="8"/>
  <c r="K1759" i="8"/>
  <c r="P1756" i="8"/>
  <c r="Q1756" i="8" s="1"/>
  <c r="R1756" i="8"/>
  <c r="S1756" i="8" s="1"/>
  <c r="R1753" i="2"/>
  <c r="S1753" i="2" s="1"/>
  <c r="P1753" i="2"/>
  <c r="Q1753" i="2" s="1"/>
  <c r="J1754" i="2"/>
  <c r="N1754" i="2"/>
  <c r="O1754" i="2" s="1"/>
  <c r="H1755" i="2"/>
  <c r="I1755" i="2" s="1"/>
  <c r="C1757" i="2"/>
  <c r="K1757" i="2" s="1"/>
  <c r="F1756" i="2"/>
  <c r="G1756" i="2" s="1"/>
  <c r="D1756" i="2"/>
  <c r="E1756" i="2" s="1"/>
  <c r="H230" i="2"/>
  <c r="G231" i="2"/>
  <c r="F231" i="2"/>
  <c r="C232" i="2"/>
  <c r="D232" i="2" s="1"/>
  <c r="P1771" i="10" l="1"/>
  <c r="Q1771" i="10" s="1"/>
  <c r="N1771" i="10"/>
  <c r="O1771" i="10" s="1"/>
  <c r="F1772" i="10"/>
  <c r="G1772" i="10" s="1"/>
  <c r="C1773" i="10"/>
  <c r="D1772" i="10"/>
  <c r="E1772" i="10" s="1"/>
  <c r="K1772" i="10"/>
  <c r="N1770" i="10"/>
  <c r="O1770" i="10" s="1"/>
  <c r="J1770" i="10"/>
  <c r="D263" i="10"/>
  <c r="H262" i="10"/>
  <c r="C264" i="10"/>
  <c r="F264" i="10" s="1"/>
  <c r="G263" i="10"/>
  <c r="F1760" i="8"/>
  <c r="G1760" i="8" s="1"/>
  <c r="D1760" i="8"/>
  <c r="E1760" i="8" s="1"/>
  <c r="F249" i="8"/>
  <c r="D249" i="8"/>
  <c r="H248" i="8"/>
  <c r="N1758" i="8"/>
  <c r="O1758" i="8" s="1"/>
  <c r="C1761" i="8"/>
  <c r="K1760" i="8"/>
  <c r="R1758" i="8"/>
  <c r="S1758" i="8" s="1"/>
  <c r="P1758" i="8"/>
  <c r="Q1758" i="8" s="1"/>
  <c r="H1759" i="8"/>
  <c r="I1759" i="8" s="1"/>
  <c r="G249" i="8"/>
  <c r="C250" i="8"/>
  <c r="R1754" i="2"/>
  <c r="S1754" i="2" s="1"/>
  <c r="P1754" i="2"/>
  <c r="Q1754" i="2" s="1"/>
  <c r="J1755" i="2"/>
  <c r="N1755" i="2"/>
  <c r="O1755" i="2" s="1"/>
  <c r="H231" i="2"/>
  <c r="H1756" i="2"/>
  <c r="I1756" i="2" s="1"/>
  <c r="C1758" i="2"/>
  <c r="K1758" i="2" s="1"/>
  <c r="F1757" i="2"/>
  <c r="G1757" i="2" s="1"/>
  <c r="D1757" i="2"/>
  <c r="E1757" i="2" s="1"/>
  <c r="G232" i="2"/>
  <c r="F232" i="2"/>
  <c r="C233" i="2"/>
  <c r="D233" i="2" s="1"/>
  <c r="P1770" i="10" l="1"/>
  <c r="Q1770" i="10" s="1"/>
  <c r="R1770" i="10"/>
  <c r="S1770" i="10" s="1"/>
  <c r="D1773" i="10"/>
  <c r="E1773" i="10" s="1"/>
  <c r="H1773" i="10" s="1"/>
  <c r="I1773" i="10" s="1"/>
  <c r="J1773" i="10" s="1"/>
  <c r="R1773" i="10" s="1"/>
  <c r="S1773" i="10" s="1"/>
  <c r="C1774" i="10"/>
  <c r="K1773" i="10"/>
  <c r="F1773" i="10"/>
  <c r="G1773" i="10" s="1"/>
  <c r="H1772" i="10"/>
  <c r="I1772" i="10" s="1"/>
  <c r="D264" i="10"/>
  <c r="H263" i="10"/>
  <c r="C265" i="10"/>
  <c r="F265" i="10" s="1"/>
  <c r="G264" i="10"/>
  <c r="F1761" i="8"/>
  <c r="G1761" i="8" s="1"/>
  <c r="D1761" i="8"/>
  <c r="E1761" i="8" s="1"/>
  <c r="F250" i="8"/>
  <c r="D250" i="8"/>
  <c r="H249" i="8"/>
  <c r="C251" i="8"/>
  <c r="G250" i="8"/>
  <c r="N1759" i="8"/>
  <c r="O1759" i="8" s="1"/>
  <c r="J1759" i="8"/>
  <c r="H1760" i="8"/>
  <c r="I1760" i="8" s="1"/>
  <c r="C1762" i="8"/>
  <c r="K1761" i="8"/>
  <c r="R1755" i="2"/>
  <c r="S1755" i="2" s="1"/>
  <c r="P1755" i="2"/>
  <c r="Q1755" i="2" s="1"/>
  <c r="J1756" i="2"/>
  <c r="N1756" i="2"/>
  <c r="O1756" i="2" s="1"/>
  <c r="H1757" i="2"/>
  <c r="I1757" i="2" s="1"/>
  <c r="C1759" i="2"/>
  <c r="K1759" i="2" s="1"/>
  <c r="F1758" i="2"/>
  <c r="G1758" i="2" s="1"/>
  <c r="D1758" i="2"/>
  <c r="E1758" i="2" s="1"/>
  <c r="H232" i="2"/>
  <c r="G233" i="2"/>
  <c r="F233" i="2"/>
  <c r="H233" i="2" s="1"/>
  <c r="C234" i="2"/>
  <c r="D234" i="2" s="1"/>
  <c r="F1774" i="10" l="1"/>
  <c r="G1774" i="10" s="1"/>
  <c r="K1774" i="10"/>
  <c r="C1775" i="10"/>
  <c r="D1774" i="10"/>
  <c r="E1774" i="10" s="1"/>
  <c r="H1774" i="10" s="1"/>
  <c r="I1774" i="10" s="1"/>
  <c r="J1774" i="10" s="1"/>
  <c r="P1773" i="10"/>
  <c r="Q1773" i="10" s="1"/>
  <c r="N1773" i="10"/>
  <c r="O1773" i="10" s="1"/>
  <c r="N1772" i="10"/>
  <c r="O1772" i="10" s="1"/>
  <c r="J1772" i="10"/>
  <c r="D265" i="10"/>
  <c r="H265" i="10" s="1"/>
  <c r="H264" i="10"/>
  <c r="C266" i="10"/>
  <c r="F266" i="10" s="1"/>
  <c r="G265" i="10"/>
  <c r="F1762" i="8"/>
  <c r="G1762" i="8" s="1"/>
  <c r="D1762" i="8"/>
  <c r="E1762" i="8" s="1"/>
  <c r="F251" i="8"/>
  <c r="D251" i="8"/>
  <c r="H250" i="8"/>
  <c r="H1761" i="8"/>
  <c r="I1761" i="8" s="1"/>
  <c r="J1761" i="8" s="1"/>
  <c r="N1760" i="8"/>
  <c r="O1760" i="8" s="1"/>
  <c r="J1760" i="8"/>
  <c r="R1759" i="8"/>
  <c r="S1759" i="8" s="1"/>
  <c r="P1759" i="8"/>
  <c r="Q1759" i="8" s="1"/>
  <c r="C1763" i="8"/>
  <c r="K1762" i="8"/>
  <c r="G251" i="8"/>
  <c r="C252" i="8"/>
  <c r="H1758" i="2"/>
  <c r="I1758" i="2" s="1"/>
  <c r="J1758" i="2" s="1"/>
  <c r="R1756" i="2"/>
  <c r="S1756" i="2" s="1"/>
  <c r="P1756" i="2"/>
  <c r="Q1756" i="2" s="1"/>
  <c r="J1757" i="2"/>
  <c r="N1757" i="2"/>
  <c r="O1757" i="2" s="1"/>
  <c r="C1760" i="2"/>
  <c r="K1760" i="2" s="1"/>
  <c r="F1759" i="2"/>
  <c r="G1759" i="2" s="1"/>
  <c r="D1759" i="2"/>
  <c r="E1759" i="2" s="1"/>
  <c r="G234" i="2"/>
  <c r="F234" i="2"/>
  <c r="C235" i="2"/>
  <c r="D235" i="2" s="1"/>
  <c r="D1775" i="10" l="1"/>
  <c r="E1775" i="10" s="1"/>
  <c r="K1775" i="10"/>
  <c r="C1776" i="10"/>
  <c r="F1775" i="10"/>
  <c r="G1775" i="10" s="1"/>
  <c r="N1774" i="10"/>
  <c r="O1774" i="10" s="1"/>
  <c r="R1772" i="10"/>
  <c r="S1772" i="10" s="1"/>
  <c r="P1772" i="10"/>
  <c r="Q1772" i="10" s="1"/>
  <c r="D266" i="10"/>
  <c r="P1774" i="10"/>
  <c r="Q1774" i="10" s="1"/>
  <c r="R1774" i="10"/>
  <c r="S1774" i="10" s="1"/>
  <c r="C267" i="10"/>
  <c r="F267" i="10" s="1"/>
  <c r="G266" i="10"/>
  <c r="F1763" i="8"/>
  <c r="G1763" i="8" s="1"/>
  <c r="D1763" i="8"/>
  <c r="E1763" i="8" s="1"/>
  <c r="H251" i="8"/>
  <c r="F252" i="8"/>
  <c r="D252" i="8"/>
  <c r="N1761" i="8"/>
  <c r="O1761" i="8" s="1"/>
  <c r="P1760" i="8"/>
  <c r="Q1760" i="8" s="1"/>
  <c r="R1760" i="8"/>
  <c r="S1760" i="8" s="1"/>
  <c r="C1764" i="8"/>
  <c r="K1763" i="8"/>
  <c r="C253" i="8"/>
  <c r="G252" i="8"/>
  <c r="H1762" i="8"/>
  <c r="I1762" i="8" s="1"/>
  <c r="P1761" i="8"/>
  <c r="Q1761" i="8" s="1"/>
  <c r="R1761" i="8"/>
  <c r="S1761" i="8" s="1"/>
  <c r="N1758" i="2"/>
  <c r="O1758" i="2" s="1"/>
  <c r="R1758" i="2"/>
  <c r="S1758" i="2" s="1"/>
  <c r="P1758" i="2"/>
  <c r="Q1758" i="2" s="1"/>
  <c r="R1757" i="2"/>
  <c r="S1757" i="2" s="1"/>
  <c r="P1757" i="2"/>
  <c r="Q1757" i="2" s="1"/>
  <c r="H1759" i="2"/>
  <c r="I1759" i="2" s="1"/>
  <c r="J1759" i="2" s="1"/>
  <c r="C1761" i="2"/>
  <c r="K1761" i="2" s="1"/>
  <c r="F1760" i="2"/>
  <c r="G1760" i="2" s="1"/>
  <c r="D1760" i="2"/>
  <c r="E1760" i="2" s="1"/>
  <c r="H234" i="2"/>
  <c r="G235" i="2"/>
  <c r="F235" i="2"/>
  <c r="C236" i="2"/>
  <c r="D236" i="2" s="1"/>
  <c r="F1776" i="10" l="1"/>
  <c r="G1776" i="10" s="1"/>
  <c r="K1776" i="10"/>
  <c r="D1776" i="10"/>
  <c r="E1776" i="10" s="1"/>
  <c r="C1777" i="10"/>
  <c r="H1775" i="10"/>
  <c r="I1775" i="10" s="1"/>
  <c r="D267" i="10"/>
  <c r="H266" i="10"/>
  <c r="C268" i="10"/>
  <c r="F268" i="10" s="1"/>
  <c r="G267" i="10"/>
  <c r="F1764" i="8"/>
  <c r="G1764" i="8" s="1"/>
  <c r="D1764" i="8"/>
  <c r="E1764" i="8" s="1"/>
  <c r="H252" i="8"/>
  <c r="F253" i="8"/>
  <c r="D253" i="8"/>
  <c r="N1762" i="8"/>
  <c r="O1762" i="8" s="1"/>
  <c r="J1762" i="8"/>
  <c r="H1763" i="8"/>
  <c r="I1763" i="8" s="1"/>
  <c r="C254" i="8"/>
  <c r="G253" i="8"/>
  <c r="C1765" i="8"/>
  <c r="K1764" i="8"/>
  <c r="R1759" i="2"/>
  <c r="S1759" i="2" s="1"/>
  <c r="P1759" i="2"/>
  <c r="Q1759" i="2" s="1"/>
  <c r="N1759" i="2"/>
  <c r="O1759" i="2" s="1"/>
  <c r="H235" i="2"/>
  <c r="H1760" i="2"/>
  <c r="I1760" i="2" s="1"/>
  <c r="C1762" i="2"/>
  <c r="K1762" i="2" s="1"/>
  <c r="F1761" i="2"/>
  <c r="G1761" i="2" s="1"/>
  <c r="D1761" i="2"/>
  <c r="E1761" i="2" s="1"/>
  <c r="G236" i="2"/>
  <c r="F236" i="2"/>
  <c r="C237" i="2"/>
  <c r="D237" i="2" s="1"/>
  <c r="J1775" i="10" l="1"/>
  <c r="N1775" i="10"/>
  <c r="O1775" i="10" s="1"/>
  <c r="D1777" i="10"/>
  <c r="E1777" i="10" s="1"/>
  <c r="K1777" i="10"/>
  <c r="F1777" i="10"/>
  <c r="G1777" i="10" s="1"/>
  <c r="C1778" i="10"/>
  <c r="H1776" i="10"/>
  <c r="I1776" i="10" s="1"/>
  <c r="D268" i="10"/>
  <c r="H267" i="10"/>
  <c r="C269" i="10"/>
  <c r="F269" i="10" s="1"/>
  <c r="G268" i="10"/>
  <c r="F1765" i="8"/>
  <c r="G1765" i="8" s="1"/>
  <c r="D1765" i="8"/>
  <c r="E1765" i="8" s="1"/>
  <c r="F254" i="8"/>
  <c r="D254" i="8"/>
  <c r="H253" i="8"/>
  <c r="C1766" i="8"/>
  <c r="K1765" i="8"/>
  <c r="H1764" i="8"/>
  <c r="I1764" i="8" s="1"/>
  <c r="N1763" i="8"/>
  <c r="O1763" i="8" s="1"/>
  <c r="J1763" i="8"/>
  <c r="R1762" i="8"/>
  <c r="S1762" i="8" s="1"/>
  <c r="P1762" i="8"/>
  <c r="Q1762" i="8" s="1"/>
  <c r="C255" i="8"/>
  <c r="G254" i="8"/>
  <c r="J1760" i="2"/>
  <c r="N1760" i="2"/>
  <c r="O1760" i="2" s="1"/>
  <c r="H1761" i="2"/>
  <c r="I1761" i="2" s="1"/>
  <c r="C1763" i="2"/>
  <c r="K1763" i="2" s="1"/>
  <c r="F1762" i="2"/>
  <c r="G1762" i="2" s="1"/>
  <c r="D1762" i="2"/>
  <c r="E1762" i="2" s="1"/>
  <c r="H236" i="2"/>
  <c r="G237" i="2"/>
  <c r="F237" i="2"/>
  <c r="C238" i="2"/>
  <c r="D238" i="2" s="1"/>
  <c r="J1776" i="10" l="1"/>
  <c r="N1776" i="10"/>
  <c r="O1776" i="10" s="1"/>
  <c r="H1777" i="10"/>
  <c r="I1777" i="10" s="1"/>
  <c r="K1778" i="10"/>
  <c r="F1778" i="10"/>
  <c r="G1778" i="10" s="1"/>
  <c r="D1778" i="10"/>
  <c r="E1778" i="10" s="1"/>
  <c r="H1778" i="10" s="1"/>
  <c r="I1778" i="10" s="1"/>
  <c r="J1778" i="10" s="1"/>
  <c r="C1779" i="10"/>
  <c r="P1775" i="10"/>
  <c r="Q1775" i="10" s="1"/>
  <c r="R1775" i="10"/>
  <c r="S1775" i="10" s="1"/>
  <c r="D269" i="10"/>
  <c r="H268" i="10"/>
  <c r="C270" i="10"/>
  <c r="F270" i="10" s="1"/>
  <c r="G269" i="10"/>
  <c r="F1766" i="8"/>
  <c r="G1766" i="8" s="1"/>
  <c r="D1766" i="8"/>
  <c r="E1766" i="8" s="1"/>
  <c r="F255" i="8"/>
  <c r="D255" i="8"/>
  <c r="H254" i="8"/>
  <c r="R1763" i="8"/>
  <c r="S1763" i="8" s="1"/>
  <c r="P1763" i="8"/>
  <c r="Q1763" i="8" s="1"/>
  <c r="H1765" i="8"/>
  <c r="I1765" i="8" s="1"/>
  <c r="G255" i="8"/>
  <c r="C256" i="8"/>
  <c r="J1764" i="8"/>
  <c r="N1764" i="8"/>
  <c r="O1764" i="8" s="1"/>
  <c r="C1767" i="8"/>
  <c r="K1766" i="8"/>
  <c r="R1760" i="2"/>
  <c r="S1760" i="2" s="1"/>
  <c r="P1760" i="2"/>
  <c r="Q1760" i="2" s="1"/>
  <c r="J1761" i="2"/>
  <c r="N1761" i="2"/>
  <c r="O1761" i="2" s="1"/>
  <c r="H237" i="2"/>
  <c r="H1762" i="2"/>
  <c r="I1762" i="2" s="1"/>
  <c r="C1764" i="2"/>
  <c r="K1764" i="2" s="1"/>
  <c r="F1763" i="2"/>
  <c r="G1763" i="2" s="1"/>
  <c r="D1763" i="2"/>
  <c r="E1763" i="2" s="1"/>
  <c r="G238" i="2"/>
  <c r="F238" i="2"/>
  <c r="C239" i="2"/>
  <c r="D239" i="2" s="1"/>
  <c r="N1778" i="10" l="1"/>
  <c r="O1778" i="10" s="1"/>
  <c r="D1779" i="10"/>
  <c r="E1779" i="10" s="1"/>
  <c r="K1779" i="10"/>
  <c r="C1780" i="10"/>
  <c r="F1779" i="10"/>
  <c r="G1779" i="10" s="1"/>
  <c r="N1777" i="10"/>
  <c r="O1777" i="10" s="1"/>
  <c r="J1777" i="10"/>
  <c r="R1776" i="10"/>
  <c r="S1776" i="10" s="1"/>
  <c r="P1776" i="10"/>
  <c r="Q1776" i="10" s="1"/>
  <c r="H269" i="10"/>
  <c r="D270" i="10"/>
  <c r="C271" i="10"/>
  <c r="F271" i="10" s="1"/>
  <c r="G270" i="10"/>
  <c r="R1778" i="10"/>
  <c r="S1778" i="10" s="1"/>
  <c r="P1778" i="10"/>
  <c r="Q1778" i="10" s="1"/>
  <c r="F1767" i="8"/>
  <c r="G1767" i="8" s="1"/>
  <c r="D1767" i="8"/>
  <c r="E1767" i="8" s="1"/>
  <c r="F256" i="8"/>
  <c r="D256" i="8"/>
  <c r="H255" i="8"/>
  <c r="C1768" i="8"/>
  <c r="K1767" i="8"/>
  <c r="N1765" i="8"/>
  <c r="O1765" i="8" s="1"/>
  <c r="J1765" i="8"/>
  <c r="C257" i="8"/>
  <c r="G256" i="8"/>
  <c r="H1766" i="8"/>
  <c r="I1766" i="8" s="1"/>
  <c r="P1764" i="8"/>
  <c r="Q1764" i="8" s="1"/>
  <c r="R1764" i="8"/>
  <c r="S1764" i="8" s="1"/>
  <c r="R1761" i="2"/>
  <c r="S1761" i="2" s="1"/>
  <c r="P1761" i="2"/>
  <c r="Q1761" i="2" s="1"/>
  <c r="J1762" i="2"/>
  <c r="N1762" i="2"/>
  <c r="O1762" i="2" s="1"/>
  <c r="H1763" i="2"/>
  <c r="I1763" i="2" s="1"/>
  <c r="C1765" i="2"/>
  <c r="K1765" i="2" s="1"/>
  <c r="F1764" i="2"/>
  <c r="G1764" i="2" s="1"/>
  <c r="D1764" i="2"/>
  <c r="E1764" i="2" s="1"/>
  <c r="H238" i="2"/>
  <c r="G239" i="2"/>
  <c r="F239" i="2"/>
  <c r="C240" i="2"/>
  <c r="D240" i="2" s="1"/>
  <c r="K1780" i="10" l="1"/>
  <c r="D1780" i="10"/>
  <c r="E1780" i="10" s="1"/>
  <c r="C1781" i="10"/>
  <c r="F1780" i="10"/>
  <c r="G1780" i="10" s="1"/>
  <c r="R1777" i="10"/>
  <c r="S1777" i="10" s="1"/>
  <c r="P1777" i="10"/>
  <c r="Q1777" i="10" s="1"/>
  <c r="H1779" i="10"/>
  <c r="I1779" i="10" s="1"/>
  <c r="H270" i="10"/>
  <c r="D271" i="10"/>
  <c r="H271" i="10" s="1"/>
  <c r="C272" i="10"/>
  <c r="F272" i="10" s="1"/>
  <c r="G271" i="10"/>
  <c r="F1768" i="8"/>
  <c r="G1768" i="8" s="1"/>
  <c r="D1768" i="8"/>
  <c r="E1768" i="8" s="1"/>
  <c r="F257" i="8"/>
  <c r="D257" i="8"/>
  <c r="H256" i="8"/>
  <c r="H1767" i="8"/>
  <c r="I1767" i="8" s="1"/>
  <c r="N1767" i="8" s="1"/>
  <c r="O1767" i="8" s="1"/>
  <c r="N1766" i="8"/>
  <c r="O1766" i="8" s="1"/>
  <c r="J1766" i="8"/>
  <c r="C258" i="8"/>
  <c r="G257" i="8"/>
  <c r="P1765" i="8"/>
  <c r="Q1765" i="8" s="1"/>
  <c r="R1765" i="8"/>
  <c r="S1765" i="8" s="1"/>
  <c r="C1769" i="8"/>
  <c r="K1768" i="8"/>
  <c r="R1762" i="2"/>
  <c r="S1762" i="2" s="1"/>
  <c r="P1762" i="2"/>
  <c r="Q1762" i="2" s="1"/>
  <c r="J1763" i="2"/>
  <c r="N1763" i="2"/>
  <c r="O1763" i="2" s="1"/>
  <c r="H239" i="2"/>
  <c r="H1764" i="2"/>
  <c r="I1764" i="2" s="1"/>
  <c r="C1766" i="2"/>
  <c r="K1766" i="2" s="1"/>
  <c r="F1765" i="2"/>
  <c r="G1765" i="2" s="1"/>
  <c r="D1765" i="2"/>
  <c r="E1765" i="2" s="1"/>
  <c r="G240" i="2"/>
  <c r="F240" i="2"/>
  <c r="C241" i="2"/>
  <c r="D241" i="2" s="1"/>
  <c r="N1779" i="10" l="1"/>
  <c r="O1779" i="10" s="1"/>
  <c r="J1779" i="10"/>
  <c r="F1781" i="10"/>
  <c r="G1781" i="10" s="1"/>
  <c r="D1781" i="10"/>
  <c r="E1781" i="10" s="1"/>
  <c r="H1781" i="10" s="1"/>
  <c r="I1781" i="10" s="1"/>
  <c r="C1782" i="10"/>
  <c r="K1781" i="10"/>
  <c r="H1780" i="10"/>
  <c r="I1780" i="10" s="1"/>
  <c r="D272" i="10"/>
  <c r="C273" i="10"/>
  <c r="F273" i="10" s="1"/>
  <c r="G272" i="10"/>
  <c r="N1781" i="10"/>
  <c r="O1781" i="10" s="1"/>
  <c r="J1781" i="10"/>
  <c r="F1769" i="8"/>
  <c r="G1769" i="8" s="1"/>
  <c r="D1769" i="8"/>
  <c r="E1769" i="8" s="1"/>
  <c r="J1767" i="8"/>
  <c r="R1767" i="8" s="1"/>
  <c r="S1767" i="8" s="1"/>
  <c r="F258" i="8"/>
  <c r="D258" i="8"/>
  <c r="H257" i="8"/>
  <c r="H1768" i="8"/>
  <c r="I1768" i="8" s="1"/>
  <c r="N1768" i="8" s="1"/>
  <c r="O1768" i="8" s="1"/>
  <c r="R1766" i="8"/>
  <c r="S1766" i="8" s="1"/>
  <c r="P1766" i="8"/>
  <c r="Q1766" i="8" s="1"/>
  <c r="C1770" i="8"/>
  <c r="K1769" i="8"/>
  <c r="C259" i="8"/>
  <c r="G258" i="8"/>
  <c r="R1763" i="2"/>
  <c r="S1763" i="2" s="1"/>
  <c r="P1763" i="2"/>
  <c r="Q1763" i="2" s="1"/>
  <c r="J1764" i="2"/>
  <c r="N1764" i="2"/>
  <c r="O1764" i="2" s="1"/>
  <c r="H1765" i="2"/>
  <c r="I1765" i="2" s="1"/>
  <c r="H240" i="2"/>
  <c r="C1767" i="2"/>
  <c r="K1767" i="2" s="1"/>
  <c r="F1766" i="2"/>
  <c r="G1766" i="2" s="1"/>
  <c r="D1766" i="2"/>
  <c r="E1766" i="2" s="1"/>
  <c r="G241" i="2"/>
  <c r="F241" i="2"/>
  <c r="C242" i="2"/>
  <c r="D242" i="2" s="1"/>
  <c r="J1780" i="10" l="1"/>
  <c r="N1780" i="10"/>
  <c r="O1780" i="10" s="1"/>
  <c r="P1779" i="10"/>
  <c r="Q1779" i="10" s="1"/>
  <c r="R1779" i="10"/>
  <c r="S1779" i="10" s="1"/>
  <c r="D1782" i="10"/>
  <c r="E1782" i="10" s="1"/>
  <c r="H1782" i="10" s="1"/>
  <c r="I1782" i="10" s="1"/>
  <c r="J1782" i="10" s="1"/>
  <c r="R1782" i="10" s="1"/>
  <c r="S1782" i="10" s="1"/>
  <c r="C1783" i="10"/>
  <c r="F1782" i="10"/>
  <c r="G1782" i="10" s="1"/>
  <c r="K1782" i="10"/>
  <c r="H272" i="10"/>
  <c r="D273" i="10"/>
  <c r="H273" i="10" s="1"/>
  <c r="R1781" i="10"/>
  <c r="S1781" i="10" s="1"/>
  <c r="P1781" i="10"/>
  <c r="Q1781" i="10" s="1"/>
  <c r="C274" i="10"/>
  <c r="F274" i="10" s="1"/>
  <c r="G273" i="10"/>
  <c r="P1782" i="10"/>
  <c r="Q1782" i="10" s="1"/>
  <c r="F1770" i="8"/>
  <c r="G1770" i="8" s="1"/>
  <c r="D1770" i="8"/>
  <c r="E1770" i="8" s="1"/>
  <c r="P1767" i="8"/>
  <c r="Q1767" i="8" s="1"/>
  <c r="F259" i="8"/>
  <c r="D259" i="8"/>
  <c r="H258" i="8"/>
  <c r="J1768" i="8"/>
  <c r="P1768" i="8" s="1"/>
  <c r="Q1768" i="8" s="1"/>
  <c r="H1769" i="8"/>
  <c r="I1769" i="8" s="1"/>
  <c r="C1771" i="8"/>
  <c r="K1770" i="8"/>
  <c r="G259" i="8"/>
  <c r="C260" i="8"/>
  <c r="H241" i="2"/>
  <c r="R1764" i="2"/>
  <c r="S1764" i="2" s="1"/>
  <c r="P1764" i="2"/>
  <c r="Q1764" i="2" s="1"/>
  <c r="J1765" i="2"/>
  <c r="N1765" i="2"/>
  <c r="O1765" i="2" s="1"/>
  <c r="H1766" i="2"/>
  <c r="I1766" i="2" s="1"/>
  <c r="C1768" i="2"/>
  <c r="K1768" i="2" s="1"/>
  <c r="F1767" i="2"/>
  <c r="G1767" i="2" s="1"/>
  <c r="D1767" i="2"/>
  <c r="E1767" i="2" s="1"/>
  <c r="G242" i="2"/>
  <c r="F242" i="2"/>
  <c r="C243" i="2"/>
  <c r="D243" i="2" s="1"/>
  <c r="N1782" i="10" l="1"/>
  <c r="O1782" i="10" s="1"/>
  <c r="D1783" i="10"/>
  <c r="E1783" i="10" s="1"/>
  <c r="C1784" i="10"/>
  <c r="F1783" i="10"/>
  <c r="G1783" i="10" s="1"/>
  <c r="K1783" i="10"/>
  <c r="P1780" i="10"/>
  <c r="Q1780" i="10" s="1"/>
  <c r="R1780" i="10"/>
  <c r="S1780" i="10" s="1"/>
  <c r="D274" i="10"/>
  <c r="H274" i="10" s="1"/>
  <c r="C275" i="10"/>
  <c r="F275" i="10" s="1"/>
  <c r="G274" i="10"/>
  <c r="F1771" i="8"/>
  <c r="G1771" i="8" s="1"/>
  <c r="D1771" i="8"/>
  <c r="E1771" i="8" s="1"/>
  <c r="F260" i="8"/>
  <c r="D260" i="8"/>
  <c r="H259" i="8"/>
  <c r="R1768" i="8"/>
  <c r="S1768" i="8" s="1"/>
  <c r="H1770" i="8"/>
  <c r="I1770" i="8" s="1"/>
  <c r="C1772" i="8"/>
  <c r="K1771" i="8"/>
  <c r="C261" i="8"/>
  <c r="G260" i="8"/>
  <c r="J1769" i="8"/>
  <c r="N1769" i="8"/>
  <c r="O1769" i="8" s="1"/>
  <c r="R1765" i="2"/>
  <c r="S1765" i="2" s="1"/>
  <c r="P1765" i="2"/>
  <c r="Q1765" i="2" s="1"/>
  <c r="H1767" i="2"/>
  <c r="I1767" i="2" s="1"/>
  <c r="J1767" i="2" s="1"/>
  <c r="J1766" i="2"/>
  <c r="N1766" i="2"/>
  <c r="O1766" i="2" s="1"/>
  <c r="H242" i="2"/>
  <c r="C1769" i="2"/>
  <c r="K1769" i="2" s="1"/>
  <c r="F1768" i="2"/>
  <c r="G1768" i="2" s="1"/>
  <c r="D1768" i="2"/>
  <c r="E1768" i="2" s="1"/>
  <c r="G243" i="2"/>
  <c r="F243" i="2"/>
  <c r="C244" i="2"/>
  <c r="D244" i="2" s="1"/>
  <c r="F1784" i="10" l="1"/>
  <c r="G1784" i="10" s="1"/>
  <c r="D1784" i="10"/>
  <c r="E1784" i="10" s="1"/>
  <c r="C1785" i="10"/>
  <c r="K1784" i="10"/>
  <c r="H1783" i="10"/>
  <c r="I1783" i="10" s="1"/>
  <c r="D275" i="10"/>
  <c r="C276" i="10"/>
  <c r="F276" i="10" s="1"/>
  <c r="G275" i="10"/>
  <c r="F1772" i="8"/>
  <c r="G1772" i="8" s="1"/>
  <c r="D1772" i="8"/>
  <c r="E1772" i="8" s="1"/>
  <c r="F261" i="8"/>
  <c r="D261" i="8"/>
  <c r="H260" i="8"/>
  <c r="H1771" i="8"/>
  <c r="I1771" i="8" s="1"/>
  <c r="J1771" i="8" s="1"/>
  <c r="C1773" i="8"/>
  <c r="K1772" i="8"/>
  <c r="P1769" i="8"/>
  <c r="Q1769" i="8" s="1"/>
  <c r="R1769" i="8"/>
  <c r="S1769" i="8" s="1"/>
  <c r="C262" i="8"/>
  <c r="G261" i="8"/>
  <c r="N1770" i="8"/>
  <c r="O1770" i="8" s="1"/>
  <c r="J1770" i="8"/>
  <c r="H243" i="2"/>
  <c r="R1766" i="2"/>
  <c r="S1766" i="2" s="1"/>
  <c r="P1766" i="2"/>
  <c r="Q1766" i="2" s="1"/>
  <c r="R1767" i="2"/>
  <c r="S1767" i="2" s="1"/>
  <c r="P1767" i="2"/>
  <c r="Q1767" i="2" s="1"/>
  <c r="N1767" i="2"/>
  <c r="O1767" i="2" s="1"/>
  <c r="H1768" i="2"/>
  <c r="I1768" i="2" s="1"/>
  <c r="C1770" i="2"/>
  <c r="K1770" i="2" s="1"/>
  <c r="F1769" i="2"/>
  <c r="G1769" i="2" s="1"/>
  <c r="D1769" i="2"/>
  <c r="E1769" i="2" s="1"/>
  <c r="G244" i="2"/>
  <c r="F244" i="2"/>
  <c r="C245" i="2"/>
  <c r="D245" i="2" s="1"/>
  <c r="D1785" i="10" l="1"/>
  <c r="E1785" i="10" s="1"/>
  <c r="C1786" i="10"/>
  <c r="K1785" i="10"/>
  <c r="F1785" i="10"/>
  <c r="G1785" i="10" s="1"/>
  <c r="H1784" i="10"/>
  <c r="I1784" i="10" s="1"/>
  <c r="N1783" i="10"/>
  <c r="O1783" i="10" s="1"/>
  <c r="J1783" i="10"/>
  <c r="H275" i="10"/>
  <c r="D276" i="10"/>
  <c r="C277" i="10"/>
  <c r="F277" i="10" s="1"/>
  <c r="G276" i="10"/>
  <c r="F1773" i="8"/>
  <c r="G1773" i="8" s="1"/>
  <c r="D1773" i="8"/>
  <c r="E1773" i="8" s="1"/>
  <c r="F262" i="8"/>
  <c r="D262" i="8"/>
  <c r="N1771" i="8"/>
  <c r="O1771" i="8" s="1"/>
  <c r="H261" i="8"/>
  <c r="C1774" i="8"/>
  <c r="K1773" i="8"/>
  <c r="R1770" i="8"/>
  <c r="S1770" i="8" s="1"/>
  <c r="P1770" i="8"/>
  <c r="Q1770" i="8" s="1"/>
  <c r="C263" i="8"/>
  <c r="G262" i="8"/>
  <c r="R1771" i="8"/>
  <c r="S1771" i="8" s="1"/>
  <c r="P1771" i="8"/>
  <c r="Q1771" i="8" s="1"/>
  <c r="H1772" i="8"/>
  <c r="I1772" i="8" s="1"/>
  <c r="J1768" i="2"/>
  <c r="N1768" i="2"/>
  <c r="O1768" i="2" s="1"/>
  <c r="H1769" i="2"/>
  <c r="I1769" i="2" s="1"/>
  <c r="C1771" i="2"/>
  <c r="K1771" i="2" s="1"/>
  <c r="F1770" i="2"/>
  <c r="G1770" i="2" s="1"/>
  <c r="D1770" i="2"/>
  <c r="E1770" i="2" s="1"/>
  <c r="H244" i="2"/>
  <c r="G245" i="2"/>
  <c r="F245" i="2"/>
  <c r="C246" i="2"/>
  <c r="D246" i="2" s="1"/>
  <c r="P1783" i="10" l="1"/>
  <c r="Q1783" i="10" s="1"/>
  <c r="R1783" i="10"/>
  <c r="S1783" i="10" s="1"/>
  <c r="C1787" i="10"/>
  <c r="F1786" i="10"/>
  <c r="G1786" i="10" s="1"/>
  <c r="K1786" i="10"/>
  <c r="D1786" i="10"/>
  <c r="E1786" i="10" s="1"/>
  <c r="N1784" i="10"/>
  <c r="O1784" i="10" s="1"/>
  <c r="J1784" i="10"/>
  <c r="H1785" i="10"/>
  <c r="I1785" i="10" s="1"/>
  <c r="H276" i="10"/>
  <c r="D277" i="10"/>
  <c r="C278" i="10"/>
  <c r="F278" i="10" s="1"/>
  <c r="G277" i="10"/>
  <c r="F1774" i="8"/>
  <c r="G1774" i="8" s="1"/>
  <c r="D1774" i="8"/>
  <c r="E1774" i="8" s="1"/>
  <c r="F263" i="8"/>
  <c r="D263" i="8"/>
  <c r="H262" i="8"/>
  <c r="J1772" i="8"/>
  <c r="N1772" i="8"/>
  <c r="O1772" i="8" s="1"/>
  <c r="G263" i="8"/>
  <c r="C264" i="8"/>
  <c r="H1773" i="8"/>
  <c r="I1773" i="8" s="1"/>
  <c r="C1775" i="8"/>
  <c r="K1774" i="8"/>
  <c r="R1768" i="2"/>
  <c r="S1768" i="2" s="1"/>
  <c r="P1768" i="2"/>
  <c r="Q1768" i="2" s="1"/>
  <c r="J1769" i="2"/>
  <c r="N1769" i="2"/>
  <c r="O1769" i="2" s="1"/>
  <c r="H245" i="2"/>
  <c r="H1770" i="2"/>
  <c r="I1770" i="2" s="1"/>
  <c r="C1772" i="2"/>
  <c r="K1772" i="2" s="1"/>
  <c r="F1771" i="2"/>
  <c r="G1771" i="2" s="1"/>
  <c r="D1771" i="2"/>
  <c r="E1771" i="2" s="1"/>
  <c r="G246" i="2"/>
  <c r="F246" i="2"/>
  <c r="C247" i="2"/>
  <c r="D247" i="2" s="1"/>
  <c r="D1787" i="10" l="1"/>
  <c r="E1787" i="10" s="1"/>
  <c r="K1787" i="10"/>
  <c r="F1787" i="10"/>
  <c r="G1787" i="10" s="1"/>
  <c r="C1788" i="10"/>
  <c r="H1786" i="10"/>
  <c r="I1786" i="10" s="1"/>
  <c r="R1784" i="10"/>
  <c r="S1784" i="10" s="1"/>
  <c r="P1784" i="10"/>
  <c r="Q1784" i="10" s="1"/>
  <c r="N1785" i="10"/>
  <c r="O1785" i="10" s="1"/>
  <c r="J1785" i="10"/>
  <c r="H277" i="10"/>
  <c r="D278" i="10"/>
  <c r="C279" i="10"/>
  <c r="F279" i="10" s="1"/>
  <c r="G278" i="10"/>
  <c r="F1775" i="8"/>
  <c r="G1775" i="8" s="1"/>
  <c r="D1775" i="8"/>
  <c r="F264" i="8"/>
  <c r="D264" i="8"/>
  <c r="H263" i="8"/>
  <c r="H1774" i="8"/>
  <c r="I1774" i="8" s="1"/>
  <c r="N1774" i="8" s="1"/>
  <c r="O1774" i="8" s="1"/>
  <c r="N1773" i="8"/>
  <c r="O1773" i="8" s="1"/>
  <c r="J1773" i="8"/>
  <c r="C1776" i="8"/>
  <c r="E1775" i="8"/>
  <c r="K1775" i="8"/>
  <c r="C265" i="8"/>
  <c r="G264" i="8"/>
  <c r="P1772" i="8"/>
  <c r="Q1772" i="8" s="1"/>
  <c r="R1772" i="8"/>
  <c r="S1772" i="8" s="1"/>
  <c r="R1769" i="2"/>
  <c r="S1769" i="2" s="1"/>
  <c r="P1769" i="2"/>
  <c r="Q1769" i="2" s="1"/>
  <c r="J1770" i="2"/>
  <c r="N1770" i="2"/>
  <c r="O1770" i="2" s="1"/>
  <c r="H1771" i="2"/>
  <c r="I1771" i="2" s="1"/>
  <c r="H246" i="2"/>
  <c r="C1773" i="2"/>
  <c r="K1773" i="2" s="1"/>
  <c r="F1772" i="2"/>
  <c r="G1772" i="2" s="1"/>
  <c r="D1772" i="2"/>
  <c r="E1772" i="2" s="1"/>
  <c r="G247" i="2"/>
  <c r="F247" i="2"/>
  <c r="C248" i="2"/>
  <c r="D248" i="2" s="1"/>
  <c r="K1788" i="10" l="1"/>
  <c r="D1788" i="10"/>
  <c r="E1788" i="10" s="1"/>
  <c r="H1788" i="10" s="1"/>
  <c r="I1788" i="10" s="1"/>
  <c r="J1788" i="10" s="1"/>
  <c r="R1788" i="10" s="1"/>
  <c r="S1788" i="10" s="1"/>
  <c r="F1788" i="10"/>
  <c r="G1788" i="10" s="1"/>
  <c r="C1789" i="10"/>
  <c r="P1785" i="10"/>
  <c r="Q1785" i="10" s="1"/>
  <c r="R1785" i="10"/>
  <c r="S1785" i="10" s="1"/>
  <c r="J1786" i="10"/>
  <c r="N1786" i="10"/>
  <c r="O1786" i="10" s="1"/>
  <c r="H1787" i="10"/>
  <c r="I1787" i="10" s="1"/>
  <c r="H278" i="10"/>
  <c r="D279" i="10"/>
  <c r="C280" i="10"/>
  <c r="F280" i="10" s="1"/>
  <c r="G279" i="10"/>
  <c r="F1776" i="8"/>
  <c r="G1776" i="8" s="1"/>
  <c r="D1776" i="8"/>
  <c r="E1776" i="8" s="1"/>
  <c r="F265" i="8"/>
  <c r="D265" i="8"/>
  <c r="H264" i="8"/>
  <c r="J1774" i="8"/>
  <c r="P1774" i="8" s="1"/>
  <c r="Q1774" i="8" s="1"/>
  <c r="R1773" i="8"/>
  <c r="S1773" i="8" s="1"/>
  <c r="P1773" i="8"/>
  <c r="Q1773" i="8" s="1"/>
  <c r="H1775" i="8"/>
  <c r="I1775" i="8" s="1"/>
  <c r="C266" i="8"/>
  <c r="G265" i="8"/>
  <c r="C1777" i="8"/>
  <c r="K1776" i="8"/>
  <c r="R1770" i="2"/>
  <c r="S1770" i="2" s="1"/>
  <c r="P1770" i="2"/>
  <c r="Q1770" i="2" s="1"/>
  <c r="H1772" i="2"/>
  <c r="I1772" i="2" s="1"/>
  <c r="J1772" i="2" s="1"/>
  <c r="J1771" i="2"/>
  <c r="N1771" i="2"/>
  <c r="O1771" i="2" s="1"/>
  <c r="C1774" i="2"/>
  <c r="K1774" i="2" s="1"/>
  <c r="D1773" i="2"/>
  <c r="E1773" i="2" s="1"/>
  <c r="F1773" i="2"/>
  <c r="G1773" i="2" s="1"/>
  <c r="H247" i="2"/>
  <c r="G248" i="2"/>
  <c r="F248" i="2"/>
  <c r="C249" i="2"/>
  <c r="D249" i="2" s="1"/>
  <c r="P1788" i="10" l="1"/>
  <c r="Q1788" i="10" s="1"/>
  <c r="C1790" i="10"/>
  <c r="F1789" i="10"/>
  <c r="G1789" i="10" s="1"/>
  <c r="K1789" i="10"/>
  <c r="D1789" i="10"/>
  <c r="E1789" i="10" s="1"/>
  <c r="R1786" i="10"/>
  <c r="S1786" i="10" s="1"/>
  <c r="P1786" i="10"/>
  <c r="Q1786" i="10" s="1"/>
  <c r="N1788" i="10"/>
  <c r="O1788" i="10" s="1"/>
  <c r="N1787" i="10"/>
  <c r="O1787" i="10" s="1"/>
  <c r="J1787" i="10"/>
  <c r="H279" i="10"/>
  <c r="D280" i="10"/>
  <c r="C281" i="10"/>
  <c r="F281" i="10" s="1"/>
  <c r="G280" i="10"/>
  <c r="F1777" i="8"/>
  <c r="G1777" i="8" s="1"/>
  <c r="D1777" i="8"/>
  <c r="E1777" i="8" s="1"/>
  <c r="H265" i="8"/>
  <c r="F266" i="8"/>
  <c r="D266" i="8"/>
  <c r="R1774" i="8"/>
  <c r="S1774" i="8" s="1"/>
  <c r="H1776" i="8"/>
  <c r="I1776" i="8" s="1"/>
  <c r="N1776" i="8" s="1"/>
  <c r="O1776" i="8" s="1"/>
  <c r="C267" i="8"/>
  <c r="G266" i="8"/>
  <c r="C1778" i="8"/>
  <c r="K1777" i="8"/>
  <c r="J1775" i="8"/>
  <c r="N1775" i="8"/>
  <c r="O1775" i="8" s="1"/>
  <c r="H248" i="2"/>
  <c r="R1771" i="2"/>
  <c r="S1771" i="2" s="1"/>
  <c r="P1771" i="2"/>
  <c r="Q1771" i="2" s="1"/>
  <c r="R1772" i="2"/>
  <c r="S1772" i="2" s="1"/>
  <c r="P1772" i="2"/>
  <c r="Q1772" i="2" s="1"/>
  <c r="N1772" i="2"/>
  <c r="O1772" i="2" s="1"/>
  <c r="H1773" i="2"/>
  <c r="I1773" i="2" s="1"/>
  <c r="C1775" i="2"/>
  <c r="K1775" i="2" s="1"/>
  <c r="F1774" i="2"/>
  <c r="G1774" i="2" s="1"/>
  <c r="D1774" i="2"/>
  <c r="E1774" i="2" s="1"/>
  <c r="G249" i="2"/>
  <c r="F249" i="2"/>
  <c r="C250" i="2"/>
  <c r="D250" i="2" s="1"/>
  <c r="P1787" i="10" l="1"/>
  <c r="Q1787" i="10" s="1"/>
  <c r="R1787" i="10"/>
  <c r="S1787" i="10" s="1"/>
  <c r="K1790" i="10"/>
  <c r="F1790" i="10"/>
  <c r="G1790" i="10" s="1"/>
  <c r="D1790" i="10"/>
  <c r="E1790" i="10" s="1"/>
  <c r="C1791" i="10"/>
  <c r="H1789" i="10"/>
  <c r="I1789" i="10" s="1"/>
  <c r="H280" i="10"/>
  <c r="D281" i="10"/>
  <c r="C282" i="10"/>
  <c r="F282" i="10" s="1"/>
  <c r="G281" i="10"/>
  <c r="F1778" i="8"/>
  <c r="G1778" i="8" s="1"/>
  <c r="D1778" i="8"/>
  <c r="E1778" i="8" s="1"/>
  <c r="F267" i="8"/>
  <c r="D267" i="8"/>
  <c r="H266" i="8"/>
  <c r="J1776" i="8"/>
  <c r="P1776" i="8" s="1"/>
  <c r="Q1776" i="8" s="1"/>
  <c r="P1775" i="8"/>
  <c r="Q1775" i="8" s="1"/>
  <c r="R1775" i="8"/>
  <c r="S1775" i="8" s="1"/>
  <c r="C1779" i="8"/>
  <c r="K1778" i="8"/>
  <c r="G267" i="8"/>
  <c r="C268" i="8"/>
  <c r="H1777" i="8"/>
  <c r="I1777" i="8" s="1"/>
  <c r="H1774" i="2"/>
  <c r="I1774" i="2" s="1"/>
  <c r="J1774" i="2" s="1"/>
  <c r="J1773" i="2"/>
  <c r="N1773" i="2"/>
  <c r="O1773" i="2" s="1"/>
  <c r="C1776" i="2"/>
  <c r="K1776" i="2" s="1"/>
  <c r="F1775" i="2"/>
  <c r="G1775" i="2" s="1"/>
  <c r="D1775" i="2"/>
  <c r="E1775" i="2" s="1"/>
  <c r="H249" i="2"/>
  <c r="G250" i="2"/>
  <c r="F250" i="2"/>
  <c r="C251" i="2"/>
  <c r="D251" i="2" s="1"/>
  <c r="J1789" i="10" l="1"/>
  <c r="N1789" i="10"/>
  <c r="O1789" i="10" s="1"/>
  <c r="C1792" i="10"/>
  <c r="F1791" i="10"/>
  <c r="G1791" i="10" s="1"/>
  <c r="D1791" i="10"/>
  <c r="E1791" i="10" s="1"/>
  <c r="K1791" i="10"/>
  <c r="H1790" i="10"/>
  <c r="I1790" i="10" s="1"/>
  <c r="H281" i="10"/>
  <c r="D282" i="10"/>
  <c r="C283" i="10"/>
  <c r="F283" i="10" s="1"/>
  <c r="G282" i="10"/>
  <c r="F1779" i="8"/>
  <c r="G1779" i="8" s="1"/>
  <c r="D1779" i="8"/>
  <c r="E1779" i="8" s="1"/>
  <c r="F268" i="8"/>
  <c r="D268" i="8"/>
  <c r="R1776" i="8"/>
  <c r="S1776" i="8" s="1"/>
  <c r="H267" i="8"/>
  <c r="C1780" i="8"/>
  <c r="K1779" i="8"/>
  <c r="H1778" i="8"/>
  <c r="I1778" i="8" s="1"/>
  <c r="C269" i="8"/>
  <c r="G268" i="8"/>
  <c r="N1777" i="8"/>
  <c r="O1777" i="8" s="1"/>
  <c r="J1777" i="8"/>
  <c r="N1774" i="2"/>
  <c r="O1774" i="2" s="1"/>
  <c r="R1774" i="2"/>
  <c r="S1774" i="2" s="1"/>
  <c r="P1774" i="2"/>
  <c r="Q1774" i="2" s="1"/>
  <c r="R1773" i="2"/>
  <c r="S1773" i="2" s="1"/>
  <c r="P1773" i="2"/>
  <c r="Q1773" i="2" s="1"/>
  <c r="H250" i="2"/>
  <c r="H1775" i="2"/>
  <c r="I1775" i="2" s="1"/>
  <c r="C1777" i="2"/>
  <c r="K1777" i="2" s="1"/>
  <c r="F1776" i="2"/>
  <c r="G1776" i="2" s="1"/>
  <c r="D1776" i="2"/>
  <c r="E1776" i="2" s="1"/>
  <c r="G251" i="2"/>
  <c r="F251" i="2"/>
  <c r="C252" i="2"/>
  <c r="D252" i="2" s="1"/>
  <c r="N1790" i="10" l="1"/>
  <c r="O1790" i="10" s="1"/>
  <c r="J1790" i="10"/>
  <c r="D1792" i="10"/>
  <c r="E1792" i="10" s="1"/>
  <c r="C1793" i="10"/>
  <c r="K1792" i="10"/>
  <c r="F1792" i="10"/>
  <c r="G1792" i="10" s="1"/>
  <c r="H1791" i="10"/>
  <c r="I1791" i="10" s="1"/>
  <c r="R1789" i="10"/>
  <c r="S1789" i="10" s="1"/>
  <c r="P1789" i="10"/>
  <c r="Q1789" i="10" s="1"/>
  <c r="D283" i="10"/>
  <c r="H282" i="10"/>
  <c r="C284" i="10"/>
  <c r="F284" i="10" s="1"/>
  <c r="G283" i="10"/>
  <c r="F1780" i="8"/>
  <c r="G1780" i="8" s="1"/>
  <c r="D1780" i="8"/>
  <c r="E1780" i="8" s="1"/>
  <c r="F269" i="8"/>
  <c r="D269" i="8"/>
  <c r="H268" i="8"/>
  <c r="R1777" i="8"/>
  <c r="S1777" i="8" s="1"/>
  <c r="P1777" i="8"/>
  <c r="Q1777" i="8" s="1"/>
  <c r="C270" i="8"/>
  <c r="G269" i="8"/>
  <c r="H1779" i="8"/>
  <c r="I1779" i="8" s="1"/>
  <c r="N1778" i="8"/>
  <c r="O1778" i="8" s="1"/>
  <c r="J1778" i="8"/>
  <c r="C1781" i="8"/>
  <c r="K1780" i="8"/>
  <c r="J1775" i="2"/>
  <c r="N1775" i="2"/>
  <c r="O1775" i="2" s="1"/>
  <c r="H1776" i="2"/>
  <c r="I1776" i="2" s="1"/>
  <c r="C1778" i="2"/>
  <c r="K1778" i="2" s="1"/>
  <c r="F1777" i="2"/>
  <c r="G1777" i="2" s="1"/>
  <c r="D1777" i="2"/>
  <c r="E1777" i="2" s="1"/>
  <c r="H251" i="2"/>
  <c r="G252" i="2"/>
  <c r="F252" i="2"/>
  <c r="C253" i="2"/>
  <c r="D253" i="2" s="1"/>
  <c r="D1793" i="10" l="1"/>
  <c r="E1793" i="10" s="1"/>
  <c r="C1794" i="10"/>
  <c r="K1793" i="10"/>
  <c r="F1793" i="10"/>
  <c r="G1793" i="10" s="1"/>
  <c r="N1791" i="10"/>
  <c r="O1791" i="10" s="1"/>
  <c r="J1791" i="10"/>
  <c r="H1792" i="10"/>
  <c r="I1792" i="10" s="1"/>
  <c r="R1790" i="10"/>
  <c r="S1790" i="10" s="1"/>
  <c r="P1790" i="10"/>
  <c r="Q1790" i="10" s="1"/>
  <c r="D284" i="10"/>
  <c r="H283" i="10"/>
  <c r="C285" i="10"/>
  <c r="F285" i="10" s="1"/>
  <c r="G284" i="10"/>
  <c r="F1781" i="8"/>
  <c r="G1781" i="8" s="1"/>
  <c r="D1781" i="8"/>
  <c r="E1781" i="8" s="1"/>
  <c r="F270" i="8"/>
  <c r="D270" i="8"/>
  <c r="H269" i="8"/>
  <c r="C1782" i="8"/>
  <c r="K1781" i="8"/>
  <c r="C271" i="8"/>
  <c r="G270" i="8"/>
  <c r="N1779" i="8"/>
  <c r="O1779" i="8" s="1"/>
  <c r="J1779" i="8"/>
  <c r="H1780" i="8"/>
  <c r="I1780" i="8" s="1"/>
  <c r="R1778" i="8"/>
  <c r="S1778" i="8" s="1"/>
  <c r="P1778" i="8"/>
  <c r="Q1778" i="8" s="1"/>
  <c r="R1775" i="2"/>
  <c r="S1775" i="2" s="1"/>
  <c r="P1775" i="2"/>
  <c r="Q1775" i="2" s="1"/>
  <c r="J1776" i="2"/>
  <c r="N1776" i="2"/>
  <c r="O1776" i="2" s="1"/>
  <c r="H1777" i="2"/>
  <c r="I1777" i="2" s="1"/>
  <c r="C1779" i="2"/>
  <c r="K1779" i="2" s="1"/>
  <c r="F1778" i="2"/>
  <c r="G1778" i="2" s="1"/>
  <c r="D1778" i="2"/>
  <c r="E1778" i="2" s="1"/>
  <c r="H252" i="2"/>
  <c r="G253" i="2"/>
  <c r="F253" i="2"/>
  <c r="C254" i="2"/>
  <c r="D254" i="2" s="1"/>
  <c r="J1792" i="10" l="1"/>
  <c r="N1792" i="10"/>
  <c r="O1792" i="10" s="1"/>
  <c r="R1791" i="10"/>
  <c r="S1791" i="10" s="1"/>
  <c r="P1791" i="10"/>
  <c r="Q1791" i="10" s="1"/>
  <c r="C1795" i="10"/>
  <c r="D1794" i="10"/>
  <c r="E1794" i="10" s="1"/>
  <c r="H1794" i="10" s="1"/>
  <c r="I1794" i="10" s="1"/>
  <c r="N1794" i="10" s="1"/>
  <c r="O1794" i="10" s="1"/>
  <c r="K1794" i="10"/>
  <c r="F1794" i="10"/>
  <c r="G1794" i="10" s="1"/>
  <c r="H1793" i="10"/>
  <c r="I1793" i="10" s="1"/>
  <c r="D285" i="10"/>
  <c r="H284" i="10"/>
  <c r="C286" i="10"/>
  <c r="F286" i="10" s="1"/>
  <c r="G285" i="10"/>
  <c r="F1782" i="8"/>
  <c r="G1782" i="8" s="1"/>
  <c r="D1782" i="8"/>
  <c r="F271" i="8"/>
  <c r="D271" i="8"/>
  <c r="H270" i="8"/>
  <c r="N1780" i="8"/>
  <c r="O1780" i="8" s="1"/>
  <c r="J1780" i="8"/>
  <c r="H1781" i="8"/>
  <c r="I1781" i="8" s="1"/>
  <c r="P1779" i="8"/>
  <c r="Q1779" i="8" s="1"/>
  <c r="R1779" i="8"/>
  <c r="S1779" i="8" s="1"/>
  <c r="G271" i="8"/>
  <c r="C272" i="8"/>
  <c r="C1783" i="8"/>
  <c r="E1782" i="8"/>
  <c r="K1782" i="8"/>
  <c r="R1776" i="2"/>
  <c r="S1776" i="2" s="1"/>
  <c r="P1776" i="2"/>
  <c r="Q1776" i="2" s="1"/>
  <c r="J1777" i="2"/>
  <c r="N1777" i="2"/>
  <c r="O1777" i="2" s="1"/>
  <c r="H253" i="2"/>
  <c r="H1778" i="2"/>
  <c r="I1778" i="2" s="1"/>
  <c r="C1780" i="2"/>
  <c r="K1780" i="2" s="1"/>
  <c r="F1779" i="2"/>
  <c r="G1779" i="2" s="1"/>
  <c r="D1779" i="2"/>
  <c r="E1779" i="2" s="1"/>
  <c r="G254" i="2"/>
  <c r="F254" i="2"/>
  <c r="C255" i="2"/>
  <c r="D255" i="2" s="1"/>
  <c r="J1794" i="10" l="1"/>
  <c r="J1793" i="10"/>
  <c r="N1793" i="10"/>
  <c r="O1793" i="10" s="1"/>
  <c r="K1795" i="10"/>
  <c r="F1795" i="10"/>
  <c r="G1795" i="10" s="1"/>
  <c r="C1796" i="10"/>
  <c r="D1795" i="10"/>
  <c r="E1795" i="10" s="1"/>
  <c r="H1795" i="10" s="1"/>
  <c r="I1795" i="10" s="1"/>
  <c r="J1795" i="10" s="1"/>
  <c r="R1792" i="10"/>
  <c r="S1792" i="10" s="1"/>
  <c r="P1792" i="10"/>
  <c r="Q1792" i="10" s="1"/>
  <c r="D286" i="10"/>
  <c r="H285" i="10"/>
  <c r="C287" i="10"/>
  <c r="F287" i="10" s="1"/>
  <c r="G286" i="10"/>
  <c r="R1794" i="10"/>
  <c r="S1794" i="10" s="1"/>
  <c r="P1794" i="10"/>
  <c r="Q1794" i="10" s="1"/>
  <c r="F1783" i="8"/>
  <c r="D1783" i="8"/>
  <c r="E1783" i="8" s="1"/>
  <c r="H1782" i="8"/>
  <c r="I1782" i="8" s="1"/>
  <c r="N1782" i="8" s="1"/>
  <c r="O1782" i="8" s="1"/>
  <c r="H271" i="8"/>
  <c r="F272" i="8"/>
  <c r="D272" i="8"/>
  <c r="C273" i="8"/>
  <c r="G272" i="8"/>
  <c r="R1780" i="8"/>
  <c r="S1780" i="8" s="1"/>
  <c r="P1780" i="8"/>
  <c r="Q1780" i="8" s="1"/>
  <c r="N1781" i="8"/>
  <c r="O1781" i="8" s="1"/>
  <c r="J1781" i="8"/>
  <c r="G1783" i="8"/>
  <c r="C1784" i="8"/>
  <c r="K1783" i="8"/>
  <c r="R1777" i="2"/>
  <c r="S1777" i="2" s="1"/>
  <c r="P1777" i="2"/>
  <c r="Q1777" i="2" s="1"/>
  <c r="H254" i="2"/>
  <c r="J1778" i="2"/>
  <c r="N1778" i="2"/>
  <c r="O1778" i="2" s="1"/>
  <c r="H1779" i="2"/>
  <c r="I1779" i="2" s="1"/>
  <c r="C1781" i="2"/>
  <c r="K1781" i="2" s="1"/>
  <c r="F1780" i="2"/>
  <c r="G1780" i="2" s="1"/>
  <c r="D1780" i="2"/>
  <c r="E1780" i="2" s="1"/>
  <c r="G255" i="2"/>
  <c r="F255" i="2"/>
  <c r="C256" i="2"/>
  <c r="D256" i="2" s="1"/>
  <c r="N1795" i="10" l="1"/>
  <c r="O1795" i="10" s="1"/>
  <c r="C1797" i="10"/>
  <c r="D1796" i="10"/>
  <c r="E1796" i="10" s="1"/>
  <c r="H1796" i="10" s="1"/>
  <c r="I1796" i="10" s="1"/>
  <c r="J1796" i="10" s="1"/>
  <c r="R1796" i="10" s="1"/>
  <c r="S1796" i="10" s="1"/>
  <c r="K1796" i="10"/>
  <c r="F1796" i="10"/>
  <c r="G1796" i="10" s="1"/>
  <c r="R1793" i="10"/>
  <c r="S1793" i="10" s="1"/>
  <c r="P1793" i="10"/>
  <c r="Q1793" i="10" s="1"/>
  <c r="H286" i="10"/>
  <c r="D287" i="10"/>
  <c r="P1796" i="10"/>
  <c r="Q1796" i="10" s="1"/>
  <c r="P1795" i="10"/>
  <c r="Q1795" i="10" s="1"/>
  <c r="R1795" i="10"/>
  <c r="S1795" i="10" s="1"/>
  <c r="C288" i="10"/>
  <c r="F288" i="10" s="1"/>
  <c r="G287" i="10"/>
  <c r="F1784" i="8"/>
  <c r="G1784" i="8" s="1"/>
  <c r="D1784" i="8"/>
  <c r="E1784" i="8" s="1"/>
  <c r="J1782" i="8"/>
  <c r="R1782" i="8" s="1"/>
  <c r="S1782" i="8" s="1"/>
  <c r="H272" i="8"/>
  <c r="F273" i="8"/>
  <c r="D273" i="8"/>
  <c r="H1783" i="8"/>
  <c r="I1783" i="8" s="1"/>
  <c r="N1783" i="8" s="1"/>
  <c r="O1783" i="8" s="1"/>
  <c r="C1785" i="8"/>
  <c r="K1784" i="8"/>
  <c r="R1781" i="8"/>
  <c r="S1781" i="8" s="1"/>
  <c r="P1781" i="8"/>
  <c r="Q1781" i="8" s="1"/>
  <c r="C274" i="8"/>
  <c r="G273" i="8"/>
  <c r="R1778" i="2"/>
  <c r="S1778" i="2" s="1"/>
  <c r="P1778" i="2"/>
  <c r="Q1778" i="2" s="1"/>
  <c r="J1779" i="2"/>
  <c r="N1779" i="2"/>
  <c r="O1779" i="2" s="1"/>
  <c r="H255" i="2"/>
  <c r="H1780" i="2"/>
  <c r="I1780" i="2" s="1"/>
  <c r="C1782" i="2"/>
  <c r="K1782" i="2" s="1"/>
  <c r="D1781" i="2"/>
  <c r="E1781" i="2" s="1"/>
  <c r="F1781" i="2"/>
  <c r="G1781" i="2" s="1"/>
  <c r="G256" i="2"/>
  <c r="F256" i="2"/>
  <c r="C257" i="2"/>
  <c r="D257" i="2" s="1"/>
  <c r="N1796" i="10" l="1"/>
  <c r="O1796" i="10" s="1"/>
  <c r="D1797" i="10"/>
  <c r="E1797" i="10" s="1"/>
  <c r="C1798" i="10"/>
  <c r="K1797" i="10"/>
  <c r="F1797" i="10"/>
  <c r="G1797" i="10" s="1"/>
  <c r="H287" i="10"/>
  <c r="D288" i="10"/>
  <c r="C289" i="10"/>
  <c r="F289" i="10" s="1"/>
  <c r="G288" i="10"/>
  <c r="F1785" i="8"/>
  <c r="G1785" i="8" s="1"/>
  <c r="D1785" i="8"/>
  <c r="E1785" i="8" s="1"/>
  <c r="P1782" i="8"/>
  <c r="Q1782" i="8" s="1"/>
  <c r="J1783" i="8"/>
  <c r="R1783" i="8" s="1"/>
  <c r="S1783" i="8" s="1"/>
  <c r="H273" i="8"/>
  <c r="F274" i="8"/>
  <c r="D274" i="8"/>
  <c r="H1784" i="8"/>
  <c r="I1784" i="8" s="1"/>
  <c r="J1784" i="8" s="1"/>
  <c r="C275" i="8"/>
  <c r="G274" i="8"/>
  <c r="C1786" i="8"/>
  <c r="K1785" i="8"/>
  <c r="R1779" i="2"/>
  <c r="S1779" i="2" s="1"/>
  <c r="P1779" i="2"/>
  <c r="Q1779" i="2" s="1"/>
  <c r="J1780" i="2"/>
  <c r="N1780" i="2"/>
  <c r="O1780" i="2" s="1"/>
  <c r="H256" i="2"/>
  <c r="H1781" i="2"/>
  <c r="I1781" i="2" s="1"/>
  <c r="C1783" i="2"/>
  <c r="K1783" i="2" s="1"/>
  <c r="F1782" i="2"/>
  <c r="G1782" i="2" s="1"/>
  <c r="D1782" i="2"/>
  <c r="E1782" i="2" s="1"/>
  <c r="G257" i="2"/>
  <c r="F257" i="2"/>
  <c r="C258" i="2"/>
  <c r="D258" i="2" s="1"/>
  <c r="D1798" i="10" l="1"/>
  <c r="E1798" i="10" s="1"/>
  <c r="H1798" i="10" s="1"/>
  <c r="I1798" i="10" s="1"/>
  <c r="K1798" i="10"/>
  <c r="C1799" i="10"/>
  <c r="F1798" i="10"/>
  <c r="G1798" i="10" s="1"/>
  <c r="H1797" i="10"/>
  <c r="I1797" i="10" s="1"/>
  <c r="H288" i="10"/>
  <c r="D289" i="10"/>
  <c r="C290" i="10"/>
  <c r="F290" i="10" s="1"/>
  <c r="G289" i="10"/>
  <c r="N1798" i="10"/>
  <c r="O1798" i="10" s="1"/>
  <c r="J1798" i="10"/>
  <c r="F1786" i="8"/>
  <c r="G1786" i="8" s="1"/>
  <c r="D1786" i="8"/>
  <c r="E1786" i="8" s="1"/>
  <c r="P1783" i="8"/>
  <c r="Q1783" i="8" s="1"/>
  <c r="H274" i="8"/>
  <c r="F275" i="8"/>
  <c r="D275" i="8"/>
  <c r="N1784" i="8"/>
  <c r="O1784" i="8" s="1"/>
  <c r="H1785" i="8"/>
  <c r="I1785" i="8" s="1"/>
  <c r="J1785" i="8" s="1"/>
  <c r="C1787" i="8"/>
  <c r="K1786" i="8"/>
  <c r="R1784" i="8"/>
  <c r="S1784" i="8" s="1"/>
  <c r="P1784" i="8"/>
  <c r="Q1784" i="8" s="1"/>
  <c r="G275" i="8"/>
  <c r="C276" i="8"/>
  <c r="H1782" i="2"/>
  <c r="I1782" i="2" s="1"/>
  <c r="N1782" i="2" s="1"/>
  <c r="O1782" i="2" s="1"/>
  <c r="R1780" i="2"/>
  <c r="S1780" i="2" s="1"/>
  <c r="P1780" i="2"/>
  <c r="Q1780" i="2" s="1"/>
  <c r="H257" i="2"/>
  <c r="J1781" i="2"/>
  <c r="N1781" i="2"/>
  <c r="O1781" i="2" s="1"/>
  <c r="C1784" i="2"/>
  <c r="K1784" i="2" s="1"/>
  <c r="F1783" i="2"/>
  <c r="G1783" i="2" s="1"/>
  <c r="D1783" i="2"/>
  <c r="E1783" i="2" s="1"/>
  <c r="G258" i="2"/>
  <c r="F258" i="2"/>
  <c r="C259" i="2"/>
  <c r="D259" i="2" s="1"/>
  <c r="J1797" i="10" l="1"/>
  <c r="N1797" i="10"/>
  <c r="O1797" i="10" s="1"/>
  <c r="C1800" i="10"/>
  <c r="F1799" i="10"/>
  <c r="G1799" i="10" s="1"/>
  <c r="D1799" i="10"/>
  <c r="E1799" i="10" s="1"/>
  <c r="K1799" i="10"/>
  <c r="H289" i="10"/>
  <c r="D290" i="10"/>
  <c r="R1798" i="10"/>
  <c r="S1798" i="10" s="1"/>
  <c r="P1798" i="10"/>
  <c r="Q1798" i="10" s="1"/>
  <c r="C291" i="10"/>
  <c r="F291" i="10" s="1"/>
  <c r="G290" i="10"/>
  <c r="F1787" i="8"/>
  <c r="G1787" i="8" s="1"/>
  <c r="D1787" i="8"/>
  <c r="E1787" i="8" s="1"/>
  <c r="F276" i="8"/>
  <c r="D276" i="8"/>
  <c r="H275" i="8"/>
  <c r="N1785" i="8"/>
  <c r="O1785" i="8" s="1"/>
  <c r="C277" i="8"/>
  <c r="G276" i="8"/>
  <c r="H1786" i="8"/>
  <c r="I1786" i="8" s="1"/>
  <c r="P1785" i="8"/>
  <c r="Q1785" i="8" s="1"/>
  <c r="R1785" i="8"/>
  <c r="S1785" i="8" s="1"/>
  <c r="C1788" i="8"/>
  <c r="K1787" i="8"/>
  <c r="J1782" i="2"/>
  <c r="R1782" i="2" s="1"/>
  <c r="S1782" i="2" s="1"/>
  <c r="R1781" i="2"/>
  <c r="S1781" i="2" s="1"/>
  <c r="P1781" i="2"/>
  <c r="Q1781" i="2" s="1"/>
  <c r="H1783" i="2"/>
  <c r="I1783" i="2" s="1"/>
  <c r="C1785" i="2"/>
  <c r="K1785" i="2" s="1"/>
  <c r="F1784" i="2"/>
  <c r="G1784" i="2" s="1"/>
  <c r="D1784" i="2"/>
  <c r="E1784" i="2" s="1"/>
  <c r="H258" i="2"/>
  <c r="G259" i="2"/>
  <c r="F259" i="2"/>
  <c r="H259" i="2" s="1"/>
  <c r="C260" i="2"/>
  <c r="D260" i="2" s="1"/>
  <c r="D1800" i="10" l="1"/>
  <c r="E1800" i="10" s="1"/>
  <c r="H1800" i="10" s="1"/>
  <c r="I1800" i="10" s="1"/>
  <c r="J1800" i="10" s="1"/>
  <c r="C1801" i="10"/>
  <c r="F1800" i="10"/>
  <c r="G1800" i="10" s="1"/>
  <c r="K1800" i="10"/>
  <c r="H1799" i="10"/>
  <c r="I1799" i="10" s="1"/>
  <c r="R1797" i="10"/>
  <c r="S1797" i="10" s="1"/>
  <c r="P1797" i="10"/>
  <c r="Q1797" i="10" s="1"/>
  <c r="H290" i="10"/>
  <c r="D291" i="10"/>
  <c r="C292" i="10"/>
  <c r="F292" i="10" s="1"/>
  <c r="G291" i="10"/>
  <c r="P1800" i="10"/>
  <c r="Q1800" i="10" s="1"/>
  <c r="R1800" i="10"/>
  <c r="S1800" i="10" s="1"/>
  <c r="F1788" i="8"/>
  <c r="G1788" i="8" s="1"/>
  <c r="D1788" i="8"/>
  <c r="E1788" i="8" s="1"/>
  <c r="F277" i="8"/>
  <c r="D277" i="8"/>
  <c r="H276" i="8"/>
  <c r="H1787" i="8"/>
  <c r="I1787" i="8" s="1"/>
  <c r="C1789" i="8"/>
  <c r="K1788" i="8"/>
  <c r="J1786" i="8"/>
  <c r="N1786" i="8"/>
  <c r="O1786" i="8" s="1"/>
  <c r="C278" i="8"/>
  <c r="G277" i="8"/>
  <c r="P1782" i="2"/>
  <c r="Q1782" i="2" s="1"/>
  <c r="H1784" i="2"/>
  <c r="I1784" i="2" s="1"/>
  <c r="J1784" i="2" s="1"/>
  <c r="J1783" i="2"/>
  <c r="N1783" i="2"/>
  <c r="O1783" i="2" s="1"/>
  <c r="C1786" i="2"/>
  <c r="K1786" i="2" s="1"/>
  <c r="F1785" i="2"/>
  <c r="G1785" i="2" s="1"/>
  <c r="D1785" i="2"/>
  <c r="E1785" i="2" s="1"/>
  <c r="G260" i="2"/>
  <c r="F260" i="2"/>
  <c r="C261" i="2"/>
  <c r="D261" i="2" s="1"/>
  <c r="K1801" i="10" l="1"/>
  <c r="F1801" i="10"/>
  <c r="G1801" i="10" s="1"/>
  <c r="D1801" i="10"/>
  <c r="E1801" i="10" s="1"/>
  <c r="C1802" i="10"/>
  <c r="N1800" i="10"/>
  <c r="O1800" i="10" s="1"/>
  <c r="N1799" i="10"/>
  <c r="O1799" i="10" s="1"/>
  <c r="J1799" i="10"/>
  <c r="H291" i="10"/>
  <c r="D292" i="10"/>
  <c r="C293" i="10"/>
  <c r="F293" i="10" s="1"/>
  <c r="G292" i="10"/>
  <c r="F1789" i="8"/>
  <c r="G1789" i="8" s="1"/>
  <c r="D1789" i="8"/>
  <c r="F278" i="8"/>
  <c r="D278" i="8"/>
  <c r="H277" i="8"/>
  <c r="H1788" i="8"/>
  <c r="I1788" i="8" s="1"/>
  <c r="J1788" i="8" s="1"/>
  <c r="R1786" i="8"/>
  <c r="S1786" i="8" s="1"/>
  <c r="P1786" i="8"/>
  <c r="Q1786" i="8" s="1"/>
  <c r="C1790" i="8"/>
  <c r="E1789" i="8"/>
  <c r="K1789" i="8"/>
  <c r="C279" i="8"/>
  <c r="G278" i="8"/>
  <c r="N1787" i="8"/>
  <c r="O1787" i="8" s="1"/>
  <c r="J1787" i="8"/>
  <c r="R1783" i="2"/>
  <c r="S1783" i="2" s="1"/>
  <c r="P1783" i="2"/>
  <c r="Q1783" i="2" s="1"/>
  <c r="R1784" i="2"/>
  <c r="S1784" i="2" s="1"/>
  <c r="P1784" i="2"/>
  <c r="Q1784" i="2" s="1"/>
  <c r="N1784" i="2"/>
  <c r="O1784" i="2" s="1"/>
  <c r="H1785" i="2"/>
  <c r="I1785" i="2" s="1"/>
  <c r="C1787" i="2"/>
  <c r="K1787" i="2" s="1"/>
  <c r="F1786" i="2"/>
  <c r="G1786" i="2" s="1"/>
  <c r="D1786" i="2"/>
  <c r="E1786" i="2" s="1"/>
  <c r="H260" i="2"/>
  <c r="G261" i="2"/>
  <c r="F261" i="2"/>
  <c r="C262" i="2"/>
  <c r="D262" i="2" s="1"/>
  <c r="D1802" i="10" l="1"/>
  <c r="E1802" i="10" s="1"/>
  <c r="K1802" i="10"/>
  <c r="C1803" i="10"/>
  <c r="F1802" i="10"/>
  <c r="G1802" i="10" s="1"/>
  <c r="R1799" i="10"/>
  <c r="S1799" i="10" s="1"/>
  <c r="P1799" i="10"/>
  <c r="Q1799" i="10" s="1"/>
  <c r="H1801" i="10"/>
  <c r="I1801" i="10" s="1"/>
  <c r="H292" i="10"/>
  <c r="D293" i="10"/>
  <c r="C294" i="10"/>
  <c r="F294" i="10" s="1"/>
  <c r="G293" i="10"/>
  <c r="F1790" i="8"/>
  <c r="G1790" i="8" s="1"/>
  <c r="D1790" i="8"/>
  <c r="E1790" i="8" s="1"/>
  <c r="H1789" i="8"/>
  <c r="I1789" i="8" s="1"/>
  <c r="J1789" i="8" s="1"/>
  <c r="F279" i="8"/>
  <c r="D279" i="8"/>
  <c r="H278" i="8"/>
  <c r="N1788" i="8"/>
  <c r="O1788" i="8" s="1"/>
  <c r="G279" i="8"/>
  <c r="C280" i="8"/>
  <c r="C1791" i="8"/>
  <c r="K1790" i="8"/>
  <c r="R1787" i="8"/>
  <c r="S1787" i="8" s="1"/>
  <c r="P1787" i="8"/>
  <c r="Q1787" i="8" s="1"/>
  <c r="R1788" i="8"/>
  <c r="S1788" i="8" s="1"/>
  <c r="P1788" i="8"/>
  <c r="Q1788" i="8" s="1"/>
  <c r="J1785" i="2"/>
  <c r="N1785" i="2"/>
  <c r="O1785" i="2" s="1"/>
  <c r="H1786" i="2"/>
  <c r="I1786" i="2" s="1"/>
  <c r="C1788" i="2"/>
  <c r="K1788" i="2" s="1"/>
  <c r="F1787" i="2"/>
  <c r="G1787" i="2" s="1"/>
  <c r="D1787" i="2"/>
  <c r="E1787" i="2" s="1"/>
  <c r="G262" i="2"/>
  <c r="F262" i="2"/>
  <c r="C263" i="2"/>
  <c r="D263" i="2" s="1"/>
  <c r="H261" i="2"/>
  <c r="J1801" i="10" l="1"/>
  <c r="N1801" i="10"/>
  <c r="O1801" i="10" s="1"/>
  <c r="D1803" i="10"/>
  <c r="E1803" i="10" s="1"/>
  <c r="K1803" i="10"/>
  <c r="F1803" i="10"/>
  <c r="G1803" i="10" s="1"/>
  <c r="C1804" i="10"/>
  <c r="H1802" i="10"/>
  <c r="I1802" i="10" s="1"/>
  <c r="H293" i="10"/>
  <c r="D294" i="10"/>
  <c r="C295" i="10"/>
  <c r="F295" i="10" s="1"/>
  <c r="G294" i="10"/>
  <c r="F1791" i="8"/>
  <c r="G1791" i="8" s="1"/>
  <c r="D1791" i="8"/>
  <c r="E1791" i="8" s="1"/>
  <c r="N1789" i="8"/>
  <c r="O1789" i="8" s="1"/>
  <c r="H279" i="8"/>
  <c r="F280" i="8"/>
  <c r="D280" i="8"/>
  <c r="H1790" i="8"/>
  <c r="I1790" i="8" s="1"/>
  <c r="J1790" i="8" s="1"/>
  <c r="P1789" i="8"/>
  <c r="Q1789" i="8" s="1"/>
  <c r="R1789" i="8"/>
  <c r="S1789" i="8" s="1"/>
  <c r="C281" i="8"/>
  <c r="G280" i="8"/>
  <c r="C1792" i="8"/>
  <c r="K1791" i="8"/>
  <c r="R1785" i="2"/>
  <c r="S1785" i="2" s="1"/>
  <c r="P1785" i="2"/>
  <c r="Q1785" i="2" s="1"/>
  <c r="J1786" i="2"/>
  <c r="N1786" i="2"/>
  <c r="O1786" i="2" s="1"/>
  <c r="H1787" i="2"/>
  <c r="I1787" i="2" s="1"/>
  <c r="C1789" i="2"/>
  <c r="K1789" i="2" s="1"/>
  <c r="F1788" i="2"/>
  <c r="G1788" i="2" s="1"/>
  <c r="D1788" i="2"/>
  <c r="E1788" i="2" s="1"/>
  <c r="H262" i="2"/>
  <c r="G263" i="2"/>
  <c r="F263" i="2"/>
  <c r="C264" i="2"/>
  <c r="D264" i="2" s="1"/>
  <c r="J1802" i="10" l="1"/>
  <c r="N1802" i="10"/>
  <c r="O1802" i="10" s="1"/>
  <c r="H1803" i="10"/>
  <c r="I1803" i="10" s="1"/>
  <c r="F1804" i="10"/>
  <c r="G1804" i="10" s="1"/>
  <c r="C1805" i="10"/>
  <c r="D1804" i="10"/>
  <c r="E1804" i="10" s="1"/>
  <c r="H1804" i="10" s="1"/>
  <c r="I1804" i="10" s="1"/>
  <c r="J1804" i="10" s="1"/>
  <c r="P1804" i="10" s="1"/>
  <c r="Q1804" i="10" s="1"/>
  <c r="K1804" i="10"/>
  <c r="R1801" i="10"/>
  <c r="S1801" i="10" s="1"/>
  <c r="P1801" i="10"/>
  <c r="Q1801" i="10" s="1"/>
  <c r="H294" i="10"/>
  <c r="D295" i="10"/>
  <c r="C296" i="10"/>
  <c r="F296" i="10" s="1"/>
  <c r="G295" i="10"/>
  <c r="F1792" i="8"/>
  <c r="G1792" i="8" s="1"/>
  <c r="D1792" i="8"/>
  <c r="E1792" i="8" s="1"/>
  <c r="D281" i="8"/>
  <c r="F281" i="8"/>
  <c r="H280" i="8"/>
  <c r="H1791" i="8"/>
  <c r="I1791" i="8" s="1"/>
  <c r="N1791" i="8" s="1"/>
  <c r="O1791" i="8" s="1"/>
  <c r="N1790" i="8"/>
  <c r="O1790" i="8" s="1"/>
  <c r="C1793" i="8"/>
  <c r="K1792" i="8"/>
  <c r="C282" i="8"/>
  <c r="G281" i="8"/>
  <c r="P1790" i="8"/>
  <c r="Q1790" i="8" s="1"/>
  <c r="R1790" i="8"/>
  <c r="S1790" i="8" s="1"/>
  <c r="R1786" i="2"/>
  <c r="S1786" i="2" s="1"/>
  <c r="P1786" i="2"/>
  <c r="Q1786" i="2" s="1"/>
  <c r="J1787" i="2"/>
  <c r="N1787" i="2"/>
  <c r="O1787" i="2" s="1"/>
  <c r="H263" i="2"/>
  <c r="H1788" i="2"/>
  <c r="I1788" i="2" s="1"/>
  <c r="C1790" i="2"/>
  <c r="K1790" i="2" s="1"/>
  <c r="F1789" i="2"/>
  <c r="G1789" i="2" s="1"/>
  <c r="D1789" i="2"/>
  <c r="E1789" i="2" s="1"/>
  <c r="G264" i="2"/>
  <c r="F264" i="2"/>
  <c r="C265" i="2"/>
  <c r="D265" i="2" s="1"/>
  <c r="R1804" i="10" l="1"/>
  <c r="S1804" i="10" s="1"/>
  <c r="N1804" i="10"/>
  <c r="O1804" i="10" s="1"/>
  <c r="J1803" i="10"/>
  <c r="N1803" i="10"/>
  <c r="O1803" i="10" s="1"/>
  <c r="D1805" i="10"/>
  <c r="E1805" i="10" s="1"/>
  <c r="H1805" i="10" s="1"/>
  <c r="I1805" i="10" s="1"/>
  <c r="C1806" i="10"/>
  <c r="K1805" i="10"/>
  <c r="F1805" i="10"/>
  <c r="G1805" i="10" s="1"/>
  <c r="R1802" i="10"/>
  <c r="S1802" i="10" s="1"/>
  <c r="P1802" i="10"/>
  <c r="Q1802" i="10" s="1"/>
  <c r="H295" i="10"/>
  <c r="D296" i="10"/>
  <c r="C297" i="10"/>
  <c r="F297" i="10" s="1"/>
  <c r="G296" i="10"/>
  <c r="F1793" i="8"/>
  <c r="G1793" i="8" s="1"/>
  <c r="D1793" i="8"/>
  <c r="E1793" i="8" s="1"/>
  <c r="J1791" i="8"/>
  <c r="R1791" i="8" s="1"/>
  <c r="S1791" i="8" s="1"/>
  <c r="H281" i="8"/>
  <c r="F282" i="8"/>
  <c r="D282" i="8"/>
  <c r="H1792" i="8"/>
  <c r="I1792" i="8" s="1"/>
  <c r="J1792" i="8" s="1"/>
  <c r="C283" i="8"/>
  <c r="G282" i="8"/>
  <c r="C1794" i="8"/>
  <c r="K1793" i="8"/>
  <c r="R1787" i="2"/>
  <c r="S1787" i="2" s="1"/>
  <c r="P1787" i="2"/>
  <c r="Q1787" i="2" s="1"/>
  <c r="J1788" i="2"/>
  <c r="N1788" i="2"/>
  <c r="O1788" i="2" s="1"/>
  <c r="H1789" i="2"/>
  <c r="I1789" i="2" s="1"/>
  <c r="C1791" i="2"/>
  <c r="K1791" i="2" s="1"/>
  <c r="F1790" i="2"/>
  <c r="G1790" i="2" s="1"/>
  <c r="D1790" i="2"/>
  <c r="E1790" i="2" s="1"/>
  <c r="H264" i="2"/>
  <c r="G265" i="2"/>
  <c r="F265" i="2"/>
  <c r="C266" i="2"/>
  <c r="D266" i="2" s="1"/>
  <c r="P1803" i="10" l="1"/>
  <c r="Q1803" i="10" s="1"/>
  <c r="R1803" i="10"/>
  <c r="S1803" i="10" s="1"/>
  <c r="D1806" i="10"/>
  <c r="E1806" i="10" s="1"/>
  <c r="K1806" i="10"/>
  <c r="F1806" i="10"/>
  <c r="G1806" i="10" s="1"/>
  <c r="C1807" i="10"/>
  <c r="N1805" i="10"/>
  <c r="O1805" i="10" s="1"/>
  <c r="J1805" i="10"/>
  <c r="H296" i="10"/>
  <c r="D297" i="10"/>
  <c r="C298" i="10"/>
  <c r="F298" i="10" s="1"/>
  <c r="G297" i="10"/>
  <c r="F1794" i="8"/>
  <c r="G1794" i="8" s="1"/>
  <c r="D1794" i="8"/>
  <c r="E1794" i="8" s="1"/>
  <c r="P1791" i="8"/>
  <c r="Q1791" i="8" s="1"/>
  <c r="F283" i="8"/>
  <c r="D283" i="8"/>
  <c r="H282" i="8"/>
  <c r="H1793" i="8"/>
  <c r="I1793" i="8" s="1"/>
  <c r="N1793" i="8" s="1"/>
  <c r="O1793" i="8" s="1"/>
  <c r="N1792" i="8"/>
  <c r="O1792" i="8" s="1"/>
  <c r="R1792" i="8"/>
  <c r="S1792" i="8" s="1"/>
  <c r="P1792" i="8"/>
  <c r="Q1792" i="8" s="1"/>
  <c r="C1795" i="8"/>
  <c r="K1794" i="8"/>
  <c r="G283" i="8"/>
  <c r="C284" i="8"/>
  <c r="R1788" i="2"/>
  <c r="S1788" i="2" s="1"/>
  <c r="P1788" i="2"/>
  <c r="Q1788" i="2" s="1"/>
  <c r="J1789" i="2"/>
  <c r="N1789" i="2"/>
  <c r="O1789" i="2" s="1"/>
  <c r="H265" i="2"/>
  <c r="H1790" i="2"/>
  <c r="I1790" i="2" s="1"/>
  <c r="C1792" i="2"/>
  <c r="K1792" i="2" s="1"/>
  <c r="F1791" i="2"/>
  <c r="G1791" i="2" s="1"/>
  <c r="D1791" i="2"/>
  <c r="E1791" i="2" s="1"/>
  <c r="G266" i="2"/>
  <c r="F266" i="2"/>
  <c r="C267" i="2"/>
  <c r="D267" i="2" s="1"/>
  <c r="R1805" i="10" l="1"/>
  <c r="S1805" i="10" s="1"/>
  <c r="P1805" i="10"/>
  <c r="Q1805" i="10" s="1"/>
  <c r="H1806" i="10"/>
  <c r="I1806" i="10" s="1"/>
  <c r="F1807" i="10"/>
  <c r="G1807" i="10" s="1"/>
  <c r="K1807" i="10"/>
  <c r="D1807" i="10"/>
  <c r="E1807" i="10" s="1"/>
  <c r="H1807" i="10" s="1"/>
  <c r="I1807" i="10" s="1"/>
  <c r="N1807" i="10" s="1"/>
  <c r="O1807" i="10" s="1"/>
  <c r="C1808" i="10"/>
  <c r="D298" i="10"/>
  <c r="H297" i="10"/>
  <c r="C299" i="10"/>
  <c r="F299" i="10" s="1"/>
  <c r="G298" i="10"/>
  <c r="F1795" i="8"/>
  <c r="G1795" i="8" s="1"/>
  <c r="D1795" i="8"/>
  <c r="E1795" i="8" s="1"/>
  <c r="H283" i="8"/>
  <c r="F284" i="8"/>
  <c r="D284" i="8"/>
  <c r="J1793" i="8"/>
  <c r="R1793" i="8" s="1"/>
  <c r="S1793" i="8" s="1"/>
  <c r="H1794" i="8"/>
  <c r="I1794" i="8" s="1"/>
  <c r="J1794" i="8" s="1"/>
  <c r="C285" i="8"/>
  <c r="G284" i="8"/>
  <c r="C1796" i="8"/>
  <c r="K1795" i="8"/>
  <c r="R1789" i="2"/>
  <c r="S1789" i="2" s="1"/>
  <c r="P1789" i="2"/>
  <c r="Q1789" i="2" s="1"/>
  <c r="H1791" i="2"/>
  <c r="I1791" i="2" s="1"/>
  <c r="J1791" i="2" s="1"/>
  <c r="J1790" i="2"/>
  <c r="N1790" i="2"/>
  <c r="O1790" i="2" s="1"/>
  <c r="C1793" i="2"/>
  <c r="K1793" i="2" s="1"/>
  <c r="F1792" i="2"/>
  <c r="G1792" i="2" s="1"/>
  <c r="D1792" i="2"/>
  <c r="E1792" i="2" s="1"/>
  <c r="H266" i="2"/>
  <c r="G267" i="2"/>
  <c r="F267" i="2"/>
  <c r="C268" i="2"/>
  <c r="D268" i="2" s="1"/>
  <c r="J1807" i="10" l="1"/>
  <c r="F1808" i="10"/>
  <c r="G1808" i="10" s="1"/>
  <c r="D1808" i="10"/>
  <c r="E1808" i="10" s="1"/>
  <c r="C1809" i="10"/>
  <c r="K1808" i="10"/>
  <c r="N1806" i="10"/>
  <c r="O1806" i="10" s="1"/>
  <c r="J1806" i="10"/>
  <c r="H298" i="10"/>
  <c r="D299" i="10"/>
  <c r="C300" i="10"/>
  <c r="F300" i="10" s="1"/>
  <c r="G299" i="10"/>
  <c r="P1807" i="10"/>
  <c r="Q1807" i="10" s="1"/>
  <c r="R1807" i="10"/>
  <c r="S1807" i="10" s="1"/>
  <c r="F1796" i="8"/>
  <c r="G1796" i="8" s="1"/>
  <c r="D1796" i="8"/>
  <c r="E1796" i="8" s="1"/>
  <c r="F285" i="8"/>
  <c r="D285" i="8"/>
  <c r="H284" i="8"/>
  <c r="P1793" i="8"/>
  <c r="Q1793" i="8" s="1"/>
  <c r="N1794" i="8"/>
  <c r="O1794" i="8" s="1"/>
  <c r="H1795" i="8"/>
  <c r="I1795" i="8" s="1"/>
  <c r="N1795" i="8" s="1"/>
  <c r="O1795" i="8" s="1"/>
  <c r="C1797" i="8"/>
  <c r="K1796" i="8"/>
  <c r="C286" i="8"/>
  <c r="G285" i="8"/>
  <c r="R1794" i="8"/>
  <c r="S1794" i="8" s="1"/>
  <c r="P1794" i="8"/>
  <c r="Q1794" i="8" s="1"/>
  <c r="R1791" i="2"/>
  <c r="S1791" i="2" s="1"/>
  <c r="P1791" i="2"/>
  <c r="Q1791" i="2" s="1"/>
  <c r="N1791" i="2"/>
  <c r="O1791" i="2" s="1"/>
  <c r="R1790" i="2"/>
  <c r="S1790" i="2" s="1"/>
  <c r="P1790" i="2"/>
  <c r="Q1790" i="2" s="1"/>
  <c r="H1792" i="2"/>
  <c r="I1792" i="2" s="1"/>
  <c r="J1792" i="2" s="1"/>
  <c r="C1794" i="2"/>
  <c r="K1794" i="2" s="1"/>
  <c r="F1793" i="2"/>
  <c r="G1793" i="2" s="1"/>
  <c r="D1793" i="2"/>
  <c r="E1793" i="2" s="1"/>
  <c r="H267" i="2"/>
  <c r="G268" i="2"/>
  <c r="F268" i="2"/>
  <c r="C269" i="2"/>
  <c r="D269" i="2" s="1"/>
  <c r="D1809" i="10" l="1"/>
  <c r="E1809" i="10" s="1"/>
  <c r="C1810" i="10"/>
  <c r="K1809" i="10"/>
  <c r="F1809" i="10"/>
  <c r="G1809" i="10" s="1"/>
  <c r="P1806" i="10"/>
  <c r="Q1806" i="10" s="1"/>
  <c r="R1806" i="10"/>
  <c r="S1806" i="10" s="1"/>
  <c r="H1808" i="10"/>
  <c r="I1808" i="10" s="1"/>
  <c r="D300" i="10"/>
  <c r="H299" i="10"/>
  <c r="C301" i="10"/>
  <c r="F301" i="10" s="1"/>
  <c r="G300" i="10"/>
  <c r="F1797" i="8"/>
  <c r="G1797" i="8" s="1"/>
  <c r="D1797" i="8"/>
  <c r="E1797" i="8" s="1"/>
  <c r="H285" i="8"/>
  <c r="F286" i="8"/>
  <c r="D286" i="8"/>
  <c r="J1795" i="8"/>
  <c r="R1795" i="8" s="1"/>
  <c r="S1795" i="8" s="1"/>
  <c r="H1796" i="8"/>
  <c r="I1796" i="8" s="1"/>
  <c r="C287" i="8"/>
  <c r="G286" i="8"/>
  <c r="C1798" i="8"/>
  <c r="K1797" i="8"/>
  <c r="N1792" i="2"/>
  <c r="O1792" i="2" s="1"/>
  <c r="R1792" i="2"/>
  <c r="S1792" i="2" s="1"/>
  <c r="P1792" i="2"/>
  <c r="Q1792" i="2" s="1"/>
  <c r="H268" i="2"/>
  <c r="H1793" i="2"/>
  <c r="I1793" i="2" s="1"/>
  <c r="C1795" i="2"/>
  <c r="K1795" i="2" s="1"/>
  <c r="F1794" i="2"/>
  <c r="G1794" i="2" s="1"/>
  <c r="D1794" i="2"/>
  <c r="E1794" i="2" s="1"/>
  <c r="G269" i="2"/>
  <c r="F269" i="2"/>
  <c r="C270" i="2"/>
  <c r="D270" i="2" s="1"/>
  <c r="J1808" i="10" l="1"/>
  <c r="N1808" i="10"/>
  <c r="O1808" i="10" s="1"/>
  <c r="D1810" i="10"/>
  <c r="E1810" i="10" s="1"/>
  <c r="F1810" i="10"/>
  <c r="G1810" i="10" s="1"/>
  <c r="K1810" i="10"/>
  <c r="C1811" i="10"/>
  <c r="H1809" i="10"/>
  <c r="I1809" i="10" s="1"/>
  <c r="H300" i="10"/>
  <c r="D301" i="10"/>
  <c r="C302" i="10"/>
  <c r="F302" i="10" s="1"/>
  <c r="G301" i="10"/>
  <c r="F1798" i="8"/>
  <c r="G1798" i="8" s="1"/>
  <c r="D1798" i="8"/>
  <c r="E1798" i="8" s="1"/>
  <c r="H286" i="8"/>
  <c r="F287" i="8"/>
  <c r="D287" i="8"/>
  <c r="P1795" i="8"/>
  <c r="Q1795" i="8" s="1"/>
  <c r="H1797" i="8"/>
  <c r="I1797" i="8" s="1"/>
  <c r="J1797" i="8" s="1"/>
  <c r="C1799" i="8"/>
  <c r="K1798" i="8"/>
  <c r="G287" i="8"/>
  <c r="C288" i="8"/>
  <c r="N1796" i="8"/>
  <c r="O1796" i="8" s="1"/>
  <c r="J1796" i="8"/>
  <c r="H1794" i="2"/>
  <c r="I1794" i="2" s="1"/>
  <c r="J1794" i="2" s="1"/>
  <c r="J1793" i="2"/>
  <c r="N1793" i="2"/>
  <c r="O1793" i="2" s="1"/>
  <c r="H269" i="2"/>
  <c r="C1796" i="2"/>
  <c r="K1796" i="2" s="1"/>
  <c r="F1795" i="2"/>
  <c r="G1795" i="2" s="1"/>
  <c r="D1795" i="2"/>
  <c r="E1795" i="2" s="1"/>
  <c r="G270" i="2"/>
  <c r="F270" i="2"/>
  <c r="C271" i="2"/>
  <c r="D271" i="2" s="1"/>
  <c r="N1809" i="10" l="1"/>
  <c r="O1809" i="10" s="1"/>
  <c r="J1809" i="10"/>
  <c r="H1810" i="10"/>
  <c r="I1810" i="10" s="1"/>
  <c r="D1811" i="10"/>
  <c r="E1811" i="10" s="1"/>
  <c r="H1811" i="10" s="1"/>
  <c r="I1811" i="10" s="1"/>
  <c r="N1811" i="10" s="1"/>
  <c r="O1811" i="10" s="1"/>
  <c r="C1812" i="10"/>
  <c r="K1811" i="10"/>
  <c r="F1811" i="10"/>
  <c r="G1811" i="10" s="1"/>
  <c r="P1808" i="10"/>
  <c r="Q1808" i="10" s="1"/>
  <c r="R1808" i="10"/>
  <c r="S1808" i="10" s="1"/>
  <c r="D302" i="10"/>
  <c r="H301" i="10"/>
  <c r="C303" i="10"/>
  <c r="F303" i="10" s="1"/>
  <c r="G302" i="10"/>
  <c r="F1799" i="8"/>
  <c r="G1799" i="8" s="1"/>
  <c r="D1799" i="8"/>
  <c r="E1799" i="8" s="1"/>
  <c r="F288" i="8"/>
  <c r="D288" i="8"/>
  <c r="H287" i="8"/>
  <c r="N1797" i="8"/>
  <c r="O1797" i="8" s="1"/>
  <c r="H1798" i="8"/>
  <c r="I1798" i="8" s="1"/>
  <c r="N1798" i="8" s="1"/>
  <c r="O1798" i="8" s="1"/>
  <c r="C289" i="8"/>
  <c r="G288" i="8"/>
  <c r="P1797" i="8"/>
  <c r="Q1797" i="8" s="1"/>
  <c r="R1797" i="8"/>
  <c r="S1797" i="8" s="1"/>
  <c r="P1796" i="8"/>
  <c r="Q1796" i="8" s="1"/>
  <c r="R1796" i="8"/>
  <c r="S1796" i="8" s="1"/>
  <c r="C1800" i="8"/>
  <c r="K1799" i="8"/>
  <c r="H1795" i="2"/>
  <c r="I1795" i="2" s="1"/>
  <c r="J1795" i="2" s="1"/>
  <c r="P1794" i="2"/>
  <c r="Q1794" i="2" s="1"/>
  <c r="R1794" i="2"/>
  <c r="S1794" i="2" s="1"/>
  <c r="N1794" i="2"/>
  <c r="O1794" i="2" s="1"/>
  <c r="R1793" i="2"/>
  <c r="S1793" i="2" s="1"/>
  <c r="P1793" i="2"/>
  <c r="Q1793" i="2" s="1"/>
  <c r="C1797" i="2"/>
  <c r="K1797" i="2" s="1"/>
  <c r="F1796" i="2"/>
  <c r="G1796" i="2" s="1"/>
  <c r="D1796" i="2"/>
  <c r="E1796" i="2" s="1"/>
  <c r="G271" i="2"/>
  <c r="F271" i="2"/>
  <c r="C272" i="2"/>
  <c r="D272" i="2" s="1"/>
  <c r="H270" i="2"/>
  <c r="J1811" i="10" l="1"/>
  <c r="R1811" i="10" s="1"/>
  <c r="S1811" i="10" s="1"/>
  <c r="N1810" i="10"/>
  <c r="O1810" i="10" s="1"/>
  <c r="J1810" i="10"/>
  <c r="P1809" i="10"/>
  <c r="Q1809" i="10" s="1"/>
  <c r="R1809" i="10"/>
  <c r="S1809" i="10" s="1"/>
  <c r="D1812" i="10"/>
  <c r="E1812" i="10" s="1"/>
  <c r="C1813" i="10"/>
  <c r="F1812" i="10"/>
  <c r="G1812" i="10" s="1"/>
  <c r="K1812" i="10"/>
  <c r="P1811" i="10"/>
  <c r="Q1811" i="10" s="1"/>
  <c r="H302" i="10"/>
  <c r="D303" i="10"/>
  <c r="C304" i="10"/>
  <c r="F304" i="10" s="1"/>
  <c r="G303" i="10"/>
  <c r="F1800" i="8"/>
  <c r="G1800" i="8" s="1"/>
  <c r="D1800" i="8"/>
  <c r="E1800" i="8" s="1"/>
  <c r="H288" i="8"/>
  <c r="F289" i="8"/>
  <c r="D289" i="8"/>
  <c r="J1798" i="8"/>
  <c r="P1798" i="8" s="1"/>
  <c r="Q1798" i="8" s="1"/>
  <c r="H1799" i="8"/>
  <c r="I1799" i="8" s="1"/>
  <c r="N1799" i="8" s="1"/>
  <c r="O1799" i="8" s="1"/>
  <c r="C1801" i="8"/>
  <c r="K1800" i="8"/>
  <c r="G289" i="8"/>
  <c r="C290" i="8"/>
  <c r="N1795" i="2"/>
  <c r="O1795" i="2" s="1"/>
  <c r="R1795" i="2"/>
  <c r="S1795" i="2" s="1"/>
  <c r="P1795" i="2"/>
  <c r="Q1795" i="2" s="1"/>
  <c r="H1796" i="2"/>
  <c r="I1796" i="2" s="1"/>
  <c r="C1798" i="2"/>
  <c r="K1798" i="2" s="1"/>
  <c r="F1797" i="2"/>
  <c r="G1797" i="2" s="1"/>
  <c r="D1797" i="2"/>
  <c r="E1797" i="2" s="1"/>
  <c r="G272" i="2"/>
  <c r="F272" i="2"/>
  <c r="C273" i="2"/>
  <c r="D273" i="2" s="1"/>
  <c r="H271" i="2"/>
  <c r="C1814" i="10" l="1"/>
  <c r="F1813" i="10"/>
  <c r="G1813" i="10" s="1"/>
  <c r="D1813" i="10"/>
  <c r="E1813" i="10" s="1"/>
  <c r="K1813" i="10"/>
  <c r="R1810" i="10"/>
  <c r="S1810" i="10" s="1"/>
  <c r="P1810" i="10"/>
  <c r="Q1810" i="10" s="1"/>
  <c r="H1812" i="10"/>
  <c r="I1812" i="10" s="1"/>
  <c r="H303" i="10"/>
  <c r="D304" i="10"/>
  <c r="H304" i="10" s="1"/>
  <c r="C305" i="10"/>
  <c r="F305" i="10" s="1"/>
  <c r="G304" i="10"/>
  <c r="F1801" i="8"/>
  <c r="G1801" i="8" s="1"/>
  <c r="D1801" i="8"/>
  <c r="E1801" i="8" s="1"/>
  <c r="H289" i="8"/>
  <c r="F290" i="8"/>
  <c r="D290" i="8"/>
  <c r="R1798" i="8"/>
  <c r="S1798" i="8" s="1"/>
  <c r="H1800" i="8"/>
  <c r="I1800" i="8" s="1"/>
  <c r="J1800" i="8" s="1"/>
  <c r="J1799" i="8"/>
  <c r="P1799" i="8" s="1"/>
  <c r="Q1799" i="8" s="1"/>
  <c r="C291" i="8"/>
  <c r="G290" i="8"/>
  <c r="C1802" i="8"/>
  <c r="K1801" i="8"/>
  <c r="H272" i="2"/>
  <c r="H1797" i="2"/>
  <c r="I1797" i="2" s="1"/>
  <c r="J1797" i="2" s="1"/>
  <c r="J1796" i="2"/>
  <c r="N1796" i="2"/>
  <c r="O1796" i="2" s="1"/>
  <c r="C1799" i="2"/>
  <c r="K1799" i="2" s="1"/>
  <c r="F1798" i="2"/>
  <c r="G1798" i="2" s="1"/>
  <c r="D1798" i="2"/>
  <c r="E1798" i="2" s="1"/>
  <c r="G273" i="2"/>
  <c r="C274" i="2"/>
  <c r="D274" i="2" s="1"/>
  <c r="F273" i="2"/>
  <c r="N1812" i="10" l="1"/>
  <c r="O1812" i="10" s="1"/>
  <c r="J1812" i="10"/>
  <c r="H1813" i="10"/>
  <c r="I1813" i="10" s="1"/>
  <c r="F1814" i="10"/>
  <c r="G1814" i="10" s="1"/>
  <c r="C1815" i="10"/>
  <c r="D1814" i="10"/>
  <c r="E1814" i="10" s="1"/>
  <c r="K1814" i="10"/>
  <c r="D305" i="10"/>
  <c r="C306" i="10"/>
  <c r="F306" i="10" s="1"/>
  <c r="G305" i="10"/>
  <c r="F1802" i="8"/>
  <c r="G1802" i="8" s="1"/>
  <c r="D1802" i="8"/>
  <c r="E1802" i="8" s="1"/>
  <c r="F291" i="8"/>
  <c r="D291" i="8"/>
  <c r="H290" i="8"/>
  <c r="N1800" i="8"/>
  <c r="O1800" i="8" s="1"/>
  <c r="H1801" i="8"/>
  <c r="I1801" i="8" s="1"/>
  <c r="N1801" i="8" s="1"/>
  <c r="O1801" i="8" s="1"/>
  <c r="R1799" i="8"/>
  <c r="S1799" i="8" s="1"/>
  <c r="R1800" i="8"/>
  <c r="S1800" i="8" s="1"/>
  <c r="P1800" i="8"/>
  <c r="Q1800" i="8" s="1"/>
  <c r="C1803" i="8"/>
  <c r="K1802" i="8"/>
  <c r="G291" i="8"/>
  <c r="C292" i="8"/>
  <c r="R1797" i="2"/>
  <c r="S1797" i="2" s="1"/>
  <c r="P1797" i="2"/>
  <c r="Q1797" i="2" s="1"/>
  <c r="N1797" i="2"/>
  <c r="O1797" i="2" s="1"/>
  <c r="R1796" i="2"/>
  <c r="S1796" i="2" s="1"/>
  <c r="P1796" i="2"/>
  <c r="Q1796" i="2" s="1"/>
  <c r="H273" i="2"/>
  <c r="H1798" i="2"/>
  <c r="I1798" i="2" s="1"/>
  <c r="J1798" i="2" s="1"/>
  <c r="C1800" i="2"/>
  <c r="K1800" i="2" s="1"/>
  <c r="F1799" i="2"/>
  <c r="G1799" i="2" s="1"/>
  <c r="D1799" i="2"/>
  <c r="E1799" i="2" s="1"/>
  <c r="G274" i="2"/>
  <c r="C275" i="2"/>
  <c r="D275" i="2" s="1"/>
  <c r="F274" i="2"/>
  <c r="J1813" i="10" l="1"/>
  <c r="N1813" i="10"/>
  <c r="O1813" i="10" s="1"/>
  <c r="H1814" i="10"/>
  <c r="I1814" i="10" s="1"/>
  <c r="R1812" i="10"/>
  <c r="S1812" i="10" s="1"/>
  <c r="P1812" i="10"/>
  <c r="Q1812" i="10" s="1"/>
  <c r="D1815" i="10"/>
  <c r="E1815" i="10" s="1"/>
  <c r="H1815" i="10" s="1"/>
  <c r="I1815" i="10" s="1"/>
  <c r="N1815" i="10" s="1"/>
  <c r="O1815" i="10" s="1"/>
  <c r="K1815" i="10"/>
  <c r="C1816" i="10"/>
  <c r="F1815" i="10"/>
  <c r="G1815" i="10" s="1"/>
  <c r="H305" i="10"/>
  <c r="D306" i="10"/>
  <c r="C307" i="10"/>
  <c r="F307" i="10" s="1"/>
  <c r="G306" i="10"/>
  <c r="F1803" i="8"/>
  <c r="G1803" i="8" s="1"/>
  <c r="D1803" i="8"/>
  <c r="E1803" i="8" s="1"/>
  <c r="H291" i="8"/>
  <c r="F292" i="8"/>
  <c r="D292" i="8"/>
  <c r="J1801" i="8"/>
  <c r="R1801" i="8" s="1"/>
  <c r="S1801" i="8" s="1"/>
  <c r="H1802" i="8"/>
  <c r="I1802" i="8" s="1"/>
  <c r="N1802" i="8" s="1"/>
  <c r="O1802" i="8" s="1"/>
  <c r="C293" i="8"/>
  <c r="G292" i="8"/>
  <c r="C1804" i="8"/>
  <c r="K1803" i="8"/>
  <c r="R1798" i="2"/>
  <c r="S1798" i="2" s="1"/>
  <c r="P1798" i="2"/>
  <c r="Q1798" i="2" s="1"/>
  <c r="N1798" i="2"/>
  <c r="O1798" i="2" s="1"/>
  <c r="H1799" i="2"/>
  <c r="I1799" i="2" s="1"/>
  <c r="J1799" i="2" s="1"/>
  <c r="C1801" i="2"/>
  <c r="K1801" i="2" s="1"/>
  <c r="F1800" i="2"/>
  <c r="G1800" i="2" s="1"/>
  <c r="D1800" i="2"/>
  <c r="E1800" i="2" s="1"/>
  <c r="H274" i="2"/>
  <c r="G275" i="2"/>
  <c r="F275" i="2"/>
  <c r="C276" i="2"/>
  <c r="D276" i="2" s="1"/>
  <c r="J1815" i="10" l="1"/>
  <c r="D1816" i="10"/>
  <c r="E1816" i="10" s="1"/>
  <c r="H1816" i="10" s="1"/>
  <c r="I1816" i="10" s="1"/>
  <c r="J1816" i="10" s="1"/>
  <c r="P1816" i="10" s="1"/>
  <c r="Q1816" i="10" s="1"/>
  <c r="K1816" i="10"/>
  <c r="C1817" i="10"/>
  <c r="F1816" i="10"/>
  <c r="G1816" i="10" s="1"/>
  <c r="N1814" i="10"/>
  <c r="O1814" i="10" s="1"/>
  <c r="J1814" i="10"/>
  <c r="R1813" i="10"/>
  <c r="S1813" i="10" s="1"/>
  <c r="P1813" i="10"/>
  <c r="Q1813" i="10" s="1"/>
  <c r="H306" i="10"/>
  <c r="D307" i="10"/>
  <c r="C308" i="10"/>
  <c r="F308" i="10" s="1"/>
  <c r="G307" i="10"/>
  <c r="P1815" i="10"/>
  <c r="Q1815" i="10" s="1"/>
  <c r="R1815" i="10"/>
  <c r="S1815" i="10" s="1"/>
  <c r="F1804" i="8"/>
  <c r="G1804" i="8" s="1"/>
  <c r="D1804" i="8"/>
  <c r="E1804" i="8" s="1"/>
  <c r="H292" i="8"/>
  <c r="F293" i="8"/>
  <c r="D293" i="8"/>
  <c r="P1801" i="8"/>
  <c r="Q1801" i="8" s="1"/>
  <c r="J1802" i="8"/>
  <c r="P1802" i="8" s="1"/>
  <c r="Q1802" i="8" s="1"/>
  <c r="C1805" i="8"/>
  <c r="K1804" i="8"/>
  <c r="C294" i="8"/>
  <c r="G293" i="8"/>
  <c r="H1803" i="8"/>
  <c r="I1803" i="8" s="1"/>
  <c r="R1799" i="2"/>
  <c r="S1799" i="2" s="1"/>
  <c r="P1799" i="2"/>
  <c r="Q1799" i="2" s="1"/>
  <c r="N1799" i="2"/>
  <c r="O1799" i="2" s="1"/>
  <c r="H1800" i="2"/>
  <c r="I1800" i="2" s="1"/>
  <c r="C1802" i="2"/>
  <c r="K1802" i="2" s="1"/>
  <c r="F1801" i="2"/>
  <c r="G1801" i="2" s="1"/>
  <c r="D1801" i="2"/>
  <c r="E1801" i="2" s="1"/>
  <c r="G276" i="2"/>
  <c r="F276" i="2"/>
  <c r="C277" i="2"/>
  <c r="D277" i="2" s="1"/>
  <c r="H275" i="2"/>
  <c r="R1816" i="10" l="1"/>
  <c r="S1816" i="10" s="1"/>
  <c r="N1816" i="10"/>
  <c r="O1816" i="10" s="1"/>
  <c r="D1817" i="10"/>
  <c r="E1817" i="10" s="1"/>
  <c r="K1817" i="10"/>
  <c r="F1817" i="10"/>
  <c r="G1817" i="10" s="1"/>
  <c r="C1818" i="10"/>
  <c r="R1814" i="10"/>
  <c r="S1814" i="10" s="1"/>
  <c r="P1814" i="10"/>
  <c r="Q1814" i="10" s="1"/>
  <c r="H307" i="10"/>
  <c r="D308" i="10"/>
  <c r="C309" i="10"/>
  <c r="F309" i="10" s="1"/>
  <c r="G308" i="10"/>
  <c r="R1802" i="8"/>
  <c r="S1802" i="8" s="1"/>
  <c r="F1805" i="8"/>
  <c r="G1805" i="8" s="1"/>
  <c r="D1805" i="8"/>
  <c r="F294" i="8"/>
  <c r="D294" i="8"/>
  <c r="H293" i="8"/>
  <c r="H1804" i="8"/>
  <c r="I1804" i="8" s="1"/>
  <c r="N1804" i="8" s="1"/>
  <c r="O1804" i="8" s="1"/>
  <c r="N1803" i="8"/>
  <c r="O1803" i="8" s="1"/>
  <c r="J1803" i="8"/>
  <c r="C1806" i="8"/>
  <c r="E1805" i="8"/>
  <c r="K1805" i="8"/>
  <c r="C295" i="8"/>
  <c r="G294" i="8"/>
  <c r="H1801" i="2"/>
  <c r="I1801" i="2" s="1"/>
  <c r="J1801" i="2" s="1"/>
  <c r="J1800" i="2"/>
  <c r="N1800" i="2"/>
  <c r="O1800" i="2" s="1"/>
  <c r="C1803" i="2"/>
  <c r="K1803" i="2" s="1"/>
  <c r="F1802" i="2"/>
  <c r="G1802" i="2" s="1"/>
  <c r="D1802" i="2"/>
  <c r="E1802" i="2" s="1"/>
  <c r="H276" i="2"/>
  <c r="G277" i="2"/>
  <c r="C278" i="2"/>
  <c r="D278" i="2" s="1"/>
  <c r="F277" i="2"/>
  <c r="H1817" i="10" l="1"/>
  <c r="I1817" i="10" s="1"/>
  <c r="F1818" i="10"/>
  <c r="G1818" i="10" s="1"/>
  <c r="D1818" i="10"/>
  <c r="E1818" i="10" s="1"/>
  <c r="H1818" i="10" s="1"/>
  <c r="I1818" i="10" s="1"/>
  <c r="J1818" i="10" s="1"/>
  <c r="R1818" i="10" s="1"/>
  <c r="S1818" i="10" s="1"/>
  <c r="C1819" i="10"/>
  <c r="K1818" i="10"/>
  <c r="H308" i="10"/>
  <c r="D309" i="10"/>
  <c r="C310" i="10"/>
  <c r="F310" i="10" s="1"/>
  <c r="G309" i="10"/>
  <c r="P1818" i="10"/>
  <c r="Q1818" i="10" s="1"/>
  <c r="F1806" i="8"/>
  <c r="D1806" i="8"/>
  <c r="E1806" i="8" s="1"/>
  <c r="F295" i="8"/>
  <c r="D295" i="8"/>
  <c r="H294" i="8"/>
  <c r="J1804" i="8"/>
  <c r="R1804" i="8" s="1"/>
  <c r="S1804" i="8" s="1"/>
  <c r="H1805" i="8"/>
  <c r="I1805" i="8" s="1"/>
  <c r="J1805" i="8" s="1"/>
  <c r="C1807" i="8"/>
  <c r="G1806" i="8"/>
  <c r="K1806" i="8"/>
  <c r="G295" i="8"/>
  <c r="C296" i="8"/>
  <c r="R1803" i="8"/>
  <c r="S1803" i="8" s="1"/>
  <c r="P1803" i="8"/>
  <c r="Q1803" i="8" s="1"/>
  <c r="R1800" i="2"/>
  <c r="S1800" i="2" s="1"/>
  <c r="P1800" i="2"/>
  <c r="Q1800" i="2" s="1"/>
  <c r="R1801" i="2"/>
  <c r="S1801" i="2" s="1"/>
  <c r="P1801" i="2"/>
  <c r="Q1801" i="2" s="1"/>
  <c r="N1801" i="2"/>
  <c r="O1801" i="2" s="1"/>
  <c r="H1802" i="2"/>
  <c r="I1802" i="2" s="1"/>
  <c r="N1802" i="2" s="1"/>
  <c r="O1802" i="2" s="1"/>
  <c r="C1804" i="2"/>
  <c r="K1804" i="2" s="1"/>
  <c r="F1803" i="2"/>
  <c r="G1803" i="2" s="1"/>
  <c r="D1803" i="2"/>
  <c r="E1803" i="2" s="1"/>
  <c r="G278" i="2"/>
  <c r="C279" i="2"/>
  <c r="D279" i="2" s="1"/>
  <c r="F278" i="2"/>
  <c r="H277" i="2"/>
  <c r="F1819" i="10" l="1"/>
  <c r="G1819" i="10" s="1"/>
  <c r="K1819" i="10"/>
  <c r="C1820" i="10"/>
  <c r="D1819" i="10"/>
  <c r="E1819" i="10" s="1"/>
  <c r="H1819" i="10" s="1"/>
  <c r="I1819" i="10" s="1"/>
  <c r="N1819" i="10" s="1"/>
  <c r="O1819" i="10" s="1"/>
  <c r="N1818" i="10"/>
  <c r="O1818" i="10" s="1"/>
  <c r="N1817" i="10"/>
  <c r="O1817" i="10" s="1"/>
  <c r="J1817" i="10"/>
  <c r="H309" i="10"/>
  <c r="D310" i="10"/>
  <c r="H310" i="10" s="1"/>
  <c r="C311" i="10"/>
  <c r="F311" i="10" s="1"/>
  <c r="G310" i="10"/>
  <c r="F1807" i="8"/>
  <c r="G1807" i="8" s="1"/>
  <c r="D1807" i="8"/>
  <c r="E1807" i="8" s="1"/>
  <c r="F296" i="8"/>
  <c r="D296" i="8"/>
  <c r="H295" i="8"/>
  <c r="P1804" i="8"/>
  <c r="Q1804" i="8" s="1"/>
  <c r="N1805" i="8"/>
  <c r="O1805" i="8" s="1"/>
  <c r="H1806" i="8"/>
  <c r="I1806" i="8" s="1"/>
  <c r="N1806" i="8" s="1"/>
  <c r="O1806" i="8" s="1"/>
  <c r="C1808" i="8"/>
  <c r="K1807" i="8"/>
  <c r="C297" i="8"/>
  <c r="G296" i="8"/>
  <c r="P1805" i="8"/>
  <c r="Q1805" i="8" s="1"/>
  <c r="R1805" i="8"/>
  <c r="S1805" i="8" s="1"/>
  <c r="H278" i="2"/>
  <c r="J1802" i="2"/>
  <c r="H1803" i="2"/>
  <c r="I1803" i="2" s="1"/>
  <c r="C1805" i="2"/>
  <c r="K1805" i="2" s="1"/>
  <c r="F1804" i="2"/>
  <c r="G1804" i="2" s="1"/>
  <c r="D1804" i="2"/>
  <c r="E1804" i="2" s="1"/>
  <c r="G279" i="2"/>
  <c r="F279" i="2"/>
  <c r="C280" i="2"/>
  <c r="D280" i="2" s="1"/>
  <c r="P1817" i="10" l="1"/>
  <c r="Q1817" i="10" s="1"/>
  <c r="R1817" i="10"/>
  <c r="S1817" i="10" s="1"/>
  <c r="F1820" i="10"/>
  <c r="G1820" i="10" s="1"/>
  <c r="C1821" i="10"/>
  <c r="D1820" i="10"/>
  <c r="E1820" i="10" s="1"/>
  <c r="H1820" i="10" s="1"/>
  <c r="I1820" i="10" s="1"/>
  <c r="K1820" i="10"/>
  <c r="J1819" i="10"/>
  <c r="P1819" i="10" s="1"/>
  <c r="Q1819" i="10" s="1"/>
  <c r="R1819" i="10"/>
  <c r="S1819" i="10" s="1"/>
  <c r="D311" i="10"/>
  <c r="J1820" i="10"/>
  <c r="N1820" i="10"/>
  <c r="O1820" i="10" s="1"/>
  <c r="C312" i="10"/>
  <c r="F312" i="10" s="1"/>
  <c r="G311" i="10"/>
  <c r="F1808" i="8"/>
  <c r="G1808" i="8" s="1"/>
  <c r="D1808" i="8"/>
  <c r="E1808" i="8" s="1"/>
  <c r="F297" i="8"/>
  <c r="D297" i="8"/>
  <c r="H296" i="8"/>
  <c r="J1806" i="8"/>
  <c r="P1806" i="8" s="1"/>
  <c r="Q1806" i="8" s="1"/>
  <c r="C298" i="8"/>
  <c r="G297" i="8"/>
  <c r="H1807" i="8"/>
  <c r="I1807" i="8" s="1"/>
  <c r="C1809" i="8"/>
  <c r="K1808" i="8"/>
  <c r="R1802" i="2"/>
  <c r="S1802" i="2" s="1"/>
  <c r="P1802" i="2"/>
  <c r="Q1802" i="2" s="1"/>
  <c r="H1804" i="2"/>
  <c r="I1804" i="2" s="1"/>
  <c r="J1804" i="2" s="1"/>
  <c r="J1803" i="2"/>
  <c r="N1803" i="2"/>
  <c r="O1803" i="2" s="1"/>
  <c r="C1806" i="2"/>
  <c r="K1806" i="2" s="1"/>
  <c r="D1805" i="2"/>
  <c r="E1805" i="2" s="1"/>
  <c r="F1805" i="2"/>
  <c r="G1805" i="2" s="1"/>
  <c r="G280" i="2"/>
  <c r="C281" i="2"/>
  <c r="D281" i="2" s="1"/>
  <c r="F280" i="2"/>
  <c r="H279" i="2"/>
  <c r="D1821" i="10" l="1"/>
  <c r="E1821" i="10" s="1"/>
  <c r="F1821" i="10"/>
  <c r="G1821" i="10" s="1"/>
  <c r="C1822" i="10"/>
  <c r="K1821" i="10"/>
  <c r="H311" i="10"/>
  <c r="D312" i="10"/>
  <c r="H312" i="10" s="1"/>
  <c r="C313" i="10"/>
  <c r="F313" i="10" s="1"/>
  <c r="G312" i="10"/>
  <c r="P1820" i="10"/>
  <c r="Q1820" i="10" s="1"/>
  <c r="R1820" i="10"/>
  <c r="S1820" i="10" s="1"/>
  <c r="F1809" i="8"/>
  <c r="G1809" i="8" s="1"/>
  <c r="D1809" i="8"/>
  <c r="E1809" i="8" s="1"/>
  <c r="F298" i="8"/>
  <c r="D298" i="8"/>
  <c r="H297" i="8"/>
  <c r="R1806" i="8"/>
  <c r="S1806" i="8" s="1"/>
  <c r="C1810" i="8"/>
  <c r="K1809" i="8"/>
  <c r="C299" i="8"/>
  <c r="G298" i="8"/>
  <c r="N1807" i="8"/>
  <c r="O1807" i="8" s="1"/>
  <c r="J1807" i="8"/>
  <c r="H1808" i="8"/>
  <c r="I1808" i="8" s="1"/>
  <c r="R1804" i="2"/>
  <c r="S1804" i="2" s="1"/>
  <c r="P1804" i="2"/>
  <c r="Q1804" i="2" s="1"/>
  <c r="R1803" i="2"/>
  <c r="S1803" i="2" s="1"/>
  <c r="P1803" i="2"/>
  <c r="Q1803" i="2" s="1"/>
  <c r="N1804" i="2"/>
  <c r="O1804" i="2" s="1"/>
  <c r="H280" i="2"/>
  <c r="H1805" i="2"/>
  <c r="I1805" i="2" s="1"/>
  <c r="C1807" i="2"/>
  <c r="K1807" i="2" s="1"/>
  <c r="F1806" i="2"/>
  <c r="G1806" i="2" s="1"/>
  <c r="D1806" i="2"/>
  <c r="E1806" i="2" s="1"/>
  <c r="G281" i="2"/>
  <c r="C282" i="2"/>
  <c r="D282" i="2" s="1"/>
  <c r="F281" i="2"/>
  <c r="D1822" i="10" l="1"/>
  <c r="E1822" i="10" s="1"/>
  <c r="H1822" i="10" s="1"/>
  <c r="I1822" i="10" s="1"/>
  <c r="J1822" i="10" s="1"/>
  <c r="K1822" i="10"/>
  <c r="F1822" i="10"/>
  <c r="G1822" i="10" s="1"/>
  <c r="C1823" i="10"/>
  <c r="H1821" i="10"/>
  <c r="I1821" i="10" s="1"/>
  <c r="D313" i="10"/>
  <c r="N1822" i="10"/>
  <c r="O1822" i="10" s="1"/>
  <c r="C314" i="10"/>
  <c r="F314" i="10" s="1"/>
  <c r="G313" i="10"/>
  <c r="R1822" i="10"/>
  <c r="S1822" i="10" s="1"/>
  <c r="P1822" i="10"/>
  <c r="Q1822" i="10" s="1"/>
  <c r="F1810" i="8"/>
  <c r="G1810" i="8" s="1"/>
  <c r="D1810" i="8"/>
  <c r="E1810" i="8" s="1"/>
  <c r="F299" i="8"/>
  <c r="D299" i="8"/>
  <c r="H298" i="8"/>
  <c r="H1809" i="8"/>
  <c r="I1809" i="8" s="1"/>
  <c r="N1809" i="8" s="1"/>
  <c r="O1809" i="8" s="1"/>
  <c r="G299" i="8"/>
  <c r="C300" i="8"/>
  <c r="C1811" i="8"/>
  <c r="K1810" i="8"/>
  <c r="J1808" i="8"/>
  <c r="N1808" i="8"/>
  <c r="O1808" i="8" s="1"/>
  <c r="R1807" i="8"/>
  <c r="S1807" i="8" s="1"/>
  <c r="P1807" i="8"/>
  <c r="Q1807" i="8" s="1"/>
  <c r="H1806" i="2"/>
  <c r="I1806" i="2" s="1"/>
  <c r="N1806" i="2" s="1"/>
  <c r="O1806" i="2" s="1"/>
  <c r="J1805" i="2"/>
  <c r="N1805" i="2"/>
  <c r="O1805" i="2" s="1"/>
  <c r="C1808" i="2"/>
  <c r="K1808" i="2" s="1"/>
  <c r="F1807" i="2"/>
  <c r="G1807" i="2" s="1"/>
  <c r="D1807" i="2"/>
  <c r="E1807" i="2" s="1"/>
  <c r="H281" i="2"/>
  <c r="G282" i="2"/>
  <c r="C283" i="2"/>
  <c r="D283" i="2" s="1"/>
  <c r="F282" i="2"/>
  <c r="F1823" i="10" l="1"/>
  <c r="G1823" i="10" s="1"/>
  <c r="C1824" i="10"/>
  <c r="D1823" i="10"/>
  <c r="E1823" i="10" s="1"/>
  <c r="K1823" i="10"/>
  <c r="J1821" i="10"/>
  <c r="N1821" i="10"/>
  <c r="O1821" i="10" s="1"/>
  <c r="H313" i="10"/>
  <c r="D314" i="10"/>
  <c r="C315" i="10"/>
  <c r="F315" i="10" s="1"/>
  <c r="G314" i="10"/>
  <c r="F1811" i="8"/>
  <c r="G1811" i="8" s="1"/>
  <c r="D1811" i="8"/>
  <c r="E1811" i="8" s="1"/>
  <c r="H299" i="8"/>
  <c r="F300" i="8"/>
  <c r="D300" i="8"/>
  <c r="H1810" i="8"/>
  <c r="I1810" i="8" s="1"/>
  <c r="J1810" i="8" s="1"/>
  <c r="J1809" i="8"/>
  <c r="P1809" i="8" s="1"/>
  <c r="Q1809" i="8" s="1"/>
  <c r="C1812" i="8"/>
  <c r="K1811" i="8"/>
  <c r="R1808" i="8"/>
  <c r="S1808" i="8" s="1"/>
  <c r="P1808" i="8"/>
  <c r="Q1808" i="8" s="1"/>
  <c r="C301" i="8"/>
  <c r="G300" i="8"/>
  <c r="J1806" i="2"/>
  <c r="R1806" i="2" s="1"/>
  <c r="S1806" i="2" s="1"/>
  <c r="R1805" i="2"/>
  <c r="S1805" i="2" s="1"/>
  <c r="P1805" i="2"/>
  <c r="Q1805" i="2" s="1"/>
  <c r="H1807" i="2"/>
  <c r="I1807" i="2" s="1"/>
  <c r="J1807" i="2" s="1"/>
  <c r="C1809" i="2"/>
  <c r="K1809" i="2" s="1"/>
  <c r="F1808" i="2"/>
  <c r="G1808" i="2" s="1"/>
  <c r="D1808" i="2"/>
  <c r="E1808" i="2" s="1"/>
  <c r="H282" i="2"/>
  <c r="G283" i="2"/>
  <c r="C284" i="2"/>
  <c r="D284" i="2" s="1"/>
  <c r="F283" i="2"/>
  <c r="H1823" i="10" l="1"/>
  <c r="I1823" i="10" s="1"/>
  <c r="K1824" i="10"/>
  <c r="F1824" i="10"/>
  <c r="G1824" i="10" s="1"/>
  <c r="D1824" i="10"/>
  <c r="E1824" i="10" s="1"/>
  <c r="H1824" i="10" s="1"/>
  <c r="I1824" i="10" s="1"/>
  <c r="N1824" i="10" s="1"/>
  <c r="O1824" i="10" s="1"/>
  <c r="C1825" i="10"/>
  <c r="R1821" i="10"/>
  <c r="S1821" i="10" s="1"/>
  <c r="P1821" i="10"/>
  <c r="Q1821" i="10" s="1"/>
  <c r="D315" i="10"/>
  <c r="H314" i="10"/>
  <c r="C316" i="10"/>
  <c r="F316" i="10" s="1"/>
  <c r="G315" i="10"/>
  <c r="F1812" i="8"/>
  <c r="G1812" i="8" s="1"/>
  <c r="D1812" i="8"/>
  <c r="R1809" i="8"/>
  <c r="S1809" i="8" s="1"/>
  <c r="H300" i="8"/>
  <c r="F301" i="8"/>
  <c r="D301" i="8"/>
  <c r="N1810" i="8"/>
  <c r="O1810" i="8" s="1"/>
  <c r="R1810" i="8"/>
  <c r="S1810" i="8" s="1"/>
  <c r="P1810" i="8"/>
  <c r="Q1810" i="8" s="1"/>
  <c r="H1811" i="8"/>
  <c r="I1811" i="8" s="1"/>
  <c r="C302" i="8"/>
  <c r="G301" i="8"/>
  <c r="C1813" i="8"/>
  <c r="E1812" i="8"/>
  <c r="K1812" i="8"/>
  <c r="P1806" i="2"/>
  <c r="Q1806" i="2" s="1"/>
  <c r="N1807" i="2"/>
  <c r="O1807" i="2" s="1"/>
  <c r="R1807" i="2"/>
  <c r="S1807" i="2" s="1"/>
  <c r="P1807" i="2"/>
  <c r="Q1807" i="2" s="1"/>
  <c r="H1808" i="2"/>
  <c r="I1808" i="2" s="1"/>
  <c r="C1810" i="2"/>
  <c r="K1810" i="2" s="1"/>
  <c r="F1809" i="2"/>
  <c r="G1809" i="2" s="1"/>
  <c r="D1809" i="2"/>
  <c r="E1809" i="2" s="1"/>
  <c r="H283" i="2"/>
  <c r="G284" i="2"/>
  <c r="C285" i="2"/>
  <c r="D285" i="2" s="1"/>
  <c r="F284" i="2"/>
  <c r="J1824" i="10" l="1"/>
  <c r="P1824" i="10" s="1"/>
  <c r="Q1824" i="10" s="1"/>
  <c r="K1825" i="10"/>
  <c r="F1825" i="10"/>
  <c r="G1825" i="10" s="1"/>
  <c r="D1825" i="10"/>
  <c r="E1825" i="10" s="1"/>
  <c r="H1825" i="10" s="1"/>
  <c r="I1825" i="10" s="1"/>
  <c r="N1825" i="10" s="1"/>
  <c r="O1825" i="10" s="1"/>
  <c r="C1826" i="10"/>
  <c r="J1823" i="10"/>
  <c r="N1823" i="10"/>
  <c r="O1823" i="10" s="1"/>
  <c r="R1824" i="10"/>
  <c r="S1824" i="10" s="1"/>
  <c r="D316" i="10"/>
  <c r="H315" i="10"/>
  <c r="J1825" i="10"/>
  <c r="C317" i="10"/>
  <c r="F317" i="10" s="1"/>
  <c r="G316" i="10"/>
  <c r="F1813" i="8"/>
  <c r="G1813" i="8" s="1"/>
  <c r="D1813" i="8"/>
  <c r="E1813" i="8" s="1"/>
  <c r="H301" i="8"/>
  <c r="F302" i="8"/>
  <c r="D302" i="8"/>
  <c r="H1812" i="8"/>
  <c r="I1812" i="8" s="1"/>
  <c r="N1812" i="8" s="1"/>
  <c r="O1812" i="8" s="1"/>
  <c r="C1814" i="8"/>
  <c r="K1813" i="8"/>
  <c r="N1811" i="8"/>
  <c r="O1811" i="8" s="1"/>
  <c r="J1811" i="8"/>
  <c r="C303" i="8"/>
  <c r="G302" i="8"/>
  <c r="H1809" i="2"/>
  <c r="I1809" i="2" s="1"/>
  <c r="J1809" i="2" s="1"/>
  <c r="J1808" i="2"/>
  <c r="N1808" i="2"/>
  <c r="O1808" i="2" s="1"/>
  <c r="C1811" i="2"/>
  <c r="K1811" i="2" s="1"/>
  <c r="F1810" i="2"/>
  <c r="G1810" i="2" s="1"/>
  <c r="D1810" i="2"/>
  <c r="E1810" i="2" s="1"/>
  <c r="H284" i="2"/>
  <c r="G285" i="2"/>
  <c r="F285" i="2"/>
  <c r="C286" i="2"/>
  <c r="D286" i="2" s="1"/>
  <c r="P1823" i="10" l="1"/>
  <c r="Q1823" i="10" s="1"/>
  <c r="R1823" i="10"/>
  <c r="S1823" i="10" s="1"/>
  <c r="D1826" i="10"/>
  <c r="E1826" i="10" s="1"/>
  <c r="C1827" i="10"/>
  <c r="F1826" i="10"/>
  <c r="G1826" i="10" s="1"/>
  <c r="K1826" i="10"/>
  <c r="H316" i="10"/>
  <c r="D317" i="10"/>
  <c r="H317" i="10" s="1"/>
  <c r="R1825" i="10"/>
  <c r="S1825" i="10" s="1"/>
  <c r="P1825" i="10"/>
  <c r="Q1825" i="10" s="1"/>
  <c r="C318" i="10"/>
  <c r="F318" i="10" s="1"/>
  <c r="G317" i="10"/>
  <c r="F1814" i="8"/>
  <c r="G1814" i="8" s="1"/>
  <c r="D1814" i="8"/>
  <c r="E1814" i="8" s="1"/>
  <c r="F303" i="8"/>
  <c r="D303" i="8"/>
  <c r="H302" i="8"/>
  <c r="J1812" i="8"/>
  <c r="R1812" i="8" s="1"/>
  <c r="S1812" i="8" s="1"/>
  <c r="H1813" i="8"/>
  <c r="I1813" i="8" s="1"/>
  <c r="J1813" i="8" s="1"/>
  <c r="G303" i="8"/>
  <c r="C304" i="8"/>
  <c r="R1811" i="8"/>
  <c r="S1811" i="8" s="1"/>
  <c r="P1811" i="8"/>
  <c r="Q1811" i="8" s="1"/>
  <c r="C1815" i="8"/>
  <c r="K1814" i="8"/>
  <c r="R1808" i="2"/>
  <c r="S1808" i="2" s="1"/>
  <c r="P1808" i="2"/>
  <c r="Q1808" i="2" s="1"/>
  <c r="R1809" i="2"/>
  <c r="S1809" i="2" s="1"/>
  <c r="P1809" i="2"/>
  <c r="Q1809" i="2" s="1"/>
  <c r="N1809" i="2"/>
  <c r="O1809" i="2" s="1"/>
  <c r="H1810" i="2"/>
  <c r="I1810" i="2" s="1"/>
  <c r="N1810" i="2" s="1"/>
  <c r="O1810" i="2" s="1"/>
  <c r="C1812" i="2"/>
  <c r="K1812" i="2" s="1"/>
  <c r="F1811" i="2"/>
  <c r="G1811" i="2" s="1"/>
  <c r="D1811" i="2"/>
  <c r="E1811" i="2" s="1"/>
  <c r="G286" i="2"/>
  <c r="F286" i="2"/>
  <c r="C287" i="2"/>
  <c r="D287" i="2" s="1"/>
  <c r="H285" i="2"/>
  <c r="F1827" i="10" l="1"/>
  <c r="G1827" i="10" s="1"/>
  <c r="D1827" i="10"/>
  <c r="E1827" i="10" s="1"/>
  <c r="H1827" i="10" s="1"/>
  <c r="I1827" i="10" s="1"/>
  <c r="N1827" i="10" s="1"/>
  <c r="O1827" i="10" s="1"/>
  <c r="C1828" i="10"/>
  <c r="K1827" i="10"/>
  <c r="H1826" i="10"/>
  <c r="I1826" i="10" s="1"/>
  <c r="D318" i="10"/>
  <c r="H318" i="10" s="1"/>
  <c r="C319" i="10"/>
  <c r="F319" i="10" s="1"/>
  <c r="G318" i="10"/>
  <c r="F1815" i="8"/>
  <c r="G1815" i="8" s="1"/>
  <c r="D1815" i="8"/>
  <c r="E1815" i="8" s="1"/>
  <c r="P1812" i="8"/>
  <c r="Q1812" i="8" s="1"/>
  <c r="N1813" i="8"/>
  <c r="O1813" i="8" s="1"/>
  <c r="F304" i="8"/>
  <c r="D304" i="8"/>
  <c r="H303" i="8"/>
  <c r="H1814" i="8"/>
  <c r="I1814" i="8" s="1"/>
  <c r="J1814" i="8" s="1"/>
  <c r="C1816" i="8"/>
  <c r="K1815" i="8"/>
  <c r="C305" i="8"/>
  <c r="G304" i="8"/>
  <c r="P1813" i="8"/>
  <c r="Q1813" i="8" s="1"/>
  <c r="R1813" i="8"/>
  <c r="S1813" i="8" s="1"/>
  <c r="J1810" i="2"/>
  <c r="P1810" i="2" s="1"/>
  <c r="Q1810" i="2" s="1"/>
  <c r="H1811" i="2"/>
  <c r="I1811" i="2" s="1"/>
  <c r="C1813" i="2"/>
  <c r="K1813" i="2" s="1"/>
  <c r="F1812" i="2"/>
  <c r="G1812" i="2" s="1"/>
  <c r="D1812" i="2"/>
  <c r="E1812" i="2" s="1"/>
  <c r="H286" i="2"/>
  <c r="G287" i="2"/>
  <c r="C288" i="2"/>
  <c r="D288" i="2" s="1"/>
  <c r="F287" i="2"/>
  <c r="J1827" i="10" l="1"/>
  <c r="P1827" i="10" s="1"/>
  <c r="Q1827" i="10" s="1"/>
  <c r="C1829" i="10"/>
  <c r="F1828" i="10"/>
  <c r="G1828" i="10" s="1"/>
  <c r="D1828" i="10"/>
  <c r="E1828" i="10" s="1"/>
  <c r="H1828" i="10" s="1"/>
  <c r="I1828" i="10" s="1"/>
  <c r="J1828" i="10" s="1"/>
  <c r="R1828" i="10" s="1"/>
  <c r="S1828" i="10" s="1"/>
  <c r="K1828" i="10"/>
  <c r="N1826" i="10"/>
  <c r="O1826" i="10" s="1"/>
  <c r="J1826" i="10"/>
  <c r="R1827" i="10"/>
  <c r="S1827" i="10" s="1"/>
  <c r="D319" i="10"/>
  <c r="C320" i="10"/>
  <c r="F320" i="10" s="1"/>
  <c r="G319" i="10"/>
  <c r="F1816" i="8"/>
  <c r="G1816" i="8" s="1"/>
  <c r="D1816" i="8"/>
  <c r="E1816" i="8" s="1"/>
  <c r="F305" i="8"/>
  <c r="D305" i="8"/>
  <c r="H304" i="8"/>
  <c r="H1815" i="8"/>
  <c r="I1815" i="8" s="1"/>
  <c r="J1815" i="8" s="1"/>
  <c r="N1814" i="8"/>
  <c r="O1814" i="8" s="1"/>
  <c r="P1814" i="8"/>
  <c r="Q1814" i="8" s="1"/>
  <c r="R1814" i="8"/>
  <c r="S1814" i="8" s="1"/>
  <c r="C1817" i="8"/>
  <c r="K1816" i="8"/>
  <c r="G305" i="8"/>
  <c r="C306" i="8"/>
  <c r="R1810" i="2"/>
  <c r="S1810" i="2" s="1"/>
  <c r="H1812" i="2"/>
  <c r="I1812" i="2" s="1"/>
  <c r="J1812" i="2" s="1"/>
  <c r="J1811" i="2"/>
  <c r="N1811" i="2"/>
  <c r="O1811" i="2" s="1"/>
  <c r="C1814" i="2"/>
  <c r="K1814" i="2" s="1"/>
  <c r="F1813" i="2"/>
  <c r="G1813" i="2" s="1"/>
  <c r="D1813" i="2"/>
  <c r="E1813" i="2" s="1"/>
  <c r="G288" i="2"/>
  <c r="C289" i="2"/>
  <c r="D289" i="2" s="1"/>
  <c r="F288" i="2"/>
  <c r="H287" i="2"/>
  <c r="N1828" i="10" l="1"/>
  <c r="O1828" i="10" s="1"/>
  <c r="P1828" i="10"/>
  <c r="Q1828" i="10" s="1"/>
  <c r="K1829" i="10"/>
  <c r="F1829" i="10"/>
  <c r="G1829" i="10" s="1"/>
  <c r="D1829" i="10"/>
  <c r="E1829" i="10" s="1"/>
  <c r="C1830" i="10"/>
  <c r="R1826" i="10"/>
  <c r="S1826" i="10" s="1"/>
  <c r="P1826" i="10"/>
  <c r="Q1826" i="10" s="1"/>
  <c r="D320" i="10"/>
  <c r="H319" i="10"/>
  <c r="C321" i="10"/>
  <c r="F321" i="10" s="1"/>
  <c r="G320" i="10"/>
  <c r="F1817" i="8"/>
  <c r="G1817" i="8" s="1"/>
  <c r="D1817" i="8"/>
  <c r="E1817" i="8" s="1"/>
  <c r="H305" i="8"/>
  <c r="F306" i="8"/>
  <c r="D306" i="8"/>
  <c r="N1815" i="8"/>
  <c r="O1815" i="8" s="1"/>
  <c r="H1816" i="8"/>
  <c r="I1816" i="8" s="1"/>
  <c r="N1816" i="8" s="1"/>
  <c r="O1816" i="8" s="1"/>
  <c r="C307" i="8"/>
  <c r="G306" i="8"/>
  <c r="R1815" i="8"/>
  <c r="S1815" i="8" s="1"/>
  <c r="P1815" i="8"/>
  <c r="Q1815" i="8" s="1"/>
  <c r="C1818" i="8"/>
  <c r="K1817" i="8"/>
  <c r="N1812" i="2"/>
  <c r="O1812" i="2" s="1"/>
  <c r="R1811" i="2"/>
  <c r="S1811" i="2" s="1"/>
  <c r="P1811" i="2"/>
  <c r="Q1811" i="2" s="1"/>
  <c r="R1812" i="2"/>
  <c r="S1812" i="2" s="1"/>
  <c r="P1812" i="2"/>
  <c r="Q1812" i="2" s="1"/>
  <c r="H1813" i="2"/>
  <c r="I1813" i="2" s="1"/>
  <c r="J1813" i="2" s="1"/>
  <c r="C1815" i="2"/>
  <c r="K1815" i="2" s="1"/>
  <c r="F1814" i="2"/>
  <c r="G1814" i="2" s="1"/>
  <c r="D1814" i="2"/>
  <c r="E1814" i="2" s="1"/>
  <c r="H288" i="2"/>
  <c r="G289" i="2"/>
  <c r="F289" i="2"/>
  <c r="C290" i="2"/>
  <c r="D290" i="2" s="1"/>
  <c r="D1830" i="10" l="1"/>
  <c r="E1830" i="10" s="1"/>
  <c r="K1830" i="10"/>
  <c r="C1831" i="10"/>
  <c r="F1830" i="10"/>
  <c r="G1830" i="10" s="1"/>
  <c r="H1829" i="10"/>
  <c r="I1829" i="10" s="1"/>
  <c r="D321" i="10"/>
  <c r="H320" i="10"/>
  <c r="C322" i="10"/>
  <c r="F322" i="10" s="1"/>
  <c r="G321" i="10"/>
  <c r="F1818" i="8"/>
  <c r="G1818" i="8" s="1"/>
  <c r="D1818" i="8"/>
  <c r="E1818" i="8" s="1"/>
  <c r="F307" i="8"/>
  <c r="D307" i="8"/>
  <c r="H306" i="8"/>
  <c r="J1816" i="8"/>
  <c r="R1816" i="8" s="1"/>
  <c r="S1816" i="8" s="1"/>
  <c r="H1817" i="8"/>
  <c r="I1817" i="8" s="1"/>
  <c r="J1817" i="8" s="1"/>
  <c r="C1819" i="8"/>
  <c r="K1818" i="8"/>
  <c r="G307" i="8"/>
  <c r="C308" i="8"/>
  <c r="R1813" i="2"/>
  <c r="S1813" i="2" s="1"/>
  <c r="P1813" i="2"/>
  <c r="Q1813" i="2" s="1"/>
  <c r="N1813" i="2"/>
  <c r="O1813" i="2" s="1"/>
  <c r="H289" i="2"/>
  <c r="H1814" i="2"/>
  <c r="I1814" i="2" s="1"/>
  <c r="C1816" i="2"/>
  <c r="K1816" i="2" s="1"/>
  <c r="F1815" i="2"/>
  <c r="G1815" i="2" s="1"/>
  <c r="D1815" i="2"/>
  <c r="E1815" i="2" s="1"/>
  <c r="G290" i="2"/>
  <c r="C291" i="2"/>
  <c r="D291" i="2" s="1"/>
  <c r="F290" i="2"/>
  <c r="F1831" i="10" l="1"/>
  <c r="G1831" i="10" s="1"/>
  <c r="C1832" i="10"/>
  <c r="D1831" i="10"/>
  <c r="E1831" i="10" s="1"/>
  <c r="K1831" i="10"/>
  <c r="J1829" i="10"/>
  <c r="N1829" i="10"/>
  <c r="O1829" i="10" s="1"/>
  <c r="H1830" i="10"/>
  <c r="I1830" i="10" s="1"/>
  <c r="H321" i="10"/>
  <c r="D322" i="10"/>
  <c r="C323" i="10"/>
  <c r="F323" i="10" s="1"/>
  <c r="G322" i="10"/>
  <c r="F1819" i="8"/>
  <c r="G1819" i="8" s="1"/>
  <c r="D1819" i="8"/>
  <c r="E1819" i="8" s="1"/>
  <c r="F308" i="8"/>
  <c r="D308" i="8"/>
  <c r="H307" i="8"/>
  <c r="P1816" i="8"/>
  <c r="Q1816" i="8" s="1"/>
  <c r="N1817" i="8"/>
  <c r="O1817" i="8" s="1"/>
  <c r="C309" i="8"/>
  <c r="G308" i="8"/>
  <c r="C1820" i="8"/>
  <c r="K1819" i="8"/>
  <c r="P1817" i="8"/>
  <c r="Q1817" i="8" s="1"/>
  <c r="R1817" i="8"/>
  <c r="S1817" i="8" s="1"/>
  <c r="H1818" i="8"/>
  <c r="I1818" i="8" s="1"/>
  <c r="H290" i="2"/>
  <c r="J1814" i="2"/>
  <c r="N1814" i="2"/>
  <c r="O1814" i="2" s="1"/>
  <c r="H1815" i="2"/>
  <c r="I1815" i="2" s="1"/>
  <c r="C1817" i="2"/>
  <c r="K1817" i="2" s="1"/>
  <c r="F1816" i="2"/>
  <c r="G1816" i="2" s="1"/>
  <c r="D1816" i="2"/>
  <c r="E1816" i="2" s="1"/>
  <c r="G291" i="2"/>
  <c r="C292" i="2"/>
  <c r="D292" i="2" s="1"/>
  <c r="F291" i="2"/>
  <c r="N1830" i="10" l="1"/>
  <c r="O1830" i="10" s="1"/>
  <c r="J1830" i="10"/>
  <c r="H1831" i="10"/>
  <c r="I1831" i="10" s="1"/>
  <c r="F1832" i="10"/>
  <c r="G1832" i="10" s="1"/>
  <c r="D1832" i="10"/>
  <c r="E1832" i="10" s="1"/>
  <c r="K1832" i="10"/>
  <c r="C1833" i="10"/>
  <c r="R1829" i="10"/>
  <c r="S1829" i="10" s="1"/>
  <c r="P1829" i="10"/>
  <c r="Q1829" i="10" s="1"/>
  <c r="D323" i="10"/>
  <c r="H322" i="10"/>
  <c r="C324" i="10"/>
  <c r="F324" i="10" s="1"/>
  <c r="G323" i="10"/>
  <c r="F1820" i="8"/>
  <c r="G1820" i="8" s="1"/>
  <c r="D1820" i="8"/>
  <c r="E1820" i="8" s="1"/>
  <c r="F309" i="8"/>
  <c r="D309" i="8"/>
  <c r="H308" i="8"/>
  <c r="H1819" i="8"/>
  <c r="I1819" i="8" s="1"/>
  <c r="N1819" i="8" s="1"/>
  <c r="O1819" i="8" s="1"/>
  <c r="J1818" i="8"/>
  <c r="N1818" i="8"/>
  <c r="O1818" i="8" s="1"/>
  <c r="C1821" i="8"/>
  <c r="K1820" i="8"/>
  <c r="C310" i="8"/>
  <c r="G309" i="8"/>
  <c r="R1814" i="2"/>
  <c r="S1814" i="2" s="1"/>
  <c r="P1814" i="2"/>
  <c r="Q1814" i="2" s="1"/>
  <c r="H1816" i="2"/>
  <c r="I1816" i="2" s="1"/>
  <c r="J1816" i="2" s="1"/>
  <c r="J1815" i="2"/>
  <c r="N1815" i="2"/>
  <c r="O1815" i="2" s="1"/>
  <c r="C1818" i="2"/>
  <c r="K1818" i="2" s="1"/>
  <c r="F1817" i="2"/>
  <c r="G1817" i="2" s="1"/>
  <c r="D1817" i="2"/>
  <c r="E1817" i="2" s="1"/>
  <c r="H291" i="2"/>
  <c r="G292" i="2"/>
  <c r="F292" i="2"/>
  <c r="C293" i="2"/>
  <c r="D293" i="2" s="1"/>
  <c r="D1833" i="10" l="1"/>
  <c r="E1833" i="10" s="1"/>
  <c r="C1834" i="10"/>
  <c r="K1833" i="10"/>
  <c r="F1833" i="10"/>
  <c r="G1833" i="10" s="1"/>
  <c r="N1831" i="10"/>
  <c r="O1831" i="10" s="1"/>
  <c r="J1831" i="10"/>
  <c r="P1830" i="10"/>
  <c r="Q1830" i="10" s="1"/>
  <c r="R1830" i="10"/>
  <c r="S1830" i="10" s="1"/>
  <c r="H1832" i="10"/>
  <c r="I1832" i="10" s="1"/>
  <c r="D324" i="10"/>
  <c r="H323" i="10"/>
  <c r="C325" i="10"/>
  <c r="F325" i="10" s="1"/>
  <c r="G324" i="10"/>
  <c r="F1821" i="8"/>
  <c r="G1821" i="8" s="1"/>
  <c r="D1821" i="8"/>
  <c r="E1821" i="8" s="1"/>
  <c r="F310" i="8"/>
  <c r="D310" i="8"/>
  <c r="H309" i="8"/>
  <c r="J1819" i="8"/>
  <c r="R1819" i="8" s="1"/>
  <c r="S1819" i="8" s="1"/>
  <c r="H1820" i="8"/>
  <c r="I1820" i="8" s="1"/>
  <c r="N1820" i="8" s="1"/>
  <c r="O1820" i="8" s="1"/>
  <c r="C311" i="8"/>
  <c r="G310" i="8"/>
  <c r="C1822" i="8"/>
  <c r="K1821" i="8"/>
  <c r="R1818" i="8"/>
  <c r="S1818" i="8" s="1"/>
  <c r="P1818" i="8"/>
  <c r="Q1818" i="8" s="1"/>
  <c r="R1816" i="2"/>
  <c r="S1816" i="2" s="1"/>
  <c r="P1816" i="2"/>
  <c r="Q1816" i="2" s="1"/>
  <c r="R1815" i="2"/>
  <c r="S1815" i="2" s="1"/>
  <c r="P1815" i="2"/>
  <c r="Q1815" i="2" s="1"/>
  <c r="N1816" i="2"/>
  <c r="O1816" i="2" s="1"/>
  <c r="H1817" i="2"/>
  <c r="I1817" i="2" s="1"/>
  <c r="C1819" i="2"/>
  <c r="K1819" i="2" s="1"/>
  <c r="F1818" i="2"/>
  <c r="G1818" i="2" s="1"/>
  <c r="D1818" i="2"/>
  <c r="E1818" i="2" s="1"/>
  <c r="G293" i="2"/>
  <c r="F293" i="2"/>
  <c r="C294" i="2"/>
  <c r="D294" i="2" s="1"/>
  <c r="H292" i="2"/>
  <c r="P1831" i="10" l="1"/>
  <c r="Q1831" i="10" s="1"/>
  <c r="R1831" i="10"/>
  <c r="S1831" i="10" s="1"/>
  <c r="F1834" i="10"/>
  <c r="G1834" i="10" s="1"/>
  <c r="C1835" i="10"/>
  <c r="D1834" i="10"/>
  <c r="E1834" i="10" s="1"/>
  <c r="H1834" i="10" s="1"/>
  <c r="I1834" i="10" s="1"/>
  <c r="N1834" i="10" s="1"/>
  <c r="O1834" i="10" s="1"/>
  <c r="K1834" i="10"/>
  <c r="J1832" i="10"/>
  <c r="N1832" i="10"/>
  <c r="O1832" i="10" s="1"/>
  <c r="H1833" i="10"/>
  <c r="I1833" i="10" s="1"/>
  <c r="D325" i="10"/>
  <c r="H324" i="10"/>
  <c r="J1834" i="10"/>
  <c r="C326" i="10"/>
  <c r="F326" i="10" s="1"/>
  <c r="G325" i="10"/>
  <c r="F1822" i="8"/>
  <c r="G1822" i="8" s="1"/>
  <c r="D1822" i="8"/>
  <c r="H310" i="8"/>
  <c r="F311" i="8"/>
  <c r="D311" i="8"/>
  <c r="P1819" i="8"/>
  <c r="Q1819" i="8" s="1"/>
  <c r="J1820" i="8"/>
  <c r="R1820" i="8" s="1"/>
  <c r="S1820" i="8" s="1"/>
  <c r="H1821" i="8"/>
  <c r="I1821" i="8" s="1"/>
  <c r="N1821" i="8" s="1"/>
  <c r="O1821" i="8" s="1"/>
  <c r="C1823" i="8"/>
  <c r="E1822" i="8"/>
  <c r="K1822" i="8"/>
  <c r="G311" i="8"/>
  <c r="C312" i="8"/>
  <c r="J1817" i="2"/>
  <c r="N1817" i="2"/>
  <c r="O1817" i="2" s="1"/>
  <c r="H1818" i="2"/>
  <c r="I1818" i="2" s="1"/>
  <c r="C1820" i="2"/>
  <c r="K1820" i="2" s="1"/>
  <c r="F1819" i="2"/>
  <c r="G1819" i="2" s="1"/>
  <c r="D1819" i="2"/>
  <c r="E1819" i="2" s="1"/>
  <c r="H293" i="2"/>
  <c r="G294" i="2"/>
  <c r="C295" i="2"/>
  <c r="D295" i="2" s="1"/>
  <c r="F294" i="2"/>
  <c r="F1835" i="10" l="1"/>
  <c r="G1835" i="10" s="1"/>
  <c r="K1835" i="10"/>
  <c r="D1835" i="10"/>
  <c r="E1835" i="10" s="1"/>
  <c r="C1836" i="10"/>
  <c r="P1832" i="10"/>
  <c r="Q1832" i="10" s="1"/>
  <c r="R1832" i="10"/>
  <c r="S1832" i="10" s="1"/>
  <c r="N1833" i="10"/>
  <c r="O1833" i="10" s="1"/>
  <c r="J1833" i="10"/>
  <c r="D326" i="10"/>
  <c r="H325" i="10"/>
  <c r="R1834" i="10"/>
  <c r="S1834" i="10" s="1"/>
  <c r="P1834" i="10"/>
  <c r="Q1834" i="10" s="1"/>
  <c r="C327" i="10"/>
  <c r="F327" i="10" s="1"/>
  <c r="G326" i="10"/>
  <c r="F1823" i="8"/>
  <c r="G1823" i="8" s="1"/>
  <c r="D1823" i="8"/>
  <c r="E1823" i="8" s="1"/>
  <c r="F312" i="8"/>
  <c r="D312" i="8"/>
  <c r="H311" i="8"/>
  <c r="H1822" i="8"/>
  <c r="I1822" i="8" s="1"/>
  <c r="N1822" i="8" s="1"/>
  <c r="O1822" i="8" s="1"/>
  <c r="P1820" i="8"/>
  <c r="Q1820" i="8" s="1"/>
  <c r="J1821" i="8"/>
  <c r="P1821" i="8" s="1"/>
  <c r="Q1821" i="8" s="1"/>
  <c r="C313" i="8"/>
  <c r="G312" i="8"/>
  <c r="C1824" i="8"/>
  <c r="K1823" i="8"/>
  <c r="R1817" i="2"/>
  <c r="S1817" i="2" s="1"/>
  <c r="P1817" i="2"/>
  <c r="Q1817" i="2" s="1"/>
  <c r="H1819" i="2"/>
  <c r="I1819" i="2" s="1"/>
  <c r="N1819" i="2" s="1"/>
  <c r="O1819" i="2" s="1"/>
  <c r="J1818" i="2"/>
  <c r="N1818" i="2"/>
  <c r="O1818" i="2" s="1"/>
  <c r="C1821" i="2"/>
  <c r="K1821" i="2" s="1"/>
  <c r="F1820" i="2"/>
  <c r="G1820" i="2" s="1"/>
  <c r="D1820" i="2"/>
  <c r="E1820" i="2" s="1"/>
  <c r="G295" i="2"/>
  <c r="C296" i="2"/>
  <c r="D296" i="2" s="1"/>
  <c r="F295" i="2"/>
  <c r="H294" i="2"/>
  <c r="R1833" i="10" l="1"/>
  <c r="S1833" i="10" s="1"/>
  <c r="P1833" i="10"/>
  <c r="Q1833" i="10" s="1"/>
  <c r="C1837" i="10"/>
  <c r="D1836" i="10"/>
  <c r="E1836" i="10" s="1"/>
  <c r="H1836" i="10" s="1"/>
  <c r="I1836" i="10" s="1"/>
  <c r="N1836" i="10" s="1"/>
  <c r="O1836" i="10" s="1"/>
  <c r="F1836" i="10"/>
  <c r="G1836" i="10" s="1"/>
  <c r="K1836" i="10"/>
  <c r="H1835" i="10"/>
  <c r="I1835" i="10" s="1"/>
  <c r="D327" i="10"/>
  <c r="H327" i="10" s="1"/>
  <c r="H326" i="10"/>
  <c r="C328" i="10"/>
  <c r="F328" i="10" s="1"/>
  <c r="G327" i="10"/>
  <c r="F1824" i="8"/>
  <c r="G1824" i="8" s="1"/>
  <c r="D1824" i="8"/>
  <c r="E1824" i="8" s="1"/>
  <c r="J1822" i="8"/>
  <c r="P1822" i="8" s="1"/>
  <c r="Q1822" i="8" s="1"/>
  <c r="H312" i="8"/>
  <c r="F313" i="8"/>
  <c r="D313" i="8"/>
  <c r="H1823" i="8"/>
  <c r="I1823" i="8" s="1"/>
  <c r="N1823" i="8" s="1"/>
  <c r="O1823" i="8" s="1"/>
  <c r="R1821" i="8"/>
  <c r="S1821" i="8" s="1"/>
  <c r="C1825" i="8"/>
  <c r="K1824" i="8"/>
  <c r="G313" i="8"/>
  <c r="C314" i="8"/>
  <c r="J1819" i="2"/>
  <c r="R1819" i="2" s="1"/>
  <c r="S1819" i="2" s="1"/>
  <c r="H295" i="2"/>
  <c r="R1818" i="2"/>
  <c r="S1818" i="2" s="1"/>
  <c r="P1818" i="2"/>
  <c r="Q1818" i="2" s="1"/>
  <c r="H1820" i="2"/>
  <c r="I1820" i="2" s="1"/>
  <c r="N1820" i="2" s="1"/>
  <c r="O1820" i="2" s="1"/>
  <c r="C1822" i="2"/>
  <c r="K1822" i="2" s="1"/>
  <c r="F1821" i="2"/>
  <c r="G1821" i="2" s="1"/>
  <c r="D1821" i="2"/>
  <c r="E1821" i="2" s="1"/>
  <c r="G296" i="2"/>
  <c r="F296" i="2"/>
  <c r="C297" i="2"/>
  <c r="D297" i="2" s="1"/>
  <c r="J1836" i="10" l="1"/>
  <c r="N1835" i="10"/>
  <c r="O1835" i="10" s="1"/>
  <c r="J1835" i="10"/>
  <c r="F1837" i="10"/>
  <c r="G1837" i="10" s="1"/>
  <c r="D1837" i="10"/>
  <c r="E1837" i="10" s="1"/>
  <c r="C1838" i="10"/>
  <c r="K1837" i="10"/>
  <c r="D328" i="10"/>
  <c r="H328" i="10" s="1"/>
  <c r="C329" i="10"/>
  <c r="F329" i="10" s="1"/>
  <c r="G328" i="10"/>
  <c r="R1836" i="10"/>
  <c r="S1836" i="10" s="1"/>
  <c r="P1836" i="10"/>
  <c r="Q1836" i="10" s="1"/>
  <c r="F1825" i="8"/>
  <c r="G1825" i="8" s="1"/>
  <c r="D1825" i="8"/>
  <c r="E1825" i="8" s="1"/>
  <c r="R1822" i="8"/>
  <c r="S1822" i="8" s="1"/>
  <c r="H313" i="8"/>
  <c r="F314" i="8"/>
  <c r="D314" i="8"/>
  <c r="J1823" i="8"/>
  <c r="R1823" i="8" s="1"/>
  <c r="S1823" i="8" s="1"/>
  <c r="H1824" i="8"/>
  <c r="I1824" i="8" s="1"/>
  <c r="N1824" i="8" s="1"/>
  <c r="O1824" i="8" s="1"/>
  <c r="C315" i="8"/>
  <c r="G314" i="8"/>
  <c r="C1826" i="8"/>
  <c r="K1825" i="8"/>
  <c r="P1819" i="2"/>
  <c r="Q1819" i="2" s="1"/>
  <c r="J1820" i="2"/>
  <c r="R1820" i="2" s="1"/>
  <c r="S1820" i="2" s="1"/>
  <c r="H1821" i="2"/>
  <c r="I1821" i="2" s="1"/>
  <c r="C1823" i="2"/>
  <c r="K1823" i="2" s="1"/>
  <c r="F1822" i="2"/>
  <c r="G1822" i="2" s="1"/>
  <c r="D1822" i="2"/>
  <c r="E1822" i="2" s="1"/>
  <c r="H296" i="2"/>
  <c r="G297" i="2"/>
  <c r="C298" i="2"/>
  <c r="D298" i="2" s="1"/>
  <c r="F297" i="2"/>
  <c r="P1835" i="10" l="1"/>
  <c r="Q1835" i="10" s="1"/>
  <c r="R1835" i="10"/>
  <c r="S1835" i="10" s="1"/>
  <c r="D1838" i="10"/>
  <c r="E1838" i="10" s="1"/>
  <c r="K1838" i="10"/>
  <c r="F1838" i="10"/>
  <c r="G1838" i="10" s="1"/>
  <c r="C1839" i="10"/>
  <c r="H1837" i="10"/>
  <c r="I1837" i="10" s="1"/>
  <c r="D329" i="10"/>
  <c r="H329" i="10" s="1"/>
  <c r="C330" i="10"/>
  <c r="F330" i="10" s="1"/>
  <c r="G329" i="10"/>
  <c r="F1826" i="8"/>
  <c r="G1826" i="8" s="1"/>
  <c r="D1826" i="8"/>
  <c r="E1826" i="8" s="1"/>
  <c r="H314" i="8"/>
  <c r="F315" i="8"/>
  <c r="D315" i="8"/>
  <c r="P1823" i="8"/>
  <c r="Q1823" i="8" s="1"/>
  <c r="J1824" i="8"/>
  <c r="P1824" i="8" s="1"/>
  <c r="Q1824" i="8" s="1"/>
  <c r="H1825" i="8"/>
  <c r="I1825" i="8" s="1"/>
  <c r="N1825" i="8" s="1"/>
  <c r="O1825" i="8" s="1"/>
  <c r="C1827" i="8"/>
  <c r="K1826" i="8"/>
  <c r="G315" i="8"/>
  <c r="C316" i="8"/>
  <c r="H1822" i="2"/>
  <c r="I1822" i="2" s="1"/>
  <c r="J1822" i="2" s="1"/>
  <c r="P1820" i="2"/>
  <c r="Q1820" i="2" s="1"/>
  <c r="J1821" i="2"/>
  <c r="N1821" i="2"/>
  <c r="O1821" i="2" s="1"/>
  <c r="C1824" i="2"/>
  <c r="K1824" i="2" s="1"/>
  <c r="F1823" i="2"/>
  <c r="G1823" i="2" s="1"/>
  <c r="D1823" i="2"/>
  <c r="E1823" i="2" s="1"/>
  <c r="H297" i="2"/>
  <c r="G298" i="2"/>
  <c r="F298" i="2"/>
  <c r="C299" i="2"/>
  <c r="D299" i="2" s="1"/>
  <c r="N1837" i="10" l="1"/>
  <c r="O1837" i="10" s="1"/>
  <c r="J1837" i="10"/>
  <c r="H1838" i="10"/>
  <c r="I1838" i="10" s="1"/>
  <c r="F1839" i="10"/>
  <c r="G1839" i="10" s="1"/>
  <c r="K1839" i="10"/>
  <c r="D1839" i="10"/>
  <c r="E1839" i="10" s="1"/>
  <c r="C1840" i="10"/>
  <c r="D330" i="10"/>
  <c r="H330" i="10" s="1"/>
  <c r="C331" i="10"/>
  <c r="F331" i="10" s="1"/>
  <c r="G330" i="10"/>
  <c r="F1827" i="8"/>
  <c r="G1827" i="8" s="1"/>
  <c r="D1827" i="8"/>
  <c r="E1827" i="8" s="1"/>
  <c r="H315" i="8"/>
  <c r="F316" i="8"/>
  <c r="D316" i="8"/>
  <c r="R1824" i="8"/>
  <c r="S1824" i="8" s="1"/>
  <c r="J1825" i="8"/>
  <c r="P1825" i="8" s="1"/>
  <c r="Q1825" i="8" s="1"/>
  <c r="C317" i="8"/>
  <c r="G316" i="8"/>
  <c r="C1828" i="8"/>
  <c r="K1827" i="8"/>
  <c r="H1826" i="8"/>
  <c r="I1826" i="8" s="1"/>
  <c r="N1822" i="2"/>
  <c r="O1822" i="2" s="1"/>
  <c r="R1821" i="2"/>
  <c r="S1821" i="2" s="1"/>
  <c r="P1821" i="2"/>
  <c r="Q1821" i="2" s="1"/>
  <c r="R1822" i="2"/>
  <c r="S1822" i="2" s="1"/>
  <c r="P1822" i="2"/>
  <c r="Q1822" i="2" s="1"/>
  <c r="H298" i="2"/>
  <c r="H1823" i="2"/>
  <c r="I1823" i="2" s="1"/>
  <c r="C1825" i="2"/>
  <c r="K1825" i="2" s="1"/>
  <c r="F1824" i="2"/>
  <c r="G1824" i="2" s="1"/>
  <c r="D1824" i="2"/>
  <c r="E1824" i="2" s="1"/>
  <c r="G299" i="2"/>
  <c r="F299" i="2"/>
  <c r="C300" i="2"/>
  <c r="D300" i="2" s="1"/>
  <c r="N1838" i="10" l="1"/>
  <c r="O1838" i="10" s="1"/>
  <c r="J1838" i="10"/>
  <c r="H1839" i="10"/>
  <c r="I1839" i="10" s="1"/>
  <c r="P1837" i="10"/>
  <c r="Q1837" i="10" s="1"/>
  <c r="R1837" i="10"/>
  <c r="S1837" i="10" s="1"/>
  <c r="D1840" i="10"/>
  <c r="E1840" i="10" s="1"/>
  <c r="C1841" i="10"/>
  <c r="F1840" i="10"/>
  <c r="G1840" i="10" s="1"/>
  <c r="K1840" i="10"/>
  <c r="D331" i="10"/>
  <c r="H331" i="10" s="1"/>
  <c r="C332" i="10"/>
  <c r="F332" i="10" s="1"/>
  <c r="G331" i="10"/>
  <c r="R1825" i="8"/>
  <c r="S1825" i="8" s="1"/>
  <c r="F1828" i="8"/>
  <c r="G1828" i="8" s="1"/>
  <c r="D1828" i="8"/>
  <c r="E1828" i="8" s="1"/>
  <c r="H316" i="8"/>
  <c r="F317" i="8"/>
  <c r="D317" i="8"/>
  <c r="H1827" i="8"/>
  <c r="I1827" i="8" s="1"/>
  <c r="J1827" i="8" s="1"/>
  <c r="C1829" i="8"/>
  <c r="K1828" i="8"/>
  <c r="J1826" i="8"/>
  <c r="N1826" i="8"/>
  <c r="O1826" i="8" s="1"/>
  <c r="C318" i="8"/>
  <c r="G317" i="8"/>
  <c r="J1823" i="2"/>
  <c r="N1823" i="2"/>
  <c r="O1823" i="2" s="1"/>
  <c r="H1824" i="2"/>
  <c r="I1824" i="2" s="1"/>
  <c r="C1826" i="2"/>
  <c r="K1826" i="2" s="1"/>
  <c r="F1825" i="2"/>
  <c r="G1825" i="2" s="1"/>
  <c r="D1825" i="2"/>
  <c r="E1825" i="2" s="1"/>
  <c r="G300" i="2"/>
  <c r="C301" i="2"/>
  <c r="D301" i="2" s="1"/>
  <c r="F300" i="2"/>
  <c r="H299" i="2"/>
  <c r="D1841" i="10" l="1"/>
  <c r="E1841" i="10" s="1"/>
  <c r="C1842" i="10"/>
  <c r="K1841" i="10"/>
  <c r="F1841" i="10"/>
  <c r="G1841" i="10" s="1"/>
  <c r="N1839" i="10"/>
  <c r="O1839" i="10" s="1"/>
  <c r="J1839" i="10"/>
  <c r="H1840" i="10"/>
  <c r="I1840" i="10" s="1"/>
  <c r="P1838" i="10"/>
  <c r="Q1838" i="10" s="1"/>
  <c r="R1838" i="10"/>
  <c r="S1838" i="10" s="1"/>
  <c r="D332" i="10"/>
  <c r="C333" i="10"/>
  <c r="F333" i="10" s="1"/>
  <c r="G332" i="10"/>
  <c r="F1829" i="8"/>
  <c r="G1829" i="8" s="1"/>
  <c r="D1829" i="8"/>
  <c r="E1829" i="8" s="1"/>
  <c r="H317" i="8"/>
  <c r="N1827" i="8"/>
  <c r="O1827" i="8" s="1"/>
  <c r="F318" i="8"/>
  <c r="D318" i="8"/>
  <c r="R1826" i="8"/>
  <c r="S1826" i="8" s="1"/>
  <c r="P1826" i="8"/>
  <c r="Q1826" i="8" s="1"/>
  <c r="C1830" i="8"/>
  <c r="K1829" i="8"/>
  <c r="C319" i="8"/>
  <c r="G318" i="8"/>
  <c r="H1828" i="8"/>
  <c r="I1828" i="8" s="1"/>
  <c r="R1827" i="8"/>
  <c r="S1827" i="8" s="1"/>
  <c r="P1827" i="8"/>
  <c r="Q1827" i="8" s="1"/>
  <c r="H300" i="2"/>
  <c r="R1823" i="2"/>
  <c r="S1823" i="2" s="1"/>
  <c r="P1823" i="2"/>
  <c r="Q1823" i="2" s="1"/>
  <c r="J1824" i="2"/>
  <c r="N1824" i="2"/>
  <c r="O1824" i="2" s="1"/>
  <c r="H1825" i="2"/>
  <c r="I1825" i="2" s="1"/>
  <c r="C1827" i="2"/>
  <c r="K1827" i="2" s="1"/>
  <c r="F1826" i="2"/>
  <c r="G1826" i="2" s="1"/>
  <c r="D1826" i="2"/>
  <c r="E1826" i="2" s="1"/>
  <c r="G301" i="2"/>
  <c r="F301" i="2"/>
  <c r="C302" i="2"/>
  <c r="D302" i="2" s="1"/>
  <c r="J1840" i="10" l="1"/>
  <c r="N1840" i="10"/>
  <c r="O1840" i="10" s="1"/>
  <c r="P1839" i="10"/>
  <c r="Q1839" i="10" s="1"/>
  <c r="R1839" i="10"/>
  <c r="S1839" i="10" s="1"/>
  <c r="K1842" i="10"/>
  <c r="F1842" i="10"/>
  <c r="G1842" i="10" s="1"/>
  <c r="D1842" i="10"/>
  <c r="E1842" i="10" s="1"/>
  <c r="C1843" i="10"/>
  <c r="H1841" i="10"/>
  <c r="I1841" i="10" s="1"/>
  <c r="H332" i="10"/>
  <c r="D333" i="10"/>
  <c r="H333" i="10" s="1"/>
  <c r="C334" i="10"/>
  <c r="F334" i="10" s="1"/>
  <c r="G333" i="10"/>
  <c r="F1830" i="8"/>
  <c r="G1830" i="8" s="1"/>
  <c r="D1830" i="8"/>
  <c r="E1830" i="8" s="1"/>
  <c r="F319" i="8"/>
  <c r="D319" i="8"/>
  <c r="H318" i="8"/>
  <c r="N1828" i="8"/>
  <c r="O1828" i="8" s="1"/>
  <c r="J1828" i="8"/>
  <c r="G319" i="8"/>
  <c r="C320" i="8"/>
  <c r="C1831" i="8"/>
  <c r="K1830" i="8"/>
  <c r="H1829" i="8"/>
  <c r="I1829" i="8" s="1"/>
  <c r="H1826" i="2"/>
  <c r="I1826" i="2" s="1"/>
  <c r="J1826" i="2" s="1"/>
  <c r="R1824" i="2"/>
  <c r="S1824" i="2" s="1"/>
  <c r="P1824" i="2"/>
  <c r="Q1824" i="2" s="1"/>
  <c r="J1825" i="2"/>
  <c r="N1825" i="2"/>
  <c r="O1825" i="2" s="1"/>
  <c r="C1828" i="2"/>
  <c r="K1828" i="2" s="1"/>
  <c r="F1827" i="2"/>
  <c r="G1827" i="2" s="1"/>
  <c r="D1827" i="2"/>
  <c r="E1827" i="2" s="1"/>
  <c r="H301" i="2"/>
  <c r="G302" i="2"/>
  <c r="F302" i="2"/>
  <c r="C303" i="2"/>
  <c r="D303" i="2" s="1"/>
  <c r="C1844" i="10" l="1"/>
  <c r="F1843" i="10"/>
  <c r="G1843" i="10" s="1"/>
  <c r="D1843" i="10"/>
  <c r="E1843" i="10" s="1"/>
  <c r="K1843" i="10"/>
  <c r="H1842" i="10"/>
  <c r="I1842" i="10" s="1"/>
  <c r="J1841" i="10"/>
  <c r="N1841" i="10"/>
  <c r="O1841" i="10" s="1"/>
  <c r="P1840" i="10"/>
  <c r="Q1840" i="10" s="1"/>
  <c r="R1840" i="10"/>
  <c r="S1840" i="10" s="1"/>
  <c r="D334" i="10"/>
  <c r="H334" i="10" s="1"/>
  <c r="C335" i="10"/>
  <c r="F335" i="10" s="1"/>
  <c r="G334" i="10"/>
  <c r="F1831" i="8"/>
  <c r="G1831" i="8" s="1"/>
  <c r="D1831" i="8"/>
  <c r="E1831" i="8" s="1"/>
  <c r="H319" i="8"/>
  <c r="F320" i="8"/>
  <c r="D320" i="8"/>
  <c r="N1829" i="8"/>
  <c r="O1829" i="8" s="1"/>
  <c r="J1829" i="8"/>
  <c r="C1832" i="8"/>
  <c r="K1831" i="8"/>
  <c r="P1828" i="8"/>
  <c r="Q1828" i="8" s="1"/>
  <c r="R1828" i="8"/>
  <c r="S1828" i="8" s="1"/>
  <c r="H1830" i="8"/>
  <c r="I1830" i="8" s="1"/>
  <c r="C321" i="8"/>
  <c r="G320" i="8"/>
  <c r="N1826" i="2"/>
  <c r="O1826" i="2" s="1"/>
  <c r="P1826" i="2"/>
  <c r="Q1826" i="2" s="1"/>
  <c r="R1826" i="2"/>
  <c r="S1826" i="2" s="1"/>
  <c r="R1825" i="2"/>
  <c r="S1825" i="2" s="1"/>
  <c r="P1825" i="2"/>
  <c r="Q1825" i="2" s="1"/>
  <c r="H1827" i="2"/>
  <c r="I1827" i="2" s="1"/>
  <c r="N1827" i="2" s="1"/>
  <c r="O1827" i="2" s="1"/>
  <c r="C1829" i="2"/>
  <c r="K1829" i="2" s="1"/>
  <c r="F1828" i="2"/>
  <c r="G1828" i="2" s="1"/>
  <c r="D1828" i="2"/>
  <c r="E1828" i="2" s="1"/>
  <c r="G303" i="2"/>
  <c r="F303" i="2"/>
  <c r="C304" i="2"/>
  <c r="D304" i="2" s="1"/>
  <c r="H302" i="2"/>
  <c r="R1841" i="10" l="1"/>
  <c r="S1841" i="10" s="1"/>
  <c r="P1841" i="10"/>
  <c r="Q1841" i="10" s="1"/>
  <c r="H1843" i="10"/>
  <c r="I1843" i="10" s="1"/>
  <c r="N1842" i="10"/>
  <c r="O1842" i="10" s="1"/>
  <c r="J1842" i="10"/>
  <c r="C1845" i="10"/>
  <c r="D1844" i="10"/>
  <c r="E1844" i="10" s="1"/>
  <c r="K1844" i="10"/>
  <c r="F1844" i="10"/>
  <c r="G1844" i="10" s="1"/>
  <c r="D335" i="10"/>
  <c r="C336" i="10"/>
  <c r="F336" i="10" s="1"/>
  <c r="G335" i="10"/>
  <c r="F1832" i="8"/>
  <c r="G1832" i="8" s="1"/>
  <c r="D1832" i="8"/>
  <c r="E1832" i="8" s="1"/>
  <c r="F321" i="8"/>
  <c r="D321" i="8"/>
  <c r="H320" i="8"/>
  <c r="C1833" i="8"/>
  <c r="K1832" i="8"/>
  <c r="C322" i="8"/>
  <c r="G321" i="8"/>
  <c r="J1830" i="8"/>
  <c r="N1830" i="8"/>
  <c r="O1830" i="8" s="1"/>
  <c r="H1831" i="8"/>
  <c r="I1831" i="8" s="1"/>
  <c r="P1829" i="8"/>
  <c r="Q1829" i="8" s="1"/>
  <c r="R1829" i="8"/>
  <c r="S1829" i="8" s="1"/>
  <c r="J1827" i="2"/>
  <c r="H1828" i="2"/>
  <c r="I1828" i="2" s="1"/>
  <c r="C1830" i="2"/>
  <c r="K1830" i="2" s="1"/>
  <c r="F1829" i="2"/>
  <c r="G1829" i="2" s="1"/>
  <c r="D1829" i="2"/>
  <c r="E1829" i="2" s="1"/>
  <c r="H303" i="2"/>
  <c r="G304" i="2"/>
  <c r="F304" i="2"/>
  <c r="C305" i="2"/>
  <c r="D305" i="2" s="1"/>
  <c r="H1844" i="10" l="1"/>
  <c r="I1844" i="10" s="1"/>
  <c r="N1843" i="10"/>
  <c r="O1843" i="10" s="1"/>
  <c r="J1843" i="10"/>
  <c r="C1846" i="10"/>
  <c r="D1845" i="10"/>
  <c r="E1845" i="10" s="1"/>
  <c r="K1845" i="10"/>
  <c r="F1845" i="10"/>
  <c r="G1845" i="10" s="1"/>
  <c r="P1842" i="10"/>
  <c r="Q1842" i="10" s="1"/>
  <c r="R1842" i="10"/>
  <c r="S1842" i="10" s="1"/>
  <c r="H335" i="10"/>
  <c r="D336" i="10"/>
  <c r="C337" i="10"/>
  <c r="F337" i="10" s="1"/>
  <c r="G336" i="10"/>
  <c r="F1833" i="8"/>
  <c r="G1833" i="8" s="1"/>
  <c r="D1833" i="8"/>
  <c r="E1833" i="8" s="1"/>
  <c r="F322" i="8"/>
  <c r="D322" i="8"/>
  <c r="H321" i="8"/>
  <c r="H1832" i="8"/>
  <c r="I1832" i="8" s="1"/>
  <c r="J1832" i="8" s="1"/>
  <c r="N1831" i="8"/>
  <c r="O1831" i="8" s="1"/>
  <c r="J1831" i="8"/>
  <c r="C323" i="8"/>
  <c r="G322" i="8"/>
  <c r="P1830" i="8"/>
  <c r="Q1830" i="8" s="1"/>
  <c r="R1830" i="8"/>
  <c r="S1830" i="8" s="1"/>
  <c r="C1834" i="8"/>
  <c r="K1833" i="8"/>
  <c r="R1827" i="2"/>
  <c r="S1827" i="2" s="1"/>
  <c r="P1827" i="2"/>
  <c r="Q1827" i="2" s="1"/>
  <c r="H1829" i="2"/>
  <c r="I1829" i="2" s="1"/>
  <c r="J1829" i="2" s="1"/>
  <c r="J1828" i="2"/>
  <c r="N1828" i="2"/>
  <c r="O1828" i="2" s="1"/>
  <c r="H304" i="2"/>
  <c r="C1831" i="2"/>
  <c r="K1831" i="2" s="1"/>
  <c r="F1830" i="2"/>
  <c r="G1830" i="2" s="1"/>
  <c r="D1830" i="2"/>
  <c r="E1830" i="2" s="1"/>
  <c r="G305" i="2"/>
  <c r="C306" i="2"/>
  <c r="D306" i="2" s="1"/>
  <c r="F305" i="2"/>
  <c r="C1847" i="10" l="1"/>
  <c r="K1846" i="10"/>
  <c r="F1846" i="10"/>
  <c r="G1846" i="10" s="1"/>
  <c r="D1846" i="10"/>
  <c r="E1846" i="10" s="1"/>
  <c r="H1846" i="10" s="1"/>
  <c r="I1846" i="10" s="1"/>
  <c r="N1846" i="10" s="1"/>
  <c r="O1846" i="10" s="1"/>
  <c r="P1843" i="10"/>
  <c r="Q1843" i="10" s="1"/>
  <c r="R1843" i="10"/>
  <c r="S1843" i="10" s="1"/>
  <c r="H1845" i="10"/>
  <c r="I1845" i="10" s="1"/>
  <c r="N1844" i="10"/>
  <c r="O1844" i="10" s="1"/>
  <c r="J1844" i="10"/>
  <c r="H336" i="10"/>
  <c r="D337" i="10"/>
  <c r="C338" i="10"/>
  <c r="F338" i="10" s="1"/>
  <c r="G337" i="10"/>
  <c r="F1834" i="8"/>
  <c r="G1834" i="8" s="1"/>
  <c r="D1834" i="8"/>
  <c r="E1834" i="8" s="1"/>
  <c r="H322" i="8"/>
  <c r="F323" i="8"/>
  <c r="D323" i="8"/>
  <c r="N1832" i="8"/>
  <c r="O1832" i="8" s="1"/>
  <c r="C1835" i="8"/>
  <c r="K1834" i="8"/>
  <c r="R1832" i="8"/>
  <c r="S1832" i="8" s="1"/>
  <c r="P1832" i="8"/>
  <c r="Q1832" i="8" s="1"/>
  <c r="H1833" i="8"/>
  <c r="I1833" i="8" s="1"/>
  <c r="R1831" i="8"/>
  <c r="S1831" i="8" s="1"/>
  <c r="P1831" i="8"/>
  <c r="Q1831" i="8" s="1"/>
  <c r="G323" i="8"/>
  <c r="C324" i="8"/>
  <c r="R1828" i="2"/>
  <c r="S1828" i="2" s="1"/>
  <c r="P1828" i="2"/>
  <c r="Q1828" i="2" s="1"/>
  <c r="R1829" i="2"/>
  <c r="S1829" i="2" s="1"/>
  <c r="P1829" i="2"/>
  <c r="Q1829" i="2" s="1"/>
  <c r="N1829" i="2"/>
  <c r="O1829" i="2" s="1"/>
  <c r="H305" i="2"/>
  <c r="H1830" i="2"/>
  <c r="I1830" i="2" s="1"/>
  <c r="C1832" i="2"/>
  <c r="K1832" i="2" s="1"/>
  <c r="F1831" i="2"/>
  <c r="G1831" i="2" s="1"/>
  <c r="D1831" i="2"/>
  <c r="E1831" i="2" s="1"/>
  <c r="G306" i="2"/>
  <c r="F306" i="2"/>
  <c r="C307" i="2"/>
  <c r="D307" i="2" s="1"/>
  <c r="J1845" i="10" l="1"/>
  <c r="N1845" i="10"/>
  <c r="O1845" i="10" s="1"/>
  <c r="J1846" i="10"/>
  <c r="R1846" i="10" s="1"/>
  <c r="S1846" i="10" s="1"/>
  <c r="P1844" i="10"/>
  <c r="Q1844" i="10" s="1"/>
  <c r="R1844" i="10"/>
  <c r="S1844" i="10" s="1"/>
  <c r="C1848" i="10"/>
  <c r="F1847" i="10"/>
  <c r="G1847" i="10" s="1"/>
  <c r="D1847" i="10"/>
  <c r="E1847" i="10" s="1"/>
  <c r="H1847" i="10" s="1"/>
  <c r="I1847" i="10" s="1"/>
  <c r="N1847" i="10" s="1"/>
  <c r="O1847" i="10" s="1"/>
  <c r="K1847" i="10"/>
  <c r="P1846" i="10"/>
  <c r="Q1846" i="10" s="1"/>
  <c r="H337" i="10"/>
  <c r="D338" i="10"/>
  <c r="C339" i="10"/>
  <c r="F339" i="10" s="1"/>
  <c r="G338" i="10"/>
  <c r="F1835" i="8"/>
  <c r="G1835" i="8" s="1"/>
  <c r="D1835" i="8"/>
  <c r="E1835" i="8" s="1"/>
  <c r="F324" i="8"/>
  <c r="D324" i="8"/>
  <c r="H323" i="8"/>
  <c r="H1834" i="8"/>
  <c r="I1834" i="8" s="1"/>
  <c r="J1834" i="8" s="1"/>
  <c r="C325" i="8"/>
  <c r="G324" i="8"/>
  <c r="N1833" i="8"/>
  <c r="O1833" i="8" s="1"/>
  <c r="J1833" i="8"/>
  <c r="C1836" i="8"/>
  <c r="K1835" i="8"/>
  <c r="J1830" i="2"/>
  <c r="N1830" i="2"/>
  <c r="O1830" i="2" s="1"/>
  <c r="H1831" i="2"/>
  <c r="I1831" i="2" s="1"/>
  <c r="C1833" i="2"/>
  <c r="K1833" i="2" s="1"/>
  <c r="F1832" i="2"/>
  <c r="G1832" i="2" s="1"/>
  <c r="D1832" i="2"/>
  <c r="E1832" i="2" s="1"/>
  <c r="G307" i="2"/>
  <c r="F307" i="2"/>
  <c r="C308" i="2"/>
  <c r="D308" i="2" s="1"/>
  <c r="H306" i="2"/>
  <c r="J1847" i="10" l="1"/>
  <c r="P1847" i="10" s="1"/>
  <c r="Q1847" i="10" s="1"/>
  <c r="K1848" i="10"/>
  <c r="F1848" i="10"/>
  <c r="G1848" i="10" s="1"/>
  <c r="C1849" i="10"/>
  <c r="D1848" i="10"/>
  <c r="E1848" i="10" s="1"/>
  <c r="H1848" i="10" s="1"/>
  <c r="I1848" i="10" s="1"/>
  <c r="N1848" i="10" s="1"/>
  <c r="O1848" i="10" s="1"/>
  <c r="R1845" i="10"/>
  <c r="S1845" i="10" s="1"/>
  <c r="P1845" i="10"/>
  <c r="Q1845" i="10" s="1"/>
  <c r="D339" i="10"/>
  <c r="H339" i="10" s="1"/>
  <c r="H338" i="10"/>
  <c r="R1847" i="10"/>
  <c r="S1847" i="10" s="1"/>
  <c r="C340" i="10"/>
  <c r="F340" i="10" s="1"/>
  <c r="G339" i="10"/>
  <c r="J1848" i="10"/>
  <c r="F1836" i="8"/>
  <c r="G1836" i="8" s="1"/>
  <c r="D1836" i="8"/>
  <c r="E1836" i="8" s="1"/>
  <c r="N1834" i="8"/>
  <c r="O1834" i="8" s="1"/>
  <c r="F325" i="8"/>
  <c r="D325" i="8"/>
  <c r="H324" i="8"/>
  <c r="H1835" i="8"/>
  <c r="I1835" i="8" s="1"/>
  <c r="J1835" i="8" s="1"/>
  <c r="C1837" i="8"/>
  <c r="K1836" i="8"/>
  <c r="R1834" i="8"/>
  <c r="S1834" i="8" s="1"/>
  <c r="P1834" i="8"/>
  <c r="Q1834" i="8" s="1"/>
  <c r="P1833" i="8"/>
  <c r="Q1833" i="8" s="1"/>
  <c r="R1833" i="8"/>
  <c r="S1833" i="8" s="1"/>
  <c r="C326" i="8"/>
  <c r="G325" i="8"/>
  <c r="H1832" i="2"/>
  <c r="I1832" i="2" s="1"/>
  <c r="J1832" i="2" s="1"/>
  <c r="P1830" i="2"/>
  <c r="Q1830" i="2" s="1"/>
  <c r="R1830" i="2"/>
  <c r="S1830" i="2" s="1"/>
  <c r="J1831" i="2"/>
  <c r="N1831" i="2"/>
  <c r="O1831" i="2" s="1"/>
  <c r="C1834" i="2"/>
  <c r="K1834" i="2" s="1"/>
  <c r="F1833" i="2"/>
  <c r="G1833" i="2" s="1"/>
  <c r="D1833" i="2"/>
  <c r="E1833" i="2" s="1"/>
  <c r="H307" i="2"/>
  <c r="G308" i="2"/>
  <c r="C309" i="2"/>
  <c r="D309" i="2" s="1"/>
  <c r="F308" i="2"/>
  <c r="C1850" i="10" l="1"/>
  <c r="F1849" i="10"/>
  <c r="G1849" i="10" s="1"/>
  <c r="K1849" i="10"/>
  <c r="D1849" i="10"/>
  <c r="E1849" i="10" s="1"/>
  <c r="D340" i="10"/>
  <c r="R1848" i="10"/>
  <c r="S1848" i="10" s="1"/>
  <c r="P1848" i="10"/>
  <c r="Q1848" i="10" s="1"/>
  <c r="C341" i="10"/>
  <c r="F341" i="10" s="1"/>
  <c r="G340" i="10"/>
  <c r="F1837" i="8"/>
  <c r="G1837" i="8" s="1"/>
  <c r="D1837" i="8"/>
  <c r="E1837" i="8" s="1"/>
  <c r="N1835" i="8"/>
  <c r="O1835" i="8" s="1"/>
  <c r="H325" i="8"/>
  <c r="F326" i="8"/>
  <c r="D326" i="8"/>
  <c r="C327" i="8"/>
  <c r="G326" i="8"/>
  <c r="C1838" i="8"/>
  <c r="K1837" i="8"/>
  <c r="R1835" i="8"/>
  <c r="S1835" i="8" s="1"/>
  <c r="P1835" i="8"/>
  <c r="Q1835" i="8" s="1"/>
  <c r="H1836" i="8"/>
  <c r="I1836" i="8" s="1"/>
  <c r="N1832" i="2"/>
  <c r="O1832" i="2" s="1"/>
  <c r="R1832" i="2"/>
  <c r="S1832" i="2" s="1"/>
  <c r="P1832" i="2"/>
  <c r="Q1832" i="2" s="1"/>
  <c r="R1831" i="2"/>
  <c r="S1831" i="2" s="1"/>
  <c r="P1831" i="2"/>
  <c r="Q1831" i="2" s="1"/>
  <c r="H1833" i="2"/>
  <c r="I1833" i="2" s="1"/>
  <c r="J1833" i="2" s="1"/>
  <c r="C1835" i="2"/>
  <c r="K1835" i="2" s="1"/>
  <c r="F1834" i="2"/>
  <c r="G1834" i="2" s="1"/>
  <c r="D1834" i="2"/>
  <c r="E1834" i="2" s="1"/>
  <c r="H308" i="2"/>
  <c r="G309" i="2"/>
  <c r="C310" i="2"/>
  <c r="D310" i="2" s="1"/>
  <c r="F309" i="2"/>
  <c r="H1849" i="10" l="1"/>
  <c r="I1849" i="10" s="1"/>
  <c r="D1850" i="10"/>
  <c r="E1850" i="10" s="1"/>
  <c r="C1851" i="10"/>
  <c r="F1850" i="10"/>
  <c r="G1850" i="10" s="1"/>
  <c r="K1850" i="10"/>
  <c r="H340" i="10"/>
  <c r="D341" i="10"/>
  <c r="C342" i="10"/>
  <c r="F342" i="10" s="1"/>
  <c r="G341" i="10"/>
  <c r="F1838" i="8"/>
  <c r="G1838" i="8" s="1"/>
  <c r="D1838" i="8"/>
  <c r="E1838" i="8" s="1"/>
  <c r="H326" i="8"/>
  <c r="F327" i="8"/>
  <c r="D327" i="8"/>
  <c r="H1837" i="8"/>
  <c r="I1837" i="8" s="1"/>
  <c r="N1837" i="8" s="1"/>
  <c r="O1837" i="8" s="1"/>
  <c r="N1836" i="8"/>
  <c r="O1836" i="8" s="1"/>
  <c r="J1836" i="8"/>
  <c r="C1839" i="8"/>
  <c r="K1838" i="8"/>
  <c r="G327" i="8"/>
  <c r="C328" i="8"/>
  <c r="R1833" i="2"/>
  <c r="S1833" i="2" s="1"/>
  <c r="P1833" i="2"/>
  <c r="Q1833" i="2" s="1"/>
  <c r="N1833" i="2"/>
  <c r="O1833" i="2" s="1"/>
  <c r="H1834" i="2"/>
  <c r="I1834" i="2" s="1"/>
  <c r="C1836" i="2"/>
  <c r="K1836" i="2" s="1"/>
  <c r="F1835" i="2"/>
  <c r="G1835" i="2" s="1"/>
  <c r="D1835" i="2"/>
  <c r="E1835" i="2" s="1"/>
  <c r="G310" i="2"/>
  <c r="F310" i="2"/>
  <c r="C311" i="2"/>
  <c r="D311" i="2" s="1"/>
  <c r="H309" i="2"/>
  <c r="F1851" i="10" l="1"/>
  <c r="G1851" i="10" s="1"/>
  <c r="C1852" i="10"/>
  <c r="D1851" i="10"/>
  <c r="E1851" i="10" s="1"/>
  <c r="H1851" i="10" s="1"/>
  <c r="I1851" i="10" s="1"/>
  <c r="N1851" i="10" s="1"/>
  <c r="O1851" i="10" s="1"/>
  <c r="K1851" i="10"/>
  <c r="H1850" i="10"/>
  <c r="I1850" i="10" s="1"/>
  <c r="N1849" i="10"/>
  <c r="O1849" i="10" s="1"/>
  <c r="J1849" i="10"/>
  <c r="J1851" i="10"/>
  <c r="P1851" i="10" s="1"/>
  <c r="Q1851" i="10" s="1"/>
  <c r="D342" i="10"/>
  <c r="H341" i="10"/>
  <c r="C343" i="10"/>
  <c r="F343" i="10" s="1"/>
  <c r="G342" i="10"/>
  <c r="F1839" i="8"/>
  <c r="G1839" i="8" s="1"/>
  <c r="D1839" i="8"/>
  <c r="E1839" i="8" s="1"/>
  <c r="F328" i="8"/>
  <c r="D328" i="8"/>
  <c r="H327" i="8"/>
  <c r="H1838" i="8"/>
  <c r="I1838" i="8" s="1"/>
  <c r="J1838" i="8" s="1"/>
  <c r="J1837" i="8"/>
  <c r="P1837" i="8" s="1"/>
  <c r="Q1837" i="8" s="1"/>
  <c r="C329" i="8"/>
  <c r="G328" i="8"/>
  <c r="R1836" i="8"/>
  <c r="S1836" i="8" s="1"/>
  <c r="P1836" i="8"/>
  <c r="Q1836" i="8" s="1"/>
  <c r="C1840" i="8"/>
  <c r="K1839" i="8"/>
  <c r="H1835" i="2"/>
  <c r="I1835" i="2" s="1"/>
  <c r="J1835" i="2" s="1"/>
  <c r="J1834" i="2"/>
  <c r="N1834" i="2"/>
  <c r="O1834" i="2" s="1"/>
  <c r="C1837" i="2"/>
  <c r="K1837" i="2" s="1"/>
  <c r="F1836" i="2"/>
  <c r="G1836" i="2" s="1"/>
  <c r="D1836" i="2"/>
  <c r="E1836" i="2" s="1"/>
  <c r="G311" i="2"/>
  <c r="C312" i="2"/>
  <c r="D312" i="2" s="1"/>
  <c r="F311" i="2"/>
  <c r="H310" i="2"/>
  <c r="D1852" i="10" l="1"/>
  <c r="E1852" i="10" s="1"/>
  <c r="K1852" i="10"/>
  <c r="F1852" i="10"/>
  <c r="G1852" i="10" s="1"/>
  <c r="C1853" i="10"/>
  <c r="P1849" i="10"/>
  <c r="Q1849" i="10" s="1"/>
  <c r="R1849" i="10"/>
  <c r="S1849" i="10" s="1"/>
  <c r="J1850" i="10"/>
  <c r="N1850" i="10"/>
  <c r="O1850" i="10" s="1"/>
  <c r="R1851" i="10"/>
  <c r="S1851" i="10" s="1"/>
  <c r="D343" i="10"/>
  <c r="H342" i="10"/>
  <c r="C344" i="10"/>
  <c r="F344" i="10" s="1"/>
  <c r="G343" i="10"/>
  <c r="F1840" i="8"/>
  <c r="G1840" i="8" s="1"/>
  <c r="D1840" i="8"/>
  <c r="E1840" i="8" s="1"/>
  <c r="F329" i="8"/>
  <c r="D329" i="8"/>
  <c r="H328" i="8"/>
  <c r="N1838" i="8"/>
  <c r="O1838" i="8" s="1"/>
  <c r="R1837" i="8"/>
  <c r="S1837" i="8" s="1"/>
  <c r="C1841" i="8"/>
  <c r="K1840" i="8"/>
  <c r="P1838" i="8"/>
  <c r="Q1838" i="8" s="1"/>
  <c r="R1838" i="8"/>
  <c r="S1838" i="8" s="1"/>
  <c r="H1839" i="8"/>
  <c r="I1839" i="8" s="1"/>
  <c r="C330" i="8"/>
  <c r="G329" i="8"/>
  <c r="H311" i="2"/>
  <c r="H1836" i="2"/>
  <c r="I1836" i="2" s="1"/>
  <c r="N1836" i="2" s="1"/>
  <c r="O1836" i="2" s="1"/>
  <c r="R1834" i="2"/>
  <c r="S1834" i="2" s="1"/>
  <c r="P1834" i="2"/>
  <c r="Q1834" i="2" s="1"/>
  <c r="R1835" i="2"/>
  <c r="S1835" i="2" s="1"/>
  <c r="P1835" i="2"/>
  <c r="Q1835" i="2" s="1"/>
  <c r="N1835" i="2"/>
  <c r="O1835" i="2" s="1"/>
  <c r="C1838" i="2"/>
  <c r="K1838" i="2" s="1"/>
  <c r="D1837" i="2"/>
  <c r="E1837" i="2" s="1"/>
  <c r="F1837" i="2"/>
  <c r="G1837" i="2" s="1"/>
  <c r="G312" i="2"/>
  <c r="F312" i="2"/>
  <c r="C313" i="2"/>
  <c r="D313" i="2" s="1"/>
  <c r="D1853" i="10" l="1"/>
  <c r="E1853" i="10" s="1"/>
  <c r="H1853" i="10" s="1"/>
  <c r="I1853" i="10" s="1"/>
  <c r="J1853" i="10" s="1"/>
  <c r="P1853" i="10" s="1"/>
  <c r="Q1853" i="10" s="1"/>
  <c r="K1853" i="10"/>
  <c r="C1854" i="10"/>
  <c r="F1853" i="10"/>
  <c r="G1853" i="10" s="1"/>
  <c r="P1850" i="10"/>
  <c r="Q1850" i="10" s="1"/>
  <c r="R1850" i="10"/>
  <c r="S1850" i="10" s="1"/>
  <c r="H1852" i="10"/>
  <c r="I1852" i="10" s="1"/>
  <c r="D344" i="10"/>
  <c r="H343" i="10"/>
  <c r="N1853" i="10"/>
  <c r="O1853" i="10" s="1"/>
  <c r="C345" i="10"/>
  <c r="F345" i="10" s="1"/>
  <c r="G344" i="10"/>
  <c r="F1841" i="8"/>
  <c r="G1841" i="8" s="1"/>
  <c r="D1841" i="8"/>
  <c r="E1841" i="8" s="1"/>
  <c r="H329" i="8"/>
  <c r="F330" i="8"/>
  <c r="D330" i="8"/>
  <c r="H1840" i="8"/>
  <c r="I1840" i="8" s="1"/>
  <c r="N1840" i="8" s="1"/>
  <c r="O1840" i="8" s="1"/>
  <c r="N1839" i="8"/>
  <c r="O1839" i="8" s="1"/>
  <c r="J1839" i="8"/>
  <c r="C1842" i="8"/>
  <c r="K1841" i="8"/>
  <c r="C331" i="8"/>
  <c r="G330" i="8"/>
  <c r="J1836" i="2"/>
  <c r="P1836" i="2" s="1"/>
  <c r="Q1836" i="2" s="1"/>
  <c r="H1837" i="2"/>
  <c r="I1837" i="2" s="1"/>
  <c r="C1839" i="2"/>
  <c r="K1839" i="2" s="1"/>
  <c r="F1838" i="2"/>
  <c r="G1838" i="2" s="1"/>
  <c r="D1838" i="2"/>
  <c r="E1838" i="2" s="1"/>
  <c r="H312" i="2"/>
  <c r="G313" i="2"/>
  <c r="C314" i="2"/>
  <c r="D314" i="2" s="1"/>
  <c r="F313" i="2"/>
  <c r="R1853" i="10" l="1"/>
  <c r="S1853" i="10" s="1"/>
  <c r="N1852" i="10"/>
  <c r="O1852" i="10" s="1"/>
  <c r="J1852" i="10"/>
  <c r="F1854" i="10"/>
  <c r="G1854" i="10" s="1"/>
  <c r="K1854" i="10"/>
  <c r="D1854" i="10"/>
  <c r="E1854" i="10" s="1"/>
  <c r="C1855" i="10"/>
  <c r="D345" i="10"/>
  <c r="H344" i="10"/>
  <c r="C346" i="10"/>
  <c r="F346" i="10" s="1"/>
  <c r="G345" i="10"/>
  <c r="F1842" i="8"/>
  <c r="D1842" i="8"/>
  <c r="E1842" i="8" s="1"/>
  <c r="H1841" i="8"/>
  <c r="I1841" i="8" s="1"/>
  <c r="J1841" i="8" s="1"/>
  <c r="F331" i="8"/>
  <c r="D331" i="8"/>
  <c r="H330" i="8"/>
  <c r="J1840" i="8"/>
  <c r="R1840" i="8" s="1"/>
  <c r="S1840" i="8" s="1"/>
  <c r="R1839" i="8"/>
  <c r="S1839" i="8" s="1"/>
  <c r="P1839" i="8"/>
  <c r="Q1839" i="8" s="1"/>
  <c r="G331" i="8"/>
  <c r="C332" i="8"/>
  <c r="C1843" i="8"/>
  <c r="G1842" i="8"/>
  <c r="K1842" i="8"/>
  <c r="R1836" i="2"/>
  <c r="S1836" i="2" s="1"/>
  <c r="H1838" i="2"/>
  <c r="I1838" i="2" s="1"/>
  <c r="J1838" i="2" s="1"/>
  <c r="J1837" i="2"/>
  <c r="N1837" i="2"/>
  <c r="O1837" i="2" s="1"/>
  <c r="C1840" i="2"/>
  <c r="K1840" i="2" s="1"/>
  <c r="F1839" i="2"/>
  <c r="G1839" i="2" s="1"/>
  <c r="D1839" i="2"/>
  <c r="E1839" i="2" s="1"/>
  <c r="H313" i="2"/>
  <c r="G314" i="2"/>
  <c r="F314" i="2"/>
  <c r="C315" i="2"/>
  <c r="D315" i="2" s="1"/>
  <c r="R1852" i="10" l="1"/>
  <c r="S1852" i="10" s="1"/>
  <c r="P1852" i="10"/>
  <c r="Q1852" i="10" s="1"/>
  <c r="H1854" i="10"/>
  <c r="I1854" i="10" s="1"/>
  <c r="D1855" i="10"/>
  <c r="E1855" i="10" s="1"/>
  <c r="H1855" i="10" s="1"/>
  <c r="I1855" i="10" s="1"/>
  <c r="N1855" i="10" s="1"/>
  <c r="O1855" i="10" s="1"/>
  <c r="C1856" i="10"/>
  <c r="K1855" i="10"/>
  <c r="F1855" i="10"/>
  <c r="G1855" i="10" s="1"/>
  <c r="D346" i="10"/>
  <c r="H345" i="10"/>
  <c r="C347" i="10"/>
  <c r="F347" i="10" s="1"/>
  <c r="G346" i="10"/>
  <c r="F1843" i="8"/>
  <c r="D1843" i="8"/>
  <c r="E1843" i="8" s="1"/>
  <c r="H331" i="8"/>
  <c r="N1841" i="8"/>
  <c r="O1841" i="8" s="1"/>
  <c r="H1842" i="8"/>
  <c r="I1842" i="8" s="1"/>
  <c r="J1842" i="8" s="1"/>
  <c r="F332" i="8"/>
  <c r="D332" i="8"/>
  <c r="P1840" i="8"/>
  <c r="Q1840" i="8" s="1"/>
  <c r="C333" i="8"/>
  <c r="G332" i="8"/>
  <c r="P1841" i="8"/>
  <c r="Q1841" i="8" s="1"/>
  <c r="R1841" i="8"/>
  <c r="S1841" i="8" s="1"/>
  <c r="G1843" i="8"/>
  <c r="C1844" i="8"/>
  <c r="K1843" i="8"/>
  <c r="R1837" i="2"/>
  <c r="S1837" i="2" s="1"/>
  <c r="P1837" i="2"/>
  <c r="Q1837" i="2" s="1"/>
  <c r="R1838" i="2"/>
  <c r="S1838" i="2" s="1"/>
  <c r="P1838" i="2"/>
  <c r="Q1838" i="2" s="1"/>
  <c r="N1838" i="2"/>
  <c r="O1838" i="2" s="1"/>
  <c r="H1839" i="2"/>
  <c r="I1839" i="2" s="1"/>
  <c r="N1839" i="2" s="1"/>
  <c r="O1839" i="2" s="1"/>
  <c r="C1841" i="2"/>
  <c r="K1841" i="2" s="1"/>
  <c r="F1840" i="2"/>
  <c r="G1840" i="2" s="1"/>
  <c r="D1840" i="2"/>
  <c r="E1840" i="2" s="1"/>
  <c r="G315" i="2"/>
  <c r="C316" i="2"/>
  <c r="D316" i="2" s="1"/>
  <c r="F315" i="2"/>
  <c r="H314" i="2"/>
  <c r="N1854" i="10" l="1"/>
  <c r="O1854" i="10" s="1"/>
  <c r="J1854" i="10"/>
  <c r="J1855" i="10"/>
  <c r="R1855" i="10" s="1"/>
  <c r="S1855" i="10" s="1"/>
  <c r="D1856" i="10"/>
  <c r="E1856" i="10" s="1"/>
  <c r="C1857" i="10"/>
  <c r="F1856" i="10"/>
  <c r="G1856" i="10" s="1"/>
  <c r="K1856" i="10"/>
  <c r="P1855" i="10"/>
  <c r="Q1855" i="10" s="1"/>
  <c r="D347" i="10"/>
  <c r="H346" i="10"/>
  <c r="C348" i="10"/>
  <c r="F348" i="10" s="1"/>
  <c r="G347" i="10"/>
  <c r="F1844" i="8"/>
  <c r="G1844" i="8" s="1"/>
  <c r="D1844" i="8"/>
  <c r="E1844" i="8" s="1"/>
  <c r="N1842" i="8"/>
  <c r="O1842" i="8" s="1"/>
  <c r="H332" i="8"/>
  <c r="F333" i="8"/>
  <c r="D333" i="8"/>
  <c r="H1843" i="8"/>
  <c r="I1843" i="8" s="1"/>
  <c r="N1843" i="8" s="1"/>
  <c r="O1843" i="8" s="1"/>
  <c r="C334" i="8"/>
  <c r="G333" i="8"/>
  <c r="C1845" i="8"/>
  <c r="K1844" i="8"/>
  <c r="P1842" i="8"/>
  <c r="Q1842" i="8" s="1"/>
  <c r="R1842" i="8"/>
  <c r="S1842" i="8" s="1"/>
  <c r="J1839" i="2"/>
  <c r="H1840" i="2"/>
  <c r="I1840" i="2" s="1"/>
  <c r="C1842" i="2"/>
  <c r="K1842" i="2" s="1"/>
  <c r="F1841" i="2"/>
  <c r="G1841" i="2" s="1"/>
  <c r="D1841" i="2"/>
  <c r="E1841" i="2" s="1"/>
  <c r="H315" i="2"/>
  <c r="G316" i="2"/>
  <c r="C317" i="2"/>
  <c r="D317" i="2" s="1"/>
  <c r="F316" i="2"/>
  <c r="H1856" i="10" l="1"/>
  <c r="I1856" i="10" s="1"/>
  <c r="R1854" i="10"/>
  <c r="S1854" i="10" s="1"/>
  <c r="P1854" i="10"/>
  <c r="Q1854" i="10" s="1"/>
  <c r="D1857" i="10"/>
  <c r="E1857" i="10" s="1"/>
  <c r="K1857" i="10"/>
  <c r="F1857" i="10"/>
  <c r="G1857" i="10" s="1"/>
  <c r="C1858" i="10"/>
  <c r="D348" i="10"/>
  <c r="H347" i="10"/>
  <c r="C349" i="10"/>
  <c r="F349" i="10" s="1"/>
  <c r="G348" i="10"/>
  <c r="F1845" i="8"/>
  <c r="G1845" i="8" s="1"/>
  <c r="D1845" i="8"/>
  <c r="E1845" i="8" s="1"/>
  <c r="F334" i="8"/>
  <c r="D334" i="8"/>
  <c r="H333" i="8"/>
  <c r="J1843" i="8"/>
  <c r="R1843" i="8" s="1"/>
  <c r="S1843" i="8" s="1"/>
  <c r="C1846" i="8"/>
  <c r="K1845" i="8"/>
  <c r="C335" i="8"/>
  <c r="G334" i="8"/>
  <c r="H1844" i="8"/>
  <c r="I1844" i="8" s="1"/>
  <c r="R1839" i="2"/>
  <c r="S1839" i="2" s="1"/>
  <c r="P1839" i="2"/>
  <c r="Q1839" i="2" s="1"/>
  <c r="J1840" i="2"/>
  <c r="N1840" i="2"/>
  <c r="O1840" i="2" s="1"/>
  <c r="H1841" i="2"/>
  <c r="I1841" i="2" s="1"/>
  <c r="C1843" i="2"/>
  <c r="K1843" i="2" s="1"/>
  <c r="F1842" i="2"/>
  <c r="G1842" i="2" s="1"/>
  <c r="D1842" i="2"/>
  <c r="E1842" i="2" s="1"/>
  <c r="G317" i="2"/>
  <c r="C318" i="2"/>
  <c r="D318" i="2" s="1"/>
  <c r="F317" i="2"/>
  <c r="H316" i="2"/>
  <c r="H1857" i="10" l="1"/>
  <c r="I1857" i="10" s="1"/>
  <c r="D1858" i="10"/>
  <c r="E1858" i="10" s="1"/>
  <c r="C1859" i="10"/>
  <c r="K1858" i="10"/>
  <c r="F1858" i="10"/>
  <c r="G1858" i="10" s="1"/>
  <c r="J1856" i="10"/>
  <c r="N1856" i="10"/>
  <c r="O1856" i="10" s="1"/>
  <c r="D349" i="10"/>
  <c r="H348" i="10"/>
  <c r="C350" i="10"/>
  <c r="F350" i="10" s="1"/>
  <c r="G349" i="10"/>
  <c r="F1846" i="8"/>
  <c r="G1846" i="8" s="1"/>
  <c r="D1846" i="8"/>
  <c r="E1846" i="8" s="1"/>
  <c r="H334" i="8"/>
  <c r="F335" i="8"/>
  <c r="D335" i="8"/>
  <c r="P1843" i="8"/>
  <c r="Q1843" i="8" s="1"/>
  <c r="H1845" i="8"/>
  <c r="I1845" i="8" s="1"/>
  <c r="N1845" i="8" s="1"/>
  <c r="O1845" i="8" s="1"/>
  <c r="N1844" i="8"/>
  <c r="O1844" i="8" s="1"/>
  <c r="J1844" i="8"/>
  <c r="G335" i="8"/>
  <c r="C336" i="8"/>
  <c r="C1847" i="8"/>
  <c r="K1846" i="8"/>
  <c r="R1840" i="2"/>
  <c r="S1840" i="2" s="1"/>
  <c r="P1840" i="2"/>
  <c r="Q1840" i="2" s="1"/>
  <c r="J1841" i="2"/>
  <c r="N1841" i="2"/>
  <c r="O1841" i="2" s="1"/>
  <c r="H317" i="2"/>
  <c r="H1842" i="2"/>
  <c r="I1842" i="2" s="1"/>
  <c r="C1844" i="2"/>
  <c r="K1844" i="2" s="1"/>
  <c r="F1843" i="2"/>
  <c r="G1843" i="2" s="1"/>
  <c r="D1843" i="2"/>
  <c r="E1843" i="2" s="1"/>
  <c r="G318" i="2"/>
  <c r="F318" i="2"/>
  <c r="C319" i="2"/>
  <c r="D319" i="2" s="1"/>
  <c r="D1859" i="10" l="1"/>
  <c r="E1859" i="10" s="1"/>
  <c r="K1859" i="10"/>
  <c r="C1860" i="10"/>
  <c r="F1859" i="10"/>
  <c r="G1859" i="10" s="1"/>
  <c r="P1856" i="10"/>
  <c r="Q1856" i="10" s="1"/>
  <c r="R1856" i="10"/>
  <c r="S1856" i="10" s="1"/>
  <c r="H1858" i="10"/>
  <c r="I1858" i="10" s="1"/>
  <c r="N1857" i="10"/>
  <c r="O1857" i="10" s="1"/>
  <c r="J1857" i="10"/>
  <c r="D350" i="10"/>
  <c r="H349" i="10"/>
  <c r="C351" i="10"/>
  <c r="F351" i="10" s="1"/>
  <c r="G350" i="10"/>
  <c r="F1847" i="8"/>
  <c r="G1847" i="8" s="1"/>
  <c r="D1847" i="8"/>
  <c r="E1847" i="8" s="1"/>
  <c r="F336" i="8"/>
  <c r="D336" i="8"/>
  <c r="H335" i="8"/>
  <c r="H1846" i="8"/>
  <c r="I1846" i="8" s="1"/>
  <c r="N1846" i="8" s="1"/>
  <c r="O1846" i="8" s="1"/>
  <c r="J1845" i="8"/>
  <c r="R1845" i="8" s="1"/>
  <c r="S1845" i="8" s="1"/>
  <c r="C337" i="8"/>
  <c r="G336" i="8"/>
  <c r="R1844" i="8"/>
  <c r="S1844" i="8" s="1"/>
  <c r="P1844" i="8"/>
  <c r="Q1844" i="8" s="1"/>
  <c r="C1848" i="8"/>
  <c r="K1847" i="8"/>
  <c r="H1843" i="2"/>
  <c r="I1843" i="2" s="1"/>
  <c r="J1843" i="2" s="1"/>
  <c r="R1841" i="2"/>
  <c r="S1841" i="2" s="1"/>
  <c r="P1841" i="2"/>
  <c r="Q1841" i="2" s="1"/>
  <c r="J1842" i="2"/>
  <c r="N1842" i="2"/>
  <c r="O1842" i="2" s="1"/>
  <c r="C1845" i="2"/>
  <c r="K1845" i="2" s="1"/>
  <c r="F1844" i="2"/>
  <c r="G1844" i="2" s="1"/>
  <c r="D1844" i="2"/>
  <c r="E1844" i="2" s="1"/>
  <c r="G319" i="2"/>
  <c r="C320" i="2"/>
  <c r="D320" i="2" s="1"/>
  <c r="F319" i="2"/>
  <c r="H318" i="2"/>
  <c r="J1858" i="10" l="1"/>
  <c r="N1858" i="10"/>
  <c r="O1858" i="10" s="1"/>
  <c r="D1860" i="10"/>
  <c r="E1860" i="10" s="1"/>
  <c r="K1860" i="10"/>
  <c r="F1860" i="10"/>
  <c r="G1860" i="10" s="1"/>
  <c r="C1861" i="10"/>
  <c r="P1857" i="10"/>
  <c r="Q1857" i="10" s="1"/>
  <c r="R1857" i="10"/>
  <c r="S1857" i="10" s="1"/>
  <c r="H1859" i="10"/>
  <c r="I1859" i="10" s="1"/>
  <c r="D351" i="10"/>
  <c r="H350" i="10"/>
  <c r="C352" i="10"/>
  <c r="F352" i="10" s="1"/>
  <c r="G351" i="10"/>
  <c r="F1848" i="8"/>
  <c r="G1848" i="8" s="1"/>
  <c r="D1848" i="8"/>
  <c r="H336" i="8"/>
  <c r="F337" i="8"/>
  <c r="D337" i="8"/>
  <c r="J1846" i="8"/>
  <c r="R1846" i="8" s="1"/>
  <c r="S1846" i="8" s="1"/>
  <c r="P1845" i="8"/>
  <c r="Q1845" i="8" s="1"/>
  <c r="C1849" i="8"/>
  <c r="K1848" i="8"/>
  <c r="E1848" i="8"/>
  <c r="H1847" i="8"/>
  <c r="I1847" i="8" s="1"/>
  <c r="C338" i="8"/>
  <c r="G337" i="8"/>
  <c r="N1843" i="2"/>
  <c r="O1843" i="2" s="1"/>
  <c r="P1842" i="2"/>
  <c r="Q1842" i="2" s="1"/>
  <c r="R1842" i="2"/>
  <c r="S1842" i="2" s="1"/>
  <c r="R1843" i="2"/>
  <c r="S1843" i="2" s="1"/>
  <c r="P1843" i="2"/>
  <c r="Q1843" i="2" s="1"/>
  <c r="H1844" i="2"/>
  <c r="I1844" i="2" s="1"/>
  <c r="J1844" i="2" s="1"/>
  <c r="C1846" i="2"/>
  <c r="K1846" i="2" s="1"/>
  <c r="D1845" i="2"/>
  <c r="E1845" i="2" s="1"/>
  <c r="F1845" i="2"/>
  <c r="G1845" i="2" s="1"/>
  <c r="G320" i="2"/>
  <c r="C321" i="2"/>
  <c r="D321" i="2" s="1"/>
  <c r="F320" i="2"/>
  <c r="H319" i="2"/>
  <c r="H1860" i="10" l="1"/>
  <c r="I1860" i="10" s="1"/>
  <c r="C1862" i="10"/>
  <c r="F1861" i="10"/>
  <c r="G1861" i="10" s="1"/>
  <c r="D1861" i="10"/>
  <c r="E1861" i="10" s="1"/>
  <c r="H1861" i="10" s="1"/>
  <c r="I1861" i="10" s="1"/>
  <c r="J1861" i="10" s="1"/>
  <c r="K1861" i="10"/>
  <c r="N1859" i="10"/>
  <c r="O1859" i="10" s="1"/>
  <c r="J1859" i="10"/>
  <c r="P1858" i="10"/>
  <c r="Q1858" i="10" s="1"/>
  <c r="R1858" i="10"/>
  <c r="S1858" i="10" s="1"/>
  <c r="D352" i="10"/>
  <c r="H351" i="10"/>
  <c r="N1861" i="10"/>
  <c r="O1861" i="10" s="1"/>
  <c r="C353" i="10"/>
  <c r="F353" i="10" s="1"/>
  <c r="G352" i="10"/>
  <c r="F1849" i="8"/>
  <c r="G1849" i="8" s="1"/>
  <c r="D1849" i="8"/>
  <c r="E1849" i="8" s="1"/>
  <c r="P1846" i="8"/>
  <c r="Q1846" i="8" s="1"/>
  <c r="F338" i="8"/>
  <c r="D338" i="8"/>
  <c r="H337" i="8"/>
  <c r="H1848" i="8"/>
  <c r="I1848" i="8" s="1"/>
  <c r="N1848" i="8" s="1"/>
  <c r="O1848" i="8" s="1"/>
  <c r="N1847" i="8"/>
  <c r="O1847" i="8" s="1"/>
  <c r="J1847" i="8"/>
  <c r="C1850" i="8"/>
  <c r="K1849" i="8"/>
  <c r="C339" i="8"/>
  <c r="G338" i="8"/>
  <c r="N1844" i="2"/>
  <c r="O1844" i="2" s="1"/>
  <c r="R1844" i="2"/>
  <c r="S1844" i="2" s="1"/>
  <c r="P1844" i="2"/>
  <c r="Q1844" i="2" s="1"/>
  <c r="H1845" i="2"/>
  <c r="I1845" i="2" s="1"/>
  <c r="C1847" i="2"/>
  <c r="K1847" i="2" s="1"/>
  <c r="F1846" i="2"/>
  <c r="G1846" i="2" s="1"/>
  <c r="D1846" i="2"/>
  <c r="E1846" i="2" s="1"/>
  <c r="H320" i="2"/>
  <c r="G321" i="2"/>
  <c r="C322" i="2"/>
  <c r="D322" i="2" s="1"/>
  <c r="F321" i="2"/>
  <c r="P1859" i="10" l="1"/>
  <c r="Q1859" i="10" s="1"/>
  <c r="R1859" i="10"/>
  <c r="S1859" i="10" s="1"/>
  <c r="F1862" i="10"/>
  <c r="G1862" i="10" s="1"/>
  <c r="D1862" i="10"/>
  <c r="E1862" i="10" s="1"/>
  <c r="H1862" i="10" s="1"/>
  <c r="I1862" i="10" s="1"/>
  <c r="J1862" i="10" s="1"/>
  <c r="P1862" i="10" s="1"/>
  <c r="Q1862" i="10" s="1"/>
  <c r="K1862" i="10"/>
  <c r="C1863" i="10"/>
  <c r="N1860" i="10"/>
  <c r="O1860" i="10" s="1"/>
  <c r="J1860" i="10"/>
  <c r="D353" i="10"/>
  <c r="H352" i="10"/>
  <c r="R1861" i="10"/>
  <c r="S1861" i="10" s="1"/>
  <c r="P1861" i="10"/>
  <c r="Q1861" i="10" s="1"/>
  <c r="C354" i="10"/>
  <c r="F354" i="10" s="1"/>
  <c r="G353" i="10"/>
  <c r="F1850" i="8"/>
  <c r="G1850" i="8" s="1"/>
  <c r="D1850" i="8"/>
  <c r="E1850" i="8" s="1"/>
  <c r="F339" i="8"/>
  <c r="D339" i="8"/>
  <c r="H338" i="8"/>
  <c r="J1848" i="8"/>
  <c r="P1848" i="8" s="1"/>
  <c r="Q1848" i="8" s="1"/>
  <c r="R1847" i="8"/>
  <c r="S1847" i="8" s="1"/>
  <c r="P1847" i="8"/>
  <c r="Q1847" i="8" s="1"/>
  <c r="G339" i="8"/>
  <c r="C340" i="8"/>
  <c r="C1851" i="8"/>
  <c r="K1850" i="8"/>
  <c r="H1849" i="8"/>
  <c r="I1849" i="8" s="1"/>
  <c r="J1845" i="2"/>
  <c r="N1845" i="2"/>
  <c r="O1845" i="2" s="1"/>
  <c r="H1846" i="2"/>
  <c r="I1846" i="2" s="1"/>
  <c r="C1848" i="2"/>
  <c r="K1848" i="2" s="1"/>
  <c r="F1847" i="2"/>
  <c r="G1847" i="2" s="1"/>
  <c r="D1847" i="2"/>
  <c r="E1847" i="2" s="1"/>
  <c r="G322" i="2"/>
  <c r="C323" i="2"/>
  <c r="D323" i="2" s="1"/>
  <c r="F322" i="2"/>
  <c r="H321" i="2"/>
  <c r="N1862" i="10" l="1"/>
  <c r="O1862" i="10" s="1"/>
  <c r="C1864" i="10"/>
  <c r="F1863" i="10"/>
  <c r="G1863" i="10" s="1"/>
  <c r="K1863" i="10"/>
  <c r="D1863" i="10"/>
  <c r="E1863" i="10" s="1"/>
  <c r="H1863" i="10" s="1"/>
  <c r="I1863" i="10" s="1"/>
  <c r="N1863" i="10" s="1"/>
  <c r="O1863" i="10" s="1"/>
  <c r="R1862" i="10"/>
  <c r="S1862" i="10" s="1"/>
  <c r="P1860" i="10"/>
  <c r="Q1860" i="10" s="1"/>
  <c r="R1860" i="10"/>
  <c r="S1860" i="10" s="1"/>
  <c r="D354" i="10"/>
  <c r="H353" i="10"/>
  <c r="C355" i="10"/>
  <c r="F355" i="10" s="1"/>
  <c r="G354" i="10"/>
  <c r="F1851" i="8"/>
  <c r="G1851" i="8" s="1"/>
  <c r="D1851" i="8"/>
  <c r="E1851" i="8" s="1"/>
  <c r="H339" i="8"/>
  <c r="R1848" i="8"/>
  <c r="S1848" i="8" s="1"/>
  <c r="F340" i="8"/>
  <c r="D340" i="8"/>
  <c r="C1852" i="8"/>
  <c r="K1851" i="8"/>
  <c r="N1849" i="8"/>
  <c r="O1849" i="8" s="1"/>
  <c r="J1849" i="8"/>
  <c r="H1850" i="8"/>
  <c r="I1850" i="8" s="1"/>
  <c r="C341" i="8"/>
  <c r="G340" i="8"/>
  <c r="H322" i="2"/>
  <c r="H1847" i="2"/>
  <c r="I1847" i="2" s="1"/>
  <c r="J1847" i="2" s="1"/>
  <c r="R1845" i="2"/>
  <c r="S1845" i="2" s="1"/>
  <c r="P1845" i="2"/>
  <c r="Q1845" i="2" s="1"/>
  <c r="J1846" i="2"/>
  <c r="N1846" i="2"/>
  <c r="O1846" i="2" s="1"/>
  <c r="C1849" i="2"/>
  <c r="K1849" i="2" s="1"/>
  <c r="F1848" i="2"/>
  <c r="G1848" i="2" s="1"/>
  <c r="D1848" i="2"/>
  <c r="E1848" i="2" s="1"/>
  <c r="G323" i="2"/>
  <c r="C324" i="2"/>
  <c r="D324" i="2" s="1"/>
  <c r="F323" i="2"/>
  <c r="J1863" i="10" l="1"/>
  <c r="F1864" i="10"/>
  <c r="G1864" i="10" s="1"/>
  <c r="K1864" i="10"/>
  <c r="D1864" i="10"/>
  <c r="E1864" i="10" s="1"/>
  <c r="C1865" i="10"/>
  <c r="D355" i="10"/>
  <c r="H354" i="10"/>
  <c r="C356" i="10"/>
  <c r="F356" i="10" s="1"/>
  <c r="G355" i="10"/>
  <c r="F1852" i="8"/>
  <c r="G1852" i="8" s="1"/>
  <c r="D1852" i="8"/>
  <c r="E1852" i="8" s="1"/>
  <c r="F341" i="8"/>
  <c r="D341" i="8"/>
  <c r="H340" i="8"/>
  <c r="H1851" i="8"/>
  <c r="I1851" i="8" s="1"/>
  <c r="N1851" i="8" s="1"/>
  <c r="O1851" i="8" s="1"/>
  <c r="N1850" i="8"/>
  <c r="O1850" i="8" s="1"/>
  <c r="J1850" i="8"/>
  <c r="P1849" i="8"/>
  <c r="Q1849" i="8" s="1"/>
  <c r="R1849" i="8"/>
  <c r="S1849" i="8" s="1"/>
  <c r="C1853" i="8"/>
  <c r="K1852" i="8"/>
  <c r="C342" i="8"/>
  <c r="G341" i="8"/>
  <c r="N1847" i="2"/>
  <c r="O1847" i="2" s="1"/>
  <c r="R1846" i="2"/>
  <c r="S1846" i="2" s="1"/>
  <c r="P1846" i="2"/>
  <c r="Q1846" i="2" s="1"/>
  <c r="R1847" i="2"/>
  <c r="S1847" i="2" s="1"/>
  <c r="P1847" i="2"/>
  <c r="Q1847" i="2" s="1"/>
  <c r="H1848" i="2"/>
  <c r="I1848" i="2" s="1"/>
  <c r="C1850" i="2"/>
  <c r="K1850" i="2" s="1"/>
  <c r="F1849" i="2"/>
  <c r="G1849" i="2" s="1"/>
  <c r="D1849" i="2"/>
  <c r="E1849" i="2" s="1"/>
  <c r="G324" i="2"/>
  <c r="C325" i="2"/>
  <c r="D325" i="2" s="1"/>
  <c r="F324" i="2"/>
  <c r="H323" i="2"/>
  <c r="H1864" i="10" l="1"/>
  <c r="I1864" i="10" s="1"/>
  <c r="F1865" i="10"/>
  <c r="G1865" i="10" s="1"/>
  <c r="D1865" i="10"/>
  <c r="E1865" i="10" s="1"/>
  <c r="H1865" i="10" s="1"/>
  <c r="I1865" i="10" s="1"/>
  <c r="J1865" i="10" s="1"/>
  <c r="C1866" i="10"/>
  <c r="K1865" i="10"/>
  <c r="R1863" i="10"/>
  <c r="S1863" i="10" s="1"/>
  <c r="P1863" i="10"/>
  <c r="Q1863" i="10" s="1"/>
  <c r="D356" i="10"/>
  <c r="H355" i="10"/>
  <c r="R1865" i="10"/>
  <c r="S1865" i="10" s="1"/>
  <c r="P1865" i="10"/>
  <c r="Q1865" i="10" s="1"/>
  <c r="C357" i="10"/>
  <c r="F357" i="10" s="1"/>
  <c r="G356" i="10"/>
  <c r="F1853" i="8"/>
  <c r="G1853" i="8" s="1"/>
  <c r="D1853" i="8"/>
  <c r="E1853" i="8" s="1"/>
  <c r="F342" i="8"/>
  <c r="D342" i="8"/>
  <c r="H341" i="8"/>
  <c r="J1851" i="8"/>
  <c r="P1851" i="8" s="1"/>
  <c r="Q1851" i="8" s="1"/>
  <c r="C343" i="8"/>
  <c r="G342" i="8"/>
  <c r="C1854" i="8"/>
  <c r="K1853" i="8"/>
  <c r="P1850" i="8"/>
  <c r="Q1850" i="8" s="1"/>
  <c r="R1850" i="8"/>
  <c r="S1850" i="8" s="1"/>
  <c r="H1852" i="8"/>
  <c r="I1852" i="8" s="1"/>
  <c r="H1849" i="2"/>
  <c r="I1849" i="2" s="1"/>
  <c r="N1849" i="2" s="1"/>
  <c r="O1849" i="2" s="1"/>
  <c r="J1848" i="2"/>
  <c r="N1848" i="2"/>
  <c r="O1848" i="2" s="1"/>
  <c r="C1851" i="2"/>
  <c r="K1851" i="2" s="1"/>
  <c r="F1850" i="2"/>
  <c r="G1850" i="2" s="1"/>
  <c r="D1850" i="2"/>
  <c r="E1850" i="2" s="1"/>
  <c r="H324" i="2"/>
  <c r="G325" i="2"/>
  <c r="C326" i="2"/>
  <c r="D326" i="2" s="1"/>
  <c r="F325" i="2"/>
  <c r="H325" i="2" s="1"/>
  <c r="F1866" i="10" l="1"/>
  <c r="G1866" i="10" s="1"/>
  <c r="D1866" i="10"/>
  <c r="E1866" i="10" s="1"/>
  <c r="H1866" i="10" s="1"/>
  <c r="I1866" i="10" s="1"/>
  <c r="K1866" i="10"/>
  <c r="C1867" i="10"/>
  <c r="N1865" i="10"/>
  <c r="O1865" i="10" s="1"/>
  <c r="N1864" i="10"/>
  <c r="O1864" i="10" s="1"/>
  <c r="J1864" i="10"/>
  <c r="D357" i="10"/>
  <c r="H356" i="10"/>
  <c r="C358" i="10"/>
  <c r="F358" i="10" s="1"/>
  <c r="G357" i="10"/>
  <c r="N1866" i="10"/>
  <c r="O1866" i="10" s="1"/>
  <c r="J1866" i="10"/>
  <c r="F1854" i="8"/>
  <c r="G1854" i="8" s="1"/>
  <c r="D1854" i="8"/>
  <c r="E1854" i="8" s="1"/>
  <c r="F343" i="8"/>
  <c r="D343" i="8"/>
  <c r="H342" i="8"/>
  <c r="R1851" i="8"/>
  <c r="S1851" i="8" s="1"/>
  <c r="H1853" i="8"/>
  <c r="I1853" i="8" s="1"/>
  <c r="J1853" i="8" s="1"/>
  <c r="N1852" i="8"/>
  <c r="O1852" i="8" s="1"/>
  <c r="J1852" i="8"/>
  <c r="C1855" i="8"/>
  <c r="K1854" i="8"/>
  <c r="G343" i="8"/>
  <c r="C344" i="8"/>
  <c r="J1849" i="2"/>
  <c r="R1849" i="2" s="1"/>
  <c r="S1849" i="2" s="1"/>
  <c r="R1848" i="2"/>
  <c r="S1848" i="2" s="1"/>
  <c r="P1848" i="2"/>
  <c r="Q1848" i="2" s="1"/>
  <c r="H1850" i="2"/>
  <c r="I1850" i="2" s="1"/>
  <c r="J1850" i="2" s="1"/>
  <c r="C1852" i="2"/>
  <c r="K1852" i="2" s="1"/>
  <c r="F1851" i="2"/>
  <c r="G1851" i="2" s="1"/>
  <c r="D1851" i="2"/>
  <c r="E1851" i="2" s="1"/>
  <c r="G326" i="2"/>
  <c r="C327" i="2"/>
  <c r="D327" i="2" s="1"/>
  <c r="F326" i="2"/>
  <c r="D1867" i="10" l="1"/>
  <c r="E1867" i="10" s="1"/>
  <c r="K1867" i="10"/>
  <c r="C1868" i="10"/>
  <c r="F1867" i="10"/>
  <c r="G1867" i="10" s="1"/>
  <c r="R1864" i="10"/>
  <c r="S1864" i="10" s="1"/>
  <c r="P1864" i="10"/>
  <c r="Q1864" i="10" s="1"/>
  <c r="D358" i="10"/>
  <c r="H357" i="10"/>
  <c r="P1866" i="10"/>
  <c r="Q1866" i="10" s="1"/>
  <c r="R1866" i="10"/>
  <c r="S1866" i="10" s="1"/>
  <c r="C359" i="10"/>
  <c r="F359" i="10" s="1"/>
  <c r="G358" i="10"/>
  <c r="F1855" i="8"/>
  <c r="G1855" i="8" s="1"/>
  <c r="D1855" i="8"/>
  <c r="E1855" i="8" s="1"/>
  <c r="F344" i="8"/>
  <c r="D344" i="8"/>
  <c r="H343" i="8"/>
  <c r="N1853" i="8"/>
  <c r="O1853" i="8" s="1"/>
  <c r="H1854" i="8"/>
  <c r="I1854" i="8" s="1"/>
  <c r="N1854" i="8" s="1"/>
  <c r="O1854" i="8" s="1"/>
  <c r="C345" i="8"/>
  <c r="G344" i="8"/>
  <c r="R1852" i="8"/>
  <c r="S1852" i="8" s="1"/>
  <c r="P1852" i="8"/>
  <c r="Q1852" i="8" s="1"/>
  <c r="P1853" i="8"/>
  <c r="Q1853" i="8" s="1"/>
  <c r="R1853" i="8"/>
  <c r="S1853" i="8" s="1"/>
  <c r="C1856" i="8"/>
  <c r="K1855" i="8"/>
  <c r="P1849" i="2"/>
  <c r="Q1849" i="2" s="1"/>
  <c r="R1850" i="2"/>
  <c r="S1850" i="2" s="1"/>
  <c r="P1850" i="2"/>
  <c r="Q1850" i="2" s="1"/>
  <c r="N1850" i="2"/>
  <c r="O1850" i="2" s="1"/>
  <c r="H326" i="2"/>
  <c r="H1851" i="2"/>
  <c r="I1851" i="2" s="1"/>
  <c r="C1853" i="2"/>
  <c r="K1853" i="2" s="1"/>
  <c r="F1852" i="2"/>
  <c r="G1852" i="2" s="1"/>
  <c r="D1852" i="2"/>
  <c r="E1852" i="2" s="1"/>
  <c r="G327" i="2"/>
  <c r="C328" i="2"/>
  <c r="D328" i="2" s="1"/>
  <c r="F327" i="2"/>
  <c r="D1868" i="10" l="1"/>
  <c r="E1868" i="10" s="1"/>
  <c r="K1868" i="10"/>
  <c r="F1868" i="10"/>
  <c r="G1868" i="10" s="1"/>
  <c r="C1869" i="10"/>
  <c r="H1867" i="10"/>
  <c r="I1867" i="10" s="1"/>
  <c r="D359" i="10"/>
  <c r="H359" i="10" s="1"/>
  <c r="H358" i="10"/>
  <c r="C360" i="10"/>
  <c r="F360" i="10" s="1"/>
  <c r="G359" i="10"/>
  <c r="F1856" i="8"/>
  <c r="G1856" i="8" s="1"/>
  <c r="D1856" i="8"/>
  <c r="E1856" i="8" s="1"/>
  <c r="H344" i="8"/>
  <c r="D345" i="8"/>
  <c r="F345" i="8"/>
  <c r="J1854" i="8"/>
  <c r="P1854" i="8" s="1"/>
  <c r="Q1854" i="8" s="1"/>
  <c r="C1857" i="8"/>
  <c r="K1856" i="8"/>
  <c r="H1855" i="8"/>
  <c r="I1855" i="8" s="1"/>
  <c r="G345" i="8"/>
  <c r="C346" i="8"/>
  <c r="J1851" i="2"/>
  <c r="N1851" i="2"/>
  <c r="O1851" i="2" s="1"/>
  <c r="H327" i="2"/>
  <c r="H1852" i="2"/>
  <c r="I1852" i="2" s="1"/>
  <c r="C1854" i="2"/>
  <c r="K1854" i="2" s="1"/>
  <c r="F1853" i="2"/>
  <c r="G1853" i="2" s="1"/>
  <c r="D1853" i="2"/>
  <c r="E1853" i="2" s="1"/>
  <c r="G328" i="2"/>
  <c r="C329" i="2"/>
  <c r="D329" i="2" s="1"/>
  <c r="F328" i="2"/>
  <c r="C1870" i="10" l="1"/>
  <c r="F1869" i="10"/>
  <c r="G1869" i="10" s="1"/>
  <c r="K1869" i="10"/>
  <c r="D1869" i="10"/>
  <c r="E1869" i="10" s="1"/>
  <c r="H1869" i="10" s="1"/>
  <c r="I1869" i="10" s="1"/>
  <c r="J1869" i="10" s="1"/>
  <c r="R1869" i="10" s="1"/>
  <c r="S1869" i="10" s="1"/>
  <c r="J1867" i="10"/>
  <c r="N1867" i="10"/>
  <c r="O1867" i="10" s="1"/>
  <c r="H1868" i="10"/>
  <c r="I1868" i="10" s="1"/>
  <c r="D360" i="10"/>
  <c r="H360" i="10" s="1"/>
  <c r="C361" i="10"/>
  <c r="F361" i="10" s="1"/>
  <c r="G360" i="10"/>
  <c r="F1857" i="8"/>
  <c r="G1857" i="8" s="1"/>
  <c r="D1857" i="8"/>
  <c r="E1857" i="8" s="1"/>
  <c r="R1854" i="8"/>
  <c r="S1854" i="8" s="1"/>
  <c r="F346" i="8"/>
  <c r="D346" i="8"/>
  <c r="H345" i="8"/>
  <c r="H1856" i="8"/>
  <c r="I1856" i="8" s="1"/>
  <c r="J1856" i="8" s="1"/>
  <c r="N1855" i="8"/>
  <c r="O1855" i="8" s="1"/>
  <c r="J1855" i="8"/>
  <c r="C347" i="8"/>
  <c r="G346" i="8"/>
  <c r="C1858" i="8"/>
  <c r="K1857" i="8"/>
  <c r="R1851" i="2"/>
  <c r="S1851" i="2" s="1"/>
  <c r="P1851" i="2"/>
  <c r="Q1851" i="2" s="1"/>
  <c r="J1852" i="2"/>
  <c r="N1852" i="2"/>
  <c r="O1852" i="2" s="1"/>
  <c r="H1853" i="2"/>
  <c r="I1853" i="2" s="1"/>
  <c r="C1855" i="2"/>
  <c r="K1855" i="2" s="1"/>
  <c r="F1854" i="2"/>
  <c r="G1854" i="2" s="1"/>
  <c r="D1854" i="2"/>
  <c r="E1854" i="2" s="1"/>
  <c r="G329" i="2"/>
  <c r="C330" i="2"/>
  <c r="D330" i="2" s="1"/>
  <c r="F329" i="2"/>
  <c r="H328" i="2"/>
  <c r="P1869" i="10" l="1"/>
  <c r="Q1869" i="10" s="1"/>
  <c r="N1869" i="10"/>
  <c r="O1869" i="10" s="1"/>
  <c r="N1868" i="10"/>
  <c r="O1868" i="10" s="1"/>
  <c r="J1868" i="10"/>
  <c r="P1867" i="10"/>
  <c r="Q1867" i="10" s="1"/>
  <c r="R1867" i="10"/>
  <c r="S1867" i="10" s="1"/>
  <c r="C1871" i="10"/>
  <c r="D1870" i="10"/>
  <c r="E1870" i="10" s="1"/>
  <c r="H1870" i="10" s="1"/>
  <c r="I1870" i="10" s="1"/>
  <c r="J1870" i="10" s="1"/>
  <c r="R1870" i="10" s="1"/>
  <c r="S1870" i="10" s="1"/>
  <c r="F1870" i="10"/>
  <c r="G1870" i="10" s="1"/>
  <c r="K1870" i="10"/>
  <c r="D361" i="10"/>
  <c r="C362" i="10"/>
  <c r="F362" i="10" s="1"/>
  <c r="G361" i="10"/>
  <c r="F1858" i="8"/>
  <c r="G1858" i="8" s="1"/>
  <c r="D1858" i="8"/>
  <c r="E1858" i="8" s="1"/>
  <c r="F347" i="8"/>
  <c r="D347" i="8"/>
  <c r="H346" i="8"/>
  <c r="H1857" i="8"/>
  <c r="I1857" i="8" s="1"/>
  <c r="N1857" i="8" s="1"/>
  <c r="O1857" i="8" s="1"/>
  <c r="N1856" i="8"/>
  <c r="O1856" i="8" s="1"/>
  <c r="R1855" i="8"/>
  <c r="S1855" i="8" s="1"/>
  <c r="P1855" i="8"/>
  <c r="Q1855" i="8" s="1"/>
  <c r="C1859" i="8"/>
  <c r="K1858" i="8"/>
  <c r="G347" i="8"/>
  <c r="C348" i="8"/>
  <c r="R1856" i="8"/>
  <c r="S1856" i="8" s="1"/>
  <c r="P1856" i="8"/>
  <c r="Q1856" i="8" s="1"/>
  <c r="P1852" i="2"/>
  <c r="Q1852" i="2" s="1"/>
  <c r="R1852" i="2"/>
  <c r="S1852" i="2" s="1"/>
  <c r="J1853" i="2"/>
  <c r="N1853" i="2"/>
  <c r="O1853" i="2" s="1"/>
  <c r="H329" i="2"/>
  <c r="H1854" i="2"/>
  <c r="I1854" i="2" s="1"/>
  <c r="C1856" i="2"/>
  <c r="K1856" i="2" s="1"/>
  <c r="F1855" i="2"/>
  <c r="G1855" i="2" s="1"/>
  <c r="D1855" i="2"/>
  <c r="E1855" i="2" s="1"/>
  <c r="G330" i="2"/>
  <c r="F330" i="2"/>
  <c r="C331" i="2"/>
  <c r="D331" i="2" s="1"/>
  <c r="P1870" i="10" l="1"/>
  <c r="Q1870" i="10" s="1"/>
  <c r="R1868" i="10"/>
  <c r="S1868" i="10" s="1"/>
  <c r="P1868" i="10"/>
  <c r="Q1868" i="10" s="1"/>
  <c r="D1871" i="10"/>
  <c r="E1871" i="10" s="1"/>
  <c r="H1871" i="10" s="1"/>
  <c r="I1871" i="10" s="1"/>
  <c r="J1871" i="10" s="1"/>
  <c r="P1871" i="10" s="1"/>
  <c r="Q1871" i="10" s="1"/>
  <c r="C1872" i="10"/>
  <c r="F1871" i="10"/>
  <c r="G1871" i="10" s="1"/>
  <c r="K1871" i="10"/>
  <c r="N1870" i="10"/>
  <c r="O1870" i="10" s="1"/>
  <c r="H361" i="10"/>
  <c r="D362" i="10"/>
  <c r="H362" i="10" s="1"/>
  <c r="C363" i="10"/>
  <c r="F363" i="10" s="1"/>
  <c r="G362" i="10"/>
  <c r="F1859" i="8"/>
  <c r="G1859" i="8" s="1"/>
  <c r="D1859" i="8"/>
  <c r="E1859" i="8" s="1"/>
  <c r="H347" i="8"/>
  <c r="F348" i="8"/>
  <c r="D348" i="8"/>
  <c r="J1857" i="8"/>
  <c r="P1857" i="8" s="1"/>
  <c r="Q1857" i="8" s="1"/>
  <c r="H1858" i="8"/>
  <c r="I1858" i="8" s="1"/>
  <c r="J1858" i="8" s="1"/>
  <c r="C349" i="8"/>
  <c r="G348" i="8"/>
  <c r="C1860" i="8"/>
  <c r="K1859" i="8"/>
  <c r="R1853" i="2"/>
  <c r="S1853" i="2" s="1"/>
  <c r="P1853" i="2"/>
  <c r="Q1853" i="2" s="1"/>
  <c r="J1854" i="2"/>
  <c r="N1854" i="2"/>
  <c r="O1854" i="2" s="1"/>
  <c r="H1855" i="2"/>
  <c r="I1855" i="2" s="1"/>
  <c r="C1857" i="2"/>
  <c r="K1857" i="2" s="1"/>
  <c r="F1856" i="2"/>
  <c r="G1856" i="2" s="1"/>
  <c r="D1856" i="2"/>
  <c r="E1856" i="2" s="1"/>
  <c r="H330" i="2"/>
  <c r="G331" i="2"/>
  <c r="C332" i="2"/>
  <c r="D332" i="2" s="1"/>
  <c r="F331" i="2"/>
  <c r="R1871" i="10" l="1"/>
  <c r="S1871" i="10" s="1"/>
  <c r="N1871" i="10"/>
  <c r="O1871" i="10" s="1"/>
  <c r="C1873" i="10"/>
  <c r="F1872" i="10"/>
  <c r="G1872" i="10" s="1"/>
  <c r="K1872" i="10"/>
  <c r="D1872" i="10"/>
  <c r="E1872" i="10" s="1"/>
  <c r="D363" i="10"/>
  <c r="C364" i="10"/>
  <c r="F364" i="10" s="1"/>
  <c r="G363" i="10"/>
  <c r="F1860" i="8"/>
  <c r="D1860" i="8"/>
  <c r="E1860" i="8" s="1"/>
  <c r="F349" i="8"/>
  <c r="D349" i="8"/>
  <c r="H348" i="8"/>
  <c r="R1857" i="8"/>
  <c r="S1857" i="8" s="1"/>
  <c r="N1858" i="8"/>
  <c r="O1858" i="8" s="1"/>
  <c r="H1859" i="8"/>
  <c r="I1859" i="8" s="1"/>
  <c r="J1859" i="8" s="1"/>
  <c r="G1860" i="8"/>
  <c r="C1861" i="8"/>
  <c r="K1860" i="8"/>
  <c r="P1858" i="8"/>
  <c r="Q1858" i="8" s="1"/>
  <c r="R1858" i="8"/>
  <c r="S1858" i="8" s="1"/>
  <c r="C350" i="8"/>
  <c r="G349" i="8"/>
  <c r="R1854" i="2"/>
  <c r="S1854" i="2" s="1"/>
  <c r="P1854" i="2"/>
  <c r="Q1854" i="2" s="1"/>
  <c r="J1855" i="2"/>
  <c r="N1855" i="2"/>
  <c r="O1855" i="2" s="1"/>
  <c r="H1856" i="2"/>
  <c r="I1856" i="2" s="1"/>
  <c r="C1858" i="2"/>
  <c r="K1858" i="2" s="1"/>
  <c r="F1857" i="2"/>
  <c r="G1857" i="2" s="1"/>
  <c r="D1857" i="2"/>
  <c r="E1857" i="2" s="1"/>
  <c r="H331" i="2"/>
  <c r="G332" i="2"/>
  <c r="F332" i="2"/>
  <c r="C333" i="2"/>
  <c r="D333" i="2" s="1"/>
  <c r="H1872" i="10" l="1"/>
  <c r="I1872" i="10" s="1"/>
  <c r="F1873" i="10"/>
  <c r="G1873" i="10" s="1"/>
  <c r="K1873" i="10"/>
  <c r="D1873" i="10"/>
  <c r="E1873" i="10" s="1"/>
  <c r="H1873" i="10" s="1"/>
  <c r="I1873" i="10" s="1"/>
  <c r="N1873" i="10" s="1"/>
  <c r="O1873" i="10" s="1"/>
  <c r="C1874" i="10"/>
  <c r="D364" i="10"/>
  <c r="H364" i="10" s="1"/>
  <c r="H363" i="10"/>
  <c r="C365" i="10"/>
  <c r="F365" i="10" s="1"/>
  <c r="G364" i="10"/>
  <c r="F1861" i="8"/>
  <c r="G1861" i="8" s="1"/>
  <c r="D1861" i="8"/>
  <c r="E1861" i="8" s="1"/>
  <c r="F350" i="8"/>
  <c r="D350" i="8"/>
  <c r="H349" i="8"/>
  <c r="N1859" i="8"/>
  <c r="O1859" i="8" s="1"/>
  <c r="C1862" i="8"/>
  <c r="K1861" i="8"/>
  <c r="C351" i="8"/>
  <c r="G350" i="8"/>
  <c r="R1859" i="8"/>
  <c r="S1859" i="8" s="1"/>
  <c r="P1859" i="8"/>
  <c r="Q1859" i="8" s="1"/>
  <c r="H1860" i="8"/>
  <c r="I1860" i="8" s="1"/>
  <c r="R1855" i="2"/>
  <c r="S1855" i="2" s="1"/>
  <c r="P1855" i="2"/>
  <c r="Q1855" i="2" s="1"/>
  <c r="H332" i="2"/>
  <c r="H1857" i="2"/>
  <c r="I1857" i="2" s="1"/>
  <c r="J1857" i="2" s="1"/>
  <c r="J1856" i="2"/>
  <c r="N1856" i="2"/>
  <c r="O1856" i="2" s="1"/>
  <c r="C1859" i="2"/>
  <c r="K1859" i="2" s="1"/>
  <c r="F1858" i="2"/>
  <c r="G1858" i="2" s="1"/>
  <c r="D1858" i="2"/>
  <c r="E1858" i="2" s="1"/>
  <c r="G333" i="2"/>
  <c r="F333" i="2"/>
  <c r="C334" i="2"/>
  <c r="D334" i="2" s="1"/>
  <c r="J1873" i="10" l="1"/>
  <c r="P1873" i="10" s="1"/>
  <c r="Q1873" i="10" s="1"/>
  <c r="F1874" i="10"/>
  <c r="G1874" i="10" s="1"/>
  <c r="K1874" i="10"/>
  <c r="D1874" i="10"/>
  <c r="E1874" i="10" s="1"/>
  <c r="H1874" i="10" s="1"/>
  <c r="I1874" i="10" s="1"/>
  <c r="N1874" i="10" s="1"/>
  <c r="O1874" i="10" s="1"/>
  <c r="C1875" i="10"/>
  <c r="N1872" i="10"/>
  <c r="O1872" i="10" s="1"/>
  <c r="J1872" i="10"/>
  <c r="R1873" i="10"/>
  <c r="S1873" i="10" s="1"/>
  <c r="D365" i="10"/>
  <c r="C366" i="10"/>
  <c r="F366" i="10" s="1"/>
  <c r="G365" i="10"/>
  <c r="F1862" i="8"/>
  <c r="G1862" i="8" s="1"/>
  <c r="D1862" i="8"/>
  <c r="E1862" i="8" s="1"/>
  <c r="F351" i="8"/>
  <c r="D351" i="8"/>
  <c r="H350" i="8"/>
  <c r="H1861" i="8"/>
  <c r="I1861" i="8" s="1"/>
  <c r="N1861" i="8" s="1"/>
  <c r="O1861" i="8" s="1"/>
  <c r="N1860" i="8"/>
  <c r="O1860" i="8" s="1"/>
  <c r="J1860" i="8"/>
  <c r="G351" i="8"/>
  <c r="C352" i="8"/>
  <c r="C1863" i="8"/>
  <c r="K1862" i="8"/>
  <c r="R1857" i="2"/>
  <c r="S1857" i="2" s="1"/>
  <c r="P1857" i="2"/>
  <c r="Q1857" i="2" s="1"/>
  <c r="R1856" i="2"/>
  <c r="S1856" i="2" s="1"/>
  <c r="P1856" i="2"/>
  <c r="Q1856" i="2" s="1"/>
  <c r="N1857" i="2"/>
  <c r="O1857" i="2" s="1"/>
  <c r="H1858" i="2"/>
  <c r="I1858" i="2" s="1"/>
  <c r="J1858" i="2" s="1"/>
  <c r="C1860" i="2"/>
  <c r="K1860" i="2" s="1"/>
  <c r="F1859" i="2"/>
  <c r="G1859" i="2" s="1"/>
  <c r="D1859" i="2"/>
  <c r="E1859" i="2" s="1"/>
  <c r="G334" i="2"/>
  <c r="F334" i="2"/>
  <c r="C335" i="2"/>
  <c r="D335" i="2" s="1"/>
  <c r="H333" i="2"/>
  <c r="R1872" i="10" l="1"/>
  <c r="S1872" i="10" s="1"/>
  <c r="P1872" i="10"/>
  <c r="Q1872" i="10" s="1"/>
  <c r="J1874" i="10"/>
  <c r="D1875" i="10"/>
  <c r="E1875" i="10" s="1"/>
  <c r="H1875" i="10" s="1"/>
  <c r="I1875" i="10" s="1"/>
  <c r="J1875" i="10" s="1"/>
  <c r="R1875" i="10" s="1"/>
  <c r="S1875" i="10" s="1"/>
  <c r="F1875" i="10"/>
  <c r="G1875" i="10" s="1"/>
  <c r="K1875" i="10"/>
  <c r="C1876" i="10"/>
  <c r="D366" i="10"/>
  <c r="H365" i="10"/>
  <c r="C367" i="10"/>
  <c r="F367" i="10" s="1"/>
  <c r="G366" i="10"/>
  <c r="P1874" i="10"/>
  <c r="Q1874" i="10" s="1"/>
  <c r="R1874" i="10"/>
  <c r="S1874" i="10" s="1"/>
  <c r="F1863" i="8"/>
  <c r="G1863" i="8" s="1"/>
  <c r="D1863" i="8"/>
  <c r="E1863" i="8" s="1"/>
  <c r="H351" i="8"/>
  <c r="F352" i="8"/>
  <c r="D352" i="8"/>
  <c r="J1861" i="8"/>
  <c r="P1861" i="8" s="1"/>
  <c r="Q1861" i="8" s="1"/>
  <c r="H1862" i="8"/>
  <c r="I1862" i="8" s="1"/>
  <c r="J1862" i="8" s="1"/>
  <c r="R1860" i="8"/>
  <c r="S1860" i="8" s="1"/>
  <c r="P1860" i="8"/>
  <c r="Q1860" i="8" s="1"/>
  <c r="C353" i="8"/>
  <c r="G352" i="8"/>
  <c r="C1864" i="8"/>
  <c r="K1863" i="8"/>
  <c r="N1858" i="2"/>
  <c r="O1858" i="2" s="1"/>
  <c r="R1858" i="2"/>
  <c r="S1858" i="2" s="1"/>
  <c r="P1858" i="2"/>
  <c r="Q1858" i="2" s="1"/>
  <c r="H1859" i="2"/>
  <c r="I1859" i="2" s="1"/>
  <c r="C1861" i="2"/>
  <c r="K1861" i="2" s="1"/>
  <c r="F1860" i="2"/>
  <c r="G1860" i="2" s="1"/>
  <c r="D1860" i="2"/>
  <c r="E1860" i="2" s="1"/>
  <c r="H334" i="2"/>
  <c r="G335" i="2"/>
  <c r="F335" i="2"/>
  <c r="C336" i="2"/>
  <c r="D336" i="2" s="1"/>
  <c r="N1875" i="10" l="1"/>
  <c r="O1875" i="10" s="1"/>
  <c r="P1875" i="10"/>
  <c r="Q1875" i="10" s="1"/>
  <c r="D1876" i="10"/>
  <c r="E1876" i="10" s="1"/>
  <c r="H1876" i="10" s="1"/>
  <c r="I1876" i="10" s="1"/>
  <c r="N1876" i="10" s="1"/>
  <c r="O1876" i="10" s="1"/>
  <c r="K1876" i="10"/>
  <c r="F1876" i="10"/>
  <c r="G1876" i="10" s="1"/>
  <c r="C1877" i="10"/>
  <c r="D367" i="10"/>
  <c r="H366" i="10"/>
  <c r="J1876" i="10"/>
  <c r="C368" i="10"/>
  <c r="F368" i="10" s="1"/>
  <c r="G367" i="10"/>
  <c r="F1864" i="8"/>
  <c r="G1864" i="8" s="1"/>
  <c r="D1864" i="8"/>
  <c r="E1864" i="8" s="1"/>
  <c r="F353" i="8"/>
  <c r="D353" i="8"/>
  <c r="H352" i="8"/>
  <c r="R1861" i="8"/>
  <c r="S1861" i="8" s="1"/>
  <c r="N1862" i="8"/>
  <c r="O1862" i="8" s="1"/>
  <c r="C1865" i="8"/>
  <c r="K1864" i="8"/>
  <c r="P1862" i="8"/>
  <c r="Q1862" i="8" s="1"/>
  <c r="R1862" i="8"/>
  <c r="S1862" i="8" s="1"/>
  <c r="H1863" i="8"/>
  <c r="I1863" i="8" s="1"/>
  <c r="C354" i="8"/>
  <c r="G353" i="8"/>
  <c r="H335" i="2"/>
  <c r="H1860" i="2"/>
  <c r="I1860" i="2" s="1"/>
  <c r="J1860" i="2" s="1"/>
  <c r="J1859" i="2"/>
  <c r="N1859" i="2"/>
  <c r="O1859" i="2" s="1"/>
  <c r="C1862" i="2"/>
  <c r="K1862" i="2" s="1"/>
  <c r="F1861" i="2"/>
  <c r="G1861" i="2" s="1"/>
  <c r="D1861" i="2"/>
  <c r="E1861" i="2" s="1"/>
  <c r="G336" i="2"/>
  <c r="F336" i="2"/>
  <c r="C337" i="2"/>
  <c r="D337" i="2" s="1"/>
  <c r="D1877" i="10" l="1"/>
  <c r="E1877" i="10" s="1"/>
  <c r="C1878" i="10"/>
  <c r="F1877" i="10"/>
  <c r="G1877" i="10" s="1"/>
  <c r="K1877" i="10"/>
  <c r="D368" i="10"/>
  <c r="H367" i="10"/>
  <c r="C369" i="10"/>
  <c r="F369" i="10" s="1"/>
  <c r="G368" i="10"/>
  <c r="R1876" i="10"/>
  <c r="S1876" i="10" s="1"/>
  <c r="P1876" i="10"/>
  <c r="Q1876" i="10" s="1"/>
  <c r="F1865" i="8"/>
  <c r="G1865" i="8" s="1"/>
  <c r="D1865" i="8"/>
  <c r="H353" i="8"/>
  <c r="F354" i="8"/>
  <c r="D354" i="8"/>
  <c r="H1864" i="8"/>
  <c r="I1864" i="8" s="1"/>
  <c r="J1864" i="8" s="1"/>
  <c r="N1863" i="8"/>
  <c r="O1863" i="8" s="1"/>
  <c r="J1863" i="8"/>
  <c r="C1866" i="8"/>
  <c r="E1865" i="8"/>
  <c r="K1865" i="8"/>
  <c r="C355" i="8"/>
  <c r="G354" i="8"/>
  <c r="R1859" i="2"/>
  <c r="S1859" i="2" s="1"/>
  <c r="P1859" i="2"/>
  <c r="Q1859" i="2" s="1"/>
  <c r="R1860" i="2"/>
  <c r="S1860" i="2" s="1"/>
  <c r="P1860" i="2"/>
  <c r="Q1860" i="2" s="1"/>
  <c r="N1860" i="2"/>
  <c r="O1860" i="2" s="1"/>
  <c r="H1861" i="2"/>
  <c r="I1861" i="2" s="1"/>
  <c r="C1863" i="2"/>
  <c r="K1863" i="2" s="1"/>
  <c r="F1862" i="2"/>
  <c r="G1862" i="2" s="1"/>
  <c r="D1862" i="2"/>
  <c r="E1862" i="2" s="1"/>
  <c r="H336" i="2"/>
  <c r="G337" i="2"/>
  <c r="F337" i="2"/>
  <c r="C338" i="2"/>
  <c r="D338" i="2" s="1"/>
  <c r="K1878" i="10" l="1"/>
  <c r="F1878" i="10"/>
  <c r="G1878" i="10" s="1"/>
  <c r="C1879" i="10"/>
  <c r="D1878" i="10"/>
  <c r="E1878" i="10" s="1"/>
  <c r="H1878" i="10" s="1"/>
  <c r="I1878" i="10" s="1"/>
  <c r="N1878" i="10" s="1"/>
  <c r="O1878" i="10" s="1"/>
  <c r="H1877" i="10"/>
  <c r="I1877" i="10" s="1"/>
  <c r="D369" i="10"/>
  <c r="H369" i="10" s="1"/>
  <c r="H368" i="10"/>
  <c r="C370" i="10"/>
  <c r="F370" i="10" s="1"/>
  <c r="G369" i="10"/>
  <c r="F1866" i="8"/>
  <c r="G1866" i="8" s="1"/>
  <c r="D1866" i="8"/>
  <c r="E1866" i="8" s="1"/>
  <c r="F355" i="8"/>
  <c r="D355" i="8"/>
  <c r="H354" i="8"/>
  <c r="N1864" i="8"/>
  <c r="O1864" i="8" s="1"/>
  <c r="H1865" i="8"/>
  <c r="I1865" i="8" s="1"/>
  <c r="N1865" i="8" s="1"/>
  <c r="O1865" i="8" s="1"/>
  <c r="G355" i="8"/>
  <c r="C356" i="8"/>
  <c r="R1864" i="8"/>
  <c r="S1864" i="8" s="1"/>
  <c r="P1864" i="8"/>
  <c r="Q1864" i="8" s="1"/>
  <c r="R1863" i="8"/>
  <c r="S1863" i="8" s="1"/>
  <c r="P1863" i="8"/>
  <c r="Q1863" i="8" s="1"/>
  <c r="C1867" i="8"/>
  <c r="K1866" i="8"/>
  <c r="J1861" i="2"/>
  <c r="N1861" i="2"/>
  <c r="O1861" i="2" s="1"/>
  <c r="H1862" i="2"/>
  <c r="I1862" i="2" s="1"/>
  <c r="C1864" i="2"/>
  <c r="K1864" i="2" s="1"/>
  <c r="F1863" i="2"/>
  <c r="G1863" i="2" s="1"/>
  <c r="D1863" i="2"/>
  <c r="E1863" i="2" s="1"/>
  <c r="H337" i="2"/>
  <c r="G338" i="2"/>
  <c r="C339" i="2"/>
  <c r="D339" i="2" s="1"/>
  <c r="F338" i="2"/>
  <c r="J1878" i="10" l="1"/>
  <c r="R1878" i="10" s="1"/>
  <c r="S1878" i="10" s="1"/>
  <c r="F1879" i="10"/>
  <c r="G1879" i="10" s="1"/>
  <c r="C1880" i="10"/>
  <c r="D1879" i="10"/>
  <c r="E1879" i="10" s="1"/>
  <c r="H1879" i="10" s="1"/>
  <c r="I1879" i="10" s="1"/>
  <c r="N1879" i="10" s="1"/>
  <c r="O1879" i="10" s="1"/>
  <c r="K1879" i="10"/>
  <c r="J1877" i="10"/>
  <c r="N1877" i="10"/>
  <c r="O1877" i="10" s="1"/>
  <c r="P1878" i="10"/>
  <c r="Q1878" i="10" s="1"/>
  <c r="D370" i="10"/>
  <c r="C371" i="10"/>
  <c r="F371" i="10" s="1"/>
  <c r="G370" i="10"/>
  <c r="F1867" i="8"/>
  <c r="G1867" i="8" s="1"/>
  <c r="D1867" i="8"/>
  <c r="E1867" i="8" s="1"/>
  <c r="H355" i="8"/>
  <c r="J1865" i="8"/>
  <c r="P1865" i="8" s="1"/>
  <c r="Q1865" i="8" s="1"/>
  <c r="F356" i="8"/>
  <c r="D356" i="8"/>
  <c r="C1868" i="8"/>
  <c r="K1867" i="8"/>
  <c r="C357" i="8"/>
  <c r="G356" i="8"/>
  <c r="H1866" i="8"/>
  <c r="I1866" i="8" s="1"/>
  <c r="H1863" i="2"/>
  <c r="I1863" i="2" s="1"/>
  <c r="J1863" i="2" s="1"/>
  <c r="R1861" i="2"/>
  <c r="S1861" i="2" s="1"/>
  <c r="P1861" i="2"/>
  <c r="Q1861" i="2" s="1"/>
  <c r="J1862" i="2"/>
  <c r="N1862" i="2"/>
  <c r="O1862" i="2" s="1"/>
  <c r="C1865" i="2"/>
  <c r="K1865" i="2" s="1"/>
  <c r="F1864" i="2"/>
  <c r="G1864" i="2" s="1"/>
  <c r="D1864" i="2"/>
  <c r="E1864" i="2" s="1"/>
  <c r="G339" i="2"/>
  <c r="C340" i="2"/>
  <c r="D340" i="2" s="1"/>
  <c r="F339" i="2"/>
  <c r="H338" i="2"/>
  <c r="C1881" i="10" l="1"/>
  <c r="D1880" i="10"/>
  <c r="E1880" i="10" s="1"/>
  <c r="F1880" i="10"/>
  <c r="G1880" i="10" s="1"/>
  <c r="K1880" i="10"/>
  <c r="J1879" i="10"/>
  <c r="P1877" i="10"/>
  <c r="Q1877" i="10" s="1"/>
  <c r="R1877" i="10"/>
  <c r="S1877" i="10" s="1"/>
  <c r="D371" i="10"/>
  <c r="H370" i="10"/>
  <c r="P1879" i="10"/>
  <c r="Q1879" i="10" s="1"/>
  <c r="R1879" i="10"/>
  <c r="S1879" i="10" s="1"/>
  <c r="C372" i="10"/>
  <c r="F372" i="10" s="1"/>
  <c r="G371" i="10"/>
  <c r="F1868" i="8"/>
  <c r="G1868" i="8" s="1"/>
  <c r="D1868" i="8"/>
  <c r="E1868" i="8" s="1"/>
  <c r="R1865" i="8"/>
  <c r="S1865" i="8" s="1"/>
  <c r="F357" i="8"/>
  <c r="D357" i="8"/>
  <c r="H356" i="8"/>
  <c r="H1867" i="8"/>
  <c r="I1867" i="8" s="1"/>
  <c r="J1867" i="8" s="1"/>
  <c r="C1869" i="8"/>
  <c r="K1868" i="8"/>
  <c r="N1866" i="8"/>
  <c r="O1866" i="8" s="1"/>
  <c r="J1866" i="8"/>
  <c r="C358" i="8"/>
  <c r="G357" i="8"/>
  <c r="N1863" i="2"/>
  <c r="O1863" i="2" s="1"/>
  <c r="R1863" i="2"/>
  <c r="S1863" i="2" s="1"/>
  <c r="P1863" i="2"/>
  <c r="Q1863" i="2" s="1"/>
  <c r="R1862" i="2"/>
  <c r="S1862" i="2" s="1"/>
  <c r="P1862" i="2"/>
  <c r="Q1862" i="2" s="1"/>
  <c r="H1864" i="2"/>
  <c r="I1864" i="2" s="1"/>
  <c r="C1866" i="2"/>
  <c r="K1866" i="2" s="1"/>
  <c r="F1865" i="2"/>
  <c r="G1865" i="2" s="1"/>
  <c r="D1865" i="2"/>
  <c r="E1865" i="2" s="1"/>
  <c r="G340" i="2"/>
  <c r="C341" i="2"/>
  <c r="D341" i="2" s="1"/>
  <c r="F340" i="2"/>
  <c r="H339" i="2"/>
  <c r="H1880" i="10" l="1"/>
  <c r="I1880" i="10" s="1"/>
  <c r="D1881" i="10"/>
  <c r="E1881" i="10" s="1"/>
  <c r="F1881" i="10"/>
  <c r="G1881" i="10" s="1"/>
  <c r="C1882" i="10"/>
  <c r="K1881" i="10"/>
  <c r="D372" i="10"/>
  <c r="H371" i="10"/>
  <c r="C373" i="10"/>
  <c r="F373" i="10" s="1"/>
  <c r="G372" i="10"/>
  <c r="F1869" i="8"/>
  <c r="G1869" i="8" s="1"/>
  <c r="D1869" i="8"/>
  <c r="E1869" i="8" s="1"/>
  <c r="N1867" i="8"/>
  <c r="O1867" i="8" s="1"/>
  <c r="F358" i="8"/>
  <c r="D358" i="8"/>
  <c r="H357" i="8"/>
  <c r="H1868" i="8"/>
  <c r="I1868" i="8" s="1"/>
  <c r="N1868" i="8" s="1"/>
  <c r="O1868" i="8" s="1"/>
  <c r="P1866" i="8"/>
  <c r="Q1866" i="8" s="1"/>
  <c r="R1866" i="8"/>
  <c r="S1866" i="8" s="1"/>
  <c r="C1870" i="8"/>
  <c r="K1869" i="8"/>
  <c r="R1867" i="8"/>
  <c r="S1867" i="8" s="1"/>
  <c r="P1867" i="8"/>
  <c r="Q1867" i="8" s="1"/>
  <c r="C359" i="8"/>
  <c r="G358" i="8"/>
  <c r="J1864" i="2"/>
  <c r="N1864" i="2"/>
  <c r="O1864" i="2" s="1"/>
  <c r="H1865" i="2"/>
  <c r="I1865" i="2" s="1"/>
  <c r="C1867" i="2"/>
  <c r="K1867" i="2" s="1"/>
  <c r="F1866" i="2"/>
  <c r="G1866" i="2" s="1"/>
  <c r="D1866" i="2"/>
  <c r="E1866" i="2" s="1"/>
  <c r="G341" i="2"/>
  <c r="C342" i="2"/>
  <c r="D342" i="2" s="1"/>
  <c r="F341" i="2"/>
  <c r="H340" i="2"/>
  <c r="D1882" i="10" l="1"/>
  <c r="E1882" i="10" s="1"/>
  <c r="F1882" i="10"/>
  <c r="G1882" i="10" s="1"/>
  <c r="C1883" i="10"/>
  <c r="K1882" i="10"/>
  <c r="H1881" i="10"/>
  <c r="I1881" i="10" s="1"/>
  <c r="N1880" i="10"/>
  <c r="O1880" i="10" s="1"/>
  <c r="J1880" i="10"/>
  <c r="D373" i="10"/>
  <c r="H373" i="10" s="1"/>
  <c r="H372" i="10"/>
  <c r="C374" i="10"/>
  <c r="F374" i="10" s="1"/>
  <c r="G373" i="10"/>
  <c r="F1870" i="8"/>
  <c r="G1870" i="8" s="1"/>
  <c r="D1870" i="8"/>
  <c r="E1870" i="8" s="1"/>
  <c r="H358" i="8"/>
  <c r="F359" i="8"/>
  <c r="D359" i="8"/>
  <c r="J1868" i="8"/>
  <c r="R1868" i="8" s="1"/>
  <c r="S1868" i="8" s="1"/>
  <c r="H1869" i="8"/>
  <c r="I1869" i="8" s="1"/>
  <c r="N1869" i="8" s="1"/>
  <c r="O1869" i="8" s="1"/>
  <c r="G359" i="8"/>
  <c r="C360" i="8"/>
  <c r="C1871" i="8"/>
  <c r="K1870" i="8"/>
  <c r="H1866" i="2"/>
  <c r="I1866" i="2" s="1"/>
  <c r="J1866" i="2" s="1"/>
  <c r="R1864" i="2"/>
  <c r="S1864" i="2" s="1"/>
  <c r="P1864" i="2"/>
  <c r="Q1864" i="2" s="1"/>
  <c r="J1865" i="2"/>
  <c r="N1865" i="2"/>
  <c r="O1865" i="2" s="1"/>
  <c r="C1868" i="2"/>
  <c r="K1868" i="2" s="1"/>
  <c r="F1867" i="2"/>
  <c r="G1867" i="2" s="1"/>
  <c r="D1867" i="2"/>
  <c r="E1867" i="2" s="1"/>
  <c r="H341" i="2"/>
  <c r="G342" i="2"/>
  <c r="C343" i="2"/>
  <c r="D343" i="2" s="1"/>
  <c r="F342" i="2"/>
  <c r="R1880" i="10" l="1"/>
  <c r="S1880" i="10" s="1"/>
  <c r="P1880" i="10"/>
  <c r="Q1880" i="10" s="1"/>
  <c r="F1883" i="10"/>
  <c r="G1883" i="10" s="1"/>
  <c r="K1883" i="10"/>
  <c r="D1883" i="10"/>
  <c r="E1883" i="10" s="1"/>
  <c r="C1884" i="10"/>
  <c r="N1881" i="10"/>
  <c r="O1881" i="10" s="1"/>
  <c r="J1881" i="10"/>
  <c r="H1882" i="10"/>
  <c r="I1882" i="10" s="1"/>
  <c r="D374" i="10"/>
  <c r="C375" i="10"/>
  <c r="F375" i="10" s="1"/>
  <c r="G374" i="10"/>
  <c r="F1871" i="8"/>
  <c r="G1871" i="8" s="1"/>
  <c r="D1871" i="8"/>
  <c r="E1871" i="8" s="1"/>
  <c r="F360" i="8"/>
  <c r="D360" i="8"/>
  <c r="H359" i="8"/>
  <c r="P1868" i="8"/>
  <c r="Q1868" i="8" s="1"/>
  <c r="J1869" i="8"/>
  <c r="R1869" i="8" s="1"/>
  <c r="S1869" i="8" s="1"/>
  <c r="H1870" i="8"/>
  <c r="I1870" i="8" s="1"/>
  <c r="C361" i="8"/>
  <c r="G360" i="8"/>
  <c r="C1872" i="8"/>
  <c r="K1871" i="8"/>
  <c r="N1866" i="2"/>
  <c r="O1866" i="2" s="1"/>
  <c r="P1866" i="2"/>
  <c r="Q1866" i="2" s="1"/>
  <c r="R1866" i="2"/>
  <c r="S1866" i="2" s="1"/>
  <c r="R1865" i="2"/>
  <c r="S1865" i="2" s="1"/>
  <c r="P1865" i="2"/>
  <c r="Q1865" i="2" s="1"/>
  <c r="H1867" i="2"/>
  <c r="I1867" i="2" s="1"/>
  <c r="C1869" i="2"/>
  <c r="K1869" i="2" s="1"/>
  <c r="F1868" i="2"/>
  <c r="G1868" i="2" s="1"/>
  <c r="D1868" i="2"/>
  <c r="E1868" i="2" s="1"/>
  <c r="H342" i="2"/>
  <c r="G343" i="2"/>
  <c r="C344" i="2"/>
  <c r="D344" i="2" s="1"/>
  <c r="F343" i="2"/>
  <c r="R1881" i="10" l="1"/>
  <c r="S1881" i="10" s="1"/>
  <c r="P1881" i="10"/>
  <c r="Q1881" i="10" s="1"/>
  <c r="D1884" i="10"/>
  <c r="E1884" i="10" s="1"/>
  <c r="H1884" i="10" s="1"/>
  <c r="I1884" i="10" s="1"/>
  <c r="N1884" i="10" s="1"/>
  <c r="O1884" i="10" s="1"/>
  <c r="C1885" i="10"/>
  <c r="F1884" i="10"/>
  <c r="G1884" i="10" s="1"/>
  <c r="K1884" i="10"/>
  <c r="N1882" i="10"/>
  <c r="O1882" i="10" s="1"/>
  <c r="J1882" i="10"/>
  <c r="H1883" i="10"/>
  <c r="I1883" i="10" s="1"/>
  <c r="D375" i="10"/>
  <c r="H374" i="10"/>
  <c r="C376" i="10"/>
  <c r="F376" i="10" s="1"/>
  <c r="G375" i="10"/>
  <c r="F1872" i="8"/>
  <c r="G1872" i="8" s="1"/>
  <c r="D1872" i="8"/>
  <c r="E1872" i="8" s="1"/>
  <c r="P1869" i="8"/>
  <c r="Q1869" i="8" s="1"/>
  <c r="H360" i="8"/>
  <c r="F361" i="8"/>
  <c r="D361" i="8"/>
  <c r="H1871" i="8"/>
  <c r="I1871" i="8" s="1"/>
  <c r="N1871" i="8" s="1"/>
  <c r="O1871" i="8" s="1"/>
  <c r="C362" i="8"/>
  <c r="G361" i="8"/>
  <c r="C1873" i="8"/>
  <c r="K1872" i="8"/>
  <c r="N1870" i="8"/>
  <c r="O1870" i="8" s="1"/>
  <c r="J1870" i="8"/>
  <c r="J1867" i="2"/>
  <c r="N1867" i="2"/>
  <c r="O1867" i="2" s="1"/>
  <c r="H1868" i="2"/>
  <c r="I1868" i="2" s="1"/>
  <c r="C1870" i="2"/>
  <c r="K1870" i="2" s="1"/>
  <c r="D1869" i="2"/>
  <c r="E1869" i="2" s="1"/>
  <c r="F1869" i="2"/>
  <c r="G1869" i="2" s="1"/>
  <c r="H343" i="2"/>
  <c r="G344" i="2"/>
  <c r="F344" i="2"/>
  <c r="C345" i="2"/>
  <c r="D345" i="2" s="1"/>
  <c r="J1884" i="10" l="1"/>
  <c r="P1882" i="10"/>
  <c r="Q1882" i="10" s="1"/>
  <c r="R1882" i="10"/>
  <c r="S1882" i="10" s="1"/>
  <c r="C1886" i="10"/>
  <c r="F1885" i="10"/>
  <c r="G1885" i="10" s="1"/>
  <c r="K1885" i="10"/>
  <c r="D1885" i="10"/>
  <c r="E1885" i="10" s="1"/>
  <c r="H1885" i="10" s="1"/>
  <c r="I1885" i="10" s="1"/>
  <c r="N1885" i="10" s="1"/>
  <c r="O1885" i="10" s="1"/>
  <c r="J1883" i="10"/>
  <c r="N1883" i="10"/>
  <c r="O1883" i="10" s="1"/>
  <c r="H375" i="10"/>
  <c r="D376" i="10"/>
  <c r="C377" i="10"/>
  <c r="F377" i="10" s="1"/>
  <c r="G376" i="10"/>
  <c r="F1873" i="8"/>
  <c r="G1873" i="8" s="1"/>
  <c r="D1873" i="8"/>
  <c r="F362" i="8"/>
  <c r="D362" i="8"/>
  <c r="H361" i="8"/>
  <c r="J1871" i="8"/>
  <c r="R1871" i="8" s="1"/>
  <c r="S1871" i="8" s="1"/>
  <c r="C363" i="8"/>
  <c r="G362" i="8"/>
  <c r="C1874" i="8"/>
  <c r="E1873" i="8"/>
  <c r="K1873" i="8"/>
  <c r="P1870" i="8"/>
  <c r="Q1870" i="8" s="1"/>
  <c r="R1870" i="8"/>
  <c r="S1870" i="8" s="1"/>
  <c r="H1872" i="8"/>
  <c r="I1872" i="8" s="1"/>
  <c r="R1867" i="2"/>
  <c r="S1867" i="2" s="1"/>
  <c r="P1867" i="2"/>
  <c r="Q1867" i="2" s="1"/>
  <c r="J1868" i="2"/>
  <c r="N1868" i="2"/>
  <c r="O1868" i="2" s="1"/>
  <c r="H1869" i="2"/>
  <c r="I1869" i="2" s="1"/>
  <c r="C1871" i="2"/>
  <c r="K1871" i="2" s="1"/>
  <c r="F1870" i="2"/>
  <c r="G1870" i="2" s="1"/>
  <c r="D1870" i="2"/>
  <c r="E1870" i="2" s="1"/>
  <c r="H344" i="2"/>
  <c r="G345" i="2"/>
  <c r="F345" i="2"/>
  <c r="C346" i="2"/>
  <c r="D346" i="2" s="1"/>
  <c r="J1885" i="10" l="1"/>
  <c r="R1883" i="10"/>
  <c r="S1883" i="10" s="1"/>
  <c r="P1883" i="10"/>
  <c r="Q1883" i="10" s="1"/>
  <c r="K1886" i="10"/>
  <c r="D1886" i="10"/>
  <c r="E1886" i="10" s="1"/>
  <c r="C1887" i="10"/>
  <c r="F1886" i="10"/>
  <c r="G1886" i="10" s="1"/>
  <c r="P1884" i="10"/>
  <c r="Q1884" i="10" s="1"/>
  <c r="R1884" i="10"/>
  <c r="S1884" i="10" s="1"/>
  <c r="D377" i="10"/>
  <c r="H376" i="10"/>
  <c r="R1885" i="10"/>
  <c r="S1885" i="10" s="1"/>
  <c r="P1885" i="10"/>
  <c r="Q1885" i="10" s="1"/>
  <c r="C378" i="10"/>
  <c r="F378" i="10" s="1"/>
  <c r="G377" i="10"/>
  <c r="F1874" i="8"/>
  <c r="G1874" i="8" s="1"/>
  <c r="D1874" i="8"/>
  <c r="E1874" i="8" s="1"/>
  <c r="F363" i="8"/>
  <c r="D363" i="8"/>
  <c r="H362" i="8"/>
  <c r="H1873" i="8"/>
  <c r="I1873" i="8" s="1"/>
  <c r="J1873" i="8" s="1"/>
  <c r="P1871" i="8"/>
  <c r="Q1871" i="8" s="1"/>
  <c r="C1875" i="8"/>
  <c r="K1874" i="8"/>
  <c r="N1872" i="8"/>
  <c r="O1872" i="8" s="1"/>
  <c r="J1872" i="8"/>
  <c r="G363" i="8"/>
  <c r="C364" i="8"/>
  <c r="R1868" i="2"/>
  <c r="S1868" i="2" s="1"/>
  <c r="P1868" i="2"/>
  <c r="Q1868" i="2" s="1"/>
  <c r="H345" i="2"/>
  <c r="H1870" i="2"/>
  <c r="I1870" i="2" s="1"/>
  <c r="J1870" i="2" s="1"/>
  <c r="J1869" i="2"/>
  <c r="N1869" i="2"/>
  <c r="O1869" i="2" s="1"/>
  <c r="C1872" i="2"/>
  <c r="K1872" i="2" s="1"/>
  <c r="F1871" i="2"/>
  <c r="G1871" i="2" s="1"/>
  <c r="D1871" i="2"/>
  <c r="E1871" i="2" s="1"/>
  <c r="G346" i="2"/>
  <c r="C347" i="2"/>
  <c r="D347" i="2" s="1"/>
  <c r="F346" i="2"/>
  <c r="D1887" i="10" l="1"/>
  <c r="E1887" i="10" s="1"/>
  <c r="C1888" i="10"/>
  <c r="F1887" i="10"/>
  <c r="G1887" i="10" s="1"/>
  <c r="K1887" i="10"/>
  <c r="H1886" i="10"/>
  <c r="I1886" i="10" s="1"/>
  <c r="D378" i="10"/>
  <c r="H377" i="10"/>
  <c r="C379" i="10"/>
  <c r="F379" i="10" s="1"/>
  <c r="G378" i="10"/>
  <c r="F1875" i="8"/>
  <c r="G1875" i="8" s="1"/>
  <c r="D1875" i="8"/>
  <c r="N1873" i="8"/>
  <c r="O1873" i="8" s="1"/>
  <c r="F364" i="8"/>
  <c r="D364" i="8"/>
  <c r="H363" i="8"/>
  <c r="H1874" i="8"/>
  <c r="I1874" i="8" s="1"/>
  <c r="J1874" i="8" s="1"/>
  <c r="P1873" i="8"/>
  <c r="Q1873" i="8" s="1"/>
  <c r="R1873" i="8"/>
  <c r="S1873" i="8" s="1"/>
  <c r="P1872" i="8"/>
  <c r="Q1872" i="8" s="1"/>
  <c r="R1872" i="8"/>
  <c r="S1872" i="8" s="1"/>
  <c r="C1876" i="8"/>
  <c r="K1875" i="8"/>
  <c r="E1875" i="8"/>
  <c r="C365" i="8"/>
  <c r="G364" i="8"/>
  <c r="R1869" i="2"/>
  <c r="S1869" i="2" s="1"/>
  <c r="P1869" i="2"/>
  <c r="Q1869" i="2" s="1"/>
  <c r="R1870" i="2"/>
  <c r="S1870" i="2" s="1"/>
  <c r="P1870" i="2"/>
  <c r="Q1870" i="2" s="1"/>
  <c r="N1870" i="2"/>
  <c r="O1870" i="2" s="1"/>
  <c r="H1871" i="2"/>
  <c r="I1871" i="2" s="1"/>
  <c r="C1873" i="2"/>
  <c r="K1873" i="2" s="1"/>
  <c r="F1872" i="2"/>
  <c r="G1872" i="2" s="1"/>
  <c r="D1872" i="2"/>
  <c r="E1872" i="2" s="1"/>
  <c r="H346" i="2"/>
  <c r="G347" i="2"/>
  <c r="F347" i="2"/>
  <c r="C348" i="2"/>
  <c r="D348" i="2" s="1"/>
  <c r="K1888" i="10" l="1"/>
  <c r="C1889" i="10"/>
  <c r="F1888" i="10"/>
  <c r="G1888" i="10" s="1"/>
  <c r="D1888" i="10"/>
  <c r="E1888" i="10" s="1"/>
  <c r="H1888" i="10" s="1"/>
  <c r="I1888" i="10" s="1"/>
  <c r="N1888" i="10" s="1"/>
  <c r="O1888" i="10" s="1"/>
  <c r="N1886" i="10"/>
  <c r="O1886" i="10" s="1"/>
  <c r="J1886" i="10"/>
  <c r="H1887" i="10"/>
  <c r="I1887" i="10" s="1"/>
  <c r="D379" i="10"/>
  <c r="H378" i="10"/>
  <c r="C380" i="10"/>
  <c r="F380" i="10" s="1"/>
  <c r="G379" i="10"/>
  <c r="F1876" i="8"/>
  <c r="G1876" i="8" s="1"/>
  <c r="D1876" i="8"/>
  <c r="E1876" i="8" s="1"/>
  <c r="F365" i="8"/>
  <c r="D365" i="8"/>
  <c r="H364" i="8"/>
  <c r="N1874" i="8"/>
  <c r="O1874" i="8" s="1"/>
  <c r="C1877" i="8"/>
  <c r="K1876" i="8"/>
  <c r="H1875" i="8"/>
  <c r="I1875" i="8" s="1"/>
  <c r="C366" i="8"/>
  <c r="G365" i="8"/>
  <c r="R1874" i="8"/>
  <c r="S1874" i="8" s="1"/>
  <c r="P1874" i="8"/>
  <c r="Q1874" i="8" s="1"/>
  <c r="J1871" i="2"/>
  <c r="N1871" i="2"/>
  <c r="O1871" i="2" s="1"/>
  <c r="H1872" i="2"/>
  <c r="I1872" i="2" s="1"/>
  <c r="C1874" i="2"/>
  <c r="K1874" i="2" s="1"/>
  <c r="F1873" i="2"/>
  <c r="G1873" i="2" s="1"/>
  <c r="D1873" i="2"/>
  <c r="E1873" i="2" s="1"/>
  <c r="H347" i="2"/>
  <c r="G348" i="2"/>
  <c r="F348" i="2"/>
  <c r="C349" i="2"/>
  <c r="D349" i="2" s="1"/>
  <c r="J1888" i="10" l="1"/>
  <c r="R1888" i="10" s="1"/>
  <c r="S1888" i="10" s="1"/>
  <c r="P1886" i="10"/>
  <c r="Q1886" i="10" s="1"/>
  <c r="R1886" i="10"/>
  <c r="S1886" i="10" s="1"/>
  <c r="D1889" i="10"/>
  <c r="E1889" i="10" s="1"/>
  <c r="H1889" i="10" s="1"/>
  <c r="I1889" i="10" s="1"/>
  <c r="N1889" i="10" s="1"/>
  <c r="O1889" i="10" s="1"/>
  <c r="C1890" i="10"/>
  <c r="F1889" i="10"/>
  <c r="G1889" i="10" s="1"/>
  <c r="K1889" i="10"/>
  <c r="N1887" i="10"/>
  <c r="O1887" i="10" s="1"/>
  <c r="J1887" i="10"/>
  <c r="P1888" i="10"/>
  <c r="Q1888" i="10" s="1"/>
  <c r="H379" i="10"/>
  <c r="D380" i="10"/>
  <c r="C381" i="10"/>
  <c r="F381" i="10" s="1"/>
  <c r="G380" i="10"/>
  <c r="F1877" i="8"/>
  <c r="G1877" i="8" s="1"/>
  <c r="D1877" i="8"/>
  <c r="E1877" i="8" s="1"/>
  <c r="H365" i="8"/>
  <c r="F366" i="8"/>
  <c r="D366" i="8"/>
  <c r="H1876" i="8"/>
  <c r="I1876" i="8" s="1"/>
  <c r="N1876" i="8" s="1"/>
  <c r="O1876" i="8" s="1"/>
  <c r="C1878" i="8"/>
  <c r="K1877" i="8"/>
  <c r="C367" i="8"/>
  <c r="G366" i="8"/>
  <c r="N1875" i="8"/>
  <c r="O1875" i="8" s="1"/>
  <c r="J1875" i="8"/>
  <c r="H1873" i="2"/>
  <c r="I1873" i="2" s="1"/>
  <c r="J1873" i="2" s="1"/>
  <c r="R1871" i="2"/>
  <c r="S1871" i="2" s="1"/>
  <c r="P1871" i="2"/>
  <c r="Q1871" i="2" s="1"/>
  <c r="J1872" i="2"/>
  <c r="N1872" i="2"/>
  <c r="O1872" i="2" s="1"/>
  <c r="C1875" i="2"/>
  <c r="K1875" i="2" s="1"/>
  <c r="F1874" i="2"/>
  <c r="G1874" i="2" s="1"/>
  <c r="D1874" i="2"/>
  <c r="E1874" i="2" s="1"/>
  <c r="H348" i="2"/>
  <c r="G349" i="2"/>
  <c r="C350" i="2"/>
  <c r="D350" i="2" s="1"/>
  <c r="F349" i="2"/>
  <c r="J1889" i="10" l="1"/>
  <c r="R1887" i="10"/>
  <c r="S1887" i="10" s="1"/>
  <c r="P1887" i="10"/>
  <c r="Q1887" i="10" s="1"/>
  <c r="D1890" i="10"/>
  <c r="E1890" i="10" s="1"/>
  <c r="H1890" i="10" s="1"/>
  <c r="I1890" i="10" s="1"/>
  <c r="N1890" i="10" s="1"/>
  <c r="O1890" i="10" s="1"/>
  <c r="K1890" i="10"/>
  <c r="C1891" i="10"/>
  <c r="F1890" i="10"/>
  <c r="G1890" i="10" s="1"/>
  <c r="D381" i="10"/>
  <c r="H380" i="10"/>
  <c r="R1889" i="10"/>
  <c r="S1889" i="10" s="1"/>
  <c r="P1889" i="10"/>
  <c r="Q1889" i="10" s="1"/>
  <c r="C382" i="10"/>
  <c r="F382" i="10" s="1"/>
  <c r="G381" i="10"/>
  <c r="F1878" i="8"/>
  <c r="D1878" i="8"/>
  <c r="E1878" i="8" s="1"/>
  <c r="H366" i="8"/>
  <c r="F367" i="8"/>
  <c r="D367" i="8"/>
  <c r="J1876" i="8"/>
  <c r="R1876" i="8" s="1"/>
  <c r="S1876" i="8" s="1"/>
  <c r="H1877" i="8"/>
  <c r="I1877" i="8" s="1"/>
  <c r="N1877" i="8" s="1"/>
  <c r="O1877" i="8" s="1"/>
  <c r="R1875" i="8"/>
  <c r="S1875" i="8" s="1"/>
  <c r="P1875" i="8"/>
  <c r="Q1875" i="8" s="1"/>
  <c r="G367" i="8"/>
  <c r="C368" i="8"/>
  <c r="C1879" i="8"/>
  <c r="G1878" i="8"/>
  <c r="K1878" i="8"/>
  <c r="N1873" i="2"/>
  <c r="O1873" i="2" s="1"/>
  <c r="R1873" i="2"/>
  <c r="S1873" i="2" s="1"/>
  <c r="P1873" i="2"/>
  <c r="Q1873" i="2" s="1"/>
  <c r="R1872" i="2"/>
  <c r="S1872" i="2" s="1"/>
  <c r="P1872" i="2"/>
  <c r="Q1872" i="2" s="1"/>
  <c r="H1874" i="2"/>
  <c r="I1874" i="2" s="1"/>
  <c r="C1876" i="2"/>
  <c r="K1876" i="2" s="1"/>
  <c r="F1875" i="2"/>
  <c r="G1875" i="2" s="1"/>
  <c r="D1875" i="2"/>
  <c r="E1875" i="2" s="1"/>
  <c r="H349" i="2"/>
  <c r="G350" i="2"/>
  <c r="F350" i="2"/>
  <c r="C351" i="2"/>
  <c r="D351" i="2" s="1"/>
  <c r="J1890" i="10" l="1"/>
  <c r="F1891" i="10"/>
  <c r="G1891" i="10" s="1"/>
  <c r="K1891" i="10"/>
  <c r="D1891" i="10"/>
  <c r="E1891" i="10" s="1"/>
  <c r="H1891" i="10" s="1"/>
  <c r="I1891" i="10" s="1"/>
  <c r="J1891" i="10" s="1"/>
  <c r="C1892" i="10"/>
  <c r="D382" i="10"/>
  <c r="H381" i="10"/>
  <c r="C383" i="10"/>
  <c r="F383" i="10" s="1"/>
  <c r="G382" i="10"/>
  <c r="R1890" i="10"/>
  <c r="S1890" i="10" s="1"/>
  <c r="P1890" i="10"/>
  <c r="Q1890" i="10" s="1"/>
  <c r="F1879" i="8"/>
  <c r="G1879" i="8" s="1"/>
  <c r="D1879" i="8"/>
  <c r="E1879" i="8" s="1"/>
  <c r="H367" i="8"/>
  <c r="F368" i="8"/>
  <c r="D368" i="8"/>
  <c r="P1876" i="8"/>
  <c r="Q1876" i="8" s="1"/>
  <c r="J1877" i="8"/>
  <c r="P1877" i="8" s="1"/>
  <c r="Q1877" i="8" s="1"/>
  <c r="C369" i="8"/>
  <c r="G368" i="8"/>
  <c r="C1880" i="8"/>
  <c r="K1879" i="8"/>
  <c r="H1878" i="8"/>
  <c r="I1878" i="8" s="1"/>
  <c r="J1874" i="2"/>
  <c r="N1874" i="2"/>
  <c r="O1874" i="2" s="1"/>
  <c r="H1875" i="2"/>
  <c r="I1875" i="2" s="1"/>
  <c r="C1877" i="2"/>
  <c r="K1877" i="2" s="1"/>
  <c r="F1876" i="2"/>
  <c r="G1876" i="2" s="1"/>
  <c r="D1876" i="2"/>
  <c r="E1876" i="2" s="1"/>
  <c r="G351" i="2"/>
  <c r="F351" i="2"/>
  <c r="C352" i="2"/>
  <c r="D352" i="2" s="1"/>
  <c r="H350" i="2"/>
  <c r="N1891" i="10" l="1"/>
  <c r="O1891" i="10" s="1"/>
  <c r="D1892" i="10"/>
  <c r="E1892" i="10" s="1"/>
  <c r="H1892" i="10" s="1"/>
  <c r="I1892" i="10" s="1"/>
  <c r="N1892" i="10" s="1"/>
  <c r="O1892" i="10" s="1"/>
  <c r="K1892" i="10"/>
  <c r="F1892" i="10"/>
  <c r="G1892" i="10" s="1"/>
  <c r="C1893" i="10"/>
  <c r="D383" i="10"/>
  <c r="H382" i="10"/>
  <c r="C384" i="10"/>
  <c r="F384" i="10" s="1"/>
  <c r="G383" i="10"/>
  <c r="P1891" i="10"/>
  <c r="Q1891" i="10" s="1"/>
  <c r="R1891" i="10"/>
  <c r="S1891" i="10" s="1"/>
  <c r="J1892" i="10"/>
  <c r="F1880" i="8"/>
  <c r="G1880" i="8" s="1"/>
  <c r="D1880" i="8"/>
  <c r="E1880" i="8" s="1"/>
  <c r="H368" i="8"/>
  <c r="F369" i="8"/>
  <c r="D369" i="8"/>
  <c r="R1877" i="8"/>
  <c r="S1877" i="8" s="1"/>
  <c r="H1879" i="8"/>
  <c r="I1879" i="8" s="1"/>
  <c r="N1879" i="8" s="1"/>
  <c r="O1879" i="8" s="1"/>
  <c r="C1881" i="8"/>
  <c r="K1880" i="8"/>
  <c r="J1878" i="8"/>
  <c r="N1878" i="8"/>
  <c r="O1878" i="8" s="1"/>
  <c r="C370" i="8"/>
  <c r="G369" i="8"/>
  <c r="H1876" i="2"/>
  <c r="I1876" i="2" s="1"/>
  <c r="N1876" i="2" s="1"/>
  <c r="O1876" i="2" s="1"/>
  <c r="P1874" i="2"/>
  <c r="Q1874" i="2" s="1"/>
  <c r="R1874" i="2"/>
  <c r="S1874" i="2" s="1"/>
  <c r="J1875" i="2"/>
  <c r="N1875" i="2"/>
  <c r="O1875" i="2" s="1"/>
  <c r="C1878" i="2"/>
  <c r="K1878" i="2" s="1"/>
  <c r="D1877" i="2"/>
  <c r="E1877" i="2" s="1"/>
  <c r="F1877" i="2"/>
  <c r="G1877" i="2" s="1"/>
  <c r="H351" i="2"/>
  <c r="G352" i="2"/>
  <c r="C353" i="2"/>
  <c r="D353" i="2" s="1"/>
  <c r="F352" i="2"/>
  <c r="K1893" i="10" l="1"/>
  <c r="F1893" i="10"/>
  <c r="G1893" i="10" s="1"/>
  <c r="D1893" i="10"/>
  <c r="E1893" i="10" s="1"/>
  <c r="H1893" i="10" s="1"/>
  <c r="I1893" i="10" s="1"/>
  <c r="J1893" i="10" s="1"/>
  <c r="C1894" i="10"/>
  <c r="D384" i="10"/>
  <c r="H383" i="10"/>
  <c r="P1892" i="10"/>
  <c r="Q1892" i="10" s="1"/>
  <c r="R1892" i="10"/>
  <c r="S1892" i="10" s="1"/>
  <c r="N1893" i="10"/>
  <c r="O1893" i="10" s="1"/>
  <c r="C385" i="10"/>
  <c r="F385" i="10" s="1"/>
  <c r="G384" i="10"/>
  <c r="F1881" i="8"/>
  <c r="G1881" i="8" s="1"/>
  <c r="D1881" i="8"/>
  <c r="E1881" i="8" s="1"/>
  <c r="H369" i="8"/>
  <c r="F370" i="8"/>
  <c r="D370" i="8"/>
  <c r="J1879" i="8"/>
  <c r="R1879" i="8" s="1"/>
  <c r="S1879" i="8" s="1"/>
  <c r="C371" i="8"/>
  <c r="G370" i="8"/>
  <c r="H1880" i="8"/>
  <c r="I1880" i="8" s="1"/>
  <c r="P1878" i="8"/>
  <c r="Q1878" i="8" s="1"/>
  <c r="R1878" i="8"/>
  <c r="S1878" i="8" s="1"/>
  <c r="C1882" i="8"/>
  <c r="K1881" i="8"/>
  <c r="J1876" i="2"/>
  <c r="R1876" i="2" s="1"/>
  <c r="S1876" i="2" s="1"/>
  <c r="R1875" i="2"/>
  <c r="S1875" i="2" s="1"/>
  <c r="P1875" i="2"/>
  <c r="Q1875" i="2" s="1"/>
  <c r="H1877" i="2"/>
  <c r="I1877" i="2" s="1"/>
  <c r="C1879" i="2"/>
  <c r="K1879" i="2" s="1"/>
  <c r="F1878" i="2"/>
  <c r="G1878" i="2" s="1"/>
  <c r="D1878" i="2"/>
  <c r="E1878" i="2" s="1"/>
  <c r="G353" i="2"/>
  <c r="C354" i="2"/>
  <c r="D354" i="2" s="1"/>
  <c r="F353" i="2"/>
  <c r="H352" i="2"/>
  <c r="K1894" i="10" l="1"/>
  <c r="F1894" i="10"/>
  <c r="G1894" i="10" s="1"/>
  <c r="D1894" i="10"/>
  <c r="E1894" i="10" s="1"/>
  <c r="H1894" i="10" s="1"/>
  <c r="I1894" i="10" s="1"/>
  <c r="J1894" i="10" s="1"/>
  <c r="P1894" i="10" s="1"/>
  <c r="Q1894" i="10" s="1"/>
  <c r="C1895" i="10"/>
  <c r="D385" i="10"/>
  <c r="H384" i="10"/>
  <c r="C386" i="10"/>
  <c r="F386" i="10" s="1"/>
  <c r="G385" i="10"/>
  <c r="R1893" i="10"/>
  <c r="S1893" i="10" s="1"/>
  <c r="P1893" i="10"/>
  <c r="Q1893" i="10" s="1"/>
  <c r="F1882" i="8"/>
  <c r="G1882" i="8" s="1"/>
  <c r="D1882" i="8"/>
  <c r="E1882" i="8" s="1"/>
  <c r="H370" i="8"/>
  <c r="F371" i="8"/>
  <c r="D371" i="8"/>
  <c r="P1879" i="8"/>
  <c r="Q1879" i="8" s="1"/>
  <c r="C1883" i="8"/>
  <c r="K1882" i="8"/>
  <c r="N1880" i="8"/>
  <c r="O1880" i="8" s="1"/>
  <c r="J1880" i="8"/>
  <c r="H1881" i="8"/>
  <c r="I1881" i="8" s="1"/>
  <c r="G371" i="8"/>
  <c r="C372" i="8"/>
  <c r="P1876" i="2"/>
  <c r="Q1876" i="2" s="1"/>
  <c r="H353" i="2"/>
  <c r="H1878" i="2"/>
  <c r="I1878" i="2" s="1"/>
  <c r="N1878" i="2" s="1"/>
  <c r="O1878" i="2" s="1"/>
  <c r="J1877" i="2"/>
  <c r="N1877" i="2"/>
  <c r="O1877" i="2" s="1"/>
  <c r="C1880" i="2"/>
  <c r="K1880" i="2" s="1"/>
  <c r="F1879" i="2"/>
  <c r="G1879" i="2" s="1"/>
  <c r="D1879" i="2"/>
  <c r="E1879" i="2" s="1"/>
  <c r="G354" i="2"/>
  <c r="F354" i="2"/>
  <c r="C355" i="2"/>
  <c r="D355" i="2" s="1"/>
  <c r="R1894" i="10" l="1"/>
  <c r="S1894" i="10" s="1"/>
  <c r="F1895" i="10"/>
  <c r="G1895" i="10" s="1"/>
  <c r="K1895" i="10"/>
  <c r="D1895" i="10"/>
  <c r="E1895" i="10" s="1"/>
  <c r="H1895" i="10" s="1"/>
  <c r="I1895" i="10" s="1"/>
  <c r="J1895" i="10" s="1"/>
  <c r="C1896" i="10"/>
  <c r="N1894" i="10"/>
  <c r="O1894" i="10" s="1"/>
  <c r="D386" i="10"/>
  <c r="H386" i="10" s="1"/>
  <c r="H385" i="10"/>
  <c r="N1895" i="10"/>
  <c r="O1895" i="10" s="1"/>
  <c r="C387" i="10"/>
  <c r="F387" i="10" s="1"/>
  <c r="G386" i="10"/>
  <c r="F1883" i="8"/>
  <c r="G1883" i="8" s="1"/>
  <c r="D1883" i="8"/>
  <c r="E1883" i="8" s="1"/>
  <c r="H371" i="8"/>
  <c r="F372" i="8"/>
  <c r="D372" i="8"/>
  <c r="N1881" i="8"/>
  <c r="O1881" i="8" s="1"/>
  <c r="J1881" i="8"/>
  <c r="H1882" i="8"/>
  <c r="I1882" i="8" s="1"/>
  <c r="C373" i="8"/>
  <c r="G372" i="8"/>
  <c r="R1880" i="8"/>
  <c r="S1880" i="8" s="1"/>
  <c r="P1880" i="8"/>
  <c r="Q1880" i="8" s="1"/>
  <c r="C1884" i="8"/>
  <c r="K1883" i="8"/>
  <c r="J1878" i="2"/>
  <c r="R1878" i="2" s="1"/>
  <c r="S1878" i="2" s="1"/>
  <c r="R1877" i="2"/>
  <c r="S1877" i="2" s="1"/>
  <c r="P1877" i="2"/>
  <c r="Q1877" i="2" s="1"/>
  <c r="H1879" i="2"/>
  <c r="I1879" i="2" s="1"/>
  <c r="J1879" i="2" s="1"/>
  <c r="H354" i="2"/>
  <c r="C1881" i="2"/>
  <c r="K1881" i="2" s="1"/>
  <c r="F1880" i="2"/>
  <c r="G1880" i="2" s="1"/>
  <c r="D1880" i="2"/>
  <c r="E1880" i="2" s="1"/>
  <c r="G355" i="2"/>
  <c r="C356" i="2"/>
  <c r="D356" i="2" s="1"/>
  <c r="F355" i="2"/>
  <c r="F1896" i="10" l="1"/>
  <c r="G1896" i="10" s="1"/>
  <c r="K1896" i="10"/>
  <c r="C1897" i="10"/>
  <c r="D1896" i="10"/>
  <c r="E1896" i="10" s="1"/>
  <c r="H1896" i="10" s="1"/>
  <c r="I1896" i="10" s="1"/>
  <c r="J1896" i="10" s="1"/>
  <c r="D387" i="10"/>
  <c r="C388" i="10"/>
  <c r="F388" i="10" s="1"/>
  <c r="G387" i="10"/>
  <c r="P1895" i="10"/>
  <c r="Q1895" i="10" s="1"/>
  <c r="R1895" i="10"/>
  <c r="S1895" i="10" s="1"/>
  <c r="F1884" i="8"/>
  <c r="G1884" i="8" s="1"/>
  <c r="D1884" i="8"/>
  <c r="E1884" i="8" s="1"/>
  <c r="H372" i="8"/>
  <c r="F373" i="8"/>
  <c r="D373" i="8"/>
  <c r="N1882" i="8"/>
  <c r="O1882" i="8" s="1"/>
  <c r="J1882" i="8"/>
  <c r="C1885" i="8"/>
  <c r="K1884" i="8"/>
  <c r="H1883" i="8"/>
  <c r="I1883" i="8" s="1"/>
  <c r="R1881" i="8"/>
  <c r="S1881" i="8" s="1"/>
  <c r="P1881" i="8"/>
  <c r="Q1881" i="8" s="1"/>
  <c r="C374" i="8"/>
  <c r="G373" i="8"/>
  <c r="P1878" i="2"/>
  <c r="Q1878" i="2" s="1"/>
  <c r="R1879" i="2"/>
  <c r="S1879" i="2" s="1"/>
  <c r="P1879" i="2"/>
  <c r="Q1879" i="2" s="1"/>
  <c r="N1879" i="2"/>
  <c r="O1879" i="2" s="1"/>
  <c r="H355" i="2"/>
  <c r="H1880" i="2"/>
  <c r="I1880" i="2" s="1"/>
  <c r="C1882" i="2"/>
  <c r="K1882" i="2" s="1"/>
  <c r="F1881" i="2"/>
  <c r="G1881" i="2" s="1"/>
  <c r="D1881" i="2"/>
  <c r="E1881" i="2" s="1"/>
  <c r="G356" i="2"/>
  <c r="F356" i="2"/>
  <c r="C357" i="2"/>
  <c r="D357" i="2" s="1"/>
  <c r="D1897" i="10" l="1"/>
  <c r="E1897" i="10" s="1"/>
  <c r="K1897" i="10"/>
  <c r="F1897" i="10"/>
  <c r="G1897" i="10" s="1"/>
  <c r="C1898" i="10"/>
  <c r="N1896" i="10"/>
  <c r="O1896" i="10" s="1"/>
  <c r="H387" i="10"/>
  <c r="D388" i="10"/>
  <c r="H388" i="10" s="1"/>
  <c r="P1896" i="10"/>
  <c r="Q1896" i="10" s="1"/>
  <c r="R1896" i="10"/>
  <c r="S1896" i="10" s="1"/>
  <c r="C389" i="10"/>
  <c r="F389" i="10" s="1"/>
  <c r="G388" i="10"/>
  <c r="F1885" i="8"/>
  <c r="G1885" i="8" s="1"/>
  <c r="D1885" i="8"/>
  <c r="E1885" i="8" s="1"/>
  <c r="H373" i="8"/>
  <c r="F374" i="8"/>
  <c r="D374" i="8"/>
  <c r="C375" i="8"/>
  <c r="G374" i="8"/>
  <c r="N1883" i="8"/>
  <c r="O1883" i="8" s="1"/>
  <c r="J1883" i="8"/>
  <c r="C1886" i="8"/>
  <c r="K1885" i="8"/>
  <c r="R1882" i="8"/>
  <c r="S1882" i="8" s="1"/>
  <c r="P1882" i="8"/>
  <c r="Q1882" i="8" s="1"/>
  <c r="H1884" i="8"/>
  <c r="I1884" i="8" s="1"/>
  <c r="J1880" i="2"/>
  <c r="N1880" i="2"/>
  <c r="O1880" i="2" s="1"/>
  <c r="H1881" i="2"/>
  <c r="I1881" i="2" s="1"/>
  <c r="C1883" i="2"/>
  <c r="K1883" i="2" s="1"/>
  <c r="F1882" i="2"/>
  <c r="G1882" i="2" s="1"/>
  <c r="D1882" i="2"/>
  <c r="E1882" i="2" s="1"/>
  <c r="G357" i="2"/>
  <c r="F357" i="2"/>
  <c r="C358" i="2"/>
  <c r="D358" i="2" s="1"/>
  <c r="H356" i="2"/>
  <c r="F1898" i="10" l="1"/>
  <c r="G1898" i="10" s="1"/>
  <c r="K1898" i="10"/>
  <c r="D1898" i="10"/>
  <c r="E1898" i="10" s="1"/>
  <c r="C1899" i="10"/>
  <c r="H1897" i="10"/>
  <c r="I1897" i="10" s="1"/>
  <c r="D389" i="10"/>
  <c r="C390" i="10"/>
  <c r="F390" i="10" s="1"/>
  <c r="G389" i="10"/>
  <c r="F1886" i="8"/>
  <c r="G1886" i="8" s="1"/>
  <c r="D1886" i="8"/>
  <c r="E1886" i="8" s="1"/>
  <c r="H374" i="8"/>
  <c r="F375" i="8"/>
  <c r="D375" i="8"/>
  <c r="H1885" i="8"/>
  <c r="I1885" i="8" s="1"/>
  <c r="J1885" i="8" s="1"/>
  <c r="J1884" i="8"/>
  <c r="N1884" i="8"/>
  <c r="O1884" i="8" s="1"/>
  <c r="P1883" i="8"/>
  <c r="Q1883" i="8" s="1"/>
  <c r="R1883" i="8"/>
  <c r="S1883" i="8" s="1"/>
  <c r="G375" i="8"/>
  <c r="C376" i="8"/>
  <c r="C1887" i="8"/>
  <c r="K1886" i="8"/>
  <c r="H1882" i="2"/>
  <c r="I1882" i="2" s="1"/>
  <c r="J1882" i="2" s="1"/>
  <c r="R1880" i="2"/>
  <c r="S1880" i="2" s="1"/>
  <c r="P1880" i="2"/>
  <c r="Q1880" i="2" s="1"/>
  <c r="J1881" i="2"/>
  <c r="N1881" i="2"/>
  <c r="O1881" i="2" s="1"/>
  <c r="H357" i="2"/>
  <c r="C1884" i="2"/>
  <c r="K1884" i="2" s="1"/>
  <c r="F1883" i="2"/>
  <c r="G1883" i="2" s="1"/>
  <c r="D1883" i="2"/>
  <c r="E1883" i="2" s="1"/>
  <c r="G358" i="2"/>
  <c r="F358" i="2"/>
  <c r="C359" i="2"/>
  <c r="D359" i="2" s="1"/>
  <c r="N1897" i="10" l="1"/>
  <c r="O1897" i="10" s="1"/>
  <c r="J1897" i="10"/>
  <c r="F1899" i="10"/>
  <c r="G1899" i="10" s="1"/>
  <c r="K1899" i="10"/>
  <c r="D1899" i="10"/>
  <c r="E1899" i="10" s="1"/>
  <c r="H1899" i="10" s="1"/>
  <c r="I1899" i="10" s="1"/>
  <c r="J1899" i="10" s="1"/>
  <c r="R1899" i="10" s="1"/>
  <c r="S1899" i="10" s="1"/>
  <c r="C1900" i="10"/>
  <c r="H1898" i="10"/>
  <c r="I1898" i="10" s="1"/>
  <c r="N1899" i="10"/>
  <c r="O1899" i="10" s="1"/>
  <c r="H389" i="10"/>
  <c r="D390" i="10"/>
  <c r="H390" i="10" s="1"/>
  <c r="C391" i="10"/>
  <c r="F391" i="10" s="1"/>
  <c r="G390" i="10"/>
  <c r="P1899" i="10"/>
  <c r="Q1899" i="10" s="1"/>
  <c r="F1887" i="8"/>
  <c r="G1887" i="8" s="1"/>
  <c r="D1887" i="8"/>
  <c r="E1887" i="8" s="1"/>
  <c r="H375" i="8"/>
  <c r="F376" i="8"/>
  <c r="D376" i="8"/>
  <c r="N1885" i="8"/>
  <c r="O1885" i="8" s="1"/>
  <c r="H1886" i="8"/>
  <c r="I1886" i="8" s="1"/>
  <c r="C377" i="8"/>
  <c r="G376" i="8"/>
  <c r="R1885" i="8"/>
  <c r="S1885" i="8" s="1"/>
  <c r="P1885" i="8"/>
  <c r="Q1885" i="8" s="1"/>
  <c r="C1888" i="8"/>
  <c r="K1887" i="8"/>
  <c r="P1884" i="8"/>
  <c r="Q1884" i="8" s="1"/>
  <c r="R1884" i="8"/>
  <c r="S1884" i="8" s="1"/>
  <c r="N1882" i="2"/>
  <c r="O1882" i="2" s="1"/>
  <c r="R1881" i="2"/>
  <c r="S1881" i="2" s="1"/>
  <c r="P1881" i="2"/>
  <c r="Q1881" i="2" s="1"/>
  <c r="R1882" i="2"/>
  <c r="S1882" i="2" s="1"/>
  <c r="P1882" i="2"/>
  <c r="Q1882" i="2" s="1"/>
  <c r="H1883" i="2"/>
  <c r="I1883" i="2" s="1"/>
  <c r="C1885" i="2"/>
  <c r="K1885" i="2" s="1"/>
  <c r="F1884" i="2"/>
  <c r="G1884" i="2" s="1"/>
  <c r="D1884" i="2"/>
  <c r="E1884" i="2" s="1"/>
  <c r="G359" i="2"/>
  <c r="C360" i="2"/>
  <c r="D360" i="2" s="1"/>
  <c r="F359" i="2"/>
  <c r="H358" i="2"/>
  <c r="F1900" i="10" l="1"/>
  <c r="G1900" i="10" s="1"/>
  <c r="D1900" i="10"/>
  <c r="E1900" i="10" s="1"/>
  <c r="H1900" i="10" s="1"/>
  <c r="I1900" i="10" s="1"/>
  <c r="N1900" i="10" s="1"/>
  <c r="O1900" i="10" s="1"/>
  <c r="K1900" i="10"/>
  <c r="C1901" i="10"/>
  <c r="N1898" i="10"/>
  <c r="O1898" i="10" s="1"/>
  <c r="J1898" i="10"/>
  <c r="R1897" i="10"/>
  <c r="S1897" i="10" s="1"/>
  <c r="P1897" i="10"/>
  <c r="Q1897" i="10" s="1"/>
  <c r="D391" i="10"/>
  <c r="C392" i="10"/>
  <c r="F392" i="10" s="1"/>
  <c r="G391" i="10"/>
  <c r="F1888" i="8"/>
  <c r="G1888" i="8" s="1"/>
  <c r="D1888" i="8"/>
  <c r="E1888" i="8" s="1"/>
  <c r="F377" i="8"/>
  <c r="D377" i="8"/>
  <c r="H376" i="8"/>
  <c r="H1887" i="8"/>
  <c r="I1887" i="8" s="1"/>
  <c r="N1887" i="8" s="1"/>
  <c r="O1887" i="8" s="1"/>
  <c r="G377" i="8"/>
  <c r="C378" i="8"/>
  <c r="C1889" i="8"/>
  <c r="K1888" i="8"/>
  <c r="J1886" i="8"/>
  <c r="N1886" i="8"/>
  <c r="O1886" i="8" s="1"/>
  <c r="H359" i="2"/>
  <c r="J1883" i="2"/>
  <c r="N1883" i="2"/>
  <c r="O1883" i="2" s="1"/>
  <c r="H1884" i="2"/>
  <c r="I1884" i="2" s="1"/>
  <c r="C1886" i="2"/>
  <c r="K1886" i="2" s="1"/>
  <c r="F1885" i="2"/>
  <c r="G1885" i="2" s="1"/>
  <c r="D1885" i="2"/>
  <c r="E1885" i="2" s="1"/>
  <c r="G360" i="2"/>
  <c r="F360" i="2"/>
  <c r="C361" i="2"/>
  <c r="D361" i="2" s="1"/>
  <c r="P1898" i="10" l="1"/>
  <c r="Q1898" i="10" s="1"/>
  <c r="R1898" i="10"/>
  <c r="S1898" i="10" s="1"/>
  <c r="J1900" i="10"/>
  <c r="D1901" i="10"/>
  <c r="E1901" i="10" s="1"/>
  <c r="H1901" i="10" s="1"/>
  <c r="I1901" i="10" s="1"/>
  <c r="N1901" i="10" s="1"/>
  <c r="O1901" i="10" s="1"/>
  <c r="C1902" i="10"/>
  <c r="K1901" i="10"/>
  <c r="F1901" i="10"/>
  <c r="G1901" i="10" s="1"/>
  <c r="H391" i="10"/>
  <c r="D392" i="10"/>
  <c r="R1900" i="10"/>
  <c r="S1900" i="10" s="1"/>
  <c r="P1900" i="10"/>
  <c r="Q1900" i="10" s="1"/>
  <c r="C393" i="10"/>
  <c r="F393" i="10" s="1"/>
  <c r="G392" i="10"/>
  <c r="J1901" i="10"/>
  <c r="F1889" i="8"/>
  <c r="G1889" i="8" s="1"/>
  <c r="D1889" i="8"/>
  <c r="E1889" i="8" s="1"/>
  <c r="F378" i="8"/>
  <c r="D378" i="8"/>
  <c r="H377" i="8"/>
  <c r="J1887" i="8"/>
  <c r="R1887" i="8" s="1"/>
  <c r="S1887" i="8" s="1"/>
  <c r="R1886" i="8"/>
  <c r="S1886" i="8" s="1"/>
  <c r="P1886" i="8"/>
  <c r="Q1886" i="8" s="1"/>
  <c r="C1890" i="8"/>
  <c r="K1889" i="8"/>
  <c r="H1888" i="8"/>
  <c r="I1888" i="8" s="1"/>
  <c r="C379" i="8"/>
  <c r="G378" i="8"/>
  <c r="H1885" i="2"/>
  <c r="I1885" i="2" s="1"/>
  <c r="J1885" i="2" s="1"/>
  <c r="R1883" i="2"/>
  <c r="S1883" i="2" s="1"/>
  <c r="P1883" i="2"/>
  <c r="Q1883" i="2" s="1"/>
  <c r="J1884" i="2"/>
  <c r="N1884" i="2"/>
  <c r="O1884" i="2" s="1"/>
  <c r="C1887" i="2"/>
  <c r="K1887" i="2" s="1"/>
  <c r="F1886" i="2"/>
  <c r="G1886" i="2" s="1"/>
  <c r="D1886" i="2"/>
  <c r="E1886" i="2" s="1"/>
  <c r="G361" i="2"/>
  <c r="C362" i="2"/>
  <c r="D362" i="2" s="1"/>
  <c r="F361" i="2"/>
  <c r="H360" i="2"/>
  <c r="F1902" i="10" l="1"/>
  <c r="G1902" i="10" s="1"/>
  <c r="C1903" i="10"/>
  <c r="D1902" i="10"/>
  <c r="E1902" i="10" s="1"/>
  <c r="K1902" i="10"/>
  <c r="H392" i="10"/>
  <c r="D393" i="10"/>
  <c r="H393" i="10" s="1"/>
  <c r="R1901" i="10"/>
  <c r="S1901" i="10" s="1"/>
  <c r="P1901" i="10"/>
  <c r="Q1901" i="10" s="1"/>
  <c r="C394" i="10"/>
  <c r="F394" i="10" s="1"/>
  <c r="G393" i="10"/>
  <c r="F1890" i="8"/>
  <c r="G1890" i="8" s="1"/>
  <c r="D1890" i="8"/>
  <c r="E1890" i="8" s="1"/>
  <c r="F379" i="8"/>
  <c r="D379" i="8"/>
  <c r="H378" i="8"/>
  <c r="P1887" i="8"/>
  <c r="Q1887" i="8" s="1"/>
  <c r="H1889" i="8"/>
  <c r="I1889" i="8" s="1"/>
  <c r="N1889" i="8" s="1"/>
  <c r="O1889" i="8" s="1"/>
  <c r="G379" i="8"/>
  <c r="C380" i="8"/>
  <c r="J1888" i="8"/>
  <c r="N1888" i="8"/>
  <c r="O1888" i="8" s="1"/>
  <c r="C1891" i="8"/>
  <c r="K1890" i="8"/>
  <c r="N1885" i="2"/>
  <c r="O1885" i="2" s="1"/>
  <c r="R1884" i="2"/>
  <c r="S1884" i="2" s="1"/>
  <c r="P1884" i="2"/>
  <c r="Q1884" i="2" s="1"/>
  <c r="R1885" i="2"/>
  <c r="S1885" i="2" s="1"/>
  <c r="P1885" i="2"/>
  <c r="Q1885" i="2" s="1"/>
  <c r="H1886" i="2"/>
  <c r="I1886" i="2" s="1"/>
  <c r="J1886" i="2" s="1"/>
  <c r="C1888" i="2"/>
  <c r="K1888" i="2" s="1"/>
  <c r="F1887" i="2"/>
  <c r="G1887" i="2" s="1"/>
  <c r="D1887" i="2"/>
  <c r="E1887" i="2" s="1"/>
  <c r="H361" i="2"/>
  <c r="G362" i="2"/>
  <c r="C363" i="2"/>
  <c r="D363" i="2" s="1"/>
  <c r="F362" i="2"/>
  <c r="D1903" i="10" l="1"/>
  <c r="E1903" i="10" s="1"/>
  <c r="H1903" i="10" s="1"/>
  <c r="I1903" i="10" s="1"/>
  <c r="J1903" i="10" s="1"/>
  <c r="C1904" i="10"/>
  <c r="F1903" i="10"/>
  <c r="G1903" i="10" s="1"/>
  <c r="K1903" i="10"/>
  <c r="H1902" i="10"/>
  <c r="I1902" i="10" s="1"/>
  <c r="D394" i="10"/>
  <c r="N1903" i="10"/>
  <c r="O1903" i="10" s="1"/>
  <c r="C395" i="10"/>
  <c r="F395" i="10" s="1"/>
  <c r="G394" i="10"/>
  <c r="D1891" i="8"/>
  <c r="E1891" i="8" s="1"/>
  <c r="F1891" i="8"/>
  <c r="G1891" i="8" s="1"/>
  <c r="F380" i="8"/>
  <c r="D380" i="8"/>
  <c r="H379" i="8"/>
  <c r="J1889" i="8"/>
  <c r="R1889" i="8" s="1"/>
  <c r="S1889" i="8" s="1"/>
  <c r="H1890" i="8"/>
  <c r="I1890" i="8" s="1"/>
  <c r="R1888" i="8"/>
  <c r="S1888" i="8" s="1"/>
  <c r="P1888" i="8"/>
  <c r="Q1888" i="8" s="1"/>
  <c r="C1892" i="8"/>
  <c r="K1891" i="8"/>
  <c r="C381" i="8"/>
  <c r="G380" i="8"/>
  <c r="R1886" i="2"/>
  <c r="S1886" i="2" s="1"/>
  <c r="P1886" i="2"/>
  <c r="Q1886" i="2" s="1"/>
  <c r="N1886" i="2"/>
  <c r="O1886" i="2" s="1"/>
  <c r="H1887" i="2"/>
  <c r="I1887" i="2" s="1"/>
  <c r="C1889" i="2"/>
  <c r="K1889" i="2" s="1"/>
  <c r="F1888" i="2"/>
  <c r="G1888" i="2" s="1"/>
  <c r="D1888" i="2"/>
  <c r="E1888" i="2" s="1"/>
  <c r="G363" i="2"/>
  <c r="C364" i="2"/>
  <c r="D364" i="2" s="1"/>
  <c r="F363" i="2"/>
  <c r="H362" i="2"/>
  <c r="J1902" i="10" l="1"/>
  <c r="N1902" i="10"/>
  <c r="O1902" i="10" s="1"/>
  <c r="F1904" i="10"/>
  <c r="G1904" i="10" s="1"/>
  <c r="D1904" i="10"/>
  <c r="E1904" i="10" s="1"/>
  <c r="H1904" i="10" s="1"/>
  <c r="I1904" i="10" s="1"/>
  <c r="J1904" i="10" s="1"/>
  <c r="C1905" i="10"/>
  <c r="K1904" i="10"/>
  <c r="D395" i="10"/>
  <c r="H394" i="10"/>
  <c r="P1903" i="10"/>
  <c r="Q1903" i="10" s="1"/>
  <c r="R1903" i="10"/>
  <c r="S1903" i="10" s="1"/>
  <c r="C396" i="10"/>
  <c r="F396" i="10" s="1"/>
  <c r="G395" i="10"/>
  <c r="F1892" i="8"/>
  <c r="G1892" i="8" s="1"/>
  <c r="D1892" i="8"/>
  <c r="E1892" i="8" s="1"/>
  <c r="P1889" i="8"/>
  <c r="Q1889" i="8" s="1"/>
  <c r="F381" i="8"/>
  <c r="D381" i="8"/>
  <c r="H380" i="8"/>
  <c r="H1891" i="8"/>
  <c r="I1891" i="8" s="1"/>
  <c r="J1891" i="8" s="1"/>
  <c r="C382" i="8"/>
  <c r="G381" i="8"/>
  <c r="C1893" i="8"/>
  <c r="K1892" i="8"/>
  <c r="N1890" i="8"/>
  <c r="O1890" i="8" s="1"/>
  <c r="J1890" i="8"/>
  <c r="H1888" i="2"/>
  <c r="I1888" i="2" s="1"/>
  <c r="J1888" i="2" s="1"/>
  <c r="J1887" i="2"/>
  <c r="N1887" i="2"/>
  <c r="O1887" i="2" s="1"/>
  <c r="C1890" i="2"/>
  <c r="K1890" i="2" s="1"/>
  <c r="F1889" i="2"/>
  <c r="G1889" i="2" s="1"/>
  <c r="D1889" i="2"/>
  <c r="E1889" i="2" s="1"/>
  <c r="H363" i="2"/>
  <c r="G364" i="2"/>
  <c r="F364" i="2"/>
  <c r="C365" i="2"/>
  <c r="D365" i="2" s="1"/>
  <c r="N1904" i="10" l="1"/>
  <c r="O1904" i="10" s="1"/>
  <c r="F1905" i="10"/>
  <c r="G1905" i="10" s="1"/>
  <c r="C1906" i="10"/>
  <c r="D1905" i="10"/>
  <c r="E1905" i="10" s="1"/>
  <c r="K1905" i="10"/>
  <c r="P1902" i="10"/>
  <c r="Q1902" i="10" s="1"/>
  <c r="R1902" i="10"/>
  <c r="S1902" i="10" s="1"/>
  <c r="H395" i="10"/>
  <c r="D396" i="10"/>
  <c r="R1904" i="10"/>
  <c r="S1904" i="10" s="1"/>
  <c r="P1904" i="10"/>
  <c r="Q1904" i="10" s="1"/>
  <c r="C397" i="10"/>
  <c r="F397" i="10" s="1"/>
  <c r="G396" i="10"/>
  <c r="F1893" i="8"/>
  <c r="G1893" i="8" s="1"/>
  <c r="D1893" i="8"/>
  <c r="E1893" i="8" s="1"/>
  <c r="H381" i="8"/>
  <c r="F382" i="8"/>
  <c r="D382" i="8"/>
  <c r="N1891" i="8"/>
  <c r="O1891" i="8" s="1"/>
  <c r="H1892" i="8"/>
  <c r="I1892" i="8" s="1"/>
  <c r="J1892" i="8" s="1"/>
  <c r="C1894" i="8"/>
  <c r="K1893" i="8"/>
  <c r="C383" i="8"/>
  <c r="G382" i="8"/>
  <c r="P1891" i="8"/>
  <c r="Q1891" i="8" s="1"/>
  <c r="R1891" i="8"/>
  <c r="S1891" i="8" s="1"/>
  <c r="P1890" i="8"/>
  <c r="Q1890" i="8" s="1"/>
  <c r="R1890" i="8"/>
  <c r="S1890" i="8" s="1"/>
  <c r="H364" i="2"/>
  <c r="H1889" i="2"/>
  <c r="I1889" i="2" s="1"/>
  <c r="N1889" i="2" s="1"/>
  <c r="O1889" i="2" s="1"/>
  <c r="P1887" i="2"/>
  <c r="Q1887" i="2" s="1"/>
  <c r="R1887" i="2"/>
  <c r="S1887" i="2" s="1"/>
  <c r="N1888" i="2"/>
  <c r="O1888" i="2" s="1"/>
  <c r="R1888" i="2"/>
  <c r="S1888" i="2" s="1"/>
  <c r="P1888" i="2"/>
  <c r="Q1888" i="2" s="1"/>
  <c r="C1891" i="2"/>
  <c r="K1891" i="2" s="1"/>
  <c r="F1890" i="2"/>
  <c r="G1890" i="2" s="1"/>
  <c r="D1890" i="2"/>
  <c r="E1890" i="2" s="1"/>
  <c r="G365" i="2"/>
  <c r="C366" i="2"/>
  <c r="D366" i="2" s="1"/>
  <c r="F365" i="2"/>
  <c r="H1905" i="10" l="1"/>
  <c r="I1905" i="10" s="1"/>
  <c r="K1906" i="10"/>
  <c r="C1907" i="10"/>
  <c r="D1906" i="10"/>
  <c r="E1906" i="10" s="1"/>
  <c r="H1906" i="10" s="1"/>
  <c r="I1906" i="10" s="1"/>
  <c r="J1906" i="10" s="1"/>
  <c r="P1906" i="10" s="1"/>
  <c r="Q1906" i="10" s="1"/>
  <c r="F1906" i="10"/>
  <c r="G1906" i="10" s="1"/>
  <c r="N1906" i="10"/>
  <c r="O1906" i="10" s="1"/>
  <c r="D397" i="10"/>
  <c r="H396" i="10"/>
  <c r="C398" i="10"/>
  <c r="F398" i="10" s="1"/>
  <c r="G397" i="10"/>
  <c r="R1906" i="10"/>
  <c r="S1906" i="10" s="1"/>
  <c r="F1894" i="8"/>
  <c r="G1894" i="8" s="1"/>
  <c r="D1894" i="8"/>
  <c r="E1894" i="8" s="1"/>
  <c r="F383" i="8"/>
  <c r="D383" i="8"/>
  <c r="H382" i="8"/>
  <c r="H1893" i="8"/>
  <c r="I1893" i="8" s="1"/>
  <c r="J1893" i="8" s="1"/>
  <c r="N1892" i="8"/>
  <c r="O1892" i="8" s="1"/>
  <c r="C1895" i="8"/>
  <c r="K1894" i="8"/>
  <c r="P1892" i="8"/>
  <c r="Q1892" i="8" s="1"/>
  <c r="R1892" i="8"/>
  <c r="S1892" i="8" s="1"/>
  <c r="G383" i="8"/>
  <c r="C384" i="8"/>
  <c r="J1889" i="2"/>
  <c r="P1889" i="2" s="1"/>
  <c r="Q1889" i="2" s="1"/>
  <c r="H1890" i="2"/>
  <c r="I1890" i="2" s="1"/>
  <c r="N1890" i="2" s="1"/>
  <c r="O1890" i="2" s="1"/>
  <c r="C1892" i="2"/>
  <c r="K1892" i="2" s="1"/>
  <c r="F1891" i="2"/>
  <c r="G1891" i="2" s="1"/>
  <c r="D1891" i="2"/>
  <c r="E1891" i="2" s="1"/>
  <c r="G366" i="2"/>
  <c r="C367" i="2"/>
  <c r="D367" i="2" s="1"/>
  <c r="F366" i="2"/>
  <c r="H365" i="2"/>
  <c r="D1907" i="10" l="1"/>
  <c r="E1907" i="10" s="1"/>
  <c r="H1907" i="10" s="1"/>
  <c r="I1907" i="10" s="1"/>
  <c r="N1907" i="10" s="1"/>
  <c r="O1907" i="10" s="1"/>
  <c r="C1908" i="10"/>
  <c r="F1907" i="10"/>
  <c r="G1907" i="10" s="1"/>
  <c r="K1907" i="10"/>
  <c r="J1905" i="10"/>
  <c r="N1905" i="10"/>
  <c r="O1905" i="10" s="1"/>
  <c r="D398" i="10"/>
  <c r="H397" i="10"/>
  <c r="C399" i="10"/>
  <c r="F399" i="10" s="1"/>
  <c r="G398" i="10"/>
  <c r="F1895" i="8"/>
  <c r="G1895" i="8" s="1"/>
  <c r="D1895" i="8"/>
  <c r="E1895" i="8" s="1"/>
  <c r="H383" i="8"/>
  <c r="F384" i="8"/>
  <c r="D384" i="8"/>
  <c r="N1893" i="8"/>
  <c r="O1893" i="8" s="1"/>
  <c r="C385" i="8"/>
  <c r="G384" i="8"/>
  <c r="R1893" i="8"/>
  <c r="S1893" i="8" s="1"/>
  <c r="P1893" i="8"/>
  <c r="Q1893" i="8" s="1"/>
  <c r="C1896" i="8"/>
  <c r="K1895" i="8"/>
  <c r="H1894" i="8"/>
  <c r="I1894" i="8" s="1"/>
  <c r="R1889" i="2"/>
  <c r="S1889" i="2" s="1"/>
  <c r="J1890" i="2"/>
  <c r="R1890" i="2" s="1"/>
  <c r="S1890" i="2" s="1"/>
  <c r="H1891" i="2"/>
  <c r="I1891" i="2" s="1"/>
  <c r="C1893" i="2"/>
  <c r="K1893" i="2" s="1"/>
  <c r="F1892" i="2"/>
  <c r="G1892" i="2" s="1"/>
  <c r="D1892" i="2"/>
  <c r="E1892" i="2" s="1"/>
  <c r="H366" i="2"/>
  <c r="G367" i="2"/>
  <c r="C368" i="2"/>
  <c r="D368" i="2" s="1"/>
  <c r="F367" i="2"/>
  <c r="K1908" i="10" l="1"/>
  <c r="F1908" i="10"/>
  <c r="G1908" i="10" s="1"/>
  <c r="C1909" i="10"/>
  <c r="D1908" i="10"/>
  <c r="E1908" i="10" s="1"/>
  <c r="J1907" i="10"/>
  <c r="R1907" i="10" s="1"/>
  <c r="S1907" i="10" s="1"/>
  <c r="P1905" i="10"/>
  <c r="Q1905" i="10" s="1"/>
  <c r="R1905" i="10"/>
  <c r="S1905" i="10" s="1"/>
  <c r="D399" i="10"/>
  <c r="H398" i="10"/>
  <c r="P1907" i="10"/>
  <c r="Q1907" i="10" s="1"/>
  <c r="C400" i="10"/>
  <c r="F400" i="10" s="1"/>
  <c r="G399" i="10"/>
  <c r="F1896" i="8"/>
  <c r="G1896" i="8" s="1"/>
  <c r="D1896" i="8"/>
  <c r="E1896" i="8" s="1"/>
  <c r="H384" i="8"/>
  <c r="D385" i="8"/>
  <c r="F385" i="8"/>
  <c r="J1894" i="8"/>
  <c r="N1894" i="8"/>
  <c r="O1894" i="8" s="1"/>
  <c r="C1897" i="8"/>
  <c r="K1896" i="8"/>
  <c r="H1895" i="8"/>
  <c r="I1895" i="8" s="1"/>
  <c r="C386" i="8"/>
  <c r="G385" i="8"/>
  <c r="P1890" i="2"/>
  <c r="Q1890" i="2" s="1"/>
  <c r="H1892" i="2"/>
  <c r="I1892" i="2" s="1"/>
  <c r="J1892" i="2" s="1"/>
  <c r="J1891" i="2"/>
  <c r="N1891" i="2"/>
  <c r="O1891" i="2" s="1"/>
  <c r="C1894" i="2"/>
  <c r="K1894" i="2" s="1"/>
  <c r="D1893" i="2"/>
  <c r="E1893" i="2" s="1"/>
  <c r="F1893" i="2"/>
  <c r="G1893" i="2" s="1"/>
  <c r="G368" i="2"/>
  <c r="C369" i="2"/>
  <c r="D369" i="2" s="1"/>
  <c r="F368" i="2"/>
  <c r="H367" i="2"/>
  <c r="H1908" i="10" l="1"/>
  <c r="I1908" i="10" s="1"/>
  <c r="F1909" i="10"/>
  <c r="G1909" i="10" s="1"/>
  <c r="K1909" i="10"/>
  <c r="D1909" i="10"/>
  <c r="E1909" i="10" s="1"/>
  <c r="H1909" i="10" s="1"/>
  <c r="I1909" i="10" s="1"/>
  <c r="N1909" i="10" s="1"/>
  <c r="O1909" i="10" s="1"/>
  <c r="C1910" i="10"/>
  <c r="D400" i="10"/>
  <c r="H399" i="10"/>
  <c r="J1909" i="10"/>
  <c r="C401" i="10"/>
  <c r="F401" i="10" s="1"/>
  <c r="G400" i="10"/>
  <c r="F1897" i="8"/>
  <c r="G1897" i="8" s="1"/>
  <c r="D1897" i="8"/>
  <c r="E1897" i="8" s="1"/>
  <c r="H385" i="8"/>
  <c r="F386" i="8"/>
  <c r="D386" i="8"/>
  <c r="C1898" i="8"/>
  <c r="K1897" i="8"/>
  <c r="H1896" i="8"/>
  <c r="I1896" i="8" s="1"/>
  <c r="N1895" i="8"/>
  <c r="O1895" i="8" s="1"/>
  <c r="J1895" i="8"/>
  <c r="C387" i="8"/>
  <c r="G386" i="8"/>
  <c r="R1894" i="8"/>
  <c r="S1894" i="8" s="1"/>
  <c r="P1894" i="8"/>
  <c r="Q1894" i="8" s="1"/>
  <c r="H368" i="2"/>
  <c r="R1891" i="2"/>
  <c r="S1891" i="2" s="1"/>
  <c r="P1891" i="2"/>
  <c r="Q1891" i="2" s="1"/>
  <c r="R1892" i="2"/>
  <c r="S1892" i="2" s="1"/>
  <c r="P1892" i="2"/>
  <c r="Q1892" i="2" s="1"/>
  <c r="N1892" i="2"/>
  <c r="O1892" i="2" s="1"/>
  <c r="H1893" i="2"/>
  <c r="I1893" i="2" s="1"/>
  <c r="C1895" i="2"/>
  <c r="K1895" i="2" s="1"/>
  <c r="F1894" i="2"/>
  <c r="G1894" i="2" s="1"/>
  <c r="D1894" i="2"/>
  <c r="E1894" i="2" s="1"/>
  <c r="G369" i="2"/>
  <c r="C370" i="2"/>
  <c r="D370" i="2" s="1"/>
  <c r="F369" i="2"/>
  <c r="D1910" i="10" l="1"/>
  <c r="E1910" i="10" s="1"/>
  <c r="C1911" i="10"/>
  <c r="F1910" i="10"/>
  <c r="G1910" i="10" s="1"/>
  <c r="K1910" i="10"/>
  <c r="N1908" i="10"/>
  <c r="O1908" i="10" s="1"/>
  <c r="J1908" i="10"/>
  <c r="D401" i="10"/>
  <c r="H400" i="10"/>
  <c r="C402" i="10"/>
  <c r="F402" i="10" s="1"/>
  <c r="G401" i="10"/>
  <c r="P1909" i="10"/>
  <c r="Q1909" i="10" s="1"/>
  <c r="R1909" i="10"/>
  <c r="S1909" i="10" s="1"/>
  <c r="F1898" i="8"/>
  <c r="G1898" i="8" s="1"/>
  <c r="D1898" i="8"/>
  <c r="E1898" i="8" s="1"/>
  <c r="F387" i="8"/>
  <c r="D387" i="8"/>
  <c r="H386" i="8"/>
  <c r="H1897" i="8"/>
  <c r="I1897" i="8" s="1"/>
  <c r="J1897" i="8" s="1"/>
  <c r="C1899" i="8"/>
  <c r="K1898" i="8"/>
  <c r="P1895" i="8"/>
  <c r="Q1895" i="8" s="1"/>
  <c r="R1895" i="8"/>
  <c r="S1895" i="8" s="1"/>
  <c r="G387" i="8"/>
  <c r="C388" i="8"/>
  <c r="N1896" i="8"/>
  <c r="O1896" i="8" s="1"/>
  <c r="J1896" i="8"/>
  <c r="H1894" i="2"/>
  <c r="I1894" i="2" s="1"/>
  <c r="J1894" i="2" s="1"/>
  <c r="J1893" i="2"/>
  <c r="N1893" i="2"/>
  <c r="O1893" i="2" s="1"/>
  <c r="C1896" i="2"/>
  <c r="K1896" i="2" s="1"/>
  <c r="F1895" i="2"/>
  <c r="G1895" i="2" s="1"/>
  <c r="D1895" i="2"/>
  <c r="E1895" i="2" s="1"/>
  <c r="H369" i="2"/>
  <c r="G370" i="2"/>
  <c r="C371" i="2"/>
  <c r="D371" i="2" s="1"/>
  <c r="F370" i="2"/>
  <c r="P1908" i="10" l="1"/>
  <c r="Q1908" i="10" s="1"/>
  <c r="R1908" i="10"/>
  <c r="S1908" i="10" s="1"/>
  <c r="F1911" i="10"/>
  <c r="G1911" i="10" s="1"/>
  <c r="K1911" i="10"/>
  <c r="D1911" i="10"/>
  <c r="E1911" i="10" s="1"/>
  <c r="C1912" i="10"/>
  <c r="H1910" i="10"/>
  <c r="I1910" i="10" s="1"/>
  <c r="D402" i="10"/>
  <c r="H401" i="10"/>
  <c r="C403" i="10"/>
  <c r="F403" i="10" s="1"/>
  <c r="G402" i="10"/>
  <c r="F1899" i="8"/>
  <c r="G1899" i="8" s="1"/>
  <c r="D1899" i="8"/>
  <c r="F388" i="8"/>
  <c r="D388" i="8"/>
  <c r="H387" i="8"/>
  <c r="N1897" i="8"/>
  <c r="O1897" i="8" s="1"/>
  <c r="C389" i="8"/>
  <c r="G388" i="8"/>
  <c r="C1900" i="8"/>
  <c r="E1899" i="8"/>
  <c r="K1899" i="8"/>
  <c r="R1896" i="8"/>
  <c r="S1896" i="8" s="1"/>
  <c r="P1896" i="8"/>
  <c r="Q1896" i="8" s="1"/>
  <c r="R1897" i="8"/>
  <c r="S1897" i="8" s="1"/>
  <c r="P1897" i="8"/>
  <c r="Q1897" i="8" s="1"/>
  <c r="H1898" i="8"/>
  <c r="I1898" i="8" s="1"/>
  <c r="R1893" i="2"/>
  <c r="S1893" i="2" s="1"/>
  <c r="P1893" i="2"/>
  <c r="Q1893" i="2" s="1"/>
  <c r="R1894" i="2"/>
  <c r="S1894" i="2" s="1"/>
  <c r="P1894" i="2"/>
  <c r="Q1894" i="2" s="1"/>
  <c r="N1894" i="2"/>
  <c r="O1894" i="2" s="1"/>
  <c r="H1895" i="2"/>
  <c r="I1895" i="2" s="1"/>
  <c r="C1897" i="2"/>
  <c r="K1897" i="2" s="1"/>
  <c r="F1896" i="2"/>
  <c r="G1896" i="2" s="1"/>
  <c r="D1896" i="2"/>
  <c r="E1896" i="2" s="1"/>
  <c r="H370" i="2"/>
  <c r="G371" i="2"/>
  <c r="F371" i="2"/>
  <c r="C372" i="2"/>
  <c r="D372" i="2" s="1"/>
  <c r="J1910" i="10" l="1"/>
  <c r="N1910" i="10"/>
  <c r="O1910" i="10" s="1"/>
  <c r="K1912" i="10"/>
  <c r="F1912" i="10"/>
  <c r="G1912" i="10" s="1"/>
  <c r="C1913" i="10"/>
  <c r="D1912" i="10"/>
  <c r="E1912" i="10" s="1"/>
  <c r="H1912" i="10" s="1"/>
  <c r="I1912" i="10" s="1"/>
  <c r="J1912" i="10" s="1"/>
  <c r="P1912" i="10" s="1"/>
  <c r="Q1912" i="10" s="1"/>
  <c r="H1911" i="10"/>
  <c r="I1911" i="10" s="1"/>
  <c r="D403" i="10"/>
  <c r="H402" i="10"/>
  <c r="C404" i="10"/>
  <c r="F404" i="10" s="1"/>
  <c r="G403" i="10"/>
  <c r="F1900" i="8"/>
  <c r="G1900" i="8" s="1"/>
  <c r="D1900" i="8"/>
  <c r="F389" i="8"/>
  <c r="D389" i="8"/>
  <c r="H388" i="8"/>
  <c r="H1899" i="8"/>
  <c r="I1899" i="8" s="1"/>
  <c r="J1899" i="8" s="1"/>
  <c r="N1898" i="8"/>
  <c r="O1898" i="8" s="1"/>
  <c r="J1898" i="8"/>
  <c r="C1901" i="8"/>
  <c r="E1900" i="8"/>
  <c r="K1900" i="8"/>
  <c r="C390" i="8"/>
  <c r="G389" i="8"/>
  <c r="H371" i="2"/>
  <c r="H1896" i="2"/>
  <c r="I1896" i="2" s="1"/>
  <c r="J1896" i="2" s="1"/>
  <c r="J1895" i="2"/>
  <c r="N1895" i="2"/>
  <c r="O1895" i="2" s="1"/>
  <c r="C1898" i="2"/>
  <c r="K1898" i="2" s="1"/>
  <c r="F1897" i="2"/>
  <c r="G1897" i="2" s="1"/>
  <c r="D1897" i="2"/>
  <c r="E1897" i="2" s="1"/>
  <c r="G372" i="2"/>
  <c r="F372" i="2"/>
  <c r="C373" i="2"/>
  <c r="D373" i="2" s="1"/>
  <c r="R1912" i="10" l="1"/>
  <c r="S1912" i="10" s="1"/>
  <c r="N1912" i="10"/>
  <c r="O1912" i="10" s="1"/>
  <c r="N1911" i="10"/>
  <c r="O1911" i="10" s="1"/>
  <c r="J1911" i="10"/>
  <c r="D1913" i="10"/>
  <c r="E1913" i="10" s="1"/>
  <c r="K1913" i="10"/>
  <c r="C1914" i="10"/>
  <c r="F1913" i="10"/>
  <c r="G1913" i="10" s="1"/>
  <c r="P1910" i="10"/>
  <c r="Q1910" i="10" s="1"/>
  <c r="R1910" i="10"/>
  <c r="S1910" i="10" s="1"/>
  <c r="D404" i="10"/>
  <c r="H403" i="10"/>
  <c r="C405" i="10"/>
  <c r="F405" i="10" s="1"/>
  <c r="G404" i="10"/>
  <c r="F1901" i="8"/>
  <c r="G1901" i="8" s="1"/>
  <c r="D1901" i="8"/>
  <c r="E1901" i="8" s="1"/>
  <c r="F390" i="8"/>
  <c r="D390" i="8"/>
  <c r="H389" i="8"/>
  <c r="H1900" i="8"/>
  <c r="I1900" i="8" s="1"/>
  <c r="N1900" i="8" s="1"/>
  <c r="O1900" i="8" s="1"/>
  <c r="N1899" i="8"/>
  <c r="O1899" i="8" s="1"/>
  <c r="R1898" i="8"/>
  <c r="S1898" i="8" s="1"/>
  <c r="P1898" i="8"/>
  <c r="Q1898" i="8" s="1"/>
  <c r="P1899" i="8"/>
  <c r="Q1899" i="8" s="1"/>
  <c r="R1899" i="8"/>
  <c r="S1899" i="8" s="1"/>
  <c r="C391" i="8"/>
  <c r="G390" i="8"/>
  <c r="C1902" i="8"/>
  <c r="K1901" i="8"/>
  <c r="R1896" i="2"/>
  <c r="S1896" i="2" s="1"/>
  <c r="P1896" i="2"/>
  <c r="Q1896" i="2" s="1"/>
  <c r="R1895" i="2"/>
  <c r="S1895" i="2" s="1"/>
  <c r="P1895" i="2"/>
  <c r="Q1895" i="2" s="1"/>
  <c r="N1896" i="2"/>
  <c r="O1896" i="2" s="1"/>
  <c r="H1897" i="2"/>
  <c r="I1897" i="2" s="1"/>
  <c r="C1899" i="2"/>
  <c r="K1899" i="2" s="1"/>
  <c r="F1898" i="2"/>
  <c r="G1898" i="2" s="1"/>
  <c r="D1898" i="2"/>
  <c r="E1898" i="2" s="1"/>
  <c r="G373" i="2"/>
  <c r="F373" i="2"/>
  <c r="C374" i="2"/>
  <c r="D374" i="2" s="1"/>
  <c r="H372" i="2"/>
  <c r="R1911" i="10" l="1"/>
  <c r="S1911" i="10" s="1"/>
  <c r="P1911" i="10"/>
  <c r="Q1911" i="10" s="1"/>
  <c r="D1914" i="10"/>
  <c r="E1914" i="10" s="1"/>
  <c r="H1914" i="10" s="1"/>
  <c r="I1914" i="10" s="1"/>
  <c r="J1914" i="10" s="1"/>
  <c r="K1914" i="10"/>
  <c r="F1914" i="10"/>
  <c r="G1914" i="10" s="1"/>
  <c r="C1915" i="10"/>
  <c r="H1913" i="10"/>
  <c r="I1913" i="10" s="1"/>
  <c r="D405" i="10"/>
  <c r="H404" i="10"/>
  <c r="C406" i="10"/>
  <c r="F406" i="10" s="1"/>
  <c r="G405" i="10"/>
  <c r="F1902" i="8"/>
  <c r="G1902" i="8" s="1"/>
  <c r="D1902" i="8"/>
  <c r="E1902" i="8" s="1"/>
  <c r="J1900" i="8"/>
  <c r="R1900" i="8" s="1"/>
  <c r="S1900" i="8" s="1"/>
  <c r="H390" i="8"/>
  <c r="F391" i="8"/>
  <c r="D391" i="8"/>
  <c r="C1903" i="8"/>
  <c r="K1902" i="8"/>
  <c r="G391" i="8"/>
  <c r="C392" i="8"/>
  <c r="H1901" i="8"/>
  <c r="I1901" i="8" s="1"/>
  <c r="H1898" i="2"/>
  <c r="I1898" i="2" s="1"/>
  <c r="J1898" i="2" s="1"/>
  <c r="J1897" i="2"/>
  <c r="N1897" i="2"/>
  <c r="O1897" i="2" s="1"/>
  <c r="H373" i="2"/>
  <c r="C1900" i="2"/>
  <c r="K1900" i="2" s="1"/>
  <c r="F1899" i="2"/>
  <c r="G1899" i="2" s="1"/>
  <c r="D1899" i="2"/>
  <c r="E1899" i="2" s="1"/>
  <c r="G374" i="2"/>
  <c r="C375" i="2"/>
  <c r="D375" i="2" s="1"/>
  <c r="F374" i="2"/>
  <c r="N1914" i="10" l="1"/>
  <c r="O1914" i="10" s="1"/>
  <c r="C1916" i="10"/>
  <c r="K1915" i="10"/>
  <c r="F1915" i="10"/>
  <c r="G1915" i="10" s="1"/>
  <c r="D1915" i="10"/>
  <c r="E1915" i="10" s="1"/>
  <c r="N1913" i="10"/>
  <c r="O1913" i="10" s="1"/>
  <c r="J1913" i="10"/>
  <c r="D406" i="10"/>
  <c r="H406" i="10" s="1"/>
  <c r="H405" i="10"/>
  <c r="C407" i="10"/>
  <c r="F407" i="10" s="1"/>
  <c r="G406" i="10"/>
  <c r="R1914" i="10"/>
  <c r="S1914" i="10" s="1"/>
  <c r="P1914" i="10"/>
  <c r="Q1914" i="10" s="1"/>
  <c r="P1900" i="8"/>
  <c r="Q1900" i="8" s="1"/>
  <c r="F1903" i="8"/>
  <c r="G1903" i="8" s="1"/>
  <c r="D1903" i="8"/>
  <c r="E1903" i="8" s="1"/>
  <c r="H391" i="8"/>
  <c r="F392" i="8"/>
  <c r="D392" i="8"/>
  <c r="H1902" i="8"/>
  <c r="I1902" i="8" s="1"/>
  <c r="N1902" i="8" s="1"/>
  <c r="O1902" i="8" s="1"/>
  <c r="C393" i="8"/>
  <c r="G392" i="8"/>
  <c r="N1901" i="8"/>
  <c r="O1901" i="8" s="1"/>
  <c r="J1901" i="8"/>
  <c r="C1904" i="8"/>
  <c r="K1903" i="8"/>
  <c r="R1898" i="2"/>
  <c r="S1898" i="2" s="1"/>
  <c r="P1898" i="2"/>
  <c r="Q1898" i="2" s="1"/>
  <c r="R1897" i="2"/>
  <c r="S1897" i="2" s="1"/>
  <c r="P1897" i="2"/>
  <c r="Q1897" i="2" s="1"/>
  <c r="N1898" i="2"/>
  <c r="O1898" i="2" s="1"/>
  <c r="H1899" i="2"/>
  <c r="I1899" i="2" s="1"/>
  <c r="C1901" i="2"/>
  <c r="K1901" i="2" s="1"/>
  <c r="F1900" i="2"/>
  <c r="G1900" i="2" s="1"/>
  <c r="D1900" i="2"/>
  <c r="E1900" i="2" s="1"/>
  <c r="G375" i="2"/>
  <c r="C376" i="2"/>
  <c r="D376" i="2" s="1"/>
  <c r="F375" i="2"/>
  <c r="H374" i="2"/>
  <c r="P1913" i="10" l="1"/>
  <c r="Q1913" i="10" s="1"/>
  <c r="R1913" i="10"/>
  <c r="S1913" i="10" s="1"/>
  <c r="D1916" i="10"/>
  <c r="E1916" i="10" s="1"/>
  <c r="K1916" i="10"/>
  <c r="F1916" i="10"/>
  <c r="G1916" i="10" s="1"/>
  <c r="C1917" i="10"/>
  <c r="H1915" i="10"/>
  <c r="I1915" i="10" s="1"/>
  <c r="D407" i="10"/>
  <c r="H407" i="10" s="1"/>
  <c r="C408" i="10"/>
  <c r="F408" i="10" s="1"/>
  <c r="G407" i="10"/>
  <c r="F1904" i="8"/>
  <c r="G1904" i="8" s="1"/>
  <c r="D1904" i="8"/>
  <c r="F393" i="8"/>
  <c r="D393" i="8"/>
  <c r="H392" i="8"/>
  <c r="J1902" i="8"/>
  <c r="R1902" i="8" s="1"/>
  <c r="S1902" i="8" s="1"/>
  <c r="R1901" i="8"/>
  <c r="S1901" i="8" s="1"/>
  <c r="P1901" i="8"/>
  <c r="Q1901" i="8" s="1"/>
  <c r="C1905" i="8"/>
  <c r="E1904" i="8"/>
  <c r="K1904" i="8"/>
  <c r="C394" i="8"/>
  <c r="G393" i="8"/>
  <c r="H1903" i="8"/>
  <c r="I1903" i="8" s="1"/>
  <c r="H375" i="2"/>
  <c r="H1900" i="2"/>
  <c r="I1900" i="2" s="1"/>
  <c r="J1900" i="2" s="1"/>
  <c r="J1899" i="2"/>
  <c r="N1899" i="2"/>
  <c r="O1899" i="2" s="1"/>
  <c r="C1902" i="2"/>
  <c r="K1902" i="2" s="1"/>
  <c r="F1901" i="2"/>
  <c r="G1901" i="2" s="1"/>
  <c r="D1901" i="2"/>
  <c r="E1901" i="2" s="1"/>
  <c r="G376" i="2"/>
  <c r="F376" i="2"/>
  <c r="C377" i="2"/>
  <c r="D377" i="2" s="1"/>
  <c r="N1915" i="10" l="1"/>
  <c r="O1915" i="10" s="1"/>
  <c r="J1915" i="10"/>
  <c r="H1916" i="10"/>
  <c r="I1916" i="10" s="1"/>
  <c r="D1917" i="10"/>
  <c r="E1917" i="10" s="1"/>
  <c r="C1918" i="10"/>
  <c r="F1917" i="10"/>
  <c r="G1917" i="10" s="1"/>
  <c r="K1917" i="10"/>
  <c r="D408" i="10"/>
  <c r="H408" i="10" s="1"/>
  <c r="C409" i="10"/>
  <c r="F409" i="10" s="1"/>
  <c r="G408" i="10"/>
  <c r="F1905" i="8"/>
  <c r="G1905" i="8" s="1"/>
  <c r="D1905" i="8"/>
  <c r="E1905" i="8" s="1"/>
  <c r="F394" i="8"/>
  <c r="D394" i="8"/>
  <c r="H393" i="8"/>
  <c r="P1902" i="8"/>
  <c r="Q1902" i="8" s="1"/>
  <c r="C395" i="8"/>
  <c r="G394" i="8"/>
  <c r="N1903" i="8"/>
  <c r="O1903" i="8" s="1"/>
  <c r="J1903" i="8"/>
  <c r="C1906" i="8"/>
  <c r="K1905" i="8"/>
  <c r="H1904" i="8"/>
  <c r="I1904" i="8" s="1"/>
  <c r="N1900" i="2"/>
  <c r="O1900" i="2" s="1"/>
  <c r="R1900" i="2"/>
  <c r="S1900" i="2" s="1"/>
  <c r="P1900" i="2"/>
  <c r="Q1900" i="2" s="1"/>
  <c r="R1899" i="2"/>
  <c r="S1899" i="2" s="1"/>
  <c r="P1899" i="2"/>
  <c r="Q1899" i="2" s="1"/>
  <c r="H1901" i="2"/>
  <c r="I1901" i="2" s="1"/>
  <c r="C1903" i="2"/>
  <c r="K1903" i="2" s="1"/>
  <c r="F1902" i="2"/>
  <c r="G1902" i="2" s="1"/>
  <c r="D1902" i="2"/>
  <c r="E1902" i="2" s="1"/>
  <c r="G377" i="2"/>
  <c r="C378" i="2"/>
  <c r="D378" i="2" s="1"/>
  <c r="F377" i="2"/>
  <c r="H376" i="2"/>
  <c r="H1917" i="10" l="1"/>
  <c r="I1917" i="10" s="1"/>
  <c r="N1916" i="10"/>
  <c r="O1916" i="10" s="1"/>
  <c r="J1916" i="10"/>
  <c r="P1915" i="10"/>
  <c r="Q1915" i="10" s="1"/>
  <c r="R1915" i="10"/>
  <c r="S1915" i="10" s="1"/>
  <c r="F1918" i="10"/>
  <c r="G1918" i="10" s="1"/>
  <c r="D1918" i="10"/>
  <c r="E1918" i="10" s="1"/>
  <c r="K1918" i="10"/>
  <c r="C1919" i="10"/>
  <c r="D409" i="10"/>
  <c r="G409" i="10"/>
  <c r="C410" i="10"/>
  <c r="F410" i="10" s="1"/>
  <c r="F1906" i="8"/>
  <c r="G1906" i="8" s="1"/>
  <c r="D1906" i="8"/>
  <c r="E1906" i="8" s="1"/>
  <c r="F395" i="8"/>
  <c r="D395" i="8"/>
  <c r="H394" i="8"/>
  <c r="J1904" i="8"/>
  <c r="N1904" i="8"/>
  <c r="O1904" i="8" s="1"/>
  <c r="C1907" i="8"/>
  <c r="K1906" i="8"/>
  <c r="P1903" i="8"/>
  <c r="Q1903" i="8" s="1"/>
  <c r="R1903" i="8"/>
  <c r="S1903" i="8" s="1"/>
  <c r="H1905" i="8"/>
  <c r="I1905" i="8" s="1"/>
  <c r="G395" i="8"/>
  <c r="C396" i="8"/>
  <c r="H1902" i="2"/>
  <c r="I1902" i="2" s="1"/>
  <c r="J1902" i="2" s="1"/>
  <c r="J1901" i="2"/>
  <c r="N1901" i="2"/>
  <c r="O1901" i="2" s="1"/>
  <c r="C1904" i="2"/>
  <c r="K1904" i="2" s="1"/>
  <c r="F1903" i="2"/>
  <c r="G1903" i="2" s="1"/>
  <c r="D1903" i="2"/>
  <c r="E1903" i="2" s="1"/>
  <c r="H377" i="2"/>
  <c r="G378" i="2"/>
  <c r="C379" i="2"/>
  <c r="D379" i="2" s="1"/>
  <c r="F378" i="2"/>
  <c r="H1918" i="10" l="1"/>
  <c r="I1918" i="10" s="1"/>
  <c r="R1916" i="10"/>
  <c r="S1916" i="10" s="1"/>
  <c r="P1916" i="10"/>
  <c r="Q1916" i="10" s="1"/>
  <c r="D1919" i="10"/>
  <c r="E1919" i="10" s="1"/>
  <c r="H1919" i="10" s="1"/>
  <c r="I1919" i="10" s="1"/>
  <c r="N1919" i="10" s="1"/>
  <c r="O1919" i="10" s="1"/>
  <c r="C1920" i="10"/>
  <c r="K1919" i="10"/>
  <c r="F1919" i="10"/>
  <c r="G1919" i="10" s="1"/>
  <c r="J1917" i="10"/>
  <c r="N1917" i="10"/>
  <c r="O1917" i="10" s="1"/>
  <c r="H409" i="10"/>
  <c r="D410" i="10"/>
  <c r="G410" i="10"/>
  <c r="C411" i="10"/>
  <c r="F411" i="10" s="1"/>
  <c r="D1907" i="8"/>
  <c r="E1907" i="8" s="1"/>
  <c r="F1907" i="8"/>
  <c r="G1907" i="8" s="1"/>
  <c r="F396" i="8"/>
  <c r="D396" i="8"/>
  <c r="H395" i="8"/>
  <c r="H1906" i="8"/>
  <c r="I1906" i="8" s="1"/>
  <c r="C397" i="8"/>
  <c r="G396" i="8"/>
  <c r="C1908" i="8"/>
  <c r="K1907" i="8"/>
  <c r="N1905" i="8"/>
  <c r="O1905" i="8" s="1"/>
  <c r="J1905" i="8"/>
  <c r="R1904" i="8"/>
  <c r="S1904" i="8" s="1"/>
  <c r="P1904" i="8"/>
  <c r="Q1904" i="8" s="1"/>
  <c r="R1901" i="2"/>
  <c r="S1901" i="2" s="1"/>
  <c r="P1901" i="2"/>
  <c r="Q1901" i="2" s="1"/>
  <c r="R1902" i="2"/>
  <c r="S1902" i="2" s="1"/>
  <c r="P1902" i="2"/>
  <c r="Q1902" i="2" s="1"/>
  <c r="N1902" i="2"/>
  <c r="O1902" i="2" s="1"/>
  <c r="H1903" i="2"/>
  <c r="I1903" i="2" s="1"/>
  <c r="C1905" i="2"/>
  <c r="K1905" i="2" s="1"/>
  <c r="F1904" i="2"/>
  <c r="G1904" i="2" s="1"/>
  <c r="D1904" i="2"/>
  <c r="E1904" i="2" s="1"/>
  <c r="H378" i="2"/>
  <c r="G379" i="2"/>
  <c r="C380" i="2"/>
  <c r="D380" i="2" s="1"/>
  <c r="F379" i="2"/>
  <c r="J1919" i="10" l="1"/>
  <c r="P1917" i="10"/>
  <c r="Q1917" i="10" s="1"/>
  <c r="R1917" i="10"/>
  <c r="S1917" i="10" s="1"/>
  <c r="K1920" i="10"/>
  <c r="D1920" i="10"/>
  <c r="E1920" i="10" s="1"/>
  <c r="C1921" i="10"/>
  <c r="F1920" i="10"/>
  <c r="G1920" i="10" s="1"/>
  <c r="J1918" i="10"/>
  <c r="N1918" i="10"/>
  <c r="O1918" i="10" s="1"/>
  <c r="H410" i="10"/>
  <c r="D411" i="10"/>
  <c r="H411" i="10" s="1"/>
  <c r="R1919" i="10"/>
  <c r="S1919" i="10" s="1"/>
  <c r="P1919" i="10"/>
  <c r="Q1919" i="10" s="1"/>
  <c r="C412" i="10"/>
  <c r="F412" i="10" s="1"/>
  <c r="G411" i="10"/>
  <c r="F1908" i="8"/>
  <c r="G1908" i="8" s="1"/>
  <c r="D1908" i="8"/>
  <c r="E1908" i="8" s="1"/>
  <c r="H1907" i="8"/>
  <c r="I1907" i="8" s="1"/>
  <c r="J1907" i="8" s="1"/>
  <c r="F397" i="8"/>
  <c r="D397" i="8"/>
  <c r="H396" i="8"/>
  <c r="R1905" i="8"/>
  <c r="S1905" i="8" s="1"/>
  <c r="P1905" i="8"/>
  <c r="Q1905" i="8" s="1"/>
  <c r="C1909" i="8"/>
  <c r="K1908" i="8"/>
  <c r="C398" i="8"/>
  <c r="G397" i="8"/>
  <c r="J1906" i="8"/>
  <c r="N1906" i="8"/>
  <c r="O1906" i="8" s="1"/>
  <c r="J1903" i="2"/>
  <c r="N1903" i="2"/>
  <c r="O1903" i="2" s="1"/>
  <c r="H1904" i="2"/>
  <c r="I1904" i="2" s="1"/>
  <c r="C1906" i="2"/>
  <c r="K1906" i="2" s="1"/>
  <c r="F1905" i="2"/>
  <c r="G1905" i="2" s="1"/>
  <c r="D1905" i="2"/>
  <c r="E1905" i="2" s="1"/>
  <c r="H379" i="2"/>
  <c r="G380" i="2"/>
  <c r="F380" i="2"/>
  <c r="C381" i="2"/>
  <c r="D381" i="2" s="1"/>
  <c r="R1918" i="10" l="1"/>
  <c r="S1918" i="10" s="1"/>
  <c r="P1918" i="10"/>
  <c r="Q1918" i="10" s="1"/>
  <c r="C1922" i="10"/>
  <c r="K1921" i="10"/>
  <c r="F1921" i="10"/>
  <c r="G1921" i="10" s="1"/>
  <c r="D1921" i="10"/>
  <c r="E1921" i="10" s="1"/>
  <c r="H1920" i="10"/>
  <c r="I1920" i="10" s="1"/>
  <c r="D412" i="10"/>
  <c r="C413" i="10"/>
  <c r="F413" i="10" s="1"/>
  <c r="G412" i="10"/>
  <c r="N1907" i="8"/>
  <c r="O1907" i="8" s="1"/>
  <c r="F1909" i="8"/>
  <c r="G1909" i="8" s="1"/>
  <c r="D1909" i="8"/>
  <c r="E1909" i="8" s="1"/>
  <c r="H397" i="8"/>
  <c r="F398" i="8"/>
  <c r="D398" i="8"/>
  <c r="R1907" i="8"/>
  <c r="S1907" i="8" s="1"/>
  <c r="P1907" i="8"/>
  <c r="Q1907" i="8" s="1"/>
  <c r="C399" i="8"/>
  <c r="G398" i="8"/>
  <c r="P1906" i="8"/>
  <c r="Q1906" i="8" s="1"/>
  <c r="R1906" i="8"/>
  <c r="S1906" i="8" s="1"/>
  <c r="H1908" i="8"/>
  <c r="I1908" i="8" s="1"/>
  <c r="C1910" i="8"/>
  <c r="K1909" i="8"/>
  <c r="R1903" i="2"/>
  <c r="S1903" i="2" s="1"/>
  <c r="P1903" i="2"/>
  <c r="Q1903" i="2" s="1"/>
  <c r="J1904" i="2"/>
  <c r="N1904" i="2"/>
  <c r="O1904" i="2" s="1"/>
  <c r="H1905" i="2"/>
  <c r="I1905" i="2" s="1"/>
  <c r="C1907" i="2"/>
  <c r="K1907" i="2" s="1"/>
  <c r="F1906" i="2"/>
  <c r="G1906" i="2" s="1"/>
  <c r="D1906" i="2"/>
  <c r="E1906" i="2" s="1"/>
  <c r="G381" i="2"/>
  <c r="C382" i="2"/>
  <c r="D382" i="2" s="1"/>
  <c r="F381" i="2"/>
  <c r="H380" i="2"/>
  <c r="N1920" i="10" l="1"/>
  <c r="O1920" i="10" s="1"/>
  <c r="J1920" i="10"/>
  <c r="C1923" i="10"/>
  <c r="F1922" i="10"/>
  <c r="G1922" i="10" s="1"/>
  <c r="D1922" i="10"/>
  <c r="E1922" i="10" s="1"/>
  <c r="K1922" i="10"/>
  <c r="H1921" i="10"/>
  <c r="I1921" i="10" s="1"/>
  <c r="H412" i="10"/>
  <c r="D413" i="10"/>
  <c r="H413" i="10" s="1"/>
  <c r="C414" i="10"/>
  <c r="F414" i="10" s="1"/>
  <c r="G413" i="10"/>
  <c r="F1910" i="8"/>
  <c r="G1910" i="8" s="1"/>
  <c r="D1910" i="8"/>
  <c r="E1910" i="8" s="1"/>
  <c r="H1909" i="8"/>
  <c r="I1909" i="8" s="1"/>
  <c r="J1909" i="8" s="1"/>
  <c r="F399" i="8"/>
  <c r="D399" i="8"/>
  <c r="H398" i="8"/>
  <c r="C1911" i="8"/>
  <c r="K1910" i="8"/>
  <c r="G399" i="8"/>
  <c r="C400" i="8"/>
  <c r="J1908" i="8"/>
  <c r="N1908" i="8"/>
  <c r="O1908" i="8" s="1"/>
  <c r="R1904" i="2"/>
  <c r="S1904" i="2" s="1"/>
  <c r="P1904" i="2"/>
  <c r="Q1904" i="2" s="1"/>
  <c r="J1905" i="2"/>
  <c r="N1905" i="2"/>
  <c r="O1905" i="2" s="1"/>
  <c r="H381" i="2"/>
  <c r="H1906" i="2"/>
  <c r="I1906" i="2" s="1"/>
  <c r="C1908" i="2"/>
  <c r="K1908" i="2" s="1"/>
  <c r="F1907" i="2"/>
  <c r="G1907" i="2" s="1"/>
  <c r="D1907" i="2"/>
  <c r="E1907" i="2" s="1"/>
  <c r="G382" i="2"/>
  <c r="F382" i="2"/>
  <c r="C383" i="2"/>
  <c r="D383" i="2" s="1"/>
  <c r="J1921" i="10" l="1"/>
  <c r="N1921" i="10"/>
  <c r="O1921" i="10" s="1"/>
  <c r="D1923" i="10"/>
  <c r="E1923" i="10" s="1"/>
  <c r="H1923" i="10" s="1"/>
  <c r="I1923" i="10" s="1"/>
  <c r="N1923" i="10" s="1"/>
  <c r="O1923" i="10" s="1"/>
  <c r="C1924" i="10"/>
  <c r="K1923" i="10"/>
  <c r="F1923" i="10"/>
  <c r="G1923" i="10" s="1"/>
  <c r="R1920" i="10"/>
  <c r="S1920" i="10" s="1"/>
  <c r="P1920" i="10"/>
  <c r="Q1920" i="10" s="1"/>
  <c r="H1922" i="10"/>
  <c r="I1922" i="10" s="1"/>
  <c r="D414" i="10"/>
  <c r="J1923" i="10"/>
  <c r="R1923" i="10" s="1"/>
  <c r="S1923" i="10" s="1"/>
  <c r="C415" i="10"/>
  <c r="F415" i="10" s="1"/>
  <c r="G414" i="10"/>
  <c r="F1911" i="8"/>
  <c r="G1911" i="8" s="1"/>
  <c r="D1911" i="8"/>
  <c r="E1911" i="8" s="1"/>
  <c r="N1909" i="8"/>
  <c r="O1909" i="8" s="1"/>
  <c r="F400" i="8"/>
  <c r="D400" i="8"/>
  <c r="H399" i="8"/>
  <c r="R1908" i="8"/>
  <c r="S1908" i="8" s="1"/>
  <c r="P1908" i="8"/>
  <c r="Q1908" i="8" s="1"/>
  <c r="C401" i="8"/>
  <c r="G400" i="8"/>
  <c r="P1909" i="8"/>
  <c r="Q1909" i="8" s="1"/>
  <c r="R1909" i="8"/>
  <c r="S1909" i="8" s="1"/>
  <c r="C1912" i="8"/>
  <c r="K1911" i="8"/>
  <c r="H1910" i="8"/>
  <c r="I1910" i="8" s="1"/>
  <c r="R1905" i="2"/>
  <c r="S1905" i="2" s="1"/>
  <c r="P1905" i="2"/>
  <c r="Q1905" i="2" s="1"/>
  <c r="J1906" i="2"/>
  <c r="N1906" i="2"/>
  <c r="O1906" i="2" s="1"/>
  <c r="H1907" i="2"/>
  <c r="I1907" i="2" s="1"/>
  <c r="C1909" i="2"/>
  <c r="K1909" i="2" s="1"/>
  <c r="F1908" i="2"/>
  <c r="G1908" i="2" s="1"/>
  <c r="D1908" i="2"/>
  <c r="E1908" i="2" s="1"/>
  <c r="H382" i="2"/>
  <c r="G383" i="2"/>
  <c r="C384" i="2"/>
  <c r="D384" i="2" s="1"/>
  <c r="F383" i="2"/>
  <c r="D1924" i="10" l="1"/>
  <c r="E1924" i="10" s="1"/>
  <c r="H1924" i="10" s="1"/>
  <c r="I1924" i="10" s="1"/>
  <c r="N1924" i="10" s="1"/>
  <c r="O1924" i="10" s="1"/>
  <c r="K1924" i="10"/>
  <c r="F1924" i="10"/>
  <c r="G1924" i="10" s="1"/>
  <c r="C1925" i="10"/>
  <c r="N1922" i="10"/>
  <c r="O1922" i="10" s="1"/>
  <c r="J1922" i="10"/>
  <c r="R1921" i="10"/>
  <c r="S1921" i="10" s="1"/>
  <c r="P1921" i="10"/>
  <c r="Q1921" i="10" s="1"/>
  <c r="D415" i="10"/>
  <c r="H414" i="10"/>
  <c r="P1923" i="10"/>
  <c r="Q1923" i="10" s="1"/>
  <c r="C416" i="10"/>
  <c r="F416" i="10" s="1"/>
  <c r="G415" i="10"/>
  <c r="F1912" i="8"/>
  <c r="G1912" i="8" s="1"/>
  <c r="D1912" i="8"/>
  <c r="E1912" i="8" s="1"/>
  <c r="H400" i="8"/>
  <c r="F401" i="8"/>
  <c r="D401" i="8"/>
  <c r="H1911" i="8"/>
  <c r="I1911" i="8" s="1"/>
  <c r="J1911" i="8" s="1"/>
  <c r="N1910" i="8"/>
  <c r="O1910" i="8" s="1"/>
  <c r="J1910" i="8"/>
  <c r="C1913" i="8"/>
  <c r="K1912" i="8"/>
  <c r="C402" i="8"/>
  <c r="G401" i="8"/>
  <c r="P1906" i="2"/>
  <c r="Q1906" i="2" s="1"/>
  <c r="R1906" i="2"/>
  <c r="S1906" i="2" s="1"/>
  <c r="J1907" i="2"/>
  <c r="N1907" i="2"/>
  <c r="O1907" i="2" s="1"/>
  <c r="H1908" i="2"/>
  <c r="I1908" i="2" s="1"/>
  <c r="C1910" i="2"/>
  <c r="K1910" i="2" s="1"/>
  <c r="D1909" i="2"/>
  <c r="E1909" i="2" s="1"/>
  <c r="F1909" i="2"/>
  <c r="G1909" i="2" s="1"/>
  <c r="G384" i="2"/>
  <c r="F384" i="2"/>
  <c r="C385" i="2"/>
  <c r="D385" i="2" s="1"/>
  <c r="H383" i="2"/>
  <c r="P1922" i="10" l="1"/>
  <c r="Q1922" i="10" s="1"/>
  <c r="R1922" i="10"/>
  <c r="S1922" i="10" s="1"/>
  <c r="D1925" i="10"/>
  <c r="E1925" i="10" s="1"/>
  <c r="C1926" i="10"/>
  <c r="F1925" i="10"/>
  <c r="G1925" i="10" s="1"/>
  <c r="K1925" i="10"/>
  <c r="J1924" i="10"/>
  <c r="P1924" i="10" s="1"/>
  <c r="Q1924" i="10" s="1"/>
  <c r="R1924" i="10"/>
  <c r="S1924" i="10" s="1"/>
  <c r="D416" i="10"/>
  <c r="H415" i="10"/>
  <c r="C417" i="10"/>
  <c r="F417" i="10" s="1"/>
  <c r="G416" i="10"/>
  <c r="F1913" i="8"/>
  <c r="G1913" i="8" s="1"/>
  <c r="D1913" i="8"/>
  <c r="E1913" i="8" s="1"/>
  <c r="N1911" i="8"/>
  <c r="O1911" i="8" s="1"/>
  <c r="F402" i="8"/>
  <c r="D402" i="8"/>
  <c r="H401" i="8"/>
  <c r="H1912" i="8"/>
  <c r="I1912" i="8" s="1"/>
  <c r="J1912" i="8" s="1"/>
  <c r="C403" i="8"/>
  <c r="G402" i="8"/>
  <c r="R1911" i="8"/>
  <c r="S1911" i="8" s="1"/>
  <c r="P1911" i="8"/>
  <c r="Q1911" i="8" s="1"/>
  <c r="R1910" i="8"/>
  <c r="S1910" i="8" s="1"/>
  <c r="P1910" i="8"/>
  <c r="Q1910" i="8" s="1"/>
  <c r="C1914" i="8"/>
  <c r="K1913" i="8"/>
  <c r="R1907" i="2"/>
  <c r="S1907" i="2" s="1"/>
  <c r="P1907" i="2"/>
  <c r="Q1907" i="2" s="1"/>
  <c r="J1908" i="2"/>
  <c r="N1908" i="2"/>
  <c r="O1908" i="2" s="1"/>
  <c r="H1909" i="2"/>
  <c r="I1909" i="2" s="1"/>
  <c r="C1911" i="2"/>
  <c r="K1911" i="2" s="1"/>
  <c r="F1910" i="2"/>
  <c r="G1910" i="2" s="1"/>
  <c r="D1910" i="2"/>
  <c r="E1910" i="2" s="1"/>
  <c r="G385" i="2"/>
  <c r="C386" i="2"/>
  <c r="D386" i="2" s="1"/>
  <c r="F385" i="2"/>
  <c r="H384" i="2"/>
  <c r="C1927" i="10" l="1"/>
  <c r="F1926" i="10"/>
  <c r="G1926" i="10" s="1"/>
  <c r="K1926" i="10"/>
  <c r="D1926" i="10"/>
  <c r="E1926" i="10" s="1"/>
  <c r="H1925" i="10"/>
  <c r="I1925" i="10" s="1"/>
  <c r="D417" i="10"/>
  <c r="H416" i="10"/>
  <c r="C418" i="10"/>
  <c r="F418" i="10" s="1"/>
  <c r="G417" i="10"/>
  <c r="F1914" i="8"/>
  <c r="G1914" i="8" s="1"/>
  <c r="D1914" i="8"/>
  <c r="E1914" i="8" s="1"/>
  <c r="F403" i="8"/>
  <c r="D403" i="8"/>
  <c r="H402" i="8"/>
  <c r="N1912" i="8"/>
  <c r="O1912" i="8" s="1"/>
  <c r="C404" i="8"/>
  <c r="G403" i="8"/>
  <c r="H1913" i="8"/>
  <c r="I1913" i="8" s="1"/>
  <c r="P1912" i="8"/>
  <c r="Q1912" i="8" s="1"/>
  <c r="R1912" i="8"/>
  <c r="S1912" i="8" s="1"/>
  <c r="C1915" i="8"/>
  <c r="K1914" i="8"/>
  <c r="H1910" i="2"/>
  <c r="I1910" i="2" s="1"/>
  <c r="J1910" i="2" s="1"/>
  <c r="R1908" i="2"/>
  <c r="S1908" i="2" s="1"/>
  <c r="P1908" i="2"/>
  <c r="Q1908" i="2" s="1"/>
  <c r="J1909" i="2"/>
  <c r="N1909" i="2"/>
  <c r="O1909" i="2" s="1"/>
  <c r="C1912" i="2"/>
  <c r="K1912" i="2" s="1"/>
  <c r="F1911" i="2"/>
  <c r="G1911" i="2" s="1"/>
  <c r="D1911" i="2"/>
  <c r="E1911" i="2" s="1"/>
  <c r="H385" i="2"/>
  <c r="G386" i="2"/>
  <c r="C387" i="2"/>
  <c r="D387" i="2" s="1"/>
  <c r="F386" i="2"/>
  <c r="H1926" i="10" l="1"/>
  <c r="I1926" i="10" s="1"/>
  <c r="N1925" i="10"/>
  <c r="O1925" i="10" s="1"/>
  <c r="J1925" i="10"/>
  <c r="D1927" i="10"/>
  <c r="E1927" i="10" s="1"/>
  <c r="H1927" i="10" s="1"/>
  <c r="I1927" i="10" s="1"/>
  <c r="N1927" i="10" s="1"/>
  <c r="O1927" i="10" s="1"/>
  <c r="K1927" i="10"/>
  <c r="F1927" i="10"/>
  <c r="G1927" i="10" s="1"/>
  <c r="C1928" i="10"/>
  <c r="D418" i="10"/>
  <c r="H417" i="10"/>
  <c r="C419" i="10"/>
  <c r="F419" i="10" s="1"/>
  <c r="G418" i="10"/>
  <c r="D1915" i="8"/>
  <c r="E1915" i="8" s="1"/>
  <c r="F1915" i="8"/>
  <c r="G1915" i="8" s="1"/>
  <c r="F404" i="8"/>
  <c r="D404" i="8"/>
  <c r="H403" i="8"/>
  <c r="H1914" i="8"/>
  <c r="I1914" i="8" s="1"/>
  <c r="C1916" i="8"/>
  <c r="K1915" i="8"/>
  <c r="N1913" i="8"/>
  <c r="O1913" i="8" s="1"/>
  <c r="J1913" i="8"/>
  <c r="G404" i="8"/>
  <c r="C405" i="8"/>
  <c r="N1910" i="2"/>
  <c r="O1910" i="2" s="1"/>
  <c r="R1909" i="2"/>
  <c r="S1909" i="2" s="1"/>
  <c r="P1909" i="2"/>
  <c r="Q1909" i="2" s="1"/>
  <c r="R1910" i="2"/>
  <c r="S1910" i="2" s="1"/>
  <c r="P1910" i="2"/>
  <c r="Q1910" i="2" s="1"/>
  <c r="H1911" i="2"/>
  <c r="I1911" i="2" s="1"/>
  <c r="C1913" i="2"/>
  <c r="K1913" i="2" s="1"/>
  <c r="F1912" i="2"/>
  <c r="G1912" i="2" s="1"/>
  <c r="D1912" i="2"/>
  <c r="E1912" i="2" s="1"/>
  <c r="G387" i="2"/>
  <c r="C388" i="2"/>
  <c r="D388" i="2" s="1"/>
  <c r="F387" i="2"/>
  <c r="H387" i="2" s="1"/>
  <c r="H386" i="2"/>
  <c r="J1927" i="10" l="1"/>
  <c r="D1928" i="10"/>
  <c r="E1928" i="10" s="1"/>
  <c r="C1929" i="10"/>
  <c r="F1928" i="10"/>
  <c r="G1928" i="10" s="1"/>
  <c r="K1928" i="10"/>
  <c r="P1925" i="10"/>
  <c r="Q1925" i="10" s="1"/>
  <c r="R1925" i="10"/>
  <c r="S1925" i="10" s="1"/>
  <c r="N1926" i="10"/>
  <c r="O1926" i="10" s="1"/>
  <c r="J1926" i="10"/>
  <c r="D419" i="10"/>
  <c r="H418" i="10"/>
  <c r="R1927" i="10"/>
  <c r="S1927" i="10" s="1"/>
  <c r="P1927" i="10"/>
  <c r="Q1927" i="10" s="1"/>
  <c r="C420" i="10"/>
  <c r="F420" i="10" s="1"/>
  <c r="G419" i="10"/>
  <c r="F1916" i="8"/>
  <c r="G1916" i="8" s="1"/>
  <c r="D1916" i="8"/>
  <c r="E1916" i="8" s="1"/>
  <c r="F405" i="8"/>
  <c r="D405" i="8"/>
  <c r="H404" i="8"/>
  <c r="H1915" i="8"/>
  <c r="I1915" i="8" s="1"/>
  <c r="P1913" i="8"/>
  <c r="Q1913" i="8" s="1"/>
  <c r="R1913" i="8"/>
  <c r="S1913" i="8" s="1"/>
  <c r="C1917" i="8"/>
  <c r="K1916" i="8"/>
  <c r="C406" i="8"/>
  <c r="G405" i="8"/>
  <c r="N1914" i="8"/>
  <c r="O1914" i="8" s="1"/>
  <c r="J1914" i="8"/>
  <c r="H1912" i="2"/>
  <c r="I1912" i="2" s="1"/>
  <c r="J1912" i="2" s="1"/>
  <c r="J1911" i="2"/>
  <c r="N1911" i="2"/>
  <c r="O1911" i="2" s="1"/>
  <c r="C1914" i="2"/>
  <c r="K1914" i="2" s="1"/>
  <c r="F1913" i="2"/>
  <c r="G1913" i="2" s="1"/>
  <c r="D1913" i="2"/>
  <c r="E1913" i="2" s="1"/>
  <c r="G388" i="2"/>
  <c r="C389" i="2"/>
  <c r="D389" i="2" s="1"/>
  <c r="F388" i="2"/>
  <c r="H1928" i="10" l="1"/>
  <c r="I1928" i="10" s="1"/>
  <c r="D1929" i="10"/>
  <c r="E1929" i="10" s="1"/>
  <c r="K1929" i="10"/>
  <c r="C1930" i="10"/>
  <c r="F1929" i="10"/>
  <c r="G1929" i="10" s="1"/>
  <c r="R1926" i="10"/>
  <c r="S1926" i="10" s="1"/>
  <c r="P1926" i="10"/>
  <c r="Q1926" i="10" s="1"/>
  <c r="D420" i="10"/>
  <c r="H419" i="10"/>
  <c r="C421" i="10"/>
  <c r="F421" i="10" s="1"/>
  <c r="G420" i="10"/>
  <c r="F1917" i="8"/>
  <c r="G1917" i="8" s="1"/>
  <c r="D1917" i="8"/>
  <c r="E1917" i="8" s="1"/>
  <c r="F406" i="8"/>
  <c r="D406" i="8"/>
  <c r="H405" i="8"/>
  <c r="H1916" i="8"/>
  <c r="I1916" i="8" s="1"/>
  <c r="R1914" i="8"/>
  <c r="S1914" i="8" s="1"/>
  <c r="P1914" i="8"/>
  <c r="Q1914" i="8" s="1"/>
  <c r="C407" i="8"/>
  <c r="G406" i="8"/>
  <c r="C1918" i="8"/>
  <c r="K1917" i="8"/>
  <c r="N1915" i="8"/>
  <c r="O1915" i="8" s="1"/>
  <c r="J1915" i="8"/>
  <c r="N1912" i="2"/>
  <c r="O1912" i="2" s="1"/>
  <c r="R1911" i="2"/>
  <c r="S1911" i="2" s="1"/>
  <c r="P1911" i="2"/>
  <c r="Q1911" i="2" s="1"/>
  <c r="R1912" i="2"/>
  <c r="S1912" i="2" s="1"/>
  <c r="P1912" i="2"/>
  <c r="Q1912" i="2" s="1"/>
  <c r="H388" i="2"/>
  <c r="H1913" i="2"/>
  <c r="I1913" i="2" s="1"/>
  <c r="C1915" i="2"/>
  <c r="K1915" i="2" s="1"/>
  <c r="F1914" i="2"/>
  <c r="G1914" i="2" s="1"/>
  <c r="D1914" i="2"/>
  <c r="E1914" i="2" s="1"/>
  <c r="G389" i="2"/>
  <c r="C390" i="2"/>
  <c r="D390" i="2" s="1"/>
  <c r="F389" i="2"/>
  <c r="H1929" i="10" l="1"/>
  <c r="I1929" i="10" s="1"/>
  <c r="D1930" i="10"/>
  <c r="E1930" i="10" s="1"/>
  <c r="H1930" i="10" s="1"/>
  <c r="I1930" i="10" s="1"/>
  <c r="J1930" i="10" s="1"/>
  <c r="P1930" i="10" s="1"/>
  <c r="Q1930" i="10" s="1"/>
  <c r="F1930" i="10"/>
  <c r="G1930" i="10" s="1"/>
  <c r="K1930" i="10"/>
  <c r="C1931" i="10"/>
  <c r="N1928" i="10"/>
  <c r="O1928" i="10" s="1"/>
  <c r="J1928" i="10"/>
  <c r="N1930" i="10"/>
  <c r="O1930" i="10" s="1"/>
  <c r="D421" i="10"/>
  <c r="H420" i="10"/>
  <c r="C422" i="10"/>
  <c r="F422" i="10" s="1"/>
  <c r="G421" i="10"/>
  <c r="F1918" i="8"/>
  <c r="G1918" i="8" s="1"/>
  <c r="D1918" i="8"/>
  <c r="E1918" i="8" s="1"/>
  <c r="H406" i="8"/>
  <c r="F407" i="8"/>
  <c r="D407" i="8"/>
  <c r="H1917" i="8"/>
  <c r="I1917" i="8" s="1"/>
  <c r="N1917" i="8" s="1"/>
  <c r="O1917" i="8" s="1"/>
  <c r="C1919" i="8"/>
  <c r="K1918" i="8"/>
  <c r="R1915" i="8"/>
  <c r="S1915" i="8" s="1"/>
  <c r="P1915" i="8"/>
  <c r="Q1915" i="8" s="1"/>
  <c r="C408" i="8"/>
  <c r="G407" i="8"/>
  <c r="N1916" i="8"/>
  <c r="O1916" i="8" s="1"/>
  <c r="J1916" i="8"/>
  <c r="J1913" i="2"/>
  <c r="N1913" i="2"/>
  <c r="O1913" i="2" s="1"/>
  <c r="H1914" i="2"/>
  <c r="I1914" i="2" s="1"/>
  <c r="C1916" i="2"/>
  <c r="K1916" i="2" s="1"/>
  <c r="F1915" i="2"/>
  <c r="G1915" i="2" s="1"/>
  <c r="D1915" i="2"/>
  <c r="E1915" i="2" s="1"/>
  <c r="H389" i="2"/>
  <c r="G390" i="2"/>
  <c r="F390" i="2"/>
  <c r="C391" i="2"/>
  <c r="D391" i="2" s="1"/>
  <c r="R1930" i="10" l="1"/>
  <c r="S1930" i="10" s="1"/>
  <c r="F1931" i="10"/>
  <c r="G1931" i="10" s="1"/>
  <c r="C1932" i="10"/>
  <c r="K1931" i="10"/>
  <c r="D1931" i="10"/>
  <c r="E1931" i="10" s="1"/>
  <c r="H1931" i="10" s="1"/>
  <c r="I1931" i="10" s="1"/>
  <c r="R1928" i="10"/>
  <c r="S1928" i="10" s="1"/>
  <c r="P1928" i="10"/>
  <c r="Q1928" i="10" s="1"/>
  <c r="N1929" i="10"/>
  <c r="O1929" i="10" s="1"/>
  <c r="J1929" i="10"/>
  <c r="D422" i="10"/>
  <c r="H421" i="10"/>
  <c r="C423" i="10"/>
  <c r="F423" i="10" s="1"/>
  <c r="G422" i="10"/>
  <c r="N1931" i="10"/>
  <c r="O1931" i="10" s="1"/>
  <c r="J1931" i="10"/>
  <c r="F1919" i="8"/>
  <c r="G1919" i="8" s="1"/>
  <c r="D1919" i="8"/>
  <c r="E1919" i="8" s="1"/>
  <c r="H407" i="8"/>
  <c r="F408" i="8"/>
  <c r="D408" i="8"/>
  <c r="J1917" i="8"/>
  <c r="P1917" i="8" s="1"/>
  <c r="Q1917" i="8" s="1"/>
  <c r="H1918" i="8"/>
  <c r="I1918" i="8" s="1"/>
  <c r="N1918" i="8" s="1"/>
  <c r="O1918" i="8" s="1"/>
  <c r="G408" i="8"/>
  <c r="C409" i="8"/>
  <c r="P1916" i="8"/>
  <c r="Q1916" i="8" s="1"/>
  <c r="R1916" i="8"/>
  <c r="S1916" i="8" s="1"/>
  <c r="C1920" i="8"/>
  <c r="K1919" i="8"/>
  <c r="R1913" i="2"/>
  <c r="S1913" i="2" s="1"/>
  <c r="P1913" i="2"/>
  <c r="Q1913" i="2" s="1"/>
  <c r="J1914" i="2"/>
  <c r="N1914" i="2"/>
  <c r="O1914" i="2" s="1"/>
  <c r="H1915" i="2"/>
  <c r="I1915" i="2" s="1"/>
  <c r="C1917" i="2"/>
  <c r="K1917" i="2" s="1"/>
  <c r="F1916" i="2"/>
  <c r="G1916" i="2" s="1"/>
  <c r="D1916" i="2"/>
  <c r="E1916" i="2" s="1"/>
  <c r="H390" i="2"/>
  <c r="G391" i="2"/>
  <c r="F391" i="2"/>
  <c r="C392" i="2"/>
  <c r="D392" i="2" s="1"/>
  <c r="D1932" i="10" l="1"/>
  <c r="E1932" i="10" s="1"/>
  <c r="K1932" i="10"/>
  <c r="F1932" i="10"/>
  <c r="G1932" i="10" s="1"/>
  <c r="C1933" i="10"/>
  <c r="R1929" i="10"/>
  <c r="S1929" i="10" s="1"/>
  <c r="P1929" i="10"/>
  <c r="Q1929" i="10" s="1"/>
  <c r="D423" i="10"/>
  <c r="H422" i="10"/>
  <c r="R1931" i="10"/>
  <c r="S1931" i="10" s="1"/>
  <c r="P1931" i="10"/>
  <c r="Q1931" i="10" s="1"/>
  <c r="C424" i="10"/>
  <c r="F424" i="10" s="1"/>
  <c r="G423" i="10"/>
  <c r="F1920" i="8"/>
  <c r="D1920" i="8"/>
  <c r="E1920" i="8" s="1"/>
  <c r="H408" i="8"/>
  <c r="F409" i="8"/>
  <c r="D409" i="8"/>
  <c r="R1917" i="8"/>
  <c r="S1917" i="8" s="1"/>
  <c r="J1918" i="8"/>
  <c r="P1918" i="8" s="1"/>
  <c r="Q1918" i="8" s="1"/>
  <c r="H1919" i="8"/>
  <c r="I1919" i="8" s="1"/>
  <c r="G1920" i="8"/>
  <c r="C1921" i="8"/>
  <c r="K1920" i="8"/>
  <c r="C410" i="8"/>
  <c r="G409" i="8"/>
  <c r="R1914" i="2"/>
  <c r="S1914" i="2" s="1"/>
  <c r="P1914" i="2"/>
  <c r="Q1914" i="2" s="1"/>
  <c r="H391" i="2"/>
  <c r="J1915" i="2"/>
  <c r="N1915" i="2"/>
  <c r="O1915" i="2" s="1"/>
  <c r="H1916" i="2"/>
  <c r="I1916" i="2" s="1"/>
  <c r="C1918" i="2"/>
  <c r="K1918" i="2" s="1"/>
  <c r="F1917" i="2"/>
  <c r="G1917" i="2" s="1"/>
  <c r="D1917" i="2"/>
  <c r="E1917" i="2" s="1"/>
  <c r="G392" i="2"/>
  <c r="C393" i="2"/>
  <c r="D393" i="2" s="1"/>
  <c r="F392" i="2"/>
  <c r="C1934" i="10" l="1"/>
  <c r="D1933" i="10"/>
  <c r="E1933" i="10" s="1"/>
  <c r="K1933" i="10"/>
  <c r="F1933" i="10"/>
  <c r="G1933" i="10" s="1"/>
  <c r="H1932" i="10"/>
  <c r="I1932" i="10" s="1"/>
  <c r="D424" i="10"/>
  <c r="H423" i="10"/>
  <c r="C425" i="10"/>
  <c r="F425" i="10" s="1"/>
  <c r="G424" i="10"/>
  <c r="F1921" i="8"/>
  <c r="G1921" i="8" s="1"/>
  <c r="D1921" i="8"/>
  <c r="E1921" i="8" s="1"/>
  <c r="F410" i="8"/>
  <c r="D410" i="8"/>
  <c r="H409" i="8"/>
  <c r="R1918" i="8"/>
  <c r="S1918" i="8" s="1"/>
  <c r="H1920" i="8"/>
  <c r="I1920" i="8" s="1"/>
  <c r="C411" i="8"/>
  <c r="G410" i="8"/>
  <c r="C1922" i="8"/>
  <c r="K1921" i="8"/>
  <c r="N1919" i="8"/>
  <c r="O1919" i="8" s="1"/>
  <c r="J1919" i="8"/>
  <c r="R1915" i="2"/>
  <c r="S1915" i="2" s="1"/>
  <c r="P1915" i="2"/>
  <c r="Q1915" i="2" s="1"/>
  <c r="J1916" i="2"/>
  <c r="N1916" i="2"/>
  <c r="O1916" i="2" s="1"/>
  <c r="H1917" i="2"/>
  <c r="I1917" i="2" s="1"/>
  <c r="C1919" i="2"/>
  <c r="K1919" i="2" s="1"/>
  <c r="F1918" i="2"/>
  <c r="G1918" i="2" s="1"/>
  <c r="D1918" i="2"/>
  <c r="E1918" i="2" s="1"/>
  <c r="H392" i="2"/>
  <c r="G393" i="2"/>
  <c r="F393" i="2"/>
  <c r="C394" i="2"/>
  <c r="D394" i="2" s="1"/>
  <c r="H1933" i="10" l="1"/>
  <c r="I1933" i="10" s="1"/>
  <c r="J1932" i="10"/>
  <c r="N1932" i="10"/>
  <c r="O1932" i="10" s="1"/>
  <c r="K1934" i="10"/>
  <c r="C1935" i="10"/>
  <c r="F1934" i="10"/>
  <c r="G1934" i="10" s="1"/>
  <c r="D1934" i="10"/>
  <c r="E1934" i="10" s="1"/>
  <c r="D425" i="10"/>
  <c r="H424" i="10"/>
  <c r="G425" i="10"/>
  <c r="C426" i="10"/>
  <c r="F426" i="10" s="1"/>
  <c r="F1922" i="8"/>
  <c r="G1922" i="8" s="1"/>
  <c r="D1922" i="8"/>
  <c r="F411" i="8"/>
  <c r="D411" i="8"/>
  <c r="H410" i="8"/>
  <c r="H1921" i="8"/>
  <c r="I1921" i="8" s="1"/>
  <c r="N1921" i="8" s="1"/>
  <c r="O1921" i="8" s="1"/>
  <c r="R1919" i="8"/>
  <c r="S1919" i="8" s="1"/>
  <c r="P1919" i="8"/>
  <c r="Q1919" i="8" s="1"/>
  <c r="C1923" i="8"/>
  <c r="E1922" i="8"/>
  <c r="K1922" i="8"/>
  <c r="C412" i="8"/>
  <c r="G411" i="8"/>
  <c r="N1920" i="8"/>
  <c r="O1920" i="8" s="1"/>
  <c r="J1920" i="8"/>
  <c r="R1916" i="2"/>
  <c r="S1916" i="2" s="1"/>
  <c r="P1916" i="2"/>
  <c r="Q1916" i="2" s="1"/>
  <c r="J1917" i="2"/>
  <c r="N1917" i="2"/>
  <c r="O1917" i="2" s="1"/>
  <c r="H1918" i="2"/>
  <c r="I1918" i="2" s="1"/>
  <c r="C1920" i="2"/>
  <c r="K1920" i="2" s="1"/>
  <c r="F1919" i="2"/>
  <c r="G1919" i="2" s="1"/>
  <c r="D1919" i="2"/>
  <c r="E1919" i="2" s="1"/>
  <c r="H393" i="2"/>
  <c r="G394" i="2"/>
  <c r="C395" i="2"/>
  <c r="D395" i="2" s="1"/>
  <c r="F394" i="2"/>
  <c r="R1932" i="10" l="1"/>
  <c r="S1932" i="10" s="1"/>
  <c r="P1932" i="10"/>
  <c r="Q1932" i="10" s="1"/>
  <c r="H1934" i="10"/>
  <c r="I1934" i="10" s="1"/>
  <c r="C1936" i="10"/>
  <c r="F1935" i="10"/>
  <c r="G1935" i="10" s="1"/>
  <c r="D1935" i="10"/>
  <c r="E1935" i="10" s="1"/>
  <c r="K1935" i="10"/>
  <c r="J1933" i="10"/>
  <c r="N1933" i="10"/>
  <c r="O1933" i="10" s="1"/>
  <c r="D426" i="10"/>
  <c r="H426" i="10" s="1"/>
  <c r="H425" i="10"/>
  <c r="G426" i="10"/>
  <c r="C427" i="10"/>
  <c r="F427" i="10" s="1"/>
  <c r="F1923" i="8"/>
  <c r="G1923" i="8" s="1"/>
  <c r="D1923" i="8"/>
  <c r="E1923" i="8" s="1"/>
  <c r="J1921" i="8"/>
  <c r="R1921" i="8" s="1"/>
  <c r="S1921" i="8" s="1"/>
  <c r="F412" i="8"/>
  <c r="D412" i="8"/>
  <c r="H411" i="8"/>
  <c r="C1924" i="8"/>
  <c r="K1923" i="8"/>
  <c r="R1920" i="8"/>
  <c r="S1920" i="8" s="1"/>
  <c r="P1920" i="8"/>
  <c r="Q1920" i="8" s="1"/>
  <c r="G412" i="8"/>
  <c r="C413" i="8"/>
  <c r="H1922" i="8"/>
  <c r="I1922" i="8" s="1"/>
  <c r="R1917" i="2"/>
  <c r="S1917" i="2" s="1"/>
  <c r="P1917" i="2"/>
  <c r="Q1917" i="2" s="1"/>
  <c r="H1919" i="2"/>
  <c r="I1919" i="2" s="1"/>
  <c r="J1919" i="2" s="1"/>
  <c r="J1918" i="2"/>
  <c r="N1918" i="2"/>
  <c r="O1918" i="2" s="1"/>
  <c r="C1921" i="2"/>
  <c r="K1921" i="2" s="1"/>
  <c r="F1920" i="2"/>
  <c r="G1920" i="2" s="1"/>
  <c r="D1920" i="2"/>
  <c r="E1920" i="2" s="1"/>
  <c r="H394" i="2"/>
  <c r="G395" i="2"/>
  <c r="C396" i="2"/>
  <c r="D396" i="2" s="1"/>
  <c r="F395" i="2"/>
  <c r="R1933" i="10" l="1"/>
  <c r="S1933" i="10" s="1"/>
  <c r="P1933" i="10"/>
  <c r="Q1933" i="10" s="1"/>
  <c r="J1934" i="10"/>
  <c r="N1934" i="10"/>
  <c r="O1934" i="10" s="1"/>
  <c r="H1935" i="10"/>
  <c r="I1935" i="10" s="1"/>
  <c r="D1936" i="10"/>
  <c r="E1936" i="10" s="1"/>
  <c r="H1936" i="10" s="1"/>
  <c r="I1936" i="10" s="1"/>
  <c r="J1936" i="10" s="1"/>
  <c r="K1936" i="10"/>
  <c r="C1937" i="10"/>
  <c r="F1936" i="10"/>
  <c r="G1936" i="10" s="1"/>
  <c r="D427" i="10"/>
  <c r="H427" i="10" s="1"/>
  <c r="C428" i="10"/>
  <c r="F428" i="10" s="1"/>
  <c r="G427" i="10"/>
  <c r="N1936" i="10"/>
  <c r="O1936" i="10" s="1"/>
  <c r="F1924" i="8"/>
  <c r="G1924" i="8" s="1"/>
  <c r="D1924" i="8"/>
  <c r="E1924" i="8" s="1"/>
  <c r="P1921" i="8"/>
  <c r="Q1921" i="8" s="1"/>
  <c r="F413" i="8"/>
  <c r="D413" i="8"/>
  <c r="H412" i="8"/>
  <c r="C1925" i="8"/>
  <c r="K1924" i="8"/>
  <c r="N1922" i="8"/>
  <c r="O1922" i="8" s="1"/>
  <c r="J1922" i="8"/>
  <c r="C414" i="8"/>
  <c r="G413" i="8"/>
  <c r="H1923" i="8"/>
  <c r="I1923" i="8" s="1"/>
  <c r="R1918" i="2"/>
  <c r="S1918" i="2" s="1"/>
  <c r="P1918" i="2"/>
  <c r="Q1918" i="2" s="1"/>
  <c r="R1919" i="2"/>
  <c r="S1919" i="2" s="1"/>
  <c r="P1919" i="2"/>
  <c r="Q1919" i="2" s="1"/>
  <c r="N1919" i="2"/>
  <c r="O1919" i="2" s="1"/>
  <c r="H1920" i="2"/>
  <c r="I1920" i="2" s="1"/>
  <c r="C1922" i="2"/>
  <c r="K1922" i="2" s="1"/>
  <c r="F1921" i="2"/>
  <c r="G1921" i="2" s="1"/>
  <c r="D1921" i="2"/>
  <c r="E1921" i="2" s="1"/>
  <c r="G396" i="2"/>
  <c r="F396" i="2"/>
  <c r="C397" i="2"/>
  <c r="D397" i="2" s="1"/>
  <c r="H395" i="2"/>
  <c r="D1937" i="10" l="1"/>
  <c r="E1937" i="10" s="1"/>
  <c r="H1937" i="10" s="1"/>
  <c r="I1937" i="10" s="1"/>
  <c r="F1937" i="10"/>
  <c r="G1937" i="10" s="1"/>
  <c r="K1937" i="10"/>
  <c r="C1938" i="10"/>
  <c r="P1934" i="10"/>
  <c r="Q1934" i="10" s="1"/>
  <c r="R1934" i="10"/>
  <c r="S1934" i="10" s="1"/>
  <c r="J1935" i="10"/>
  <c r="N1935" i="10"/>
  <c r="O1935" i="10" s="1"/>
  <c r="D428" i="10"/>
  <c r="H428" i="10" s="1"/>
  <c r="C429" i="10"/>
  <c r="F429" i="10" s="1"/>
  <c r="G428" i="10"/>
  <c r="R1936" i="10"/>
  <c r="S1936" i="10" s="1"/>
  <c r="P1936" i="10"/>
  <c r="Q1936" i="10" s="1"/>
  <c r="J1937" i="10"/>
  <c r="N1937" i="10"/>
  <c r="O1937" i="10" s="1"/>
  <c r="F1925" i="8"/>
  <c r="G1925" i="8" s="1"/>
  <c r="D1925" i="8"/>
  <c r="H413" i="8"/>
  <c r="F414" i="8"/>
  <c r="D414" i="8"/>
  <c r="H1924" i="8"/>
  <c r="I1924" i="8" s="1"/>
  <c r="N1924" i="8" s="1"/>
  <c r="O1924" i="8" s="1"/>
  <c r="J1923" i="8"/>
  <c r="N1923" i="8"/>
  <c r="O1923" i="8" s="1"/>
  <c r="C415" i="8"/>
  <c r="G414" i="8"/>
  <c r="P1922" i="8"/>
  <c r="Q1922" i="8" s="1"/>
  <c r="R1922" i="8"/>
  <c r="S1922" i="8" s="1"/>
  <c r="C1926" i="8"/>
  <c r="E1925" i="8"/>
  <c r="K1925" i="8"/>
  <c r="H1921" i="2"/>
  <c r="I1921" i="2" s="1"/>
  <c r="J1921" i="2" s="1"/>
  <c r="J1920" i="2"/>
  <c r="N1920" i="2"/>
  <c r="O1920" i="2" s="1"/>
  <c r="C1923" i="2"/>
  <c r="K1923" i="2" s="1"/>
  <c r="F1922" i="2"/>
  <c r="G1922" i="2" s="1"/>
  <c r="D1922" i="2"/>
  <c r="E1922" i="2" s="1"/>
  <c r="H396" i="2"/>
  <c r="G397" i="2"/>
  <c r="F397" i="2"/>
  <c r="C398" i="2"/>
  <c r="D398" i="2" s="1"/>
  <c r="R1935" i="10" l="1"/>
  <c r="S1935" i="10" s="1"/>
  <c r="P1935" i="10"/>
  <c r="Q1935" i="10" s="1"/>
  <c r="K1938" i="10"/>
  <c r="F1938" i="10"/>
  <c r="G1938" i="10" s="1"/>
  <c r="C1939" i="10"/>
  <c r="D1938" i="10"/>
  <c r="E1938" i="10" s="1"/>
  <c r="D429" i="10"/>
  <c r="H429" i="10" s="1"/>
  <c r="C430" i="10"/>
  <c r="F430" i="10" s="1"/>
  <c r="G429" i="10"/>
  <c r="P1937" i="10"/>
  <c r="Q1937" i="10" s="1"/>
  <c r="R1937" i="10"/>
  <c r="S1937" i="10" s="1"/>
  <c r="F1926" i="8"/>
  <c r="G1926" i="8" s="1"/>
  <c r="D1926" i="8"/>
  <c r="E1926" i="8" s="1"/>
  <c r="H414" i="8"/>
  <c r="F415" i="8"/>
  <c r="D415" i="8"/>
  <c r="J1924" i="8"/>
  <c r="R1924" i="8" s="1"/>
  <c r="S1924" i="8" s="1"/>
  <c r="C416" i="8"/>
  <c r="G415" i="8"/>
  <c r="C1927" i="8"/>
  <c r="K1926" i="8"/>
  <c r="R1923" i="8"/>
  <c r="S1923" i="8" s="1"/>
  <c r="P1923" i="8"/>
  <c r="Q1923" i="8" s="1"/>
  <c r="H1925" i="8"/>
  <c r="I1925" i="8" s="1"/>
  <c r="R1920" i="2"/>
  <c r="S1920" i="2" s="1"/>
  <c r="P1920" i="2"/>
  <c r="Q1920" i="2" s="1"/>
  <c r="R1921" i="2"/>
  <c r="S1921" i="2" s="1"/>
  <c r="P1921" i="2"/>
  <c r="Q1921" i="2" s="1"/>
  <c r="N1921" i="2"/>
  <c r="O1921" i="2" s="1"/>
  <c r="H397" i="2"/>
  <c r="H1922" i="2"/>
  <c r="I1922" i="2" s="1"/>
  <c r="C1924" i="2"/>
  <c r="K1924" i="2" s="1"/>
  <c r="F1923" i="2"/>
  <c r="G1923" i="2" s="1"/>
  <c r="D1923" i="2"/>
  <c r="E1923" i="2" s="1"/>
  <c r="G398" i="2"/>
  <c r="C399" i="2"/>
  <c r="D399" i="2" s="1"/>
  <c r="F398" i="2"/>
  <c r="H1938" i="10" l="1"/>
  <c r="I1938" i="10" s="1"/>
  <c r="F1939" i="10"/>
  <c r="G1939" i="10" s="1"/>
  <c r="D1939" i="10"/>
  <c r="E1939" i="10" s="1"/>
  <c r="H1939" i="10" s="1"/>
  <c r="I1939" i="10" s="1"/>
  <c r="N1939" i="10" s="1"/>
  <c r="O1939" i="10" s="1"/>
  <c r="K1939" i="10"/>
  <c r="D430" i="10"/>
  <c r="C431" i="10"/>
  <c r="F431" i="10" s="1"/>
  <c r="G430" i="10"/>
  <c r="F1927" i="8"/>
  <c r="G1927" i="8" s="1"/>
  <c r="D1927" i="8"/>
  <c r="E1927" i="8" s="1"/>
  <c r="F416" i="8"/>
  <c r="D416" i="8"/>
  <c r="H415" i="8"/>
  <c r="P1924" i="8"/>
  <c r="Q1924" i="8" s="1"/>
  <c r="H1926" i="8"/>
  <c r="I1926" i="8" s="1"/>
  <c r="N1926" i="8" s="1"/>
  <c r="O1926" i="8" s="1"/>
  <c r="N1925" i="8"/>
  <c r="O1925" i="8" s="1"/>
  <c r="J1925" i="8"/>
  <c r="C1928" i="8"/>
  <c r="K1927" i="8"/>
  <c r="G416" i="8"/>
  <c r="C417" i="8"/>
  <c r="J1922" i="2"/>
  <c r="N1922" i="2"/>
  <c r="O1922" i="2" s="1"/>
  <c r="H398" i="2"/>
  <c r="H1923" i="2"/>
  <c r="I1923" i="2" s="1"/>
  <c r="C1925" i="2"/>
  <c r="K1925" i="2" s="1"/>
  <c r="F1924" i="2"/>
  <c r="G1924" i="2" s="1"/>
  <c r="D1924" i="2"/>
  <c r="E1924" i="2" s="1"/>
  <c r="G399" i="2"/>
  <c r="F399" i="2"/>
  <c r="C400" i="2"/>
  <c r="D400" i="2" s="1"/>
  <c r="J1939" i="10" l="1"/>
  <c r="R1939" i="10" s="1"/>
  <c r="S1939" i="10" s="1"/>
  <c r="N1938" i="10"/>
  <c r="O1938" i="10" s="1"/>
  <c r="J1938" i="10"/>
  <c r="D431" i="10"/>
  <c r="H431" i="10" s="1"/>
  <c r="H430" i="10"/>
  <c r="P1939" i="10"/>
  <c r="Q1939" i="10" s="1"/>
  <c r="C432" i="10"/>
  <c r="F432" i="10" s="1"/>
  <c r="G431" i="10"/>
  <c r="F1928" i="8"/>
  <c r="G1928" i="8" s="1"/>
  <c r="D1928" i="8"/>
  <c r="E1928" i="8" s="1"/>
  <c r="H416" i="8"/>
  <c r="F417" i="8"/>
  <c r="D417" i="8"/>
  <c r="J1926" i="8"/>
  <c r="R1926" i="8" s="1"/>
  <c r="S1926" i="8" s="1"/>
  <c r="C418" i="8"/>
  <c r="G417" i="8"/>
  <c r="R1925" i="8"/>
  <c r="S1925" i="8" s="1"/>
  <c r="P1925" i="8"/>
  <c r="Q1925" i="8" s="1"/>
  <c r="H1927" i="8"/>
  <c r="I1927" i="8" s="1"/>
  <c r="C1929" i="8"/>
  <c r="K1928" i="8"/>
  <c r="R1922" i="2"/>
  <c r="S1922" i="2" s="1"/>
  <c r="P1922" i="2"/>
  <c r="Q1922" i="2" s="1"/>
  <c r="J1923" i="2"/>
  <c r="N1923" i="2"/>
  <c r="O1923" i="2" s="1"/>
  <c r="H399" i="2"/>
  <c r="H1924" i="2"/>
  <c r="I1924" i="2" s="1"/>
  <c r="C1926" i="2"/>
  <c r="K1926" i="2" s="1"/>
  <c r="D1925" i="2"/>
  <c r="E1925" i="2" s="1"/>
  <c r="F1925" i="2"/>
  <c r="G1925" i="2" s="1"/>
  <c r="G400" i="2"/>
  <c r="C401" i="2"/>
  <c r="D401" i="2" s="1"/>
  <c r="F400" i="2"/>
  <c r="R1938" i="10" l="1"/>
  <c r="S1938" i="10" s="1"/>
  <c r="P1938" i="10"/>
  <c r="Q1938" i="10" s="1"/>
  <c r="D432" i="10"/>
  <c r="H432" i="10" s="1"/>
  <c r="C433" i="10"/>
  <c r="F433" i="10" s="1"/>
  <c r="G432" i="10"/>
  <c r="F1929" i="8"/>
  <c r="G1929" i="8" s="1"/>
  <c r="D1929" i="8"/>
  <c r="E1929" i="8" s="1"/>
  <c r="F418" i="8"/>
  <c r="D418" i="8"/>
  <c r="H417" i="8"/>
  <c r="P1926" i="8"/>
  <c r="Q1926" i="8" s="1"/>
  <c r="H1928" i="8"/>
  <c r="I1928" i="8" s="1"/>
  <c r="J1928" i="8" s="1"/>
  <c r="C1930" i="8"/>
  <c r="K1929" i="8"/>
  <c r="N1927" i="8"/>
  <c r="O1927" i="8" s="1"/>
  <c r="J1927" i="8"/>
  <c r="C419" i="8"/>
  <c r="G418" i="8"/>
  <c r="R1923" i="2"/>
  <c r="S1923" i="2" s="1"/>
  <c r="P1923" i="2"/>
  <c r="Q1923" i="2" s="1"/>
  <c r="J1924" i="2"/>
  <c r="N1924" i="2"/>
  <c r="O1924" i="2" s="1"/>
  <c r="H1925" i="2"/>
  <c r="I1925" i="2" s="1"/>
  <c r="C1927" i="2"/>
  <c r="K1927" i="2" s="1"/>
  <c r="F1926" i="2"/>
  <c r="G1926" i="2" s="1"/>
  <c r="D1926" i="2"/>
  <c r="E1926" i="2" s="1"/>
  <c r="G401" i="2"/>
  <c r="F401" i="2"/>
  <c r="C402" i="2"/>
  <c r="D402" i="2" s="1"/>
  <c r="H400" i="2"/>
  <c r="D433" i="10" l="1"/>
  <c r="H433" i="10" s="1"/>
  <c r="G433" i="10"/>
  <c r="C434" i="10"/>
  <c r="F434" i="10" s="1"/>
  <c r="F1930" i="8"/>
  <c r="G1930" i="8" s="1"/>
  <c r="D1930" i="8"/>
  <c r="E1930" i="8" s="1"/>
  <c r="F419" i="8"/>
  <c r="D419" i="8"/>
  <c r="H418" i="8"/>
  <c r="N1928" i="8"/>
  <c r="O1928" i="8" s="1"/>
  <c r="H1929" i="8"/>
  <c r="I1929" i="8" s="1"/>
  <c r="J1929" i="8" s="1"/>
  <c r="C420" i="8"/>
  <c r="G419" i="8"/>
  <c r="R1927" i="8"/>
  <c r="S1927" i="8" s="1"/>
  <c r="P1927" i="8"/>
  <c r="Q1927" i="8" s="1"/>
  <c r="C1931" i="8"/>
  <c r="K1930" i="8"/>
  <c r="R1928" i="8"/>
  <c r="S1928" i="8" s="1"/>
  <c r="P1928" i="8"/>
  <c r="Q1928" i="8" s="1"/>
  <c r="H1926" i="2"/>
  <c r="I1926" i="2" s="1"/>
  <c r="J1926" i="2" s="1"/>
  <c r="R1924" i="2"/>
  <c r="S1924" i="2" s="1"/>
  <c r="P1924" i="2"/>
  <c r="Q1924" i="2" s="1"/>
  <c r="J1925" i="2"/>
  <c r="N1925" i="2"/>
  <c r="O1925" i="2" s="1"/>
  <c r="C1928" i="2"/>
  <c r="K1928" i="2" s="1"/>
  <c r="F1927" i="2"/>
  <c r="G1927" i="2" s="1"/>
  <c r="D1927" i="2"/>
  <c r="E1927" i="2" s="1"/>
  <c r="G402" i="2"/>
  <c r="F402" i="2"/>
  <c r="C403" i="2"/>
  <c r="D403" i="2" s="1"/>
  <c r="H401" i="2"/>
  <c r="D434" i="10" l="1"/>
  <c r="H434" i="10" s="1"/>
  <c r="G434" i="10"/>
  <c r="C435" i="10"/>
  <c r="F435" i="10" s="1"/>
  <c r="F1931" i="8"/>
  <c r="G1931" i="8" s="1"/>
  <c r="D1931" i="8"/>
  <c r="E1931" i="8" s="1"/>
  <c r="F420" i="8"/>
  <c r="D420" i="8"/>
  <c r="H419" i="8"/>
  <c r="N1929" i="8"/>
  <c r="O1929" i="8" s="1"/>
  <c r="H1930" i="8"/>
  <c r="I1930" i="8" s="1"/>
  <c r="N1930" i="8" s="1"/>
  <c r="O1930" i="8" s="1"/>
  <c r="G420" i="8"/>
  <c r="C421" i="8"/>
  <c r="C1932" i="8"/>
  <c r="K1931" i="8"/>
  <c r="P1929" i="8"/>
  <c r="Q1929" i="8" s="1"/>
  <c r="R1929" i="8"/>
  <c r="S1929" i="8" s="1"/>
  <c r="N1926" i="2"/>
  <c r="O1926" i="2" s="1"/>
  <c r="P1925" i="2"/>
  <c r="Q1925" i="2" s="1"/>
  <c r="R1925" i="2"/>
  <c r="S1925" i="2" s="1"/>
  <c r="R1926" i="2"/>
  <c r="S1926" i="2" s="1"/>
  <c r="P1926" i="2"/>
  <c r="Q1926" i="2" s="1"/>
  <c r="H1927" i="2"/>
  <c r="I1927" i="2" s="1"/>
  <c r="C1929" i="2"/>
  <c r="K1929" i="2" s="1"/>
  <c r="F1928" i="2"/>
  <c r="G1928" i="2" s="1"/>
  <c r="D1928" i="2"/>
  <c r="E1928" i="2" s="1"/>
  <c r="G403" i="2"/>
  <c r="C404" i="2"/>
  <c r="D404" i="2" s="1"/>
  <c r="F403" i="2"/>
  <c r="H403" i="2" s="1"/>
  <c r="H402" i="2"/>
  <c r="D435" i="10" l="1"/>
  <c r="H435" i="10" s="1"/>
  <c r="C436" i="10"/>
  <c r="F436" i="10" s="1"/>
  <c r="G435" i="10"/>
  <c r="F1932" i="8"/>
  <c r="G1932" i="8" s="1"/>
  <c r="D1932" i="8"/>
  <c r="E1932" i="8" s="1"/>
  <c r="H420" i="8"/>
  <c r="F421" i="8"/>
  <c r="D421" i="8"/>
  <c r="J1930" i="8"/>
  <c r="P1930" i="8" s="1"/>
  <c r="Q1930" i="8" s="1"/>
  <c r="H1931" i="8"/>
  <c r="I1931" i="8" s="1"/>
  <c r="J1931" i="8" s="1"/>
  <c r="C1933" i="8"/>
  <c r="K1932" i="8"/>
  <c r="C422" i="8"/>
  <c r="G421" i="8"/>
  <c r="H1928" i="2"/>
  <c r="I1928" i="2" s="1"/>
  <c r="N1928" i="2" s="1"/>
  <c r="O1928" i="2" s="1"/>
  <c r="J1927" i="2"/>
  <c r="N1927" i="2"/>
  <c r="O1927" i="2" s="1"/>
  <c r="C1930" i="2"/>
  <c r="K1930" i="2" s="1"/>
  <c r="F1929" i="2"/>
  <c r="G1929" i="2" s="1"/>
  <c r="D1929" i="2"/>
  <c r="E1929" i="2" s="1"/>
  <c r="G404" i="2"/>
  <c r="F404" i="2"/>
  <c r="C405" i="2"/>
  <c r="D405" i="2" s="1"/>
  <c r="D436" i="10" l="1"/>
  <c r="H436" i="10" s="1"/>
  <c r="C437" i="10"/>
  <c r="F437" i="10" s="1"/>
  <c r="G436" i="10"/>
  <c r="F1933" i="8"/>
  <c r="G1933" i="8" s="1"/>
  <c r="D1933" i="8"/>
  <c r="E1933" i="8" s="1"/>
  <c r="H421" i="8"/>
  <c r="F422" i="8"/>
  <c r="D422" i="8"/>
  <c r="R1930" i="8"/>
  <c r="S1930" i="8" s="1"/>
  <c r="H1932" i="8"/>
  <c r="I1932" i="8" s="1"/>
  <c r="N1932" i="8" s="1"/>
  <c r="O1932" i="8" s="1"/>
  <c r="N1931" i="8"/>
  <c r="O1931" i="8" s="1"/>
  <c r="C1934" i="8"/>
  <c r="K1933" i="8"/>
  <c r="R1931" i="8"/>
  <c r="S1931" i="8" s="1"/>
  <c r="P1931" i="8"/>
  <c r="Q1931" i="8" s="1"/>
  <c r="C423" i="8"/>
  <c r="G422" i="8"/>
  <c r="J1928" i="2"/>
  <c r="R1928" i="2" s="1"/>
  <c r="S1928" i="2" s="1"/>
  <c r="R1927" i="2"/>
  <c r="S1927" i="2" s="1"/>
  <c r="P1927" i="2"/>
  <c r="Q1927" i="2" s="1"/>
  <c r="H1929" i="2"/>
  <c r="I1929" i="2" s="1"/>
  <c r="C1931" i="2"/>
  <c r="K1931" i="2" s="1"/>
  <c r="F1930" i="2"/>
  <c r="G1930" i="2" s="1"/>
  <c r="D1930" i="2"/>
  <c r="E1930" i="2" s="1"/>
  <c r="G405" i="2"/>
  <c r="C406" i="2"/>
  <c r="D406" i="2" s="1"/>
  <c r="F405" i="2"/>
  <c r="H404" i="2"/>
  <c r="D437" i="10" l="1"/>
  <c r="C438" i="10"/>
  <c r="F438" i="10" s="1"/>
  <c r="G437" i="10"/>
  <c r="F1934" i="8"/>
  <c r="G1934" i="8" s="1"/>
  <c r="D1934" i="8"/>
  <c r="E1934" i="8" s="1"/>
  <c r="H422" i="8"/>
  <c r="F423" i="8"/>
  <c r="D423" i="8"/>
  <c r="J1932" i="8"/>
  <c r="R1932" i="8" s="1"/>
  <c r="S1932" i="8" s="1"/>
  <c r="C1935" i="8"/>
  <c r="K1934" i="8"/>
  <c r="C424" i="8"/>
  <c r="G423" i="8"/>
  <c r="H1933" i="8"/>
  <c r="I1933" i="8" s="1"/>
  <c r="P1928" i="2"/>
  <c r="Q1928" i="2" s="1"/>
  <c r="H1930" i="2"/>
  <c r="I1930" i="2" s="1"/>
  <c r="N1930" i="2" s="1"/>
  <c r="O1930" i="2" s="1"/>
  <c r="J1929" i="2"/>
  <c r="N1929" i="2"/>
  <c r="O1929" i="2" s="1"/>
  <c r="C1932" i="2"/>
  <c r="K1932" i="2" s="1"/>
  <c r="F1931" i="2"/>
  <c r="G1931" i="2" s="1"/>
  <c r="D1931" i="2"/>
  <c r="E1931" i="2" s="1"/>
  <c r="G406" i="2"/>
  <c r="C407" i="2"/>
  <c r="D407" i="2" s="1"/>
  <c r="F406" i="2"/>
  <c r="H405" i="2"/>
  <c r="H437" i="10" l="1"/>
  <c r="D438" i="10"/>
  <c r="C439" i="10"/>
  <c r="F439" i="10" s="1"/>
  <c r="G438" i="10"/>
  <c r="F1935" i="8"/>
  <c r="D1935" i="8"/>
  <c r="E1935" i="8" s="1"/>
  <c r="P1932" i="8"/>
  <c r="Q1932" i="8" s="1"/>
  <c r="H423" i="8"/>
  <c r="F424" i="8"/>
  <c r="D424" i="8"/>
  <c r="N1933" i="8"/>
  <c r="O1933" i="8" s="1"/>
  <c r="J1933" i="8"/>
  <c r="H1934" i="8"/>
  <c r="I1934" i="8" s="1"/>
  <c r="G424" i="8"/>
  <c r="C425" i="8"/>
  <c r="C1936" i="8"/>
  <c r="G1935" i="8"/>
  <c r="K1935" i="8"/>
  <c r="J1930" i="2"/>
  <c r="R1930" i="2" s="1"/>
  <c r="S1930" i="2" s="1"/>
  <c r="R1929" i="2"/>
  <c r="S1929" i="2" s="1"/>
  <c r="P1929" i="2"/>
  <c r="Q1929" i="2" s="1"/>
  <c r="H1931" i="2"/>
  <c r="I1931" i="2" s="1"/>
  <c r="C1933" i="2"/>
  <c r="K1933" i="2" s="1"/>
  <c r="F1932" i="2"/>
  <c r="G1932" i="2" s="1"/>
  <c r="D1932" i="2"/>
  <c r="E1932" i="2" s="1"/>
  <c r="G407" i="2"/>
  <c r="C408" i="2"/>
  <c r="D408" i="2" s="1"/>
  <c r="F407" i="2"/>
  <c r="H406" i="2"/>
  <c r="H438" i="10" l="1"/>
  <c r="D439" i="10"/>
  <c r="C440" i="10"/>
  <c r="F440" i="10" s="1"/>
  <c r="G439" i="10"/>
  <c r="F1936" i="8"/>
  <c r="G1936" i="8" s="1"/>
  <c r="D1936" i="8"/>
  <c r="E1936" i="8" s="1"/>
  <c r="H424" i="8"/>
  <c r="F425" i="8"/>
  <c r="D425" i="8"/>
  <c r="C1937" i="8"/>
  <c r="K1936" i="8"/>
  <c r="H1935" i="8"/>
  <c r="I1935" i="8" s="1"/>
  <c r="C426" i="8"/>
  <c r="G425" i="8"/>
  <c r="N1934" i="8"/>
  <c r="O1934" i="8" s="1"/>
  <c r="J1934" i="8"/>
  <c r="R1933" i="8"/>
  <c r="S1933" i="8" s="1"/>
  <c r="P1933" i="8"/>
  <c r="Q1933" i="8" s="1"/>
  <c r="H407" i="2"/>
  <c r="P1930" i="2"/>
  <c r="Q1930" i="2" s="1"/>
  <c r="H1932" i="2"/>
  <c r="I1932" i="2" s="1"/>
  <c r="N1932" i="2" s="1"/>
  <c r="O1932" i="2" s="1"/>
  <c r="J1931" i="2"/>
  <c r="N1931" i="2"/>
  <c r="O1931" i="2" s="1"/>
  <c r="C1934" i="2"/>
  <c r="K1934" i="2" s="1"/>
  <c r="F1933" i="2"/>
  <c r="G1933" i="2" s="1"/>
  <c r="D1933" i="2"/>
  <c r="E1933" i="2" s="1"/>
  <c r="G408" i="2"/>
  <c r="C409" i="2"/>
  <c r="D409" i="2" s="1"/>
  <c r="F408" i="2"/>
  <c r="H439" i="10" l="1"/>
  <c r="D440" i="10"/>
  <c r="C441" i="10"/>
  <c r="F441" i="10" s="1"/>
  <c r="G440" i="10"/>
  <c r="F1937" i="8"/>
  <c r="G1937" i="8" s="1"/>
  <c r="D1937" i="8"/>
  <c r="E1937" i="8" s="1"/>
  <c r="H425" i="8"/>
  <c r="F426" i="8"/>
  <c r="D426" i="8"/>
  <c r="C427" i="8"/>
  <c r="G426" i="8"/>
  <c r="P1934" i="8"/>
  <c r="Q1934" i="8" s="1"/>
  <c r="R1934" i="8"/>
  <c r="S1934" i="8" s="1"/>
  <c r="H1936" i="8"/>
  <c r="I1936" i="8" s="1"/>
  <c r="C1938" i="8"/>
  <c r="K1937" i="8"/>
  <c r="N1935" i="8"/>
  <c r="O1935" i="8" s="1"/>
  <c r="J1935" i="8"/>
  <c r="J1932" i="2"/>
  <c r="R1932" i="2" s="1"/>
  <c r="S1932" i="2" s="1"/>
  <c r="R1931" i="2"/>
  <c r="S1931" i="2" s="1"/>
  <c r="P1931" i="2"/>
  <c r="Q1931" i="2" s="1"/>
  <c r="H1933" i="2"/>
  <c r="I1933" i="2" s="1"/>
  <c r="J1933" i="2" s="1"/>
  <c r="C1935" i="2"/>
  <c r="K1935" i="2" s="1"/>
  <c r="F1934" i="2"/>
  <c r="G1934" i="2" s="1"/>
  <c r="D1934" i="2"/>
  <c r="E1934" i="2" s="1"/>
  <c r="H408" i="2"/>
  <c r="G409" i="2"/>
  <c r="C410" i="2"/>
  <c r="D410" i="2" s="1"/>
  <c r="F409" i="2"/>
  <c r="D441" i="10" l="1"/>
  <c r="H441" i="10" s="1"/>
  <c r="H440" i="10"/>
  <c r="G441" i="10"/>
  <c r="C442" i="10"/>
  <c r="F442" i="10" s="1"/>
  <c r="F1938" i="8"/>
  <c r="G1938" i="8" s="1"/>
  <c r="D1938" i="8"/>
  <c r="E1938" i="8" s="1"/>
  <c r="H426" i="8"/>
  <c r="F427" i="8"/>
  <c r="D427" i="8"/>
  <c r="H1937" i="8"/>
  <c r="I1937" i="8" s="1"/>
  <c r="C428" i="8"/>
  <c r="G427" i="8"/>
  <c r="N1936" i="8"/>
  <c r="O1936" i="8" s="1"/>
  <c r="J1936" i="8"/>
  <c r="R1935" i="8"/>
  <c r="S1935" i="8" s="1"/>
  <c r="P1935" i="8"/>
  <c r="Q1935" i="8" s="1"/>
  <c r="C1939" i="8"/>
  <c r="K1938" i="8"/>
  <c r="P1932" i="2"/>
  <c r="Q1932" i="2" s="1"/>
  <c r="R1933" i="2"/>
  <c r="S1933" i="2" s="1"/>
  <c r="P1933" i="2"/>
  <c r="Q1933" i="2" s="1"/>
  <c r="N1933" i="2"/>
  <c r="O1933" i="2" s="1"/>
  <c r="H409" i="2"/>
  <c r="H1934" i="2"/>
  <c r="I1934" i="2" s="1"/>
  <c r="C1936" i="2"/>
  <c r="K1936" i="2" s="1"/>
  <c r="F1935" i="2"/>
  <c r="G1935" i="2" s="1"/>
  <c r="D1935" i="2"/>
  <c r="E1935" i="2" s="1"/>
  <c r="G410" i="2"/>
  <c r="F410" i="2"/>
  <c r="C411" i="2"/>
  <c r="D411" i="2" s="1"/>
  <c r="D442" i="10" l="1"/>
  <c r="H442" i="10" s="1"/>
  <c r="G442" i="10"/>
  <c r="C443" i="10"/>
  <c r="F443" i="10" s="1"/>
  <c r="F1939" i="8"/>
  <c r="G1939" i="8" s="1"/>
  <c r="D1939" i="8"/>
  <c r="E1939" i="8" s="1"/>
  <c r="H427" i="8"/>
  <c r="F428" i="8"/>
  <c r="D428" i="8"/>
  <c r="H1938" i="8"/>
  <c r="I1938" i="8" s="1"/>
  <c r="J1938" i="8" s="1"/>
  <c r="K1939" i="8"/>
  <c r="G428" i="8"/>
  <c r="C429" i="8"/>
  <c r="R1936" i="8"/>
  <c r="S1936" i="8" s="1"/>
  <c r="P1936" i="8"/>
  <c r="Q1936" i="8" s="1"/>
  <c r="J1937" i="8"/>
  <c r="N1937" i="8"/>
  <c r="O1937" i="8" s="1"/>
  <c r="J1934" i="2"/>
  <c r="N1934" i="2"/>
  <c r="O1934" i="2" s="1"/>
  <c r="H1935" i="2"/>
  <c r="I1935" i="2" s="1"/>
  <c r="C1937" i="2"/>
  <c r="K1937" i="2" s="1"/>
  <c r="F1936" i="2"/>
  <c r="G1936" i="2" s="1"/>
  <c r="D1936" i="2"/>
  <c r="E1936" i="2" s="1"/>
  <c r="H410" i="2"/>
  <c r="G411" i="2"/>
  <c r="F411" i="2"/>
  <c r="C412" i="2"/>
  <c r="D412" i="2" s="1"/>
  <c r="D443" i="10" l="1"/>
  <c r="H443" i="10" s="1"/>
  <c r="C444" i="10"/>
  <c r="F444" i="10" s="1"/>
  <c r="G443" i="10"/>
  <c r="N1938" i="8"/>
  <c r="O1938" i="8" s="1"/>
  <c r="H428" i="8"/>
  <c r="F429" i="8"/>
  <c r="D429" i="8"/>
  <c r="H1939" i="8"/>
  <c r="I1939" i="8" s="1"/>
  <c r="N1939" i="8" s="1"/>
  <c r="O1939" i="8" s="1"/>
  <c r="C430" i="8"/>
  <c r="G429" i="8"/>
  <c r="P1938" i="8"/>
  <c r="Q1938" i="8" s="1"/>
  <c r="R1938" i="8"/>
  <c r="S1938" i="8" s="1"/>
  <c r="P1937" i="8"/>
  <c r="Q1937" i="8" s="1"/>
  <c r="R1937" i="8"/>
  <c r="S1937" i="8" s="1"/>
  <c r="R1934" i="2"/>
  <c r="S1934" i="2" s="1"/>
  <c r="P1934" i="2"/>
  <c r="Q1934" i="2" s="1"/>
  <c r="J1935" i="2"/>
  <c r="N1935" i="2"/>
  <c r="O1935" i="2" s="1"/>
  <c r="H1936" i="2"/>
  <c r="I1936" i="2" s="1"/>
  <c r="C1938" i="2"/>
  <c r="K1938" i="2" s="1"/>
  <c r="F1937" i="2"/>
  <c r="G1937" i="2" s="1"/>
  <c r="D1937" i="2"/>
  <c r="E1937" i="2" s="1"/>
  <c r="G412" i="2"/>
  <c r="F412" i="2"/>
  <c r="C413" i="2"/>
  <c r="D413" i="2" s="1"/>
  <c r="H411" i="2"/>
  <c r="D444" i="10" l="1"/>
  <c r="H444" i="10" s="1"/>
  <c r="C445" i="10"/>
  <c r="F445" i="10" s="1"/>
  <c r="G444" i="10"/>
  <c r="H429" i="8"/>
  <c r="J1939" i="8"/>
  <c r="R1939" i="8" s="1"/>
  <c r="S1939" i="8" s="1"/>
  <c r="F430" i="8"/>
  <c r="D430" i="8"/>
  <c r="C431" i="8"/>
  <c r="G430" i="8"/>
  <c r="R1935" i="2"/>
  <c r="S1935" i="2" s="1"/>
  <c r="P1935" i="2"/>
  <c r="Q1935" i="2" s="1"/>
  <c r="H1937" i="2"/>
  <c r="I1937" i="2" s="1"/>
  <c r="J1937" i="2" s="1"/>
  <c r="J1936" i="2"/>
  <c r="N1936" i="2"/>
  <c r="O1936" i="2" s="1"/>
  <c r="C1939" i="2"/>
  <c r="K1939" i="2" s="1"/>
  <c r="F1938" i="2"/>
  <c r="G1938" i="2" s="1"/>
  <c r="D1938" i="2"/>
  <c r="E1938" i="2" s="1"/>
  <c r="H412" i="2"/>
  <c r="G413" i="2"/>
  <c r="C414" i="2"/>
  <c r="D414" i="2" s="1"/>
  <c r="F413" i="2"/>
  <c r="D445" i="10" l="1"/>
  <c r="H445" i="10" s="1"/>
  <c r="C446" i="10"/>
  <c r="F446" i="10" s="1"/>
  <c r="G445" i="10"/>
  <c r="F431" i="8"/>
  <c r="D431" i="8"/>
  <c r="P1939" i="8"/>
  <c r="Q1939" i="8" s="1"/>
  <c r="H430" i="8"/>
  <c r="C432" i="8"/>
  <c r="G431" i="8"/>
  <c r="N1937" i="2"/>
  <c r="O1937" i="2" s="1"/>
  <c r="R1937" i="2"/>
  <c r="S1937" i="2" s="1"/>
  <c r="P1937" i="2"/>
  <c r="Q1937" i="2" s="1"/>
  <c r="R1936" i="2"/>
  <c r="S1936" i="2" s="1"/>
  <c r="P1936" i="2"/>
  <c r="Q1936" i="2" s="1"/>
  <c r="H1938" i="2"/>
  <c r="I1938" i="2" s="1"/>
  <c r="J1938" i="2" s="1"/>
  <c r="F1939" i="2"/>
  <c r="G1939" i="2" s="1"/>
  <c r="D1939" i="2"/>
  <c r="E1939" i="2" s="1"/>
  <c r="H413" i="2"/>
  <c r="G414" i="2"/>
  <c r="C415" i="2"/>
  <c r="D415" i="2" s="1"/>
  <c r="F414" i="2"/>
  <c r="D446" i="10" l="1"/>
  <c r="C447" i="10"/>
  <c r="F447" i="10" s="1"/>
  <c r="G446" i="10"/>
  <c r="H431" i="8"/>
  <c r="F432" i="8"/>
  <c r="D432" i="8"/>
  <c r="G432" i="8"/>
  <c r="C433" i="8"/>
  <c r="R1938" i="2"/>
  <c r="S1938" i="2" s="1"/>
  <c r="P1938" i="2"/>
  <c r="Q1938" i="2" s="1"/>
  <c r="N1938" i="2"/>
  <c r="O1938" i="2" s="1"/>
  <c r="H1939" i="2"/>
  <c r="I1939" i="2" s="1"/>
  <c r="H414" i="2"/>
  <c r="G415" i="2"/>
  <c r="C416" i="2"/>
  <c r="D416" i="2" s="1"/>
  <c r="F415" i="2"/>
  <c r="D447" i="10" l="1"/>
  <c r="H446" i="10"/>
  <c r="C448" i="10"/>
  <c r="F448" i="10" s="1"/>
  <c r="G447" i="10"/>
  <c r="H432" i="8"/>
  <c r="F433" i="8"/>
  <c r="D433" i="8"/>
  <c r="C434" i="8"/>
  <c r="G433" i="8"/>
  <c r="J1939" i="2"/>
  <c r="N1939" i="2"/>
  <c r="O1939" i="2" s="1"/>
  <c r="H415" i="2"/>
  <c r="G416" i="2"/>
  <c r="C417" i="2"/>
  <c r="D417" i="2" s="1"/>
  <c r="F416" i="2"/>
  <c r="H447" i="10" l="1"/>
  <c r="D448" i="10"/>
  <c r="C449" i="10"/>
  <c r="F449" i="10" s="1"/>
  <c r="G448" i="10"/>
  <c r="H433" i="8"/>
  <c r="F434" i="8"/>
  <c r="D434" i="8"/>
  <c r="C435" i="8"/>
  <c r="G434" i="8"/>
  <c r="R1939" i="2"/>
  <c r="S1939" i="2" s="1"/>
  <c r="P1939" i="2"/>
  <c r="Q1939" i="2" s="1"/>
  <c r="H416" i="2"/>
  <c r="G417" i="2"/>
  <c r="F417" i="2"/>
  <c r="C418" i="2"/>
  <c r="D418" i="2" s="1"/>
  <c r="H448" i="10" l="1"/>
  <c r="D449" i="10"/>
  <c r="C450" i="10"/>
  <c r="F450" i="10" s="1"/>
  <c r="G449" i="10"/>
  <c r="H434" i="8"/>
  <c r="F435" i="8"/>
  <c r="D435" i="8"/>
  <c r="C436" i="8"/>
  <c r="G435" i="8"/>
  <c r="H417" i="2"/>
  <c r="G418" i="2"/>
  <c r="F418" i="2"/>
  <c r="C419" i="2"/>
  <c r="D419" i="2" s="1"/>
  <c r="D450" i="10" l="1"/>
  <c r="H450" i="10" s="1"/>
  <c r="H449" i="10"/>
  <c r="C451" i="10"/>
  <c r="F451" i="10" s="1"/>
  <c r="G450" i="10"/>
  <c r="H435" i="8"/>
  <c r="F436" i="8"/>
  <c r="D436" i="8"/>
  <c r="G436" i="8"/>
  <c r="C437" i="8"/>
  <c r="G419" i="2"/>
  <c r="C420" i="2"/>
  <c r="D420" i="2" s="1"/>
  <c r="F419" i="2"/>
  <c r="H418" i="2"/>
  <c r="D451" i="10" l="1"/>
  <c r="H451" i="10" s="1"/>
  <c r="C452" i="10"/>
  <c r="F452" i="10" s="1"/>
  <c r="G451" i="10"/>
  <c r="H436" i="8"/>
  <c r="F437" i="8"/>
  <c r="D437" i="8"/>
  <c r="C438" i="8"/>
  <c r="G437" i="8"/>
  <c r="H419" i="2"/>
  <c r="G420" i="2"/>
  <c r="C421" i="2"/>
  <c r="D421" i="2" s="1"/>
  <c r="F420" i="2"/>
  <c r="D452" i="10" l="1"/>
  <c r="C453" i="10"/>
  <c r="F453" i="10" s="1"/>
  <c r="G452" i="10"/>
  <c r="H437" i="8"/>
  <c r="F438" i="8"/>
  <c r="D438" i="8"/>
  <c r="C439" i="8"/>
  <c r="G438" i="8"/>
  <c r="G421" i="2"/>
  <c r="C422" i="2"/>
  <c r="D422" i="2" s="1"/>
  <c r="F421" i="2"/>
  <c r="H421" i="2" s="1"/>
  <c r="H420" i="2"/>
  <c r="H452" i="10" l="1"/>
  <c r="D453" i="10"/>
  <c r="C454" i="10"/>
  <c r="F454" i="10" s="1"/>
  <c r="G453" i="10"/>
  <c r="H438" i="8"/>
  <c r="F439" i="8"/>
  <c r="D439" i="8"/>
  <c r="C440" i="8"/>
  <c r="G439" i="8"/>
  <c r="G422" i="2"/>
  <c r="F422" i="2"/>
  <c r="C423" i="2"/>
  <c r="D423" i="2" s="1"/>
  <c r="D454" i="10" l="1"/>
  <c r="H454" i="10" s="1"/>
  <c r="H453" i="10"/>
  <c r="C455" i="10"/>
  <c r="F455" i="10" s="1"/>
  <c r="G454" i="10"/>
  <c r="H439" i="8"/>
  <c r="F440" i="8"/>
  <c r="D440" i="8"/>
  <c r="G440" i="8"/>
  <c r="C441" i="8"/>
  <c r="H422" i="2"/>
  <c r="G423" i="2"/>
  <c r="C424" i="2"/>
  <c r="D424" i="2" s="1"/>
  <c r="F423" i="2"/>
  <c r="D455" i="10" l="1"/>
  <c r="C456" i="10"/>
  <c r="F456" i="10" s="1"/>
  <c r="G455" i="10"/>
  <c r="H440" i="8"/>
  <c r="F441" i="8"/>
  <c r="D441" i="8"/>
  <c r="C442" i="8"/>
  <c r="G441" i="8"/>
  <c r="H423" i="2"/>
  <c r="G424" i="2"/>
  <c r="F424" i="2"/>
  <c r="C425" i="2"/>
  <c r="D425" i="2" s="1"/>
  <c r="D456" i="10" l="1"/>
  <c r="H456" i="10" s="1"/>
  <c r="H455" i="10"/>
  <c r="C457" i="10"/>
  <c r="F457" i="10" s="1"/>
  <c r="G456" i="10"/>
  <c r="H441" i="8"/>
  <c r="F442" i="8"/>
  <c r="D442" i="8"/>
  <c r="C443" i="8"/>
  <c r="G442" i="8"/>
  <c r="H424" i="2"/>
  <c r="G425" i="2"/>
  <c r="C426" i="2"/>
  <c r="D426" i="2" s="1"/>
  <c r="F425" i="2"/>
  <c r="D457" i="10" l="1"/>
  <c r="H457" i="10" s="1"/>
  <c r="G457" i="10"/>
  <c r="C458" i="10"/>
  <c r="F458" i="10" s="1"/>
  <c r="H442" i="8"/>
  <c r="F443" i="8"/>
  <c r="D443" i="8"/>
  <c r="C444" i="8"/>
  <c r="G443" i="8"/>
  <c r="H425" i="2"/>
  <c r="G426" i="2"/>
  <c r="F426" i="2"/>
  <c r="C427" i="2"/>
  <c r="D427" i="2" s="1"/>
  <c r="D458" i="10" l="1"/>
  <c r="G458" i="10"/>
  <c r="C459" i="10"/>
  <c r="F459" i="10" s="1"/>
  <c r="H443" i="8"/>
  <c r="F444" i="8"/>
  <c r="D444" i="8"/>
  <c r="G444" i="8"/>
  <c r="C445" i="8"/>
  <c r="H426" i="2"/>
  <c r="G427" i="2"/>
  <c r="F427" i="2"/>
  <c r="C428" i="2"/>
  <c r="D428" i="2" s="1"/>
  <c r="D459" i="10" l="1"/>
  <c r="H459" i="10" s="1"/>
  <c r="H458" i="10"/>
  <c r="C460" i="10"/>
  <c r="F460" i="10" s="1"/>
  <c r="G459" i="10"/>
  <c r="H444" i="8"/>
  <c r="F445" i="8"/>
  <c r="D445" i="8"/>
  <c r="C446" i="8"/>
  <c r="G445" i="8"/>
  <c r="H427" i="2"/>
  <c r="G428" i="2"/>
  <c r="C429" i="2"/>
  <c r="D429" i="2" s="1"/>
  <c r="F428" i="2"/>
  <c r="D460" i="10" l="1"/>
  <c r="H460" i="10" s="1"/>
  <c r="C461" i="10"/>
  <c r="F461" i="10" s="1"/>
  <c r="G460" i="10"/>
  <c r="H445" i="8"/>
  <c r="F446" i="8"/>
  <c r="D446" i="8"/>
  <c r="C447" i="8"/>
  <c r="G446" i="8"/>
  <c r="H428" i="2"/>
  <c r="G429" i="2"/>
  <c r="F429" i="2"/>
  <c r="C430" i="2"/>
  <c r="D430" i="2" s="1"/>
  <c r="D461" i="10" l="1"/>
  <c r="C462" i="10"/>
  <c r="F462" i="10" s="1"/>
  <c r="G461" i="10"/>
  <c r="H446" i="8"/>
  <c r="F447" i="8"/>
  <c r="D447" i="8"/>
  <c r="C448" i="8"/>
  <c r="G447" i="8"/>
  <c r="H429" i="2"/>
  <c r="G430" i="2"/>
  <c r="F430" i="2"/>
  <c r="C431" i="2"/>
  <c r="D431" i="2" s="1"/>
  <c r="D462" i="10" l="1"/>
  <c r="H461" i="10"/>
  <c r="C463" i="10"/>
  <c r="F463" i="10" s="1"/>
  <c r="G462" i="10"/>
  <c r="H447" i="8"/>
  <c r="F448" i="8"/>
  <c r="D448" i="8"/>
  <c r="G448" i="8"/>
  <c r="C449" i="8"/>
  <c r="H430" i="2"/>
  <c r="G431" i="2"/>
  <c r="F431" i="2"/>
  <c r="H431" i="2" s="1"/>
  <c r="C432" i="2"/>
  <c r="D432" i="2" s="1"/>
  <c r="D463" i="10" l="1"/>
  <c r="H462" i="10"/>
  <c r="C464" i="10"/>
  <c r="F464" i="10" s="1"/>
  <c r="G463" i="10"/>
  <c r="H448" i="8"/>
  <c r="D449" i="8"/>
  <c r="F449" i="8"/>
  <c r="C450" i="8"/>
  <c r="G449" i="8"/>
  <c r="G432" i="2"/>
  <c r="F432" i="2"/>
  <c r="C433" i="2"/>
  <c r="D433" i="2" s="1"/>
  <c r="D464" i="10" l="1"/>
  <c r="H463" i="10"/>
  <c r="C465" i="10"/>
  <c r="F465" i="10" s="1"/>
  <c r="G464" i="10"/>
  <c r="F450" i="8"/>
  <c r="D450" i="8"/>
  <c r="H449" i="8"/>
  <c r="C451" i="8"/>
  <c r="G450" i="8"/>
  <c r="H432" i="2"/>
  <c r="G433" i="2"/>
  <c r="C434" i="2"/>
  <c r="D434" i="2" s="1"/>
  <c r="F433" i="2"/>
  <c r="H464" i="10" l="1"/>
  <c r="D465" i="10"/>
  <c r="G465" i="10"/>
  <c r="C466" i="10"/>
  <c r="F466" i="10" s="1"/>
  <c r="H450" i="8"/>
  <c r="F451" i="8"/>
  <c r="D451" i="8"/>
  <c r="C452" i="8"/>
  <c r="G451" i="8"/>
  <c r="G434" i="2"/>
  <c r="F434" i="2"/>
  <c r="C435" i="2"/>
  <c r="D435" i="2" s="1"/>
  <c r="H433" i="2"/>
  <c r="H465" i="10" l="1"/>
  <c r="D466" i="10"/>
  <c r="G466" i="10"/>
  <c r="C467" i="10"/>
  <c r="F467" i="10" s="1"/>
  <c r="H451" i="8"/>
  <c r="F452" i="8"/>
  <c r="D452" i="8"/>
  <c r="G452" i="8"/>
  <c r="C453" i="8"/>
  <c r="G435" i="2"/>
  <c r="C436" i="2"/>
  <c r="D436" i="2" s="1"/>
  <c r="F435" i="2"/>
  <c r="H435" i="2" s="1"/>
  <c r="H434" i="2"/>
  <c r="H466" i="10" l="1"/>
  <c r="D467" i="10"/>
  <c r="C468" i="10"/>
  <c r="F468" i="10" s="1"/>
  <c r="G467" i="10"/>
  <c r="H452" i="8"/>
  <c r="F453" i="8"/>
  <c r="D453" i="8"/>
  <c r="C454" i="8"/>
  <c r="G453" i="8"/>
  <c r="G436" i="2"/>
  <c r="C437" i="2"/>
  <c r="D437" i="2" s="1"/>
  <c r="F436" i="2"/>
  <c r="H467" i="10" l="1"/>
  <c r="D468" i="10"/>
  <c r="C469" i="10"/>
  <c r="F469" i="10" s="1"/>
  <c r="G468" i="10"/>
  <c r="H453" i="8"/>
  <c r="F454" i="8"/>
  <c r="D454" i="8"/>
  <c r="C455" i="8"/>
  <c r="G454" i="8"/>
  <c r="H436" i="2"/>
  <c r="G437" i="2"/>
  <c r="C438" i="2"/>
  <c r="D438" i="2" s="1"/>
  <c r="F437" i="2"/>
  <c r="D469" i="10" l="1"/>
  <c r="H469" i="10" s="1"/>
  <c r="H468" i="10"/>
  <c r="C470" i="10"/>
  <c r="F470" i="10" s="1"/>
  <c r="G469" i="10"/>
  <c r="H454" i="8"/>
  <c r="F455" i="8"/>
  <c r="D455" i="8"/>
  <c r="C456" i="8"/>
  <c r="G455" i="8"/>
  <c r="H437" i="2"/>
  <c r="G438" i="2"/>
  <c r="F438" i="2"/>
  <c r="C439" i="2"/>
  <c r="D439" i="2" s="1"/>
  <c r="D470" i="10" l="1"/>
  <c r="H470" i="10" s="1"/>
  <c r="C471" i="10"/>
  <c r="F471" i="10" s="1"/>
  <c r="G470" i="10"/>
  <c r="H455" i="8"/>
  <c r="F456" i="8"/>
  <c r="D456" i="8"/>
  <c r="G456" i="8"/>
  <c r="C457" i="8"/>
  <c r="H438" i="2"/>
  <c r="G439" i="2"/>
  <c r="F439" i="2"/>
  <c r="C440" i="2"/>
  <c r="D440" i="2" s="1"/>
  <c r="D471" i="10" l="1"/>
  <c r="C472" i="10"/>
  <c r="F472" i="10" s="1"/>
  <c r="G471" i="10"/>
  <c r="H456" i="8"/>
  <c r="F457" i="8"/>
  <c r="D457" i="8"/>
  <c r="C458" i="8"/>
  <c r="G457" i="8"/>
  <c r="H439" i="2"/>
  <c r="G440" i="2"/>
  <c r="F440" i="2"/>
  <c r="C441" i="2"/>
  <c r="D441" i="2" s="1"/>
  <c r="D472" i="10" l="1"/>
  <c r="H471" i="10"/>
  <c r="C473" i="10"/>
  <c r="F473" i="10" s="1"/>
  <c r="G472" i="10"/>
  <c r="H457" i="8"/>
  <c r="F458" i="8"/>
  <c r="D458" i="8"/>
  <c r="C459" i="8"/>
  <c r="G458" i="8"/>
  <c r="H440" i="2"/>
  <c r="G441" i="2"/>
  <c r="C442" i="2"/>
  <c r="D442" i="2" s="1"/>
  <c r="F441" i="2"/>
  <c r="H472" i="10" l="1"/>
  <c r="D473" i="10"/>
  <c r="H473" i="10" s="1"/>
  <c r="G473" i="10"/>
  <c r="C474" i="10"/>
  <c r="F474" i="10" s="1"/>
  <c r="H458" i="8"/>
  <c r="F459" i="8"/>
  <c r="D459" i="8"/>
  <c r="C460" i="8"/>
  <c r="G459" i="8"/>
  <c r="H441" i="2"/>
  <c r="G442" i="2"/>
  <c r="C443" i="2"/>
  <c r="D443" i="2" s="1"/>
  <c r="F442" i="2"/>
  <c r="D474" i="10" l="1"/>
  <c r="H474" i="10" s="1"/>
  <c r="G474" i="10"/>
  <c r="C475" i="10"/>
  <c r="F475" i="10" s="1"/>
  <c r="H459" i="8"/>
  <c r="F460" i="8"/>
  <c r="D460" i="8"/>
  <c r="G460" i="8"/>
  <c r="C461" i="8"/>
  <c r="H442" i="2"/>
  <c r="G443" i="2"/>
  <c r="C444" i="2"/>
  <c r="D444" i="2" s="1"/>
  <c r="F443" i="2"/>
  <c r="D475" i="10" l="1"/>
  <c r="C476" i="10"/>
  <c r="F476" i="10" s="1"/>
  <c r="G475" i="10"/>
  <c r="H460" i="8"/>
  <c r="F461" i="8"/>
  <c r="D461" i="8"/>
  <c r="C462" i="8"/>
  <c r="G461" i="8"/>
  <c r="H443" i="2"/>
  <c r="G444" i="2"/>
  <c r="C445" i="2"/>
  <c r="D445" i="2" s="1"/>
  <c r="F444" i="2"/>
  <c r="D476" i="10" l="1"/>
  <c r="H476" i="10" s="1"/>
  <c r="H475" i="10"/>
  <c r="C477" i="10"/>
  <c r="F477" i="10" s="1"/>
  <c r="G476" i="10"/>
  <c r="H461" i="8"/>
  <c r="F462" i="8"/>
  <c r="D462" i="8"/>
  <c r="C463" i="8"/>
  <c r="G462" i="8"/>
  <c r="G445" i="2"/>
  <c r="C446" i="2"/>
  <c r="D446" i="2" s="1"/>
  <c r="F445" i="2"/>
  <c r="H444" i="2"/>
  <c r="D477" i="10" l="1"/>
  <c r="H477" i="10" s="1"/>
  <c r="C478" i="10"/>
  <c r="F478" i="10" s="1"/>
  <c r="G477" i="10"/>
  <c r="H462" i="8"/>
  <c r="F463" i="8"/>
  <c r="D463" i="8"/>
  <c r="C464" i="8"/>
  <c r="G463" i="8"/>
  <c r="H445" i="2"/>
  <c r="G446" i="2"/>
  <c r="C447" i="2"/>
  <c r="D447" i="2" s="1"/>
  <c r="F446" i="2"/>
  <c r="D478" i="10" l="1"/>
  <c r="H478" i="10" s="1"/>
  <c r="C479" i="10"/>
  <c r="F479" i="10" s="1"/>
  <c r="G478" i="10"/>
  <c r="H463" i="8"/>
  <c r="F464" i="8"/>
  <c r="D464" i="8"/>
  <c r="G464" i="8"/>
  <c r="C465" i="8"/>
  <c r="H446" i="2"/>
  <c r="G447" i="2"/>
  <c r="C448" i="2"/>
  <c r="D448" i="2" s="1"/>
  <c r="F447" i="2"/>
  <c r="D479" i="10" l="1"/>
  <c r="C480" i="10"/>
  <c r="F480" i="10" s="1"/>
  <c r="G479" i="10"/>
  <c r="H464" i="8"/>
  <c r="F465" i="8"/>
  <c r="D465" i="8"/>
  <c r="C466" i="8"/>
  <c r="G465" i="8"/>
  <c r="H447" i="2"/>
  <c r="G448" i="2"/>
  <c r="C449" i="2"/>
  <c r="D449" i="2" s="1"/>
  <c r="F448" i="2"/>
  <c r="D480" i="10" l="1"/>
  <c r="H480" i="10" s="1"/>
  <c r="H479" i="10"/>
  <c r="C481" i="10"/>
  <c r="F481" i="10" s="1"/>
  <c r="G480" i="10"/>
  <c r="H465" i="8"/>
  <c r="F466" i="8"/>
  <c r="D466" i="8"/>
  <c r="C467" i="8"/>
  <c r="G466" i="8"/>
  <c r="H448" i="2"/>
  <c r="G449" i="2"/>
  <c r="F449" i="2"/>
  <c r="C450" i="2"/>
  <c r="D450" i="2" s="1"/>
  <c r="D481" i="10" l="1"/>
  <c r="H481" i="10" s="1"/>
  <c r="C482" i="10"/>
  <c r="F482" i="10" s="1"/>
  <c r="G481" i="10"/>
  <c r="H466" i="8"/>
  <c r="F467" i="8"/>
  <c r="D467" i="8"/>
  <c r="C468" i="8"/>
  <c r="G467" i="8"/>
  <c r="H449" i="2"/>
  <c r="G450" i="2"/>
  <c r="C451" i="2"/>
  <c r="D451" i="2" s="1"/>
  <c r="F450" i="2"/>
  <c r="D482" i="10" l="1"/>
  <c r="C483" i="10"/>
  <c r="F483" i="10" s="1"/>
  <c r="G482" i="10"/>
  <c r="H467" i="8"/>
  <c r="F468" i="8"/>
  <c r="D468" i="8"/>
  <c r="G468" i="8"/>
  <c r="C469" i="8"/>
  <c r="H450" i="2"/>
  <c r="G451" i="2"/>
  <c r="F451" i="2"/>
  <c r="H451" i="2" s="1"/>
  <c r="C452" i="2"/>
  <c r="D452" i="2" s="1"/>
  <c r="H482" i="10" l="1"/>
  <c r="D483" i="10"/>
  <c r="C484" i="10"/>
  <c r="F484" i="10" s="1"/>
  <c r="G483" i="10"/>
  <c r="H468" i="8"/>
  <c r="F469" i="8"/>
  <c r="D469" i="8"/>
  <c r="C470" i="8"/>
  <c r="G469" i="8"/>
  <c r="G452" i="2"/>
  <c r="F452" i="2"/>
  <c r="C453" i="2"/>
  <c r="D453" i="2" s="1"/>
  <c r="H483" i="10" l="1"/>
  <c r="D484" i="10"/>
  <c r="C485" i="10"/>
  <c r="F485" i="10" s="1"/>
  <c r="G484" i="10"/>
  <c r="H469" i="8"/>
  <c r="F470" i="8"/>
  <c r="D470" i="8"/>
  <c r="C471" i="8"/>
  <c r="G470" i="8"/>
  <c r="H452" i="2"/>
  <c r="G453" i="2"/>
  <c r="F453" i="2"/>
  <c r="H453" i="2" s="1"/>
  <c r="C454" i="2"/>
  <c r="D454" i="2" s="1"/>
  <c r="H484" i="10" l="1"/>
  <c r="D485" i="10"/>
  <c r="C486" i="10"/>
  <c r="F486" i="10" s="1"/>
  <c r="G485" i="10"/>
  <c r="H470" i="8"/>
  <c r="F471" i="8"/>
  <c r="D471" i="8"/>
  <c r="C472" i="8"/>
  <c r="G471" i="8"/>
  <c r="G454" i="2"/>
  <c r="F454" i="2"/>
  <c r="C455" i="2"/>
  <c r="D455" i="2" s="1"/>
  <c r="H485" i="10" l="1"/>
  <c r="D486" i="10"/>
  <c r="C487" i="10"/>
  <c r="F487" i="10" s="1"/>
  <c r="G486" i="10"/>
  <c r="H471" i="8"/>
  <c r="F472" i="8"/>
  <c r="D472" i="8"/>
  <c r="G472" i="8"/>
  <c r="C473" i="8"/>
  <c r="G455" i="2"/>
  <c r="F455" i="2"/>
  <c r="C456" i="2"/>
  <c r="D456" i="2" s="1"/>
  <c r="H454" i="2"/>
  <c r="D487" i="10" l="1"/>
  <c r="H487" i="10" s="1"/>
  <c r="H486" i="10"/>
  <c r="C488" i="10"/>
  <c r="F488" i="10" s="1"/>
  <c r="G487" i="10"/>
  <c r="F473" i="8"/>
  <c r="D473" i="8"/>
  <c r="H472" i="8"/>
  <c r="C474" i="8"/>
  <c r="G473" i="8"/>
  <c r="G456" i="2"/>
  <c r="F456" i="2"/>
  <c r="C457" i="2"/>
  <c r="D457" i="2" s="1"/>
  <c r="H455" i="2"/>
  <c r="D488" i="10" l="1"/>
  <c r="H488" i="10" s="1"/>
  <c r="C489" i="10"/>
  <c r="F489" i="10" s="1"/>
  <c r="G488" i="10"/>
  <c r="H473" i="8"/>
  <c r="F474" i="8"/>
  <c r="D474" i="8"/>
  <c r="C475" i="8"/>
  <c r="G474" i="8"/>
  <c r="H456" i="2"/>
  <c r="G457" i="2"/>
  <c r="F457" i="2"/>
  <c r="H457" i="2" s="1"/>
  <c r="C458" i="2"/>
  <c r="D458" i="2" s="1"/>
  <c r="D489" i="10" l="1"/>
  <c r="H489" i="10" s="1"/>
  <c r="G489" i="10"/>
  <c r="C490" i="10"/>
  <c r="F490" i="10" s="1"/>
  <c r="F475" i="8"/>
  <c r="D475" i="8"/>
  <c r="H474" i="8"/>
  <c r="C476" i="8"/>
  <c r="G475" i="8"/>
  <c r="G458" i="2"/>
  <c r="C459" i="2"/>
  <c r="D459" i="2" s="1"/>
  <c r="F458" i="2"/>
  <c r="D490" i="10" l="1"/>
  <c r="H490" i="10" s="1"/>
  <c r="G490" i="10"/>
  <c r="C491" i="10"/>
  <c r="F491" i="10" s="1"/>
  <c r="F476" i="8"/>
  <c r="D476" i="8"/>
  <c r="H475" i="8"/>
  <c r="G476" i="8"/>
  <c r="C477" i="8"/>
  <c r="H458" i="2"/>
  <c r="G459" i="2"/>
  <c r="F459" i="2"/>
  <c r="C460" i="2"/>
  <c r="D460" i="2" s="1"/>
  <c r="D491" i="10" l="1"/>
  <c r="H491" i="10" s="1"/>
  <c r="C492" i="10"/>
  <c r="F492" i="10" s="1"/>
  <c r="G491" i="10"/>
  <c r="H476" i="8"/>
  <c r="F477" i="8"/>
  <c r="D477" i="8"/>
  <c r="C478" i="8"/>
  <c r="G477" i="8"/>
  <c r="G460" i="2"/>
  <c r="C461" i="2"/>
  <c r="D461" i="2" s="1"/>
  <c r="F460" i="2"/>
  <c r="H459" i="2"/>
  <c r="D492" i="10" l="1"/>
  <c r="H492" i="10" s="1"/>
  <c r="C493" i="10"/>
  <c r="F493" i="10" s="1"/>
  <c r="G492" i="10"/>
  <c r="F478" i="8"/>
  <c r="D478" i="8"/>
  <c r="H477" i="8"/>
  <c r="C479" i="8"/>
  <c r="G478" i="8"/>
  <c r="H460" i="2"/>
  <c r="G461" i="2"/>
  <c r="C462" i="2"/>
  <c r="D462" i="2" s="1"/>
  <c r="F461" i="2"/>
  <c r="D493" i="10" l="1"/>
  <c r="C494" i="10"/>
  <c r="F494" i="10" s="1"/>
  <c r="G493" i="10"/>
  <c r="H478" i="8"/>
  <c r="F479" i="8"/>
  <c r="D479" i="8"/>
  <c r="C480" i="8"/>
  <c r="G479" i="8"/>
  <c r="H461" i="2"/>
  <c r="G462" i="2"/>
  <c r="C463" i="2"/>
  <c r="D463" i="2" s="1"/>
  <c r="F462" i="2"/>
  <c r="D494" i="10" l="1"/>
  <c r="H494" i="10" s="1"/>
  <c r="H493" i="10"/>
  <c r="C495" i="10"/>
  <c r="F495" i="10" s="1"/>
  <c r="G494" i="10"/>
  <c r="H479" i="8"/>
  <c r="F480" i="8"/>
  <c r="D480" i="8"/>
  <c r="G480" i="8"/>
  <c r="C481" i="8"/>
  <c r="G463" i="2"/>
  <c r="C464" i="2"/>
  <c r="D464" i="2" s="1"/>
  <c r="F463" i="2"/>
  <c r="H463" i="2" s="1"/>
  <c r="H462" i="2"/>
  <c r="D495" i="10" l="1"/>
  <c r="H495" i="10" s="1"/>
  <c r="C496" i="10"/>
  <c r="F496" i="10" s="1"/>
  <c r="G495" i="10"/>
  <c r="D481" i="8"/>
  <c r="F481" i="8"/>
  <c r="H480" i="8"/>
  <c r="C482" i="8"/>
  <c r="G481" i="8"/>
  <c r="G464" i="2"/>
  <c r="C465" i="2"/>
  <c r="D465" i="2" s="1"/>
  <c r="F464" i="2"/>
  <c r="D496" i="10" l="1"/>
  <c r="H496" i="10" s="1"/>
  <c r="C497" i="10"/>
  <c r="F497" i="10" s="1"/>
  <c r="G496" i="10"/>
  <c r="H481" i="8"/>
  <c r="F482" i="8"/>
  <c r="D482" i="8"/>
  <c r="C483" i="8"/>
  <c r="G482" i="8"/>
  <c r="H464" i="2"/>
  <c r="G465" i="2"/>
  <c r="C466" i="2"/>
  <c r="D466" i="2" s="1"/>
  <c r="F465" i="2"/>
  <c r="D497" i="10" l="1"/>
  <c r="G497" i="10"/>
  <c r="C498" i="10"/>
  <c r="F498" i="10" s="1"/>
  <c r="F483" i="8"/>
  <c r="D483" i="8"/>
  <c r="H482" i="8"/>
  <c r="C484" i="8"/>
  <c r="G483" i="8"/>
  <c r="H465" i="2"/>
  <c r="G466" i="2"/>
  <c r="F466" i="2"/>
  <c r="C467" i="2"/>
  <c r="D467" i="2" s="1"/>
  <c r="D498" i="10" l="1"/>
  <c r="H497" i="10"/>
  <c r="G498" i="10"/>
  <c r="C499" i="10"/>
  <c r="F499" i="10" s="1"/>
  <c r="H483" i="8"/>
  <c r="F484" i="8"/>
  <c r="D484" i="8"/>
  <c r="G484" i="8"/>
  <c r="C485" i="8"/>
  <c r="H466" i="2"/>
  <c r="G467" i="2"/>
  <c r="F467" i="2"/>
  <c r="C468" i="2"/>
  <c r="D468" i="2" s="1"/>
  <c r="D499" i="10" l="1"/>
  <c r="H499" i="10" s="1"/>
  <c r="H498" i="10"/>
  <c r="C500" i="10"/>
  <c r="F500" i="10" s="1"/>
  <c r="G499" i="10"/>
  <c r="H484" i="8"/>
  <c r="F485" i="8"/>
  <c r="D485" i="8"/>
  <c r="C486" i="8"/>
  <c r="G485" i="8"/>
  <c r="H467" i="2"/>
  <c r="G468" i="2"/>
  <c r="C469" i="2"/>
  <c r="D469" i="2" s="1"/>
  <c r="F468" i="2"/>
  <c r="D500" i="10" l="1"/>
  <c r="H500" i="10" s="1"/>
  <c r="C501" i="10"/>
  <c r="F501" i="10" s="1"/>
  <c r="G500" i="10"/>
  <c r="H485" i="8"/>
  <c r="F486" i="8"/>
  <c r="D486" i="8"/>
  <c r="C487" i="8"/>
  <c r="G486" i="8"/>
  <c r="H468" i="2"/>
  <c r="G469" i="2"/>
  <c r="C470" i="2"/>
  <c r="D470" i="2" s="1"/>
  <c r="F469" i="2"/>
  <c r="D501" i="10" l="1"/>
  <c r="H501" i="10" s="1"/>
  <c r="C502" i="10"/>
  <c r="F502" i="10" s="1"/>
  <c r="G501" i="10"/>
  <c r="F487" i="8"/>
  <c r="D487" i="8"/>
  <c r="H486" i="8"/>
  <c r="C488" i="8"/>
  <c r="G487" i="8"/>
  <c r="H469" i="2"/>
  <c r="G470" i="2"/>
  <c r="C471" i="2"/>
  <c r="D471" i="2" s="1"/>
  <c r="F470" i="2"/>
  <c r="D502" i="10" l="1"/>
  <c r="H502" i="10" s="1"/>
  <c r="C503" i="10"/>
  <c r="F503" i="10" s="1"/>
  <c r="G502" i="10"/>
  <c r="F488" i="8"/>
  <c r="D488" i="8"/>
  <c r="H487" i="8"/>
  <c r="G488" i="8"/>
  <c r="C489" i="8"/>
  <c r="G471" i="2"/>
  <c r="C472" i="2"/>
  <c r="D472" i="2" s="1"/>
  <c r="F471" i="2"/>
  <c r="H470" i="2"/>
  <c r="D503" i="10" l="1"/>
  <c r="H503" i="10" s="1"/>
  <c r="C504" i="10"/>
  <c r="F504" i="10" s="1"/>
  <c r="G503" i="10"/>
  <c r="F489" i="8"/>
  <c r="D489" i="8"/>
  <c r="H488" i="8"/>
  <c r="C490" i="8"/>
  <c r="G489" i="8"/>
  <c r="H471" i="2"/>
  <c r="G472" i="2"/>
  <c r="F472" i="2"/>
  <c r="C473" i="2"/>
  <c r="D473" i="2" s="1"/>
  <c r="D504" i="10" l="1"/>
  <c r="H504" i="10" s="1"/>
  <c r="C505" i="10"/>
  <c r="F505" i="10" s="1"/>
  <c r="G504" i="10"/>
  <c r="H489" i="8"/>
  <c r="F490" i="8"/>
  <c r="D490" i="8"/>
  <c r="C491" i="8"/>
  <c r="G490" i="8"/>
  <c r="H472" i="2"/>
  <c r="G473" i="2"/>
  <c r="C474" i="2"/>
  <c r="D474" i="2" s="1"/>
  <c r="F473" i="2"/>
  <c r="D505" i="10" l="1"/>
  <c r="H505" i="10" s="1"/>
  <c r="C506" i="10"/>
  <c r="F506" i="10" s="1"/>
  <c r="G505" i="10"/>
  <c r="F491" i="8"/>
  <c r="D491" i="8"/>
  <c r="H490" i="8"/>
  <c r="C492" i="8"/>
  <c r="G491" i="8"/>
  <c r="H473" i="2"/>
  <c r="G474" i="2"/>
  <c r="F474" i="2"/>
  <c r="C475" i="2"/>
  <c r="D475" i="2" s="1"/>
  <c r="D506" i="10" l="1"/>
  <c r="H506" i="10" s="1"/>
  <c r="G506" i="10"/>
  <c r="C507" i="10"/>
  <c r="F507" i="10" s="1"/>
  <c r="F492" i="8"/>
  <c r="D492" i="8"/>
  <c r="H491" i="8"/>
  <c r="G492" i="8"/>
  <c r="C493" i="8"/>
  <c r="H474" i="2"/>
  <c r="G475" i="2"/>
  <c r="C476" i="2"/>
  <c r="D476" i="2" s="1"/>
  <c r="F475" i="2"/>
  <c r="D507" i="10" l="1"/>
  <c r="H507" i="10" s="1"/>
  <c r="C508" i="10"/>
  <c r="F508" i="10" s="1"/>
  <c r="G507" i="10"/>
  <c r="H492" i="8"/>
  <c r="F493" i="8"/>
  <c r="D493" i="8"/>
  <c r="C494" i="8"/>
  <c r="G493" i="8"/>
  <c r="H475" i="2"/>
  <c r="G476" i="2"/>
  <c r="C477" i="2"/>
  <c r="D477" i="2" s="1"/>
  <c r="F476" i="2"/>
  <c r="D508" i="10" l="1"/>
  <c r="H508" i="10" s="1"/>
  <c r="C509" i="10"/>
  <c r="F509" i="10" s="1"/>
  <c r="G508" i="10"/>
  <c r="H493" i="8"/>
  <c r="F494" i="8"/>
  <c r="D494" i="8"/>
  <c r="C495" i="8"/>
  <c r="G494" i="8"/>
  <c r="H476" i="2"/>
  <c r="G477" i="2"/>
  <c r="C478" i="2"/>
  <c r="D478" i="2" s="1"/>
  <c r="F477" i="2"/>
  <c r="D509" i="10" l="1"/>
  <c r="H509" i="10" s="1"/>
  <c r="C510" i="10"/>
  <c r="F510" i="10" s="1"/>
  <c r="G509" i="10"/>
  <c r="F495" i="8"/>
  <c r="D495" i="8"/>
  <c r="H494" i="8"/>
  <c r="C496" i="8"/>
  <c r="G495" i="8"/>
  <c r="G478" i="2"/>
  <c r="F478" i="2"/>
  <c r="C479" i="2"/>
  <c r="D479" i="2" s="1"/>
  <c r="H477" i="2"/>
  <c r="D510" i="10" l="1"/>
  <c r="H510" i="10" s="1"/>
  <c r="G510" i="10"/>
  <c r="C511" i="10"/>
  <c r="F511" i="10" s="1"/>
  <c r="H495" i="8"/>
  <c r="F496" i="8"/>
  <c r="D496" i="8"/>
  <c r="G496" i="8"/>
  <c r="C497" i="8"/>
  <c r="G479" i="2"/>
  <c r="C480" i="2"/>
  <c r="D480" i="2" s="1"/>
  <c r="F479" i="2"/>
  <c r="H479" i="2" s="1"/>
  <c r="H478" i="2"/>
  <c r="D511" i="10" l="1"/>
  <c r="H511" i="10" s="1"/>
  <c r="C512" i="10"/>
  <c r="F512" i="10" s="1"/>
  <c r="G511" i="10"/>
  <c r="F497" i="8"/>
  <c r="D497" i="8"/>
  <c r="H496" i="8"/>
  <c r="C498" i="8"/>
  <c r="G497" i="8"/>
  <c r="G480" i="2"/>
  <c r="C481" i="2"/>
  <c r="D481" i="2" s="1"/>
  <c r="F480" i="2"/>
  <c r="D512" i="10" l="1"/>
  <c r="H512" i="10" s="1"/>
  <c r="C513" i="10"/>
  <c r="F513" i="10" s="1"/>
  <c r="G512" i="10"/>
  <c r="F498" i="8"/>
  <c r="D498" i="8"/>
  <c r="H497" i="8"/>
  <c r="C499" i="8"/>
  <c r="G498" i="8"/>
  <c r="H480" i="2"/>
  <c r="G481" i="2"/>
  <c r="C482" i="2"/>
  <c r="D482" i="2" s="1"/>
  <c r="F481" i="2"/>
  <c r="D513" i="10" l="1"/>
  <c r="C514" i="10"/>
  <c r="F514" i="10" s="1"/>
  <c r="G513" i="10"/>
  <c r="F499" i="8"/>
  <c r="D499" i="8"/>
  <c r="H498" i="8"/>
  <c r="C500" i="8"/>
  <c r="G499" i="8"/>
  <c r="H481" i="2"/>
  <c r="G482" i="2"/>
  <c r="F482" i="2"/>
  <c r="C483" i="2"/>
  <c r="D483" i="2" s="1"/>
  <c r="D514" i="10" l="1"/>
  <c r="H514" i="10" s="1"/>
  <c r="H513" i="10"/>
  <c r="C515" i="10"/>
  <c r="F515" i="10" s="1"/>
  <c r="G514" i="10"/>
  <c r="H499" i="8"/>
  <c r="F500" i="8"/>
  <c r="D500" i="8"/>
  <c r="G500" i="8"/>
  <c r="C501" i="8"/>
  <c r="H482" i="2"/>
  <c r="G483" i="2"/>
  <c r="F483" i="2"/>
  <c r="C484" i="2"/>
  <c r="D484" i="2" s="1"/>
  <c r="D515" i="10" l="1"/>
  <c r="H515" i="10" s="1"/>
  <c r="C516" i="10"/>
  <c r="F516" i="10" s="1"/>
  <c r="G515" i="10"/>
  <c r="H500" i="8"/>
  <c r="F501" i="8"/>
  <c r="D501" i="8"/>
  <c r="C502" i="8"/>
  <c r="G501" i="8"/>
  <c r="G484" i="2"/>
  <c r="C485" i="2"/>
  <c r="D485" i="2" s="1"/>
  <c r="F484" i="2"/>
  <c r="H483" i="2"/>
  <c r="D516" i="10" l="1"/>
  <c r="H516" i="10" s="1"/>
  <c r="C517" i="10"/>
  <c r="F517" i="10" s="1"/>
  <c r="G516" i="10"/>
  <c r="F502" i="8"/>
  <c r="D502" i="8"/>
  <c r="H501" i="8"/>
  <c r="C503" i="8"/>
  <c r="G502" i="8"/>
  <c r="G485" i="2"/>
  <c r="C486" i="2"/>
  <c r="D486" i="2" s="1"/>
  <c r="F485" i="2"/>
  <c r="H484" i="2"/>
  <c r="D517" i="10" l="1"/>
  <c r="H517" i="10" s="1"/>
  <c r="C518" i="10"/>
  <c r="F518" i="10" s="1"/>
  <c r="G517" i="10"/>
  <c r="H502" i="8"/>
  <c r="F503" i="8"/>
  <c r="D503" i="8"/>
  <c r="C504" i="8"/>
  <c r="G503" i="8"/>
  <c r="G486" i="2"/>
  <c r="F486" i="2"/>
  <c r="C487" i="2"/>
  <c r="D487" i="2" s="1"/>
  <c r="H485" i="2"/>
  <c r="D518" i="10" l="1"/>
  <c r="G518" i="10"/>
  <c r="C519" i="10"/>
  <c r="F519" i="10" s="1"/>
  <c r="F504" i="8"/>
  <c r="D504" i="8"/>
  <c r="H503" i="8"/>
  <c r="G504" i="8"/>
  <c r="C505" i="8"/>
  <c r="G487" i="2"/>
  <c r="C488" i="2"/>
  <c r="D488" i="2" s="1"/>
  <c r="F487" i="2"/>
  <c r="H487" i="2" s="1"/>
  <c r="H486" i="2"/>
  <c r="D519" i="10" l="1"/>
  <c r="H519" i="10" s="1"/>
  <c r="H518" i="10"/>
  <c r="C520" i="10"/>
  <c r="F520" i="10" s="1"/>
  <c r="G519" i="10"/>
  <c r="H504" i="8"/>
  <c r="F505" i="8"/>
  <c r="D505" i="8"/>
  <c r="C506" i="8"/>
  <c r="G505" i="8"/>
  <c r="G488" i="2"/>
  <c r="C489" i="2"/>
  <c r="D489" i="2" s="1"/>
  <c r="F488" i="2"/>
  <c r="D520" i="10" l="1"/>
  <c r="H520" i="10" s="1"/>
  <c r="C521" i="10"/>
  <c r="F521" i="10" s="1"/>
  <c r="G520" i="10"/>
  <c r="F506" i="8"/>
  <c r="D506" i="8"/>
  <c r="H505" i="8"/>
  <c r="C507" i="8"/>
  <c r="G506" i="8"/>
  <c r="H488" i="2"/>
  <c r="G489" i="2"/>
  <c r="C490" i="2"/>
  <c r="D490" i="2" s="1"/>
  <c r="F489" i="2"/>
  <c r="H489" i="2" s="1"/>
  <c r="D521" i="10" l="1"/>
  <c r="C522" i="10"/>
  <c r="F522" i="10" s="1"/>
  <c r="G521" i="10"/>
  <c r="H506" i="8"/>
  <c r="F507" i="8"/>
  <c r="D507" i="8"/>
  <c r="C508" i="8"/>
  <c r="G507" i="8"/>
  <c r="G490" i="2"/>
  <c r="F490" i="2"/>
  <c r="C491" i="2"/>
  <c r="D491" i="2" s="1"/>
  <c r="D522" i="10" l="1"/>
  <c r="H522" i="10" s="1"/>
  <c r="H521" i="10"/>
  <c r="G522" i="10"/>
  <c r="C523" i="10"/>
  <c r="F523" i="10" s="1"/>
  <c r="F508" i="8"/>
  <c r="D508" i="8"/>
  <c r="H507" i="8"/>
  <c r="G508" i="8"/>
  <c r="C509" i="8"/>
  <c r="G491" i="2"/>
  <c r="F491" i="2"/>
  <c r="C492" i="2"/>
  <c r="D492" i="2" s="1"/>
  <c r="H490" i="2"/>
  <c r="D523" i="10" l="1"/>
  <c r="H523" i="10" s="1"/>
  <c r="C524" i="10"/>
  <c r="F524" i="10" s="1"/>
  <c r="G523" i="10"/>
  <c r="F509" i="8"/>
  <c r="D509" i="8"/>
  <c r="H508" i="8"/>
  <c r="C510" i="8"/>
  <c r="G509" i="8"/>
  <c r="H491" i="2"/>
  <c r="G492" i="2"/>
  <c r="C493" i="2"/>
  <c r="D493" i="2" s="1"/>
  <c r="F492" i="2"/>
  <c r="D524" i="10" l="1"/>
  <c r="C525" i="10"/>
  <c r="F525" i="10" s="1"/>
  <c r="G524" i="10"/>
  <c r="F510" i="8"/>
  <c r="D510" i="8"/>
  <c r="H509" i="8"/>
  <c r="C511" i="8"/>
  <c r="G510" i="8"/>
  <c r="H492" i="2"/>
  <c r="G493" i="2"/>
  <c r="C494" i="2"/>
  <c r="D494" i="2" s="1"/>
  <c r="F493" i="2"/>
  <c r="D525" i="10" l="1"/>
  <c r="H525" i="10" s="1"/>
  <c r="H524" i="10"/>
  <c r="C526" i="10"/>
  <c r="F526" i="10" s="1"/>
  <c r="G525" i="10"/>
  <c r="F511" i="8"/>
  <c r="D511" i="8"/>
  <c r="H510" i="8"/>
  <c r="C512" i="8"/>
  <c r="G511" i="8"/>
  <c r="H493" i="2"/>
  <c r="G494" i="2"/>
  <c r="C495" i="2"/>
  <c r="D495" i="2" s="1"/>
  <c r="F494" i="2"/>
  <c r="D526" i="10" l="1"/>
  <c r="G526" i="10"/>
  <c r="C527" i="10"/>
  <c r="F527" i="10" s="1"/>
  <c r="H511" i="8"/>
  <c r="F512" i="8"/>
  <c r="D512" i="8"/>
  <c r="G512" i="8"/>
  <c r="C513" i="8"/>
  <c r="H494" i="2"/>
  <c r="G495" i="2"/>
  <c r="F495" i="2"/>
  <c r="C496" i="2"/>
  <c r="D496" i="2" s="1"/>
  <c r="D527" i="10" l="1"/>
  <c r="H527" i="10" s="1"/>
  <c r="H526" i="10"/>
  <c r="C528" i="10"/>
  <c r="F528" i="10" s="1"/>
  <c r="G527" i="10"/>
  <c r="D513" i="8"/>
  <c r="F513" i="8"/>
  <c r="H512" i="8"/>
  <c r="C514" i="8"/>
  <c r="G513" i="8"/>
  <c r="G496" i="2"/>
  <c r="F496" i="2"/>
  <c r="C497" i="2"/>
  <c r="D497" i="2" s="1"/>
  <c r="H495" i="2"/>
  <c r="D528" i="10" l="1"/>
  <c r="H528" i="10" s="1"/>
  <c r="C529" i="10"/>
  <c r="F529" i="10" s="1"/>
  <c r="G528" i="10"/>
  <c r="H513" i="8"/>
  <c r="F514" i="8"/>
  <c r="D514" i="8"/>
  <c r="C515" i="8"/>
  <c r="G514" i="8"/>
  <c r="G497" i="2"/>
  <c r="C498" i="2"/>
  <c r="D498" i="2" s="1"/>
  <c r="F497" i="2"/>
  <c r="H496" i="2"/>
  <c r="D529" i="10" l="1"/>
  <c r="C530" i="10"/>
  <c r="F530" i="10" s="1"/>
  <c r="G529" i="10"/>
  <c r="F515" i="8"/>
  <c r="D515" i="8"/>
  <c r="H514" i="8"/>
  <c r="C516" i="8"/>
  <c r="G515" i="8"/>
  <c r="H497" i="2"/>
  <c r="G498" i="2"/>
  <c r="C499" i="2"/>
  <c r="D499" i="2" s="1"/>
  <c r="F498" i="2"/>
  <c r="H529" i="10" l="1"/>
  <c r="D530" i="10"/>
  <c r="C531" i="10"/>
  <c r="F531" i="10" s="1"/>
  <c r="G530" i="10"/>
  <c r="F516" i="8"/>
  <c r="D516" i="8"/>
  <c r="H515" i="8"/>
  <c r="G516" i="8"/>
  <c r="C517" i="8"/>
  <c r="G499" i="2"/>
  <c r="F499" i="2"/>
  <c r="C500" i="2"/>
  <c r="D500" i="2" s="1"/>
  <c r="H498" i="2"/>
  <c r="D531" i="10" l="1"/>
  <c r="H531" i="10" s="1"/>
  <c r="H530" i="10"/>
  <c r="C532" i="10"/>
  <c r="F532" i="10" s="1"/>
  <c r="G531" i="10"/>
  <c r="F517" i="8"/>
  <c r="D517" i="8"/>
  <c r="H516" i="8"/>
  <c r="C518" i="8"/>
  <c r="G517" i="8"/>
  <c r="H499" i="2"/>
  <c r="G500" i="2"/>
  <c r="F500" i="2"/>
  <c r="C501" i="2"/>
  <c r="D501" i="2" s="1"/>
  <c r="D532" i="10" l="1"/>
  <c r="C533" i="10"/>
  <c r="F533" i="10" s="1"/>
  <c r="G532" i="10"/>
  <c r="H517" i="8"/>
  <c r="F518" i="8"/>
  <c r="D518" i="8"/>
  <c r="C519" i="8"/>
  <c r="G518" i="8"/>
  <c r="G501" i="2"/>
  <c r="C502" i="2"/>
  <c r="D502" i="2" s="1"/>
  <c r="F501" i="2"/>
  <c r="H501" i="2" s="1"/>
  <c r="H500" i="2"/>
  <c r="D533" i="10" l="1"/>
  <c r="H533" i="10" s="1"/>
  <c r="H532" i="10"/>
  <c r="C534" i="10"/>
  <c r="F534" i="10" s="1"/>
  <c r="G533" i="10"/>
  <c r="F519" i="8"/>
  <c r="D519" i="8"/>
  <c r="H518" i="8"/>
  <c r="C520" i="8"/>
  <c r="G519" i="8"/>
  <c r="G502" i="2"/>
  <c r="F502" i="2"/>
  <c r="C503" i="2"/>
  <c r="D503" i="2" s="1"/>
  <c r="D534" i="10" l="1"/>
  <c r="G534" i="10"/>
  <c r="C535" i="10"/>
  <c r="F535" i="10" s="1"/>
  <c r="H519" i="8"/>
  <c r="F520" i="8"/>
  <c r="D520" i="8"/>
  <c r="G520" i="8"/>
  <c r="C521" i="8"/>
  <c r="G503" i="2"/>
  <c r="C504" i="2"/>
  <c r="D504" i="2" s="1"/>
  <c r="F503" i="2"/>
  <c r="H502" i="2"/>
  <c r="D535" i="10" l="1"/>
  <c r="H534" i="10"/>
  <c r="C536" i="10"/>
  <c r="F536" i="10" s="1"/>
  <c r="G535" i="10"/>
  <c r="F521" i="8"/>
  <c r="D521" i="8"/>
  <c r="H520" i="8"/>
  <c r="C522" i="8"/>
  <c r="G521" i="8"/>
  <c r="H503" i="2"/>
  <c r="G504" i="2"/>
  <c r="C505" i="2"/>
  <c r="D505" i="2" s="1"/>
  <c r="F504" i="2"/>
  <c r="H535" i="10" l="1"/>
  <c r="D536" i="10"/>
  <c r="C537" i="10"/>
  <c r="F537" i="10" s="1"/>
  <c r="G536" i="10"/>
  <c r="H521" i="8"/>
  <c r="F522" i="8"/>
  <c r="D522" i="8"/>
  <c r="C523" i="8"/>
  <c r="G522" i="8"/>
  <c r="H504" i="2"/>
  <c r="G505" i="2"/>
  <c r="C506" i="2"/>
  <c r="D506" i="2" s="1"/>
  <c r="F505" i="2"/>
  <c r="H536" i="10" l="1"/>
  <c r="D537" i="10"/>
  <c r="C538" i="10"/>
  <c r="F538" i="10" s="1"/>
  <c r="G537" i="10"/>
  <c r="H522" i="8"/>
  <c r="F523" i="8"/>
  <c r="D523" i="8"/>
  <c r="C524" i="8"/>
  <c r="G523" i="8"/>
  <c r="H505" i="2"/>
  <c r="G506" i="2"/>
  <c r="F506" i="2"/>
  <c r="C507" i="2"/>
  <c r="D507" i="2" s="1"/>
  <c r="D538" i="10" l="1"/>
  <c r="H537" i="10"/>
  <c r="G538" i="10"/>
  <c r="C539" i="10"/>
  <c r="F539" i="10" s="1"/>
  <c r="F524" i="8"/>
  <c r="D524" i="8"/>
  <c r="H523" i="8"/>
  <c r="G524" i="8"/>
  <c r="C525" i="8"/>
  <c r="H506" i="2"/>
  <c r="G507" i="2"/>
  <c r="F507" i="2"/>
  <c r="H507" i="2" s="1"/>
  <c r="C508" i="2"/>
  <c r="D508" i="2" s="1"/>
  <c r="H538" i="10" l="1"/>
  <c r="D539" i="10"/>
  <c r="H539" i="10" s="1"/>
  <c r="C540" i="10"/>
  <c r="F540" i="10" s="1"/>
  <c r="G539" i="10"/>
  <c r="F525" i="8"/>
  <c r="D525" i="8"/>
  <c r="H524" i="8"/>
  <c r="C526" i="8"/>
  <c r="G525" i="8"/>
  <c r="G508" i="2"/>
  <c r="F508" i="2"/>
  <c r="C509" i="2"/>
  <c r="D509" i="2" s="1"/>
  <c r="D540" i="10" l="1"/>
  <c r="C541" i="10"/>
  <c r="F541" i="10" s="1"/>
  <c r="G540" i="10"/>
  <c r="F526" i="8"/>
  <c r="D526" i="8"/>
  <c r="H525" i="8"/>
  <c r="C527" i="8"/>
  <c r="G526" i="8"/>
  <c r="G509" i="2"/>
  <c r="F509" i="2"/>
  <c r="C510" i="2"/>
  <c r="D510" i="2" s="1"/>
  <c r="H508" i="2"/>
  <c r="H540" i="10" l="1"/>
  <c r="D541" i="10"/>
  <c r="C542" i="10"/>
  <c r="F542" i="10" s="1"/>
  <c r="G541" i="10"/>
  <c r="H526" i="8"/>
  <c r="F527" i="8"/>
  <c r="D527" i="8"/>
  <c r="C528" i="8"/>
  <c r="G527" i="8"/>
  <c r="H509" i="2"/>
  <c r="G510" i="2"/>
  <c r="F510" i="2"/>
  <c r="C511" i="2"/>
  <c r="D511" i="2" s="1"/>
  <c r="D542" i="10" l="1"/>
  <c r="H542" i="10" s="1"/>
  <c r="H541" i="10"/>
  <c r="G542" i="10"/>
  <c r="C543" i="10"/>
  <c r="F543" i="10" s="1"/>
  <c r="F528" i="8"/>
  <c r="D528" i="8"/>
  <c r="H527" i="8"/>
  <c r="G528" i="8"/>
  <c r="C529" i="8"/>
  <c r="G511" i="2"/>
  <c r="C512" i="2"/>
  <c r="D512" i="2" s="1"/>
  <c r="F511" i="2"/>
  <c r="H510" i="2"/>
  <c r="D543" i="10" l="1"/>
  <c r="H543" i="10" s="1"/>
  <c r="C544" i="10"/>
  <c r="F544" i="10" s="1"/>
  <c r="G543" i="10"/>
  <c r="H528" i="8"/>
  <c r="F529" i="8"/>
  <c r="D529" i="8"/>
  <c r="C530" i="8"/>
  <c r="G529" i="8"/>
  <c r="H511" i="2"/>
  <c r="G512" i="2"/>
  <c r="F512" i="2"/>
  <c r="C513" i="2"/>
  <c r="D513" i="2" s="1"/>
  <c r="D544" i="10" l="1"/>
  <c r="H544" i="10" s="1"/>
  <c r="C545" i="10"/>
  <c r="F545" i="10" s="1"/>
  <c r="G544" i="10"/>
  <c r="F530" i="8"/>
  <c r="D530" i="8"/>
  <c r="H529" i="8"/>
  <c r="C531" i="8"/>
  <c r="G530" i="8"/>
  <c r="H512" i="2"/>
  <c r="G513" i="2"/>
  <c r="C514" i="2"/>
  <c r="D514" i="2" s="1"/>
  <c r="F513" i="2"/>
  <c r="D545" i="10" l="1"/>
  <c r="H545" i="10" s="1"/>
  <c r="C546" i="10"/>
  <c r="F546" i="10" s="1"/>
  <c r="G545" i="10"/>
  <c r="H530" i="8"/>
  <c r="F531" i="8"/>
  <c r="D531" i="8"/>
  <c r="C532" i="8"/>
  <c r="G531" i="8"/>
  <c r="H513" i="2"/>
  <c r="G514" i="2"/>
  <c r="F514" i="2"/>
  <c r="C515" i="2"/>
  <c r="D515" i="2" s="1"/>
  <c r="D546" i="10" l="1"/>
  <c r="H546" i="10" s="1"/>
  <c r="C547" i="10"/>
  <c r="F547" i="10" s="1"/>
  <c r="G546" i="10"/>
  <c r="F532" i="8"/>
  <c r="D532" i="8"/>
  <c r="H531" i="8"/>
  <c r="G532" i="8"/>
  <c r="C533" i="8"/>
  <c r="G515" i="2"/>
  <c r="C516" i="2"/>
  <c r="D516" i="2" s="1"/>
  <c r="F515" i="2"/>
  <c r="H514" i="2"/>
  <c r="D547" i="10" l="1"/>
  <c r="H547" i="10" s="1"/>
  <c r="C548" i="10"/>
  <c r="F548" i="10" s="1"/>
  <c r="G547" i="10"/>
  <c r="H532" i="8"/>
  <c r="F533" i="8"/>
  <c r="D533" i="8"/>
  <c r="C534" i="8"/>
  <c r="G533" i="8"/>
  <c r="H515" i="2"/>
  <c r="G516" i="2"/>
  <c r="F516" i="2"/>
  <c r="C517" i="2"/>
  <c r="D517" i="2" s="1"/>
  <c r="D548" i="10" l="1"/>
  <c r="C549" i="10"/>
  <c r="F549" i="10" s="1"/>
  <c r="G548" i="10"/>
  <c r="F534" i="8"/>
  <c r="D534" i="8"/>
  <c r="H533" i="8"/>
  <c r="C535" i="8"/>
  <c r="G534" i="8"/>
  <c r="H516" i="2"/>
  <c r="G517" i="2"/>
  <c r="C518" i="2"/>
  <c r="D518" i="2" s="1"/>
  <c r="F517" i="2"/>
  <c r="D549" i="10" l="1"/>
  <c r="H549" i="10" s="1"/>
  <c r="H548" i="10"/>
  <c r="C550" i="10"/>
  <c r="F550" i="10" s="1"/>
  <c r="G549" i="10"/>
  <c r="H534" i="8"/>
  <c r="F535" i="8"/>
  <c r="D535" i="8"/>
  <c r="C536" i="8"/>
  <c r="G535" i="8"/>
  <c r="H517" i="2"/>
  <c r="G518" i="2"/>
  <c r="F518" i="2"/>
  <c r="C519" i="2"/>
  <c r="D519" i="2" s="1"/>
  <c r="D550" i="10" l="1"/>
  <c r="G550" i="10"/>
  <c r="C551" i="10"/>
  <c r="F551" i="10" s="1"/>
  <c r="F536" i="8"/>
  <c r="D536" i="8"/>
  <c r="H535" i="8"/>
  <c r="G536" i="8"/>
  <c r="C537" i="8"/>
  <c r="H518" i="2"/>
  <c r="G519" i="2"/>
  <c r="F519" i="2"/>
  <c r="C520" i="2"/>
  <c r="D520" i="2" s="1"/>
  <c r="D551" i="10" l="1"/>
  <c r="H551" i="10" s="1"/>
  <c r="H550" i="10"/>
  <c r="C552" i="10"/>
  <c r="F552" i="10" s="1"/>
  <c r="G551" i="10"/>
  <c r="F537" i="8"/>
  <c r="D537" i="8"/>
  <c r="H536" i="8"/>
  <c r="C538" i="8"/>
  <c r="G537" i="8"/>
  <c r="G520" i="2"/>
  <c r="C521" i="2"/>
  <c r="D521" i="2" s="1"/>
  <c r="F520" i="2"/>
  <c r="H519" i="2"/>
  <c r="D552" i="10" l="1"/>
  <c r="H552" i="10" s="1"/>
  <c r="C553" i="10"/>
  <c r="F553" i="10" s="1"/>
  <c r="G552" i="10"/>
  <c r="F538" i="8"/>
  <c r="D538" i="8"/>
  <c r="H537" i="8"/>
  <c r="C539" i="8"/>
  <c r="G538" i="8"/>
  <c r="H520" i="2"/>
  <c r="G521" i="2"/>
  <c r="F521" i="2"/>
  <c r="C522" i="2"/>
  <c r="D522" i="2" s="1"/>
  <c r="D553" i="10" l="1"/>
  <c r="H553" i="10" s="1"/>
  <c r="C554" i="10"/>
  <c r="F554" i="10" s="1"/>
  <c r="G553" i="10"/>
  <c r="H538" i="8"/>
  <c r="F539" i="8"/>
  <c r="D539" i="8"/>
  <c r="C540" i="8"/>
  <c r="G539" i="8"/>
  <c r="H521" i="2"/>
  <c r="G522" i="2"/>
  <c r="C523" i="2"/>
  <c r="D523" i="2" s="1"/>
  <c r="F522" i="2"/>
  <c r="D554" i="10" l="1"/>
  <c r="G554" i="10"/>
  <c r="C555" i="10"/>
  <c r="F555" i="10" s="1"/>
  <c r="F540" i="8"/>
  <c r="D540" i="8"/>
  <c r="H539" i="8"/>
  <c r="G540" i="8"/>
  <c r="C541" i="8"/>
  <c r="H522" i="2"/>
  <c r="G523" i="2"/>
  <c r="F523" i="2"/>
  <c r="C524" i="2"/>
  <c r="D524" i="2" s="1"/>
  <c r="H554" i="10" l="1"/>
  <c r="D555" i="10"/>
  <c r="C556" i="10"/>
  <c r="F556" i="10" s="1"/>
  <c r="G555" i="10"/>
  <c r="F541" i="8"/>
  <c r="D541" i="8"/>
  <c r="H540" i="8"/>
  <c r="C542" i="8"/>
  <c r="G541" i="8"/>
  <c r="H523" i="2"/>
  <c r="G524" i="2"/>
  <c r="F524" i="2"/>
  <c r="C525" i="2"/>
  <c r="D525" i="2" s="1"/>
  <c r="H555" i="10" l="1"/>
  <c r="D556" i="10"/>
  <c r="C557" i="10"/>
  <c r="F557" i="10" s="1"/>
  <c r="G556" i="10"/>
  <c r="H541" i="8"/>
  <c r="F542" i="8"/>
  <c r="D542" i="8"/>
  <c r="C543" i="8"/>
  <c r="G542" i="8"/>
  <c r="G525" i="2"/>
  <c r="F525" i="2"/>
  <c r="C526" i="2"/>
  <c r="D526" i="2" s="1"/>
  <c r="H524" i="2"/>
  <c r="H556" i="10" l="1"/>
  <c r="D557" i="10"/>
  <c r="C558" i="10"/>
  <c r="F558" i="10" s="1"/>
  <c r="G557" i="10"/>
  <c r="H542" i="8"/>
  <c r="F543" i="8"/>
  <c r="D543" i="8"/>
  <c r="C544" i="8"/>
  <c r="G543" i="8"/>
  <c r="G526" i="2"/>
  <c r="C527" i="2"/>
  <c r="D527" i="2" s="1"/>
  <c r="F526" i="2"/>
  <c r="H525" i="2"/>
  <c r="H557" i="10" l="1"/>
  <c r="D558" i="10"/>
  <c r="G558" i="10"/>
  <c r="C559" i="10"/>
  <c r="F559" i="10" s="1"/>
  <c r="H543" i="8"/>
  <c r="F544" i="8"/>
  <c r="D544" i="8"/>
  <c r="G544" i="8"/>
  <c r="C545" i="8"/>
  <c r="H526" i="2"/>
  <c r="G527" i="2"/>
  <c r="C528" i="2"/>
  <c r="D528" i="2" s="1"/>
  <c r="F527" i="2"/>
  <c r="H558" i="10" l="1"/>
  <c r="D559" i="10"/>
  <c r="C560" i="10"/>
  <c r="F560" i="10" s="1"/>
  <c r="G559" i="10"/>
  <c r="F545" i="8"/>
  <c r="D545" i="8"/>
  <c r="H544" i="8"/>
  <c r="C546" i="8"/>
  <c r="G545" i="8"/>
  <c r="H527" i="2"/>
  <c r="G528" i="2"/>
  <c r="C529" i="2"/>
  <c r="D529" i="2" s="1"/>
  <c r="F528" i="2"/>
  <c r="H559" i="10" l="1"/>
  <c r="D560" i="10"/>
  <c r="C561" i="10"/>
  <c r="F561" i="10" s="1"/>
  <c r="G560" i="10"/>
  <c r="F546" i="8"/>
  <c r="D546" i="8"/>
  <c r="H545" i="8"/>
  <c r="C547" i="8"/>
  <c r="G546" i="8"/>
  <c r="H528" i="2"/>
  <c r="G529" i="2"/>
  <c r="F529" i="2"/>
  <c r="C530" i="2"/>
  <c r="D530" i="2" s="1"/>
  <c r="H560" i="10" l="1"/>
  <c r="D561" i="10"/>
  <c r="C562" i="10"/>
  <c r="F562" i="10" s="1"/>
  <c r="G561" i="10"/>
  <c r="H546" i="8"/>
  <c r="F547" i="8"/>
  <c r="D547" i="8"/>
  <c r="C548" i="8"/>
  <c r="G547" i="8"/>
  <c r="H529" i="2"/>
  <c r="G530" i="2"/>
  <c r="F530" i="2"/>
  <c r="C531" i="2"/>
  <c r="D531" i="2" s="1"/>
  <c r="H561" i="10" l="1"/>
  <c r="D562" i="10"/>
  <c r="C563" i="10"/>
  <c r="F563" i="10" s="1"/>
  <c r="G562" i="10"/>
  <c r="F548" i="8"/>
  <c r="D548" i="8"/>
  <c r="H547" i="8"/>
  <c r="G548" i="8"/>
  <c r="C549" i="8"/>
  <c r="H530" i="2"/>
  <c r="G531" i="2"/>
  <c r="C532" i="2"/>
  <c r="D532" i="2" s="1"/>
  <c r="F531" i="2"/>
  <c r="H562" i="10" l="1"/>
  <c r="D563" i="10"/>
  <c r="C564" i="10"/>
  <c r="F564" i="10" s="1"/>
  <c r="G563" i="10"/>
  <c r="H548" i="8"/>
  <c r="F549" i="8"/>
  <c r="D549" i="8"/>
  <c r="C550" i="8"/>
  <c r="G549" i="8"/>
  <c r="H531" i="2"/>
  <c r="G532" i="2"/>
  <c r="C533" i="2"/>
  <c r="D533" i="2" s="1"/>
  <c r="F532" i="2"/>
  <c r="H563" i="10" l="1"/>
  <c r="D564" i="10"/>
  <c r="C565" i="10"/>
  <c r="F565" i="10" s="1"/>
  <c r="G564" i="10"/>
  <c r="F550" i="8"/>
  <c r="D550" i="8"/>
  <c r="H549" i="8"/>
  <c r="C551" i="8"/>
  <c r="G550" i="8"/>
  <c r="H532" i="2"/>
  <c r="G533" i="2"/>
  <c r="C534" i="2"/>
  <c r="D534" i="2" s="1"/>
  <c r="F533" i="2"/>
  <c r="H564" i="10" l="1"/>
  <c r="D565" i="10"/>
  <c r="H565" i="10" s="1"/>
  <c r="C566" i="10"/>
  <c r="F566" i="10" s="1"/>
  <c r="G565" i="10"/>
  <c r="F551" i="8"/>
  <c r="D551" i="8"/>
  <c r="H550" i="8"/>
  <c r="C552" i="8"/>
  <c r="G551" i="8"/>
  <c r="G534" i="2"/>
  <c r="F534" i="2"/>
  <c r="C535" i="2"/>
  <c r="D535" i="2" s="1"/>
  <c r="H533" i="2"/>
  <c r="D566" i="10" l="1"/>
  <c r="G566" i="10"/>
  <c r="C567" i="10"/>
  <c r="F567" i="10" s="1"/>
  <c r="H551" i="8"/>
  <c r="F552" i="8"/>
  <c r="D552" i="8"/>
  <c r="G552" i="8"/>
  <c r="C553" i="8"/>
  <c r="H534" i="2"/>
  <c r="G535" i="2"/>
  <c r="C536" i="2"/>
  <c r="D536" i="2" s="1"/>
  <c r="F535" i="2"/>
  <c r="H566" i="10" l="1"/>
  <c r="D567" i="10"/>
  <c r="H567" i="10" s="1"/>
  <c r="C568" i="10"/>
  <c r="F568" i="10" s="1"/>
  <c r="G567" i="10"/>
  <c r="F553" i="8"/>
  <c r="D553" i="8"/>
  <c r="H552" i="8"/>
  <c r="C554" i="8"/>
  <c r="G553" i="8"/>
  <c r="G536" i="2"/>
  <c r="C537" i="2"/>
  <c r="D537" i="2" s="1"/>
  <c r="F536" i="2"/>
  <c r="H535" i="2"/>
  <c r="D568" i="10" l="1"/>
  <c r="H568" i="10" s="1"/>
  <c r="C569" i="10"/>
  <c r="F569" i="10" s="1"/>
  <c r="G568" i="10"/>
  <c r="F554" i="8"/>
  <c r="D554" i="8"/>
  <c r="H553" i="8"/>
  <c r="C555" i="8"/>
  <c r="G554" i="8"/>
  <c r="H536" i="2"/>
  <c r="G537" i="2"/>
  <c r="F537" i="2"/>
  <c r="C538" i="2"/>
  <c r="D538" i="2" s="1"/>
  <c r="D569" i="10" l="1"/>
  <c r="H569" i="10" s="1"/>
  <c r="C570" i="10"/>
  <c r="F570" i="10" s="1"/>
  <c r="G569" i="10"/>
  <c r="F555" i="8"/>
  <c r="D555" i="8"/>
  <c r="H554" i="8"/>
  <c r="C556" i="8"/>
  <c r="G555" i="8"/>
  <c r="H537" i="2"/>
  <c r="G538" i="2"/>
  <c r="C539" i="2"/>
  <c r="D539" i="2" s="1"/>
  <c r="F538" i="2"/>
  <c r="D570" i="10" l="1"/>
  <c r="H570" i="10" s="1"/>
  <c r="G570" i="10"/>
  <c r="C571" i="10"/>
  <c r="F571" i="10" s="1"/>
  <c r="F556" i="8"/>
  <c r="D556" i="8"/>
  <c r="H555" i="8"/>
  <c r="G556" i="8"/>
  <c r="C557" i="8"/>
  <c r="H538" i="2"/>
  <c r="G539" i="2"/>
  <c r="F539" i="2"/>
  <c r="C540" i="2"/>
  <c r="D540" i="2" s="1"/>
  <c r="D571" i="10" l="1"/>
  <c r="H571" i="10" s="1"/>
  <c r="C572" i="10"/>
  <c r="F572" i="10" s="1"/>
  <c r="G571" i="10"/>
  <c r="H556" i="8"/>
  <c r="F557" i="8"/>
  <c r="D557" i="8"/>
  <c r="C558" i="8"/>
  <c r="G557" i="8"/>
  <c r="H539" i="2"/>
  <c r="G540" i="2"/>
  <c r="F540" i="2"/>
  <c r="C541" i="2"/>
  <c r="D541" i="2" s="1"/>
  <c r="D572" i="10" l="1"/>
  <c r="C573" i="10"/>
  <c r="F573" i="10" s="1"/>
  <c r="G572" i="10"/>
  <c r="D558" i="8"/>
  <c r="F558" i="8"/>
  <c r="H557" i="8"/>
  <c r="C559" i="8"/>
  <c r="G558" i="8"/>
  <c r="H540" i="2"/>
  <c r="G541" i="2"/>
  <c r="F541" i="2"/>
  <c r="C542" i="2"/>
  <c r="D542" i="2" s="1"/>
  <c r="H572" i="10" l="1"/>
  <c r="D573" i="10"/>
  <c r="H573" i="10" s="1"/>
  <c r="C574" i="10"/>
  <c r="F574" i="10" s="1"/>
  <c r="G573" i="10"/>
  <c r="H558" i="8"/>
  <c r="F559" i="8"/>
  <c r="D559" i="8"/>
  <c r="C560" i="8"/>
  <c r="G559" i="8"/>
  <c r="H541" i="2"/>
  <c r="G542" i="2"/>
  <c r="F542" i="2"/>
  <c r="C543" i="2"/>
  <c r="D543" i="2" s="1"/>
  <c r="D574" i="10" l="1"/>
  <c r="H574" i="10" s="1"/>
  <c r="G574" i="10"/>
  <c r="C575" i="10"/>
  <c r="F575" i="10" s="1"/>
  <c r="F560" i="8"/>
  <c r="D560" i="8"/>
  <c r="H559" i="8"/>
  <c r="G560" i="8"/>
  <c r="C561" i="8"/>
  <c r="H542" i="2"/>
  <c r="G543" i="2"/>
  <c r="C544" i="2"/>
  <c r="D544" i="2" s="1"/>
  <c r="F543" i="2"/>
  <c r="D575" i="10" l="1"/>
  <c r="H575" i="10" s="1"/>
  <c r="C576" i="10"/>
  <c r="F576" i="10" s="1"/>
  <c r="G575" i="10"/>
  <c r="F561" i="8"/>
  <c r="D561" i="8"/>
  <c r="H560" i="8"/>
  <c r="C562" i="8"/>
  <c r="G561" i="8"/>
  <c r="H543" i="2"/>
  <c r="G544" i="2"/>
  <c r="F544" i="2"/>
  <c r="C545" i="2"/>
  <c r="D545" i="2" s="1"/>
  <c r="D576" i="10" l="1"/>
  <c r="H576" i="10" s="1"/>
  <c r="C577" i="10"/>
  <c r="F577" i="10" s="1"/>
  <c r="G576" i="10"/>
  <c r="F562" i="8"/>
  <c r="D562" i="8"/>
  <c r="H561" i="8"/>
  <c r="C563" i="8"/>
  <c r="G562" i="8"/>
  <c r="H544" i="2"/>
  <c r="G545" i="2"/>
  <c r="C546" i="2"/>
  <c r="D546" i="2" s="1"/>
  <c r="F545" i="2"/>
  <c r="D577" i="10" l="1"/>
  <c r="H577" i="10" s="1"/>
  <c r="C578" i="10"/>
  <c r="F578" i="10" s="1"/>
  <c r="G577" i="10"/>
  <c r="H562" i="8"/>
  <c r="D563" i="8"/>
  <c r="F563" i="8"/>
  <c r="C564" i="8"/>
  <c r="G563" i="8"/>
  <c r="H545" i="2"/>
  <c r="G546" i="2"/>
  <c r="F546" i="2"/>
  <c r="C547" i="2"/>
  <c r="D547" i="2" s="1"/>
  <c r="D578" i="10" l="1"/>
  <c r="H578" i="10" s="1"/>
  <c r="C579" i="10"/>
  <c r="F579" i="10" s="1"/>
  <c r="G578" i="10"/>
  <c r="H563" i="8"/>
  <c r="F564" i="8"/>
  <c r="D564" i="8"/>
  <c r="G564" i="8"/>
  <c r="C565" i="8"/>
  <c r="H546" i="2"/>
  <c r="G547" i="2"/>
  <c r="C548" i="2"/>
  <c r="D548" i="2" s="1"/>
  <c r="F547" i="2"/>
  <c r="D579" i="10" l="1"/>
  <c r="H579" i="10" s="1"/>
  <c r="C580" i="10"/>
  <c r="F580" i="10" s="1"/>
  <c r="G579" i="10"/>
  <c r="F565" i="8"/>
  <c r="D565" i="8"/>
  <c r="H564" i="8"/>
  <c r="C566" i="8"/>
  <c r="G565" i="8"/>
  <c r="H547" i="2"/>
  <c r="G548" i="2"/>
  <c r="F548" i="2"/>
  <c r="C549" i="2"/>
  <c r="D549" i="2" s="1"/>
  <c r="D580" i="10" l="1"/>
  <c r="H580" i="10" s="1"/>
  <c r="C581" i="10"/>
  <c r="F581" i="10" s="1"/>
  <c r="G580" i="10"/>
  <c r="F566" i="8"/>
  <c r="D566" i="8"/>
  <c r="H565" i="8"/>
  <c r="C567" i="8"/>
  <c r="G566" i="8"/>
  <c r="H548" i="2"/>
  <c r="G549" i="2"/>
  <c r="F549" i="2"/>
  <c r="C550" i="2"/>
  <c r="D550" i="2" s="1"/>
  <c r="D581" i="10" l="1"/>
  <c r="H581" i="10" s="1"/>
  <c r="C582" i="10"/>
  <c r="F582" i="10" s="1"/>
  <c r="G581" i="10"/>
  <c r="F567" i="8"/>
  <c r="D567" i="8"/>
  <c r="H566" i="8"/>
  <c r="C568" i="8"/>
  <c r="G567" i="8"/>
  <c r="G550" i="2"/>
  <c r="F550" i="2"/>
  <c r="C551" i="2"/>
  <c r="D551" i="2" s="1"/>
  <c r="H549" i="2"/>
  <c r="D582" i="10" l="1"/>
  <c r="G582" i="10"/>
  <c r="C583" i="10"/>
  <c r="F583" i="10" s="1"/>
  <c r="H567" i="8"/>
  <c r="F568" i="8"/>
  <c r="D568" i="8"/>
  <c r="G568" i="8"/>
  <c r="C569" i="8"/>
  <c r="H550" i="2"/>
  <c r="G551" i="2"/>
  <c r="F551" i="2"/>
  <c r="C552" i="2"/>
  <c r="D552" i="2" s="1"/>
  <c r="D583" i="10" l="1"/>
  <c r="H583" i="10" s="1"/>
  <c r="H582" i="10"/>
  <c r="C584" i="10"/>
  <c r="F584" i="10" s="1"/>
  <c r="G583" i="10"/>
  <c r="F569" i="8"/>
  <c r="D569" i="8"/>
  <c r="H568" i="8"/>
  <c r="C570" i="8"/>
  <c r="G569" i="8"/>
  <c r="G552" i="2"/>
  <c r="C553" i="2"/>
  <c r="D553" i="2" s="1"/>
  <c r="F552" i="2"/>
  <c r="H551" i="2"/>
  <c r="D584" i="10" l="1"/>
  <c r="H584" i="10" s="1"/>
  <c r="C585" i="10"/>
  <c r="F585" i="10" s="1"/>
  <c r="G584" i="10"/>
  <c r="H569" i="8"/>
  <c r="F570" i="8"/>
  <c r="D570" i="8"/>
  <c r="C571" i="8"/>
  <c r="G570" i="8"/>
  <c r="H552" i="2"/>
  <c r="G553" i="2"/>
  <c r="C554" i="2"/>
  <c r="D554" i="2" s="1"/>
  <c r="F553" i="2"/>
  <c r="D585" i="10" l="1"/>
  <c r="H585" i="10" s="1"/>
  <c r="C586" i="10"/>
  <c r="F586" i="10" s="1"/>
  <c r="G585" i="10"/>
  <c r="F571" i="8"/>
  <c r="D571" i="8"/>
  <c r="H570" i="8"/>
  <c r="C572" i="8"/>
  <c r="G571" i="8"/>
  <c r="H553" i="2"/>
  <c r="G554" i="2"/>
  <c r="C555" i="2"/>
  <c r="D555" i="2" s="1"/>
  <c r="F554" i="2"/>
  <c r="D586" i="10" l="1"/>
  <c r="H586" i="10" s="1"/>
  <c r="G586" i="10"/>
  <c r="C587" i="10"/>
  <c r="F587" i="10" s="1"/>
  <c r="F572" i="8"/>
  <c r="D572" i="8"/>
  <c r="H571" i="8"/>
  <c r="G572" i="8"/>
  <c r="C573" i="8"/>
  <c r="H554" i="2"/>
  <c r="G555" i="2"/>
  <c r="C556" i="2"/>
  <c r="D556" i="2" s="1"/>
  <c r="F555" i="2"/>
  <c r="D587" i="10" l="1"/>
  <c r="H587" i="10" s="1"/>
  <c r="C588" i="10"/>
  <c r="F588" i="10" s="1"/>
  <c r="G587" i="10"/>
  <c r="F573" i="8"/>
  <c r="D573" i="8"/>
  <c r="H572" i="8"/>
  <c r="C574" i="8"/>
  <c r="G573" i="8"/>
  <c r="H555" i="2"/>
  <c r="G556" i="2"/>
  <c r="C557" i="2"/>
  <c r="D557" i="2" s="1"/>
  <c r="F556" i="2"/>
  <c r="D588" i="10" l="1"/>
  <c r="C589" i="10"/>
  <c r="F589" i="10" s="1"/>
  <c r="G588" i="10"/>
  <c r="F574" i="8"/>
  <c r="D574" i="8"/>
  <c r="H573" i="8"/>
  <c r="C575" i="8"/>
  <c r="G574" i="8"/>
  <c r="H556" i="2"/>
  <c r="G557" i="2"/>
  <c r="C558" i="2"/>
  <c r="D558" i="2" s="1"/>
  <c r="F557" i="2"/>
  <c r="H588" i="10" l="1"/>
  <c r="D589" i="10"/>
  <c r="C590" i="10"/>
  <c r="F590" i="10" s="1"/>
  <c r="G589" i="10"/>
  <c r="H574" i="8"/>
  <c r="F575" i="8"/>
  <c r="D575" i="8"/>
  <c r="C576" i="8"/>
  <c r="G575" i="8"/>
  <c r="H557" i="2"/>
  <c r="G558" i="2"/>
  <c r="F558" i="2"/>
  <c r="C559" i="2"/>
  <c r="D559" i="2" s="1"/>
  <c r="H589" i="10" l="1"/>
  <c r="D590" i="10"/>
  <c r="G590" i="10"/>
  <c r="C591" i="10"/>
  <c r="F591" i="10" s="1"/>
  <c r="F576" i="8"/>
  <c r="D576" i="8"/>
  <c r="H575" i="8"/>
  <c r="G576" i="8"/>
  <c r="C577" i="8"/>
  <c r="G559" i="2"/>
  <c r="C560" i="2"/>
  <c r="D560" i="2" s="1"/>
  <c r="F559" i="2"/>
  <c r="H558" i="2"/>
  <c r="H590" i="10" l="1"/>
  <c r="D591" i="10"/>
  <c r="C592" i="10"/>
  <c r="F592" i="10" s="1"/>
  <c r="G591" i="10"/>
  <c r="H576" i="8"/>
  <c r="F577" i="8"/>
  <c r="D577" i="8"/>
  <c r="C578" i="8"/>
  <c r="G577" i="8"/>
  <c r="H559" i="2"/>
  <c r="G560" i="2"/>
  <c r="F560" i="2"/>
  <c r="C561" i="2"/>
  <c r="D561" i="2" s="1"/>
  <c r="H591" i="10" l="1"/>
  <c r="D592" i="10"/>
  <c r="C593" i="10"/>
  <c r="F593" i="10" s="1"/>
  <c r="G592" i="10"/>
  <c r="F578" i="8"/>
  <c r="D578" i="8"/>
  <c r="H577" i="8"/>
  <c r="C579" i="8"/>
  <c r="G578" i="8"/>
  <c r="H560" i="2"/>
  <c r="G561" i="2"/>
  <c r="C562" i="2"/>
  <c r="D562" i="2" s="1"/>
  <c r="F561" i="2"/>
  <c r="H592" i="10" l="1"/>
  <c r="D593" i="10"/>
  <c r="C594" i="10"/>
  <c r="F594" i="10" s="1"/>
  <c r="G593" i="10"/>
  <c r="H578" i="8"/>
  <c r="D579" i="8"/>
  <c r="F579" i="8"/>
  <c r="C580" i="8"/>
  <c r="G579" i="8"/>
  <c r="H561" i="2"/>
  <c r="G562" i="2"/>
  <c r="F562" i="2"/>
  <c r="C563" i="2"/>
  <c r="D563" i="2" s="1"/>
  <c r="H593" i="10" l="1"/>
  <c r="D594" i="10"/>
  <c r="C595" i="10"/>
  <c r="F595" i="10" s="1"/>
  <c r="G594" i="10"/>
  <c r="H579" i="8"/>
  <c r="F580" i="8"/>
  <c r="D580" i="8"/>
  <c r="G580" i="8"/>
  <c r="C581" i="8"/>
  <c r="H562" i="2"/>
  <c r="G563" i="2"/>
  <c r="F563" i="2"/>
  <c r="C564" i="2"/>
  <c r="D564" i="2" s="1"/>
  <c r="H594" i="10" l="1"/>
  <c r="D595" i="10"/>
  <c r="C596" i="10"/>
  <c r="F596" i="10" s="1"/>
  <c r="G595" i="10"/>
  <c r="H580" i="8"/>
  <c r="F581" i="8"/>
  <c r="D581" i="8"/>
  <c r="C582" i="8"/>
  <c r="G581" i="8"/>
  <c r="H563" i="2"/>
  <c r="G564" i="2"/>
  <c r="C565" i="2"/>
  <c r="D565" i="2" s="1"/>
  <c r="F564" i="2"/>
  <c r="H595" i="10" l="1"/>
  <c r="D596" i="10"/>
  <c r="C597" i="10"/>
  <c r="F597" i="10" s="1"/>
  <c r="G596" i="10"/>
  <c r="F582" i="8"/>
  <c r="D582" i="8"/>
  <c r="H581" i="8"/>
  <c r="C583" i="8"/>
  <c r="G582" i="8"/>
  <c r="G565" i="2"/>
  <c r="F565" i="2"/>
  <c r="C566" i="2"/>
  <c r="D566" i="2" s="1"/>
  <c r="H564" i="2"/>
  <c r="H596" i="10" l="1"/>
  <c r="D597" i="10"/>
  <c r="C598" i="10"/>
  <c r="F598" i="10" s="1"/>
  <c r="G597" i="10"/>
  <c r="F583" i="8"/>
  <c r="D583" i="8"/>
  <c r="H582" i="8"/>
  <c r="C584" i="8"/>
  <c r="G583" i="8"/>
  <c r="H565" i="2"/>
  <c r="G566" i="2"/>
  <c r="C567" i="2"/>
  <c r="D567" i="2" s="1"/>
  <c r="F566" i="2"/>
  <c r="D598" i="10" l="1"/>
  <c r="H597" i="10"/>
  <c r="G598" i="10"/>
  <c r="C599" i="10"/>
  <c r="F599" i="10" s="1"/>
  <c r="H583" i="8"/>
  <c r="F584" i="8"/>
  <c r="D584" i="8"/>
  <c r="G584" i="8"/>
  <c r="C585" i="8"/>
  <c r="H566" i="2"/>
  <c r="G567" i="2"/>
  <c r="C568" i="2"/>
  <c r="D568" i="2" s="1"/>
  <c r="F567" i="2"/>
  <c r="H598" i="10" l="1"/>
  <c r="D599" i="10"/>
  <c r="C600" i="10"/>
  <c r="F600" i="10" s="1"/>
  <c r="G599" i="10"/>
  <c r="D585" i="8"/>
  <c r="F585" i="8"/>
  <c r="H584" i="8"/>
  <c r="C586" i="8"/>
  <c r="G585" i="8"/>
  <c r="H567" i="2"/>
  <c r="G568" i="2"/>
  <c r="C569" i="2"/>
  <c r="D569" i="2" s="1"/>
  <c r="F568" i="2"/>
  <c r="H599" i="10" l="1"/>
  <c r="D600" i="10"/>
  <c r="C601" i="10"/>
  <c r="F601" i="10" s="1"/>
  <c r="G600" i="10"/>
  <c r="F586" i="8"/>
  <c r="D586" i="8"/>
  <c r="H585" i="8"/>
  <c r="C587" i="8"/>
  <c r="G586" i="8"/>
  <c r="H568" i="2"/>
  <c r="G569" i="2"/>
  <c r="F569" i="2"/>
  <c r="H569" i="2" s="1"/>
  <c r="C570" i="2"/>
  <c r="D570" i="2" s="1"/>
  <c r="H600" i="10" l="1"/>
  <c r="D601" i="10"/>
  <c r="C602" i="10"/>
  <c r="F602" i="10" s="1"/>
  <c r="G601" i="10"/>
  <c r="F587" i="8"/>
  <c r="D587" i="8"/>
  <c r="H586" i="8"/>
  <c r="C588" i="8"/>
  <c r="G587" i="8"/>
  <c r="G570" i="2"/>
  <c r="C571" i="2"/>
  <c r="D571" i="2" s="1"/>
  <c r="F570" i="2"/>
  <c r="H601" i="10" l="1"/>
  <c r="D602" i="10"/>
  <c r="G602" i="10"/>
  <c r="C603" i="10"/>
  <c r="F603" i="10" s="1"/>
  <c r="H587" i="8"/>
  <c r="F588" i="8"/>
  <c r="D588" i="8"/>
  <c r="G588" i="8"/>
  <c r="C589" i="8"/>
  <c r="H570" i="2"/>
  <c r="G571" i="2"/>
  <c r="F571" i="2"/>
  <c r="C572" i="2"/>
  <c r="D572" i="2" s="1"/>
  <c r="H602" i="10" l="1"/>
  <c r="D603" i="10"/>
  <c r="C604" i="10"/>
  <c r="F604" i="10" s="1"/>
  <c r="G603" i="10"/>
  <c r="H588" i="8"/>
  <c r="F589" i="8"/>
  <c r="D589" i="8"/>
  <c r="C590" i="8"/>
  <c r="G589" i="8"/>
  <c r="H571" i="2"/>
  <c r="G572" i="2"/>
  <c r="C573" i="2"/>
  <c r="D573" i="2" s="1"/>
  <c r="F572" i="2"/>
  <c r="H603" i="10" l="1"/>
  <c r="D604" i="10"/>
  <c r="C605" i="10"/>
  <c r="F605" i="10" s="1"/>
  <c r="G604" i="10"/>
  <c r="H589" i="8"/>
  <c r="F590" i="8"/>
  <c r="D590" i="8"/>
  <c r="C591" i="8"/>
  <c r="G590" i="8"/>
  <c r="H572" i="2"/>
  <c r="G573" i="2"/>
  <c r="F573" i="2"/>
  <c r="C574" i="2"/>
  <c r="D574" i="2" s="1"/>
  <c r="H604" i="10" l="1"/>
  <c r="D605" i="10"/>
  <c r="C606" i="10"/>
  <c r="F606" i="10" s="1"/>
  <c r="G605" i="10"/>
  <c r="H590" i="8"/>
  <c r="F591" i="8"/>
  <c r="D591" i="8"/>
  <c r="C592" i="8"/>
  <c r="G591" i="8"/>
  <c r="H573" i="2"/>
  <c r="G574" i="2"/>
  <c r="F574" i="2"/>
  <c r="C575" i="2"/>
  <c r="D575" i="2" s="1"/>
  <c r="H605" i="10" l="1"/>
  <c r="D606" i="10"/>
  <c r="G606" i="10"/>
  <c r="C607" i="10"/>
  <c r="F607" i="10" s="1"/>
  <c r="F592" i="8"/>
  <c r="D592" i="8"/>
  <c r="H591" i="8"/>
  <c r="G592" i="8"/>
  <c r="C593" i="8"/>
  <c r="H574" i="2"/>
  <c r="G575" i="2"/>
  <c r="F575" i="2"/>
  <c r="C576" i="2"/>
  <c r="D576" i="2" s="1"/>
  <c r="H606" i="10" l="1"/>
  <c r="D607" i="10"/>
  <c r="C608" i="10"/>
  <c r="F608" i="10" s="1"/>
  <c r="G607" i="10"/>
  <c r="F593" i="8"/>
  <c r="D593" i="8"/>
  <c r="H592" i="8"/>
  <c r="C594" i="8"/>
  <c r="G593" i="8"/>
  <c r="H575" i="2"/>
  <c r="G576" i="2"/>
  <c r="C577" i="2"/>
  <c r="D577" i="2" s="1"/>
  <c r="F576" i="2"/>
  <c r="H607" i="10" l="1"/>
  <c r="D608" i="10"/>
  <c r="C609" i="10"/>
  <c r="F609" i="10" s="1"/>
  <c r="G608" i="10"/>
  <c r="F594" i="8"/>
  <c r="D594" i="8"/>
  <c r="H593" i="8"/>
  <c r="C595" i="8"/>
  <c r="G594" i="8"/>
  <c r="G577" i="2"/>
  <c r="F577" i="2"/>
  <c r="C578" i="2"/>
  <c r="D578" i="2" s="1"/>
  <c r="H576" i="2"/>
  <c r="H608" i="10" l="1"/>
  <c r="D609" i="10"/>
  <c r="C610" i="10"/>
  <c r="F610" i="10" s="1"/>
  <c r="G609" i="10"/>
  <c r="F595" i="8"/>
  <c r="D595" i="8"/>
  <c r="H594" i="8"/>
  <c r="C596" i="8"/>
  <c r="G595" i="8"/>
  <c r="H577" i="2"/>
  <c r="G578" i="2"/>
  <c r="F578" i="2"/>
  <c r="C579" i="2"/>
  <c r="D579" i="2" s="1"/>
  <c r="H609" i="10" l="1"/>
  <c r="D610" i="10"/>
  <c r="C611" i="10"/>
  <c r="F611" i="10" s="1"/>
  <c r="G610" i="10"/>
  <c r="F596" i="8"/>
  <c r="D596" i="8"/>
  <c r="H595" i="8"/>
  <c r="G596" i="8"/>
  <c r="C597" i="8"/>
  <c r="H578" i="2"/>
  <c r="G579" i="2"/>
  <c r="C580" i="2"/>
  <c r="D580" i="2" s="1"/>
  <c r="F579" i="2"/>
  <c r="H610" i="10" l="1"/>
  <c r="D611" i="10"/>
  <c r="C612" i="10"/>
  <c r="F612" i="10" s="1"/>
  <c r="G611" i="10"/>
  <c r="F597" i="8"/>
  <c r="D597" i="8"/>
  <c r="H596" i="8"/>
  <c r="C598" i="8"/>
  <c r="G597" i="8"/>
  <c r="H579" i="2"/>
  <c r="G580" i="2"/>
  <c r="F580" i="2"/>
  <c r="C581" i="2"/>
  <c r="D581" i="2" s="1"/>
  <c r="H611" i="10" l="1"/>
  <c r="D612" i="10"/>
  <c r="C613" i="10"/>
  <c r="F613" i="10" s="1"/>
  <c r="G612" i="10"/>
  <c r="F598" i="8"/>
  <c r="D598" i="8"/>
  <c r="H597" i="8"/>
  <c r="C599" i="8"/>
  <c r="G598" i="8"/>
  <c r="G581" i="2"/>
  <c r="F581" i="2"/>
  <c r="C582" i="2"/>
  <c r="D582" i="2" s="1"/>
  <c r="H580" i="2"/>
  <c r="H612" i="10" l="1"/>
  <c r="D613" i="10"/>
  <c r="C614" i="10"/>
  <c r="F614" i="10" s="1"/>
  <c r="G613" i="10"/>
  <c r="F599" i="8"/>
  <c r="D599" i="8"/>
  <c r="H598" i="8"/>
  <c r="C600" i="8"/>
  <c r="G599" i="8"/>
  <c r="G582" i="2"/>
  <c r="F582" i="2"/>
  <c r="C583" i="2"/>
  <c r="D583" i="2" s="1"/>
  <c r="H581" i="2"/>
  <c r="H613" i="10" l="1"/>
  <c r="D614" i="10"/>
  <c r="G614" i="10"/>
  <c r="C615" i="10"/>
  <c r="F615" i="10" s="1"/>
  <c r="F600" i="8"/>
  <c r="D600" i="8"/>
  <c r="H599" i="8"/>
  <c r="G600" i="8"/>
  <c r="C601" i="8"/>
  <c r="H582" i="2"/>
  <c r="G583" i="2"/>
  <c r="F583" i="2"/>
  <c r="C584" i="2"/>
  <c r="D584" i="2" s="1"/>
  <c r="H614" i="10" l="1"/>
  <c r="D615" i="10"/>
  <c r="H615" i="10" s="1"/>
  <c r="C616" i="10"/>
  <c r="F616" i="10" s="1"/>
  <c r="G615" i="10"/>
  <c r="H600" i="8"/>
  <c r="F601" i="8"/>
  <c r="D601" i="8"/>
  <c r="C602" i="8"/>
  <c r="G601" i="8"/>
  <c r="H583" i="2"/>
  <c r="G584" i="2"/>
  <c r="F584" i="2"/>
  <c r="C585" i="2"/>
  <c r="D585" i="2" s="1"/>
  <c r="D616" i="10" l="1"/>
  <c r="H616" i="10" s="1"/>
  <c r="C617" i="10"/>
  <c r="F617" i="10" s="1"/>
  <c r="G616" i="10"/>
  <c r="D602" i="8"/>
  <c r="F602" i="8"/>
  <c r="H601" i="8"/>
  <c r="C603" i="8"/>
  <c r="G602" i="8"/>
  <c r="G585" i="2"/>
  <c r="F585" i="2"/>
  <c r="C586" i="2"/>
  <c r="D586" i="2" s="1"/>
  <c r="H584" i="2"/>
  <c r="D617" i="10" l="1"/>
  <c r="H617" i="10" s="1"/>
  <c r="C618" i="10"/>
  <c r="F618" i="10" s="1"/>
  <c r="G617" i="10"/>
  <c r="H602" i="8"/>
  <c r="F603" i="8"/>
  <c r="D603" i="8"/>
  <c r="C604" i="8"/>
  <c r="G603" i="8"/>
  <c r="H585" i="2"/>
  <c r="G586" i="2"/>
  <c r="F586" i="2"/>
  <c r="C587" i="2"/>
  <c r="D587" i="2" s="1"/>
  <c r="D618" i="10" l="1"/>
  <c r="H618" i="10" s="1"/>
  <c r="G618" i="10"/>
  <c r="C619" i="10"/>
  <c r="F619" i="10" s="1"/>
  <c r="F604" i="8"/>
  <c r="D604" i="8"/>
  <c r="H603" i="8"/>
  <c r="G604" i="8"/>
  <c r="C605" i="8"/>
  <c r="G587" i="2"/>
  <c r="C588" i="2"/>
  <c r="D588" i="2" s="1"/>
  <c r="F587" i="2"/>
  <c r="H587" i="2" s="1"/>
  <c r="H586" i="2"/>
  <c r="D619" i="10" l="1"/>
  <c r="H619" i="10" s="1"/>
  <c r="C620" i="10"/>
  <c r="F620" i="10" s="1"/>
  <c r="G619" i="10"/>
  <c r="F605" i="8"/>
  <c r="D605" i="8"/>
  <c r="H604" i="8"/>
  <c r="C606" i="8"/>
  <c r="G605" i="8"/>
  <c r="G588" i="2"/>
  <c r="C589" i="2"/>
  <c r="D589" i="2" s="1"/>
  <c r="F588" i="2"/>
  <c r="D620" i="10" l="1"/>
  <c r="H620" i="10" s="1"/>
  <c r="C621" i="10"/>
  <c r="F621" i="10" s="1"/>
  <c r="G620" i="10"/>
  <c r="H605" i="8"/>
  <c r="F606" i="8"/>
  <c r="D606" i="8"/>
  <c r="C607" i="8"/>
  <c r="G606" i="8"/>
  <c r="H588" i="2"/>
  <c r="G589" i="2"/>
  <c r="C590" i="2"/>
  <c r="D590" i="2" s="1"/>
  <c r="F589" i="2"/>
  <c r="D621" i="10" l="1"/>
  <c r="H621" i="10" s="1"/>
  <c r="C622" i="10"/>
  <c r="F622" i="10" s="1"/>
  <c r="G621" i="10"/>
  <c r="H606" i="8"/>
  <c r="F607" i="8"/>
  <c r="D607" i="8"/>
  <c r="C608" i="8"/>
  <c r="G607" i="8"/>
  <c r="H589" i="2"/>
  <c r="G590" i="2"/>
  <c r="C591" i="2"/>
  <c r="D591" i="2" s="1"/>
  <c r="F590" i="2"/>
  <c r="D622" i="10" l="1"/>
  <c r="H622" i="10" s="1"/>
  <c r="G622" i="10"/>
  <c r="C623" i="10"/>
  <c r="F623" i="10" s="1"/>
  <c r="F608" i="8"/>
  <c r="D608" i="8"/>
  <c r="H607" i="8"/>
  <c r="G608" i="8"/>
  <c r="C609" i="8"/>
  <c r="H590" i="2"/>
  <c r="G591" i="2"/>
  <c r="C592" i="2"/>
  <c r="D592" i="2" s="1"/>
  <c r="F591" i="2"/>
  <c r="D623" i="10" l="1"/>
  <c r="C624" i="10"/>
  <c r="F624" i="10" s="1"/>
  <c r="G623" i="10"/>
  <c r="F609" i="8"/>
  <c r="D609" i="8"/>
  <c r="H608" i="8"/>
  <c r="C610" i="8"/>
  <c r="G609" i="8"/>
  <c r="H591" i="2"/>
  <c r="G592" i="2"/>
  <c r="C593" i="2"/>
  <c r="D593" i="2" s="1"/>
  <c r="F592" i="2"/>
  <c r="H623" i="10" l="1"/>
  <c r="D624" i="10"/>
  <c r="C625" i="10"/>
  <c r="F625" i="10" s="1"/>
  <c r="G624" i="10"/>
  <c r="F610" i="8"/>
  <c r="D610" i="8"/>
  <c r="H609" i="8"/>
  <c r="C611" i="8"/>
  <c r="G610" i="8"/>
  <c r="H592" i="2"/>
  <c r="G593" i="2"/>
  <c r="F593" i="2"/>
  <c r="C594" i="2"/>
  <c r="D594" i="2" s="1"/>
  <c r="H624" i="10" l="1"/>
  <c r="D625" i="10"/>
  <c r="C626" i="10"/>
  <c r="F626" i="10" s="1"/>
  <c r="G625" i="10"/>
  <c r="H610" i="8"/>
  <c r="F611" i="8"/>
  <c r="D611" i="8"/>
  <c r="C612" i="8"/>
  <c r="G611" i="8"/>
  <c r="H593" i="2"/>
  <c r="G594" i="2"/>
  <c r="F594" i="2"/>
  <c r="C595" i="2"/>
  <c r="D595" i="2" s="1"/>
  <c r="H625" i="10" l="1"/>
  <c r="D626" i="10"/>
  <c r="H626" i="10" s="1"/>
  <c r="C627" i="10"/>
  <c r="F627" i="10" s="1"/>
  <c r="G626" i="10"/>
  <c r="H611" i="8"/>
  <c r="F612" i="8"/>
  <c r="D612" i="8"/>
  <c r="G612" i="8"/>
  <c r="C613" i="8"/>
  <c r="H594" i="2"/>
  <c r="G595" i="2"/>
  <c r="F595" i="2"/>
  <c r="C596" i="2"/>
  <c r="D596" i="2" s="1"/>
  <c r="D627" i="10" l="1"/>
  <c r="H627" i="10" s="1"/>
  <c r="C628" i="10"/>
  <c r="F628" i="10" s="1"/>
  <c r="G627" i="10"/>
  <c r="F613" i="8"/>
  <c r="D613" i="8"/>
  <c r="H612" i="8"/>
  <c r="C614" i="8"/>
  <c r="G613" i="8"/>
  <c r="H595" i="2"/>
  <c r="G596" i="2"/>
  <c r="C597" i="2"/>
  <c r="D597" i="2" s="1"/>
  <c r="F596" i="2"/>
  <c r="D628" i="10" l="1"/>
  <c r="H628" i="10" s="1"/>
  <c r="C629" i="10"/>
  <c r="F629" i="10" s="1"/>
  <c r="G628" i="10"/>
  <c r="F614" i="8"/>
  <c r="D614" i="8"/>
  <c r="H613" i="8"/>
  <c r="C615" i="8"/>
  <c r="G614" i="8"/>
  <c r="H596" i="2"/>
  <c r="G597" i="2"/>
  <c r="C598" i="2"/>
  <c r="D598" i="2" s="1"/>
  <c r="F597" i="2"/>
  <c r="D629" i="10" l="1"/>
  <c r="H629" i="10" s="1"/>
  <c r="C630" i="10"/>
  <c r="F630" i="10" s="1"/>
  <c r="G629" i="10"/>
  <c r="F615" i="8"/>
  <c r="D615" i="8"/>
  <c r="H614" i="8"/>
  <c r="C616" i="8"/>
  <c r="G615" i="8"/>
  <c r="H597" i="2"/>
  <c r="G598" i="2"/>
  <c r="C599" i="2"/>
  <c r="D599" i="2" s="1"/>
  <c r="F598" i="2"/>
  <c r="D630" i="10" l="1"/>
  <c r="G630" i="10"/>
  <c r="C631" i="10"/>
  <c r="F631" i="10" s="1"/>
  <c r="F616" i="8"/>
  <c r="D616" i="8"/>
  <c r="H615" i="8"/>
  <c r="G616" i="8"/>
  <c r="C617" i="8"/>
  <c r="G599" i="2"/>
  <c r="F599" i="2"/>
  <c r="C600" i="2"/>
  <c r="D600" i="2" s="1"/>
  <c r="H598" i="2"/>
  <c r="H630" i="10" l="1"/>
  <c r="D631" i="10"/>
  <c r="C632" i="10"/>
  <c r="F632" i="10" s="1"/>
  <c r="G631" i="10"/>
  <c r="F617" i="8"/>
  <c r="D617" i="8"/>
  <c r="H616" i="8"/>
  <c r="C618" i="8"/>
  <c r="G617" i="8"/>
  <c r="G600" i="2"/>
  <c r="F600" i="2"/>
  <c r="C601" i="2"/>
  <c r="D601" i="2" s="1"/>
  <c r="H599" i="2"/>
  <c r="H631" i="10" l="1"/>
  <c r="D632" i="10"/>
  <c r="H632" i="10" s="1"/>
  <c r="C633" i="10"/>
  <c r="F633" i="10" s="1"/>
  <c r="G632" i="10"/>
  <c r="F618" i="8"/>
  <c r="D618" i="8"/>
  <c r="H617" i="8"/>
  <c r="C619" i="8"/>
  <c r="G618" i="8"/>
  <c r="H600" i="2"/>
  <c r="G601" i="2"/>
  <c r="F601" i="2"/>
  <c r="C602" i="2"/>
  <c r="D602" i="2" s="1"/>
  <c r="D633" i="10" l="1"/>
  <c r="C634" i="10"/>
  <c r="F634" i="10" s="1"/>
  <c r="G633" i="10"/>
  <c r="H618" i="8"/>
  <c r="F619" i="8"/>
  <c r="D619" i="8"/>
  <c r="C620" i="8"/>
  <c r="G619" i="8"/>
  <c r="H601" i="2"/>
  <c r="G602" i="2"/>
  <c r="C603" i="2"/>
  <c r="D603" i="2" s="1"/>
  <c r="F602" i="2"/>
  <c r="H633" i="10" l="1"/>
  <c r="D634" i="10"/>
  <c r="G634" i="10"/>
  <c r="C635" i="10"/>
  <c r="F635" i="10" s="1"/>
  <c r="F620" i="8"/>
  <c r="D620" i="8"/>
  <c r="H619" i="8"/>
  <c r="G620" i="8"/>
  <c r="C621" i="8"/>
  <c r="H602" i="2"/>
  <c r="G603" i="2"/>
  <c r="F603" i="2"/>
  <c r="H603" i="2" s="1"/>
  <c r="C604" i="2"/>
  <c r="D604" i="2" s="1"/>
  <c r="H634" i="10" l="1"/>
  <c r="D635" i="10"/>
  <c r="C636" i="10"/>
  <c r="F636" i="10" s="1"/>
  <c r="G635" i="10"/>
  <c r="H620" i="8"/>
  <c r="F621" i="8"/>
  <c r="D621" i="8"/>
  <c r="C622" i="8"/>
  <c r="G621" i="8"/>
  <c r="G604" i="2"/>
  <c r="F604" i="2"/>
  <c r="C605" i="2"/>
  <c r="D605" i="2" s="1"/>
  <c r="H635" i="10" l="1"/>
  <c r="D636" i="10"/>
  <c r="H636" i="10" s="1"/>
  <c r="C637" i="10"/>
  <c r="F637" i="10" s="1"/>
  <c r="G636" i="10"/>
  <c r="F622" i="8"/>
  <c r="D622" i="8"/>
  <c r="H621" i="8"/>
  <c r="C623" i="8"/>
  <c r="G622" i="8"/>
  <c r="H604" i="2"/>
  <c r="G605" i="2"/>
  <c r="C606" i="2"/>
  <c r="D606" i="2" s="1"/>
  <c r="F605" i="2"/>
  <c r="H605" i="2" s="1"/>
  <c r="D637" i="10" l="1"/>
  <c r="H637" i="10" s="1"/>
  <c r="C638" i="10"/>
  <c r="F638" i="10" s="1"/>
  <c r="G637" i="10"/>
  <c r="F623" i="8"/>
  <c r="D623" i="8"/>
  <c r="H622" i="8"/>
  <c r="C624" i="8"/>
  <c r="G623" i="8"/>
  <c r="G606" i="2"/>
  <c r="F606" i="2"/>
  <c r="C607" i="2"/>
  <c r="D607" i="2" s="1"/>
  <c r="D638" i="10" l="1"/>
  <c r="H638" i="10" s="1"/>
  <c r="G638" i="10"/>
  <c r="C639" i="10"/>
  <c r="F639" i="10" s="1"/>
  <c r="H623" i="8"/>
  <c r="F624" i="8"/>
  <c r="D624" i="8"/>
  <c r="G624" i="8"/>
  <c r="C625" i="8"/>
  <c r="H606" i="2"/>
  <c r="G607" i="2"/>
  <c r="C608" i="2"/>
  <c r="D608" i="2" s="1"/>
  <c r="F607" i="2"/>
  <c r="D639" i="10" l="1"/>
  <c r="H639" i="10" s="1"/>
  <c r="C640" i="10"/>
  <c r="F640" i="10" s="1"/>
  <c r="G639" i="10"/>
  <c r="F625" i="8"/>
  <c r="D625" i="8"/>
  <c r="H624" i="8"/>
  <c r="C626" i="8"/>
  <c r="G625" i="8"/>
  <c r="H607" i="2"/>
  <c r="G608" i="2"/>
  <c r="F608" i="2"/>
  <c r="C609" i="2"/>
  <c r="D609" i="2" s="1"/>
  <c r="D640" i="10" l="1"/>
  <c r="H640" i="10" s="1"/>
  <c r="C641" i="10"/>
  <c r="F641" i="10" s="1"/>
  <c r="G640" i="10"/>
  <c r="F626" i="8"/>
  <c r="D626" i="8"/>
  <c r="H625" i="8"/>
  <c r="C627" i="8"/>
  <c r="G626" i="8"/>
  <c r="G609" i="2"/>
  <c r="C610" i="2"/>
  <c r="D610" i="2" s="1"/>
  <c r="F609" i="2"/>
  <c r="H608" i="2"/>
  <c r="D641" i="10" l="1"/>
  <c r="H641" i="10" s="1"/>
  <c r="C642" i="10"/>
  <c r="F642" i="10" s="1"/>
  <c r="G641" i="10"/>
  <c r="H626" i="8"/>
  <c r="F627" i="8"/>
  <c r="D627" i="8"/>
  <c r="C628" i="8"/>
  <c r="G627" i="8"/>
  <c r="H609" i="2"/>
  <c r="G610" i="2"/>
  <c r="C611" i="2"/>
  <c r="D611" i="2" s="1"/>
  <c r="F610" i="2"/>
  <c r="D642" i="10" l="1"/>
  <c r="H642" i="10" s="1"/>
  <c r="C643" i="10"/>
  <c r="F643" i="10" s="1"/>
  <c r="G642" i="10"/>
  <c r="F628" i="8"/>
  <c r="D628" i="8"/>
  <c r="H627" i="8"/>
  <c r="G628" i="8"/>
  <c r="C629" i="8"/>
  <c r="G611" i="2"/>
  <c r="C612" i="2"/>
  <c r="D612" i="2" s="1"/>
  <c r="F611" i="2"/>
  <c r="H611" i="2" s="1"/>
  <c r="H610" i="2"/>
  <c r="D643" i="10" l="1"/>
  <c r="H643" i="10" s="1"/>
  <c r="C644" i="10"/>
  <c r="F644" i="10" s="1"/>
  <c r="G643" i="10"/>
  <c r="H628" i="8"/>
  <c r="F629" i="8"/>
  <c r="D629" i="8"/>
  <c r="C630" i="8"/>
  <c r="G629" i="8"/>
  <c r="G612" i="2"/>
  <c r="F612" i="2"/>
  <c r="C613" i="2"/>
  <c r="D613" i="2" s="1"/>
  <c r="D644" i="10" l="1"/>
  <c r="H644" i="10" s="1"/>
  <c r="C645" i="10"/>
  <c r="F645" i="10" s="1"/>
  <c r="G644" i="10"/>
  <c r="D630" i="8"/>
  <c r="F630" i="8"/>
  <c r="H629" i="8"/>
  <c r="C631" i="8"/>
  <c r="G630" i="8"/>
  <c r="H612" i="2"/>
  <c r="G613" i="2"/>
  <c r="C614" i="2"/>
  <c r="D614" i="2" s="1"/>
  <c r="F613" i="2"/>
  <c r="D645" i="10" l="1"/>
  <c r="H645" i="10" s="1"/>
  <c r="C646" i="10"/>
  <c r="F646" i="10" s="1"/>
  <c r="G645" i="10"/>
  <c r="H630" i="8"/>
  <c r="F631" i="8"/>
  <c r="D631" i="8"/>
  <c r="C632" i="8"/>
  <c r="G631" i="8"/>
  <c r="G614" i="2"/>
  <c r="C615" i="2"/>
  <c r="D615" i="2" s="1"/>
  <c r="F614" i="2"/>
  <c r="H613" i="2"/>
  <c r="D646" i="10" l="1"/>
  <c r="H646" i="10" s="1"/>
  <c r="G646" i="10"/>
  <c r="C647" i="10"/>
  <c r="F647" i="10" s="1"/>
  <c r="F632" i="8"/>
  <c r="D632" i="8"/>
  <c r="H631" i="8"/>
  <c r="G632" i="8"/>
  <c r="C633" i="8"/>
  <c r="G615" i="2"/>
  <c r="C616" i="2"/>
  <c r="D616" i="2" s="1"/>
  <c r="F615" i="2"/>
  <c r="H615" i="2" s="1"/>
  <c r="H614" i="2"/>
  <c r="D647" i="10" l="1"/>
  <c r="H647" i="10" s="1"/>
  <c r="C648" i="10"/>
  <c r="F648" i="10" s="1"/>
  <c r="G647" i="10"/>
  <c r="H632" i="8"/>
  <c r="F633" i="8"/>
  <c r="D633" i="8"/>
  <c r="C634" i="8"/>
  <c r="G633" i="8"/>
  <c r="G616" i="2"/>
  <c r="C617" i="2"/>
  <c r="D617" i="2" s="1"/>
  <c r="F616" i="2"/>
  <c r="D648" i="10" l="1"/>
  <c r="H648" i="10" s="1"/>
  <c r="C649" i="10"/>
  <c r="F649" i="10" s="1"/>
  <c r="G648" i="10"/>
  <c r="H633" i="8"/>
  <c r="D634" i="8"/>
  <c r="F634" i="8"/>
  <c r="C635" i="8"/>
  <c r="G634" i="8"/>
  <c r="G617" i="2"/>
  <c r="C618" i="2"/>
  <c r="D618" i="2" s="1"/>
  <c r="F617" i="2"/>
  <c r="H616" i="2"/>
  <c r="D649" i="10" l="1"/>
  <c r="H649" i="10" s="1"/>
  <c r="C650" i="10"/>
  <c r="F650" i="10" s="1"/>
  <c r="G649" i="10"/>
  <c r="H634" i="8"/>
  <c r="F635" i="8"/>
  <c r="D635" i="8"/>
  <c r="C636" i="8"/>
  <c r="G635" i="8"/>
  <c r="H617" i="2"/>
  <c r="G618" i="2"/>
  <c r="F618" i="2"/>
  <c r="C619" i="2"/>
  <c r="D619" i="2" s="1"/>
  <c r="D650" i="10" l="1"/>
  <c r="G650" i="10"/>
  <c r="C651" i="10"/>
  <c r="F651" i="10" s="1"/>
  <c r="H635" i="8"/>
  <c r="F636" i="8"/>
  <c r="D636" i="8"/>
  <c r="G636" i="8"/>
  <c r="C637" i="8"/>
  <c r="H618" i="2"/>
  <c r="G619" i="2"/>
  <c r="C620" i="2"/>
  <c r="D620" i="2" s="1"/>
  <c r="F619" i="2"/>
  <c r="D651" i="10" l="1"/>
  <c r="H650" i="10"/>
  <c r="C652" i="10"/>
  <c r="F652" i="10" s="1"/>
  <c r="G651" i="10"/>
  <c r="F637" i="8"/>
  <c r="D637" i="8"/>
  <c r="H636" i="8"/>
  <c r="C638" i="8"/>
  <c r="G637" i="8"/>
  <c r="G620" i="2"/>
  <c r="C621" i="2"/>
  <c r="D621" i="2" s="1"/>
  <c r="F620" i="2"/>
  <c r="H619" i="2"/>
  <c r="H651" i="10" l="1"/>
  <c r="D652" i="10"/>
  <c r="C653" i="10"/>
  <c r="F653" i="10" s="1"/>
  <c r="G652" i="10"/>
  <c r="F638" i="8"/>
  <c r="D638" i="8"/>
  <c r="H637" i="8"/>
  <c r="C639" i="8"/>
  <c r="G638" i="8"/>
  <c r="H620" i="2"/>
  <c r="G621" i="2"/>
  <c r="C622" i="2"/>
  <c r="D622" i="2" s="1"/>
  <c r="F621" i="2"/>
  <c r="H652" i="10" l="1"/>
  <c r="D653" i="10"/>
  <c r="C654" i="10"/>
  <c r="F654" i="10" s="1"/>
  <c r="G653" i="10"/>
  <c r="H638" i="8"/>
  <c r="F639" i="8"/>
  <c r="D639" i="8"/>
  <c r="C640" i="8"/>
  <c r="G639" i="8"/>
  <c r="H621" i="2"/>
  <c r="G622" i="2"/>
  <c r="C623" i="2"/>
  <c r="D623" i="2" s="1"/>
  <c r="F622" i="2"/>
  <c r="D654" i="10" l="1"/>
  <c r="H653" i="10"/>
  <c r="G654" i="10"/>
  <c r="C655" i="10"/>
  <c r="F655" i="10" s="1"/>
  <c r="H639" i="8"/>
  <c r="F640" i="8"/>
  <c r="D640" i="8"/>
  <c r="G640" i="8"/>
  <c r="C641" i="8"/>
  <c r="H622" i="2"/>
  <c r="G623" i="2"/>
  <c r="F623" i="2"/>
  <c r="C624" i="2"/>
  <c r="D624" i="2" s="1"/>
  <c r="D655" i="10" l="1"/>
  <c r="H654" i="10"/>
  <c r="C656" i="10"/>
  <c r="F656" i="10" s="1"/>
  <c r="G655" i="10"/>
  <c r="F641" i="8"/>
  <c r="D641" i="8"/>
  <c r="H640" i="8"/>
  <c r="C642" i="8"/>
  <c r="G641" i="8"/>
  <c r="H623" i="2"/>
  <c r="G624" i="2"/>
  <c r="F624" i="2"/>
  <c r="C625" i="2"/>
  <c r="D625" i="2" s="1"/>
  <c r="D656" i="10" l="1"/>
  <c r="H656" i="10" s="1"/>
  <c r="H655" i="10"/>
  <c r="C657" i="10"/>
  <c r="F657" i="10" s="1"/>
  <c r="G656" i="10"/>
  <c r="H641" i="8"/>
  <c r="F642" i="8"/>
  <c r="D642" i="8"/>
  <c r="C643" i="8"/>
  <c r="G642" i="8"/>
  <c r="H624" i="2"/>
  <c r="G625" i="2"/>
  <c r="F625" i="2"/>
  <c r="C626" i="2"/>
  <c r="D626" i="2" s="1"/>
  <c r="D657" i="10" l="1"/>
  <c r="C658" i="10"/>
  <c r="F658" i="10" s="1"/>
  <c r="G657" i="10"/>
  <c r="F643" i="8"/>
  <c r="D643" i="8"/>
  <c r="H642" i="8"/>
  <c r="C644" i="8"/>
  <c r="G643" i="8"/>
  <c r="H625" i="2"/>
  <c r="G626" i="2"/>
  <c r="F626" i="2"/>
  <c r="C627" i="2"/>
  <c r="D627" i="2" s="1"/>
  <c r="D658" i="10" l="1"/>
  <c r="H657" i="10"/>
  <c r="C659" i="10"/>
  <c r="F659" i="10" s="1"/>
  <c r="G658" i="10"/>
  <c r="H643" i="8"/>
  <c r="F644" i="8"/>
  <c r="D644" i="8"/>
  <c r="G644" i="8"/>
  <c r="C645" i="8"/>
  <c r="H626" i="2"/>
  <c r="G627" i="2"/>
  <c r="F627" i="2"/>
  <c r="C628" i="2"/>
  <c r="D628" i="2" s="1"/>
  <c r="D659" i="10" l="1"/>
  <c r="H658" i="10"/>
  <c r="C660" i="10"/>
  <c r="F660" i="10" s="1"/>
  <c r="G659" i="10"/>
  <c r="F645" i="8"/>
  <c r="D645" i="8"/>
  <c r="H644" i="8"/>
  <c r="C646" i="8"/>
  <c r="G645" i="8"/>
  <c r="H627" i="2"/>
  <c r="G628" i="2"/>
  <c r="F628" i="2"/>
  <c r="C629" i="2"/>
  <c r="D629" i="2" s="1"/>
  <c r="D660" i="10" l="1"/>
  <c r="H659" i="10"/>
  <c r="C661" i="10"/>
  <c r="F661" i="10" s="1"/>
  <c r="G660" i="10"/>
  <c r="F646" i="8"/>
  <c r="D646" i="8"/>
  <c r="H645" i="8"/>
  <c r="C647" i="8"/>
  <c r="G646" i="8"/>
  <c r="H628" i="2"/>
  <c r="G629" i="2"/>
  <c r="F629" i="2"/>
  <c r="C630" i="2"/>
  <c r="D630" i="2" s="1"/>
  <c r="D661" i="10" l="1"/>
  <c r="H661" i="10" s="1"/>
  <c r="H660" i="10"/>
  <c r="C662" i="10"/>
  <c r="F662" i="10" s="1"/>
  <c r="G661" i="10"/>
  <c r="H646" i="8"/>
  <c r="F647" i="8"/>
  <c r="D647" i="8"/>
  <c r="C648" i="8"/>
  <c r="G647" i="8"/>
  <c r="H629" i="2"/>
  <c r="G630" i="2"/>
  <c r="F630" i="2"/>
  <c r="C631" i="2"/>
  <c r="D631" i="2" s="1"/>
  <c r="D662" i="10" l="1"/>
  <c r="G662" i="10"/>
  <c r="C663" i="10"/>
  <c r="F663" i="10" s="1"/>
  <c r="H647" i="8"/>
  <c r="F648" i="8"/>
  <c r="D648" i="8"/>
  <c r="G648" i="8"/>
  <c r="C649" i="8"/>
  <c r="H630" i="2"/>
  <c r="G631" i="2"/>
  <c r="F631" i="2"/>
  <c r="C632" i="2"/>
  <c r="D632" i="2" s="1"/>
  <c r="D663" i="10" l="1"/>
  <c r="H662" i="10"/>
  <c r="C664" i="10"/>
  <c r="F664" i="10" s="1"/>
  <c r="G663" i="10"/>
  <c r="F649" i="8"/>
  <c r="D649" i="8"/>
  <c r="H648" i="8"/>
  <c r="C650" i="8"/>
  <c r="G649" i="8"/>
  <c r="H631" i="2"/>
  <c r="G632" i="2"/>
  <c r="F632" i="2"/>
  <c r="C633" i="2"/>
  <c r="D633" i="2" s="1"/>
  <c r="D664" i="10" l="1"/>
  <c r="H664" i="10" s="1"/>
  <c r="H663" i="10"/>
  <c r="C665" i="10"/>
  <c r="F665" i="10" s="1"/>
  <c r="G664" i="10"/>
  <c r="F650" i="8"/>
  <c r="D650" i="8"/>
  <c r="H649" i="8"/>
  <c r="C651" i="8"/>
  <c r="G650" i="8"/>
  <c r="H632" i="2"/>
  <c r="G633" i="2"/>
  <c r="F633" i="2"/>
  <c r="C634" i="2"/>
  <c r="D634" i="2" s="1"/>
  <c r="D665" i="10" l="1"/>
  <c r="C666" i="10"/>
  <c r="F666" i="10" s="1"/>
  <c r="G665" i="10"/>
  <c r="H650" i="8"/>
  <c r="F651" i="8"/>
  <c r="D651" i="8"/>
  <c r="C652" i="8"/>
  <c r="G651" i="8"/>
  <c r="H633" i="2"/>
  <c r="G634" i="2"/>
  <c r="F634" i="2"/>
  <c r="C635" i="2"/>
  <c r="D635" i="2" s="1"/>
  <c r="H665" i="10" l="1"/>
  <c r="D666" i="10"/>
  <c r="G666" i="10"/>
  <c r="C667" i="10"/>
  <c r="F667" i="10" s="1"/>
  <c r="F652" i="8"/>
  <c r="D652" i="8"/>
  <c r="H651" i="8"/>
  <c r="G652" i="8"/>
  <c r="C653" i="8"/>
  <c r="H634" i="2"/>
  <c r="G635" i="2"/>
  <c r="F635" i="2"/>
  <c r="C636" i="2"/>
  <c r="D636" i="2" s="1"/>
  <c r="D667" i="10" l="1"/>
  <c r="H667" i="10" s="1"/>
  <c r="H666" i="10"/>
  <c r="C668" i="10"/>
  <c r="F668" i="10" s="1"/>
  <c r="G667" i="10"/>
  <c r="F653" i="8"/>
  <c r="D653" i="8"/>
  <c r="H652" i="8"/>
  <c r="C654" i="8"/>
  <c r="G653" i="8"/>
  <c r="H635" i="2"/>
  <c r="G636" i="2"/>
  <c r="F636" i="2"/>
  <c r="C637" i="2"/>
  <c r="D637" i="2" s="1"/>
  <c r="D668" i="10" l="1"/>
  <c r="C669" i="10"/>
  <c r="F669" i="10" s="1"/>
  <c r="G668" i="10"/>
  <c r="H653" i="8"/>
  <c r="F654" i="8"/>
  <c r="D654" i="8"/>
  <c r="C655" i="8"/>
  <c r="G654" i="8"/>
  <c r="H636" i="2"/>
  <c r="G637" i="2"/>
  <c r="F637" i="2"/>
  <c r="C638" i="2"/>
  <c r="D638" i="2" s="1"/>
  <c r="D669" i="10" l="1"/>
  <c r="H669" i="10" s="1"/>
  <c r="H668" i="10"/>
  <c r="C670" i="10"/>
  <c r="F670" i="10" s="1"/>
  <c r="G669" i="10"/>
  <c r="F655" i="8"/>
  <c r="D655" i="8"/>
  <c r="H654" i="8"/>
  <c r="C656" i="8"/>
  <c r="G655" i="8"/>
  <c r="H637" i="2"/>
  <c r="G638" i="2"/>
  <c r="F638" i="2"/>
  <c r="C639" i="2"/>
  <c r="D639" i="2" s="1"/>
  <c r="D670" i="10" l="1"/>
  <c r="H670" i="10" s="1"/>
  <c r="G670" i="10"/>
  <c r="C671" i="10"/>
  <c r="F671" i="10" s="1"/>
  <c r="F656" i="8"/>
  <c r="D656" i="8"/>
  <c r="H655" i="8"/>
  <c r="G656" i="8"/>
  <c r="C657" i="8"/>
  <c r="H638" i="2"/>
  <c r="G639" i="2"/>
  <c r="F639" i="2"/>
  <c r="C640" i="2"/>
  <c r="D640" i="2" s="1"/>
  <c r="D671" i="10" l="1"/>
  <c r="C672" i="10"/>
  <c r="F672" i="10" s="1"/>
  <c r="G671" i="10"/>
  <c r="F657" i="8"/>
  <c r="D657" i="8"/>
  <c r="H656" i="8"/>
  <c r="C658" i="8"/>
  <c r="G657" i="8"/>
  <c r="H639" i="2"/>
  <c r="G640" i="2"/>
  <c r="F640" i="2"/>
  <c r="C641" i="2"/>
  <c r="D641" i="2" s="1"/>
  <c r="D672" i="10" l="1"/>
  <c r="H672" i="10" s="1"/>
  <c r="H671" i="10"/>
  <c r="C673" i="10"/>
  <c r="F673" i="10" s="1"/>
  <c r="G672" i="10"/>
  <c r="H657" i="8"/>
  <c r="F658" i="8"/>
  <c r="D658" i="8"/>
  <c r="C659" i="8"/>
  <c r="G658" i="8"/>
  <c r="G641" i="2"/>
  <c r="F641" i="2"/>
  <c r="C642" i="2"/>
  <c r="D642" i="2" s="1"/>
  <c r="H640" i="2"/>
  <c r="D673" i="10" l="1"/>
  <c r="C674" i="10"/>
  <c r="F674" i="10" s="1"/>
  <c r="G673" i="10"/>
  <c r="F659" i="8"/>
  <c r="D659" i="8"/>
  <c r="H658" i="8"/>
  <c r="C660" i="8"/>
  <c r="G659" i="8"/>
  <c r="G642" i="2"/>
  <c r="C643" i="2"/>
  <c r="D643" i="2" s="1"/>
  <c r="F642" i="2"/>
  <c r="H641" i="2"/>
  <c r="D674" i="10" l="1"/>
  <c r="H673" i="10"/>
  <c r="C675" i="10"/>
  <c r="F675" i="10" s="1"/>
  <c r="G674" i="10"/>
  <c r="H659" i="8"/>
  <c r="F660" i="8"/>
  <c r="D660" i="8"/>
  <c r="G660" i="8"/>
  <c r="C661" i="8"/>
  <c r="H642" i="2"/>
  <c r="G643" i="2"/>
  <c r="C644" i="2"/>
  <c r="D644" i="2" s="1"/>
  <c r="F643" i="2"/>
  <c r="H674" i="10" l="1"/>
  <c r="D675" i="10"/>
  <c r="C676" i="10"/>
  <c r="F676" i="10" s="1"/>
  <c r="G675" i="10"/>
  <c r="F661" i="8"/>
  <c r="D661" i="8"/>
  <c r="H660" i="8"/>
  <c r="C662" i="8"/>
  <c r="G661" i="8"/>
  <c r="H643" i="2"/>
  <c r="G644" i="2"/>
  <c r="F644" i="2"/>
  <c r="C645" i="2"/>
  <c r="D645" i="2" s="1"/>
  <c r="D676" i="10" l="1"/>
  <c r="H675" i="10"/>
  <c r="C677" i="10"/>
  <c r="F677" i="10" s="1"/>
  <c r="G676" i="10"/>
  <c r="H661" i="8"/>
  <c r="F662" i="8"/>
  <c r="D662" i="8"/>
  <c r="C663" i="8"/>
  <c r="G662" i="8"/>
  <c r="G645" i="2"/>
  <c r="F645" i="2"/>
  <c r="C646" i="2"/>
  <c r="D646" i="2" s="1"/>
  <c r="H644" i="2"/>
  <c r="D677" i="10" l="1"/>
  <c r="H677" i="10" s="1"/>
  <c r="H676" i="10"/>
  <c r="C678" i="10"/>
  <c r="F678" i="10" s="1"/>
  <c r="G677" i="10"/>
  <c r="F663" i="8"/>
  <c r="D663" i="8"/>
  <c r="H662" i="8"/>
  <c r="C664" i="8"/>
  <c r="G663" i="8"/>
  <c r="H645" i="2"/>
  <c r="G646" i="2"/>
  <c r="F646" i="2"/>
  <c r="C647" i="2"/>
  <c r="D647" i="2" s="1"/>
  <c r="D678" i="10" l="1"/>
  <c r="H678" i="10" s="1"/>
  <c r="G678" i="10"/>
  <c r="C679" i="10"/>
  <c r="F679" i="10" s="1"/>
  <c r="F664" i="8"/>
  <c r="D664" i="8"/>
  <c r="H663" i="8"/>
  <c r="G664" i="8"/>
  <c r="C665" i="8"/>
  <c r="H646" i="2"/>
  <c r="G647" i="2"/>
  <c r="C648" i="2"/>
  <c r="D648" i="2" s="1"/>
  <c r="F647" i="2"/>
  <c r="H647" i="2" s="1"/>
  <c r="D679" i="10" l="1"/>
  <c r="H679" i="10" s="1"/>
  <c r="C680" i="10"/>
  <c r="F680" i="10" s="1"/>
  <c r="G679" i="10"/>
  <c r="F665" i="8"/>
  <c r="D665" i="8"/>
  <c r="H664" i="8"/>
  <c r="C666" i="8"/>
  <c r="G665" i="8"/>
  <c r="G648" i="2"/>
  <c r="C649" i="2"/>
  <c r="D649" i="2" s="1"/>
  <c r="F648" i="2"/>
  <c r="D680" i="10" l="1"/>
  <c r="C681" i="10"/>
  <c r="F681" i="10" s="1"/>
  <c r="G680" i="10"/>
  <c r="H665" i="8"/>
  <c r="F666" i="8"/>
  <c r="D666" i="8"/>
  <c r="C667" i="8"/>
  <c r="G666" i="8"/>
  <c r="H648" i="2"/>
  <c r="G649" i="2"/>
  <c r="F649" i="2"/>
  <c r="H649" i="2" s="1"/>
  <c r="C650" i="2"/>
  <c r="D650" i="2" s="1"/>
  <c r="D681" i="10" l="1"/>
  <c r="H681" i="10" s="1"/>
  <c r="H680" i="10"/>
  <c r="C682" i="10"/>
  <c r="F682" i="10" s="1"/>
  <c r="G681" i="10"/>
  <c r="H666" i="8"/>
  <c r="F667" i="8"/>
  <c r="D667" i="8"/>
  <c r="C668" i="8"/>
  <c r="G667" i="8"/>
  <c r="G650" i="2"/>
  <c r="F650" i="2"/>
  <c r="C651" i="2"/>
  <c r="D651" i="2" s="1"/>
  <c r="D682" i="10" l="1"/>
  <c r="H682" i="10" s="1"/>
  <c r="G682" i="10"/>
  <c r="C683" i="10"/>
  <c r="F683" i="10" s="1"/>
  <c r="H667" i="8"/>
  <c r="F668" i="8"/>
  <c r="D668" i="8"/>
  <c r="G668" i="8"/>
  <c r="C669" i="8"/>
  <c r="G651" i="2"/>
  <c r="C652" i="2"/>
  <c r="D652" i="2" s="1"/>
  <c r="F651" i="2"/>
  <c r="H650" i="2"/>
  <c r="D683" i="10" l="1"/>
  <c r="C684" i="10"/>
  <c r="F684" i="10" s="1"/>
  <c r="G683" i="10"/>
  <c r="F669" i="8"/>
  <c r="D669" i="8"/>
  <c r="H668" i="8"/>
  <c r="C670" i="8"/>
  <c r="G669" i="8"/>
  <c r="H651" i="2"/>
  <c r="G652" i="2"/>
  <c r="C653" i="2"/>
  <c r="D653" i="2" s="1"/>
  <c r="F652" i="2"/>
  <c r="H683" i="10" l="1"/>
  <c r="D684" i="10"/>
  <c r="C685" i="10"/>
  <c r="F685" i="10" s="1"/>
  <c r="G684" i="10"/>
  <c r="H669" i="8"/>
  <c r="F670" i="8"/>
  <c r="D670" i="8"/>
  <c r="C671" i="8"/>
  <c r="G670" i="8"/>
  <c r="G653" i="2"/>
  <c r="C654" i="2"/>
  <c r="D654" i="2" s="1"/>
  <c r="F653" i="2"/>
  <c r="H652" i="2"/>
  <c r="H684" i="10" l="1"/>
  <c r="D685" i="10"/>
  <c r="C686" i="10"/>
  <c r="F686" i="10" s="1"/>
  <c r="G685" i="10"/>
  <c r="F671" i="8"/>
  <c r="D671" i="8"/>
  <c r="H670" i="8"/>
  <c r="C672" i="8"/>
  <c r="G671" i="8"/>
  <c r="H653" i="2"/>
  <c r="G654" i="2"/>
  <c r="C655" i="2"/>
  <c r="D655" i="2" s="1"/>
  <c r="F654" i="2"/>
  <c r="H685" i="10" l="1"/>
  <c r="D686" i="10"/>
  <c r="G686" i="10"/>
  <c r="C687" i="10"/>
  <c r="F687" i="10" s="1"/>
  <c r="F672" i="8"/>
  <c r="D672" i="8"/>
  <c r="H671" i="8"/>
  <c r="G672" i="8"/>
  <c r="C673" i="8"/>
  <c r="H654" i="2"/>
  <c r="G655" i="2"/>
  <c r="C656" i="2"/>
  <c r="D656" i="2" s="1"/>
  <c r="F655" i="2"/>
  <c r="H686" i="10" l="1"/>
  <c r="D687" i="10"/>
  <c r="C688" i="10"/>
  <c r="F688" i="10" s="1"/>
  <c r="G687" i="10"/>
  <c r="F673" i="8"/>
  <c r="D673" i="8"/>
  <c r="H672" i="8"/>
  <c r="C674" i="8"/>
  <c r="G673" i="8"/>
  <c r="H655" i="2"/>
  <c r="G656" i="2"/>
  <c r="C657" i="2"/>
  <c r="D657" i="2" s="1"/>
  <c r="F656" i="2"/>
  <c r="D688" i="10" l="1"/>
  <c r="H687" i="10"/>
  <c r="C689" i="10"/>
  <c r="F689" i="10" s="1"/>
  <c r="G688" i="10"/>
  <c r="H673" i="8"/>
  <c r="F674" i="8"/>
  <c r="D674" i="8"/>
  <c r="C675" i="8"/>
  <c r="G674" i="8"/>
  <c r="H656" i="2"/>
  <c r="G657" i="2"/>
  <c r="F657" i="2"/>
  <c r="C658" i="2"/>
  <c r="D658" i="2" s="1"/>
  <c r="D689" i="10" l="1"/>
  <c r="H688" i="10"/>
  <c r="C690" i="10"/>
  <c r="F690" i="10" s="1"/>
  <c r="G689" i="10"/>
  <c r="H674" i="8"/>
  <c r="F675" i="8"/>
  <c r="D675" i="8"/>
  <c r="C676" i="8"/>
  <c r="G675" i="8"/>
  <c r="G658" i="2"/>
  <c r="F658" i="2"/>
  <c r="C659" i="2"/>
  <c r="D659" i="2" s="1"/>
  <c r="H657" i="2"/>
  <c r="D690" i="10" l="1"/>
  <c r="H690" i="10" s="1"/>
  <c r="H689" i="10"/>
  <c r="C691" i="10"/>
  <c r="F691" i="10" s="1"/>
  <c r="G690" i="10"/>
  <c r="H675" i="8"/>
  <c r="F676" i="8"/>
  <c r="D676" i="8"/>
  <c r="G676" i="8"/>
  <c r="C677" i="8"/>
  <c r="H658" i="2"/>
  <c r="G659" i="2"/>
  <c r="C660" i="2"/>
  <c r="D660" i="2" s="1"/>
  <c r="F659" i="2"/>
  <c r="D691" i="10" l="1"/>
  <c r="H691" i="10" s="1"/>
  <c r="C692" i="10"/>
  <c r="F692" i="10" s="1"/>
  <c r="G691" i="10"/>
  <c r="H676" i="8"/>
  <c r="F677" i="8"/>
  <c r="D677" i="8"/>
  <c r="C678" i="8"/>
  <c r="G677" i="8"/>
  <c r="G660" i="2"/>
  <c r="C661" i="2"/>
  <c r="D661" i="2" s="1"/>
  <c r="F660" i="2"/>
  <c r="H659" i="2"/>
  <c r="D692" i="10" l="1"/>
  <c r="C693" i="10"/>
  <c r="F693" i="10" s="1"/>
  <c r="G692" i="10"/>
  <c r="F678" i="8"/>
  <c r="D678" i="8"/>
  <c r="H677" i="8"/>
  <c r="C679" i="8"/>
  <c r="G678" i="8"/>
  <c r="H660" i="2"/>
  <c r="G661" i="2"/>
  <c r="C662" i="2"/>
  <c r="D662" i="2" s="1"/>
  <c r="F661" i="2"/>
  <c r="H692" i="10" l="1"/>
  <c r="D693" i="10"/>
  <c r="C694" i="10"/>
  <c r="F694" i="10" s="1"/>
  <c r="G693" i="10"/>
  <c r="F679" i="8"/>
  <c r="D679" i="8"/>
  <c r="H678" i="8"/>
  <c r="C680" i="8"/>
  <c r="G679" i="8"/>
  <c r="G662" i="2"/>
  <c r="F662" i="2"/>
  <c r="C663" i="2"/>
  <c r="D663" i="2" s="1"/>
  <c r="H661" i="2"/>
  <c r="H693" i="10" l="1"/>
  <c r="D694" i="10"/>
  <c r="G694" i="10"/>
  <c r="C695" i="10"/>
  <c r="F695" i="10" s="1"/>
  <c r="F680" i="8"/>
  <c r="D680" i="8"/>
  <c r="H679" i="8"/>
  <c r="G680" i="8"/>
  <c r="C681" i="8"/>
  <c r="H662" i="2"/>
  <c r="G663" i="2"/>
  <c r="F663" i="2"/>
  <c r="C664" i="2"/>
  <c r="D664" i="2" s="1"/>
  <c r="H694" i="10" l="1"/>
  <c r="D695" i="10"/>
  <c r="C696" i="10"/>
  <c r="F696" i="10" s="1"/>
  <c r="G695" i="10"/>
  <c r="F681" i="8"/>
  <c r="D681" i="8"/>
  <c r="H680" i="8"/>
  <c r="C682" i="8"/>
  <c r="G681" i="8"/>
  <c r="H663" i="2"/>
  <c r="G664" i="2"/>
  <c r="F664" i="2"/>
  <c r="C665" i="2"/>
  <c r="D665" i="2" s="1"/>
  <c r="D696" i="10" l="1"/>
  <c r="H696" i="10" s="1"/>
  <c r="H695" i="10"/>
  <c r="C697" i="10"/>
  <c r="F697" i="10" s="1"/>
  <c r="G696" i="10"/>
  <c r="F682" i="8"/>
  <c r="D682" i="8"/>
  <c r="H681" i="8"/>
  <c r="C683" i="8"/>
  <c r="G682" i="8"/>
  <c r="G665" i="2"/>
  <c r="F665" i="2"/>
  <c r="C666" i="2"/>
  <c r="D666" i="2" s="1"/>
  <c r="H664" i="2"/>
  <c r="D697" i="10" l="1"/>
  <c r="C698" i="10"/>
  <c r="F698" i="10" s="1"/>
  <c r="G697" i="10"/>
  <c r="H682" i="8"/>
  <c r="F683" i="8"/>
  <c r="D683" i="8"/>
  <c r="C684" i="8"/>
  <c r="G683" i="8"/>
  <c r="H665" i="2"/>
  <c r="G666" i="2"/>
  <c r="C667" i="2"/>
  <c r="D667" i="2" s="1"/>
  <c r="F666" i="2"/>
  <c r="D698" i="10" l="1"/>
  <c r="H697" i="10"/>
  <c r="G698" i="10"/>
  <c r="C699" i="10"/>
  <c r="F699" i="10" s="1"/>
  <c r="H683" i="8"/>
  <c r="F684" i="8"/>
  <c r="D684" i="8"/>
  <c r="G684" i="8"/>
  <c r="C685" i="8"/>
  <c r="G667" i="2"/>
  <c r="C668" i="2"/>
  <c r="D668" i="2" s="1"/>
  <c r="F667" i="2"/>
  <c r="H666" i="2"/>
  <c r="D699" i="10" l="1"/>
  <c r="H698" i="10"/>
  <c r="C700" i="10"/>
  <c r="F700" i="10" s="1"/>
  <c r="G699" i="10"/>
  <c r="H684" i="8"/>
  <c r="F685" i="8"/>
  <c r="D685" i="8"/>
  <c r="C686" i="8"/>
  <c r="G685" i="8"/>
  <c r="H667" i="2"/>
  <c r="G668" i="2"/>
  <c r="F668" i="2"/>
  <c r="C669" i="2"/>
  <c r="D669" i="2" s="1"/>
  <c r="D700" i="10" l="1"/>
  <c r="H700" i="10" s="1"/>
  <c r="H699" i="10"/>
  <c r="C701" i="10"/>
  <c r="F701" i="10" s="1"/>
  <c r="G700" i="10"/>
  <c r="F686" i="8"/>
  <c r="D686" i="8"/>
  <c r="H685" i="8"/>
  <c r="C687" i="8"/>
  <c r="G686" i="8"/>
  <c r="H668" i="2"/>
  <c r="G669" i="2"/>
  <c r="C670" i="2"/>
  <c r="D670" i="2" s="1"/>
  <c r="F669" i="2"/>
  <c r="D701" i="10" l="1"/>
  <c r="C702" i="10"/>
  <c r="F702" i="10" s="1"/>
  <c r="G701" i="10"/>
  <c r="H686" i="8"/>
  <c r="F687" i="8"/>
  <c r="D687" i="8"/>
  <c r="C688" i="8"/>
  <c r="G687" i="8"/>
  <c r="H669" i="2"/>
  <c r="G670" i="2"/>
  <c r="F670" i="2"/>
  <c r="C671" i="2"/>
  <c r="D671" i="2" s="1"/>
  <c r="D702" i="10" l="1"/>
  <c r="H701" i="10"/>
  <c r="G702" i="10"/>
  <c r="C703" i="10"/>
  <c r="F703" i="10" s="1"/>
  <c r="F688" i="8"/>
  <c r="D688" i="8"/>
  <c r="H687" i="8"/>
  <c r="G688" i="8"/>
  <c r="C689" i="8"/>
  <c r="H670" i="2"/>
  <c r="G671" i="2"/>
  <c r="C672" i="2"/>
  <c r="D672" i="2" s="1"/>
  <c r="F671" i="2"/>
  <c r="D703" i="10" l="1"/>
  <c r="H702" i="10"/>
  <c r="C704" i="10"/>
  <c r="F704" i="10" s="1"/>
  <c r="G703" i="10"/>
  <c r="F689" i="8"/>
  <c r="D689" i="8"/>
  <c r="H688" i="8"/>
  <c r="C690" i="8"/>
  <c r="G689" i="8"/>
  <c r="H671" i="2"/>
  <c r="G672" i="2"/>
  <c r="C673" i="2"/>
  <c r="D673" i="2" s="1"/>
  <c r="F672" i="2"/>
  <c r="D704" i="10" l="1"/>
  <c r="H704" i="10" s="1"/>
  <c r="H703" i="10"/>
  <c r="C705" i="10"/>
  <c r="F705" i="10" s="1"/>
  <c r="G704" i="10"/>
  <c r="F690" i="8"/>
  <c r="D690" i="8"/>
  <c r="H689" i="8"/>
  <c r="C691" i="8"/>
  <c r="G690" i="8"/>
  <c r="H672" i="2"/>
  <c r="G673" i="2"/>
  <c r="F673" i="2"/>
  <c r="C674" i="2"/>
  <c r="D674" i="2" s="1"/>
  <c r="D705" i="10" l="1"/>
  <c r="C706" i="10"/>
  <c r="F706" i="10" s="1"/>
  <c r="G705" i="10"/>
  <c r="H690" i="8"/>
  <c r="F691" i="8"/>
  <c r="D691" i="8"/>
  <c r="C692" i="8"/>
  <c r="G691" i="8"/>
  <c r="H673" i="2"/>
  <c r="G674" i="2"/>
  <c r="C675" i="2"/>
  <c r="D675" i="2" s="1"/>
  <c r="F674" i="2"/>
  <c r="D706" i="10" l="1"/>
  <c r="H705" i="10"/>
  <c r="C707" i="10"/>
  <c r="F707" i="10" s="1"/>
  <c r="G706" i="10"/>
  <c r="F692" i="8"/>
  <c r="D692" i="8"/>
  <c r="H691" i="8"/>
  <c r="G692" i="8"/>
  <c r="C693" i="8"/>
  <c r="H674" i="2"/>
  <c r="G675" i="2"/>
  <c r="C676" i="2"/>
  <c r="D676" i="2" s="1"/>
  <c r="F675" i="2"/>
  <c r="H706" i="10" l="1"/>
  <c r="D707" i="10"/>
  <c r="C708" i="10"/>
  <c r="F708" i="10" s="1"/>
  <c r="G707" i="10"/>
  <c r="H692" i="8"/>
  <c r="F693" i="8"/>
  <c r="D693" i="8"/>
  <c r="C694" i="8"/>
  <c r="G693" i="8"/>
  <c r="H675" i="2"/>
  <c r="G676" i="2"/>
  <c r="F676" i="2"/>
  <c r="C677" i="2"/>
  <c r="D677" i="2" s="1"/>
  <c r="H707" i="10" l="1"/>
  <c r="D708" i="10"/>
  <c r="C709" i="10"/>
  <c r="F709" i="10" s="1"/>
  <c r="G708" i="10"/>
  <c r="H693" i="8"/>
  <c r="D694" i="8"/>
  <c r="F694" i="8"/>
  <c r="C695" i="8"/>
  <c r="G694" i="8"/>
  <c r="G677" i="2"/>
  <c r="F677" i="2"/>
  <c r="C678" i="2"/>
  <c r="D678" i="2" s="1"/>
  <c r="H676" i="2"/>
  <c r="H708" i="10" l="1"/>
  <c r="D709" i="10"/>
  <c r="C710" i="10"/>
  <c r="F710" i="10" s="1"/>
  <c r="G709" i="10"/>
  <c r="H694" i="8"/>
  <c r="F695" i="8"/>
  <c r="D695" i="8"/>
  <c r="C696" i="8"/>
  <c r="G695" i="8"/>
  <c r="G678" i="2"/>
  <c r="F678" i="2"/>
  <c r="C679" i="2"/>
  <c r="D679" i="2" s="1"/>
  <c r="H677" i="2"/>
  <c r="H709" i="10" l="1"/>
  <c r="D710" i="10"/>
  <c r="G710" i="10"/>
  <c r="C711" i="10"/>
  <c r="F711" i="10" s="1"/>
  <c r="F696" i="8"/>
  <c r="D696" i="8"/>
  <c r="H695" i="8"/>
  <c r="G696" i="8"/>
  <c r="C697" i="8"/>
  <c r="H678" i="2"/>
  <c r="G679" i="2"/>
  <c r="C680" i="2"/>
  <c r="D680" i="2" s="1"/>
  <c r="F679" i="2"/>
  <c r="H710" i="10" l="1"/>
  <c r="D711" i="10"/>
  <c r="C712" i="10"/>
  <c r="F712" i="10" s="1"/>
  <c r="G711" i="10"/>
  <c r="H696" i="8"/>
  <c r="F697" i="8"/>
  <c r="D697" i="8"/>
  <c r="C698" i="8"/>
  <c r="G697" i="8"/>
  <c r="H679" i="2"/>
  <c r="G680" i="2"/>
  <c r="C681" i="2"/>
  <c r="D681" i="2" s="1"/>
  <c r="F680" i="2"/>
  <c r="D712" i="10" l="1"/>
  <c r="H711" i="10"/>
  <c r="C713" i="10"/>
  <c r="F713" i="10" s="1"/>
  <c r="G712" i="10"/>
  <c r="H697" i="8"/>
  <c r="F698" i="8"/>
  <c r="D698" i="8"/>
  <c r="C699" i="8"/>
  <c r="G698" i="8"/>
  <c r="H680" i="2"/>
  <c r="G681" i="2"/>
  <c r="F681" i="2"/>
  <c r="C682" i="2"/>
  <c r="D682" i="2" s="1"/>
  <c r="D713" i="10" l="1"/>
  <c r="H712" i="10"/>
  <c r="C714" i="10"/>
  <c r="F714" i="10" s="1"/>
  <c r="G713" i="10"/>
  <c r="H698" i="8"/>
  <c r="F699" i="8"/>
  <c r="D699" i="8"/>
  <c r="C700" i="8"/>
  <c r="G699" i="8"/>
  <c r="G682" i="2"/>
  <c r="F682" i="2"/>
  <c r="C683" i="2"/>
  <c r="D683" i="2" s="1"/>
  <c r="H681" i="2"/>
  <c r="D714" i="10" l="1"/>
  <c r="H714" i="10" s="1"/>
  <c r="H713" i="10"/>
  <c r="G714" i="10"/>
  <c r="C715" i="10"/>
  <c r="F715" i="10" s="1"/>
  <c r="H699" i="8"/>
  <c r="F700" i="8"/>
  <c r="D700" i="8"/>
  <c r="G700" i="8"/>
  <c r="C701" i="8"/>
  <c r="H682" i="2"/>
  <c r="G683" i="2"/>
  <c r="F683" i="2"/>
  <c r="C684" i="2"/>
  <c r="D684" i="2" s="1"/>
  <c r="D715" i="10" l="1"/>
  <c r="C716" i="10"/>
  <c r="F716" i="10" s="1"/>
  <c r="G715" i="10"/>
  <c r="H700" i="8"/>
  <c r="F701" i="8"/>
  <c r="D701" i="8"/>
  <c r="C702" i="8"/>
  <c r="G701" i="8"/>
  <c r="H683" i="2"/>
  <c r="G684" i="2"/>
  <c r="C685" i="2"/>
  <c r="D685" i="2" s="1"/>
  <c r="F684" i="2"/>
  <c r="D716" i="10" l="1"/>
  <c r="H715" i="10"/>
  <c r="C717" i="10"/>
  <c r="F717" i="10" s="1"/>
  <c r="G716" i="10"/>
  <c r="H701" i="8"/>
  <c r="F702" i="8"/>
  <c r="D702" i="8"/>
  <c r="C703" i="8"/>
  <c r="G702" i="8"/>
  <c r="H684" i="2"/>
  <c r="G685" i="2"/>
  <c r="C686" i="2"/>
  <c r="D686" i="2" s="1"/>
  <c r="F685" i="2"/>
  <c r="D717" i="10" l="1"/>
  <c r="H716" i="10"/>
  <c r="C718" i="10"/>
  <c r="F718" i="10" s="1"/>
  <c r="G717" i="10"/>
  <c r="H702" i="8"/>
  <c r="F703" i="8"/>
  <c r="D703" i="8"/>
  <c r="C704" i="8"/>
  <c r="G703" i="8"/>
  <c r="G686" i="2"/>
  <c r="F686" i="2"/>
  <c r="C687" i="2"/>
  <c r="D687" i="2" s="1"/>
  <c r="H685" i="2"/>
  <c r="D718" i="10" l="1"/>
  <c r="H717" i="10"/>
  <c r="G718" i="10"/>
  <c r="C719" i="10"/>
  <c r="F719" i="10" s="1"/>
  <c r="H703" i="8"/>
  <c r="F704" i="8"/>
  <c r="D704" i="8"/>
  <c r="G704" i="8"/>
  <c r="C705" i="8"/>
  <c r="G687" i="2"/>
  <c r="C688" i="2"/>
  <c r="D688" i="2" s="1"/>
  <c r="F687" i="2"/>
  <c r="H686" i="2"/>
  <c r="D719" i="10" l="1"/>
  <c r="H719" i="10" s="1"/>
  <c r="H718" i="10"/>
  <c r="C720" i="10"/>
  <c r="F720" i="10" s="1"/>
  <c r="G719" i="10"/>
  <c r="H704" i="8"/>
  <c r="F705" i="8"/>
  <c r="D705" i="8"/>
  <c r="C706" i="8"/>
  <c r="G705" i="8"/>
  <c r="H687" i="2"/>
  <c r="G688" i="2"/>
  <c r="C689" i="2"/>
  <c r="D689" i="2" s="1"/>
  <c r="F688" i="2"/>
  <c r="D720" i="10" l="1"/>
  <c r="C721" i="10"/>
  <c r="F721" i="10" s="1"/>
  <c r="G720" i="10"/>
  <c r="H705" i="8"/>
  <c r="F706" i="8"/>
  <c r="D706" i="8"/>
  <c r="C707" i="8"/>
  <c r="G706" i="8"/>
  <c r="H688" i="2"/>
  <c r="G689" i="2"/>
  <c r="C690" i="2"/>
  <c r="D690" i="2" s="1"/>
  <c r="F689" i="2"/>
  <c r="D721" i="10" l="1"/>
  <c r="H721" i="10" s="1"/>
  <c r="H720" i="10"/>
  <c r="C722" i="10"/>
  <c r="F722" i="10" s="1"/>
  <c r="G721" i="10"/>
  <c r="H706" i="8"/>
  <c r="F707" i="8"/>
  <c r="D707" i="8"/>
  <c r="C708" i="8"/>
  <c r="G707" i="8"/>
  <c r="H689" i="2"/>
  <c r="G690" i="2"/>
  <c r="C691" i="2"/>
  <c r="D691" i="2" s="1"/>
  <c r="F690" i="2"/>
  <c r="D722" i="10" l="1"/>
  <c r="H722" i="10" s="1"/>
  <c r="C723" i="10"/>
  <c r="F723" i="10" s="1"/>
  <c r="G722" i="10"/>
  <c r="H707" i="8"/>
  <c r="F708" i="8"/>
  <c r="D708" i="8"/>
  <c r="G708" i="8"/>
  <c r="C709" i="8"/>
  <c r="H690" i="2"/>
  <c r="G691" i="2"/>
  <c r="F691" i="2"/>
  <c r="C692" i="2"/>
  <c r="D692" i="2" s="1"/>
  <c r="D723" i="10" l="1"/>
  <c r="C724" i="10"/>
  <c r="F724" i="10" s="1"/>
  <c r="G723" i="10"/>
  <c r="H708" i="8"/>
  <c r="F709" i="8"/>
  <c r="D709" i="8"/>
  <c r="C710" i="8"/>
  <c r="G709" i="8"/>
  <c r="G692" i="2"/>
  <c r="F692" i="2"/>
  <c r="C693" i="2"/>
  <c r="D693" i="2" s="1"/>
  <c r="H691" i="2"/>
  <c r="D724" i="10" l="1"/>
  <c r="H724" i="10" s="1"/>
  <c r="H723" i="10"/>
  <c r="C725" i="10"/>
  <c r="F725" i="10" s="1"/>
  <c r="G724" i="10"/>
  <c r="H709" i="8"/>
  <c r="F710" i="8"/>
  <c r="D710" i="8"/>
  <c r="C711" i="8"/>
  <c r="G710" i="8"/>
  <c r="H692" i="2"/>
  <c r="G693" i="2"/>
  <c r="F693" i="2"/>
  <c r="C694" i="2"/>
  <c r="D694" i="2" s="1"/>
  <c r="D725" i="10" l="1"/>
  <c r="H725" i="10" s="1"/>
  <c r="C726" i="10"/>
  <c r="F726" i="10" s="1"/>
  <c r="G725" i="10"/>
  <c r="F711" i="8"/>
  <c r="D711" i="8"/>
  <c r="H710" i="8"/>
  <c r="C712" i="8"/>
  <c r="G711" i="8"/>
  <c r="H693" i="2"/>
  <c r="G694" i="2"/>
  <c r="C695" i="2"/>
  <c r="D695" i="2" s="1"/>
  <c r="F694" i="2"/>
  <c r="D726" i="10" l="1"/>
  <c r="H726" i="10" s="1"/>
  <c r="G726" i="10"/>
  <c r="C727" i="10"/>
  <c r="F727" i="10" s="1"/>
  <c r="H711" i="8"/>
  <c r="F712" i="8"/>
  <c r="D712" i="8"/>
  <c r="G712" i="8"/>
  <c r="C713" i="8"/>
  <c r="H694" i="2"/>
  <c r="G695" i="2"/>
  <c r="F695" i="2"/>
  <c r="C696" i="2"/>
  <c r="D696" i="2" s="1"/>
  <c r="D727" i="10" l="1"/>
  <c r="H727" i="10" s="1"/>
  <c r="C728" i="10"/>
  <c r="F728" i="10" s="1"/>
  <c r="G727" i="10"/>
  <c r="H712" i="8"/>
  <c r="F713" i="8"/>
  <c r="D713" i="8"/>
  <c r="C714" i="8"/>
  <c r="G713" i="8"/>
  <c r="G696" i="2"/>
  <c r="C697" i="2"/>
  <c r="D697" i="2" s="1"/>
  <c r="F696" i="2"/>
  <c r="H695" i="2"/>
  <c r="D728" i="10" l="1"/>
  <c r="H728" i="10" s="1"/>
  <c r="C729" i="10"/>
  <c r="F729" i="10" s="1"/>
  <c r="G728" i="10"/>
  <c r="H713" i="8"/>
  <c r="F714" i="8"/>
  <c r="D714" i="8"/>
  <c r="C715" i="8"/>
  <c r="G714" i="8"/>
  <c r="H696" i="2"/>
  <c r="G697" i="2"/>
  <c r="C698" i="2"/>
  <c r="D698" i="2" s="1"/>
  <c r="F697" i="2"/>
  <c r="D729" i="10" l="1"/>
  <c r="C730" i="10"/>
  <c r="F730" i="10" s="1"/>
  <c r="G729" i="10"/>
  <c r="F715" i="8"/>
  <c r="D715" i="8"/>
  <c r="H714" i="8"/>
  <c r="C716" i="8"/>
  <c r="G715" i="8"/>
  <c r="G698" i="2"/>
  <c r="C699" i="2"/>
  <c r="D699" i="2" s="1"/>
  <c r="F698" i="2"/>
  <c r="H697" i="2"/>
  <c r="D730" i="10" l="1"/>
  <c r="H729" i="10"/>
  <c r="G730" i="10"/>
  <c r="C731" i="10"/>
  <c r="F731" i="10" s="1"/>
  <c r="H715" i="8"/>
  <c r="F716" i="8"/>
  <c r="D716" i="8"/>
  <c r="G716" i="8"/>
  <c r="C717" i="8"/>
  <c r="H698" i="2"/>
  <c r="G699" i="2"/>
  <c r="F699" i="2"/>
  <c r="C700" i="2"/>
  <c r="D700" i="2" s="1"/>
  <c r="D731" i="10" l="1"/>
  <c r="H730" i="10"/>
  <c r="C732" i="10"/>
  <c r="F732" i="10" s="1"/>
  <c r="G731" i="10"/>
  <c r="H716" i="8"/>
  <c r="F717" i="8"/>
  <c r="D717" i="8"/>
  <c r="C718" i="8"/>
  <c r="G717" i="8"/>
  <c r="H699" i="2"/>
  <c r="G700" i="2"/>
  <c r="C701" i="2"/>
  <c r="D701" i="2" s="1"/>
  <c r="F700" i="2"/>
  <c r="D732" i="10" l="1"/>
  <c r="H731" i="10"/>
  <c r="C733" i="10"/>
  <c r="F733" i="10" s="1"/>
  <c r="G732" i="10"/>
  <c r="H717" i="8"/>
  <c r="F718" i="8"/>
  <c r="D718" i="8"/>
  <c r="C719" i="8"/>
  <c r="G718" i="8"/>
  <c r="H700" i="2"/>
  <c r="G701" i="2"/>
  <c r="F701" i="2"/>
  <c r="C702" i="2"/>
  <c r="D702" i="2" s="1"/>
  <c r="D733" i="10" l="1"/>
  <c r="H732" i="10"/>
  <c r="C734" i="10"/>
  <c r="F734" i="10" s="1"/>
  <c r="G733" i="10"/>
  <c r="H718" i="8"/>
  <c r="F719" i="8"/>
  <c r="D719" i="8"/>
  <c r="C720" i="8"/>
  <c r="G719" i="8"/>
  <c r="H701" i="2"/>
  <c r="G702" i="2"/>
  <c r="F702" i="2"/>
  <c r="C703" i="2"/>
  <c r="D703" i="2" s="1"/>
  <c r="D734" i="10" l="1"/>
  <c r="H733" i="10"/>
  <c r="G734" i="10"/>
  <c r="C735" i="10"/>
  <c r="F735" i="10" s="1"/>
  <c r="H719" i="8"/>
  <c r="F720" i="8"/>
  <c r="D720" i="8"/>
  <c r="G720" i="8"/>
  <c r="C721" i="8"/>
  <c r="H702" i="2"/>
  <c r="G703" i="2"/>
  <c r="C704" i="2"/>
  <c r="D704" i="2" s="1"/>
  <c r="F703" i="2"/>
  <c r="D735" i="10" l="1"/>
  <c r="H734" i="10"/>
  <c r="C736" i="10"/>
  <c r="F736" i="10" s="1"/>
  <c r="G735" i="10"/>
  <c r="H720" i="8"/>
  <c r="F721" i="8"/>
  <c r="D721" i="8"/>
  <c r="C722" i="8"/>
  <c r="G721" i="8"/>
  <c r="H703" i="2"/>
  <c r="G704" i="2"/>
  <c r="F704" i="2"/>
  <c r="C705" i="2"/>
  <c r="D705" i="2" s="1"/>
  <c r="D736" i="10" l="1"/>
  <c r="H735" i="10"/>
  <c r="C737" i="10"/>
  <c r="F737" i="10" s="1"/>
  <c r="G736" i="10"/>
  <c r="H721" i="8"/>
  <c r="F722" i="8"/>
  <c r="D722" i="8"/>
  <c r="C723" i="8"/>
  <c r="G722" i="8"/>
  <c r="H704" i="2"/>
  <c r="G705" i="2"/>
  <c r="C706" i="2"/>
  <c r="D706" i="2" s="1"/>
  <c r="F705" i="2"/>
  <c r="D737" i="10" l="1"/>
  <c r="H737" i="10" s="1"/>
  <c r="H736" i="10"/>
  <c r="C738" i="10"/>
  <c r="F738" i="10" s="1"/>
  <c r="G737" i="10"/>
  <c r="H722" i="8"/>
  <c r="F723" i="8"/>
  <c r="D723" i="8"/>
  <c r="C724" i="8"/>
  <c r="G723" i="8"/>
  <c r="H705" i="2"/>
  <c r="G706" i="2"/>
  <c r="F706" i="2"/>
  <c r="C707" i="2"/>
  <c r="D707" i="2" s="1"/>
  <c r="D738" i="10" l="1"/>
  <c r="H738" i="10" s="1"/>
  <c r="C739" i="10"/>
  <c r="F739" i="10" s="1"/>
  <c r="G738" i="10"/>
  <c r="H723" i="8"/>
  <c r="F724" i="8"/>
  <c r="D724" i="8"/>
  <c r="G724" i="8"/>
  <c r="C725" i="8"/>
  <c r="H706" i="2"/>
  <c r="G707" i="2"/>
  <c r="C708" i="2"/>
  <c r="D708" i="2" s="1"/>
  <c r="F707" i="2"/>
  <c r="D739" i="10" l="1"/>
  <c r="C740" i="10"/>
  <c r="F740" i="10" s="1"/>
  <c r="G739" i="10"/>
  <c r="F725" i="8"/>
  <c r="D725" i="8"/>
  <c r="H724" i="8"/>
  <c r="C726" i="8"/>
  <c r="G725" i="8"/>
  <c r="H707" i="2"/>
  <c r="G708" i="2"/>
  <c r="F708" i="2"/>
  <c r="C709" i="2"/>
  <c r="D709" i="2" s="1"/>
  <c r="H739" i="10" l="1"/>
  <c r="D740" i="10"/>
  <c r="C741" i="10"/>
  <c r="F741" i="10" s="1"/>
  <c r="G740" i="10"/>
  <c r="H725" i="8"/>
  <c r="F726" i="8"/>
  <c r="D726" i="8"/>
  <c r="C727" i="8"/>
  <c r="G726" i="8"/>
  <c r="H708" i="2"/>
  <c r="G709" i="2"/>
  <c r="F709" i="2"/>
  <c r="C710" i="2"/>
  <c r="D710" i="2" s="1"/>
  <c r="H740" i="10" l="1"/>
  <c r="D741" i="10"/>
  <c r="C742" i="10"/>
  <c r="F742" i="10" s="1"/>
  <c r="G741" i="10"/>
  <c r="F727" i="8"/>
  <c r="D727" i="8"/>
  <c r="H726" i="8"/>
  <c r="C728" i="8"/>
  <c r="G727" i="8"/>
  <c r="G710" i="2"/>
  <c r="F710" i="2"/>
  <c r="C711" i="2"/>
  <c r="D711" i="2" s="1"/>
  <c r="H709" i="2"/>
  <c r="H741" i="10" l="1"/>
  <c r="D742" i="10"/>
  <c r="G742" i="10"/>
  <c r="C743" i="10"/>
  <c r="F743" i="10" s="1"/>
  <c r="F728" i="8"/>
  <c r="D728" i="8"/>
  <c r="H727" i="8"/>
  <c r="G728" i="8"/>
  <c r="C729" i="8"/>
  <c r="H710" i="2"/>
  <c r="G711" i="2"/>
  <c r="C712" i="2"/>
  <c r="D712" i="2" s="1"/>
  <c r="F711" i="2"/>
  <c r="D743" i="10" l="1"/>
  <c r="H743" i="10" s="1"/>
  <c r="H742" i="10"/>
  <c r="C744" i="10"/>
  <c r="F744" i="10" s="1"/>
  <c r="G743" i="10"/>
  <c r="F729" i="8"/>
  <c r="D729" i="8"/>
  <c r="H728" i="8"/>
  <c r="C730" i="8"/>
  <c r="G729" i="8"/>
  <c r="H711" i="2"/>
  <c r="G712" i="2"/>
  <c r="F712" i="2"/>
  <c r="C713" i="2"/>
  <c r="D713" i="2" s="1"/>
  <c r="D744" i="10" l="1"/>
  <c r="H744" i="10" s="1"/>
  <c r="C745" i="10"/>
  <c r="F745" i="10" s="1"/>
  <c r="G744" i="10"/>
  <c r="H729" i="8"/>
  <c r="D730" i="8"/>
  <c r="F730" i="8"/>
  <c r="C731" i="8"/>
  <c r="G730" i="8"/>
  <c r="H712" i="2"/>
  <c r="G713" i="2"/>
  <c r="F713" i="2"/>
  <c r="C714" i="2"/>
  <c r="D714" i="2" s="1"/>
  <c r="D745" i="10" l="1"/>
  <c r="C746" i="10"/>
  <c r="F746" i="10" s="1"/>
  <c r="G745" i="10"/>
  <c r="F731" i="8"/>
  <c r="D731" i="8"/>
  <c r="H730" i="8"/>
  <c r="C732" i="8"/>
  <c r="G731" i="8"/>
  <c r="G714" i="2"/>
  <c r="C715" i="2"/>
  <c r="D715" i="2" s="1"/>
  <c r="F714" i="2"/>
  <c r="H713" i="2"/>
  <c r="D746" i="10" l="1"/>
  <c r="H746" i="10" s="1"/>
  <c r="H745" i="10"/>
  <c r="G746" i="10"/>
  <c r="C747" i="10"/>
  <c r="F747" i="10" s="1"/>
  <c r="F732" i="8"/>
  <c r="D732" i="8"/>
  <c r="H731" i="8"/>
  <c r="G732" i="8"/>
  <c r="C733" i="8"/>
  <c r="G715" i="2"/>
  <c r="C716" i="2"/>
  <c r="D716" i="2" s="1"/>
  <c r="F715" i="2"/>
  <c r="H714" i="2"/>
  <c r="D747" i="10" l="1"/>
  <c r="H747" i="10" s="1"/>
  <c r="C748" i="10"/>
  <c r="F748" i="10" s="1"/>
  <c r="G747" i="10"/>
  <c r="H732" i="8"/>
  <c r="F733" i="8"/>
  <c r="D733" i="8"/>
  <c r="C734" i="8"/>
  <c r="G733" i="8"/>
  <c r="F716" i="2"/>
  <c r="H716" i="2" s="1"/>
  <c r="H715" i="2"/>
  <c r="G716" i="2"/>
  <c r="C717" i="2"/>
  <c r="D717" i="2" s="1"/>
  <c r="D748" i="10" l="1"/>
  <c r="H748" i="10" s="1"/>
  <c r="C749" i="10"/>
  <c r="F749" i="10" s="1"/>
  <c r="G748" i="10"/>
  <c r="H733" i="8"/>
  <c r="F734" i="8"/>
  <c r="D734" i="8"/>
  <c r="C735" i="8"/>
  <c r="G734" i="8"/>
  <c r="G717" i="2"/>
  <c r="F717" i="2"/>
  <c r="C718" i="2"/>
  <c r="D718" i="2" s="1"/>
  <c r="D749" i="10" l="1"/>
  <c r="H749" i="10" s="1"/>
  <c r="C750" i="10"/>
  <c r="F750" i="10" s="1"/>
  <c r="G749" i="10"/>
  <c r="H734" i="8"/>
  <c r="F735" i="8"/>
  <c r="D735" i="8"/>
  <c r="C736" i="8"/>
  <c r="G735" i="8"/>
  <c r="H717" i="2"/>
  <c r="G718" i="2"/>
  <c r="F718" i="2"/>
  <c r="C719" i="2"/>
  <c r="D719" i="2" s="1"/>
  <c r="D750" i="10" l="1"/>
  <c r="H750" i="10" s="1"/>
  <c r="G750" i="10"/>
  <c r="C751" i="10"/>
  <c r="F751" i="10" s="1"/>
  <c r="H735" i="8"/>
  <c r="F736" i="8"/>
  <c r="D736" i="8"/>
  <c r="G736" i="8"/>
  <c r="C737" i="8"/>
  <c r="H718" i="2"/>
  <c r="G719" i="2"/>
  <c r="F719" i="2"/>
  <c r="C720" i="2"/>
  <c r="D720" i="2" s="1"/>
  <c r="D751" i="10" l="1"/>
  <c r="C752" i="10"/>
  <c r="F752" i="10" s="1"/>
  <c r="G751" i="10"/>
  <c r="F737" i="8"/>
  <c r="D737" i="8"/>
  <c r="H736" i="8"/>
  <c r="C738" i="8"/>
  <c r="G737" i="8"/>
  <c r="H719" i="2"/>
  <c r="G720" i="2"/>
  <c r="F720" i="2"/>
  <c r="C721" i="2"/>
  <c r="D721" i="2" s="1"/>
  <c r="D752" i="10" l="1"/>
  <c r="H751" i="10"/>
  <c r="C753" i="10"/>
  <c r="F753" i="10" s="1"/>
  <c r="G752" i="10"/>
  <c r="H737" i="8"/>
  <c r="F738" i="8"/>
  <c r="D738" i="8"/>
  <c r="C739" i="8"/>
  <c r="G738" i="8"/>
  <c r="H720" i="2"/>
  <c r="G721" i="2"/>
  <c r="C722" i="2"/>
  <c r="D722" i="2" s="1"/>
  <c r="F721" i="2"/>
  <c r="H752" i="10" l="1"/>
  <c r="D753" i="10"/>
  <c r="C754" i="10"/>
  <c r="F754" i="10" s="1"/>
  <c r="G753" i="10"/>
  <c r="H738" i="8"/>
  <c r="F739" i="8"/>
  <c r="D739" i="8"/>
  <c r="C740" i="8"/>
  <c r="G739" i="8"/>
  <c r="G722" i="2"/>
  <c r="F722" i="2"/>
  <c r="C723" i="2"/>
  <c r="D723" i="2" s="1"/>
  <c r="H721" i="2"/>
  <c r="H753" i="10" l="1"/>
  <c r="D754" i="10"/>
  <c r="H754" i="10" s="1"/>
  <c r="C755" i="10"/>
  <c r="F755" i="10" s="1"/>
  <c r="G754" i="10"/>
  <c r="F740" i="8"/>
  <c r="D740" i="8"/>
  <c r="H739" i="8"/>
  <c r="G740" i="8"/>
  <c r="C741" i="8"/>
  <c r="H722" i="2"/>
  <c r="G723" i="2"/>
  <c r="C724" i="2"/>
  <c r="D724" i="2" s="1"/>
  <c r="F723" i="2"/>
  <c r="D755" i="10" l="1"/>
  <c r="C756" i="10"/>
  <c r="F756" i="10" s="1"/>
  <c r="G755" i="10"/>
  <c r="F741" i="8"/>
  <c r="D741" i="8"/>
  <c r="H740" i="8"/>
  <c r="C742" i="8"/>
  <c r="G741" i="8"/>
  <c r="F724" i="2"/>
  <c r="G724" i="2"/>
  <c r="C725" i="2"/>
  <c r="D725" i="2" s="1"/>
  <c r="H723" i="2"/>
  <c r="H755" i="10" l="1"/>
  <c r="D756" i="10"/>
  <c r="C757" i="10"/>
  <c r="F757" i="10" s="1"/>
  <c r="G756" i="10"/>
  <c r="H741" i="8"/>
  <c r="F742" i="8"/>
  <c r="D742" i="8"/>
  <c r="C743" i="8"/>
  <c r="G742" i="8"/>
  <c r="H724" i="2"/>
  <c r="G725" i="2"/>
  <c r="C726" i="2"/>
  <c r="D726" i="2" s="1"/>
  <c r="F725" i="2"/>
  <c r="H756" i="10" l="1"/>
  <c r="D757" i="10"/>
  <c r="C758" i="10"/>
  <c r="F758" i="10" s="1"/>
  <c r="G757" i="10"/>
  <c r="F743" i="8"/>
  <c r="D743" i="8"/>
  <c r="H742" i="8"/>
  <c r="C744" i="8"/>
  <c r="G743" i="8"/>
  <c r="G726" i="2"/>
  <c r="C727" i="2"/>
  <c r="D727" i="2" s="1"/>
  <c r="F726" i="2"/>
  <c r="H725" i="2"/>
  <c r="D758" i="10" l="1"/>
  <c r="H757" i="10"/>
  <c r="G758" i="10"/>
  <c r="C759" i="10"/>
  <c r="F759" i="10" s="1"/>
  <c r="H743" i="8"/>
  <c r="F744" i="8"/>
  <c r="D744" i="8"/>
  <c r="G744" i="8"/>
  <c r="C745" i="8"/>
  <c r="G727" i="2"/>
  <c r="C728" i="2"/>
  <c r="D728" i="2" s="1"/>
  <c r="F727" i="2"/>
  <c r="H726" i="2"/>
  <c r="D759" i="10" l="1"/>
  <c r="H758" i="10"/>
  <c r="C760" i="10"/>
  <c r="F760" i="10" s="1"/>
  <c r="G759" i="10"/>
  <c r="F745" i="8"/>
  <c r="D745" i="8"/>
  <c r="H744" i="8"/>
  <c r="C746" i="8"/>
  <c r="G745" i="8"/>
  <c r="H727" i="2"/>
  <c r="G728" i="2"/>
  <c r="C729" i="2"/>
  <c r="D729" i="2" s="1"/>
  <c r="F728" i="2"/>
  <c r="D760" i="10" l="1"/>
  <c r="H760" i="10" s="1"/>
  <c r="H759" i="10"/>
  <c r="C761" i="10"/>
  <c r="F761" i="10" s="1"/>
  <c r="G760" i="10"/>
  <c r="H745" i="8"/>
  <c r="F746" i="8"/>
  <c r="D746" i="8"/>
  <c r="C747" i="8"/>
  <c r="G746" i="8"/>
  <c r="G729" i="2"/>
  <c r="C730" i="2"/>
  <c r="D730" i="2" s="1"/>
  <c r="F729" i="2"/>
  <c r="H728" i="2"/>
  <c r="D761" i="10" l="1"/>
  <c r="C762" i="10"/>
  <c r="F762" i="10" s="1"/>
  <c r="G761" i="10"/>
  <c r="H746" i="8"/>
  <c r="F747" i="8"/>
  <c r="D747" i="8"/>
  <c r="C748" i="8"/>
  <c r="G747" i="8"/>
  <c r="G730" i="2"/>
  <c r="C731" i="2"/>
  <c r="D731" i="2" s="1"/>
  <c r="F730" i="2"/>
  <c r="H729" i="2"/>
  <c r="H761" i="10" l="1"/>
  <c r="D762" i="10"/>
  <c r="G762" i="10"/>
  <c r="C763" i="10"/>
  <c r="F763" i="10" s="1"/>
  <c r="F748" i="8"/>
  <c r="D748" i="8"/>
  <c r="H747" i="8"/>
  <c r="G748" i="8"/>
  <c r="C749" i="8"/>
  <c r="G731" i="2"/>
  <c r="F731" i="2"/>
  <c r="C732" i="2"/>
  <c r="D732" i="2" s="1"/>
  <c r="H730" i="2"/>
  <c r="H762" i="10" l="1"/>
  <c r="D763" i="10"/>
  <c r="C764" i="10"/>
  <c r="F764" i="10" s="1"/>
  <c r="G763" i="10"/>
  <c r="F749" i="8"/>
  <c r="D749" i="8"/>
  <c r="H748" i="8"/>
  <c r="C750" i="8"/>
  <c r="G749" i="8"/>
  <c r="H731" i="2"/>
  <c r="G732" i="2"/>
  <c r="F732" i="2"/>
  <c r="C733" i="2"/>
  <c r="D733" i="2" s="1"/>
  <c r="H763" i="10" l="1"/>
  <c r="D764" i="10"/>
  <c r="C765" i="10"/>
  <c r="F765" i="10" s="1"/>
  <c r="G764" i="10"/>
  <c r="F750" i="8"/>
  <c r="D750" i="8"/>
  <c r="H749" i="8"/>
  <c r="C751" i="8"/>
  <c r="G750" i="8"/>
  <c r="H732" i="2"/>
  <c r="G733" i="2"/>
  <c r="F733" i="2"/>
  <c r="H733" i="2" s="1"/>
  <c r="C734" i="2"/>
  <c r="D734" i="2" s="1"/>
  <c r="D765" i="10" l="1"/>
  <c r="H764" i="10"/>
  <c r="C766" i="10"/>
  <c r="F766" i="10" s="1"/>
  <c r="G765" i="10"/>
  <c r="H750" i="8"/>
  <c r="F751" i="8"/>
  <c r="D751" i="8"/>
  <c r="C752" i="8"/>
  <c r="G751" i="8"/>
  <c r="G734" i="2"/>
  <c r="C735" i="2"/>
  <c r="D735" i="2" s="1"/>
  <c r="F734" i="2"/>
  <c r="H765" i="10" l="1"/>
  <c r="D766" i="10"/>
  <c r="H766" i="10" s="1"/>
  <c r="G766" i="10"/>
  <c r="C767" i="10"/>
  <c r="F767" i="10" s="1"/>
  <c r="H751" i="8"/>
  <c r="F752" i="8"/>
  <c r="D752" i="8"/>
  <c r="G752" i="8"/>
  <c r="C753" i="8"/>
  <c r="H734" i="2"/>
  <c r="G735" i="2"/>
  <c r="C736" i="2"/>
  <c r="D736" i="2" s="1"/>
  <c r="F735" i="2"/>
  <c r="D767" i="10" l="1"/>
  <c r="H767" i="10" s="1"/>
  <c r="C768" i="10"/>
  <c r="F768" i="10" s="1"/>
  <c r="G767" i="10"/>
  <c r="F753" i="8"/>
  <c r="D753" i="8"/>
  <c r="H752" i="8"/>
  <c r="C754" i="8"/>
  <c r="G753" i="8"/>
  <c r="H735" i="2"/>
  <c r="G736" i="2"/>
  <c r="F736" i="2"/>
  <c r="C737" i="2"/>
  <c r="D737" i="2" s="1"/>
  <c r="D768" i="10" l="1"/>
  <c r="H768" i="10" s="1"/>
  <c r="C769" i="10"/>
  <c r="F769" i="10" s="1"/>
  <c r="G768" i="10"/>
  <c r="H753" i="8"/>
  <c r="F754" i="8"/>
  <c r="D754" i="8"/>
  <c r="C755" i="8"/>
  <c r="G754" i="8"/>
  <c r="H736" i="2"/>
  <c r="G737" i="2"/>
  <c r="F737" i="2"/>
  <c r="H737" i="2" s="1"/>
  <c r="C738" i="2"/>
  <c r="D738" i="2" s="1"/>
  <c r="D769" i="10" l="1"/>
  <c r="H769" i="10" s="1"/>
  <c r="C770" i="10"/>
  <c r="F770" i="10" s="1"/>
  <c r="G769" i="10"/>
  <c r="H754" i="8"/>
  <c r="F755" i="8"/>
  <c r="D755" i="8"/>
  <c r="C756" i="8"/>
  <c r="G755" i="8"/>
  <c r="G738" i="2"/>
  <c r="F738" i="2"/>
  <c r="C739" i="2"/>
  <c r="D739" i="2" s="1"/>
  <c r="D770" i="10" l="1"/>
  <c r="H770" i="10" s="1"/>
  <c r="C771" i="10"/>
  <c r="F771" i="10" s="1"/>
  <c r="G770" i="10"/>
  <c r="F756" i="8"/>
  <c r="D756" i="8"/>
  <c r="H755" i="8"/>
  <c r="G756" i="8"/>
  <c r="C757" i="8"/>
  <c r="H738" i="2"/>
  <c r="G739" i="2"/>
  <c r="F739" i="2"/>
  <c r="H739" i="2" s="1"/>
  <c r="C740" i="2"/>
  <c r="D740" i="2" s="1"/>
  <c r="D771" i="10" l="1"/>
  <c r="C772" i="10"/>
  <c r="F772" i="10" s="1"/>
  <c r="G771" i="10"/>
  <c r="H756" i="8"/>
  <c r="F757" i="8"/>
  <c r="D757" i="8"/>
  <c r="C758" i="8"/>
  <c r="G757" i="8"/>
  <c r="G740" i="2"/>
  <c r="C741" i="2"/>
  <c r="D741" i="2" s="1"/>
  <c r="F740" i="2"/>
  <c r="D772" i="10" l="1"/>
  <c r="H771" i="10"/>
  <c r="C773" i="10"/>
  <c r="F773" i="10" s="1"/>
  <c r="G772" i="10"/>
  <c r="H757" i="8"/>
  <c r="D758" i="8"/>
  <c r="F758" i="8"/>
  <c r="C759" i="8"/>
  <c r="G758" i="8"/>
  <c r="G741" i="2"/>
  <c r="F741" i="2"/>
  <c r="C742" i="2"/>
  <c r="D742" i="2" s="1"/>
  <c r="H740" i="2"/>
  <c r="D773" i="10" l="1"/>
  <c r="H773" i="10" s="1"/>
  <c r="H772" i="10"/>
  <c r="C774" i="10"/>
  <c r="F774" i="10" s="1"/>
  <c r="G773" i="10"/>
  <c r="H758" i="8"/>
  <c r="F759" i="8"/>
  <c r="D759" i="8"/>
  <c r="C760" i="8"/>
  <c r="G759" i="8"/>
  <c r="H741" i="2"/>
  <c r="G742" i="2"/>
  <c r="C743" i="2"/>
  <c r="D743" i="2" s="1"/>
  <c r="F742" i="2"/>
  <c r="D774" i="10" l="1"/>
  <c r="H774" i="10" s="1"/>
  <c r="G774" i="10"/>
  <c r="C775" i="10"/>
  <c r="F775" i="10" s="1"/>
  <c r="H759" i="8"/>
  <c r="F760" i="8"/>
  <c r="D760" i="8"/>
  <c r="G760" i="8"/>
  <c r="C761" i="8"/>
  <c r="F743" i="2"/>
  <c r="G743" i="2"/>
  <c r="C744" i="2"/>
  <c r="D744" i="2" s="1"/>
  <c r="H742" i="2"/>
  <c r="D775" i="10" l="1"/>
  <c r="H775" i="10" s="1"/>
  <c r="C776" i="10"/>
  <c r="F776" i="10" s="1"/>
  <c r="G775" i="10"/>
  <c r="H760" i="8"/>
  <c r="F761" i="8"/>
  <c r="D761" i="8"/>
  <c r="C762" i="8"/>
  <c r="G761" i="8"/>
  <c r="H743" i="2"/>
  <c r="G744" i="2"/>
  <c r="C745" i="2"/>
  <c r="D745" i="2" s="1"/>
  <c r="F744" i="2"/>
  <c r="D776" i="10" l="1"/>
  <c r="H776" i="10" s="1"/>
  <c r="C777" i="10"/>
  <c r="F777" i="10" s="1"/>
  <c r="G776" i="10"/>
  <c r="H761" i="8"/>
  <c r="D762" i="8"/>
  <c r="F762" i="8"/>
  <c r="C763" i="8"/>
  <c r="G762" i="8"/>
  <c r="G745" i="2"/>
  <c r="F745" i="2"/>
  <c r="C746" i="2"/>
  <c r="D746" i="2" s="1"/>
  <c r="H744" i="2"/>
  <c r="D777" i="10" l="1"/>
  <c r="C778" i="10"/>
  <c r="F778" i="10" s="1"/>
  <c r="G777" i="10"/>
  <c r="H762" i="8"/>
  <c r="F763" i="8"/>
  <c r="D763" i="8"/>
  <c r="C764" i="8"/>
  <c r="G763" i="8"/>
  <c r="H745" i="2"/>
  <c r="G746" i="2"/>
  <c r="F746" i="2"/>
  <c r="C747" i="2"/>
  <c r="D747" i="2" s="1"/>
  <c r="D778" i="10" l="1"/>
  <c r="H778" i="10" s="1"/>
  <c r="H777" i="10"/>
  <c r="G778" i="10"/>
  <c r="C779" i="10"/>
  <c r="F779" i="10" s="1"/>
  <c r="H763" i="8"/>
  <c r="F764" i="8"/>
  <c r="D764" i="8"/>
  <c r="G764" i="8"/>
  <c r="C765" i="8"/>
  <c r="H746" i="2"/>
  <c r="G747" i="2"/>
  <c r="C748" i="2"/>
  <c r="D748" i="2" s="1"/>
  <c r="F747" i="2"/>
  <c r="H747" i="2" s="1"/>
  <c r="D779" i="10" l="1"/>
  <c r="C780" i="10"/>
  <c r="F780" i="10" s="1"/>
  <c r="G779" i="10"/>
  <c r="H764" i="8"/>
  <c r="F765" i="8"/>
  <c r="D765" i="8"/>
  <c r="C766" i="8"/>
  <c r="G765" i="8"/>
  <c r="G748" i="2"/>
  <c r="C749" i="2"/>
  <c r="D749" i="2" s="1"/>
  <c r="F748" i="2"/>
  <c r="D780" i="10" l="1"/>
  <c r="H779" i="10"/>
  <c r="C781" i="10"/>
  <c r="F781" i="10" s="1"/>
  <c r="G780" i="10"/>
  <c r="H765" i="8"/>
  <c r="F766" i="8"/>
  <c r="D766" i="8"/>
  <c r="C767" i="8"/>
  <c r="G766" i="8"/>
  <c r="H748" i="2"/>
  <c r="G749" i="2"/>
  <c r="F749" i="2"/>
  <c r="H749" i="2" s="1"/>
  <c r="C750" i="2"/>
  <c r="D750" i="2" s="1"/>
  <c r="D781" i="10" l="1"/>
  <c r="H780" i="10"/>
  <c r="C782" i="10"/>
  <c r="F782" i="10" s="1"/>
  <c r="G781" i="10"/>
  <c r="H766" i="8"/>
  <c r="F767" i="8"/>
  <c r="D767" i="8"/>
  <c r="C768" i="8"/>
  <c r="G767" i="8"/>
  <c r="G750" i="2"/>
  <c r="F750" i="2"/>
  <c r="C751" i="2"/>
  <c r="D751" i="2" s="1"/>
  <c r="D782" i="10" l="1"/>
  <c r="H781" i="10"/>
  <c r="G782" i="10"/>
  <c r="C783" i="10"/>
  <c r="F783" i="10" s="1"/>
  <c r="H767" i="8"/>
  <c r="F768" i="8"/>
  <c r="D768" i="8"/>
  <c r="G768" i="8"/>
  <c r="C769" i="8"/>
  <c r="G751" i="2"/>
  <c r="F751" i="2"/>
  <c r="C752" i="2"/>
  <c r="D752" i="2" s="1"/>
  <c r="H750" i="2"/>
  <c r="D783" i="10" l="1"/>
  <c r="H782" i="10"/>
  <c r="C784" i="10"/>
  <c r="F784" i="10" s="1"/>
  <c r="G783" i="10"/>
  <c r="H768" i="8"/>
  <c r="F769" i="8"/>
  <c r="D769" i="8"/>
  <c r="C770" i="8"/>
  <c r="G769" i="8"/>
  <c r="H751" i="2"/>
  <c r="G752" i="2"/>
  <c r="F752" i="2"/>
  <c r="C753" i="2"/>
  <c r="D753" i="2" s="1"/>
  <c r="D784" i="10" l="1"/>
  <c r="H783" i="10"/>
  <c r="C785" i="10"/>
  <c r="F785" i="10" s="1"/>
  <c r="G784" i="10"/>
  <c r="F770" i="8"/>
  <c r="D770" i="8"/>
  <c r="H769" i="8"/>
  <c r="C771" i="8"/>
  <c r="G770" i="8"/>
  <c r="G753" i="2"/>
  <c r="F753" i="2"/>
  <c r="C754" i="2"/>
  <c r="D754" i="2" s="1"/>
  <c r="H752" i="2"/>
  <c r="D785" i="10" l="1"/>
  <c r="H785" i="10" s="1"/>
  <c r="H784" i="10"/>
  <c r="C786" i="10"/>
  <c r="F786" i="10" s="1"/>
  <c r="G785" i="10"/>
  <c r="H770" i="8"/>
  <c r="F771" i="8"/>
  <c r="D771" i="8"/>
  <c r="C772" i="8"/>
  <c r="G771" i="8"/>
  <c r="H753" i="2"/>
  <c r="G754" i="2"/>
  <c r="C755" i="2"/>
  <c r="D755" i="2" s="1"/>
  <c r="F754" i="2"/>
  <c r="D786" i="10" l="1"/>
  <c r="C787" i="10"/>
  <c r="F787" i="10" s="1"/>
  <c r="G786" i="10"/>
  <c r="H771" i="8"/>
  <c r="F772" i="8"/>
  <c r="D772" i="8"/>
  <c r="G772" i="8"/>
  <c r="C773" i="8"/>
  <c r="H754" i="2"/>
  <c r="G755" i="2"/>
  <c r="C756" i="2"/>
  <c r="D756" i="2" s="1"/>
  <c r="F755" i="2"/>
  <c r="D787" i="10" l="1"/>
  <c r="H786" i="10"/>
  <c r="C788" i="10"/>
  <c r="F788" i="10" s="1"/>
  <c r="G787" i="10"/>
  <c r="H772" i="8"/>
  <c r="F773" i="8"/>
  <c r="D773" i="8"/>
  <c r="C774" i="8"/>
  <c r="G773" i="8"/>
  <c r="H755" i="2"/>
  <c r="G756" i="2"/>
  <c r="F756" i="2"/>
  <c r="C757" i="2"/>
  <c r="D757" i="2" s="1"/>
  <c r="D788" i="10" l="1"/>
  <c r="H788" i="10" s="1"/>
  <c r="H787" i="10"/>
  <c r="C789" i="10"/>
  <c r="F789" i="10" s="1"/>
  <c r="G788" i="10"/>
  <c r="H773" i="8"/>
  <c r="F774" i="8"/>
  <c r="D774" i="8"/>
  <c r="C775" i="8"/>
  <c r="G774" i="8"/>
  <c r="H756" i="2"/>
  <c r="G757" i="2"/>
  <c r="F757" i="2"/>
  <c r="C758" i="2"/>
  <c r="D758" i="2" s="1"/>
  <c r="D789" i="10" l="1"/>
  <c r="H789" i="10" s="1"/>
  <c r="C790" i="10"/>
  <c r="F790" i="10" s="1"/>
  <c r="G789" i="10"/>
  <c r="H774" i="8"/>
  <c r="F775" i="8"/>
  <c r="D775" i="8"/>
  <c r="C776" i="8"/>
  <c r="G775" i="8"/>
  <c r="G758" i="2"/>
  <c r="C759" i="2"/>
  <c r="D759" i="2" s="1"/>
  <c r="F758" i="2"/>
  <c r="H757" i="2"/>
  <c r="D790" i="10" l="1"/>
  <c r="G790" i="10"/>
  <c r="C791" i="10"/>
  <c r="F791" i="10" s="1"/>
  <c r="H775" i="8"/>
  <c r="F776" i="8"/>
  <c r="D776" i="8"/>
  <c r="G776" i="8"/>
  <c r="C777" i="8"/>
  <c r="H758" i="2"/>
  <c r="G759" i="2"/>
  <c r="F759" i="2"/>
  <c r="C760" i="2"/>
  <c r="D760" i="2" s="1"/>
  <c r="D791" i="10" l="1"/>
  <c r="H791" i="10" s="1"/>
  <c r="H790" i="10"/>
  <c r="C792" i="10"/>
  <c r="F792" i="10" s="1"/>
  <c r="G791" i="10"/>
  <c r="F777" i="8"/>
  <c r="D777" i="8"/>
  <c r="H776" i="8"/>
  <c r="C778" i="8"/>
  <c r="G777" i="8"/>
  <c r="H759" i="2"/>
  <c r="G760" i="2"/>
  <c r="C761" i="2"/>
  <c r="D761" i="2" s="1"/>
  <c r="F760" i="2"/>
  <c r="D792" i="10" l="1"/>
  <c r="C793" i="10"/>
  <c r="F793" i="10" s="1"/>
  <c r="G792" i="10"/>
  <c r="F778" i="8"/>
  <c r="D778" i="8"/>
  <c r="H777" i="8"/>
  <c r="C779" i="8"/>
  <c r="G778" i="8"/>
  <c r="G761" i="2"/>
  <c r="C762" i="2"/>
  <c r="D762" i="2" s="1"/>
  <c r="F761" i="2"/>
  <c r="H760" i="2"/>
  <c r="D793" i="10" l="1"/>
  <c r="H792" i="10"/>
  <c r="C794" i="10"/>
  <c r="F794" i="10" s="1"/>
  <c r="G793" i="10"/>
  <c r="H778" i="8"/>
  <c r="F779" i="8"/>
  <c r="D779" i="8"/>
  <c r="C780" i="8"/>
  <c r="G779" i="8"/>
  <c r="G762" i="2"/>
  <c r="C763" i="2"/>
  <c r="D763" i="2" s="1"/>
  <c r="F762" i="2"/>
  <c r="H761" i="2"/>
  <c r="D794" i="10" l="1"/>
  <c r="H793" i="10"/>
  <c r="G794" i="10"/>
  <c r="C795" i="10"/>
  <c r="F795" i="10" s="1"/>
  <c r="H779" i="8"/>
  <c r="F780" i="8"/>
  <c r="D780" i="8"/>
  <c r="G780" i="8"/>
  <c r="C781" i="8"/>
  <c r="G763" i="2"/>
  <c r="F763" i="2"/>
  <c r="C764" i="2"/>
  <c r="D764" i="2" s="1"/>
  <c r="H762" i="2"/>
  <c r="D795" i="10" l="1"/>
  <c r="H794" i="10"/>
  <c r="C796" i="10"/>
  <c r="F796" i="10" s="1"/>
  <c r="G795" i="10"/>
  <c r="F781" i="8"/>
  <c r="D781" i="8"/>
  <c r="H780" i="8"/>
  <c r="C782" i="8"/>
  <c r="G781" i="8"/>
  <c r="H763" i="2"/>
  <c r="G764" i="2"/>
  <c r="F764" i="2"/>
  <c r="C765" i="2"/>
  <c r="D765" i="2" s="1"/>
  <c r="D796" i="10" l="1"/>
  <c r="H795" i="10"/>
  <c r="C797" i="10"/>
  <c r="F797" i="10" s="1"/>
  <c r="G796" i="10"/>
  <c r="F782" i="8"/>
  <c r="D782" i="8"/>
  <c r="H781" i="8"/>
  <c r="C783" i="8"/>
  <c r="G782" i="8"/>
  <c r="H764" i="2"/>
  <c r="G765" i="2"/>
  <c r="F765" i="2"/>
  <c r="C766" i="2"/>
  <c r="D766" i="2" s="1"/>
  <c r="D797" i="10" l="1"/>
  <c r="H796" i="10"/>
  <c r="C798" i="10"/>
  <c r="F798" i="10" s="1"/>
  <c r="G797" i="10"/>
  <c r="F783" i="8"/>
  <c r="D783" i="8"/>
  <c r="H782" i="8"/>
  <c r="C784" i="8"/>
  <c r="G783" i="8"/>
  <c r="H765" i="2"/>
  <c r="G766" i="2"/>
  <c r="F766" i="2"/>
  <c r="C767" i="2"/>
  <c r="D767" i="2" s="1"/>
  <c r="D798" i="10" l="1"/>
  <c r="H797" i="10"/>
  <c r="G798" i="10"/>
  <c r="C799" i="10"/>
  <c r="F799" i="10" s="1"/>
  <c r="H783" i="8"/>
  <c r="F784" i="8"/>
  <c r="D784" i="8"/>
  <c r="G784" i="8"/>
  <c r="C785" i="8"/>
  <c r="H766" i="2"/>
  <c r="G767" i="2"/>
  <c r="C768" i="2"/>
  <c r="D768" i="2" s="1"/>
  <c r="F767" i="2"/>
  <c r="D799" i="10" l="1"/>
  <c r="H799" i="10" s="1"/>
  <c r="H798" i="10"/>
  <c r="C800" i="10"/>
  <c r="F800" i="10" s="1"/>
  <c r="G799" i="10"/>
  <c r="H784" i="8"/>
  <c r="F785" i="8"/>
  <c r="D785" i="8"/>
  <c r="C786" i="8"/>
  <c r="G785" i="8"/>
  <c r="G768" i="2"/>
  <c r="F768" i="2"/>
  <c r="C769" i="2"/>
  <c r="D769" i="2" s="1"/>
  <c r="H767" i="2"/>
  <c r="D800" i="10" l="1"/>
  <c r="H800" i="10" s="1"/>
  <c r="C801" i="10"/>
  <c r="F801" i="10" s="1"/>
  <c r="G800" i="10"/>
  <c r="H785" i="8"/>
  <c r="F786" i="8"/>
  <c r="D786" i="8"/>
  <c r="C787" i="8"/>
  <c r="G786" i="8"/>
  <c r="H768" i="2"/>
  <c r="G769" i="2"/>
  <c r="C770" i="2"/>
  <c r="D770" i="2" s="1"/>
  <c r="F769" i="2"/>
  <c r="D801" i="10" l="1"/>
  <c r="H801" i="10" s="1"/>
  <c r="C802" i="10"/>
  <c r="F802" i="10" s="1"/>
  <c r="G801" i="10"/>
  <c r="F787" i="8"/>
  <c r="D787" i="8"/>
  <c r="H786" i="8"/>
  <c r="C788" i="8"/>
  <c r="G787" i="8"/>
  <c r="G770" i="2"/>
  <c r="F770" i="2"/>
  <c r="C771" i="2"/>
  <c r="D771" i="2" s="1"/>
  <c r="H769" i="2"/>
  <c r="D802" i="10" l="1"/>
  <c r="C803" i="10"/>
  <c r="F803" i="10" s="1"/>
  <c r="G802" i="10"/>
  <c r="H787" i="8"/>
  <c r="F788" i="8"/>
  <c r="D788" i="8"/>
  <c r="G788" i="8"/>
  <c r="C789" i="8"/>
  <c r="H770" i="2"/>
  <c r="G771" i="2"/>
  <c r="F771" i="2"/>
  <c r="H771" i="2" s="1"/>
  <c r="C772" i="2"/>
  <c r="D772" i="2" s="1"/>
  <c r="H802" i="10" l="1"/>
  <c r="D803" i="10"/>
  <c r="H803" i="10" s="1"/>
  <c r="C804" i="10"/>
  <c r="F804" i="10" s="1"/>
  <c r="G803" i="10"/>
  <c r="H788" i="8"/>
  <c r="F789" i="8"/>
  <c r="D789" i="8"/>
  <c r="C790" i="8"/>
  <c r="G789" i="8"/>
  <c r="G772" i="2"/>
  <c r="F772" i="2"/>
  <c r="C773" i="2"/>
  <c r="D773" i="2" s="1"/>
  <c r="D804" i="10" l="1"/>
  <c r="C805" i="10"/>
  <c r="F805" i="10" s="1"/>
  <c r="G804" i="10"/>
  <c r="H789" i="8"/>
  <c r="F790" i="8"/>
  <c r="D790" i="8"/>
  <c r="C791" i="8"/>
  <c r="G790" i="8"/>
  <c r="H772" i="2"/>
  <c r="G773" i="2"/>
  <c r="F773" i="2"/>
  <c r="C774" i="2"/>
  <c r="D774" i="2" s="1"/>
  <c r="D805" i="10" l="1"/>
  <c r="H804" i="10"/>
  <c r="C806" i="10"/>
  <c r="F806" i="10" s="1"/>
  <c r="G805" i="10"/>
  <c r="H790" i="8"/>
  <c r="F791" i="8"/>
  <c r="D791" i="8"/>
  <c r="C792" i="8"/>
  <c r="G791" i="8"/>
  <c r="H773" i="2"/>
  <c r="F774" i="2"/>
  <c r="G774" i="2"/>
  <c r="C775" i="2"/>
  <c r="D775" i="2" s="1"/>
  <c r="H805" i="10" l="1"/>
  <c r="D806" i="10"/>
  <c r="G806" i="10"/>
  <c r="C807" i="10"/>
  <c r="F807" i="10" s="1"/>
  <c r="H791" i="8"/>
  <c r="F792" i="8"/>
  <c r="D792" i="8"/>
  <c r="G792" i="8"/>
  <c r="C793" i="8"/>
  <c r="G775" i="2"/>
  <c r="F775" i="2"/>
  <c r="C776" i="2"/>
  <c r="D776" i="2" s="1"/>
  <c r="H774" i="2"/>
  <c r="H806" i="10" l="1"/>
  <c r="D807" i="10"/>
  <c r="C808" i="10"/>
  <c r="F808" i="10" s="1"/>
  <c r="G807" i="10"/>
  <c r="F793" i="8"/>
  <c r="D793" i="8"/>
  <c r="H792" i="8"/>
  <c r="C794" i="8"/>
  <c r="G793" i="8"/>
  <c r="H775" i="2"/>
  <c r="G776" i="2"/>
  <c r="C777" i="2"/>
  <c r="D777" i="2" s="1"/>
  <c r="F776" i="2"/>
  <c r="D808" i="10" l="1"/>
  <c r="H808" i="10" s="1"/>
  <c r="H807" i="10"/>
  <c r="C809" i="10"/>
  <c r="F809" i="10" s="1"/>
  <c r="G808" i="10"/>
  <c r="H793" i="8"/>
  <c r="D794" i="8"/>
  <c r="F794" i="8"/>
  <c r="C795" i="8"/>
  <c r="G794" i="8"/>
  <c r="G777" i="2"/>
  <c r="F777" i="2"/>
  <c r="C778" i="2"/>
  <c r="D778" i="2" s="1"/>
  <c r="H776" i="2"/>
  <c r="D809" i="10" l="1"/>
  <c r="H809" i="10" s="1"/>
  <c r="C810" i="10"/>
  <c r="F810" i="10" s="1"/>
  <c r="G809" i="10"/>
  <c r="H794" i="8"/>
  <c r="F795" i="8"/>
  <c r="D795" i="8"/>
  <c r="C796" i="8"/>
  <c r="G795" i="8"/>
  <c r="H777" i="2"/>
  <c r="G778" i="2"/>
  <c r="C779" i="2"/>
  <c r="D779" i="2" s="1"/>
  <c r="F778" i="2"/>
  <c r="D810" i="10" l="1"/>
  <c r="G810" i="10"/>
  <c r="C811" i="10"/>
  <c r="F811" i="10" s="1"/>
  <c r="H795" i="8"/>
  <c r="F796" i="8"/>
  <c r="D796" i="8"/>
  <c r="G796" i="8"/>
  <c r="C797" i="8"/>
  <c r="G779" i="2"/>
  <c r="F779" i="2"/>
  <c r="C780" i="2"/>
  <c r="D780" i="2" s="1"/>
  <c r="H778" i="2"/>
  <c r="H810" i="10" l="1"/>
  <c r="D811" i="10"/>
  <c r="H811" i="10" s="1"/>
  <c r="C812" i="10"/>
  <c r="F812" i="10" s="1"/>
  <c r="G811" i="10"/>
  <c r="H796" i="8"/>
  <c r="F797" i="8"/>
  <c r="D797" i="8"/>
  <c r="C798" i="8"/>
  <c r="G797" i="8"/>
  <c r="H779" i="2"/>
  <c r="G780" i="2"/>
  <c r="C781" i="2"/>
  <c r="D781" i="2" s="1"/>
  <c r="F780" i="2"/>
  <c r="D812" i="10" l="1"/>
  <c r="H812" i="10" s="1"/>
  <c r="C813" i="10"/>
  <c r="F813" i="10" s="1"/>
  <c r="G812" i="10"/>
  <c r="H797" i="8"/>
  <c r="F798" i="8"/>
  <c r="D798" i="8"/>
  <c r="C799" i="8"/>
  <c r="G798" i="8"/>
  <c r="F781" i="2"/>
  <c r="G781" i="2"/>
  <c r="C782" i="2"/>
  <c r="D782" i="2" s="1"/>
  <c r="H780" i="2"/>
  <c r="D813" i="10" l="1"/>
  <c r="H813" i="10" s="1"/>
  <c r="C814" i="10"/>
  <c r="F814" i="10" s="1"/>
  <c r="G813" i="10"/>
  <c r="H798" i="8"/>
  <c r="F799" i="8"/>
  <c r="D799" i="8"/>
  <c r="C800" i="8"/>
  <c r="G799" i="8"/>
  <c r="H781" i="2"/>
  <c r="G782" i="2"/>
  <c r="C783" i="2"/>
  <c r="D783" i="2" s="1"/>
  <c r="F782" i="2"/>
  <c r="D814" i="10" l="1"/>
  <c r="G814" i="10"/>
  <c r="C815" i="10"/>
  <c r="F815" i="10" s="1"/>
  <c r="F800" i="8"/>
  <c r="D800" i="8"/>
  <c r="H799" i="8"/>
  <c r="G800" i="8"/>
  <c r="C801" i="8"/>
  <c r="G783" i="2"/>
  <c r="C784" i="2"/>
  <c r="D784" i="2" s="1"/>
  <c r="F783" i="2"/>
  <c r="H782" i="2"/>
  <c r="D815" i="10" l="1"/>
  <c r="H814" i="10"/>
  <c r="C816" i="10"/>
  <c r="F816" i="10" s="1"/>
  <c r="G815" i="10"/>
  <c r="H800" i="8"/>
  <c r="F801" i="8"/>
  <c r="D801" i="8"/>
  <c r="C802" i="8"/>
  <c r="G801" i="8"/>
  <c r="F784" i="2"/>
  <c r="H784" i="2" s="1"/>
  <c r="G784" i="2"/>
  <c r="C785" i="2"/>
  <c r="D785" i="2" s="1"/>
  <c r="H783" i="2"/>
  <c r="D816" i="10" l="1"/>
  <c r="H816" i="10" s="1"/>
  <c r="H815" i="10"/>
  <c r="C817" i="10"/>
  <c r="F817" i="10" s="1"/>
  <c r="G816" i="10"/>
  <c r="H801" i="8"/>
  <c r="F802" i="8"/>
  <c r="D802" i="8"/>
  <c r="C803" i="8"/>
  <c r="G802" i="8"/>
  <c r="G785" i="2"/>
  <c r="C786" i="2"/>
  <c r="D786" i="2" s="1"/>
  <c r="F785" i="2"/>
  <c r="D817" i="10" l="1"/>
  <c r="H817" i="10" s="1"/>
  <c r="C818" i="10"/>
  <c r="F818" i="10" s="1"/>
  <c r="G817" i="10"/>
  <c r="H802" i="8"/>
  <c r="F803" i="8"/>
  <c r="D803" i="8"/>
  <c r="C804" i="8"/>
  <c r="G803" i="8"/>
  <c r="G786" i="2"/>
  <c r="C787" i="2"/>
  <c r="D787" i="2" s="1"/>
  <c r="F786" i="2"/>
  <c r="H785" i="2"/>
  <c r="D818" i="10" l="1"/>
  <c r="C819" i="10"/>
  <c r="F819" i="10" s="1"/>
  <c r="G818" i="10"/>
  <c r="H803" i="8"/>
  <c r="F804" i="8"/>
  <c r="D804" i="8"/>
  <c r="G804" i="8"/>
  <c r="C805" i="8"/>
  <c r="F787" i="2"/>
  <c r="G787" i="2"/>
  <c r="C788" i="2"/>
  <c r="D788" i="2" s="1"/>
  <c r="H786" i="2"/>
  <c r="D819" i="10" l="1"/>
  <c r="H818" i="10"/>
  <c r="C820" i="10"/>
  <c r="F820" i="10" s="1"/>
  <c r="G819" i="10"/>
  <c r="H804" i="8"/>
  <c r="F805" i="8"/>
  <c r="D805" i="8"/>
  <c r="C806" i="8"/>
  <c r="G805" i="8"/>
  <c r="H787" i="2"/>
  <c r="G788" i="2"/>
  <c r="C789" i="2"/>
  <c r="D789" i="2" s="1"/>
  <c r="F788" i="2"/>
  <c r="D820" i="10" l="1"/>
  <c r="H819" i="10"/>
  <c r="C821" i="10"/>
  <c r="F821" i="10" s="1"/>
  <c r="G820" i="10"/>
  <c r="F806" i="8"/>
  <c r="D806" i="8"/>
  <c r="H805" i="8"/>
  <c r="C807" i="8"/>
  <c r="G806" i="8"/>
  <c r="H788" i="2"/>
  <c r="C790" i="2"/>
  <c r="D790" i="2" s="1"/>
  <c r="F789" i="2"/>
  <c r="G789" i="2"/>
  <c r="D821" i="10" l="1"/>
  <c r="H821" i="10" s="1"/>
  <c r="H820" i="10"/>
  <c r="C822" i="10"/>
  <c r="F822" i="10" s="1"/>
  <c r="G821" i="10"/>
  <c r="H806" i="8"/>
  <c r="F807" i="8"/>
  <c r="D807" i="8"/>
  <c r="C808" i="8"/>
  <c r="G807" i="8"/>
  <c r="H789" i="2"/>
  <c r="G790" i="2"/>
  <c r="F790" i="2"/>
  <c r="C791" i="2"/>
  <c r="D791" i="2" s="1"/>
  <c r="D822" i="10" l="1"/>
  <c r="H822" i="10" s="1"/>
  <c r="G822" i="10"/>
  <c r="C823" i="10"/>
  <c r="F823" i="10" s="1"/>
  <c r="H807" i="8"/>
  <c r="F808" i="8"/>
  <c r="D808" i="8"/>
  <c r="G808" i="8"/>
  <c r="C809" i="8"/>
  <c r="G791" i="2"/>
  <c r="C792" i="2"/>
  <c r="D792" i="2" s="1"/>
  <c r="F791" i="2"/>
  <c r="H790" i="2"/>
  <c r="D823" i="10" l="1"/>
  <c r="H823" i="10" s="1"/>
  <c r="C824" i="10"/>
  <c r="F824" i="10" s="1"/>
  <c r="G823" i="10"/>
  <c r="F809" i="8"/>
  <c r="D809" i="8"/>
  <c r="H808" i="8"/>
  <c r="C810" i="8"/>
  <c r="G809" i="8"/>
  <c r="H791" i="2"/>
  <c r="G792" i="2"/>
  <c r="C793" i="2"/>
  <c r="D793" i="2" s="1"/>
  <c r="F792" i="2"/>
  <c r="D824" i="10" l="1"/>
  <c r="H824" i="10" s="1"/>
  <c r="C825" i="10"/>
  <c r="F825" i="10" s="1"/>
  <c r="G824" i="10"/>
  <c r="F810" i="8"/>
  <c r="D810" i="8"/>
  <c r="H809" i="8"/>
  <c r="C811" i="8"/>
  <c r="G810" i="8"/>
  <c r="H792" i="2"/>
  <c r="G793" i="2"/>
  <c r="F793" i="2"/>
  <c r="C794" i="2"/>
  <c r="D794" i="2" s="1"/>
  <c r="D825" i="10" l="1"/>
  <c r="C826" i="10"/>
  <c r="F826" i="10" s="1"/>
  <c r="G825" i="10"/>
  <c r="F811" i="8"/>
  <c r="D811" i="8"/>
  <c r="H810" i="8"/>
  <c r="C812" i="8"/>
  <c r="G811" i="8"/>
  <c r="H793" i="2"/>
  <c r="G794" i="2"/>
  <c r="C795" i="2"/>
  <c r="D795" i="2" s="1"/>
  <c r="F794" i="2"/>
  <c r="D826" i="10" l="1"/>
  <c r="H825" i="10"/>
  <c r="G826" i="10"/>
  <c r="C827" i="10"/>
  <c r="F827" i="10" s="1"/>
  <c r="H811" i="8"/>
  <c r="F812" i="8"/>
  <c r="D812" i="8"/>
  <c r="G812" i="8"/>
  <c r="C813" i="8"/>
  <c r="F795" i="2"/>
  <c r="G795" i="2"/>
  <c r="C796" i="2"/>
  <c r="D796" i="2" s="1"/>
  <c r="H794" i="2"/>
  <c r="H826" i="10" l="1"/>
  <c r="D827" i="10"/>
  <c r="C828" i="10"/>
  <c r="F828" i="10" s="1"/>
  <c r="G827" i="10"/>
  <c r="H812" i="8"/>
  <c r="F813" i="8"/>
  <c r="D813" i="8"/>
  <c r="C814" i="8"/>
  <c r="G813" i="8"/>
  <c r="H795" i="2"/>
  <c r="G796" i="2"/>
  <c r="C797" i="2"/>
  <c r="D797" i="2" s="1"/>
  <c r="F796" i="2"/>
  <c r="D828" i="10" l="1"/>
  <c r="H827" i="10"/>
  <c r="C829" i="10"/>
  <c r="F829" i="10" s="1"/>
  <c r="G828" i="10"/>
  <c r="F814" i="8"/>
  <c r="D814" i="8"/>
  <c r="H813" i="8"/>
  <c r="C815" i="8"/>
  <c r="G814" i="8"/>
  <c r="H796" i="2"/>
  <c r="G797" i="2"/>
  <c r="C798" i="2"/>
  <c r="D798" i="2" s="1"/>
  <c r="F797" i="2"/>
  <c r="H828" i="10" l="1"/>
  <c r="D829" i="10"/>
  <c r="C830" i="10"/>
  <c r="F830" i="10" s="1"/>
  <c r="G829" i="10"/>
  <c r="H814" i="8"/>
  <c r="F815" i="8"/>
  <c r="D815" i="8"/>
  <c r="C816" i="8"/>
  <c r="G815" i="8"/>
  <c r="F798" i="2"/>
  <c r="H798" i="2" s="1"/>
  <c r="H797" i="2"/>
  <c r="G798" i="2"/>
  <c r="C799" i="2"/>
  <c r="D799" i="2" s="1"/>
  <c r="D830" i="10" l="1"/>
  <c r="H829" i="10"/>
  <c r="G830" i="10"/>
  <c r="C831" i="10"/>
  <c r="F831" i="10" s="1"/>
  <c r="H815" i="8"/>
  <c r="D816" i="8"/>
  <c r="F816" i="8"/>
  <c r="G816" i="8"/>
  <c r="C817" i="8"/>
  <c r="G799" i="2"/>
  <c r="F799" i="2"/>
  <c r="C800" i="2"/>
  <c r="D800" i="2" s="1"/>
  <c r="H830" i="10" l="1"/>
  <c r="D831" i="10"/>
  <c r="H831" i="10" s="1"/>
  <c r="C832" i="10"/>
  <c r="F832" i="10" s="1"/>
  <c r="G831" i="10"/>
  <c r="H816" i="8"/>
  <c r="D817" i="8"/>
  <c r="F817" i="8"/>
  <c r="C818" i="8"/>
  <c r="G817" i="8"/>
  <c r="H799" i="2"/>
  <c r="G800" i="2"/>
  <c r="C801" i="2"/>
  <c r="D801" i="2" s="1"/>
  <c r="F800" i="2"/>
  <c r="D832" i="10" l="1"/>
  <c r="C833" i="10"/>
  <c r="F833" i="10" s="1"/>
  <c r="G832" i="10"/>
  <c r="D818" i="8"/>
  <c r="F818" i="8"/>
  <c r="H817" i="8"/>
  <c r="C819" i="8"/>
  <c r="G818" i="8"/>
  <c r="F801" i="2"/>
  <c r="H800" i="2"/>
  <c r="G801" i="2"/>
  <c r="C802" i="2"/>
  <c r="D802" i="2" s="1"/>
  <c r="D833" i="10" l="1"/>
  <c r="H832" i="10"/>
  <c r="C834" i="10"/>
  <c r="F834" i="10" s="1"/>
  <c r="G833" i="10"/>
  <c r="H818" i="8"/>
  <c r="D819" i="8"/>
  <c r="F819" i="8"/>
  <c r="C820" i="8"/>
  <c r="G819" i="8"/>
  <c r="H801" i="2"/>
  <c r="G802" i="2"/>
  <c r="F802" i="2"/>
  <c r="C803" i="2"/>
  <c r="D803" i="2" s="1"/>
  <c r="D834" i="10" l="1"/>
  <c r="H834" i="10" s="1"/>
  <c r="H833" i="10"/>
  <c r="C835" i="10"/>
  <c r="F835" i="10" s="1"/>
  <c r="G834" i="10"/>
  <c r="H819" i="8"/>
  <c r="D820" i="8"/>
  <c r="F820" i="8"/>
  <c r="G820" i="8"/>
  <c r="C821" i="8"/>
  <c r="H802" i="2"/>
  <c r="G803" i="2"/>
  <c r="F803" i="2"/>
  <c r="C804" i="2"/>
  <c r="D804" i="2" s="1"/>
  <c r="D835" i="10" l="1"/>
  <c r="H835" i="10" s="1"/>
  <c r="C836" i="10"/>
  <c r="F836" i="10" s="1"/>
  <c r="G835" i="10"/>
  <c r="D821" i="8"/>
  <c r="F821" i="8"/>
  <c r="H820" i="8"/>
  <c r="C822" i="8"/>
  <c r="G821" i="8"/>
  <c r="H803" i="2"/>
  <c r="G804" i="2"/>
  <c r="C805" i="2"/>
  <c r="D805" i="2" s="1"/>
  <c r="F804" i="2"/>
  <c r="D836" i="10" l="1"/>
  <c r="C837" i="10"/>
  <c r="F837" i="10" s="1"/>
  <c r="G836" i="10"/>
  <c r="D822" i="8"/>
  <c r="F822" i="8"/>
  <c r="H821" i="8"/>
  <c r="C823" i="8"/>
  <c r="G822" i="8"/>
  <c r="H804" i="2"/>
  <c r="G805" i="2"/>
  <c r="C806" i="2"/>
  <c r="D806" i="2" s="1"/>
  <c r="F805" i="2"/>
  <c r="H836" i="10" l="1"/>
  <c r="D837" i="10"/>
  <c r="C838" i="10"/>
  <c r="F838" i="10" s="1"/>
  <c r="G837" i="10"/>
  <c r="D823" i="8"/>
  <c r="F823" i="8"/>
  <c r="H822" i="8"/>
  <c r="C824" i="8"/>
  <c r="G823" i="8"/>
  <c r="H805" i="2"/>
  <c r="G806" i="2"/>
  <c r="F806" i="2"/>
  <c r="C807" i="2"/>
  <c r="D807" i="2" s="1"/>
  <c r="D838" i="10" l="1"/>
  <c r="H838" i="10" s="1"/>
  <c r="H837" i="10"/>
  <c r="G838" i="10"/>
  <c r="C839" i="10"/>
  <c r="F839" i="10" s="1"/>
  <c r="D824" i="8"/>
  <c r="F824" i="8"/>
  <c r="H823" i="8"/>
  <c r="G824" i="8"/>
  <c r="C825" i="8"/>
  <c r="H806" i="2"/>
  <c r="G807" i="2"/>
  <c r="F807" i="2"/>
  <c r="C808" i="2"/>
  <c r="D808" i="2" s="1"/>
  <c r="D839" i="10" l="1"/>
  <c r="H839" i="10" s="1"/>
  <c r="C840" i="10"/>
  <c r="F840" i="10" s="1"/>
  <c r="G839" i="10"/>
  <c r="D825" i="8"/>
  <c r="F825" i="8"/>
  <c r="H824" i="8"/>
  <c r="C826" i="8"/>
  <c r="G825" i="8"/>
  <c r="H807" i="2"/>
  <c r="G808" i="2"/>
  <c r="C809" i="2"/>
  <c r="D809" i="2" s="1"/>
  <c r="F808" i="2"/>
  <c r="D840" i="10" l="1"/>
  <c r="C841" i="10"/>
  <c r="F841" i="10" s="1"/>
  <c r="G840" i="10"/>
  <c r="H825" i="8"/>
  <c r="D826" i="8"/>
  <c r="F826" i="8"/>
  <c r="C827" i="8"/>
  <c r="G826" i="8"/>
  <c r="H808" i="2"/>
  <c r="C810" i="2"/>
  <c r="D810" i="2" s="1"/>
  <c r="F809" i="2"/>
  <c r="G809" i="2"/>
  <c r="D841" i="10" l="1"/>
  <c r="H840" i="10"/>
  <c r="C842" i="10"/>
  <c r="F842" i="10" s="1"/>
  <c r="G841" i="10"/>
  <c r="H826" i="8"/>
  <c r="D827" i="8"/>
  <c r="F827" i="8"/>
  <c r="C828" i="8"/>
  <c r="G827" i="8"/>
  <c r="G810" i="2"/>
  <c r="F810" i="2"/>
  <c r="C811" i="2"/>
  <c r="D811" i="2" s="1"/>
  <c r="H809" i="2"/>
  <c r="H841" i="10" l="1"/>
  <c r="D842" i="10"/>
  <c r="G842" i="10"/>
  <c r="C843" i="10"/>
  <c r="F843" i="10" s="1"/>
  <c r="D828" i="8"/>
  <c r="F828" i="8"/>
  <c r="H827" i="8"/>
  <c r="G828" i="8"/>
  <c r="C829" i="8"/>
  <c r="H810" i="2"/>
  <c r="G811" i="2"/>
  <c r="F811" i="2"/>
  <c r="C812" i="2"/>
  <c r="D812" i="2" s="1"/>
  <c r="H842" i="10" l="1"/>
  <c r="D843" i="10"/>
  <c r="C844" i="10"/>
  <c r="F844" i="10" s="1"/>
  <c r="G843" i="10"/>
  <c r="D829" i="8"/>
  <c r="F829" i="8"/>
  <c r="H828" i="8"/>
  <c r="C830" i="8"/>
  <c r="G829" i="8"/>
  <c r="G812" i="2"/>
  <c r="F812" i="2"/>
  <c r="C813" i="2"/>
  <c r="D813" i="2" s="1"/>
  <c r="H811" i="2"/>
  <c r="H843" i="10" l="1"/>
  <c r="D844" i="10"/>
  <c r="C845" i="10"/>
  <c r="F845" i="10" s="1"/>
  <c r="G844" i="10"/>
  <c r="D830" i="8"/>
  <c r="F830" i="8"/>
  <c r="H829" i="8"/>
  <c r="C831" i="8"/>
  <c r="G830" i="8"/>
  <c r="H812" i="2"/>
  <c r="G813" i="2"/>
  <c r="F813" i="2"/>
  <c r="C814" i="2"/>
  <c r="D814" i="2" s="1"/>
  <c r="D845" i="10" l="1"/>
  <c r="H844" i="10"/>
  <c r="C846" i="10"/>
  <c r="F846" i="10" s="1"/>
  <c r="G845" i="10"/>
  <c r="D831" i="8"/>
  <c r="F831" i="8"/>
  <c r="H830" i="8"/>
  <c r="C832" i="8"/>
  <c r="G831" i="8"/>
  <c r="H813" i="2"/>
  <c r="G814" i="2"/>
  <c r="C815" i="2"/>
  <c r="D815" i="2" s="1"/>
  <c r="F814" i="2"/>
  <c r="D846" i="10" l="1"/>
  <c r="H846" i="10" s="1"/>
  <c r="H845" i="10"/>
  <c r="G846" i="10"/>
  <c r="C847" i="10"/>
  <c r="F847" i="10" s="1"/>
  <c r="H831" i="8"/>
  <c r="D832" i="8"/>
  <c r="F832" i="8"/>
  <c r="G832" i="8"/>
  <c r="C833" i="8"/>
  <c r="H814" i="2"/>
  <c r="G815" i="2"/>
  <c r="F815" i="2"/>
  <c r="C816" i="2"/>
  <c r="D816" i="2" s="1"/>
  <c r="D847" i="10" l="1"/>
  <c r="C848" i="10"/>
  <c r="F848" i="10" s="1"/>
  <c r="G847" i="10"/>
  <c r="H832" i="8"/>
  <c r="D833" i="8"/>
  <c r="F833" i="8"/>
  <c r="C834" i="8"/>
  <c r="G833" i="8"/>
  <c r="F816" i="2"/>
  <c r="G816" i="2"/>
  <c r="C817" i="2"/>
  <c r="D817" i="2" s="1"/>
  <c r="H815" i="2"/>
  <c r="H847" i="10" l="1"/>
  <c r="D848" i="10"/>
  <c r="H848" i="10" s="1"/>
  <c r="C849" i="10"/>
  <c r="F849" i="10" s="1"/>
  <c r="G848" i="10"/>
  <c r="H833" i="8"/>
  <c r="D834" i="8"/>
  <c r="F834" i="8"/>
  <c r="C835" i="8"/>
  <c r="G834" i="8"/>
  <c r="H816" i="2"/>
  <c r="G817" i="2"/>
  <c r="F817" i="2"/>
  <c r="H817" i="2" s="1"/>
  <c r="C818" i="2"/>
  <c r="D818" i="2" s="1"/>
  <c r="D849" i="10" l="1"/>
  <c r="H849" i="10" s="1"/>
  <c r="C850" i="10"/>
  <c r="F850" i="10" s="1"/>
  <c r="G849" i="10"/>
  <c r="D835" i="8"/>
  <c r="F835" i="8"/>
  <c r="H834" i="8"/>
  <c r="C836" i="8"/>
  <c r="G835" i="8"/>
  <c r="G818" i="2"/>
  <c r="F818" i="2"/>
  <c r="C819" i="2"/>
  <c r="D819" i="2" s="1"/>
  <c r="D850" i="10" l="1"/>
  <c r="C851" i="10"/>
  <c r="F851" i="10" s="1"/>
  <c r="G850" i="10"/>
  <c r="D836" i="8"/>
  <c r="F836" i="8"/>
  <c r="H835" i="8"/>
  <c r="G836" i="8"/>
  <c r="C837" i="8"/>
  <c r="H818" i="2"/>
  <c r="C820" i="2"/>
  <c r="D820" i="2" s="1"/>
  <c r="F819" i="2"/>
  <c r="G819" i="2"/>
  <c r="D851" i="10" l="1"/>
  <c r="H851" i="10" s="1"/>
  <c r="H850" i="10"/>
  <c r="C852" i="10"/>
  <c r="F852" i="10" s="1"/>
  <c r="G851" i="10"/>
  <c r="D837" i="8"/>
  <c r="F837" i="8"/>
  <c r="H836" i="8"/>
  <c r="C838" i="8"/>
  <c r="G837" i="8"/>
  <c r="H819" i="2"/>
  <c r="G820" i="2"/>
  <c r="F820" i="2"/>
  <c r="C821" i="2"/>
  <c r="D821" i="2" s="1"/>
  <c r="D852" i="10" l="1"/>
  <c r="C853" i="10"/>
  <c r="F853" i="10" s="1"/>
  <c r="G852" i="10"/>
  <c r="D838" i="8"/>
  <c r="F838" i="8"/>
  <c r="H837" i="8"/>
  <c r="C839" i="8"/>
  <c r="G838" i="8"/>
  <c r="H820" i="2"/>
  <c r="C822" i="2"/>
  <c r="D822" i="2" s="1"/>
  <c r="F821" i="2"/>
  <c r="G821" i="2"/>
  <c r="H852" i="10" l="1"/>
  <c r="D853" i="10"/>
  <c r="H853" i="10" s="1"/>
  <c r="C854" i="10"/>
  <c r="F854" i="10" s="1"/>
  <c r="G853" i="10"/>
  <c r="D839" i="8"/>
  <c r="F839" i="8"/>
  <c r="H838" i="8"/>
  <c r="C840" i="8"/>
  <c r="G839" i="8"/>
  <c r="H821" i="2"/>
  <c r="G822" i="2"/>
  <c r="C823" i="2"/>
  <c r="D823" i="2" s="1"/>
  <c r="F822" i="2"/>
  <c r="D854" i="10" l="1"/>
  <c r="H854" i="10" s="1"/>
  <c r="G854" i="10"/>
  <c r="C855" i="10"/>
  <c r="F855" i="10" s="1"/>
  <c r="H839" i="8"/>
  <c r="D840" i="8"/>
  <c r="F840" i="8"/>
  <c r="G840" i="8"/>
  <c r="C841" i="8"/>
  <c r="H822" i="2"/>
  <c r="G823" i="2"/>
  <c r="F823" i="2"/>
  <c r="H823" i="2" s="1"/>
  <c r="C824" i="2"/>
  <c r="D824" i="2" s="1"/>
  <c r="D855" i="10" l="1"/>
  <c r="C856" i="10"/>
  <c r="F856" i="10" s="1"/>
  <c r="G855" i="10"/>
  <c r="H840" i="8"/>
  <c r="D841" i="8"/>
  <c r="F841" i="8"/>
  <c r="C842" i="8"/>
  <c r="G841" i="8"/>
  <c r="G824" i="2"/>
  <c r="C825" i="2"/>
  <c r="D825" i="2" s="1"/>
  <c r="F824" i="2"/>
  <c r="D856" i="10" l="1"/>
  <c r="H855" i="10"/>
  <c r="C857" i="10"/>
  <c r="F857" i="10" s="1"/>
  <c r="G856" i="10"/>
  <c r="H841" i="8"/>
  <c r="D842" i="8"/>
  <c r="F842" i="8"/>
  <c r="C843" i="8"/>
  <c r="G842" i="8"/>
  <c r="H824" i="2"/>
  <c r="G825" i="2"/>
  <c r="C826" i="2"/>
  <c r="D826" i="2" s="1"/>
  <c r="F825" i="2"/>
  <c r="D857" i="10" l="1"/>
  <c r="H856" i="10"/>
  <c r="C858" i="10"/>
  <c r="F858" i="10" s="1"/>
  <c r="G857" i="10"/>
  <c r="H842" i="8"/>
  <c r="D843" i="8"/>
  <c r="F843" i="8"/>
  <c r="C844" i="8"/>
  <c r="G843" i="8"/>
  <c r="G826" i="2"/>
  <c r="F826" i="2"/>
  <c r="C827" i="2"/>
  <c r="D827" i="2" s="1"/>
  <c r="H825" i="2"/>
  <c r="D858" i="10" l="1"/>
  <c r="H858" i="10" s="1"/>
  <c r="H857" i="10"/>
  <c r="G858" i="10"/>
  <c r="C859" i="10"/>
  <c r="F859" i="10" s="1"/>
  <c r="H843" i="8"/>
  <c r="D844" i="8"/>
  <c r="F844" i="8"/>
  <c r="G844" i="8"/>
  <c r="C845" i="8"/>
  <c r="H826" i="2"/>
  <c r="G827" i="2"/>
  <c r="C828" i="2"/>
  <c r="D828" i="2" s="1"/>
  <c r="F827" i="2"/>
  <c r="D859" i="10" l="1"/>
  <c r="C860" i="10"/>
  <c r="F860" i="10" s="1"/>
  <c r="G859" i="10"/>
  <c r="D845" i="8"/>
  <c r="F845" i="8"/>
  <c r="H844" i="8"/>
  <c r="C846" i="8"/>
  <c r="G845" i="8"/>
  <c r="H827" i="2"/>
  <c r="G828" i="2"/>
  <c r="C829" i="2"/>
  <c r="D829" i="2" s="1"/>
  <c r="F828" i="2"/>
  <c r="D860" i="10" l="1"/>
  <c r="H859" i="10"/>
  <c r="C861" i="10"/>
  <c r="F861" i="10" s="1"/>
  <c r="G860" i="10"/>
  <c r="D846" i="8"/>
  <c r="F846" i="8"/>
  <c r="H845" i="8"/>
  <c r="C847" i="8"/>
  <c r="G846" i="8"/>
  <c r="G829" i="2"/>
  <c r="C830" i="2"/>
  <c r="D830" i="2" s="1"/>
  <c r="F829" i="2"/>
  <c r="H828" i="2"/>
  <c r="D861" i="10" l="1"/>
  <c r="H861" i="10" s="1"/>
  <c r="H860" i="10"/>
  <c r="C862" i="10"/>
  <c r="F862" i="10" s="1"/>
  <c r="G861" i="10"/>
  <c r="D847" i="8"/>
  <c r="F847" i="8"/>
  <c r="H846" i="8"/>
  <c r="C848" i="8"/>
  <c r="G847" i="8"/>
  <c r="H829" i="2"/>
  <c r="G830" i="2"/>
  <c r="F830" i="2"/>
  <c r="C831" i="2"/>
  <c r="D831" i="2" s="1"/>
  <c r="D862" i="10" l="1"/>
  <c r="G862" i="10"/>
  <c r="C863" i="10"/>
  <c r="F863" i="10" s="1"/>
  <c r="H847" i="8"/>
  <c r="D848" i="8"/>
  <c r="F848" i="8"/>
  <c r="G848" i="8"/>
  <c r="C849" i="8"/>
  <c r="H830" i="2"/>
  <c r="G831" i="2"/>
  <c r="C832" i="2"/>
  <c r="D832" i="2" s="1"/>
  <c r="F831" i="2"/>
  <c r="H862" i="10" l="1"/>
  <c r="D863" i="10"/>
  <c r="C864" i="10"/>
  <c r="F864" i="10" s="1"/>
  <c r="G863" i="10"/>
  <c r="H848" i="8"/>
  <c r="D849" i="8"/>
  <c r="F849" i="8"/>
  <c r="C850" i="8"/>
  <c r="G849" i="8"/>
  <c r="H831" i="2"/>
  <c r="G832" i="2"/>
  <c r="C833" i="2"/>
  <c r="D833" i="2" s="1"/>
  <c r="F832" i="2"/>
  <c r="D864" i="10" l="1"/>
  <c r="H863" i="10"/>
  <c r="C865" i="10"/>
  <c r="F865" i="10" s="1"/>
  <c r="G864" i="10"/>
  <c r="H849" i="8"/>
  <c r="D850" i="8"/>
  <c r="F850" i="8"/>
  <c r="C851" i="8"/>
  <c r="G850" i="8"/>
  <c r="H832" i="2"/>
  <c r="G833" i="2"/>
  <c r="F833" i="2"/>
  <c r="C834" i="2"/>
  <c r="D834" i="2" s="1"/>
  <c r="H864" i="10" l="1"/>
  <c r="D865" i="10"/>
  <c r="H865" i="10" s="1"/>
  <c r="C866" i="10"/>
  <c r="F866" i="10" s="1"/>
  <c r="G865" i="10"/>
  <c r="H850" i="8"/>
  <c r="D851" i="8"/>
  <c r="F851" i="8"/>
  <c r="C852" i="8"/>
  <c r="G851" i="8"/>
  <c r="H833" i="2"/>
  <c r="G834" i="2"/>
  <c r="F834" i="2"/>
  <c r="C835" i="2"/>
  <c r="D835" i="2" s="1"/>
  <c r="D866" i="10" l="1"/>
  <c r="H866" i="10" s="1"/>
  <c r="C867" i="10"/>
  <c r="F867" i="10" s="1"/>
  <c r="G866" i="10"/>
  <c r="H851" i="8"/>
  <c r="D852" i="8"/>
  <c r="F852" i="8"/>
  <c r="G852" i="8"/>
  <c r="C853" i="8"/>
  <c r="H834" i="2"/>
  <c r="C836" i="2"/>
  <c r="D836" i="2" s="1"/>
  <c r="F835" i="2"/>
  <c r="G835" i="2"/>
  <c r="D867" i="10" l="1"/>
  <c r="C868" i="10"/>
  <c r="F868" i="10" s="1"/>
  <c r="G867" i="10"/>
  <c r="H852" i="8"/>
  <c r="D853" i="8"/>
  <c r="F853" i="8"/>
  <c r="C854" i="8"/>
  <c r="G853" i="8"/>
  <c r="G836" i="2"/>
  <c r="C837" i="2"/>
  <c r="D837" i="2" s="1"/>
  <c r="F836" i="2"/>
  <c r="H835" i="2"/>
  <c r="H867" i="10" l="1"/>
  <c r="D868" i="10"/>
  <c r="C869" i="10"/>
  <c r="F869" i="10" s="1"/>
  <c r="G868" i="10"/>
  <c r="H853" i="8"/>
  <c r="D854" i="8"/>
  <c r="F854" i="8"/>
  <c r="C855" i="8"/>
  <c r="G854" i="8"/>
  <c r="H836" i="2"/>
  <c r="G837" i="2"/>
  <c r="C838" i="2"/>
  <c r="D838" i="2" s="1"/>
  <c r="F837" i="2"/>
  <c r="D869" i="10" l="1"/>
  <c r="H869" i="10" s="1"/>
  <c r="H868" i="10"/>
  <c r="C870" i="10"/>
  <c r="F870" i="10" s="1"/>
  <c r="G869" i="10"/>
  <c r="D855" i="8"/>
  <c r="F855" i="8"/>
  <c r="H854" i="8"/>
  <c r="C856" i="8"/>
  <c r="G855" i="8"/>
  <c r="H837" i="2"/>
  <c r="G838" i="2"/>
  <c r="C839" i="2"/>
  <c r="D839" i="2" s="1"/>
  <c r="F838" i="2"/>
  <c r="D870" i="10" l="1"/>
  <c r="H870" i="10" s="1"/>
  <c r="G870" i="10"/>
  <c r="C871" i="10"/>
  <c r="F871" i="10" s="1"/>
  <c r="H855" i="8"/>
  <c r="D856" i="8"/>
  <c r="F856" i="8"/>
  <c r="G856" i="8"/>
  <c r="C857" i="8"/>
  <c r="G839" i="2"/>
  <c r="F839" i="2"/>
  <c r="C840" i="2"/>
  <c r="D840" i="2" s="1"/>
  <c r="H838" i="2"/>
  <c r="D871" i="10" l="1"/>
  <c r="C872" i="10"/>
  <c r="F872" i="10" s="1"/>
  <c r="G871" i="10"/>
  <c r="H856" i="8"/>
  <c r="D857" i="8"/>
  <c r="F857" i="8"/>
  <c r="C858" i="8"/>
  <c r="G857" i="8"/>
  <c r="G840" i="2"/>
  <c r="C841" i="2"/>
  <c r="D841" i="2" s="1"/>
  <c r="F840" i="2"/>
  <c r="H839" i="2"/>
  <c r="D872" i="10" l="1"/>
  <c r="H872" i="10" s="1"/>
  <c r="H871" i="10"/>
  <c r="C873" i="10"/>
  <c r="F873" i="10" s="1"/>
  <c r="G872" i="10"/>
  <c r="H857" i="8"/>
  <c r="D858" i="8"/>
  <c r="F858" i="8"/>
  <c r="C859" i="8"/>
  <c r="G858" i="8"/>
  <c r="H840" i="2"/>
  <c r="G841" i="2"/>
  <c r="C842" i="2"/>
  <c r="D842" i="2" s="1"/>
  <c r="F841" i="2"/>
  <c r="D873" i="10" l="1"/>
  <c r="C874" i="10"/>
  <c r="F874" i="10" s="1"/>
  <c r="G873" i="10"/>
  <c r="H858" i="8"/>
  <c r="D859" i="8"/>
  <c r="F859" i="8"/>
  <c r="C860" i="8"/>
  <c r="G859" i="8"/>
  <c r="H841" i="2"/>
  <c r="G842" i="2"/>
  <c r="C843" i="2"/>
  <c r="D843" i="2" s="1"/>
  <c r="F842" i="2"/>
  <c r="H873" i="10" l="1"/>
  <c r="D874" i="10"/>
  <c r="H874" i="10" s="1"/>
  <c r="G874" i="10"/>
  <c r="C875" i="10"/>
  <c r="F875" i="10" s="1"/>
  <c r="H859" i="8"/>
  <c r="D860" i="8"/>
  <c r="F860" i="8"/>
  <c r="G860" i="8"/>
  <c r="C861" i="8"/>
  <c r="H842" i="2"/>
  <c r="G843" i="2"/>
  <c r="F843" i="2"/>
  <c r="C844" i="2"/>
  <c r="D844" i="2" s="1"/>
  <c r="D875" i="10" l="1"/>
  <c r="H875" i="10" s="1"/>
  <c r="C876" i="10"/>
  <c r="F876" i="10" s="1"/>
  <c r="G875" i="10"/>
  <c r="H860" i="8"/>
  <c r="D861" i="8"/>
  <c r="F861" i="8"/>
  <c r="C862" i="8"/>
  <c r="G861" i="8"/>
  <c r="G844" i="2"/>
  <c r="F844" i="2"/>
  <c r="C845" i="2"/>
  <c r="D845" i="2" s="1"/>
  <c r="H843" i="2"/>
  <c r="D876" i="10" l="1"/>
  <c r="C877" i="10"/>
  <c r="F877" i="10" s="1"/>
  <c r="G876" i="10"/>
  <c r="H861" i="8"/>
  <c r="D862" i="8"/>
  <c r="F862" i="8"/>
  <c r="C863" i="8"/>
  <c r="G862" i="8"/>
  <c r="H844" i="2"/>
  <c r="C846" i="2"/>
  <c r="D846" i="2" s="1"/>
  <c r="F845" i="2"/>
  <c r="G845" i="2"/>
  <c r="H876" i="10" l="1"/>
  <c r="D877" i="10"/>
  <c r="C878" i="10"/>
  <c r="F878" i="10" s="1"/>
  <c r="G877" i="10"/>
  <c r="H862" i="8"/>
  <c r="D863" i="8"/>
  <c r="F863" i="8"/>
  <c r="C864" i="8"/>
  <c r="G863" i="8"/>
  <c r="H845" i="2"/>
  <c r="G846" i="2"/>
  <c r="C847" i="2"/>
  <c r="D847" i="2" s="1"/>
  <c r="F846" i="2"/>
  <c r="D878" i="10" l="1"/>
  <c r="H877" i="10"/>
  <c r="G878" i="10"/>
  <c r="C879" i="10"/>
  <c r="F879" i="10" s="1"/>
  <c r="D864" i="8"/>
  <c r="F864" i="8"/>
  <c r="H863" i="8"/>
  <c r="G864" i="8"/>
  <c r="C865" i="8"/>
  <c r="H846" i="2"/>
  <c r="G847" i="2"/>
  <c r="F847" i="2"/>
  <c r="C848" i="2"/>
  <c r="D848" i="2" s="1"/>
  <c r="D879" i="10" l="1"/>
  <c r="H878" i="10"/>
  <c r="C880" i="10"/>
  <c r="F880" i="10" s="1"/>
  <c r="G879" i="10"/>
  <c r="H864" i="8"/>
  <c r="D865" i="8"/>
  <c r="F865" i="8"/>
  <c r="C866" i="8"/>
  <c r="G865" i="8"/>
  <c r="H847" i="2"/>
  <c r="G848" i="2"/>
  <c r="F848" i="2"/>
  <c r="C849" i="2"/>
  <c r="D849" i="2" s="1"/>
  <c r="D880" i="10" l="1"/>
  <c r="H879" i="10"/>
  <c r="C881" i="10"/>
  <c r="F881" i="10" s="1"/>
  <c r="G880" i="10"/>
  <c r="H865" i="8"/>
  <c r="D866" i="8"/>
  <c r="F866" i="8"/>
  <c r="C867" i="8"/>
  <c r="G866" i="8"/>
  <c r="G849" i="2"/>
  <c r="C850" i="2"/>
  <c r="D850" i="2" s="1"/>
  <c r="F849" i="2"/>
  <c r="H848" i="2"/>
  <c r="D881" i="10" l="1"/>
  <c r="H880" i="10"/>
  <c r="C882" i="10"/>
  <c r="F882" i="10" s="1"/>
  <c r="G881" i="10"/>
  <c r="H866" i="8"/>
  <c r="D867" i="8"/>
  <c r="F867" i="8"/>
  <c r="C868" i="8"/>
  <c r="G867" i="8"/>
  <c r="G850" i="2"/>
  <c r="F850" i="2"/>
  <c r="C851" i="2"/>
  <c r="D851" i="2" s="1"/>
  <c r="H849" i="2"/>
  <c r="H881" i="10" l="1"/>
  <c r="D882" i="10"/>
  <c r="H882" i="10" s="1"/>
  <c r="C883" i="10"/>
  <c r="F883" i="10" s="1"/>
  <c r="G882" i="10"/>
  <c r="D868" i="8"/>
  <c r="F868" i="8"/>
  <c r="H867" i="8"/>
  <c r="G868" i="8"/>
  <c r="C869" i="8"/>
  <c r="H850" i="2"/>
  <c r="G851" i="2"/>
  <c r="C852" i="2"/>
  <c r="D852" i="2" s="1"/>
  <c r="F851" i="2"/>
  <c r="D883" i="10" l="1"/>
  <c r="C884" i="10"/>
  <c r="F884" i="10" s="1"/>
  <c r="G883" i="10"/>
  <c r="D869" i="8"/>
  <c r="F869" i="8"/>
  <c r="H868" i="8"/>
  <c r="C870" i="8"/>
  <c r="G869" i="8"/>
  <c r="H851" i="2"/>
  <c r="G852" i="2"/>
  <c r="C853" i="2"/>
  <c r="D853" i="2" s="1"/>
  <c r="F852" i="2"/>
  <c r="D884" i="10" l="1"/>
  <c r="H884" i="10" s="1"/>
  <c r="H883" i="10"/>
  <c r="C885" i="10"/>
  <c r="F885" i="10" s="1"/>
  <c r="G884" i="10"/>
  <c r="D870" i="8"/>
  <c r="F870" i="8"/>
  <c r="H869" i="8"/>
  <c r="C871" i="8"/>
  <c r="G870" i="8"/>
  <c r="H852" i="2"/>
  <c r="G853" i="2"/>
  <c r="F853" i="2"/>
  <c r="C854" i="2"/>
  <c r="D854" i="2" s="1"/>
  <c r="D885" i="10" l="1"/>
  <c r="C886" i="10"/>
  <c r="F886" i="10" s="1"/>
  <c r="G885" i="10"/>
  <c r="H870" i="8"/>
  <c r="D871" i="8"/>
  <c r="F871" i="8"/>
  <c r="C872" i="8"/>
  <c r="G871" i="8"/>
  <c r="G854" i="2"/>
  <c r="F854" i="2"/>
  <c r="C855" i="2"/>
  <c r="D855" i="2" s="1"/>
  <c r="H853" i="2"/>
  <c r="D886" i="10" l="1"/>
  <c r="H886" i="10" s="1"/>
  <c r="H885" i="10"/>
  <c r="G886" i="10"/>
  <c r="C887" i="10"/>
  <c r="F887" i="10" s="1"/>
  <c r="H871" i="8"/>
  <c r="D872" i="8"/>
  <c r="F872" i="8"/>
  <c r="G872" i="8"/>
  <c r="C873" i="8"/>
  <c r="G855" i="2"/>
  <c r="C856" i="2"/>
  <c r="D856" i="2" s="1"/>
  <c r="F855" i="2"/>
  <c r="H854" i="2"/>
  <c r="D887" i="10" l="1"/>
  <c r="C888" i="10"/>
  <c r="F888" i="10" s="1"/>
  <c r="G887" i="10"/>
  <c r="D873" i="8"/>
  <c r="F873" i="8"/>
  <c r="H872" i="8"/>
  <c r="C874" i="8"/>
  <c r="G873" i="8"/>
  <c r="H855" i="2"/>
  <c r="G856" i="2"/>
  <c r="C857" i="2"/>
  <c r="D857" i="2" s="1"/>
  <c r="F856" i="2"/>
  <c r="H887" i="10" l="1"/>
  <c r="D888" i="10"/>
  <c r="H888" i="10" s="1"/>
  <c r="C889" i="10"/>
  <c r="F889" i="10" s="1"/>
  <c r="G888" i="10"/>
  <c r="D874" i="8"/>
  <c r="F874" i="8"/>
  <c r="H873" i="8"/>
  <c r="C875" i="8"/>
  <c r="G874" i="8"/>
  <c r="H856" i="2"/>
  <c r="G857" i="2"/>
  <c r="C858" i="2"/>
  <c r="D858" i="2" s="1"/>
  <c r="F857" i="2"/>
  <c r="D889" i="10" l="1"/>
  <c r="H889" i="10" s="1"/>
  <c r="C890" i="10"/>
  <c r="F890" i="10" s="1"/>
  <c r="G889" i="10"/>
  <c r="D875" i="8"/>
  <c r="F875" i="8"/>
  <c r="H874" i="8"/>
  <c r="C876" i="8"/>
  <c r="G875" i="8"/>
  <c r="H857" i="2"/>
  <c r="G858" i="2"/>
  <c r="F858" i="2"/>
  <c r="C859" i="2"/>
  <c r="D859" i="2" s="1"/>
  <c r="D890" i="10" l="1"/>
  <c r="H890" i="10" s="1"/>
  <c r="G890" i="10"/>
  <c r="C891" i="10"/>
  <c r="F891" i="10" s="1"/>
  <c r="D876" i="8"/>
  <c r="F876" i="8"/>
  <c r="H875" i="8"/>
  <c r="G876" i="8"/>
  <c r="C877" i="8"/>
  <c r="H858" i="2"/>
  <c r="G859" i="2"/>
  <c r="F859" i="2"/>
  <c r="C860" i="2"/>
  <c r="D860" i="2" s="1"/>
  <c r="D891" i="10" l="1"/>
  <c r="C892" i="10"/>
  <c r="F892" i="10" s="1"/>
  <c r="G891" i="10"/>
  <c r="D877" i="8"/>
  <c r="F877" i="8"/>
  <c r="H876" i="8"/>
  <c r="C878" i="8"/>
  <c r="G877" i="8"/>
  <c r="H859" i="2"/>
  <c r="G860" i="2"/>
  <c r="F860" i="2"/>
  <c r="C861" i="2"/>
  <c r="D861" i="2" s="1"/>
  <c r="H891" i="10" l="1"/>
  <c r="D892" i="10"/>
  <c r="C893" i="10"/>
  <c r="F893" i="10" s="1"/>
  <c r="G892" i="10"/>
  <c r="H877" i="8"/>
  <c r="D878" i="8"/>
  <c r="F878" i="8"/>
  <c r="C879" i="8"/>
  <c r="G878" i="8"/>
  <c r="H860" i="2"/>
  <c r="G861" i="2"/>
  <c r="C862" i="2"/>
  <c r="D862" i="2" s="1"/>
  <c r="F861" i="2"/>
  <c r="H892" i="10" l="1"/>
  <c r="D893" i="10"/>
  <c r="C894" i="10"/>
  <c r="F894" i="10" s="1"/>
  <c r="G893" i="10"/>
  <c r="H878" i="8"/>
  <c r="D879" i="8"/>
  <c r="F879" i="8"/>
  <c r="C880" i="8"/>
  <c r="G879" i="8"/>
  <c r="H861" i="2"/>
  <c r="G862" i="2"/>
  <c r="F862" i="2"/>
  <c r="C863" i="2"/>
  <c r="D863" i="2" s="1"/>
  <c r="D894" i="10" l="1"/>
  <c r="H894" i="10" s="1"/>
  <c r="H893" i="10"/>
  <c r="G894" i="10"/>
  <c r="C895" i="10"/>
  <c r="F895" i="10" s="1"/>
  <c r="D880" i="8"/>
  <c r="F880" i="8"/>
  <c r="H879" i="8"/>
  <c r="G880" i="8"/>
  <c r="C881" i="8"/>
  <c r="H862" i="2"/>
  <c r="G863" i="2"/>
  <c r="C864" i="2"/>
  <c r="D864" i="2" s="1"/>
  <c r="F863" i="2"/>
  <c r="D895" i="10" l="1"/>
  <c r="H895" i="10" s="1"/>
  <c r="C896" i="10"/>
  <c r="F896" i="10" s="1"/>
  <c r="G895" i="10"/>
  <c r="F864" i="2"/>
  <c r="H864" i="2" s="1"/>
  <c r="D881" i="8"/>
  <c r="F881" i="8"/>
  <c r="H880" i="8"/>
  <c r="C882" i="8"/>
  <c r="G881" i="8"/>
  <c r="H863" i="2"/>
  <c r="G864" i="2"/>
  <c r="C865" i="2"/>
  <c r="D865" i="2" s="1"/>
  <c r="D896" i="10" l="1"/>
  <c r="H896" i="10" s="1"/>
  <c r="C897" i="10"/>
  <c r="F897" i="10" s="1"/>
  <c r="G896" i="10"/>
  <c r="H881" i="8"/>
  <c r="D882" i="8"/>
  <c r="F882" i="8"/>
  <c r="C883" i="8"/>
  <c r="G882" i="8"/>
  <c r="G865" i="2"/>
  <c r="F865" i="2"/>
  <c r="C866" i="2"/>
  <c r="D866" i="2" s="1"/>
  <c r="D897" i="10" l="1"/>
  <c r="H897" i="10" s="1"/>
  <c r="C898" i="10"/>
  <c r="F898" i="10" s="1"/>
  <c r="G897" i="10"/>
  <c r="H882" i="8"/>
  <c r="D883" i="8"/>
  <c r="F883" i="8"/>
  <c r="C884" i="8"/>
  <c r="G883" i="8"/>
  <c r="H865" i="2"/>
  <c r="G866" i="2"/>
  <c r="C867" i="2"/>
  <c r="D867" i="2" s="1"/>
  <c r="F866" i="2"/>
  <c r="D898" i="10" l="1"/>
  <c r="C899" i="10"/>
  <c r="F899" i="10" s="1"/>
  <c r="G898" i="10"/>
  <c r="D884" i="8"/>
  <c r="F884" i="8"/>
  <c r="H883" i="8"/>
  <c r="G884" i="8"/>
  <c r="C885" i="8"/>
  <c r="H866" i="2"/>
  <c r="G867" i="2"/>
  <c r="F867" i="2"/>
  <c r="C868" i="2"/>
  <c r="D868" i="2" s="1"/>
  <c r="D899" i="10" l="1"/>
  <c r="H898" i="10"/>
  <c r="C900" i="10"/>
  <c r="F900" i="10" s="1"/>
  <c r="G899" i="10"/>
  <c r="H884" i="8"/>
  <c r="D885" i="8"/>
  <c r="F885" i="8"/>
  <c r="C886" i="8"/>
  <c r="G885" i="8"/>
  <c r="H867" i="2"/>
  <c r="C869" i="2"/>
  <c r="D869" i="2" s="1"/>
  <c r="F868" i="2"/>
  <c r="G868" i="2"/>
  <c r="D900" i="10" l="1"/>
  <c r="H899" i="10"/>
  <c r="C901" i="10"/>
  <c r="F901" i="10" s="1"/>
  <c r="G900" i="10"/>
  <c r="D886" i="8"/>
  <c r="F886" i="8"/>
  <c r="H885" i="8"/>
  <c r="C887" i="8"/>
  <c r="G886" i="8"/>
  <c r="H868" i="2"/>
  <c r="G869" i="2"/>
  <c r="C870" i="2"/>
  <c r="D870" i="2" s="1"/>
  <c r="F869" i="2"/>
  <c r="D901" i="10" l="1"/>
  <c r="H901" i="10" s="1"/>
  <c r="H900" i="10"/>
  <c r="C902" i="10"/>
  <c r="F902" i="10" s="1"/>
  <c r="G901" i="10"/>
  <c r="D887" i="8"/>
  <c r="F887" i="8"/>
  <c r="H886" i="8"/>
  <c r="C888" i="8"/>
  <c r="G887" i="8"/>
  <c r="H869" i="2"/>
  <c r="F870" i="2"/>
  <c r="C871" i="2"/>
  <c r="D871" i="2" s="1"/>
  <c r="G870" i="2"/>
  <c r="D902" i="10" l="1"/>
  <c r="H902" i="10" s="1"/>
  <c r="G902" i="10"/>
  <c r="C903" i="10"/>
  <c r="F903" i="10" s="1"/>
  <c r="D888" i="8"/>
  <c r="F888" i="8"/>
  <c r="H887" i="8"/>
  <c r="G888" i="8"/>
  <c r="C889" i="8"/>
  <c r="H870" i="2"/>
  <c r="G871" i="2"/>
  <c r="C872" i="2"/>
  <c r="D872" i="2" s="1"/>
  <c r="F871" i="2"/>
  <c r="D903" i="10" l="1"/>
  <c r="H903" i="10" s="1"/>
  <c r="C904" i="10"/>
  <c r="F904" i="10" s="1"/>
  <c r="G903" i="10"/>
  <c r="D889" i="8"/>
  <c r="F889" i="8"/>
  <c r="H888" i="8"/>
  <c r="C890" i="8"/>
  <c r="G889" i="8"/>
  <c r="H871" i="2"/>
  <c r="G872" i="2"/>
  <c r="F872" i="2"/>
  <c r="C873" i="2"/>
  <c r="D873" i="2" s="1"/>
  <c r="D904" i="10" l="1"/>
  <c r="C905" i="10"/>
  <c r="F905" i="10" s="1"/>
  <c r="G904" i="10"/>
  <c r="H889" i="8"/>
  <c r="D890" i="8"/>
  <c r="F890" i="8"/>
  <c r="C891" i="8"/>
  <c r="G890" i="8"/>
  <c r="H872" i="2"/>
  <c r="G873" i="2"/>
  <c r="C874" i="2"/>
  <c r="D874" i="2" s="1"/>
  <c r="F873" i="2"/>
  <c r="H904" i="10" l="1"/>
  <c r="D905" i="10"/>
  <c r="H905" i="10" s="1"/>
  <c r="C906" i="10"/>
  <c r="F906" i="10" s="1"/>
  <c r="G905" i="10"/>
  <c r="F874" i="2"/>
  <c r="H890" i="8"/>
  <c r="D891" i="8"/>
  <c r="F891" i="8"/>
  <c r="C892" i="8"/>
  <c r="G891" i="8"/>
  <c r="H873" i="2"/>
  <c r="G874" i="2"/>
  <c r="H874" i="2"/>
  <c r="C875" i="2"/>
  <c r="D875" i="2" s="1"/>
  <c r="D906" i="10" l="1"/>
  <c r="H906" i="10" s="1"/>
  <c r="G906" i="10"/>
  <c r="C907" i="10"/>
  <c r="F907" i="10" s="1"/>
  <c r="D892" i="8"/>
  <c r="F892" i="8"/>
  <c r="H891" i="8"/>
  <c r="G892" i="8"/>
  <c r="C893" i="8"/>
  <c r="G875" i="2"/>
  <c r="F875" i="2"/>
  <c r="C876" i="2"/>
  <c r="D876" i="2" s="1"/>
  <c r="D907" i="10" l="1"/>
  <c r="C908" i="10"/>
  <c r="F908" i="10" s="1"/>
  <c r="G907" i="10"/>
  <c r="H892" i="8"/>
  <c r="D893" i="8"/>
  <c r="F893" i="8"/>
  <c r="C894" i="8"/>
  <c r="G893" i="8"/>
  <c r="H875" i="2"/>
  <c r="G876" i="2"/>
  <c r="F876" i="2"/>
  <c r="C877" i="2"/>
  <c r="D877" i="2" s="1"/>
  <c r="H907" i="10" l="1"/>
  <c r="D908" i="10"/>
  <c r="H908" i="10" s="1"/>
  <c r="C909" i="10"/>
  <c r="F909" i="10" s="1"/>
  <c r="G908" i="10"/>
  <c r="H893" i="8"/>
  <c r="D894" i="8"/>
  <c r="F894" i="8"/>
  <c r="C895" i="8"/>
  <c r="G894" i="8"/>
  <c r="G877" i="2"/>
  <c r="C878" i="2"/>
  <c r="D878" i="2" s="1"/>
  <c r="F877" i="2"/>
  <c r="H876" i="2"/>
  <c r="D909" i="10" l="1"/>
  <c r="H909" i="10" s="1"/>
  <c r="C910" i="10"/>
  <c r="F910" i="10" s="1"/>
  <c r="G909" i="10"/>
  <c r="D895" i="8"/>
  <c r="F895" i="8"/>
  <c r="H894" i="8"/>
  <c r="C896" i="8"/>
  <c r="G895" i="8"/>
  <c r="G878" i="2"/>
  <c r="F878" i="2"/>
  <c r="C879" i="2"/>
  <c r="D879" i="2" s="1"/>
  <c r="H877" i="2"/>
  <c r="D910" i="10" l="1"/>
  <c r="H910" i="10" s="1"/>
  <c r="G910" i="10"/>
  <c r="C911" i="10"/>
  <c r="F911" i="10" s="1"/>
  <c r="H895" i="8"/>
  <c r="D896" i="8"/>
  <c r="F896" i="8"/>
  <c r="G896" i="8"/>
  <c r="C897" i="8"/>
  <c r="H878" i="2"/>
  <c r="G879" i="2"/>
  <c r="C880" i="2"/>
  <c r="D880" i="2" s="1"/>
  <c r="F879" i="2"/>
  <c r="D911" i="10" l="1"/>
  <c r="H911" i="10" s="1"/>
  <c r="C912" i="10"/>
  <c r="F912" i="10" s="1"/>
  <c r="G911" i="10"/>
  <c r="H896" i="8"/>
  <c r="D897" i="8"/>
  <c r="F897" i="8"/>
  <c r="C898" i="8"/>
  <c r="G897" i="8"/>
  <c r="H879" i="2"/>
  <c r="G880" i="2"/>
  <c r="C881" i="2"/>
  <c r="D881" i="2" s="1"/>
  <c r="F880" i="2"/>
  <c r="D912" i="10" l="1"/>
  <c r="H912" i="10" s="1"/>
  <c r="C913" i="10"/>
  <c r="F913" i="10" s="1"/>
  <c r="G912" i="10"/>
  <c r="H897" i="8"/>
  <c r="D898" i="8"/>
  <c r="F898" i="8"/>
  <c r="C899" i="8"/>
  <c r="G898" i="8"/>
  <c r="H880" i="2"/>
  <c r="G881" i="2"/>
  <c r="F881" i="2"/>
  <c r="C882" i="2"/>
  <c r="D882" i="2" s="1"/>
  <c r="D913" i="10" l="1"/>
  <c r="H913" i="10" s="1"/>
  <c r="C914" i="10"/>
  <c r="F914" i="10" s="1"/>
  <c r="G913" i="10"/>
  <c r="H898" i="8"/>
  <c r="D899" i="8"/>
  <c r="F899" i="8"/>
  <c r="C900" i="8"/>
  <c r="G899" i="8"/>
  <c r="H881" i="2"/>
  <c r="G882" i="2"/>
  <c r="F882" i="2"/>
  <c r="C883" i="2"/>
  <c r="D883" i="2" s="1"/>
  <c r="D914" i="10" l="1"/>
  <c r="H914" i="10" s="1"/>
  <c r="C915" i="10"/>
  <c r="F915" i="10" s="1"/>
  <c r="G914" i="10"/>
  <c r="H899" i="8"/>
  <c r="D900" i="8"/>
  <c r="F900" i="8"/>
  <c r="G900" i="8"/>
  <c r="C901" i="8"/>
  <c r="H882" i="2"/>
  <c r="G883" i="2"/>
  <c r="F883" i="2"/>
  <c r="C884" i="2"/>
  <c r="D884" i="2" s="1"/>
  <c r="D915" i="10" l="1"/>
  <c r="C916" i="10"/>
  <c r="F916" i="10" s="1"/>
  <c r="G915" i="10"/>
  <c r="D901" i="8"/>
  <c r="F901" i="8"/>
  <c r="H900" i="8"/>
  <c r="C902" i="8"/>
  <c r="G901" i="8"/>
  <c r="H883" i="2"/>
  <c r="G884" i="2"/>
  <c r="C885" i="2"/>
  <c r="D885" i="2" s="1"/>
  <c r="F884" i="2"/>
  <c r="H915" i="10" l="1"/>
  <c r="D916" i="10"/>
  <c r="C917" i="10"/>
  <c r="F917" i="10" s="1"/>
  <c r="G916" i="10"/>
  <c r="D902" i="8"/>
  <c r="F902" i="8"/>
  <c r="H901" i="8"/>
  <c r="C903" i="8"/>
  <c r="G902" i="8"/>
  <c r="H884" i="2"/>
  <c r="G885" i="2"/>
  <c r="C886" i="2"/>
  <c r="D886" i="2" s="1"/>
  <c r="F885" i="2"/>
  <c r="D917" i="10" l="1"/>
  <c r="H916" i="10"/>
  <c r="C918" i="10"/>
  <c r="F918" i="10" s="1"/>
  <c r="G917" i="10"/>
  <c r="D903" i="8"/>
  <c r="F903" i="8"/>
  <c r="H902" i="8"/>
  <c r="C904" i="8"/>
  <c r="G903" i="8"/>
  <c r="H885" i="2"/>
  <c r="G886" i="2"/>
  <c r="C887" i="2"/>
  <c r="D887" i="2" s="1"/>
  <c r="F886" i="2"/>
  <c r="H917" i="10" l="1"/>
  <c r="D918" i="10"/>
  <c r="H918" i="10" s="1"/>
  <c r="G918" i="10"/>
  <c r="C919" i="10"/>
  <c r="F919" i="10" s="1"/>
  <c r="D904" i="8"/>
  <c r="F904" i="8"/>
  <c r="H903" i="8"/>
  <c r="G904" i="8"/>
  <c r="C905" i="8"/>
  <c r="H886" i="2"/>
  <c r="F887" i="2"/>
  <c r="C888" i="2"/>
  <c r="D888" i="2" s="1"/>
  <c r="G887" i="2"/>
  <c r="D919" i="10" l="1"/>
  <c r="H919" i="10" s="1"/>
  <c r="C920" i="10"/>
  <c r="F920" i="10" s="1"/>
  <c r="G919" i="10"/>
  <c r="H904" i="8"/>
  <c r="D905" i="8"/>
  <c r="F905" i="8"/>
  <c r="C906" i="8"/>
  <c r="G905" i="8"/>
  <c r="H887" i="2"/>
  <c r="G888" i="2"/>
  <c r="F888" i="2"/>
  <c r="C889" i="2"/>
  <c r="D889" i="2" s="1"/>
  <c r="D920" i="10" l="1"/>
  <c r="C921" i="10"/>
  <c r="F921" i="10" s="1"/>
  <c r="G920" i="10"/>
  <c r="H905" i="8"/>
  <c r="D906" i="8"/>
  <c r="F906" i="8"/>
  <c r="C907" i="8"/>
  <c r="G906" i="8"/>
  <c r="C890" i="2"/>
  <c r="D890" i="2" s="1"/>
  <c r="F889" i="2"/>
  <c r="G889" i="2"/>
  <c r="H888" i="2"/>
  <c r="D921" i="10" l="1"/>
  <c r="H920" i="10"/>
  <c r="C922" i="10"/>
  <c r="F922" i="10" s="1"/>
  <c r="G921" i="10"/>
  <c r="H906" i="8"/>
  <c r="D907" i="8"/>
  <c r="F907" i="8"/>
  <c r="C908" i="8"/>
  <c r="G907" i="8"/>
  <c r="H889" i="2"/>
  <c r="G890" i="2"/>
  <c r="F890" i="2"/>
  <c r="C891" i="2"/>
  <c r="D891" i="2" s="1"/>
  <c r="D922" i="10" l="1"/>
  <c r="H921" i="10"/>
  <c r="G922" i="10"/>
  <c r="C923" i="10"/>
  <c r="F923" i="10" s="1"/>
  <c r="H907" i="8"/>
  <c r="D908" i="8"/>
  <c r="F908" i="8"/>
  <c r="G908" i="8"/>
  <c r="C909" i="8"/>
  <c r="H890" i="2"/>
  <c r="G891" i="2"/>
  <c r="C892" i="2"/>
  <c r="D892" i="2" s="1"/>
  <c r="F891" i="2"/>
  <c r="D923" i="10" l="1"/>
  <c r="H922" i="10"/>
  <c r="C924" i="10"/>
  <c r="F924" i="10" s="1"/>
  <c r="G923" i="10"/>
  <c r="D909" i="8"/>
  <c r="F909" i="8"/>
  <c r="H908" i="8"/>
  <c r="C910" i="8"/>
  <c r="G909" i="8"/>
  <c r="H891" i="2"/>
  <c r="G892" i="2"/>
  <c r="C893" i="2"/>
  <c r="D893" i="2" s="1"/>
  <c r="F892" i="2"/>
  <c r="D924" i="10" l="1"/>
  <c r="H924" i="10" s="1"/>
  <c r="H923" i="10"/>
  <c r="C925" i="10"/>
  <c r="F925" i="10" s="1"/>
  <c r="G924" i="10"/>
  <c r="D910" i="8"/>
  <c r="F910" i="8"/>
  <c r="H909" i="8"/>
  <c r="C911" i="8"/>
  <c r="G910" i="8"/>
  <c r="H892" i="2"/>
  <c r="F893" i="2"/>
  <c r="C894" i="2"/>
  <c r="D894" i="2" s="1"/>
  <c r="G893" i="2"/>
  <c r="D925" i="10" l="1"/>
  <c r="H925" i="10" s="1"/>
  <c r="C926" i="10"/>
  <c r="F926" i="10" s="1"/>
  <c r="G925" i="10"/>
  <c r="H910" i="8"/>
  <c r="D911" i="8"/>
  <c r="F911" i="8"/>
  <c r="C912" i="8"/>
  <c r="G911" i="8"/>
  <c r="H893" i="2"/>
  <c r="G894" i="2"/>
  <c r="C895" i="2"/>
  <c r="D895" i="2" s="1"/>
  <c r="F894" i="2"/>
  <c r="D926" i="10" l="1"/>
  <c r="H926" i="10" s="1"/>
  <c r="G926" i="10"/>
  <c r="C927" i="10"/>
  <c r="F927" i="10" s="1"/>
  <c r="H911" i="8"/>
  <c r="D912" i="8"/>
  <c r="F912" i="8"/>
  <c r="G912" i="8"/>
  <c r="C913" i="8"/>
  <c r="H894" i="2"/>
  <c r="G895" i="2"/>
  <c r="F895" i="2"/>
  <c r="C896" i="2"/>
  <c r="D896" i="2" s="1"/>
  <c r="D927" i="10" l="1"/>
  <c r="C928" i="10"/>
  <c r="F928" i="10" s="1"/>
  <c r="G927" i="10"/>
  <c r="H912" i="8"/>
  <c r="D913" i="8"/>
  <c r="F913" i="8"/>
  <c r="C914" i="8"/>
  <c r="G913" i="8"/>
  <c r="H895" i="2"/>
  <c r="G896" i="2"/>
  <c r="F896" i="2"/>
  <c r="C897" i="2"/>
  <c r="D897" i="2" s="1"/>
  <c r="H927" i="10" l="1"/>
  <c r="D928" i="10"/>
  <c r="H928" i="10" s="1"/>
  <c r="C929" i="10"/>
  <c r="F929" i="10" s="1"/>
  <c r="G928" i="10"/>
  <c r="D914" i="8"/>
  <c r="F914" i="8"/>
  <c r="H913" i="8"/>
  <c r="C915" i="8"/>
  <c r="G914" i="8"/>
  <c r="G897" i="2"/>
  <c r="F897" i="2"/>
  <c r="C898" i="2"/>
  <c r="D898" i="2" s="1"/>
  <c r="H896" i="2"/>
  <c r="D929" i="10" l="1"/>
  <c r="H929" i="10" s="1"/>
  <c r="C930" i="10"/>
  <c r="F930" i="10" s="1"/>
  <c r="G929" i="10"/>
  <c r="H914" i="8"/>
  <c r="D915" i="8"/>
  <c r="F915" i="8"/>
  <c r="C916" i="8"/>
  <c r="G915" i="8"/>
  <c r="H897" i="2"/>
  <c r="G898" i="2"/>
  <c r="C899" i="2"/>
  <c r="D899" i="2" s="1"/>
  <c r="F898" i="2"/>
  <c r="D930" i="10" l="1"/>
  <c r="H930" i="10" s="1"/>
  <c r="C931" i="10"/>
  <c r="F931" i="10" s="1"/>
  <c r="G930" i="10"/>
  <c r="H915" i="8"/>
  <c r="D916" i="8"/>
  <c r="F916" i="8"/>
  <c r="G916" i="8"/>
  <c r="C917" i="8"/>
  <c r="H898" i="2"/>
  <c r="G899" i="2"/>
  <c r="C900" i="2"/>
  <c r="D900" i="2" s="1"/>
  <c r="F899" i="2"/>
  <c r="D931" i="10" l="1"/>
  <c r="C932" i="10"/>
  <c r="F932" i="10" s="1"/>
  <c r="G931" i="10"/>
  <c r="H916" i="8"/>
  <c r="D917" i="8"/>
  <c r="F917" i="8"/>
  <c r="C918" i="8"/>
  <c r="G917" i="8"/>
  <c r="H899" i="2"/>
  <c r="G900" i="2"/>
  <c r="F900" i="2"/>
  <c r="C901" i="2"/>
  <c r="D901" i="2" s="1"/>
  <c r="H931" i="10" l="1"/>
  <c r="D932" i="10"/>
  <c r="C933" i="10"/>
  <c r="F933" i="10" s="1"/>
  <c r="G932" i="10"/>
  <c r="D918" i="8"/>
  <c r="F918" i="8"/>
  <c r="H917" i="8"/>
  <c r="C919" i="8"/>
  <c r="G918" i="8"/>
  <c r="F901" i="2"/>
  <c r="C902" i="2"/>
  <c r="D902" i="2" s="1"/>
  <c r="G901" i="2"/>
  <c r="H900" i="2"/>
  <c r="H932" i="10" l="1"/>
  <c r="D933" i="10"/>
  <c r="C934" i="10"/>
  <c r="F934" i="10" s="1"/>
  <c r="G933" i="10"/>
  <c r="D919" i="8"/>
  <c r="F919" i="8"/>
  <c r="H918" i="8"/>
  <c r="C920" i="8"/>
  <c r="G919" i="8"/>
  <c r="H901" i="2"/>
  <c r="G902" i="2"/>
  <c r="F902" i="2"/>
  <c r="C903" i="2"/>
  <c r="D903" i="2" s="1"/>
  <c r="H933" i="10" l="1"/>
  <c r="D934" i="10"/>
  <c r="G934" i="10"/>
  <c r="C935" i="10"/>
  <c r="F935" i="10" s="1"/>
  <c r="D920" i="8"/>
  <c r="F920" i="8"/>
  <c r="H919" i="8"/>
  <c r="G920" i="8"/>
  <c r="C921" i="8"/>
  <c r="H902" i="2"/>
  <c r="G903" i="2"/>
  <c r="C904" i="2"/>
  <c r="D904" i="2" s="1"/>
  <c r="F903" i="2"/>
  <c r="D935" i="10" l="1"/>
  <c r="H935" i="10" s="1"/>
  <c r="H934" i="10"/>
  <c r="C936" i="10"/>
  <c r="F936" i="10" s="1"/>
  <c r="G935" i="10"/>
  <c r="H920" i="8"/>
  <c r="D921" i="8"/>
  <c r="F921" i="8"/>
  <c r="C922" i="8"/>
  <c r="G921" i="8"/>
  <c r="H903" i="2"/>
  <c r="C905" i="2"/>
  <c r="D905" i="2" s="1"/>
  <c r="F904" i="2"/>
  <c r="G904" i="2"/>
  <c r="D936" i="10" l="1"/>
  <c r="H936" i="10" s="1"/>
  <c r="C937" i="10"/>
  <c r="F937" i="10" s="1"/>
  <c r="G936" i="10"/>
  <c r="H921" i="8"/>
  <c r="D922" i="8"/>
  <c r="F922" i="8"/>
  <c r="C923" i="8"/>
  <c r="G922" i="8"/>
  <c r="G905" i="2"/>
  <c r="F905" i="2"/>
  <c r="C906" i="2"/>
  <c r="D906" i="2" s="1"/>
  <c r="H904" i="2"/>
  <c r="D937" i="10" l="1"/>
  <c r="C938" i="10"/>
  <c r="F938" i="10" s="1"/>
  <c r="G937" i="10"/>
  <c r="D923" i="8"/>
  <c r="F923" i="8"/>
  <c r="H922" i="8"/>
  <c r="C924" i="8"/>
  <c r="G923" i="8"/>
  <c r="H905" i="2"/>
  <c r="G906" i="2"/>
  <c r="C907" i="2"/>
  <c r="D907" i="2" s="1"/>
  <c r="F906" i="2"/>
  <c r="H937" i="10" l="1"/>
  <c r="D938" i="10"/>
  <c r="G938" i="10"/>
  <c r="C939" i="10"/>
  <c r="F939" i="10" s="1"/>
  <c r="H923" i="8"/>
  <c r="D924" i="8"/>
  <c r="F924" i="8"/>
  <c r="G924" i="8"/>
  <c r="C925" i="8"/>
  <c r="H906" i="2"/>
  <c r="G907" i="2"/>
  <c r="C908" i="2"/>
  <c r="D908" i="2" s="1"/>
  <c r="F907" i="2"/>
  <c r="D939" i="10" l="1"/>
  <c r="H938" i="10"/>
  <c r="C940" i="10"/>
  <c r="F940" i="10" s="1"/>
  <c r="G939" i="10"/>
  <c r="H924" i="8"/>
  <c r="D925" i="8"/>
  <c r="F925" i="8"/>
  <c r="C926" i="8"/>
  <c r="G925" i="8"/>
  <c r="H907" i="2"/>
  <c r="G908" i="2"/>
  <c r="F908" i="2"/>
  <c r="C909" i="2"/>
  <c r="D909" i="2" s="1"/>
  <c r="D940" i="10" l="1"/>
  <c r="H939" i="10"/>
  <c r="C941" i="10"/>
  <c r="F941" i="10" s="1"/>
  <c r="G940" i="10"/>
  <c r="H925" i="8"/>
  <c r="D926" i="8"/>
  <c r="F926" i="8"/>
  <c r="C927" i="8"/>
  <c r="G926" i="8"/>
  <c r="H908" i="2"/>
  <c r="G909" i="2"/>
  <c r="F909" i="2"/>
  <c r="C910" i="2"/>
  <c r="D910" i="2" s="1"/>
  <c r="D941" i="10" l="1"/>
  <c r="H940" i="10"/>
  <c r="C942" i="10"/>
  <c r="F942" i="10" s="1"/>
  <c r="G941" i="10"/>
  <c r="D927" i="8"/>
  <c r="F927" i="8"/>
  <c r="H926" i="8"/>
  <c r="C928" i="8"/>
  <c r="G927" i="8"/>
  <c r="H909" i="2"/>
  <c r="G910" i="2"/>
  <c r="C911" i="2"/>
  <c r="D911" i="2" s="1"/>
  <c r="F910" i="2"/>
  <c r="D942" i="10" l="1"/>
  <c r="H941" i="10"/>
  <c r="G942" i="10"/>
  <c r="C943" i="10"/>
  <c r="F943" i="10" s="1"/>
  <c r="H927" i="8"/>
  <c r="D928" i="8"/>
  <c r="F928" i="8"/>
  <c r="G928" i="8"/>
  <c r="C929" i="8"/>
  <c r="G911" i="2"/>
  <c r="C912" i="2"/>
  <c r="D912" i="2" s="1"/>
  <c r="F911" i="2"/>
  <c r="H910" i="2"/>
  <c r="D943" i="10" l="1"/>
  <c r="H942" i="10"/>
  <c r="C944" i="10"/>
  <c r="F944" i="10" s="1"/>
  <c r="G943" i="10"/>
  <c r="H928" i="8"/>
  <c r="D929" i="8"/>
  <c r="F929" i="8"/>
  <c r="C930" i="8"/>
  <c r="G929" i="8"/>
  <c r="H911" i="2"/>
  <c r="G912" i="2"/>
  <c r="C913" i="2"/>
  <c r="D913" i="2" s="1"/>
  <c r="F912" i="2"/>
  <c r="D944" i="10" l="1"/>
  <c r="H943" i="10"/>
  <c r="C945" i="10"/>
  <c r="F945" i="10" s="1"/>
  <c r="G944" i="10"/>
  <c r="H929" i="8"/>
  <c r="D930" i="8"/>
  <c r="F930" i="8"/>
  <c r="C931" i="8"/>
  <c r="G930" i="8"/>
  <c r="H912" i="2"/>
  <c r="G913" i="2"/>
  <c r="C914" i="2"/>
  <c r="D914" i="2" s="1"/>
  <c r="F913" i="2"/>
  <c r="D945" i="10" l="1"/>
  <c r="H944" i="10"/>
  <c r="C946" i="10"/>
  <c r="F946" i="10" s="1"/>
  <c r="G945" i="10"/>
  <c r="H930" i="8"/>
  <c r="D931" i="8"/>
  <c r="F931" i="8"/>
  <c r="C932" i="8"/>
  <c r="G931" i="8"/>
  <c r="H913" i="2"/>
  <c r="G914" i="2"/>
  <c r="C915" i="2"/>
  <c r="D915" i="2" s="1"/>
  <c r="F914" i="2"/>
  <c r="D946" i="10" l="1"/>
  <c r="H946" i="10" s="1"/>
  <c r="H945" i="10"/>
  <c r="C947" i="10"/>
  <c r="F947" i="10" s="1"/>
  <c r="G946" i="10"/>
  <c r="H931" i="8"/>
  <c r="D932" i="8"/>
  <c r="F932" i="8"/>
  <c r="G932" i="8"/>
  <c r="C933" i="8"/>
  <c r="F915" i="2"/>
  <c r="H914" i="2"/>
  <c r="G915" i="2"/>
  <c r="C916" i="2"/>
  <c r="D916" i="2" s="1"/>
  <c r="D947" i="10" l="1"/>
  <c r="H947" i="10" s="1"/>
  <c r="C948" i="10"/>
  <c r="F948" i="10" s="1"/>
  <c r="G947" i="10"/>
  <c r="D933" i="8"/>
  <c r="F933" i="8"/>
  <c r="H932" i="8"/>
  <c r="C934" i="8"/>
  <c r="G933" i="8"/>
  <c r="H915" i="2"/>
  <c r="G916" i="2"/>
  <c r="F916" i="2"/>
  <c r="C917" i="2"/>
  <c r="D917" i="2" s="1"/>
  <c r="D948" i="10" l="1"/>
  <c r="C949" i="10"/>
  <c r="F949" i="10" s="1"/>
  <c r="G948" i="10"/>
  <c r="H933" i="8"/>
  <c r="D934" i="8"/>
  <c r="F934" i="8"/>
  <c r="C935" i="8"/>
  <c r="G934" i="8"/>
  <c r="H916" i="2"/>
  <c r="G917" i="2"/>
  <c r="F917" i="2"/>
  <c r="H917" i="2" s="1"/>
  <c r="C918" i="2"/>
  <c r="D918" i="2" s="1"/>
  <c r="H948" i="10" l="1"/>
  <c r="D949" i="10"/>
  <c r="C950" i="10"/>
  <c r="F950" i="10" s="1"/>
  <c r="G949" i="10"/>
  <c r="D935" i="8"/>
  <c r="F935" i="8"/>
  <c r="H934" i="8"/>
  <c r="C936" i="8"/>
  <c r="G935" i="8"/>
  <c r="G918" i="2"/>
  <c r="C919" i="2"/>
  <c r="D919" i="2" s="1"/>
  <c r="F918" i="2"/>
  <c r="D950" i="10" l="1"/>
  <c r="H950" i="10" s="1"/>
  <c r="H949" i="10"/>
  <c r="G950" i="10"/>
  <c r="C951" i="10"/>
  <c r="F951" i="10" s="1"/>
  <c r="H935" i="8"/>
  <c r="D936" i="8"/>
  <c r="F936" i="8"/>
  <c r="G936" i="8"/>
  <c r="C937" i="8"/>
  <c r="H918" i="2"/>
  <c r="G919" i="2"/>
  <c r="C920" i="2"/>
  <c r="D920" i="2" s="1"/>
  <c r="F919" i="2"/>
  <c r="D951" i="10" l="1"/>
  <c r="C952" i="10"/>
  <c r="F952" i="10" s="1"/>
  <c r="G951" i="10"/>
  <c r="D937" i="8"/>
  <c r="F937" i="8"/>
  <c r="H936" i="8"/>
  <c r="C938" i="8"/>
  <c r="G937" i="8"/>
  <c r="G920" i="2"/>
  <c r="C921" i="2"/>
  <c r="D921" i="2" s="1"/>
  <c r="F920" i="2"/>
  <c r="H919" i="2"/>
  <c r="H951" i="10" l="1"/>
  <c r="D952" i="10"/>
  <c r="H952" i="10" s="1"/>
  <c r="C953" i="10"/>
  <c r="F953" i="10" s="1"/>
  <c r="G952" i="10"/>
  <c r="H937" i="8"/>
  <c r="D938" i="8"/>
  <c r="F938" i="8"/>
  <c r="C939" i="8"/>
  <c r="G938" i="8"/>
  <c r="H920" i="2"/>
  <c r="G921" i="2"/>
  <c r="F921" i="2"/>
  <c r="C922" i="2"/>
  <c r="D922" i="2" s="1"/>
  <c r="D953" i="10" l="1"/>
  <c r="H953" i="10" s="1"/>
  <c r="C954" i="10"/>
  <c r="F954" i="10" s="1"/>
  <c r="G953" i="10"/>
  <c r="H938" i="8"/>
  <c r="D939" i="8"/>
  <c r="F939" i="8"/>
  <c r="C940" i="8"/>
  <c r="G939" i="8"/>
  <c r="H921" i="2"/>
  <c r="G922" i="2"/>
  <c r="C923" i="2"/>
  <c r="D923" i="2" s="1"/>
  <c r="F922" i="2"/>
  <c r="D954" i="10" l="1"/>
  <c r="H954" i="10" s="1"/>
  <c r="G954" i="10"/>
  <c r="C955" i="10"/>
  <c r="F955" i="10" s="1"/>
  <c r="D940" i="8"/>
  <c r="F940" i="8"/>
  <c r="H939" i="8"/>
  <c r="G940" i="8"/>
  <c r="C941" i="8"/>
  <c r="H922" i="2"/>
  <c r="G923" i="2"/>
  <c r="F923" i="2"/>
  <c r="H923" i="2" s="1"/>
  <c r="C924" i="2"/>
  <c r="D924" i="2" s="1"/>
  <c r="D955" i="10" l="1"/>
  <c r="C956" i="10"/>
  <c r="F956" i="10" s="1"/>
  <c r="G955" i="10"/>
  <c r="D941" i="8"/>
  <c r="F941" i="8"/>
  <c r="H940" i="8"/>
  <c r="C942" i="8"/>
  <c r="G941" i="8"/>
  <c r="G924" i="2"/>
  <c r="F924" i="2"/>
  <c r="C925" i="2"/>
  <c r="D925" i="2" s="1"/>
  <c r="D956" i="10" l="1"/>
  <c r="H956" i="10" s="1"/>
  <c r="H955" i="10"/>
  <c r="C957" i="10"/>
  <c r="F957" i="10" s="1"/>
  <c r="G956" i="10"/>
  <c r="D942" i="8"/>
  <c r="F942" i="8"/>
  <c r="H941" i="8"/>
  <c r="C943" i="8"/>
  <c r="G942" i="8"/>
  <c r="G925" i="2"/>
  <c r="C926" i="2"/>
  <c r="D926" i="2" s="1"/>
  <c r="F925" i="2"/>
  <c r="H925" i="2" s="1"/>
  <c r="H924" i="2"/>
  <c r="D957" i="10" l="1"/>
  <c r="H957" i="10" s="1"/>
  <c r="C958" i="10"/>
  <c r="F958" i="10" s="1"/>
  <c r="G957" i="10"/>
  <c r="D943" i="8"/>
  <c r="F943" i="8"/>
  <c r="H942" i="8"/>
  <c r="C944" i="8"/>
  <c r="G943" i="8"/>
  <c r="C927" i="2"/>
  <c r="D927" i="2" s="1"/>
  <c r="F926" i="2"/>
  <c r="G926" i="2"/>
  <c r="D958" i="10" l="1"/>
  <c r="G958" i="10"/>
  <c r="C959" i="10"/>
  <c r="F959" i="10" s="1"/>
  <c r="H943" i="8"/>
  <c r="D944" i="8"/>
  <c r="F944" i="8"/>
  <c r="G944" i="8"/>
  <c r="C945" i="8"/>
  <c r="H926" i="2"/>
  <c r="G927" i="2"/>
  <c r="C928" i="2"/>
  <c r="D928" i="2" s="1"/>
  <c r="F927" i="2"/>
  <c r="D959" i="10" l="1"/>
  <c r="H958" i="10"/>
  <c r="C960" i="10"/>
  <c r="F960" i="10" s="1"/>
  <c r="G959" i="10"/>
  <c r="H944" i="8"/>
  <c r="D945" i="8"/>
  <c r="F945" i="8"/>
  <c r="C946" i="8"/>
  <c r="G945" i="8"/>
  <c r="H927" i="2"/>
  <c r="G928" i="2"/>
  <c r="F928" i="2"/>
  <c r="C929" i="2"/>
  <c r="D929" i="2" s="1"/>
  <c r="D960" i="10" l="1"/>
  <c r="H959" i="10"/>
  <c r="C961" i="10"/>
  <c r="F961" i="10" s="1"/>
  <c r="G960" i="10"/>
  <c r="H945" i="8"/>
  <c r="D946" i="8"/>
  <c r="F946" i="8"/>
  <c r="C947" i="8"/>
  <c r="G946" i="8"/>
  <c r="H928" i="2"/>
  <c r="C930" i="2"/>
  <c r="D930" i="2" s="1"/>
  <c r="G929" i="2"/>
  <c r="F929" i="2"/>
  <c r="H960" i="10" l="1"/>
  <c r="D961" i="10"/>
  <c r="H961" i="10" s="1"/>
  <c r="C962" i="10"/>
  <c r="F962" i="10" s="1"/>
  <c r="G961" i="10"/>
  <c r="H946" i="8"/>
  <c r="D947" i="8"/>
  <c r="F947" i="8"/>
  <c r="C948" i="8"/>
  <c r="G947" i="8"/>
  <c r="H929" i="2"/>
  <c r="G930" i="2"/>
  <c r="C931" i="2"/>
  <c r="D931" i="2" s="1"/>
  <c r="F930" i="2"/>
  <c r="D962" i="10" l="1"/>
  <c r="C963" i="10"/>
  <c r="F963" i="10" s="1"/>
  <c r="G962" i="10"/>
  <c r="H947" i="8"/>
  <c r="D948" i="8"/>
  <c r="F948" i="8"/>
  <c r="G948" i="8"/>
  <c r="C949" i="8"/>
  <c r="H930" i="2"/>
  <c r="G931" i="2"/>
  <c r="C932" i="2"/>
  <c r="D932" i="2" s="1"/>
  <c r="F931" i="2"/>
  <c r="H962" i="10" l="1"/>
  <c r="D963" i="10"/>
  <c r="H963" i="10" s="1"/>
  <c r="C964" i="10"/>
  <c r="F964" i="10" s="1"/>
  <c r="G963" i="10"/>
  <c r="H948" i="8"/>
  <c r="D949" i="8"/>
  <c r="F949" i="8"/>
  <c r="C950" i="8"/>
  <c r="G949" i="8"/>
  <c r="H931" i="2"/>
  <c r="G932" i="2"/>
  <c r="F932" i="2"/>
  <c r="C933" i="2"/>
  <c r="D933" i="2" s="1"/>
  <c r="D964" i="10" l="1"/>
  <c r="H964" i="10" s="1"/>
  <c r="C965" i="10"/>
  <c r="F965" i="10" s="1"/>
  <c r="G964" i="10"/>
  <c r="H949" i="8"/>
  <c r="D950" i="8"/>
  <c r="F950" i="8"/>
  <c r="C951" i="8"/>
  <c r="G950" i="8"/>
  <c r="G933" i="2"/>
  <c r="F933" i="2"/>
  <c r="C934" i="2"/>
  <c r="D934" i="2" s="1"/>
  <c r="H932" i="2"/>
  <c r="D965" i="10" l="1"/>
  <c r="C966" i="10"/>
  <c r="F966" i="10" s="1"/>
  <c r="G965" i="10"/>
  <c r="D951" i="8"/>
  <c r="F951" i="8"/>
  <c r="H950" i="8"/>
  <c r="C952" i="8"/>
  <c r="G951" i="8"/>
  <c r="H933" i="2"/>
  <c r="G934" i="2"/>
  <c r="C935" i="2"/>
  <c r="D935" i="2" s="1"/>
  <c r="F934" i="2"/>
  <c r="D966" i="10" l="1"/>
  <c r="H965" i="10"/>
  <c r="G966" i="10"/>
  <c r="C967" i="10"/>
  <c r="F967" i="10" s="1"/>
  <c r="H951" i="8"/>
  <c r="D952" i="8"/>
  <c r="F952" i="8"/>
  <c r="G952" i="8"/>
  <c r="C953" i="8"/>
  <c r="G935" i="2"/>
  <c r="C936" i="2"/>
  <c r="D936" i="2" s="1"/>
  <c r="F935" i="2"/>
  <c r="H934" i="2"/>
  <c r="D967" i="10" l="1"/>
  <c r="H966" i="10"/>
  <c r="C968" i="10"/>
  <c r="F968" i="10" s="1"/>
  <c r="G967" i="10"/>
  <c r="H952" i="8"/>
  <c r="D953" i="8"/>
  <c r="F953" i="8"/>
  <c r="C954" i="8"/>
  <c r="G953" i="8"/>
  <c r="H935" i="2"/>
  <c r="G936" i="2"/>
  <c r="C937" i="2"/>
  <c r="D937" i="2" s="1"/>
  <c r="F936" i="2"/>
  <c r="H967" i="10" l="1"/>
  <c r="D968" i="10"/>
  <c r="C969" i="10"/>
  <c r="F969" i="10" s="1"/>
  <c r="G968" i="10"/>
  <c r="D954" i="8"/>
  <c r="F954" i="8"/>
  <c r="H953" i="8"/>
  <c r="C955" i="8"/>
  <c r="G954" i="8"/>
  <c r="H936" i="2"/>
  <c r="G937" i="2"/>
  <c r="C938" i="2"/>
  <c r="D938" i="2" s="1"/>
  <c r="F937" i="2"/>
  <c r="H968" i="10" l="1"/>
  <c r="D969" i="10"/>
  <c r="C970" i="10"/>
  <c r="F970" i="10" s="1"/>
  <c r="G969" i="10"/>
  <c r="D955" i="8"/>
  <c r="F955" i="8"/>
  <c r="H954" i="8"/>
  <c r="C956" i="8"/>
  <c r="G955" i="8"/>
  <c r="H937" i="2"/>
  <c r="C939" i="2"/>
  <c r="D939" i="2" s="1"/>
  <c r="G938" i="2"/>
  <c r="F938" i="2"/>
  <c r="H969" i="10" l="1"/>
  <c r="D970" i="10"/>
  <c r="G970" i="10"/>
  <c r="C971" i="10"/>
  <c r="F971" i="10" s="1"/>
  <c r="D956" i="8"/>
  <c r="F956" i="8"/>
  <c r="H955" i="8"/>
  <c r="G956" i="8"/>
  <c r="C957" i="8"/>
  <c r="H938" i="2"/>
  <c r="G939" i="2"/>
  <c r="C940" i="2"/>
  <c r="D940" i="2" s="1"/>
  <c r="F939" i="2"/>
  <c r="H970" i="10" l="1"/>
  <c r="D971" i="10"/>
  <c r="C972" i="10"/>
  <c r="F972" i="10" s="1"/>
  <c r="G971" i="10"/>
  <c r="D957" i="8"/>
  <c r="F957" i="8"/>
  <c r="H956" i="8"/>
  <c r="C958" i="8"/>
  <c r="G957" i="8"/>
  <c r="H939" i="2"/>
  <c r="G940" i="2"/>
  <c r="F940" i="2"/>
  <c r="C941" i="2"/>
  <c r="D941" i="2" s="1"/>
  <c r="H971" i="10" l="1"/>
  <c r="D972" i="10"/>
  <c r="C973" i="10"/>
  <c r="F973" i="10" s="1"/>
  <c r="G972" i="10"/>
  <c r="D958" i="8"/>
  <c r="F958" i="8"/>
  <c r="H957" i="8"/>
  <c r="C959" i="8"/>
  <c r="G958" i="8"/>
  <c r="H940" i="2"/>
  <c r="G941" i="2"/>
  <c r="C942" i="2"/>
  <c r="D942" i="2" s="1"/>
  <c r="F941" i="2"/>
  <c r="H941" i="2" s="1"/>
  <c r="H972" i="10" l="1"/>
  <c r="D973" i="10"/>
  <c r="C974" i="10"/>
  <c r="F974" i="10" s="1"/>
  <c r="G973" i="10"/>
  <c r="D959" i="8"/>
  <c r="F959" i="8"/>
  <c r="H958" i="8"/>
  <c r="C960" i="8"/>
  <c r="G959" i="8"/>
  <c r="F942" i="2"/>
  <c r="C943" i="2"/>
  <c r="D943" i="2" s="1"/>
  <c r="G942" i="2"/>
  <c r="H973" i="10" l="1"/>
  <c r="D974" i="10"/>
  <c r="H974" i="10" s="1"/>
  <c r="G974" i="10"/>
  <c r="C975" i="10"/>
  <c r="F975" i="10" s="1"/>
  <c r="H959" i="8"/>
  <c r="D960" i="8"/>
  <c r="F960" i="8"/>
  <c r="G960" i="8"/>
  <c r="C961" i="8"/>
  <c r="H942" i="2"/>
  <c r="G943" i="2"/>
  <c r="C944" i="2"/>
  <c r="D944" i="2" s="1"/>
  <c r="F943" i="2"/>
  <c r="D975" i="10" l="1"/>
  <c r="H975" i="10" s="1"/>
  <c r="C976" i="10"/>
  <c r="F976" i="10" s="1"/>
  <c r="G975" i="10"/>
  <c r="D961" i="8"/>
  <c r="F961" i="8"/>
  <c r="H960" i="8"/>
  <c r="C962" i="8"/>
  <c r="G961" i="8"/>
  <c r="H943" i="2"/>
  <c r="G944" i="2"/>
  <c r="F944" i="2"/>
  <c r="C945" i="2"/>
  <c r="D945" i="2" s="1"/>
  <c r="D976" i="10" l="1"/>
  <c r="H976" i="10" s="1"/>
  <c r="C977" i="10"/>
  <c r="F977" i="10" s="1"/>
  <c r="G976" i="10"/>
  <c r="H961" i="8"/>
  <c r="D962" i="8"/>
  <c r="F962" i="8"/>
  <c r="C963" i="8"/>
  <c r="G962" i="8"/>
  <c r="H944" i="2"/>
  <c r="G945" i="2"/>
  <c r="C946" i="2"/>
  <c r="D946" i="2" s="1"/>
  <c r="F945" i="2"/>
  <c r="D977" i="10" l="1"/>
  <c r="H977" i="10" s="1"/>
  <c r="C978" i="10"/>
  <c r="F978" i="10" s="1"/>
  <c r="G977" i="10"/>
  <c r="H962" i="8"/>
  <c r="D963" i="8"/>
  <c r="F963" i="8"/>
  <c r="C964" i="8"/>
  <c r="G963" i="8"/>
  <c r="H945" i="2"/>
  <c r="G946" i="2"/>
  <c r="F946" i="2"/>
  <c r="C947" i="2"/>
  <c r="D947" i="2" s="1"/>
  <c r="D978" i="10" l="1"/>
  <c r="H978" i="10" s="1"/>
  <c r="C979" i="10"/>
  <c r="F979" i="10" s="1"/>
  <c r="G978" i="10"/>
  <c r="D964" i="8"/>
  <c r="F964" i="8"/>
  <c r="H963" i="8"/>
  <c r="G964" i="8"/>
  <c r="C965" i="8"/>
  <c r="H946" i="2"/>
  <c r="G947" i="2"/>
  <c r="F947" i="2"/>
  <c r="C948" i="2"/>
  <c r="D948" i="2" s="1"/>
  <c r="D979" i="10" l="1"/>
  <c r="C980" i="10"/>
  <c r="F980" i="10" s="1"/>
  <c r="G979" i="10"/>
  <c r="H964" i="8"/>
  <c r="D965" i="8"/>
  <c r="F965" i="8"/>
  <c r="C966" i="8"/>
  <c r="G965" i="8"/>
  <c r="H947" i="2"/>
  <c r="G948" i="2"/>
  <c r="F948" i="2"/>
  <c r="C949" i="2"/>
  <c r="D949" i="2" s="1"/>
  <c r="H979" i="10" l="1"/>
  <c r="D980" i="10"/>
  <c r="C981" i="10"/>
  <c r="F981" i="10" s="1"/>
  <c r="G980" i="10"/>
  <c r="H965" i="8"/>
  <c r="D966" i="8"/>
  <c r="F966" i="8"/>
  <c r="C967" i="8"/>
  <c r="G966" i="8"/>
  <c r="H948" i="2"/>
  <c r="G949" i="2"/>
  <c r="F949" i="2"/>
  <c r="C950" i="2"/>
  <c r="D950" i="2" s="1"/>
  <c r="D981" i="10" l="1"/>
  <c r="H980" i="10"/>
  <c r="C982" i="10"/>
  <c r="F982" i="10" s="1"/>
  <c r="G981" i="10"/>
  <c r="H966" i="8"/>
  <c r="D967" i="8"/>
  <c r="F967" i="8"/>
  <c r="C968" i="8"/>
  <c r="G967" i="8"/>
  <c r="H949" i="2"/>
  <c r="G950" i="2"/>
  <c r="F950" i="2"/>
  <c r="C951" i="2"/>
  <c r="D951" i="2" s="1"/>
  <c r="D982" i="10" l="1"/>
  <c r="H982" i="10" s="1"/>
  <c r="H981" i="10"/>
  <c r="G982" i="10"/>
  <c r="C983" i="10"/>
  <c r="F983" i="10" s="1"/>
  <c r="H967" i="8"/>
  <c r="D968" i="8"/>
  <c r="F968" i="8"/>
  <c r="G968" i="8"/>
  <c r="C969" i="8"/>
  <c r="H950" i="2"/>
  <c r="G951" i="2"/>
  <c r="F951" i="2"/>
  <c r="C952" i="2"/>
  <c r="D952" i="2" s="1"/>
  <c r="D983" i="10" l="1"/>
  <c r="C984" i="10"/>
  <c r="F984" i="10" s="1"/>
  <c r="G983" i="10"/>
  <c r="H968" i="8"/>
  <c r="D969" i="8"/>
  <c r="F969" i="8"/>
  <c r="C970" i="8"/>
  <c r="G969" i="8"/>
  <c r="H951" i="2"/>
  <c r="G952" i="2"/>
  <c r="F952" i="2"/>
  <c r="C953" i="2"/>
  <c r="D953" i="2" s="1"/>
  <c r="D984" i="10" l="1"/>
  <c r="H983" i="10"/>
  <c r="C985" i="10"/>
  <c r="F985" i="10" s="1"/>
  <c r="G984" i="10"/>
  <c r="D970" i="8"/>
  <c r="F970" i="8"/>
  <c r="H969" i="8"/>
  <c r="C971" i="8"/>
  <c r="G970" i="8"/>
  <c r="H952" i="2"/>
  <c r="C954" i="2"/>
  <c r="D954" i="2" s="1"/>
  <c r="F953" i="2"/>
  <c r="G953" i="2"/>
  <c r="H984" i="10" l="1"/>
  <c r="D985" i="10"/>
  <c r="H985" i="10" s="1"/>
  <c r="C986" i="10"/>
  <c r="F986" i="10" s="1"/>
  <c r="G985" i="10"/>
  <c r="D971" i="8"/>
  <c r="F971" i="8"/>
  <c r="H970" i="8"/>
  <c r="C972" i="8"/>
  <c r="G971" i="8"/>
  <c r="H953" i="2"/>
  <c r="G954" i="2"/>
  <c r="C955" i="2"/>
  <c r="D955" i="2" s="1"/>
  <c r="F954" i="2"/>
  <c r="D986" i="10" l="1"/>
  <c r="H986" i="10" s="1"/>
  <c r="G986" i="10"/>
  <c r="C987" i="10"/>
  <c r="F987" i="10" s="1"/>
  <c r="D972" i="8"/>
  <c r="F972" i="8"/>
  <c r="H971" i="8"/>
  <c r="G972" i="8"/>
  <c r="C973" i="8"/>
  <c r="G955" i="2"/>
  <c r="C956" i="2"/>
  <c r="D956" i="2" s="1"/>
  <c r="F955" i="2"/>
  <c r="H954" i="2"/>
  <c r="D987" i="10" l="1"/>
  <c r="C988" i="10"/>
  <c r="F988" i="10" s="1"/>
  <c r="G987" i="10"/>
  <c r="D973" i="8"/>
  <c r="F973" i="8"/>
  <c r="H972" i="8"/>
  <c r="C974" i="8"/>
  <c r="G973" i="8"/>
  <c r="F956" i="2"/>
  <c r="H956" i="2" s="1"/>
  <c r="H955" i="2"/>
  <c r="G956" i="2"/>
  <c r="C957" i="2"/>
  <c r="D957" i="2" s="1"/>
  <c r="H987" i="10" l="1"/>
  <c r="D988" i="10"/>
  <c r="H988" i="10" s="1"/>
  <c r="C989" i="10"/>
  <c r="F989" i="10" s="1"/>
  <c r="G988" i="10"/>
  <c r="D974" i="8"/>
  <c r="F974" i="8"/>
  <c r="H973" i="8"/>
  <c r="C975" i="8"/>
  <c r="G974" i="8"/>
  <c r="G957" i="2"/>
  <c r="F957" i="2"/>
  <c r="C958" i="2"/>
  <c r="D958" i="2" s="1"/>
  <c r="D989" i="10" l="1"/>
  <c r="C990" i="10"/>
  <c r="F990" i="10" s="1"/>
  <c r="G989" i="10"/>
  <c r="D975" i="8"/>
  <c r="F975" i="8"/>
  <c r="H974" i="8"/>
  <c r="C976" i="8"/>
  <c r="G975" i="8"/>
  <c r="H957" i="2"/>
  <c r="G958" i="2"/>
  <c r="F958" i="2"/>
  <c r="C959" i="2"/>
  <c r="D959" i="2" s="1"/>
  <c r="D990" i="10" l="1"/>
  <c r="H989" i="10"/>
  <c r="G990" i="10"/>
  <c r="C991" i="10"/>
  <c r="F991" i="10" s="1"/>
  <c r="D976" i="8"/>
  <c r="F976" i="8"/>
  <c r="H975" i="8"/>
  <c r="G976" i="8"/>
  <c r="C977" i="8"/>
  <c r="G959" i="2"/>
  <c r="F959" i="2"/>
  <c r="C960" i="2"/>
  <c r="D960" i="2" s="1"/>
  <c r="H958" i="2"/>
  <c r="H990" i="10" l="1"/>
  <c r="D991" i="10"/>
  <c r="C992" i="10"/>
  <c r="F992" i="10" s="1"/>
  <c r="G991" i="10"/>
  <c r="H976" i="8"/>
  <c r="D977" i="8"/>
  <c r="F977" i="8"/>
  <c r="C978" i="8"/>
  <c r="G977" i="8"/>
  <c r="H959" i="2"/>
  <c r="G960" i="2"/>
  <c r="C961" i="2"/>
  <c r="D961" i="2" s="1"/>
  <c r="F960" i="2"/>
  <c r="H991" i="10" l="1"/>
  <c r="D992" i="10"/>
  <c r="C993" i="10"/>
  <c r="F993" i="10" s="1"/>
  <c r="G992" i="10"/>
  <c r="H977" i="8"/>
  <c r="D978" i="8"/>
  <c r="F978" i="8"/>
  <c r="C979" i="8"/>
  <c r="G978" i="8"/>
  <c r="H960" i="2"/>
  <c r="G961" i="2"/>
  <c r="C962" i="2"/>
  <c r="D962" i="2" s="1"/>
  <c r="F961" i="2"/>
  <c r="D993" i="10" l="1"/>
  <c r="H992" i="10"/>
  <c r="C994" i="10"/>
  <c r="F994" i="10" s="1"/>
  <c r="G993" i="10"/>
  <c r="D979" i="8"/>
  <c r="F979" i="8"/>
  <c r="H978" i="8"/>
  <c r="C980" i="8"/>
  <c r="G979" i="8"/>
  <c r="H961" i="2"/>
  <c r="G962" i="2"/>
  <c r="F962" i="2"/>
  <c r="C963" i="2"/>
  <c r="D963" i="2" s="1"/>
  <c r="D994" i="10" l="1"/>
  <c r="H993" i="10"/>
  <c r="C995" i="10"/>
  <c r="F995" i="10" s="1"/>
  <c r="G994" i="10"/>
  <c r="H979" i="8"/>
  <c r="D980" i="8"/>
  <c r="F980" i="8"/>
  <c r="G980" i="8"/>
  <c r="C981" i="8"/>
  <c r="G963" i="2"/>
  <c r="C964" i="2"/>
  <c r="D964" i="2" s="1"/>
  <c r="F963" i="2"/>
  <c r="H963" i="2" s="1"/>
  <c r="H962" i="2"/>
  <c r="D995" i="10" l="1"/>
  <c r="H994" i="10"/>
  <c r="C996" i="10"/>
  <c r="F996" i="10" s="1"/>
  <c r="G995" i="10"/>
  <c r="H980" i="8"/>
  <c r="D981" i="8"/>
  <c r="F981" i="8"/>
  <c r="C982" i="8"/>
  <c r="G981" i="8"/>
  <c r="G964" i="2"/>
  <c r="C965" i="2"/>
  <c r="D965" i="2" s="1"/>
  <c r="F964" i="2"/>
  <c r="D996" i="10" l="1"/>
  <c r="H996" i="10" s="1"/>
  <c r="H995" i="10"/>
  <c r="C997" i="10"/>
  <c r="F997" i="10" s="1"/>
  <c r="G996" i="10"/>
  <c r="H981" i="8"/>
  <c r="D982" i="8"/>
  <c r="F982" i="8"/>
  <c r="C983" i="8"/>
  <c r="G982" i="8"/>
  <c r="H964" i="2"/>
  <c r="G965" i="2"/>
  <c r="C966" i="2"/>
  <c r="D966" i="2" s="1"/>
  <c r="F965" i="2"/>
  <c r="D997" i="10" l="1"/>
  <c r="H997" i="10" s="1"/>
  <c r="C998" i="10"/>
  <c r="F998" i="10" s="1"/>
  <c r="G997" i="10"/>
  <c r="H982" i="8"/>
  <c r="D983" i="8"/>
  <c r="F983" i="8"/>
  <c r="C984" i="8"/>
  <c r="G983" i="8"/>
  <c r="H965" i="2"/>
  <c r="G966" i="2"/>
  <c r="C967" i="2"/>
  <c r="D967" i="2" s="1"/>
  <c r="F966" i="2"/>
  <c r="D998" i="10" l="1"/>
  <c r="H998" i="10" s="1"/>
  <c r="G998" i="10"/>
  <c r="C999" i="10"/>
  <c r="F999" i="10" s="1"/>
  <c r="H983" i="8"/>
  <c r="D984" i="8"/>
  <c r="F984" i="8"/>
  <c r="G984" i="8"/>
  <c r="C985" i="8"/>
  <c r="H966" i="2"/>
  <c r="G967" i="2"/>
  <c r="F967" i="2"/>
  <c r="C968" i="2"/>
  <c r="D968" i="2" s="1"/>
  <c r="D999" i="10" l="1"/>
  <c r="H999" i="10" s="1"/>
  <c r="C1000" i="10"/>
  <c r="F1000" i="10" s="1"/>
  <c r="G999" i="10"/>
  <c r="H984" i="8"/>
  <c r="D985" i="8"/>
  <c r="F985" i="8"/>
  <c r="C986" i="8"/>
  <c r="G985" i="8"/>
  <c r="H967" i="2"/>
  <c r="G968" i="2"/>
  <c r="C969" i="2"/>
  <c r="D969" i="2" s="1"/>
  <c r="F968" i="2"/>
  <c r="D1000" i="10" l="1"/>
  <c r="H1000" i="10" s="1"/>
  <c r="C1001" i="10"/>
  <c r="F1001" i="10" s="1"/>
  <c r="G1000" i="10"/>
  <c r="D986" i="8"/>
  <c r="F986" i="8"/>
  <c r="H985" i="8"/>
  <c r="C987" i="8"/>
  <c r="G986" i="8"/>
  <c r="H968" i="2"/>
  <c r="G969" i="2"/>
  <c r="F969" i="2"/>
  <c r="C970" i="2"/>
  <c r="D970" i="2" s="1"/>
  <c r="D1001" i="10" l="1"/>
  <c r="H1001" i="10" s="1"/>
  <c r="C1002" i="10"/>
  <c r="F1002" i="10" s="1"/>
  <c r="G1001" i="10"/>
  <c r="H986" i="8"/>
  <c r="D987" i="8"/>
  <c r="F987" i="8"/>
  <c r="C988" i="8"/>
  <c r="G987" i="8"/>
  <c r="H969" i="2"/>
  <c r="G970" i="2"/>
  <c r="F970" i="2"/>
  <c r="C971" i="2"/>
  <c r="D971" i="2" s="1"/>
  <c r="D1002" i="10" l="1"/>
  <c r="H1002" i="10" s="1"/>
  <c r="G1002" i="10"/>
  <c r="C1003" i="10"/>
  <c r="F1003" i="10" s="1"/>
  <c r="D988" i="8"/>
  <c r="F988" i="8"/>
  <c r="H987" i="8"/>
  <c r="G988" i="8"/>
  <c r="C989" i="8"/>
  <c r="H970" i="2"/>
  <c r="F971" i="2"/>
  <c r="G971" i="2"/>
  <c r="C972" i="2"/>
  <c r="D972" i="2" s="1"/>
  <c r="D1003" i="10" l="1"/>
  <c r="H1003" i="10" s="1"/>
  <c r="C1004" i="10"/>
  <c r="F1004" i="10" s="1"/>
  <c r="G1003" i="10"/>
  <c r="D989" i="8"/>
  <c r="F989" i="8"/>
  <c r="H988" i="8"/>
  <c r="C990" i="8"/>
  <c r="G989" i="8"/>
  <c r="G972" i="2"/>
  <c r="F972" i="2"/>
  <c r="C973" i="2"/>
  <c r="D973" i="2" s="1"/>
  <c r="H971" i="2"/>
  <c r="D1004" i="10" l="1"/>
  <c r="C1005" i="10"/>
  <c r="F1005" i="10" s="1"/>
  <c r="G1004" i="10"/>
  <c r="D990" i="8"/>
  <c r="F990" i="8"/>
  <c r="H989" i="8"/>
  <c r="C991" i="8"/>
  <c r="G990" i="8"/>
  <c r="H972" i="2"/>
  <c r="G973" i="2"/>
  <c r="F973" i="2"/>
  <c r="H973" i="2" s="1"/>
  <c r="C974" i="2"/>
  <c r="D974" i="2" s="1"/>
  <c r="D1005" i="10" l="1"/>
  <c r="H1004" i="10"/>
  <c r="C1006" i="10"/>
  <c r="F1006" i="10" s="1"/>
  <c r="G1005" i="10"/>
  <c r="D991" i="8"/>
  <c r="F991" i="8"/>
  <c r="H990" i="8"/>
  <c r="C992" i="8"/>
  <c r="G991" i="8"/>
  <c r="G974" i="2"/>
  <c r="C975" i="2"/>
  <c r="D975" i="2" s="1"/>
  <c r="F974" i="2"/>
  <c r="D1006" i="10" l="1"/>
  <c r="H1005" i="10"/>
  <c r="G1006" i="10"/>
  <c r="C1007" i="10"/>
  <c r="F1007" i="10" s="1"/>
  <c r="D992" i="8"/>
  <c r="F992" i="8"/>
  <c r="H991" i="8"/>
  <c r="G992" i="8"/>
  <c r="C993" i="8"/>
  <c r="H974" i="2"/>
  <c r="C976" i="2"/>
  <c r="D976" i="2" s="1"/>
  <c r="F975" i="2"/>
  <c r="G975" i="2"/>
  <c r="D1007" i="10" l="1"/>
  <c r="H1007" i="10" s="1"/>
  <c r="H1006" i="10"/>
  <c r="C1008" i="10"/>
  <c r="F1008" i="10" s="1"/>
  <c r="G1007" i="10"/>
  <c r="H992" i="8"/>
  <c r="D993" i="8"/>
  <c r="F993" i="8"/>
  <c r="C994" i="8"/>
  <c r="G993" i="8"/>
  <c r="H975" i="2"/>
  <c r="G976" i="2"/>
  <c r="C977" i="2"/>
  <c r="D977" i="2" s="1"/>
  <c r="F976" i="2"/>
  <c r="D1008" i="10" l="1"/>
  <c r="H1008" i="10" s="1"/>
  <c r="C1009" i="10"/>
  <c r="F1009" i="10" s="1"/>
  <c r="G1008" i="10"/>
  <c r="D994" i="8"/>
  <c r="F994" i="8"/>
  <c r="H993" i="8"/>
  <c r="C995" i="8"/>
  <c r="G994" i="8"/>
  <c r="G977" i="2"/>
  <c r="F977" i="2"/>
  <c r="C978" i="2"/>
  <c r="D978" i="2" s="1"/>
  <c r="H976" i="2"/>
  <c r="D1009" i="10" l="1"/>
  <c r="H1009" i="10" s="1"/>
  <c r="C1010" i="10"/>
  <c r="F1010" i="10" s="1"/>
  <c r="G1009" i="10"/>
  <c r="H994" i="8"/>
  <c r="D995" i="8"/>
  <c r="F995" i="8"/>
  <c r="C996" i="8"/>
  <c r="G995" i="8"/>
  <c r="G978" i="2"/>
  <c r="F978" i="2"/>
  <c r="C979" i="2"/>
  <c r="D979" i="2" s="1"/>
  <c r="H977" i="2"/>
  <c r="D1010" i="10" l="1"/>
  <c r="C1011" i="10"/>
  <c r="F1011" i="10" s="1"/>
  <c r="G1010" i="10"/>
  <c r="H995" i="8"/>
  <c r="D996" i="8"/>
  <c r="F996" i="8"/>
  <c r="G996" i="8"/>
  <c r="C997" i="8"/>
  <c r="H978" i="2"/>
  <c r="G979" i="2"/>
  <c r="C980" i="2"/>
  <c r="D980" i="2" s="1"/>
  <c r="F979" i="2"/>
  <c r="D1011" i="10" l="1"/>
  <c r="H1011" i="10" s="1"/>
  <c r="H1010" i="10"/>
  <c r="C1012" i="10"/>
  <c r="F1012" i="10" s="1"/>
  <c r="G1011" i="10"/>
  <c r="H996" i="8"/>
  <c r="D997" i="8"/>
  <c r="F997" i="8"/>
  <c r="C998" i="8"/>
  <c r="G997" i="8"/>
  <c r="H979" i="2"/>
  <c r="G980" i="2"/>
  <c r="C981" i="2"/>
  <c r="D981" i="2" s="1"/>
  <c r="F980" i="2"/>
  <c r="D1012" i="10" l="1"/>
  <c r="H1012" i="10" s="1"/>
  <c r="C1013" i="10"/>
  <c r="F1013" i="10" s="1"/>
  <c r="G1012" i="10"/>
  <c r="D998" i="8"/>
  <c r="F998" i="8"/>
  <c r="H997" i="8"/>
  <c r="C999" i="8"/>
  <c r="G998" i="8"/>
  <c r="H980" i="2"/>
  <c r="G981" i="2"/>
  <c r="C982" i="2"/>
  <c r="D982" i="2" s="1"/>
  <c r="F981" i="2"/>
  <c r="D1013" i="10" l="1"/>
  <c r="H1013" i="10" s="1"/>
  <c r="C1014" i="10"/>
  <c r="F1014" i="10" s="1"/>
  <c r="G1013" i="10"/>
  <c r="H998" i="8"/>
  <c r="D999" i="8"/>
  <c r="F999" i="8"/>
  <c r="C1000" i="8"/>
  <c r="G999" i="8"/>
  <c r="H981" i="2"/>
  <c r="G982" i="2"/>
  <c r="C983" i="2"/>
  <c r="D983" i="2" s="1"/>
  <c r="F982" i="2"/>
  <c r="H982" i="2" s="1"/>
  <c r="D1014" i="10" l="1"/>
  <c r="H1014" i="10" s="1"/>
  <c r="G1014" i="10"/>
  <c r="C1015" i="10"/>
  <c r="F1015" i="10" s="1"/>
  <c r="D1000" i="8"/>
  <c r="F1000" i="8"/>
  <c r="H999" i="8"/>
  <c r="G1000" i="8"/>
  <c r="C1001" i="8"/>
  <c r="G983" i="2"/>
  <c r="F983" i="2"/>
  <c r="C984" i="2"/>
  <c r="D984" i="2" s="1"/>
  <c r="D1015" i="10" l="1"/>
  <c r="C1016" i="10"/>
  <c r="F1016" i="10" s="1"/>
  <c r="G1015" i="10"/>
  <c r="D1001" i="8"/>
  <c r="F1001" i="8"/>
  <c r="H1000" i="8"/>
  <c r="C1002" i="8"/>
  <c r="G1001" i="8"/>
  <c r="G984" i="2"/>
  <c r="F984" i="2"/>
  <c r="C985" i="2"/>
  <c r="D985" i="2" s="1"/>
  <c r="H983" i="2"/>
  <c r="D1016" i="10" l="1"/>
  <c r="H1016" i="10" s="1"/>
  <c r="H1015" i="10"/>
  <c r="C1017" i="10"/>
  <c r="F1017" i="10" s="1"/>
  <c r="G1016" i="10"/>
  <c r="H1001" i="8"/>
  <c r="D1002" i="8"/>
  <c r="F1002" i="8"/>
  <c r="C1003" i="8"/>
  <c r="G1002" i="8"/>
  <c r="H984" i="2"/>
  <c r="G985" i="2"/>
  <c r="C986" i="2"/>
  <c r="D986" i="2" s="1"/>
  <c r="F985" i="2"/>
  <c r="D1017" i="10" l="1"/>
  <c r="H1017" i="10" s="1"/>
  <c r="C1018" i="10"/>
  <c r="F1018" i="10" s="1"/>
  <c r="G1017" i="10"/>
  <c r="D1003" i="8"/>
  <c r="F1003" i="8"/>
  <c r="H1002" i="8"/>
  <c r="C1004" i="8"/>
  <c r="G1003" i="8"/>
  <c r="G986" i="2"/>
  <c r="C987" i="2"/>
  <c r="D987" i="2" s="1"/>
  <c r="F986" i="2"/>
  <c r="H985" i="2"/>
  <c r="D1018" i="10" l="1"/>
  <c r="G1018" i="10"/>
  <c r="C1019" i="10"/>
  <c r="F1019" i="10" s="1"/>
  <c r="H1003" i="8"/>
  <c r="D1004" i="8"/>
  <c r="F1004" i="8"/>
  <c r="G1004" i="8"/>
  <c r="C1005" i="8"/>
  <c r="H986" i="2"/>
  <c r="G987" i="2"/>
  <c r="C988" i="2"/>
  <c r="D988" i="2" s="1"/>
  <c r="F987" i="2"/>
  <c r="D1019" i="10" l="1"/>
  <c r="H1019" i="10" s="1"/>
  <c r="H1018" i="10"/>
  <c r="C1020" i="10"/>
  <c r="F1020" i="10" s="1"/>
  <c r="G1019" i="10"/>
  <c r="H1004" i="8"/>
  <c r="D1005" i="8"/>
  <c r="F1005" i="8"/>
  <c r="C1006" i="8"/>
  <c r="G1005" i="8"/>
  <c r="G988" i="2"/>
  <c r="F988" i="2"/>
  <c r="C989" i="2"/>
  <c r="D989" i="2" s="1"/>
  <c r="H987" i="2"/>
  <c r="D1020" i="10" l="1"/>
  <c r="C1021" i="10"/>
  <c r="F1021" i="10" s="1"/>
  <c r="G1020" i="10"/>
  <c r="D1006" i="8"/>
  <c r="F1006" i="8"/>
  <c r="H1005" i="8"/>
  <c r="C1007" i="8"/>
  <c r="G1006" i="8"/>
  <c r="H988" i="2"/>
  <c r="F989" i="2"/>
  <c r="G989" i="2"/>
  <c r="C990" i="2"/>
  <c r="D990" i="2" s="1"/>
  <c r="D1021" i="10" l="1"/>
  <c r="H1021" i="10" s="1"/>
  <c r="H1020" i="10"/>
  <c r="C1022" i="10"/>
  <c r="F1022" i="10" s="1"/>
  <c r="G1021" i="10"/>
  <c r="D1007" i="8"/>
  <c r="F1007" i="8"/>
  <c r="H1006" i="8"/>
  <c r="C1008" i="8"/>
  <c r="G1007" i="8"/>
  <c r="H989" i="2"/>
  <c r="G990" i="2"/>
  <c r="F990" i="2"/>
  <c r="C991" i="2"/>
  <c r="D991" i="2" s="1"/>
  <c r="D1022" i="10" l="1"/>
  <c r="G1022" i="10"/>
  <c r="C1023" i="10"/>
  <c r="F1023" i="10" s="1"/>
  <c r="H1007" i="8"/>
  <c r="D1008" i="8"/>
  <c r="F1008" i="8"/>
  <c r="G1008" i="8"/>
  <c r="C1009" i="8"/>
  <c r="H990" i="2"/>
  <c r="G991" i="2"/>
  <c r="C992" i="2"/>
  <c r="D992" i="2" s="1"/>
  <c r="F991" i="2"/>
  <c r="D1023" i="10" l="1"/>
  <c r="H1022" i="10"/>
  <c r="C1024" i="10"/>
  <c r="F1024" i="10" s="1"/>
  <c r="G1023" i="10"/>
  <c r="H1008" i="8"/>
  <c r="D1009" i="8"/>
  <c r="F1009" i="8"/>
  <c r="C1010" i="8"/>
  <c r="G1009" i="8"/>
  <c r="H991" i="2"/>
  <c r="G992" i="2"/>
  <c r="F992" i="2"/>
  <c r="C993" i="2"/>
  <c r="D993" i="2" s="1"/>
  <c r="D1024" i="10" l="1"/>
  <c r="H1023" i="10"/>
  <c r="C1025" i="10"/>
  <c r="F1025" i="10" s="1"/>
  <c r="G1024" i="10"/>
  <c r="D1010" i="8"/>
  <c r="F1010" i="8"/>
  <c r="H1009" i="8"/>
  <c r="C1011" i="8"/>
  <c r="G1010" i="8"/>
  <c r="H992" i="2"/>
  <c r="G993" i="2"/>
  <c r="F993" i="2"/>
  <c r="C994" i="2"/>
  <c r="D994" i="2" s="1"/>
  <c r="D1025" i="10" l="1"/>
  <c r="H1024" i="10"/>
  <c r="C1026" i="10"/>
  <c r="F1026" i="10" s="1"/>
  <c r="G1025" i="10"/>
  <c r="H1010" i="8"/>
  <c r="D1011" i="8"/>
  <c r="F1011" i="8"/>
  <c r="C1012" i="8"/>
  <c r="G1011" i="8"/>
  <c r="H993" i="2"/>
  <c r="G994" i="2"/>
  <c r="C995" i="2"/>
  <c r="D995" i="2" s="1"/>
  <c r="F994" i="2"/>
  <c r="D1026" i="10" l="1"/>
  <c r="H1026" i="10" s="1"/>
  <c r="H1025" i="10"/>
  <c r="C1027" i="10"/>
  <c r="F1027" i="10" s="1"/>
  <c r="G1026" i="10"/>
  <c r="D1012" i="8"/>
  <c r="F1012" i="8"/>
  <c r="H1011" i="8"/>
  <c r="G1012" i="8"/>
  <c r="C1013" i="8"/>
  <c r="G995" i="2"/>
  <c r="F995" i="2"/>
  <c r="C996" i="2"/>
  <c r="D996" i="2" s="1"/>
  <c r="H994" i="2"/>
  <c r="D1027" i="10" l="1"/>
  <c r="H1027" i="10" s="1"/>
  <c r="C1028" i="10"/>
  <c r="F1028" i="10" s="1"/>
  <c r="G1027" i="10"/>
  <c r="H1012" i="8"/>
  <c r="D1013" i="8"/>
  <c r="F1013" i="8"/>
  <c r="C1014" i="8"/>
  <c r="G1013" i="8"/>
  <c r="H995" i="2"/>
  <c r="G996" i="2"/>
  <c r="C997" i="2"/>
  <c r="D997" i="2" s="1"/>
  <c r="F996" i="2"/>
  <c r="D1028" i="10" l="1"/>
  <c r="H1028" i="10" s="1"/>
  <c r="C1029" i="10"/>
  <c r="F1029" i="10" s="1"/>
  <c r="G1028" i="10"/>
  <c r="H1013" i="8"/>
  <c r="D1014" i="8"/>
  <c r="F1014" i="8"/>
  <c r="C1015" i="8"/>
  <c r="G1014" i="8"/>
  <c r="H996" i="2"/>
  <c r="G997" i="2"/>
  <c r="F997" i="2"/>
  <c r="C998" i="2"/>
  <c r="D998" i="2" s="1"/>
  <c r="D1029" i="10" l="1"/>
  <c r="H1029" i="10" s="1"/>
  <c r="C1030" i="10"/>
  <c r="F1030" i="10" s="1"/>
  <c r="G1029" i="10"/>
  <c r="H1014" i="8"/>
  <c r="D1015" i="8"/>
  <c r="F1015" i="8"/>
  <c r="C1016" i="8"/>
  <c r="G1015" i="8"/>
  <c r="H997" i="2"/>
  <c r="G998" i="2"/>
  <c r="F998" i="2"/>
  <c r="C999" i="2"/>
  <c r="D999" i="2" s="1"/>
  <c r="D1030" i="10" l="1"/>
  <c r="H1030" i="10" s="1"/>
  <c r="G1030" i="10"/>
  <c r="C1031" i="10"/>
  <c r="F1031" i="10" s="1"/>
  <c r="H1015" i="8"/>
  <c r="D1016" i="8"/>
  <c r="F1016" i="8"/>
  <c r="G1016" i="8"/>
  <c r="C1017" i="8"/>
  <c r="H998" i="2"/>
  <c r="G999" i="2"/>
  <c r="C1000" i="2"/>
  <c r="D1000" i="2" s="1"/>
  <c r="F999" i="2"/>
  <c r="D1031" i="10" l="1"/>
  <c r="H1031" i="10" s="1"/>
  <c r="C1032" i="10"/>
  <c r="F1032" i="10" s="1"/>
  <c r="G1031" i="10"/>
  <c r="H1016" i="8"/>
  <c r="D1017" i="8"/>
  <c r="F1017" i="8"/>
  <c r="C1018" i="8"/>
  <c r="G1017" i="8"/>
  <c r="H999" i="2"/>
  <c r="G1000" i="2"/>
  <c r="C1001" i="2"/>
  <c r="D1001" i="2" s="1"/>
  <c r="F1000" i="2"/>
  <c r="D1032" i="10" l="1"/>
  <c r="C1033" i="10"/>
  <c r="F1033" i="10" s="1"/>
  <c r="G1032" i="10"/>
  <c r="D1018" i="8"/>
  <c r="F1018" i="8"/>
  <c r="H1017" i="8"/>
  <c r="C1019" i="8"/>
  <c r="G1018" i="8"/>
  <c r="G1001" i="2"/>
  <c r="F1001" i="2"/>
  <c r="C1002" i="2"/>
  <c r="D1002" i="2" s="1"/>
  <c r="H1000" i="2"/>
  <c r="D1033" i="10" l="1"/>
  <c r="H1033" i="10" s="1"/>
  <c r="H1032" i="10"/>
  <c r="C1034" i="10"/>
  <c r="F1034" i="10" s="1"/>
  <c r="G1033" i="10"/>
  <c r="H1018" i="8"/>
  <c r="D1019" i="8"/>
  <c r="F1019" i="8"/>
  <c r="C1020" i="8"/>
  <c r="G1019" i="8"/>
  <c r="H1001" i="2"/>
  <c r="G1002" i="2"/>
  <c r="C1003" i="2"/>
  <c r="D1003" i="2" s="1"/>
  <c r="F1002" i="2"/>
  <c r="D1034" i="10" l="1"/>
  <c r="H1034" i="10" s="1"/>
  <c r="G1034" i="10"/>
  <c r="C1035" i="10"/>
  <c r="F1035" i="10" s="1"/>
  <c r="H1019" i="8"/>
  <c r="D1020" i="8"/>
  <c r="F1020" i="8"/>
  <c r="G1020" i="8"/>
  <c r="C1021" i="8"/>
  <c r="H1002" i="2"/>
  <c r="G1003" i="2"/>
  <c r="C1004" i="2"/>
  <c r="D1004" i="2" s="1"/>
  <c r="F1003" i="2"/>
  <c r="D1035" i="10" l="1"/>
  <c r="H1035" i="10" s="1"/>
  <c r="C1036" i="10"/>
  <c r="F1036" i="10" s="1"/>
  <c r="G1035" i="10"/>
  <c r="H1020" i="8"/>
  <c r="D1021" i="8"/>
  <c r="F1021" i="8"/>
  <c r="C1022" i="8"/>
  <c r="G1021" i="8"/>
  <c r="H1003" i="2"/>
  <c r="G1004" i="2"/>
  <c r="C1005" i="2"/>
  <c r="D1005" i="2" s="1"/>
  <c r="F1004" i="2"/>
  <c r="D1036" i="10" l="1"/>
  <c r="H1036" i="10" s="1"/>
  <c r="C1037" i="10"/>
  <c r="F1037" i="10" s="1"/>
  <c r="G1036" i="10"/>
  <c r="D1022" i="8"/>
  <c r="F1022" i="8"/>
  <c r="H1021" i="8"/>
  <c r="C1023" i="8"/>
  <c r="G1022" i="8"/>
  <c r="H1004" i="2"/>
  <c r="C1006" i="2"/>
  <c r="D1006" i="2" s="1"/>
  <c r="G1005" i="2"/>
  <c r="F1005" i="2"/>
  <c r="H1005" i="2" s="1"/>
  <c r="D1037" i="10" l="1"/>
  <c r="H1037" i="10" s="1"/>
  <c r="C1038" i="10"/>
  <c r="F1038" i="10" s="1"/>
  <c r="G1037" i="10"/>
  <c r="D1023" i="8"/>
  <c r="F1023" i="8"/>
  <c r="H1022" i="8"/>
  <c r="C1024" i="8"/>
  <c r="G1023" i="8"/>
  <c r="G1006" i="2"/>
  <c r="C1007" i="2"/>
  <c r="D1007" i="2" s="1"/>
  <c r="F1006" i="2"/>
  <c r="D1038" i="10" l="1"/>
  <c r="H1038" i="10" s="1"/>
  <c r="G1038" i="10"/>
  <c r="C1039" i="10"/>
  <c r="F1039" i="10" s="1"/>
  <c r="H1023" i="8"/>
  <c r="D1024" i="8"/>
  <c r="F1024" i="8"/>
  <c r="G1024" i="8"/>
  <c r="C1025" i="8"/>
  <c r="H1006" i="2"/>
  <c r="G1007" i="2"/>
  <c r="F1007" i="2"/>
  <c r="C1008" i="2"/>
  <c r="D1008" i="2" s="1"/>
  <c r="D1039" i="10" l="1"/>
  <c r="H1039" i="10" s="1"/>
  <c r="C1040" i="10"/>
  <c r="F1040" i="10" s="1"/>
  <c r="G1039" i="10"/>
  <c r="D1025" i="8"/>
  <c r="F1025" i="8"/>
  <c r="H1024" i="8"/>
  <c r="C1026" i="8"/>
  <c r="G1025" i="8"/>
  <c r="H1007" i="2"/>
  <c r="G1008" i="2"/>
  <c r="F1008" i="2"/>
  <c r="C1009" i="2"/>
  <c r="D1009" i="2" s="1"/>
  <c r="D1040" i="10" l="1"/>
  <c r="C1041" i="10"/>
  <c r="F1041" i="10" s="1"/>
  <c r="G1040" i="10"/>
  <c r="H1025" i="8"/>
  <c r="D1026" i="8"/>
  <c r="F1026" i="8"/>
  <c r="C1027" i="8"/>
  <c r="G1026" i="8"/>
  <c r="H1008" i="2"/>
  <c r="C1010" i="2"/>
  <c r="D1010" i="2" s="1"/>
  <c r="F1009" i="2"/>
  <c r="G1009" i="2"/>
  <c r="D1041" i="10" l="1"/>
  <c r="H1041" i="10" s="1"/>
  <c r="H1040" i="10"/>
  <c r="C1042" i="10"/>
  <c r="F1042" i="10" s="1"/>
  <c r="G1041" i="10"/>
  <c r="D1027" i="8"/>
  <c r="F1027" i="8"/>
  <c r="H1026" i="8"/>
  <c r="C1028" i="8"/>
  <c r="G1027" i="8"/>
  <c r="G1010" i="2"/>
  <c r="C1011" i="2"/>
  <c r="D1011" i="2" s="1"/>
  <c r="F1010" i="2"/>
  <c r="H1009" i="2"/>
  <c r="D1042" i="10" l="1"/>
  <c r="H1042" i="10" s="1"/>
  <c r="C1043" i="10"/>
  <c r="F1043" i="10" s="1"/>
  <c r="G1042" i="10"/>
  <c r="H1027" i="8"/>
  <c r="D1028" i="8"/>
  <c r="F1028" i="8"/>
  <c r="G1028" i="8"/>
  <c r="C1029" i="8"/>
  <c r="H1010" i="2"/>
  <c r="G1011" i="2"/>
  <c r="C1012" i="2"/>
  <c r="D1012" i="2" s="1"/>
  <c r="F1011" i="2"/>
  <c r="D1043" i="10" l="1"/>
  <c r="H1043" i="10" s="1"/>
  <c r="C1044" i="10"/>
  <c r="F1044" i="10" s="1"/>
  <c r="G1043" i="10"/>
  <c r="H1028" i="8"/>
  <c r="D1029" i="8"/>
  <c r="F1029" i="8"/>
  <c r="C1030" i="8"/>
  <c r="G1029" i="8"/>
  <c r="H1011" i="2"/>
  <c r="G1012" i="2"/>
  <c r="C1013" i="2"/>
  <c r="D1013" i="2" s="1"/>
  <c r="F1012" i="2"/>
  <c r="D1044" i="10" l="1"/>
  <c r="H1044" i="10" s="1"/>
  <c r="C1045" i="10"/>
  <c r="F1045" i="10" s="1"/>
  <c r="G1044" i="10"/>
  <c r="H1029" i="8"/>
  <c r="D1030" i="8"/>
  <c r="F1030" i="8"/>
  <c r="C1031" i="8"/>
  <c r="G1030" i="8"/>
  <c r="H1012" i="2"/>
  <c r="G1013" i="2"/>
  <c r="F1013" i="2"/>
  <c r="C1014" i="2"/>
  <c r="D1014" i="2" s="1"/>
  <c r="D1045" i="10" l="1"/>
  <c r="H1045" i="10" s="1"/>
  <c r="C1046" i="10"/>
  <c r="F1046" i="10" s="1"/>
  <c r="G1045" i="10"/>
  <c r="D1031" i="8"/>
  <c r="F1031" i="8"/>
  <c r="H1030" i="8"/>
  <c r="C1032" i="8"/>
  <c r="G1031" i="8"/>
  <c r="H1013" i="2"/>
  <c r="G1014" i="2"/>
  <c r="C1015" i="2"/>
  <c r="D1015" i="2" s="1"/>
  <c r="F1014" i="2"/>
  <c r="D1046" i="10" l="1"/>
  <c r="H1046" i="10" s="1"/>
  <c r="G1046" i="10"/>
  <c r="C1047" i="10"/>
  <c r="F1047" i="10" s="1"/>
  <c r="H1031" i="8"/>
  <c r="D1032" i="8"/>
  <c r="F1032" i="8"/>
  <c r="G1032" i="8"/>
  <c r="C1033" i="8"/>
  <c r="G1015" i="2"/>
  <c r="C1016" i="2"/>
  <c r="D1016" i="2" s="1"/>
  <c r="F1015" i="2"/>
  <c r="H1014" i="2"/>
  <c r="D1047" i="10" l="1"/>
  <c r="C1048" i="10"/>
  <c r="F1048" i="10" s="1"/>
  <c r="G1047" i="10"/>
  <c r="D1033" i="8"/>
  <c r="F1033" i="8"/>
  <c r="H1032" i="8"/>
  <c r="C1034" i="8"/>
  <c r="G1033" i="8"/>
  <c r="H1015" i="2"/>
  <c r="G1016" i="2"/>
  <c r="C1017" i="2"/>
  <c r="D1017" i="2" s="1"/>
  <c r="F1016" i="2"/>
  <c r="D1048" i="10" l="1"/>
  <c r="H1047" i="10"/>
  <c r="C1049" i="10"/>
  <c r="F1049" i="10" s="1"/>
  <c r="G1048" i="10"/>
  <c r="H1033" i="8"/>
  <c r="D1034" i="8"/>
  <c r="F1034" i="8"/>
  <c r="C1035" i="8"/>
  <c r="G1034" i="8"/>
  <c r="G1017" i="2"/>
  <c r="C1018" i="2"/>
  <c r="D1018" i="2" s="1"/>
  <c r="F1017" i="2"/>
  <c r="H1016" i="2"/>
  <c r="D1049" i="10" l="1"/>
  <c r="H1048" i="10"/>
  <c r="C1050" i="10"/>
  <c r="F1050" i="10" s="1"/>
  <c r="G1049" i="10"/>
  <c r="D1035" i="8"/>
  <c r="F1035" i="8"/>
  <c r="H1034" i="8"/>
  <c r="C1036" i="8"/>
  <c r="G1035" i="8"/>
  <c r="G1018" i="2"/>
  <c r="C1019" i="2"/>
  <c r="D1019" i="2" s="1"/>
  <c r="F1018" i="2"/>
  <c r="H1017" i="2"/>
  <c r="D1050" i="10" l="1"/>
  <c r="H1049" i="10"/>
  <c r="G1050" i="10"/>
  <c r="C1051" i="10"/>
  <c r="F1051" i="10" s="1"/>
  <c r="H1035" i="8"/>
  <c r="D1036" i="8"/>
  <c r="F1036" i="8"/>
  <c r="G1036" i="8"/>
  <c r="C1037" i="8"/>
  <c r="H1018" i="2"/>
  <c r="G1019" i="2"/>
  <c r="C1020" i="2"/>
  <c r="D1020" i="2" s="1"/>
  <c r="F1019" i="2"/>
  <c r="D1051" i="10" l="1"/>
  <c r="H1050" i="10"/>
  <c r="C1052" i="10"/>
  <c r="F1052" i="10" s="1"/>
  <c r="G1051" i="10"/>
  <c r="H1036" i="8"/>
  <c r="D1037" i="8"/>
  <c r="F1037" i="8"/>
  <c r="C1038" i="8"/>
  <c r="G1037" i="8"/>
  <c r="H1019" i="2"/>
  <c r="G1020" i="2"/>
  <c r="C1021" i="2"/>
  <c r="D1021" i="2" s="1"/>
  <c r="F1020" i="2"/>
  <c r="D1052" i="10" l="1"/>
  <c r="H1051" i="10"/>
  <c r="C1053" i="10"/>
  <c r="F1053" i="10" s="1"/>
  <c r="G1052" i="10"/>
  <c r="D1038" i="8"/>
  <c r="F1038" i="8"/>
  <c r="H1037" i="8"/>
  <c r="C1039" i="8"/>
  <c r="G1038" i="8"/>
  <c r="H1020" i="2"/>
  <c r="G1021" i="2"/>
  <c r="C1022" i="2"/>
  <c r="D1022" i="2" s="1"/>
  <c r="F1021" i="2"/>
  <c r="D1053" i="10" l="1"/>
  <c r="H1052" i="10"/>
  <c r="C1054" i="10"/>
  <c r="F1054" i="10" s="1"/>
  <c r="G1053" i="10"/>
  <c r="D1039" i="8"/>
  <c r="F1039" i="8"/>
  <c r="H1038" i="8"/>
  <c r="C1040" i="8"/>
  <c r="G1039" i="8"/>
  <c r="H1021" i="2"/>
  <c r="G1022" i="2"/>
  <c r="F1022" i="2"/>
  <c r="C1023" i="2"/>
  <c r="D1023" i="2" s="1"/>
  <c r="D1054" i="10" l="1"/>
  <c r="H1054" i="10" s="1"/>
  <c r="H1053" i="10"/>
  <c r="G1054" i="10"/>
  <c r="C1055" i="10"/>
  <c r="F1055" i="10" s="1"/>
  <c r="H1039" i="8"/>
  <c r="D1040" i="8"/>
  <c r="F1040" i="8"/>
  <c r="G1040" i="8"/>
  <c r="C1041" i="8"/>
  <c r="H1022" i="2"/>
  <c r="G1023" i="2"/>
  <c r="C1024" i="2"/>
  <c r="D1024" i="2" s="1"/>
  <c r="F1023" i="2"/>
  <c r="D1055" i="10" l="1"/>
  <c r="H1055" i="10" s="1"/>
  <c r="C1056" i="10"/>
  <c r="F1056" i="10" s="1"/>
  <c r="G1055" i="10"/>
  <c r="H1040" i="8"/>
  <c r="D1041" i="8"/>
  <c r="F1041" i="8"/>
  <c r="C1042" i="8"/>
  <c r="G1041" i="8"/>
  <c r="F1024" i="2"/>
  <c r="G1024" i="2"/>
  <c r="C1025" i="2"/>
  <c r="D1025" i="2" s="1"/>
  <c r="H1023" i="2"/>
  <c r="D1056" i="10" l="1"/>
  <c r="H1056" i="10" s="1"/>
  <c r="C1057" i="10"/>
  <c r="F1057" i="10" s="1"/>
  <c r="G1056" i="10"/>
  <c r="D1042" i="8"/>
  <c r="F1042" i="8"/>
  <c r="H1041" i="8"/>
  <c r="C1043" i="8"/>
  <c r="G1042" i="8"/>
  <c r="H1024" i="2"/>
  <c r="G1025" i="2"/>
  <c r="F1025" i="2"/>
  <c r="C1026" i="2"/>
  <c r="D1026" i="2" s="1"/>
  <c r="D1057" i="10" l="1"/>
  <c r="H1057" i="10" s="1"/>
  <c r="C1058" i="10"/>
  <c r="F1058" i="10" s="1"/>
  <c r="G1057" i="10"/>
  <c r="H1042" i="8"/>
  <c r="D1043" i="8"/>
  <c r="F1043" i="8"/>
  <c r="C1044" i="8"/>
  <c r="G1043" i="8"/>
  <c r="H1025" i="2"/>
  <c r="G1026" i="2"/>
  <c r="C1027" i="2"/>
  <c r="D1027" i="2" s="1"/>
  <c r="F1026" i="2"/>
  <c r="D1058" i="10" l="1"/>
  <c r="H1058" i="10" s="1"/>
  <c r="C1059" i="10"/>
  <c r="F1059" i="10" s="1"/>
  <c r="G1058" i="10"/>
  <c r="H1043" i="8"/>
  <c r="D1044" i="8"/>
  <c r="F1044" i="8"/>
  <c r="G1044" i="8"/>
  <c r="C1045" i="8"/>
  <c r="G1027" i="2"/>
  <c r="F1027" i="2"/>
  <c r="C1028" i="2"/>
  <c r="D1028" i="2" s="1"/>
  <c r="H1026" i="2"/>
  <c r="D1059" i="10" l="1"/>
  <c r="H1059" i="10" s="1"/>
  <c r="C1060" i="10"/>
  <c r="F1060" i="10" s="1"/>
  <c r="G1059" i="10"/>
  <c r="H1044" i="8"/>
  <c r="D1045" i="8"/>
  <c r="F1045" i="8"/>
  <c r="C1046" i="8"/>
  <c r="G1045" i="8"/>
  <c r="H1027" i="2"/>
  <c r="G1028" i="2"/>
  <c r="F1028" i="2"/>
  <c r="C1029" i="2"/>
  <c r="D1029" i="2" s="1"/>
  <c r="D1060" i="10" l="1"/>
  <c r="H1060" i="10" s="1"/>
  <c r="C1061" i="10"/>
  <c r="F1061" i="10" s="1"/>
  <c r="G1060" i="10"/>
  <c r="D1046" i="8"/>
  <c r="F1046" i="8"/>
  <c r="H1045" i="8"/>
  <c r="C1047" i="8"/>
  <c r="G1046" i="8"/>
  <c r="H1028" i="2"/>
  <c r="G1029" i="2"/>
  <c r="C1030" i="2"/>
  <c r="D1030" i="2" s="1"/>
  <c r="F1029" i="2"/>
  <c r="D1061" i="10" l="1"/>
  <c r="H1061" i="10" s="1"/>
  <c r="C1062" i="10"/>
  <c r="F1062" i="10" s="1"/>
  <c r="G1061" i="10"/>
  <c r="D1047" i="8"/>
  <c r="F1047" i="8"/>
  <c r="H1046" i="8"/>
  <c r="C1048" i="8"/>
  <c r="G1047" i="8"/>
  <c r="G1030" i="2"/>
  <c r="C1031" i="2"/>
  <c r="D1031" i="2" s="1"/>
  <c r="F1030" i="2"/>
  <c r="H1029" i="2"/>
  <c r="D1062" i="10" l="1"/>
  <c r="H1062" i="10" s="1"/>
  <c r="G1062" i="10"/>
  <c r="C1063" i="10"/>
  <c r="F1063" i="10" s="1"/>
  <c r="D1048" i="8"/>
  <c r="F1048" i="8"/>
  <c r="H1047" i="8"/>
  <c r="G1048" i="8"/>
  <c r="C1049" i="8"/>
  <c r="G1031" i="2"/>
  <c r="C1032" i="2"/>
  <c r="D1032" i="2" s="1"/>
  <c r="F1031" i="2"/>
  <c r="H1031" i="2" s="1"/>
  <c r="H1030" i="2"/>
  <c r="D1063" i="10" l="1"/>
  <c r="H1063" i="10" s="1"/>
  <c r="C1064" i="10"/>
  <c r="F1064" i="10" s="1"/>
  <c r="G1063" i="10"/>
  <c r="D1049" i="8"/>
  <c r="F1049" i="8"/>
  <c r="H1048" i="8"/>
  <c r="C1050" i="8"/>
  <c r="G1049" i="8"/>
  <c r="G1032" i="2"/>
  <c r="C1033" i="2"/>
  <c r="D1033" i="2" s="1"/>
  <c r="F1032" i="2"/>
  <c r="D1064" i="10" l="1"/>
  <c r="H1064" i="10" s="1"/>
  <c r="C1065" i="10"/>
  <c r="F1065" i="10" s="1"/>
  <c r="G1064" i="10"/>
  <c r="H1049" i="8"/>
  <c r="D1050" i="8"/>
  <c r="F1050" i="8"/>
  <c r="C1051" i="8"/>
  <c r="G1050" i="8"/>
  <c r="H1032" i="2"/>
  <c r="G1033" i="2"/>
  <c r="C1034" i="2"/>
  <c r="D1034" i="2" s="1"/>
  <c r="F1033" i="2"/>
  <c r="D1065" i="10" l="1"/>
  <c r="H1065" i="10" s="1"/>
  <c r="C1066" i="10"/>
  <c r="F1066" i="10" s="1"/>
  <c r="G1065" i="10"/>
  <c r="D1051" i="8"/>
  <c r="F1051" i="8"/>
  <c r="H1050" i="8"/>
  <c r="C1052" i="8"/>
  <c r="G1051" i="8"/>
  <c r="G1034" i="2"/>
  <c r="F1034" i="2"/>
  <c r="C1035" i="2"/>
  <c r="D1035" i="2" s="1"/>
  <c r="H1033" i="2"/>
  <c r="D1066" i="10" l="1"/>
  <c r="H1066" i="10" s="1"/>
  <c r="G1066" i="10"/>
  <c r="C1067" i="10"/>
  <c r="F1067" i="10" s="1"/>
  <c r="H1051" i="8"/>
  <c r="D1052" i="8"/>
  <c r="F1052" i="8"/>
  <c r="G1052" i="8"/>
  <c r="C1053" i="8"/>
  <c r="G1035" i="2"/>
  <c r="C1036" i="2"/>
  <c r="D1036" i="2" s="1"/>
  <c r="F1035" i="2"/>
  <c r="H1034" i="2"/>
  <c r="D1067" i="10" l="1"/>
  <c r="H1067" i="10" s="1"/>
  <c r="C1068" i="10"/>
  <c r="F1068" i="10" s="1"/>
  <c r="G1067" i="10"/>
  <c r="D1053" i="8"/>
  <c r="F1053" i="8"/>
  <c r="H1052" i="8"/>
  <c r="C1054" i="8"/>
  <c r="G1053" i="8"/>
  <c r="H1035" i="2"/>
  <c r="G1036" i="2"/>
  <c r="C1037" i="2"/>
  <c r="D1037" i="2" s="1"/>
  <c r="F1036" i="2"/>
  <c r="D1068" i="10" l="1"/>
  <c r="H1068" i="10" s="1"/>
  <c r="C1069" i="10"/>
  <c r="F1069" i="10" s="1"/>
  <c r="G1068" i="10"/>
  <c r="H1053" i="8"/>
  <c r="D1054" i="8"/>
  <c r="F1054" i="8"/>
  <c r="C1055" i="8"/>
  <c r="G1054" i="8"/>
  <c r="H1036" i="2"/>
  <c r="G1037" i="2"/>
  <c r="C1038" i="2"/>
  <c r="D1038" i="2" s="1"/>
  <c r="F1037" i="2"/>
  <c r="D1069" i="10" l="1"/>
  <c r="H1069" i="10" s="1"/>
  <c r="C1070" i="10"/>
  <c r="F1070" i="10" s="1"/>
  <c r="G1069" i="10"/>
  <c r="H1054" i="8"/>
  <c r="D1055" i="8"/>
  <c r="F1055" i="8"/>
  <c r="C1056" i="8"/>
  <c r="G1055" i="8"/>
  <c r="H1037" i="2"/>
  <c r="G1038" i="2"/>
  <c r="F1038" i="2"/>
  <c r="C1039" i="2"/>
  <c r="D1039" i="2" s="1"/>
  <c r="D1070" i="10" l="1"/>
  <c r="H1070" i="10" s="1"/>
  <c r="G1070" i="10"/>
  <c r="C1071" i="10"/>
  <c r="F1071" i="10" s="1"/>
  <c r="H1055" i="8"/>
  <c r="D1056" i="8"/>
  <c r="F1056" i="8"/>
  <c r="G1056" i="8"/>
  <c r="C1057" i="8"/>
  <c r="C1040" i="2"/>
  <c r="D1040" i="2" s="1"/>
  <c r="F1039" i="2"/>
  <c r="G1039" i="2"/>
  <c r="H1038" i="2"/>
  <c r="D1071" i="10" l="1"/>
  <c r="H1071" i="10" s="1"/>
  <c r="C1072" i="10"/>
  <c r="F1072" i="10" s="1"/>
  <c r="G1071" i="10"/>
  <c r="H1056" i="8"/>
  <c r="D1057" i="8"/>
  <c r="F1057" i="8"/>
  <c r="C1058" i="8"/>
  <c r="G1057" i="8"/>
  <c r="H1039" i="2"/>
  <c r="G1040" i="2"/>
  <c r="C1041" i="2"/>
  <c r="D1041" i="2" s="1"/>
  <c r="F1040" i="2"/>
  <c r="D1072" i="10" l="1"/>
  <c r="H1072" i="10" s="1"/>
  <c r="C1073" i="10"/>
  <c r="F1073" i="10" s="1"/>
  <c r="G1072" i="10"/>
  <c r="H1057" i="8"/>
  <c r="D1058" i="8"/>
  <c r="F1058" i="8"/>
  <c r="C1059" i="8"/>
  <c r="G1058" i="8"/>
  <c r="H1040" i="2"/>
  <c r="G1041" i="2"/>
  <c r="C1042" i="2"/>
  <c r="D1042" i="2" s="1"/>
  <c r="F1041" i="2"/>
  <c r="D1073" i="10" l="1"/>
  <c r="C1074" i="10"/>
  <c r="F1074" i="10" s="1"/>
  <c r="G1073" i="10"/>
  <c r="H1058" i="8"/>
  <c r="D1059" i="8"/>
  <c r="F1059" i="8"/>
  <c r="C1060" i="8"/>
  <c r="G1059" i="8"/>
  <c r="H1041" i="2"/>
  <c r="G1042" i="2"/>
  <c r="C1043" i="2"/>
  <c r="D1043" i="2" s="1"/>
  <c r="F1042" i="2"/>
  <c r="D1074" i="10" l="1"/>
  <c r="H1073" i="10"/>
  <c r="C1075" i="10"/>
  <c r="G1074" i="10"/>
  <c r="H1059" i="8"/>
  <c r="D1060" i="8"/>
  <c r="F1060" i="8"/>
  <c r="G1060" i="8"/>
  <c r="C1061" i="8"/>
  <c r="G1043" i="2"/>
  <c r="F1043" i="2"/>
  <c r="C1044" i="2"/>
  <c r="D1044" i="2" s="1"/>
  <c r="H1042" i="2"/>
  <c r="F1075" i="10" l="1"/>
  <c r="C1076" i="10"/>
  <c r="D1075" i="10"/>
  <c r="H1074" i="10"/>
  <c r="G1075" i="10"/>
  <c r="H1060" i="8"/>
  <c r="D1061" i="8"/>
  <c r="F1061" i="8"/>
  <c r="C1062" i="8"/>
  <c r="G1061" i="8"/>
  <c r="F1044" i="2"/>
  <c r="C1045" i="2"/>
  <c r="D1045" i="2" s="1"/>
  <c r="G1044" i="2"/>
  <c r="H1043" i="2"/>
  <c r="F1076" i="10" l="1"/>
  <c r="D1076" i="10"/>
  <c r="H1075" i="10"/>
  <c r="C1077" i="10"/>
  <c r="G1076" i="10"/>
  <c r="H1061" i="8"/>
  <c r="D1062" i="8"/>
  <c r="F1062" i="8"/>
  <c r="C1063" i="8"/>
  <c r="G1062" i="8"/>
  <c r="G1045" i="2"/>
  <c r="C1046" i="2"/>
  <c r="D1046" i="2" s="1"/>
  <c r="F1045" i="2"/>
  <c r="H1044" i="2"/>
  <c r="F1077" i="10" l="1"/>
  <c r="D1077" i="10"/>
  <c r="H1076" i="10"/>
  <c r="C1078" i="10"/>
  <c r="G1077" i="10"/>
  <c r="H1062" i="8"/>
  <c r="D1063" i="8"/>
  <c r="F1063" i="8"/>
  <c r="C1064" i="8"/>
  <c r="G1063" i="8"/>
  <c r="H1045" i="2"/>
  <c r="C1047" i="2"/>
  <c r="D1047" i="2" s="1"/>
  <c r="F1046" i="2"/>
  <c r="G1046" i="2"/>
  <c r="F1078" i="10" l="1"/>
  <c r="H1077" i="10"/>
  <c r="D1078" i="10"/>
  <c r="G1078" i="10"/>
  <c r="C1079" i="10"/>
  <c r="H1063" i="8"/>
  <c r="D1064" i="8"/>
  <c r="F1064" i="8"/>
  <c r="G1064" i="8"/>
  <c r="C1065" i="8"/>
  <c r="H1046" i="2"/>
  <c r="G1047" i="2"/>
  <c r="F1047" i="2"/>
  <c r="C1048" i="2"/>
  <c r="D1048" i="2" s="1"/>
  <c r="H1078" i="10" l="1"/>
  <c r="F1079" i="10"/>
  <c r="D1079" i="10"/>
  <c r="C1080" i="10"/>
  <c r="G1079" i="10"/>
  <c r="H1064" i="8"/>
  <c r="D1065" i="8"/>
  <c r="F1065" i="8"/>
  <c r="C1066" i="8"/>
  <c r="G1065" i="8"/>
  <c r="H1047" i="2"/>
  <c r="G1048" i="2"/>
  <c r="F1048" i="2"/>
  <c r="C1049" i="2"/>
  <c r="D1049" i="2" s="1"/>
  <c r="H1079" i="10" l="1"/>
  <c r="F1080" i="10"/>
  <c r="D1080" i="10"/>
  <c r="C1081" i="10"/>
  <c r="G1080" i="10"/>
  <c r="H1065" i="8"/>
  <c r="D1066" i="8"/>
  <c r="F1066" i="8"/>
  <c r="C1067" i="8"/>
  <c r="G1066" i="8"/>
  <c r="G1049" i="2"/>
  <c r="F1049" i="2"/>
  <c r="C1050" i="2"/>
  <c r="D1050" i="2" s="1"/>
  <c r="H1048" i="2"/>
  <c r="F1081" i="10" l="1"/>
  <c r="H1080" i="10"/>
  <c r="D1081" i="10"/>
  <c r="C1082" i="10"/>
  <c r="G1081" i="10"/>
  <c r="H1066" i="8"/>
  <c r="D1067" i="8"/>
  <c r="F1067" i="8"/>
  <c r="C1068" i="8"/>
  <c r="G1067" i="8"/>
  <c r="G1050" i="2"/>
  <c r="F1050" i="2"/>
  <c r="C1051" i="2"/>
  <c r="D1051" i="2" s="1"/>
  <c r="H1049" i="2"/>
  <c r="F1082" i="10" l="1"/>
  <c r="D1082" i="10"/>
  <c r="H1081" i="10"/>
  <c r="G1082" i="10"/>
  <c r="C1083" i="10"/>
  <c r="D1068" i="8"/>
  <c r="F1068" i="8"/>
  <c r="H1067" i="8"/>
  <c r="G1068" i="8"/>
  <c r="C1069" i="8"/>
  <c r="G1051" i="2"/>
  <c r="C1052" i="2"/>
  <c r="D1052" i="2" s="1"/>
  <c r="F1051" i="2"/>
  <c r="H1050" i="2"/>
  <c r="F1083" i="10" l="1"/>
  <c r="H1082" i="10"/>
  <c r="D1083" i="10"/>
  <c r="C1084" i="10"/>
  <c r="F1084" i="10" s="1"/>
  <c r="G1083" i="10"/>
  <c r="D1069" i="8"/>
  <c r="F1069" i="8"/>
  <c r="H1068" i="8"/>
  <c r="C1070" i="8"/>
  <c r="G1069" i="8"/>
  <c r="H1051" i="2"/>
  <c r="G1052" i="2"/>
  <c r="C1053" i="2"/>
  <c r="D1053" i="2" s="1"/>
  <c r="F1052" i="2"/>
  <c r="H1083" i="10" l="1"/>
  <c r="D1084" i="10"/>
  <c r="C1085" i="10"/>
  <c r="F1085" i="10" s="1"/>
  <c r="G1084" i="10"/>
  <c r="D1070" i="8"/>
  <c r="F1070" i="8"/>
  <c r="H1069" i="8"/>
  <c r="C1071" i="8"/>
  <c r="G1070" i="8"/>
  <c r="F1053" i="2"/>
  <c r="H1052" i="2"/>
  <c r="G1053" i="2"/>
  <c r="C1054" i="2"/>
  <c r="D1054" i="2" s="1"/>
  <c r="H1084" i="10" l="1"/>
  <c r="D1085" i="10"/>
  <c r="H1085" i="10" s="1"/>
  <c r="C1086" i="10"/>
  <c r="F1086" i="10" s="1"/>
  <c r="G1085" i="10"/>
  <c r="D1071" i="8"/>
  <c r="F1071" i="8"/>
  <c r="H1070" i="8"/>
  <c r="C1072" i="8"/>
  <c r="G1071" i="8"/>
  <c r="H1053" i="2"/>
  <c r="G1054" i="2"/>
  <c r="F1054" i="2"/>
  <c r="C1055" i="2"/>
  <c r="D1055" i="2" s="1"/>
  <c r="D1086" i="10" l="1"/>
  <c r="G1086" i="10"/>
  <c r="C1087" i="10"/>
  <c r="F1087" i="10" s="1"/>
  <c r="D1072" i="8"/>
  <c r="F1072" i="8"/>
  <c r="H1071" i="8"/>
  <c r="G1072" i="8"/>
  <c r="C1073" i="8"/>
  <c r="H1054" i="2"/>
  <c r="G1055" i="2"/>
  <c r="F1055" i="2"/>
  <c r="C1056" i="2"/>
  <c r="D1056" i="2" s="1"/>
  <c r="H1086" i="10" l="1"/>
  <c r="D1087" i="10"/>
  <c r="C1088" i="10"/>
  <c r="F1088" i="10" s="1"/>
  <c r="G1087" i="10"/>
  <c r="D1073" i="8"/>
  <c r="F1073" i="8"/>
  <c r="H1072" i="8"/>
  <c r="C1074" i="8"/>
  <c r="G1073" i="8"/>
  <c r="G1056" i="2"/>
  <c r="F1056" i="2"/>
  <c r="C1057" i="2"/>
  <c r="D1057" i="2" s="1"/>
  <c r="H1055" i="2"/>
  <c r="H1087" i="10" l="1"/>
  <c r="D1088" i="10"/>
  <c r="C1089" i="10"/>
  <c r="F1089" i="10" s="1"/>
  <c r="G1088" i="10"/>
  <c r="H1073" i="8"/>
  <c r="D1074" i="8"/>
  <c r="F1074" i="8"/>
  <c r="C1075" i="8"/>
  <c r="G1074" i="8"/>
  <c r="H1056" i="2"/>
  <c r="G1057" i="2"/>
  <c r="C1058" i="2"/>
  <c r="D1058" i="2" s="1"/>
  <c r="F1057" i="2"/>
  <c r="D1089" i="10" l="1"/>
  <c r="H1089" i="10" s="1"/>
  <c r="H1088" i="10"/>
  <c r="C1090" i="10"/>
  <c r="F1090" i="10" s="1"/>
  <c r="G1089" i="10"/>
  <c r="H1074" i="8"/>
  <c r="D1075" i="8"/>
  <c r="F1075" i="8"/>
  <c r="C1076" i="8"/>
  <c r="G1075" i="8"/>
  <c r="G1058" i="2"/>
  <c r="F1058" i="2"/>
  <c r="C1059" i="2"/>
  <c r="D1059" i="2" s="1"/>
  <c r="H1057" i="2"/>
  <c r="F1076" i="8" l="1"/>
  <c r="D1090" i="10"/>
  <c r="H1090" i="10" s="1"/>
  <c r="C1091" i="10"/>
  <c r="F1091" i="10" s="1"/>
  <c r="G1090" i="10"/>
  <c r="H1075" i="8"/>
  <c r="D1076" i="8"/>
  <c r="G1076" i="8"/>
  <c r="C1077" i="8"/>
  <c r="H1058" i="2"/>
  <c r="G1059" i="2"/>
  <c r="C1060" i="2"/>
  <c r="D1060" i="2" s="1"/>
  <c r="F1059" i="2"/>
  <c r="D1091" i="10" l="1"/>
  <c r="H1091" i="10" s="1"/>
  <c r="C1092" i="10"/>
  <c r="F1092" i="10" s="1"/>
  <c r="G1091" i="10"/>
  <c r="D1077" i="8"/>
  <c r="F1077" i="8"/>
  <c r="H1076" i="8"/>
  <c r="C1078" i="8"/>
  <c r="G1077" i="8"/>
  <c r="H1059" i="2"/>
  <c r="G1060" i="2"/>
  <c r="C1061" i="2"/>
  <c r="D1061" i="2" s="1"/>
  <c r="F1060" i="2"/>
  <c r="D1092" i="10" l="1"/>
  <c r="H1092" i="10" s="1"/>
  <c r="C1093" i="10"/>
  <c r="F1093" i="10" s="1"/>
  <c r="G1092" i="10"/>
  <c r="H1077" i="8"/>
  <c r="D1078" i="8"/>
  <c r="F1078" i="8"/>
  <c r="C1079" i="8"/>
  <c r="G1078" i="8"/>
  <c r="H1060" i="2"/>
  <c r="G1061" i="2"/>
  <c r="C1062" i="2"/>
  <c r="D1062" i="2" s="1"/>
  <c r="F1061" i="2"/>
  <c r="D1093" i="10" l="1"/>
  <c r="H1093" i="10" s="1"/>
  <c r="C1094" i="10"/>
  <c r="F1094" i="10" s="1"/>
  <c r="G1093" i="10"/>
  <c r="H1078" i="8"/>
  <c r="D1079" i="8"/>
  <c r="F1079" i="8"/>
  <c r="C1080" i="8"/>
  <c r="G1079" i="8"/>
  <c r="H1061" i="2"/>
  <c r="G1062" i="2"/>
  <c r="C1063" i="2"/>
  <c r="D1063" i="2" s="1"/>
  <c r="F1062" i="2"/>
  <c r="D1094" i="10" l="1"/>
  <c r="G1094" i="10"/>
  <c r="C1095" i="10"/>
  <c r="F1095" i="10" s="1"/>
  <c r="D1080" i="8"/>
  <c r="F1080" i="8"/>
  <c r="H1079" i="8"/>
  <c r="G1080" i="8"/>
  <c r="C1081" i="8"/>
  <c r="H1062" i="2"/>
  <c r="G1063" i="2"/>
  <c r="C1064" i="2"/>
  <c r="D1064" i="2" s="1"/>
  <c r="F1063" i="2"/>
  <c r="H1094" i="10" l="1"/>
  <c r="D1095" i="10"/>
  <c r="H1095" i="10" s="1"/>
  <c r="C1096" i="10"/>
  <c r="F1096" i="10" s="1"/>
  <c r="G1095" i="10"/>
  <c r="H1080" i="8"/>
  <c r="D1081" i="8"/>
  <c r="F1081" i="8"/>
  <c r="C1082" i="8"/>
  <c r="G1081" i="8"/>
  <c r="F1064" i="2"/>
  <c r="G1064" i="2"/>
  <c r="C1065" i="2"/>
  <c r="D1065" i="2" s="1"/>
  <c r="H1063" i="2"/>
  <c r="D1096" i="10" l="1"/>
  <c r="H1096" i="10" s="1"/>
  <c r="C1097" i="10"/>
  <c r="F1097" i="10" s="1"/>
  <c r="G1096" i="10"/>
  <c r="H1081" i="8"/>
  <c r="D1082" i="8"/>
  <c r="F1082" i="8"/>
  <c r="C1083" i="8"/>
  <c r="G1082" i="8"/>
  <c r="H1064" i="2"/>
  <c r="G1065" i="2"/>
  <c r="C1066" i="2"/>
  <c r="D1066" i="2" s="1"/>
  <c r="F1065" i="2"/>
  <c r="D1097" i="10" l="1"/>
  <c r="C1098" i="10"/>
  <c r="F1098" i="10" s="1"/>
  <c r="G1097" i="10"/>
  <c r="D1083" i="8"/>
  <c r="F1083" i="8"/>
  <c r="H1082" i="8"/>
  <c r="C1084" i="8"/>
  <c r="G1083" i="8"/>
  <c r="G1066" i="2"/>
  <c r="C1067" i="2"/>
  <c r="D1067" i="2" s="1"/>
  <c r="F1066" i="2"/>
  <c r="H1065" i="2"/>
  <c r="H1097" i="10" l="1"/>
  <c r="D1098" i="10"/>
  <c r="G1098" i="10"/>
  <c r="C1099" i="10"/>
  <c r="F1099" i="10" s="1"/>
  <c r="D1084" i="8"/>
  <c r="F1084" i="8"/>
  <c r="H1083" i="8"/>
  <c r="G1084" i="8"/>
  <c r="C1085" i="8"/>
  <c r="H1066" i="2"/>
  <c r="C1068" i="2"/>
  <c r="D1068" i="2" s="1"/>
  <c r="F1067" i="2"/>
  <c r="G1067" i="2"/>
  <c r="D1099" i="10" l="1"/>
  <c r="H1098" i="10"/>
  <c r="C1100" i="10"/>
  <c r="F1100" i="10" s="1"/>
  <c r="G1099" i="10"/>
  <c r="D1085" i="8"/>
  <c r="F1085" i="8"/>
  <c r="H1084" i="8"/>
  <c r="C1086" i="8"/>
  <c r="G1085" i="8"/>
  <c r="H1067" i="2"/>
  <c r="G1068" i="2"/>
  <c r="F1068" i="2"/>
  <c r="C1069" i="2"/>
  <c r="D1069" i="2" s="1"/>
  <c r="D1100" i="10" l="1"/>
  <c r="H1099" i="10"/>
  <c r="C1101" i="10"/>
  <c r="F1101" i="10" s="1"/>
  <c r="G1100" i="10"/>
  <c r="H1085" i="8"/>
  <c r="D1086" i="8"/>
  <c r="F1086" i="8"/>
  <c r="C1087" i="8"/>
  <c r="G1086" i="8"/>
  <c r="H1068" i="2"/>
  <c r="G1069" i="2"/>
  <c r="F1069" i="2"/>
  <c r="C1070" i="2"/>
  <c r="D1070" i="2" s="1"/>
  <c r="D1101" i="10" l="1"/>
  <c r="H1100" i="10"/>
  <c r="C1102" i="10"/>
  <c r="F1102" i="10" s="1"/>
  <c r="G1101" i="10"/>
  <c r="H1086" i="8"/>
  <c r="D1087" i="8"/>
  <c r="F1087" i="8"/>
  <c r="C1088" i="8"/>
  <c r="G1087" i="8"/>
  <c r="H1069" i="2"/>
  <c r="F1070" i="2"/>
  <c r="C1071" i="2"/>
  <c r="D1071" i="2" s="1"/>
  <c r="G1070" i="2"/>
  <c r="H1101" i="10" l="1"/>
  <c r="D1102" i="10"/>
  <c r="H1102" i="10" s="1"/>
  <c r="G1102" i="10"/>
  <c r="C1103" i="10"/>
  <c r="F1103" i="10" s="1"/>
  <c r="D1088" i="8"/>
  <c r="F1088" i="8"/>
  <c r="H1087" i="8"/>
  <c r="G1088" i="8"/>
  <c r="C1089" i="8"/>
  <c r="G1071" i="2"/>
  <c r="F1071" i="2"/>
  <c r="C1072" i="2"/>
  <c r="D1072" i="2" s="1"/>
  <c r="H1070" i="2"/>
  <c r="D1103" i="10" l="1"/>
  <c r="C1104" i="10"/>
  <c r="F1104" i="10" s="1"/>
  <c r="G1103" i="10"/>
  <c r="D1089" i="8"/>
  <c r="F1089" i="8"/>
  <c r="H1088" i="8"/>
  <c r="C1090" i="8"/>
  <c r="G1089" i="8"/>
  <c r="H1071" i="2"/>
  <c r="G1072" i="2"/>
  <c r="C1073" i="2"/>
  <c r="D1073" i="2" s="1"/>
  <c r="F1072" i="2"/>
  <c r="H1103" i="10" l="1"/>
  <c r="D1104" i="10"/>
  <c r="H1104" i="10" s="1"/>
  <c r="C1105" i="10"/>
  <c r="F1105" i="10" s="1"/>
  <c r="G1104" i="10"/>
  <c r="D1090" i="8"/>
  <c r="F1090" i="8"/>
  <c r="H1089" i="8"/>
  <c r="C1091" i="8"/>
  <c r="G1090" i="8"/>
  <c r="H1072" i="2"/>
  <c r="G1073" i="2"/>
  <c r="C1074" i="2"/>
  <c r="D1074" i="2" s="1"/>
  <c r="F1073" i="2"/>
  <c r="D1105" i="10" l="1"/>
  <c r="H1105" i="10" s="1"/>
  <c r="C1106" i="10"/>
  <c r="F1106" i="10" s="1"/>
  <c r="G1105" i="10"/>
  <c r="D1091" i="8"/>
  <c r="F1091" i="8"/>
  <c r="H1090" i="8"/>
  <c r="C1092" i="8"/>
  <c r="G1091" i="8"/>
  <c r="H1073" i="2"/>
  <c r="G1074" i="2"/>
  <c r="F1074" i="2"/>
  <c r="C1075" i="2"/>
  <c r="D1075" i="2" s="1"/>
  <c r="D1106" i="10" l="1"/>
  <c r="H1106" i="10" s="1"/>
  <c r="C1107" i="10"/>
  <c r="F1107" i="10" s="1"/>
  <c r="G1106" i="10"/>
  <c r="H1091" i="8"/>
  <c r="D1092" i="8"/>
  <c r="F1092" i="8"/>
  <c r="G1092" i="8"/>
  <c r="C1093" i="8"/>
  <c r="H1074" i="2"/>
  <c r="G1075" i="2"/>
  <c r="C1076" i="2"/>
  <c r="D1076" i="2" s="1"/>
  <c r="F1075" i="2"/>
  <c r="D1107" i="10" l="1"/>
  <c r="H1107" i="10" s="1"/>
  <c r="C1108" i="10"/>
  <c r="F1108" i="10" s="1"/>
  <c r="G1107" i="10"/>
  <c r="H1092" i="8"/>
  <c r="D1093" i="8"/>
  <c r="F1093" i="8"/>
  <c r="C1094" i="8"/>
  <c r="G1093" i="8"/>
  <c r="H1075" i="2"/>
  <c r="G1076" i="2"/>
  <c r="C1077" i="2"/>
  <c r="D1077" i="2" s="1"/>
  <c r="F1076" i="2"/>
  <c r="D1108" i="10" l="1"/>
  <c r="H1108" i="10" s="1"/>
  <c r="C1109" i="10"/>
  <c r="F1109" i="10" s="1"/>
  <c r="G1108" i="10"/>
  <c r="H1093" i="8"/>
  <c r="D1094" i="8"/>
  <c r="F1094" i="8"/>
  <c r="C1095" i="8"/>
  <c r="G1094" i="8"/>
  <c r="G1077" i="2"/>
  <c r="C1078" i="2"/>
  <c r="D1078" i="2" s="1"/>
  <c r="F1077" i="2"/>
  <c r="H1076" i="2"/>
  <c r="D1109" i="10" l="1"/>
  <c r="C1110" i="10"/>
  <c r="F1110" i="10" s="1"/>
  <c r="G1109" i="10"/>
  <c r="H1094" i="8"/>
  <c r="D1095" i="8"/>
  <c r="F1095" i="8"/>
  <c r="C1096" i="8"/>
  <c r="G1095" i="8"/>
  <c r="H1077" i="2"/>
  <c r="G1078" i="2"/>
  <c r="C1079" i="2"/>
  <c r="D1079" i="2" s="1"/>
  <c r="F1078" i="2"/>
  <c r="D1110" i="10" l="1"/>
  <c r="H1109" i="10"/>
  <c r="G1110" i="10"/>
  <c r="C1111" i="10"/>
  <c r="F1111" i="10" s="1"/>
  <c r="H1095" i="8"/>
  <c r="D1096" i="8"/>
  <c r="F1096" i="8"/>
  <c r="G1096" i="8"/>
  <c r="C1097" i="8"/>
  <c r="H1078" i="2"/>
  <c r="G1079" i="2"/>
  <c r="C1080" i="2"/>
  <c r="D1080" i="2" s="1"/>
  <c r="F1079" i="2"/>
  <c r="D1111" i="10" l="1"/>
  <c r="H1110" i="10"/>
  <c r="C1112" i="10"/>
  <c r="F1112" i="10" s="1"/>
  <c r="G1111" i="10"/>
  <c r="H1096" i="8"/>
  <c r="D1097" i="8"/>
  <c r="F1097" i="8"/>
  <c r="C1098" i="8"/>
  <c r="G1097" i="8"/>
  <c r="G1080" i="2"/>
  <c r="F1080" i="2"/>
  <c r="C1081" i="2"/>
  <c r="D1081" i="2" s="1"/>
  <c r="H1079" i="2"/>
  <c r="D1112" i="10" l="1"/>
  <c r="H1111" i="10"/>
  <c r="C1113" i="10"/>
  <c r="F1113" i="10" s="1"/>
  <c r="G1112" i="10"/>
  <c r="H1097" i="8"/>
  <c r="D1098" i="8"/>
  <c r="F1098" i="8"/>
  <c r="C1099" i="8"/>
  <c r="G1098" i="8"/>
  <c r="H1080" i="2"/>
  <c r="G1081" i="2"/>
  <c r="C1082" i="2"/>
  <c r="D1082" i="2" s="1"/>
  <c r="F1081" i="2"/>
  <c r="H1112" i="10" l="1"/>
  <c r="D1113" i="10"/>
  <c r="H1113" i="10" s="1"/>
  <c r="C1114" i="10"/>
  <c r="F1114" i="10" s="1"/>
  <c r="G1113" i="10"/>
  <c r="D1099" i="8"/>
  <c r="F1099" i="8"/>
  <c r="H1098" i="8"/>
  <c r="C1100" i="8"/>
  <c r="G1099" i="8"/>
  <c r="G1082" i="2"/>
  <c r="C1083" i="2"/>
  <c r="D1083" i="2" s="1"/>
  <c r="F1082" i="2"/>
  <c r="H1081" i="2"/>
  <c r="D1114" i="10" l="1"/>
  <c r="H1114" i="10" s="1"/>
  <c r="G1114" i="10"/>
  <c r="C1115" i="10"/>
  <c r="F1115" i="10" s="1"/>
  <c r="D1100" i="8"/>
  <c r="F1100" i="8"/>
  <c r="H1099" i="8"/>
  <c r="G1100" i="8"/>
  <c r="C1101" i="8"/>
  <c r="H1082" i="2"/>
  <c r="G1083" i="2"/>
  <c r="C1084" i="2"/>
  <c r="D1084" i="2" s="1"/>
  <c r="F1083" i="2"/>
  <c r="F1116" i="10" l="1"/>
  <c r="D1115" i="10"/>
  <c r="C1116" i="10"/>
  <c r="G1115" i="10"/>
  <c r="D1101" i="8"/>
  <c r="F1101" i="8"/>
  <c r="H1100" i="8"/>
  <c r="C1102" i="8"/>
  <c r="G1101" i="8"/>
  <c r="G1084" i="2"/>
  <c r="F1084" i="2"/>
  <c r="C1085" i="2"/>
  <c r="D1085" i="2" s="1"/>
  <c r="H1083" i="2"/>
  <c r="H1115" i="10" l="1"/>
  <c r="D1116" i="10"/>
  <c r="C1117" i="10"/>
  <c r="F1117" i="10" s="1"/>
  <c r="G1116" i="10"/>
  <c r="D1102" i="8"/>
  <c r="F1102" i="8"/>
  <c r="H1101" i="8"/>
  <c r="C1103" i="8"/>
  <c r="G1102" i="8"/>
  <c r="H1084" i="2"/>
  <c r="G1085" i="2"/>
  <c r="C1086" i="2"/>
  <c r="D1086" i="2" s="1"/>
  <c r="F1085" i="2"/>
  <c r="H1116" i="10" l="1"/>
  <c r="D1117" i="10"/>
  <c r="H1117" i="10" s="1"/>
  <c r="C1118" i="10"/>
  <c r="F1118" i="10" s="1"/>
  <c r="G1117" i="10"/>
  <c r="D1103" i="8"/>
  <c r="F1103" i="8"/>
  <c r="H1102" i="8"/>
  <c r="C1104" i="8"/>
  <c r="G1103" i="8"/>
  <c r="H1085" i="2"/>
  <c r="G1086" i="2"/>
  <c r="C1087" i="2"/>
  <c r="D1087" i="2" s="1"/>
  <c r="F1086" i="2"/>
  <c r="D1118" i="10" l="1"/>
  <c r="H1118" i="10" s="1"/>
  <c r="G1118" i="10"/>
  <c r="C1119" i="10"/>
  <c r="F1119" i="10" s="1"/>
  <c r="H1103" i="8"/>
  <c r="D1104" i="8"/>
  <c r="F1104" i="8"/>
  <c r="G1104" i="8"/>
  <c r="C1105" i="8"/>
  <c r="H1086" i="2"/>
  <c r="G1087" i="2"/>
  <c r="C1088" i="2"/>
  <c r="D1088" i="2" s="1"/>
  <c r="F1087" i="2"/>
  <c r="D1119" i="10" l="1"/>
  <c r="H1119" i="10" s="1"/>
  <c r="C1120" i="10"/>
  <c r="F1120" i="10" s="1"/>
  <c r="G1119" i="10"/>
  <c r="H1104" i="8"/>
  <c r="D1105" i="8"/>
  <c r="F1105" i="8"/>
  <c r="C1106" i="8"/>
  <c r="G1105" i="8"/>
  <c r="H1087" i="2"/>
  <c r="F1088" i="2"/>
  <c r="C1089" i="2"/>
  <c r="D1089" i="2" s="1"/>
  <c r="G1088" i="2"/>
  <c r="D1120" i="10" l="1"/>
  <c r="C1121" i="10"/>
  <c r="F1121" i="10" s="1"/>
  <c r="G1120" i="10"/>
  <c r="D1106" i="8"/>
  <c r="F1106" i="8"/>
  <c r="H1105" i="8"/>
  <c r="C1107" i="8"/>
  <c r="G1106" i="8"/>
  <c r="H1088" i="2"/>
  <c r="G1089" i="2"/>
  <c r="C1090" i="2"/>
  <c r="D1090" i="2" s="1"/>
  <c r="F1089" i="2"/>
  <c r="D1121" i="10" l="1"/>
  <c r="H1120" i="10"/>
  <c r="C1122" i="10"/>
  <c r="F1122" i="10" s="1"/>
  <c r="G1121" i="10"/>
  <c r="D1107" i="8"/>
  <c r="F1107" i="8"/>
  <c r="H1106" i="8"/>
  <c r="C1108" i="8"/>
  <c r="G1107" i="8"/>
  <c r="G1090" i="2"/>
  <c r="C1091" i="2"/>
  <c r="D1091" i="2" s="1"/>
  <c r="F1090" i="2"/>
  <c r="H1089" i="2"/>
  <c r="D1122" i="10" l="1"/>
  <c r="H1122" i="10" s="1"/>
  <c r="H1121" i="10"/>
  <c r="C1123" i="10"/>
  <c r="F1123" i="10" s="1"/>
  <c r="G1122" i="10"/>
  <c r="H1107" i="8"/>
  <c r="D1108" i="8"/>
  <c r="F1108" i="8"/>
  <c r="G1108" i="8"/>
  <c r="C1109" i="8"/>
  <c r="G1091" i="2"/>
  <c r="F1091" i="2"/>
  <c r="C1092" i="2"/>
  <c r="D1092" i="2" s="1"/>
  <c r="H1090" i="2"/>
  <c r="D1123" i="10" l="1"/>
  <c r="H1123" i="10" s="1"/>
  <c r="C1124" i="10"/>
  <c r="F1124" i="10" s="1"/>
  <c r="G1123" i="10"/>
  <c r="H1108" i="8"/>
  <c r="D1109" i="8"/>
  <c r="F1109" i="8"/>
  <c r="C1110" i="8"/>
  <c r="G1109" i="8"/>
  <c r="H1091" i="2"/>
  <c r="G1092" i="2"/>
  <c r="C1093" i="2"/>
  <c r="D1093" i="2" s="1"/>
  <c r="F1092" i="2"/>
  <c r="D1124" i="10" l="1"/>
  <c r="H1124" i="10" s="1"/>
  <c r="C1125" i="10"/>
  <c r="F1125" i="10" s="1"/>
  <c r="G1124" i="10"/>
  <c r="H1109" i="8"/>
  <c r="D1110" i="8"/>
  <c r="F1110" i="8"/>
  <c r="C1111" i="8"/>
  <c r="G1110" i="8"/>
  <c r="H1092" i="2"/>
  <c r="G1093" i="2"/>
  <c r="C1094" i="2"/>
  <c r="D1094" i="2" s="1"/>
  <c r="F1093" i="2"/>
  <c r="F1126" i="10" l="1"/>
  <c r="D1125" i="10"/>
  <c r="C1126" i="10"/>
  <c r="G1125" i="10"/>
  <c r="H1110" i="8"/>
  <c r="D1111" i="8"/>
  <c r="F1111" i="8"/>
  <c r="C1112" i="8"/>
  <c r="G1111" i="8"/>
  <c r="H1093" i="2"/>
  <c r="G1094" i="2"/>
  <c r="F1094" i="2"/>
  <c r="C1095" i="2"/>
  <c r="D1095" i="2" s="1"/>
  <c r="D1126" i="10" l="1"/>
  <c r="H1126" i="10" s="1"/>
  <c r="H1125" i="10"/>
  <c r="G1126" i="10"/>
  <c r="C1127" i="10"/>
  <c r="F1127" i="10" s="1"/>
  <c r="H1111" i="8"/>
  <c r="D1112" i="8"/>
  <c r="F1112" i="8"/>
  <c r="G1112" i="8"/>
  <c r="C1113" i="8"/>
  <c r="H1094" i="2"/>
  <c r="G1095" i="2"/>
  <c r="F1095" i="2"/>
  <c r="C1096" i="2"/>
  <c r="D1096" i="2" s="1"/>
  <c r="D1127" i="10" l="1"/>
  <c r="H1127" i="10" s="1"/>
  <c r="C1128" i="10"/>
  <c r="F1128" i="10" s="1"/>
  <c r="G1127" i="10"/>
  <c r="H1112" i="8"/>
  <c r="D1113" i="8"/>
  <c r="F1113" i="8"/>
  <c r="C1114" i="8"/>
  <c r="G1113" i="8"/>
  <c r="H1095" i="2"/>
  <c r="G1096" i="2"/>
  <c r="F1096" i="2"/>
  <c r="C1097" i="2"/>
  <c r="D1097" i="2" s="1"/>
  <c r="D1128" i="10" l="1"/>
  <c r="C1129" i="10"/>
  <c r="F1129" i="10" s="1"/>
  <c r="G1128" i="10"/>
  <c r="H1113" i="8"/>
  <c r="D1114" i="8"/>
  <c r="F1114" i="8"/>
  <c r="C1115" i="8"/>
  <c r="G1114" i="8"/>
  <c r="H1096" i="2"/>
  <c r="G1097" i="2"/>
  <c r="F1097" i="2"/>
  <c r="C1098" i="2"/>
  <c r="D1098" i="2" s="1"/>
  <c r="H1128" i="10" l="1"/>
  <c r="D1129" i="10"/>
  <c r="H1129" i="10" s="1"/>
  <c r="C1130" i="10"/>
  <c r="F1130" i="10" s="1"/>
  <c r="G1129" i="10"/>
  <c r="H1114" i="8"/>
  <c r="D1115" i="8"/>
  <c r="F1115" i="8"/>
  <c r="C1116" i="8"/>
  <c r="G1115" i="8"/>
  <c r="H1097" i="2"/>
  <c r="F1098" i="2"/>
  <c r="G1098" i="2"/>
  <c r="C1099" i="2"/>
  <c r="D1099" i="2" s="1"/>
  <c r="D1130" i="10" l="1"/>
  <c r="H1130" i="10" s="1"/>
  <c r="G1130" i="10"/>
  <c r="C1131" i="10"/>
  <c r="F1131" i="10" s="1"/>
  <c r="H1115" i="8"/>
  <c r="D1116" i="8"/>
  <c r="F1116" i="8"/>
  <c r="G1116" i="8"/>
  <c r="C1117" i="8"/>
  <c r="G1099" i="2"/>
  <c r="F1099" i="2"/>
  <c r="C1100" i="2"/>
  <c r="D1100" i="2" s="1"/>
  <c r="H1098" i="2"/>
  <c r="D1131" i="10" l="1"/>
  <c r="H1131" i="10" s="1"/>
  <c r="C1132" i="10"/>
  <c r="F1132" i="10" s="1"/>
  <c r="G1131" i="10"/>
  <c r="H1116" i="8"/>
  <c r="D1117" i="8"/>
  <c r="F1117" i="8"/>
  <c r="C1118" i="8"/>
  <c r="G1117" i="8"/>
  <c r="H1099" i="2"/>
  <c r="G1100" i="2"/>
  <c r="C1101" i="2"/>
  <c r="D1101" i="2" s="1"/>
  <c r="F1100" i="2"/>
  <c r="D1132" i="10" l="1"/>
  <c r="C1133" i="10"/>
  <c r="F1133" i="10" s="1"/>
  <c r="G1132" i="10"/>
  <c r="D1118" i="8"/>
  <c r="F1118" i="8"/>
  <c r="H1117" i="8"/>
  <c r="C1119" i="8"/>
  <c r="G1118" i="8"/>
  <c r="C1102" i="2"/>
  <c r="D1102" i="2" s="1"/>
  <c r="F1101" i="2"/>
  <c r="G1101" i="2"/>
  <c r="H1100" i="2"/>
  <c r="H1132" i="10" l="1"/>
  <c r="D1133" i="10"/>
  <c r="H1133" i="10" s="1"/>
  <c r="C1134" i="10"/>
  <c r="F1134" i="10" s="1"/>
  <c r="G1133" i="10"/>
  <c r="D1119" i="8"/>
  <c r="F1119" i="8"/>
  <c r="H1118" i="8"/>
  <c r="C1120" i="8"/>
  <c r="G1119" i="8"/>
  <c r="G1102" i="2"/>
  <c r="F1102" i="2"/>
  <c r="C1103" i="2"/>
  <c r="D1103" i="2" s="1"/>
  <c r="H1101" i="2"/>
  <c r="D1134" i="10" l="1"/>
  <c r="H1134" i="10" s="1"/>
  <c r="G1134" i="10"/>
  <c r="C1135" i="10"/>
  <c r="F1135" i="10" s="1"/>
  <c r="D1120" i="8"/>
  <c r="F1120" i="8"/>
  <c r="H1119" i="8"/>
  <c r="G1120" i="8"/>
  <c r="C1121" i="8"/>
  <c r="G1103" i="2"/>
  <c r="C1104" i="2"/>
  <c r="D1104" i="2" s="1"/>
  <c r="F1103" i="2"/>
  <c r="H1102" i="2"/>
  <c r="D1135" i="10" l="1"/>
  <c r="H1135" i="10" s="1"/>
  <c r="C1136" i="10"/>
  <c r="F1136" i="10" s="1"/>
  <c r="G1135" i="10"/>
  <c r="D1121" i="8"/>
  <c r="F1121" i="8"/>
  <c r="H1120" i="8"/>
  <c r="C1122" i="8"/>
  <c r="G1121" i="8"/>
  <c r="H1103" i="2"/>
  <c r="G1104" i="2"/>
  <c r="F1104" i="2"/>
  <c r="C1105" i="2"/>
  <c r="D1105" i="2" s="1"/>
  <c r="D1136" i="10" l="1"/>
  <c r="C1137" i="10"/>
  <c r="F1137" i="10" s="1"/>
  <c r="G1136" i="10"/>
  <c r="H1121" i="8"/>
  <c r="D1122" i="8"/>
  <c r="F1122" i="8"/>
  <c r="C1123" i="8"/>
  <c r="G1122" i="8"/>
  <c r="G1105" i="2"/>
  <c r="C1106" i="2"/>
  <c r="D1106" i="2" s="1"/>
  <c r="F1105" i="2"/>
  <c r="H1104" i="2"/>
  <c r="H1136" i="10" l="1"/>
  <c r="D1137" i="10"/>
  <c r="H1137" i="10" s="1"/>
  <c r="C1138" i="10"/>
  <c r="F1138" i="10" s="1"/>
  <c r="G1137" i="10"/>
  <c r="D1123" i="8"/>
  <c r="F1123" i="8"/>
  <c r="H1122" i="8"/>
  <c r="C1124" i="8"/>
  <c r="G1123" i="8"/>
  <c r="H1105" i="2"/>
  <c r="G1106" i="2"/>
  <c r="F1106" i="2"/>
  <c r="C1107" i="2"/>
  <c r="D1107" i="2" s="1"/>
  <c r="D1138" i="10" l="1"/>
  <c r="H1138" i="10" s="1"/>
  <c r="C1139" i="10"/>
  <c r="F1139" i="10" s="1"/>
  <c r="G1138" i="10"/>
  <c r="H1123" i="8"/>
  <c r="D1124" i="8"/>
  <c r="F1124" i="8"/>
  <c r="G1124" i="8"/>
  <c r="C1125" i="8"/>
  <c r="H1106" i="2"/>
  <c r="G1107" i="2"/>
  <c r="C1108" i="2"/>
  <c r="D1108" i="2" s="1"/>
  <c r="F1107" i="2"/>
  <c r="D1139" i="10" l="1"/>
  <c r="H1139" i="10" s="1"/>
  <c r="C1140" i="10"/>
  <c r="F1140" i="10" s="1"/>
  <c r="G1139" i="10"/>
  <c r="H1124" i="8"/>
  <c r="D1125" i="8"/>
  <c r="F1125" i="8"/>
  <c r="C1126" i="8"/>
  <c r="G1125" i="8"/>
  <c r="H1107" i="2"/>
  <c r="G1108" i="2"/>
  <c r="F1108" i="2"/>
  <c r="C1109" i="2"/>
  <c r="D1109" i="2" s="1"/>
  <c r="D1140" i="10" l="1"/>
  <c r="C1141" i="10"/>
  <c r="F1141" i="10" s="1"/>
  <c r="G1140" i="10"/>
  <c r="H1125" i="8"/>
  <c r="D1126" i="8"/>
  <c r="F1126" i="8"/>
  <c r="C1127" i="8"/>
  <c r="G1126" i="8"/>
  <c r="H1108" i="2"/>
  <c r="G1109" i="2"/>
  <c r="C1110" i="2"/>
  <c r="D1110" i="2" s="1"/>
  <c r="F1109" i="2"/>
  <c r="H1140" i="10" l="1"/>
  <c r="D1141" i="10"/>
  <c r="H1141" i="10" s="1"/>
  <c r="C1142" i="10"/>
  <c r="F1142" i="10" s="1"/>
  <c r="G1141" i="10"/>
  <c r="H1126" i="8"/>
  <c r="D1127" i="8"/>
  <c r="F1127" i="8"/>
  <c r="C1128" i="8"/>
  <c r="G1127" i="8"/>
  <c r="G1110" i="2"/>
  <c r="F1110" i="2"/>
  <c r="C1111" i="2"/>
  <c r="D1111" i="2" s="1"/>
  <c r="H1109" i="2"/>
  <c r="D1142" i="10" l="1"/>
  <c r="H1142" i="10" s="1"/>
  <c r="G1142" i="10"/>
  <c r="C1143" i="10"/>
  <c r="F1143" i="10" s="1"/>
  <c r="D1128" i="8"/>
  <c r="F1128" i="8"/>
  <c r="H1127" i="8"/>
  <c r="G1128" i="8"/>
  <c r="C1129" i="8"/>
  <c r="H1110" i="2"/>
  <c r="C1112" i="2"/>
  <c r="D1112" i="2" s="1"/>
  <c r="F1111" i="2"/>
  <c r="G1111" i="2"/>
  <c r="D1143" i="10" l="1"/>
  <c r="C1144" i="10"/>
  <c r="F1144" i="10" s="1"/>
  <c r="G1143" i="10"/>
  <c r="D1129" i="8"/>
  <c r="F1129" i="8"/>
  <c r="H1128" i="8"/>
  <c r="C1130" i="8"/>
  <c r="G1129" i="8"/>
  <c r="H1111" i="2"/>
  <c r="G1112" i="2"/>
  <c r="C1113" i="2"/>
  <c r="D1113" i="2" s="1"/>
  <c r="F1112" i="2"/>
  <c r="H1143" i="10" l="1"/>
  <c r="D1144" i="10"/>
  <c r="H1144" i="10" s="1"/>
  <c r="C1145" i="10"/>
  <c r="F1145" i="10" s="1"/>
  <c r="G1144" i="10"/>
  <c r="H1129" i="8"/>
  <c r="D1130" i="8"/>
  <c r="F1130" i="8"/>
  <c r="C1131" i="8"/>
  <c r="G1130" i="8"/>
  <c r="H1112" i="2"/>
  <c r="G1113" i="2"/>
  <c r="C1114" i="2"/>
  <c r="D1114" i="2" s="1"/>
  <c r="F1113" i="2"/>
  <c r="D1145" i="10" l="1"/>
  <c r="H1145" i="10" s="1"/>
  <c r="C1146" i="10"/>
  <c r="F1146" i="10" s="1"/>
  <c r="G1145" i="10"/>
  <c r="D1131" i="8"/>
  <c r="F1131" i="8"/>
  <c r="H1130" i="8"/>
  <c r="C1132" i="8"/>
  <c r="G1131" i="8"/>
  <c r="G1114" i="2"/>
  <c r="F1114" i="2"/>
  <c r="C1115" i="2"/>
  <c r="D1115" i="2" s="1"/>
  <c r="H1113" i="2"/>
  <c r="D1146" i="10" l="1"/>
  <c r="H1146" i="10" s="1"/>
  <c r="G1146" i="10"/>
  <c r="C1147" i="10"/>
  <c r="F1147" i="10" s="1"/>
  <c r="H1131" i="8"/>
  <c r="D1132" i="8"/>
  <c r="F1132" i="8"/>
  <c r="G1132" i="8"/>
  <c r="C1133" i="8"/>
  <c r="H1114" i="2"/>
  <c r="G1115" i="2"/>
  <c r="C1116" i="2"/>
  <c r="D1116" i="2" s="1"/>
  <c r="F1115" i="2"/>
  <c r="D1147" i="10" l="1"/>
  <c r="C1148" i="10"/>
  <c r="F1148" i="10" s="1"/>
  <c r="G1147" i="10"/>
  <c r="H1132" i="8"/>
  <c r="D1133" i="8"/>
  <c r="F1133" i="8"/>
  <c r="C1134" i="8"/>
  <c r="G1133" i="8"/>
  <c r="H1115" i="2"/>
  <c r="G1116" i="2"/>
  <c r="C1117" i="2"/>
  <c r="D1117" i="2" s="1"/>
  <c r="F1116" i="2"/>
  <c r="D1148" i="10" l="1"/>
  <c r="H1148" i="10" s="1"/>
  <c r="H1147" i="10"/>
  <c r="C1149" i="10"/>
  <c r="F1149" i="10" s="1"/>
  <c r="G1148" i="10"/>
  <c r="D1134" i="8"/>
  <c r="F1134" i="8"/>
  <c r="H1133" i="8"/>
  <c r="C1135" i="8"/>
  <c r="G1134" i="8"/>
  <c r="H1116" i="2"/>
  <c r="F1117" i="2"/>
  <c r="C1118" i="2"/>
  <c r="D1118" i="2" s="1"/>
  <c r="G1117" i="2"/>
  <c r="D1149" i="10" l="1"/>
  <c r="H1149" i="10" s="1"/>
  <c r="C1150" i="10"/>
  <c r="F1150" i="10" s="1"/>
  <c r="G1149" i="10"/>
  <c r="H1134" i="8"/>
  <c r="D1135" i="8"/>
  <c r="F1135" i="8"/>
  <c r="C1136" i="8"/>
  <c r="G1135" i="8"/>
  <c r="G1118" i="2"/>
  <c r="C1119" i="2"/>
  <c r="D1119" i="2" s="1"/>
  <c r="F1118" i="2"/>
  <c r="H1117" i="2"/>
  <c r="D1150" i="10" l="1"/>
  <c r="G1150" i="10"/>
  <c r="C1151" i="10"/>
  <c r="F1151" i="10" s="1"/>
  <c r="D1136" i="8"/>
  <c r="F1136" i="8"/>
  <c r="H1135" i="8"/>
  <c r="G1136" i="8"/>
  <c r="C1137" i="8"/>
  <c r="H1118" i="2"/>
  <c r="G1119" i="2"/>
  <c r="F1119" i="2"/>
  <c r="C1120" i="2"/>
  <c r="D1120" i="2" s="1"/>
  <c r="H1150" i="10" l="1"/>
  <c r="D1151" i="10"/>
  <c r="C1152" i="10"/>
  <c r="F1152" i="10" s="1"/>
  <c r="G1151" i="10"/>
  <c r="H1136" i="8"/>
  <c r="D1137" i="8"/>
  <c r="F1137" i="8"/>
  <c r="C1138" i="8"/>
  <c r="G1137" i="8"/>
  <c r="G1120" i="2"/>
  <c r="C1121" i="2"/>
  <c r="D1121" i="2" s="1"/>
  <c r="F1120" i="2"/>
  <c r="H1119" i="2"/>
  <c r="H1151" i="10" l="1"/>
  <c r="D1152" i="10"/>
  <c r="C1153" i="10"/>
  <c r="F1153" i="10" s="1"/>
  <c r="G1152" i="10"/>
  <c r="D1138" i="8"/>
  <c r="F1138" i="8"/>
  <c r="H1137" i="8"/>
  <c r="C1139" i="8"/>
  <c r="G1138" i="8"/>
  <c r="H1120" i="2"/>
  <c r="C1122" i="2"/>
  <c r="D1122" i="2" s="1"/>
  <c r="G1121" i="2"/>
  <c r="F1121" i="2"/>
  <c r="H1152" i="10" l="1"/>
  <c r="D1153" i="10"/>
  <c r="C1154" i="10"/>
  <c r="F1154" i="10" s="1"/>
  <c r="G1153" i="10"/>
  <c r="D1139" i="8"/>
  <c r="F1139" i="8"/>
  <c r="H1138" i="8"/>
  <c r="C1140" i="8"/>
  <c r="G1139" i="8"/>
  <c r="H1121" i="2"/>
  <c r="G1122" i="2"/>
  <c r="C1123" i="2"/>
  <c r="D1123" i="2" s="1"/>
  <c r="F1122" i="2"/>
  <c r="H1153" i="10" l="1"/>
  <c r="D1154" i="10"/>
  <c r="C1155" i="10"/>
  <c r="F1155" i="10" s="1"/>
  <c r="G1154" i="10"/>
  <c r="D1140" i="8"/>
  <c r="F1140" i="8"/>
  <c r="H1139" i="8"/>
  <c r="G1140" i="8"/>
  <c r="C1141" i="8"/>
  <c r="G1123" i="2"/>
  <c r="C1124" i="2"/>
  <c r="D1124" i="2" s="1"/>
  <c r="F1123" i="2"/>
  <c r="H1122" i="2"/>
  <c r="H1154" i="10" l="1"/>
  <c r="D1155" i="10"/>
  <c r="C1156" i="10"/>
  <c r="F1156" i="10" s="1"/>
  <c r="G1155" i="10"/>
  <c r="D1141" i="8"/>
  <c r="F1141" i="8"/>
  <c r="H1140" i="8"/>
  <c r="C1142" i="8"/>
  <c r="G1141" i="8"/>
  <c r="H1123" i="2"/>
  <c r="G1124" i="2"/>
  <c r="C1125" i="2"/>
  <c r="D1125" i="2" s="1"/>
  <c r="F1124" i="2"/>
  <c r="H1155" i="10" l="1"/>
  <c r="D1156" i="10"/>
  <c r="C1157" i="10"/>
  <c r="F1157" i="10" s="1"/>
  <c r="G1156" i="10"/>
  <c r="D1142" i="8"/>
  <c r="F1142" i="8"/>
  <c r="H1141" i="8"/>
  <c r="C1143" i="8"/>
  <c r="G1142" i="8"/>
  <c r="H1124" i="2"/>
  <c r="G1125" i="2"/>
  <c r="C1126" i="2"/>
  <c r="D1126" i="2" s="1"/>
  <c r="F1125" i="2"/>
  <c r="H1156" i="10" l="1"/>
  <c r="D1157" i="10"/>
  <c r="C1158" i="10"/>
  <c r="F1158" i="10" s="1"/>
  <c r="G1157" i="10"/>
  <c r="H1142" i="8"/>
  <c r="D1143" i="8"/>
  <c r="F1143" i="8"/>
  <c r="C1144" i="8"/>
  <c r="G1143" i="8"/>
  <c r="G1126" i="2"/>
  <c r="F1126" i="2"/>
  <c r="C1127" i="2"/>
  <c r="D1127" i="2" s="1"/>
  <c r="H1125" i="2"/>
  <c r="H1157" i="10" l="1"/>
  <c r="D1158" i="10"/>
  <c r="G1158" i="10"/>
  <c r="C1159" i="10"/>
  <c r="F1159" i="10" s="1"/>
  <c r="D1144" i="8"/>
  <c r="F1144" i="8"/>
  <c r="H1143" i="8"/>
  <c r="G1144" i="8"/>
  <c r="C1145" i="8"/>
  <c r="H1126" i="2"/>
  <c r="G1127" i="2"/>
  <c r="C1128" i="2"/>
  <c r="D1128" i="2" s="1"/>
  <c r="F1127" i="2"/>
  <c r="D1159" i="10" l="1"/>
  <c r="H1158" i="10"/>
  <c r="C1160" i="10"/>
  <c r="F1160" i="10" s="1"/>
  <c r="G1159" i="10"/>
  <c r="H1144" i="8"/>
  <c r="D1145" i="8"/>
  <c r="F1145" i="8"/>
  <c r="C1146" i="8"/>
  <c r="G1145" i="8"/>
  <c r="H1127" i="2"/>
  <c r="G1128" i="2"/>
  <c r="C1129" i="2"/>
  <c r="D1129" i="2" s="1"/>
  <c r="F1128" i="2"/>
  <c r="H1159" i="10" l="1"/>
  <c r="D1160" i="10"/>
  <c r="C1161" i="10"/>
  <c r="F1161" i="10" s="1"/>
  <c r="G1160" i="10"/>
  <c r="H1145" i="8"/>
  <c r="D1146" i="8"/>
  <c r="F1146" i="8"/>
  <c r="C1147" i="8"/>
  <c r="G1146" i="8"/>
  <c r="H1128" i="2"/>
  <c r="G1129" i="2"/>
  <c r="C1130" i="2"/>
  <c r="D1130" i="2" s="1"/>
  <c r="F1129" i="2"/>
  <c r="H1160" i="10" l="1"/>
  <c r="D1161" i="10"/>
  <c r="C1162" i="10"/>
  <c r="F1162" i="10" s="1"/>
  <c r="G1161" i="10"/>
  <c r="D1147" i="8"/>
  <c r="F1147" i="8"/>
  <c r="H1146" i="8"/>
  <c r="C1148" i="8"/>
  <c r="G1147" i="8"/>
  <c r="H1129" i="2"/>
  <c r="G1130" i="2"/>
  <c r="C1131" i="2"/>
  <c r="D1131" i="2" s="1"/>
  <c r="F1130" i="2"/>
  <c r="D1162" i="10" l="1"/>
  <c r="H1161" i="10"/>
  <c r="G1162" i="10"/>
  <c r="C1163" i="10"/>
  <c r="F1163" i="10" s="1"/>
  <c r="D1148" i="8"/>
  <c r="F1148" i="8"/>
  <c r="H1147" i="8"/>
  <c r="G1148" i="8"/>
  <c r="C1149" i="8"/>
  <c r="G1131" i="2"/>
  <c r="F1131" i="2"/>
  <c r="C1132" i="2"/>
  <c r="D1132" i="2" s="1"/>
  <c r="H1130" i="2"/>
  <c r="H1162" i="10" l="1"/>
  <c r="D1163" i="10"/>
  <c r="H1163" i="10" s="1"/>
  <c r="C1164" i="10"/>
  <c r="F1164" i="10" s="1"/>
  <c r="G1163" i="10"/>
  <c r="H1148" i="8"/>
  <c r="D1149" i="8"/>
  <c r="F1149" i="8"/>
  <c r="C1150" i="8"/>
  <c r="G1149" i="8"/>
  <c r="G1132" i="2"/>
  <c r="C1133" i="2"/>
  <c r="D1133" i="2" s="1"/>
  <c r="F1132" i="2"/>
  <c r="H1131" i="2"/>
  <c r="D1164" i="10" l="1"/>
  <c r="H1164" i="10" s="1"/>
  <c r="C1165" i="10"/>
  <c r="F1165" i="10" s="1"/>
  <c r="G1164" i="10"/>
  <c r="H1149" i="8"/>
  <c r="D1150" i="8"/>
  <c r="F1150" i="8"/>
  <c r="C1151" i="8"/>
  <c r="G1150" i="8"/>
  <c r="H1132" i="2"/>
  <c r="G1133" i="2"/>
  <c r="C1134" i="2"/>
  <c r="D1134" i="2" s="1"/>
  <c r="F1133" i="2"/>
  <c r="D1165" i="10" l="1"/>
  <c r="C1166" i="10"/>
  <c r="F1166" i="10" s="1"/>
  <c r="G1165" i="10"/>
  <c r="D1151" i="8"/>
  <c r="F1151" i="8"/>
  <c r="H1150" i="8"/>
  <c r="C1152" i="8"/>
  <c r="G1151" i="8"/>
  <c r="H1133" i="2"/>
  <c r="G1134" i="2"/>
  <c r="F1134" i="2"/>
  <c r="C1135" i="2"/>
  <c r="D1135" i="2" s="1"/>
  <c r="D1166" i="10" l="1"/>
  <c r="H1165" i="10"/>
  <c r="G1166" i="10"/>
  <c r="C1167" i="10"/>
  <c r="F1167" i="10" s="1"/>
  <c r="D1152" i="8"/>
  <c r="F1152" i="8"/>
  <c r="H1151" i="8"/>
  <c r="G1152" i="8"/>
  <c r="C1153" i="8"/>
  <c r="H1134" i="2"/>
  <c r="G1135" i="2"/>
  <c r="C1136" i="2"/>
  <c r="D1136" i="2" s="1"/>
  <c r="F1135" i="2"/>
  <c r="D1167" i="10" l="1"/>
  <c r="H1166" i="10"/>
  <c r="C1168" i="10"/>
  <c r="F1168" i="10" s="1"/>
  <c r="G1167" i="10"/>
  <c r="H1152" i="8"/>
  <c r="D1153" i="8"/>
  <c r="F1153" i="8"/>
  <c r="C1154" i="8"/>
  <c r="G1153" i="8"/>
  <c r="G1136" i="2"/>
  <c r="F1136" i="2"/>
  <c r="C1137" i="2"/>
  <c r="D1137" i="2" s="1"/>
  <c r="H1135" i="2"/>
  <c r="D1168" i="10" l="1"/>
  <c r="H1167" i="10"/>
  <c r="C1169" i="10"/>
  <c r="F1169" i="10" s="1"/>
  <c r="G1168" i="10"/>
  <c r="H1153" i="8"/>
  <c r="D1154" i="8"/>
  <c r="F1154" i="8"/>
  <c r="C1155" i="8"/>
  <c r="G1154" i="8"/>
  <c r="G1137" i="2"/>
  <c r="F1137" i="2"/>
  <c r="C1138" i="2"/>
  <c r="D1138" i="2" s="1"/>
  <c r="H1136" i="2"/>
  <c r="D1169" i="10" l="1"/>
  <c r="H1169" i="10" s="1"/>
  <c r="H1168" i="10"/>
  <c r="C1170" i="10"/>
  <c r="F1170" i="10" s="1"/>
  <c r="G1169" i="10"/>
  <c r="H1154" i="8"/>
  <c r="D1155" i="8"/>
  <c r="F1155" i="8"/>
  <c r="C1156" i="8"/>
  <c r="G1155" i="8"/>
  <c r="G1138" i="2"/>
  <c r="C1139" i="2"/>
  <c r="D1139" i="2" s="1"/>
  <c r="F1138" i="2"/>
  <c r="H1137" i="2"/>
  <c r="D1170" i="10" l="1"/>
  <c r="C1171" i="10"/>
  <c r="F1171" i="10" s="1"/>
  <c r="G1170" i="10"/>
  <c r="H1155" i="8"/>
  <c r="D1156" i="8"/>
  <c r="F1156" i="8"/>
  <c r="G1156" i="8"/>
  <c r="C1157" i="8"/>
  <c r="H1138" i="2"/>
  <c r="C1140" i="2"/>
  <c r="D1140" i="2" s="1"/>
  <c r="F1139" i="2"/>
  <c r="G1139" i="2"/>
  <c r="H1170" i="10" l="1"/>
  <c r="D1171" i="10"/>
  <c r="H1171" i="10" s="1"/>
  <c r="C1172" i="10"/>
  <c r="F1172" i="10" s="1"/>
  <c r="G1171" i="10"/>
  <c r="D1157" i="8"/>
  <c r="F1157" i="8"/>
  <c r="H1156" i="8"/>
  <c r="C1158" i="8"/>
  <c r="G1157" i="8"/>
  <c r="G1140" i="2"/>
  <c r="F1140" i="2"/>
  <c r="C1141" i="2"/>
  <c r="D1141" i="2" s="1"/>
  <c r="H1139" i="2"/>
  <c r="D1172" i="10" l="1"/>
  <c r="C1173" i="10"/>
  <c r="F1173" i="10" s="1"/>
  <c r="G1172" i="10"/>
  <c r="D1158" i="8"/>
  <c r="F1158" i="8"/>
  <c r="H1157" i="8"/>
  <c r="C1159" i="8"/>
  <c r="G1158" i="8"/>
  <c r="G1141" i="2"/>
  <c r="F1141" i="2"/>
  <c r="C1142" i="2"/>
  <c r="D1142" i="2" s="1"/>
  <c r="H1140" i="2"/>
  <c r="H1172" i="10" l="1"/>
  <c r="D1173" i="10"/>
  <c r="C1174" i="10"/>
  <c r="F1174" i="10" s="1"/>
  <c r="G1173" i="10"/>
  <c r="D1159" i="8"/>
  <c r="F1159" i="8"/>
  <c r="H1158" i="8"/>
  <c r="C1160" i="8"/>
  <c r="G1159" i="8"/>
  <c r="H1141" i="2"/>
  <c r="C1143" i="2"/>
  <c r="D1143" i="2" s="1"/>
  <c r="G1142" i="2"/>
  <c r="F1142" i="2"/>
  <c r="D1174" i="10" l="1"/>
  <c r="H1173" i="10"/>
  <c r="G1174" i="10"/>
  <c r="C1175" i="10"/>
  <c r="F1175" i="10" s="1"/>
  <c r="H1159" i="8"/>
  <c r="D1160" i="8"/>
  <c r="F1160" i="8"/>
  <c r="G1160" i="8"/>
  <c r="C1161" i="8"/>
  <c r="H1142" i="2"/>
  <c r="G1143" i="2"/>
  <c r="C1144" i="2"/>
  <c r="D1144" i="2" s="1"/>
  <c r="F1143" i="2"/>
  <c r="H1174" i="10" l="1"/>
  <c r="D1175" i="10"/>
  <c r="H1175" i="10" s="1"/>
  <c r="C1176" i="10"/>
  <c r="F1176" i="10" s="1"/>
  <c r="G1175" i="10"/>
  <c r="H1160" i="8"/>
  <c r="D1161" i="8"/>
  <c r="F1161" i="8"/>
  <c r="C1162" i="8"/>
  <c r="G1161" i="8"/>
  <c r="H1143" i="2"/>
  <c r="G1144" i="2"/>
  <c r="C1145" i="2"/>
  <c r="D1145" i="2" s="1"/>
  <c r="F1144" i="2"/>
  <c r="D1176" i="10" l="1"/>
  <c r="H1176" i="10" s="1"/>
  <c r="C1177" i="10"/>
  <c r="F1177" i="10" s="1"/>
  <c r="G1176" i="10"/>
  <c r="H1161" i="8"/>
  <c r="D1162" i="8"/>
  <c r="F1162" i="8"/>
  <c r="G1162" i="8"/>
  <c r="C1163" i="8"/>
  <c r="C1146" i="2"/>
  <c r="D1146" i="2" s="1"/>
  <c r="F1145" i="2"/>
  <c r="G1145" i="2"/>
  <c r="H1144" i="2"/>
  <c r="D1177" i="10" l="1"/>
  <c r="H1177" i="10" s="1"/>
  <c r="C1178" i="10"/>
  <c r="F1178" i="10" s="1"/>
  <c r="G1177" i="10"/>
  <c r="H1162" i="8"/>
  <c r="D1163" i="8"/>
  <c r="F1163" i="8"/>
  <c r="C1164" i="8"/>
  <c r="G1163" i="8"/>
  <c r="H1145" i="2"/>
  <c r="G1146" i="2"/>
  <c r="F1146" i="2"/>
  <c r="C1147" i="2"/>
  <c r="D1147" i="2" s="1"/>
  <c r="D1178" i="10" l="1"/>
  <c r="H1178" i="10" s="1"/>
  <c r="G1178" i="10"/>
  <c r="C1179" i="10"/>
  <c r="F1179" i="10" s="1"/>
  <c r="H1163" i="8"/>
  <c r="D1164" i="8"/>
  <c r="F1164" i="8"/>
  <c r="G1164" i="8"/>
  <c r="C1165" i="8"/>
  <c r="H1146" i="2"/>
  <c r="G1147" i="2"/>
  <c r="C1148" i="2"/>
  <c r="D1148" i="2" s="1"/>
  <c r="F1147" i="2"/>
  <c r="D1179" i="10" l="1"/>
  <c r="C1180" i="10"/>
  <c r="F1180" i="10" s="1"/>
  <c r="G1179" i="10"/>
  <c r="D1165" i="8"/>
  <c r="F1165" i="8"/>
  <c r="H1164" i="8"/>
  <c r="C1166" i="8"/>
  <c r="G1165" i="8"/>
  <c r="H1147" i="2"/>
  <c r="G1148" i="2"/>
  <c r="C1149" i="2"/>
  <c r="D1149" i="2" s="1"/>
  <c r="F1148" i="2"/>
  <c r="H1179" i="10" l="1"/>
  <c r="D1180" i="10"/>
  <c r="H1180" i="10" s="1"/>
  <c r="C1181" i="10"/>
  <c r="F1181" i="10" s="1"/>
  <c r="G1180" i="10"/>
  <c r="D1166" i="8"/>
  <c r="F1166" i="8"/>
  <c r="H1165" i="8"/>
  <c r="C1167" i="8"/>
  <c r="G1166" i="8"/>
  <c r="H1148" i="2"/>
  <c r="G1149" i="2"/>
  <c r="F1149" i="2"/>
  <c r="C1150" i="2"/>
  <c r="D1150" i="2" s="1"/>
  <c r="D1181" i="10" l="1"/>
  <c r="H1181" i="10" s="1"/>
  <c r="C1182" i="10"/>
  <c r="F1182" i="10" s="1"/>
  <c r="G1181" i="10"/>
  <c r="D1167" i="8"/>
  <c r="F1167" i="8"/>
  <c r="H1166" i="8"/>
  <c r="C1168" i="8"/>
  <c r="G1167" i="8"/>
  <c r="G1150" i="2"/>
  <c r="C1151" i="2"/>
  <c r="D1151" i="2" s="1"/>
  <c r="F1150" i="2"/>
  <c r="H1149" i="2"/>
  <c r="D1182" i="10" l="1"/>
  <c r="G1182" i="10"/>
  <c r="C1183" i="10"/>
  <c r="F1183" i="10" s="1"/>
  <c r="H1167" i="8"/>
  <c r="D1168" i="8"/>
  <c r="F1168" i="8"/>
  <c r="G1168" i="8"/>
  <c r="C1169" i="8"/>
  <c r="F1151" i="2"/>
  <c r="H1150" i="2"/>
  <c r="G1151" i="2"/>
  <c r="C1152" i="2"/>
  <c r="D1152" i="2" s="1"/>
  <c r="D1183" i="10" l="1"/>
  <c r="H1182" i="10"/>
  <c r="C1184" i="10"/>
  <c r="F1184" i="10" s="1"/>
  <c r="G1183" i="10"/>
  <c r="H1168" i="8"/>
  <c r="D1169" i="8"/>
  <c r="F1169" i="8"/>
  <c r="C1170" i="8"/>
  <c r="G1169" i="8"/>
  <c r="H1151" i="2"/>
  <c r="G1152" i="2"/>
  <c r="F1152" i="2"/>
  <c r="C1153" i="2"/>
  <c r="D1153" i="2" s="1"/>
  <c r="D1184" i="10" l="1"/>
  <c r="H1183" i="10"/>
  <c r="C1185" i="10"/>
  <c r="F1185" i="10" s="1"/>
  <c r="G1184" i="10"/>
  <c r="H1169" i="8"/>
  <c r="D1170" i="8"/>
  <c r="F1170" i="8"/>
  <c r="G1170" i="8"/>
  <c r="C1171" i="8"/>
  <c r="G1153" i="2"/>
  <c r="C1154" i="2"/>
  <c r="D1154" i="2" s="1"/>
  <c r="F1153" i="2"/>
  <c r="H1152" i="2"/>
  <c r="D1185" i="10" l="1"/>
  <c r="H1184" i="10"/>
  <c r="C1186" i="10"/>
  <c r="F1186" i="10" s="1"/>
  <c r="G1185" i="10"/>
  <c r="H1170" i="8"/>
  <c r="D1171" i="8"/>
  <c r="F1171" i="8"/>
  <c r="C1172" i="8"/>
  <c r="G1171" i="8"/>
  <c r="H1153" i="2"/>
  <c r="G1154" i="2"/>
  <c r="F1154" i="2"/>
  <c r="C1155" i="2"/>
  <c r="D1155" i="2" s="1"/>
  <c r="D1186" i="10" l="1"/>
  <c r="H1185" i="10"/>
  <c r="C1187" i="10"/>
  <c r="F1187" i="10" s="1"/>
  <c r="G1186" i="10"/>
  <c r="H1171" i="8"/>
  <c r="D1172" i="8"/>
  <c r="F1172" i="8"/>
  <c r="G1172" i="8"/>
  <c r="C1173" i="8"/>
  <c r="G1155" i="2"/>
  <c r="C1156" i="2"/>
  <c r="D1156" i="2" s="1"/>
  <c r="F1155" i="2"/>
  <c r="H1154" i="2"/>
  <c r="D1187" i="10" l="1"/>
  <c r="H1186" i="10"/>
  <c r="C1188" i="10"/>
  <c r="F1188" i="10" s="1"/>
  <c r="G1187" i="10"/>
  <c r="D1173" i="8"/>
  <c r="F1173" i="8"/>
  <c r="H1172" i="8"/>
  <c r="C1174" i="8"/>
  <c r="G1173" i="8"/>
  <c r="H1155" i="2"/>
  <c r="G1156" i="2"/>
  <c r="F1156" i="2"/>
  <c r="C1157" i="2"/>
  <c r="D1157" i="2" s="1"/>
  <c r="D1188" i="10" l="1"/>
  <c r="H1187" i="10"/>
  <c r="C1189" i="10"/>
  <c r="F1189" i="10" s="1"/>
  <c r="G1188" i="10"/>
  <c r="D1174" i="8"/>
  <c r="F1174" i="8"/>
  <c r="H1173" i="8"/>
  <c r="C1175" i="8"/>
  <c r="G1174" i="8"/>
  <c r="H1156" i="2"/>
  <c r="F1157" i="2"/>
  <c r="G1157" i="2"/>
  <c r="C1158" i="2"/>
  <c r="D1158" i="2" s="1"/>
  <c r="D1189" i="10" l="1"/>
  <c r="H1188" i="10"/>
  <c r="C1190" i="10"/>
  <c r="F1190" i="10" s="1"/>
  <c r="G1189" i="10"/>
  <c r="H1174" i="8"/>
  <c r="D1175" i="8"/>
  <c r="F1175" i="8"/>
  <c r="C1176" i="8"/>
  <c r="G1175" i="8"/>
  <c r="G1158" i="2"/>
  <c r="F1158" i="2"/>
  <c r="C1159" i="2"/>
  <c r="D1159" i="2" s="1"/>
  <c r="H1157" i="2"/>
  <c r="D1190" i="10" l="1"/>
  <c r="H1190" i="10" s="1"/>
  <c r="H1189" i="10"/>
  <c r="G1190" i="10"/>
  <c r="C1191" i="10"/>
  <c r="F1191" i="10" s="1"/>
  <c r="H1175" i="8"/>
  <c r="D1176" i="8"/>
  <c r="F1176" i="8"/>
  <c r="G1176" i="8"/>
  <c r="C1177" i="8"/>
  <c r="G1159" i="2"/>
  <c r="C1160" i="2"/>
  <c r="D1160" i="2" s="1"/>
  <c r="F1159" i="2"/>
  <c r="H1158" i="2"/>
  <c r="D1191" i="10" l="1"/>
  <c r="H1191" i="10" s="1"/>
  <c r="C1192" i="10"/>
  <c r="F1192" i="10" s="1"/>
  <c r="G1191" i="10"/>
  <c r="H1176" i="8"/>
  <c r="D1177" i="8"/>
  <c r="F1177" i="8"/>
  <c r="C1178" i="8"/>
  <c r="G1177" i="8"/>
  <c r="H1159" i="2"/>
  <c r="G1160" i="2"/>
  <c r="C1161" i="2"/>
  <c r="D1161" i="2" s="1"/>
  <c r="F1160" i="2"/>
  <c r="D1192" i="10" l="1"/>
  <c r="C1193" i="10"/>
  <c r="F1193" i="10" s="1"/>
  <c r="G1192" i="10"/>
  <c r="D1178" i="8"/>
  <c r="F1178" i="8"/>
  <c r="H1177" i="8"/>
  <c r="G1178" i="8"/>
  <c r="C1179" i="8"/>
  <c r="H1160" i="2"/>
  <c r="G1161" i="2"/>
  <c r="C1162" i="2"/>
  <c r="D1162" i="2" s="1"/>
  <c r="F1161" i="2"/>
  <c r="D1193" i="10" l="1"/>
  <c r="H1193" i="10" s="1"/>
  <c r="H1192" i="10"/>
  <c r="C1194" i="10"/>
  <c r="F1194" i="10" s="1"/>
  <c r="G1193" i="10"/>
  <c r="D1179" i="8"/>
  <c r="F1179" i="8"/>
  <c r="H1178" i="8"/>
  <c r="C1180" i="8"/>
  <c r="G1179" i="8"/>
  <c r="H1161" i="2"/>
  <c r="C1163" i="2"/>
  <c r="D1163" i="2" s="1"/>
  <c r="F1162" i="2"/>
  <c r="G1162" i="2"/>
  <c r="D1194" i="10" l="1"/>
  <c r="G1194" i="10"/>
  <c r="C1195" i="10"/>
  <c r="F1195" i="10" s="1"/>
  <c r="D1180" i="8"/>
  <c r="F1180" i="8"/>
  <c r="H1179" i="8"/>
  <c r="G1180" i="8"/>
  <c r="C1181" i="8"/>
  <c r="H1162" i="2"/>
  <c r="G1163" i="2"/>
  <c r="C1164" i="2"/>
  <c r="D1164" i="2" s="1"/>
  <c r="F1163" i="2"/>
  <c r="D1195" i="10" l="1"/>
  <c r="H1194" i="10"/>
  <c r="C1196" i="10"/>
  <c r="F1196" i="10" s="1"/>
  <c r="G1195" i="10"/>
  <c r="D1181" i="8"/>
  <c r="F1181" i="8"/>
  <c r="H1180" i="8"/>
  <c r="C1182" i="8"/>
  <c r="G1181" i="8"/>
  <c r="F1164" i="2"/>
  <c r="G1164" i="2"/>
  <c r="C1165" i="2"/>
  <c r="D1165" i="2" s="1"/>
  <c r="H1163" i="2"/>
  <c r="D1196" i="10" l="1"/>
  <c r="H1195" i="10"/>
  <c r="C1197" i="10"/>
  <c r="F1197" i="10" s="1"/>
  <c r="G1196" i="10"/>
  <c r="D1182" i="8"/>
  <c r="F1182" i="8"/>
  <c r="H1181" i="8"/>
  <c r="C1183" i="8"/>
  <c r="G1182" i="8"/>
  <c r="H1164" i="2"/>
  <c r="G1165" i="2"/>
  <c r="F1165" i="2"/>
  <c r="C1166" i="2"/>
  <c r="D1166" i="2" s="1"/>
  <c r="D1197" i="10" l="1"/>
  <c r="H1196" i="10"/>
  <c r="C1198" i="10"/>
  <c r="F1198" i="10" s="1"/>
  <c r="G1197" i="10"/>
  <c r="H1182" i="8"/>
  <c r="D1183" i="8"/>
  <c r="F1183" i="8"/>
  <c r="C1184" i="8"/>
  <c r="G1183" i="8"/>
  <c r="H1165" i="2"/>
  <c r="G1166" i="2"/>
  <c r="C1167" i="2"/>
  <c r="D1167" i="2" s="1"/>
  <c r="F1166" i="2"/>
  <c r="D1198" i="10" l="1"/>
  <c r="H1197" i="10"/>
  <c r="G1198" i="10"/>
  <c r="C1199" i="10"/>
  <c r="F1199" i="10" s="1"/>
  <c r="H1183" i="8"/>
  <c r="D1184" i="8"/>
  <c r="F1184" i="8"/>
  <c r="G1184" i="8"/>
  <c r="C1185" i="8"/>
  <c r="H1166" i="2"/>
  <c r="G1167" i="2"/>
  <c r="F1167" i="2"/>
  <c r="C1168" i="2"/>
  <c r="D1168" i="2" s="1"/>
  <c r="D1199" i="10" l="1"/>
  <c r="H1198" i="10"/>
  <c r="C1200" i="10"/>
  <c r="F1200" i="10" s="1"/>
  <c r="G1199" i="10"/>
  <c r="D1185" i="8"/>
  <c r="F1185" i="8"/>
  <c r="H1184" i="8"/>
  <c r="C1186" i="8"/>
  <c r="G1185" i="8"/>
  <c r="H1167" i="2"/>
  <c r="G1168" i="2"/>
  <c r="F1168" i="2"/>
  <c r="C1169" i="2"/>
  <c r="D1169" i="2" s="1"/>
  <c r="H1199" i="10" l="1"/>
  <c r="D1200" i="10"/>
  <c r="H1200" i="10" s="1"/>
  <c r="C1201" i="10"/>
  <c r="F1201" i="10" s="1"/>
  <c r="G1200" i="10"/>
  <c r="D1186" i="8"/>
  <c r="F1186" i="8"/>
  <c r="H1185" i="8"/>
  <c r="G1186" i="8"/>
  <c r="C1187" i="8"/>
  <c r="H1168" i="2"/>
  <c r="G1169" i="2"/>
  <c r="C1170" i="2"/>
  <c r="D1170" i="2" s="1"/>
  <c r="F1169" i="2"/>
  <c r="D1201" i="10" l="1"/>
  <c r="H1201" i="10" s="1"/>
  <c r="C1202" i="10"/>
  <c r="F1202" i="10" s="1"/>
  <c r="G1201" i="10"/>
  <c r="D1187" i="8"/>
  <c r="F1187" i="8"/>
  <c r="H1186" i="8"/>
  <c r="C1188" i="8"/>
  <c r="G1187" i="8"/>
  <c r="H1169" i="2"/>
  <c r="G1170" i="2"/>
  <c r="C1171" i="2"/>
  <c r="D1171" i="2" s="1"/>
  <c r="F1170" i="2"/>
  <c r="D1202" i="10" l="1"/>
  <c r="C1203" i="10"/>
  <c r="F1203" i="10" s="1"/>
  <c r="G1202" i="10"/>
  <c r="D1188" i="8"/>
  <c r="F1188" i="8"/>
  <c r="H1187" i="8"/>
  <c r="G1188" i="8"/>
  <c r="C1189" i="8"/>
  <c r="H1170" i="2"/>
  <c r="G1171" i="2"/>
  <c r="C1172" i="2"/>
  <c r="D1172" i="2" s="1"/>
  <c r="F1171" i="2"/>
  <c r="D1203" i="10" l="1"/>
  <c r="H1202" i="10"/>
  <c r="C1204" i="10"/>
  <c r="F1204" i="10" s="1"/>
  <c r="G1203" i="10"/>
  <c r="H1188" i="8"/>
  <c r="D1189" i="8"/>
  <c r="F1189" i="8"/>
  <c r="C1190" i="8"/>
  <c r="G1189" i="8"/>
  <c r="H1171" i="2"/>
  <c r="G1172" i="2"/>
  <c r="F1172" i="2"/>
  <c r="C1173" i="2"/>
  <c r="D1173" i="2" s="1"/>
  <c r="D1204" i="10" l="1"/>
  <c r="H1203" i="10"/>
  <c r="C1205" i="10"/>
  <c r="F1205" i="10" s="1"/>
  <c r="G1204" i="10"/>
  <c r="D1190" i="8"/>
  <c r="F1190" i="8"/>
  <c r="H1189" i="8"/>
  <c r="C1191" i="8"/>
  <c r="G1190" i="8"/>
  <c r="H1172" i="2"/>
  <c r="G1173" i="2"/>
  <c r="C1174" i="2"/>
  <c r="D1174" i="2" s="1"/>
  <c r="F1173" i="2"/>
  <c r="D1205" i="10" l="1"/>
  <c r="H1204" i="10"/>
  <c r="C1206" i="10"/>
  <c r="F1206" i="10" s="1"/>
  <c r="G1205" i="10"/>
  <c r="H1190" i="8"/>
  <c r="D1191" i="8"/>
  <c r="F1191" i="8"/>
  <c r="C1192" i="8"/>
  <c r="G1191" i="8"/>
  <c r="G1174" i="2"/>
  <c r="C1175" i="2"/>
  <c r="D1175" i="2" s="1"/>
  <c r="F1174" i="2"/>
  <c r="H1173" i="2"/>
  <c r="D1206" i="10" l="1"/>
  <c r="H1206" i="10" s="1"/>
  <c r="H1205" i="10"/>
  <c r="G1206" i="10"/>
  <c r="C1207" i="10"/>
  <c r="F1207" i="10" s="1"/>
  <c r="H1191" i="8"/>
  <c r="D1192" i="8"/>
  <c r="F1192" i="8"/>
  <c r="G1192" i="8"/>
  <c r="C1193" i="8"/>
  <c r="H1174" i="2"/>
  <c r="G1175" i="2"/>
  <c r="C1176" i="2"/>
  <c r="D1176" i="2" s="1"/>
  <c r="F1175" i="2"/>
  <c r="D1207" i="10" l="1"/>
  <c r="C1208" i="10"/>
  <c r="F1208" i="10" s="1"/>
  <c r="G1207" i="10"/>
  <c r="D1193" i="8"/>
  <c r="F1193" i="8"/>
  <c r="H1192" i="8"/>
  <c r="C1194" i="8"/>
  <c r="G1193" i="8"/>
  <c r="H1175" i="2"/>
  <c r="G1176" i="2"/>
  <c r="F1176" i="2"/>
  <c r="C1177" i="2"/>
  <c r="D1177" i="2" s="1"/>
  <c r="H1207" i="10" l="1"/>
  <c r="D1208" i="10"/>
  <c r="C1209" i="10"/>
  <c r="F1209" i="10" s="1"/>
  <c r="G1208" i="10"/>
  <c r="H1193" i="8"/>
  <c r="D1194" i="8"/>
  <c r="F1194" i="8"/>
  <c r="G1194" i="8"/>
  <c r="C1195" i="8"/>
  <c r="H1176" i="2"/>
  <c r="G1177" i="2"/>
  <c r="F1177" i="2"/>
  <c r="C1178" i="2"/>
  <c r="D1178" i="2" s="1"/>
  <c r="D1209" i="10" l="1"/>
  <c r="H1208" i="10"/>
  <c r="C1210" i="10"/>
  <c r="F1210" i="10" s="1"/>
  <c r="G1209" i="10"/>
  <c r="H1194" i="8"/>
  <c r="D1195" i="8"/>
  <c r="F1195" i="8"/>
  <c r="C1196" i="8"/>
  <c r="G1195" i="8"/>
  <c r="H1177" i="2"/>
  <c r="G1178" i="2"/>
  <c r="C1179" i="2"/>
  <c r="D1179" i="2" s="1"/>
  <c r="F1178" i="2"/>
  <c r="H1209" i="10" l="1"/>
  <c r="D1210" i="10"/>
  <c r="H1210" i="10" s="1"/>
  <c r="G1210" i="10"/>
  <c r="C1211" i="10"/>
  <c r="F1211" i="10" s="1"/>
  <c r="D1196" i="8"/>
  <c r="F1196" i="8"/>
  <c r="H1195" i="8"/>
  <c r="G1196" i="8"/>
  <c r="C1197" i="8"/>
  <c r="H1178" i="2"/>
  <c r="G1179" i="2"/>
  <c r="C1180" i="2"/>
  <c r="D1180" i="2" s="1"/>
  <c r="F1179" i="2"/>
  <c r="D1211" i="10" l="1"/>
  <c r="H1211" i="10" s="1"/>
  <c r="C1212" i="10"/>
  <c r="F1212" i="10" s="1"/>
  <c r="G1211" i="10"/>
  <c r="D1197" i="8"/>
  <c r="F1197" i="8"/>
  <c r="H1196" i="8"/>
  <c r="C1198" i="8"/>
  <c r="G1197" i="8"/>
  <c r="G1180" i="2"/>
  <c r="F1180" i="2"/>
  <c r="C1181" i="2"/>
  <c r="D1181" i="2" s="1"/>
  <c r="H1179" i="2"/>
  <c r="D1212" i="10" l="1"/>
  <c r="H1212" i="10" s="1"/>
  <c r="C1213" i="10"/>
  <c r="F1213" i="10" s="1"/>
  <c r="G1212" i="10"/>
  <c r="H1197" i="8"/>
  <c r="D1198" i="8"/>
  <c r="F1198" i="8"/>
  <c r="C1199" i="8"/>
  <c r="G1198" i="8"/>
  <c r="H1180" i="2"/>
  <c r="G1181" i="2"/>
  <c r="F1181" i="2"/>
  <c r="C1182" i="2"/>
  <c r="D1182" i="2" s="1"/>
  <c r="D1213" i="10" l="1"/>
  <c r="H1213" i="10" s="1"/>
  <c r="C1214" i="10"/>
  <c r="F1214" i="10" s="1"/>
  <c r="G1213" i="10"/>
  <c r="H1198" i="8"/>
  <c r="D1199" i="8"/>
  <c r="F1199" i="8"/>
  <c r="C1200" i="8"/>
  <c r="G1199" i="8"/>
  <c r="G1182" i="2"/>
  <c r="F1182" i="2"/>
  <c r="C1183" i="2"/>
  <c r="D1183" i="2" s="1"/>
  <c r="H1181" i="2"/>
  <c r="D1214" i="10" l="1"/>
  <c r="H1214" i="10" s="1"/>
  <c r="G1214" i="10"/>
  <c r="C1215" i="10"/>
  <c r="F1215" i="10" s="1"/>
  <c r="H1199" i="8"/>
  <c r="D1200" i="8"/>
  <c r="F1200" i="8"/>
  <c r="G1200" i="8"/>
  <c r="C1201" i="8"/>
  <c r="G1183" i="2"/>
  <c r="F1183" i="2"/>
  <c r="C1184" i="2"/>
  <c r="D1184" i="2" s="1"/>
  <c r="H1182" i="2"/>
  <c r="D1215" i="10" l="1"/>
  <c r="H1215" i="10" s="1"/>
  <c r="C1216" i="10"/>
  <c r="F1216" i="10" s="1"/>
  <c r="G1215" i="10"/>
  <c r="H1200" i="8"/>
  <c r="D1201" i="8"/>
  <c r="F1201" i="8"/>
  <c r="C1202" i="8"/>
  <c r="G1201" i="8"/>
  <c r="H1183" i="2"/>
  <c r="G1184" i="2"/>
  <c r="C1185" i="2"/>
  <c r="D1185" i="2" s="1"/>
  <c r="F1184" i="2"/>
  <c r="D1216" i="10" l="1"/>
  <c r="H1216" i="10" s="1"/>
  <c r="C1217" i="10"/>
  <c r="F1217" i="10" s="1"/>
  <c r="G1216" i="10"/>
  <c r="D1202" i="8"/>
  <c r="F1202" i="8"/>
  <c r="H1201" i="8"/>
  <c r="G1202" i="8"/>
  <c r="C1203" i="8"/>
  <c r="H1184" i="2"/>
  <c r="G1185" i="2"/>
  <c r="C1186" i="2"/>
  <c r="D1186" i="2" s="1"/>
  <c r="F1185" i="2"/>
  <c r="D1217" i="10" l="1"/>
  <c r="H1217" i="10" s="1"/>
  <c r="C1218" i="10"/>
  <c r="F1218" i="10" s="1"/>
  <c r="G1217" i="10"/>
  <c r="D1203" i="8"/>
  <c r="F1203" i="8"/>
  <c r="H1202" i="8"/>
  <c r="C1204" i="8"/>
  <c r="G1203" i="8"/>
  <c r="H1185" i="2"/>
  <c r="G1186" i="2"/>
  <c r="C1187" i="2"/>
  <c r="D1187" i="2" s="1"/>
  <c r="F1186" i="2"/>
  <c r="D1218" i="10" l="1"/>
  <c r="G1218" i="10"/>
  <c r="C1219" i="10"/>
  <c r="F1219" i="10" s="1"/>
  <c r="D1204" i="8"/>
  <c r="F1204" i="8"/>
  <c r="H1203" i="8"/>
  <c r="G1204" i="8"/>
  <c r="C1205" i="8"/>
  <c r="G1187" i="2"/>
  <c r="C1188" i="2"/>
  <c r="D1188" i="2" s="1"/>
  <c r="F1187" i="2"/>
  <c r="H1186" i="2"/>
  <c r="D1219" i="10" l="1"/>
  <c r="H1218" i="10"/>
  <c r="C1220" i="10"/>
  <c r="F1220" i="10" s="1"/>
  <c r="G1219" i="10"/>
  <c r="D1205" i="8"/>
  <c r="F1205" i="8"/>
  <c r="H1204" i="8"/>
  <c r="C1206" i="8"/>
  <c r="G1205" i="8"/>
  <c r="H1187" i="2"/>
  <c r="G1188" i="2"/>
  <c r="F1188" i="2"/>
  <c r="C1189" i="2"/>
  <c r="D1189" i="2" s="1"/>
  <c r="D1220" i="10" l="1"/>
  <c r="H1220" i="10" s="1"/>
  <c r="H1219" i="10"/>
  <c r="C1221" i="10"/>
  <c r="F1221" i="10" s="1"/>
  <c r="G1220" i="10"/>
  <c r="H1205" i="8"/>
  <c r="D1206" i="8"/>
  <c r="F1206" i="8"/>
  <c r="C1207" i="8"/>
  <c r="G1206" i="8"/>
  <c r="G1189" i="2"/>
  <c r="C1190" i="2"/>
  <c r="D1190" i="2" s="1"/>
  <c r="F1189" i="2"/>
  <c r="H1188" i="2"/>
  <c r="D1221" i="10" l="1"/>
  <c r="C1222" i="10"/>
  <c r="F1222" i="10" s="1"/>
  <c r="G1221" i="10"/>
  <c r="H1206" i="8"/>
  <c r="D1207" i="8"/>
  <c r="F1207" i="8"/>
  <c r="C1208" i="8"/>
  <c r="G1207" i="8"/>
  <c r="H1189" i="2"/>
  <c r="G1190" i="2"/>
  <c r="C1191" i="2"/>
  <c r="D1191" i="2" s="1"/>
  <c r="F1190" i="2"/>
  <c r="H1221" i="10" l="1"/>
  <c r="D1222" i="10"/>
  <c r="C1223" i="10"/>
  <c r="F1223" i="10" s="1"/>
  <c r="G1222" i="10"/>
  <c r="H1207" i="8"/>
  <c r="D1208" i="8"/>
  <c r="F1208" i="8"/>
  <c r="G1208" i="8"/>
  <c r="C1209" i="8"/>
  <c r="H1190" i="2"/>
  <c r="G1191" i="2"/>
  <c r="C1192" i="2"/>
  <c r="D1192" i="2" s="1"/>
  <c r="F1191" i="2"/>
  <c r="H1222" i="10" l="1"/>
  <c r="D1223" i="10"/>
  <c r="C1224" i="10"/>
  <c r="F1224" i="10" s="1"/>
  <c r="G1223" i="10"/>
  <c r="D1209" i="8"/>
  <c r="F1209" i="8"/>
  <c r="H1208" i="8"/>
  <c r="C1210" i="8"/>
  <c r="G1209" i="8"/>
  <c r="H1191" i="2"/>
  <c r="G1192" i="2"/>
  <c r="F1192" i="2"/>
  <c r="C1193" i="2"/>
  <c r="D1193" i="2" s="1"/>
  <c r="H1223" i="10" l="1"/>
  <c r="D1224" i="10"/>
  <c r="C1225" i="10"/>
  <c r="F1225" i="10" s="1"/>
  <c r="G1224" i="10"/>
  <c r="D1210" i="8"/>
  <c r="F1210" i="8"/>
  <c r="H1209" i="8"/>
  <c r="G1210" i="8"/>
  <c r="C1211" i="8"/>
  <c r="H1192" i="2"/>
  <c r="G1193" i="2"/>
  <c r="C1194" i="2"/>
  <c r="D1194" i="2" s="1"/>
  <c r="F1193" i="2"/>
  <c r="H1224" i="10" l="1"/>
  <c r="D1225" i="10"/>
  <c r="C1226" i="10"/>
  <c r="F1226" i="10" s="1"/>
  <c r="G1225" i="10"/>
  <c r="H1210" i="8"/>
  <c r="D1211" i="8"/>
  <c r="F1211" i="8"/>
  <c r="C1212" i="8"/>
  <c r="G1211" i="8"/>
  <c r="H1193" i="2"/>
  <c r="G1194" i="2"/>
  <c r="F1194" i="2"/>
  <c r="C1195" i="2"/>
  <c r="D1195" i="2" s="1"/>
  <c r="H1225" i="10" l="1"/>
  <c r="D1226" i="10"/>
  <c r="G1226" i="10"/>
  <c r="C1227" i="10"/>
  <c r="F1227" i="10" s="1"/>
  <c r="H1211" i="8"/>
  <c r="D1212" i="8"/>
  <c r="F1212" i="8"/>
  <c r="G1212" i="8"/>
  <c r="C1213" i="8"/>
  <c r="G1195" i="2"/>
  <c r="C1196" i="2"/>
  <c r="D1196" i="2" s="1"/>
  <c r="F1195" i="2"/>
  <c r="H1194" i="2"/>
  <c r="H1226" i="10" l="1"/>
  <c r="D1227" i="10"/>
  <c r="C1228" i="10"/>
  <c r="F1228" i="10" s="1"/>
  <c r="G1227" i="10"/>
  <c r="H1212" i="8"/>
  <c r="D1213" i="8"/>
  <c r="F1213" i="8"/>
  <c r="C1214" i="8"/>
  <c r="G1213" i="8"/>
  <c r="G1196" i="2"/>
  <c r="C1197" i="2"/>
  <c r="D1197" i="2" s="1"/>
  <c r="F1196" i="2"/>
  <c r="H1195" i="2"/>
  <c r="H1227" i="10" l="1"/>
  <c r="D1228" i="10"/>
  <c r="C1229" i="10"/>
  <c r="F1229" i="10" s="1"/>
  <c r="G1228" i="10"/>
  <c r="D1214" i="8"/>
  <c r="F1214" i="8"/>
  <c r="H1213" i="8"/>
  <c r="C1215" i="8"/>
  <c r="G1214" i="8"/>
  <c r="G1197" i="2"/>
  <c r="F1197" i="2"/>
  <c r="C1198" i="2"/>
  <c r="D1198" i="2" s="1"/>
  <c r="H1196" i="2"/>
  <c r="H1228" i="10" l="1"/>
  <c r="D1229" i="10"/>
  <c r="C1230" i="10"/>
  <c r="F1230" i="10" s="1"/>
  <c r="G1229" i="10"/>
  <c r="H1214" i="8"/>
  <c r="D1215" i="8"/>
  <c r="F1215" i="8"/>
  <c r="G1215" i="8"/>
  <c r="C1216" i="8"/>
  <c r="G1198" i="2"/>
  <c r="C1199" i="2"/>
  <c r="D1199" i="2" s="1"/>
  <c r="F1198" i="2"/>
  <c r="H1197" i="2"/>
  <c r="H1229" i="10" l="1"/>
  <c r="D1230" i="10"/>
  <c r="H1230" i="10" s="1"/>
  <c r="C1231" i="10"/>
  <c r="F1231" i="10" s="1"/>
  <c r="G1230" i="10"/>
  <c r="H1215" i="8"/>
  <c r="D1216" i="8"/>
  <c r="F1216" i="8"/>
  <c r="C1217" i="8"/>
  <c r="G1216" i="8"/>
  <c r="H1198" i="2"/>
  <c r="G1199" i="2"/>
  <c r="C1200" i="2"/>
  <c r="D1200" i="2" s="1"/>
  <c r="F1199" i="2"/>
  <c r="D1231" i="10" l="1"/>
  <c r="H1231" i="10" s="1"/>
  <c r="G1231" i="10"/>
  <c r="C1232" i="10"/>
  <c r="F1232" i="10" s="1"/>
  <c r="H1216" i="8"/>
  <c r="D1217" i="8"/>
  <c r="F1217" i="8"/>
  <c r="C1218" i="8"/>
  <c r="G1217" i="8"/>
  <c r="H1199" i="2"/>
  <c r="G1200" i="2"/>
  <c r="C1201" i="2"/>
  <c r="D1201" i="2" s="1"/>
  <c r="F1200" i="2"/>
  <c r="D1232" i="10" l="1"/>
  <c r="C1233" i="10"/>
  <c r="F1233" i="10" s="1"/>
  <c r="G1232" i="10"/>
  <c r="D1218" i="8"/>
  <c r="F1218" i="8"/>
  <c r="H1217" i="8"/>
  <c r="C1219" i="8"/>
  <c r="G1218" i="8"/>
  <c r="H1200" i="2"/>
  <c r="G1201" i="2"/>
  <c r="F1201" i="2"/>
  <c r="C1202" i="2"/>
  <c r="D1202" i="2" s="1"/>
  <c r="H1232" i="10" l="1"/>
  <c r="D1233" i="10"/>
  <c r="H1233" i="10" s="1"/>
  <c r="C1234" i="10"/>
  <c r="F1234" i="10" s="1"/>
  <c r="G1233" i="10"/>
  <c r="D1219" i="8"/>
  <c r="F1219" i="8"/>
  <c r="H1218" i="8"/>
  <c r="G1219" i="8"/>
  <c r="C1220" i="8"/>
  <c r="H1201" i="2"/>
  <c r="G1202" i="2"/>
  <c r="C1203" i="2"/>
  <c r="D1203" i="2" s="1"/>
  <c r="F1202" i="2"/>
  <c r="D1234" i="10" l="1"/>
  <c r="H1234" i="10" s="1"/>
  <c r="G1234" i="10"/>
  <c r="C1235" i="10"/>
  <c r="F1235" i="10" s="1"/>
  <c r="H1219" i="8"/>
  <c r="D1220" i="8"/>
  <c r="F1220" i="8"/>
  <c r="C1221" i="8"/>
  <c r="G1220" i="8"/>
  <c r="H1202" i="2"/>
  <c r="G1203" i="2"/>
  <c r="C1204" i="2"/>
  <c r="D1204" i="2" s="1"/>
  <c r="F1203" i="2"/>
  <c r="D1235" i="10" l="1"/>
  <c r="C1236" i="10"/>
  <c r="F1236" i="10" s="1"/>
  <c r="G1235" i="10"/>
  <c r="H1220" i="8"/>
  <c r="D1221" i="8"/>
  <c r="F1221" i="8"/>
  <c r="C1222" i="8"/>
  <c r="G1221" i="8"/>
  <c r="G1204" i="2"/>
  <c r="C1205" i="2"/>
  <c r="D1205" i="2" s="1"/>
  <c r="F1204" i="2"/>
  <c r="H1203" i="2"/>
  <c r="H1235" i="10" l="1"/>
  <c r="D1236" i="10"/>
  <c r="C1237" i="10"/>
  <c r="F1237" i="10" s="1"/>
  <c r="G1236" i="10"/>
  <c r="H1221" i="8"/>
  <c r="D1222" i="8"/>
  <c r="F1222" i="8"/>
  <c r="C1223" i="8"/>
  <c r="G1222" i="8"/>
  <c r="H1204" i="2"/>
  <c r="G1205" i="2"/>
  <c r="C1206" i="2"/>
  <c r="D1206" i="2" s="1"/>
  <c r="F1205" i="2"/>
  <c r="D1237" i="10" l="1"/>
  <c r="H1236" i="10"/>
  <c r="C1238" i="10"/>
  <c r="F1238" i="10" s="1"/>
  <c r="G1237" i="10"/>
  <c r="H1222" i="8"/>
  <c r="D1223" i="8"/>
  <c r="F1223" i="8"/>
  <c r="G1223" i="8"/>
  <c r="C1224" i="8"/>
  <c r="H1205" i="2"/>
  <c r="C1207" i="2"/>
  <c r="D1207" i="2" s="1"/>
  <c r="F1206" i="2"/>
  <c r="G1206" i="2"/>
  <c r="H1237" i="10" l="1"/>
  <c r="D1238" i="10"/>
  <c r="C1239" i="10"/>
  <c r="F1239" i="10" s="1"/>
  <c r="G1238" i="10"/>
  <c r="D1224" i="8"/>
  <c r="F1224" i="8"/>
  <c r="H1223" i="8"/>
  <c r="C1225" i="8"/>
  <c r="G1224" i="8"/>
  <c r="H1206" i="2"/>
  <c r="G1207" i="2"/>
  <c r="F1207" i="2"/>
  <c r="C1208" i="2"/>
  <c r="D1208" i="2" s="1"/>
  <c r="H1238" i="10" l="1"/>
  <c r="D1239" i="10"/>
  <c r="G1239" i="10"/>
  <c r="C1240" i="10"/>
  <c r="F1240" i="10" s="1"/>
  <c r="D1225" i="8"/>
  <c r="F1225" i="8"/>
  <c r="H1224" i="8"/>
  <c r="C1226" i="8"/>
  <c r="G1225" i="8"/>
  <c r="G1208" i="2"/>
  <c r="C1209" i="2"/>
  <c r="D1209" i="2" s="1"/>
  <c r="F1208" i="2"/>
  <c r="H1207" i="2"/>
  <c r="H1239" i="10" l="1"/>
  <c r="D1240" i="10"/>
  <c r="C1241" i="10"/>
  <c r="F1241" i="10" s="1"/>
  <c r="G1240" i="10"/>
  <c r="D1226" i="8"/>
  <c r="F1226" i="8"/>
  <c r="H1225" i="8"/>
  <c r="C1227" i="8"/>
  <c r="G1226" i="8"/>
  <c r="G1209" i="2"/>
  <c r="C1210" i="2"/>
  <c r="D1210" i="2" s="1"/>
  <c r="F1209" i="2"/>
  <c r="H1208" i="2"/>
  <c r="H1240" i="10" l="1"/>
  <c r="D1241" i="10"/>
  <c r="C1242" i="10"/>
  <c r="F1242" i="10" s="1"/>
  <c r="G1241" i="10"/>
  <c r="D1227" i="8"/>
  <c r="F1227" i="8"/>
  <c r="H1226" i="8"/>
  <c r="G1227" i="8"/>
  <c r="C1228" i="8"/>
  <c r="H1209" i="2"/>
  <c r="G1210" i="2"/>
  <c r="C1211" i="2"/>
  <c r="D1211" i="2" s="1"/>
  <c r="F1210" i="2"/>
  <c r="H1241" i="10" l="1"/>
  <c r="D1242" i="10"/>
  <c r="G1242" i="10"/>
  <c r="C1243" i="10"/>
  <c r="F1243" i="10" s="1"/>
  <c r="D1228" i="8"/>
  <c r="F1228" i="8"/>
  <c r="H1227" i="8"/>
  <c r="C1229" i="8"/>
  <c r="G1228" i="8"/>
  <c r="H1210" i="2"/>
  <c r="G1211" i="2"/>
  <c r="C1212" i="2"/>
  <c r="D1212" i="2" s="1"/>
  <c r="F1211" i="2"/>
  <c r="H1242" i="10" l="1"/>
  <c r="D1243" i="10"/>
  <c r="C1244" i="10"/>
  <c r="F1244" i="10" s="1"/>
  <c r="G1243" i="10"/>
  <c r="D1229" i="8"/>
  <c r="F1229" i="8"/>
  <c r="H1228" i="8"/>
  <c r="C1230" i="8"/>
  <c r="G1229" i="8"/>
  <c r="C1213" i="2"/>
  <c r="D1213" i="2" s="1"/>
  <c r="F1212" i="2"/>
  <c r="G1212" i="2"/>
  <c r="H1211" i="2"/>
  <c r="H1243" i="10" l="1"/>
  <c r="D1244" i="10"/>
  <c r="C1245" i="10"/>
  <c r="F1245" i="10" s="1"/>
  <c r="G1244" i="10"/>
  <c r="D1230" i="8"/>
  <c r="F1230" i="8"/>
  <c r="H1229" i="8"/>
  <c r="C1231" i="8"/>
  <c r="G1230" i="8"/>
  <c r="H1212" i="2"/>
  <c r="G1213" i="2"/>
  <c r="F1213" i="2"/>
  <c r="C1214" i="2"/>
  <c r="D1214" i="2" s="1"/>
  <c r="D1245" i="10" l="1"/>
  <c r="H1244" i="10"/>
  <c r="C1246" i="10"/>
  <c r="F1246" i="10" s="1"/>
  <c r="G1245" i="10"/>
  <c r="D1231" i="8"/>
  <c r="F1231" i="8"/>
  <c r="H1230" i="8"/>
  <c r="G1231" i="8"/>
  <c r="C1232" i="8"/>
  <c r="H1213" i="2"/>
  <c r="G1214" i="2"/>
  <c r="C1215" i="2"/>
  <c r="D1215" i="2" s="1"/>
  <c r="F1214" i="2"/>
  <c r="D1246" i="10" l="1"/>
  <c r="H1245" i="10"/>
  <c r="C1247" i="10"/>
  <c r="F1247" i="10" s="1"/>
  <c r="G1246" i="10"/>
  <c r="H1231" i="8"/>
  <c r="D1232" i="8"/>
  <c r="F1232" i="8"/>
  <c r="C1233" i="8"/>
  <c r="G1232" i="8"/>
  <c r="H1214" i="2"/>
  <c r="G1215" i="2"/>
  <c r="F1215" i="2"/>
  <c r="C1216" i="2"/>
  <c r="D1216" i="2" s="1"/>
  <c r="H1246" i="10" l="1"/>
  <c r="D1247" i="10"/>
  <c r="G1247" i="10"/>
  <c r="C1248" i="10"/>
  <c r="F1248" i="10" s="1"/>
  <c r="H1232" i="8"/>
  <c r="D1233" i="8"/>
  <c r="F1233" i="8"/>
  <c r="C1234" i="8"/>
  <c r="G1233" i="8"/>
  <c r="H1215" i="2"/>
  <c r="G1216" i="2"/>
  <c r="C1217" i="2"/>
  <c r="D1217" i="2" s="1"/>
  <c r="F1216" i="2"/>
  <c r="D1248" i="10" l="1"/>
  <c r="H1247" i="10"/>
  <c r="C1249" i="10"/>
  <c r="F1249" i="10" s="1"/>
  <c r="G1248" i="10"/>
  <c r="D1234" i="8"/>
  <c r="F1234" i="8"/>
  <c r="H1233" i="8"/>
  <c r="C1235" i="8"/>
  <c r="G1234" i="8"/>
  <c r="G1217" i="2"/>
  <c r="F1217" i="2"/>
  <c r="C1218" i="2"/>
  <c r="D1218" i="2" s="1"/>
  <c r="H1216" i="2"/>
  <c r="D1249" i="10" l="1"/>
  <c r="H1248" i="10"/>
  <c r="C1250" i="10"/>
  <c r="F1250" i="10" s="1"/>
  <c r="G1249" i="10"/>
  <c r="H1234" i="8"/>
  <c r="D1235" i="8"/>
  <c r="F1235" i="8"/>
  <c r="G1235" i="8"/>
  <c r="C1236" i="8"/>
  <c r="G1218" i="2"/>
  <c r="C1219" i="2"/>
  <c r="D1219" i="2" s="1"/>
  <c r="F1218" i="2"/>
  <c r="H1217" i="2"/>
  <c r="D1250" i="10" l="1"/>
  <c r="H1249" i="10"/>
  <c r="G1250" i="10"/>
  <c r="C1251" i="10"/>
  <c r="F1251" i="10" s="1"/>
  <c r="H1235" i="8"/>
  <c r="D1236" i="8"/>
  <c r="F1236" i="8"/>
  <c r="C1237" i="8"/>
  <c r="G1236" i="8"/>
  <c r="G1219" i="2"/>
  <c r="C1220" i="2"/>
  <c r="D1220" i="2" s="1"/>
  <c r="F1219" i="2"/>
  <c r="H1218" i="2"/>
  <c r="D1251" i="10" l="1"/>
  <c r="H1250" i="10"/>
  <c r="C1252" i="10"/>
  <c r="F1252" i="10" s="1"/>
  <c r="G1251" i="10"/>
  <c r="D1237" i="8"/>
  <c r="F1237" i="8"/>
  <c r="H1236" i="8"/>
  <c r="C1238" i="8"/>
  <c r="G1237" i="8"/>
  <c r="H1219" i="2"/>
  <c r="G1220" i="2"/>
  <c r="F1220" i="2"/>
  <c r="C1221" i="2"/>
  <c r="D1221" i="2" s="1"/>
  <c r="D1252" i="10" l="1"/>
  <c r="H1251" i="10"/>
  <c r="C1253" i="10"/>
  <c r="F1253" i="10" s="1"/>
  <c r="G1252" i="10"/>
  <c r="D1238" i="8"/>
  <c r="F1238" i="8"/>
  <c r="H1237" i="8"/>
  <c r="C1239" i="8"/>
  <c r="G1238" i="8"/>
  <c r="H1220" i="2"/>
  <c r="G1221" i="2"/>
  <c r="C1222" i="2"/>
  <c r="D1222" i="2" s="1"/>
  <c r="F1221" i="2"/>
  <c r="D1253" i="10" l="1"/>
  <c r="H1252" i="10"/>
  <c r="C1254" i="10"/>
  <c r="F1254" i="10" s="1"/>
  <c r="G1253" i="10"/>
  <c r="D1239" i="8"/>
  <c r="F1239" i="8"/>
  <c r="H1238" i="8"/>
  <c r="G1239" i="8"/>
  <c r="C1240" i="8"/>
  <c r="H1221" i="2"/>
  <c r="G1222" i="2"/>
  <c r="F1222" i="2"/>
  <c r="C1223" i="2"/>
  <c r="D1223" i="2" s="1"/>
  <c r="D1254" i="10" l="1"/>
  <c r="H1253" i="10"/>
  <c r="C1255" i="10"/>
  <c r="F1255" i="10" s="1"/>
  <c r="G1254" i="10"/>
  <c r="D1240" i="8"/>
  <c r="F1240" i="8"/>
  <c r="H1239" i="8"/>
  <c r="C1241" i="8"/>
  <c r="G1240" i="8"/>
  <c r="H1222" i="2"/>
  <c r="G1223" i="2"/>
  <c r="F1223" i="2"/>
  <c r="C1224" i="2"/>
  <c r="D1224" i="2" s="1"/>
  <c r="D1255" i="10" l="1"/>
  <c r="H1254" i="10"/>
  <c r="C1256" i="10"/>
  <c r="F1256" i="10" s="1"/>
  <c r="G1255" i="10"/>
  <c r="D1241" i="8"/>
  <c r="F1241" i="8"/>
  <c r="H1240" i="8"/>
  <c r="C1242" i="8"/>
  <c r="G1241" i="8"/>
  <c r="H1223" i="2"/>
  <c r="G1224" i="2"/>
  <c r="F1224" i="2"/>
  <c r="C1225" i="2"/>
  <c r="D1225" i="2" s="1"/>
  <c r="D1256" i="10" l="1"/>
  <c r="H1255" i="10"/>
  <c r="C1257" i="10"/>
  <c r="F1257" i="10" s="1"/>
  <c r="G1256" i="10"/>
  <c r="H1241" i="8"/>
  <c r="D1242" i="8"/>
  <c r="F1242" i="8"/>
  <c r="C1243" i="8"/>
  <c r="G1242" i="8"/>
  <c r="H1224" i="2"/>
  <c r="G1225" i="2"/>
  <c r="F1225" i="2"/>
  <c r="C1226" i="2"/>
  <c r="D1226" i="2" s="1"/>
  <c r="D1257" i="10" l="1"/>
  <c r="H1256" i="10"/>
  <c r="C1258" i="10"/>
  <c r="F1258" i="10" s="1"/>
  <c r="G1257" i="10"/>
  <c r="H1242" i="8"/>
  <c r="D1243" i="8"/>
  <c r="F1243" i="8"/>
  <c r="G1243" i="8"/>
  <c r="C1244" i="8"/>
  <c r="H1225" i="2"/>
  <c r="G1226" i="2"/>
  <c r="C1227" i="2"/>
  <c r="D1227" i="2" s="1"/>
  <c r="F1226" i="2"/>
  <c r="D1258" i="10" l="1"/>
  <c r="H1257" i="10"/>
  <c r="G1258" i="10"/>
  <c r="C1259" i="10"/>
  <c r="F1259" i="10" s="1"/>
  <c r="H1243" i="8"/>
  <c r="D1244" i="8"/>
  <c r="F1244" i="8"/>
  <c r="C1245" i="8"/>
  <c r="G1244" i="8"/>
  <c r="G1227" i="2"/>
  <c r="F1227" i="2"/>
  <c r="C1228" i="2"/>
  <c r="D1228" i="2" s="1"/>
  <c r="H1226" i="2"/>
  <c r="D1259" i="10" l="1"/>
  <c r="H1259" i="10" s="1"/>
  <c r="H1258" i="10"/>
  <c r="C1260" i="10"/>
  <c r="F1260" i="10" s="1"/>
  <c r="G1259" i="10"/>
  <c r="D1245" i="8"/>
  <c r="F1245" i="8"/>
  <c r="H1244" i="8"/>
  <c r="C1246" i="8"/>
  <c r="G1245" i="8"/>
  <c r="G1228" i="2"/>
  <c r="F1228" i="2"/>
  <c r="C1229" i="2"/>
  <c r="D1229" i="2" s="1"/>
  <c r="H1227" i="2"/>
  <c r="F1261" i="10" l="1"/>
  <c r="D1260" i="10"/>
  <c r="C1261" i="10"/>
  <c r="G1260" i="10"/>
  <c r="D1246" i="8"/>
  <c r="F1246" i="8"/>
  <c r="H1245" i="8"/>
  <c r="C1247" i="8"/>
  <c r="G1246" i="8"/>
  <c r="H1228" i="2"/>
  <c r="C1230" i="2"/>
  <c r="D1230" i="2" s="1"/>
  <c r="F1229" i="2"/>
  <c r="G1229" i="2"/>
  <c r="H1260" i="10" l="1"/>
  <c r="D1261" i="10"/>
  <c r="H1261" i="10" s="1"/>
  <c r="C1262" i="10"/>
  <c r="F1262" i="10" s="1"/>
  <c r="G1261" i="10"/>
  <c r="D1247" i="8"/>
  <c r="F1247" i="8"/>
  <c r="H1246" i="8"/>
  <c r="G1247" i="8"/>
  <c r="C1248" i="8"/>
  <c r="G1230" i="2"/>
  <c r="C1231" i="2"/>
  <c r="D1231" i="2" s="1"/>
  <c r="F1230" i="2"/>
  <c r="H1229" i="2"/>
  <c r="D1262" i="10" l="1"/>
  <c r="H1262" i="10" s="1"/>
  <c r="C1263" i="10"/>
  <c r="F1263" i="10" s="1"/>
  <c r="G1262" i="10"/>
  <c r="D1248" i="8"/>
  <c r="F1248" i="8"/>
  <c r="H1247" i="8"/>
  <c r="C1249" i="8"/>
  <c r="G1248" i="8"/>
  <c r="H1230" i="2"/>
  <c r="G1231" i="2"/>
  <c r="F1231" i="2"/>
  <c r="C1232" i="2"/>
  <c r="D1232" i="2" s="1"/>
  <c r="D1263" i="10" l="1"/>
  <c r="H1263" i="10" s="1"/>
  <c r="G1263" i="10"/>
  <c r="C1264" i="10"/>
  <c r="F1264" i="10" s="1"/>
  <c r="D1249" i="8"/>
  <c r="F1249" i="8"/>
  <c r="H1248" i="8"/>
  <c r="C1250" i="8"/>
  <c r="G1249" i="8"/>
  <c r="H1231" i="2"/>
  <c r="G1232" i="2"/>
  <c r="F1232" i="2"/>
  <c r="C1233" i="2"/>
  <c r="D1233" i="2" s="1"/>
  <c r="D1264" i="10" l="1"/>
  <c r="C1265" i="10"/>
  <c r="F1265" i="10" s="1"/>
  <c r="G1264" i="10"/>
  <c r="D1250" i="8"/>
  <c r="F1250" i="8"/>
  <c r="H1249" i="8"/>
  <c r="C1251" i="8"/>
  <c r="G1250" i="8"/>
  <c r="H1232" i="2"/>
  <c r="F1233" i="2"/>
  <c r="G1233" i="2"/>
  <c r="C1234" i="2"/>
  <c r="D1234" i="2" s="1"/>
  <c r="D1265" i="10" l="1"/>
  <c r="H1264" i="10"/>
  <c r="C1266" i="10"/>
  <c r="F1266" i="10" s="1"/>
  <c r="G1265" i="10"/>
  <c r="H1250" i="8"/>
  <c r="D1251" i="8"/>
  <c r="F1251" i="8"/>
  <c r="G1251" i="8"/>
  <c r="C1252" i="8"/>
  <c r="H1233" i="2"/>
  <c r="G1234" i="2"/>
  <c r="F1234" i="2"/>
  <c r="C1235" i="2"/>
  <c r="D1235" i="2" s="1"/>
  <c r="D1266" i="10" l="1"/>
  <c r="H1265" i="10"/>
  <c r="G1266" i="10"/>
  <c r="C1267" i="10"/>
  <c r="F1267" i="10" s="1"/>
  <c r="D1252" i="8"/>
  <c r="F1252" i="8"/>
  <c r="H1251" i="8"/>
  <c r="C1253" i="8"/>
  <c r="G1252" i="8"/>
  <c r="H1234" i="2"/>
  <c r="G1235" i="2"/>
  <c r="C1236" i="2"/>
  <c r="D1236" i="2" s="1"/>
  <c r="F1235" i="2"/>
  <c r="D1267" i="10" l="1"/>
  <c r="H1266" i="10"/>
  <c r="C1268" i="10"/>
  <c r="F1268" i="10" s="1"/>
  <c r="G1267" i="10"/>
  <c r="H1252" i="8"/>
  <c r="D1253" i="8"/>
  <c r="F1253" i="8"/>
  <c r="C1254" i="8"/>
  <c r="G1253" i="8"/>
  <c r="H1235" i="2"/>
  <c r="G1236" i="2"/>
  <c r="F1236" i="2"/>
  <c r="C1237" i="2"/>
  <c r="D1237" i="2" s="1"/>
  <c r="D1268" i="10" l="1"/>
  <c r="H1267" i="10"/>
  <c r="C1269" i="10"/>
  <c r="F1269" i="10" s="1"/>
  <c r="G1268" i="10"/>
  <c r="D1254" i="8"/>
  <c r="F1254" i="8"/>
  <c r="H1253" i="8"/>
  <c r="C1255" i="8"/>
  <c r="G1254" i="8"/>
  <c r="H1236" i="2"/>
  <c r="G1237" i="2"/>
  <c r="F1237" i="2"/>
  <c r="C1238" i="2"/>
  <c r="D1238" i="2" s="1"/>
  <c r="D1269" i="10" l="1"/>
  <c r="H1268" i="10"/>
  <c r="C1270" i="10"/>
  <c r="F1270" i="10" s="1"/>
  <c r="G1269" i="10"/>
  <c r="H1254" i="8"/>
  <c r="D1255" i="8"/>
  <c r="F1255" i="8"/>
  <c r="G1255" i="8"/>
  <c r="C1256" i="8"/>
  <c r="H1237" i="2"/>
  <c r="G1238" i="2"/>
  <c r="C1239" i="2"/>
  <c r="D1239" i="2" s="1"/>
  <c r="F1238" i="2"/>
  <c r="D1270" i="10" l="1"/>
  <c r="H1269" i="10"/>
  <c r="C1271" i="10"/>
  <c r="F1271" i="10" s="1"/>
  <c r="G1270" i="10"/>
  <c r="H1255" i="8"/>
  <c r="D1256" i="8"/>
  <c r="F1256" i="8"/>
  <c r="C1257" i="8"/>
  <c r="G1256" i="8"/>
  <c r="G1239" i="2"/>
  <c r="F1239" i="2"/>
  <c r="C1240" i="2"/>
  <c r="D1240" i="2" s="1"/>
  <c r="H1238" i="2"/>
  <c r="D1271" i="10" l="1"/>
  <c r="H1270" i="10"/>
  <c r="G1271" i="10"/>
  <c r="C1272" i="10"/>
  <c r="F1272" i="10" s="1"/>
  <c r="D1257" i="8"/>
  <c r="F1257" i="8"/>
  <c r="H1256" i="8"/>
  <c r="C1258" i="8"/>
  <c r="G1257" i="8"/>
  <c r="H1239" i="2"/>
  <c r="G1240" i="2"/>
  <c r="F1240" i="2"/>
  <c r="C1241" i="2"/>
  <c r="D1241" i="2" s="1"/>
  <c r="D1272" i="10" l="1"/>
  <c r="H1271" i="10"/>
  <c r="C1273" i="10"/>
  <c r="F1273" i="10" s="1"/>
  <c r="G1272" i="10"/>
  <c r="H1257" i="8"/>
  <c r="D1258" i="8"/>
  <c r="F1258" i="8"/>
  <c r="C1259" i="8"/>
  <c r="G1258" i="8"/>
  <c r="F1241" i="2"/>
  <c r="G1241" i="2"/>
  <c r="C1242" i="2"/>
  <c r="D1242" i="2" s="1"/>
  <c r="H1240" i="2"/>
  <c r="D1273" i="10" l="1"/>
  <c r="H1272" i="10"/>
  <c r="C1274" i="10"/>
  <c r="F1274" i="10" s="1"/>
  <c r="G1273" i="10"/>
  <c r="H1258" i="8"/>
  <c r="D1259" i="8"/>
  <c r="F1259" i="8"/>
  <c r="G1259" i="8"/>
  <c r="C1260" i="8"/>
  <c r="H1241" i="2"/>
  <c r="G1242" i="2"/>
  <c r="F1242" i="2"/>
  <c r="C1243" i="2"/>
  <c r="D1243" i="2" s="1"/>
  <c r="D1274" i="10" l="1"/>
  <c r="H1273" i="10"/>
  <c r="G1274" i="10"/>
  <c r="C1275" i="10"/>
  <c r="F1275" i="10" s="1"/>
  <c r="H1259" i="8"/>
  <c r="D1260" i="8"/>
  <c r="F1260" i="8"/>
  <c r="C1261" i="8"/>
  <c r="G1260" i="8"/>
  <c r="H1242" i="2"/>
  <c r="G1243" i="2"/>
  <c r="F1243" i="2"/>
  <c r="C1244" i="2"/>
  <c r="D1244" i="2" s="1"/>
  <c r="D1275" i="10" l="1"/>
  <c r="H1274" i="10"/>
  <c r="C1276" i="10"/>
  <c r="F1276" i="10" s="1"/>
  <c r="G1275" i="10"/>
  <c r="H1260" i="8"/>
  <c r="D1261" i="8"/>
  <c r="F1261" i="8"/>
  <c r="C1262" i="8"/>
  <c r="G1261" i="8"/>
  <c r="G1244" i="2"/>
  <c r="C1245" i="2"/>
  <c r="D1245" i="2" s="1"/>
  <c r="F1244" i="2"/>
  <c r="H1243" i="2"/>
  <c r="D1276" i="10" l="1"/>
  <c r="H1275" i="10"/>
  <c r="C1277" i="10"/>
  <c r="F1277" i="10" s="1"/>
  <c r="G1276" i="10"/>
  <c r="D1262" i="8"/>
  <c r="F1262" i="8"/>
  <c r="H1261" i="8"/>
  <c r="C1263" i="8"/>
  <c r="G1262" i="8"/>
  <c r="H1244" i="2"/>
  <c r="G1245" i="2"/>
  <c r="F1245" i="2"/>
  <c r="C1246" i="2"/>
  <c r="D1246" i="2" s="1"/>
  <c r="D1277" i="10" l="1"/>
  <c r="H1276" i="10"/>
  <c r="C1278" i="10"/>
  <c r="F1278" i="10" s="1"/>
  <c r="G1277" i="10"/>
  <c r="D1263" i="8"/>
  <c r="F1263" i="8"/>
  <c r="H1262" i="8"/>
  <c r="G1263" i="8"/>
  <c r="C1264" i="8"/>
  <c r="G1246" i="2"/>
  <c r="F1246" i="2"/>
  <c r="C1247" i="2"/>
  <c r="D1247" i="2" s="1"/>
  <c r="H1245" i="2"/>
  <c r="D1278" i="10" l="1"/>
  <c r="H1277" i="10"/>
  <c r="C1279" i="10"/>
  <c r="F1279" i="10" s="1"/>
  <c r="G1278" i="10"/>
  <c r="H1263" i="8"/>
  <c r="D1264" i="8"/>
  <c r="F1264" i="8"/>
  <c r="C1265" i="8"/>
  <c r="G1264" i="8"/>
  <c r="H1246" i="2"/>
  <c r="G1247" i="2"/>
  <c r="C1248" i="2"/>
  <c r="D1248" i="2" s="1"/>
  <c r="F1247" i="2"/>
  <c r="D1279" i="10" l="1"/>
  <c r="H1278" i="10"/>
  <c r="G1279" i="10"/>
  <c r="C1280" i="10"/>
  <c r="F1280" i="10" s="1"/>
  <c r="H1264" i="8"/>
  <c r="D1265" i="8"/>
  <c r="F1265" i="8"/>
  <c r="C1266" i="8"/>
  <c r="G1265" i="8"/>
  <c r="H1247" i="2"/>
  <c r="G1248" i="2"/>
  <c r="C1249" i="2"/>
  <c r="D1249" i="2" s="1"/>
  <c r="F1248" i="2"/>
  <c r="D1280" i="10" l="1"/>
  <c r="H1279" i="10"/>
  <c r="C1281" i="10"/>
  <c r="F1281" i="10" s="1"/>
  <c r="G1280" i="10"/>
  <c r="H1265" i="8"/>
  <c r="D1266" i="8"/>
  <c r="F1266" i="8"/>
  <c r="C1267" i="8"/>
  <c r="G1266" i="8"/>
  <c r="H1248" i="2"/>
  <c r="G1249" i="2"/>
  <c r="F1249" i="2"/>
  <c r="C1250" i="2"/>
  <c r="D1250" i="2" s="1"/>
  <c r="D1281" i="10" l="1"/>
  <c r="H1280" i="10"/>
  <c r="C1282" i="10"/>
  <c r="F1282" i="10" s="1"/>
  <c r="G1281" i="10"/>
  <c r="D1267" i="8"/>
  <c r="F1267" i="8"/>
  <c r="H1266" i="8"/>
  <c r="G1267" i="8"/>
  <c r="C1268" i="8"/>
  <c r="H1249" i="2"/>
  <c r="G1250" i="2"/>
  <c r="F1250" i="2"/>
  <c r="C1251" i="2"/>
  <c r="D1251" i="2" s="1"/>
  <c r="D1282" i="10" l="1"/>
  <c r="H1281" i="10"/>
  <c r="G1282" i="10"/>
  <c r="C1283" i="10"/>
  <c r="F1283" i="10" s="1"/>
  <c r="D1268" i="8"/>
  <c r="F1268" i="8"/>
  <c r="H1267" i="8"/>
  <c r="C1269" i="8"/>
  <c r="G1268" i="8"/>
  <c r="H1250" i="2"/>
  <c r="G1251" i="2"/>
  <c r="C1252" i="2"/>
  <c r="D1252" i="2" s="1"/>
  <c r="F1251" i="2"/>
  <c r="D1283" i="10" l="1"/>
  <c r="H1282" i="10"/>
  <c r="C1284" i="10"/>
  <c r="F1284" i="10" s="1"/>
  <c r="G1283" i="10"/>
  <c r="D1269" i="8"/>
  <c r="F1269" i="8"/>
  <c r="H1268" i="8"/>
  <c r="C1270" i="8"/>
  <c r="G1269" i="8"/>
  <c r="H1251" i="2"/>
  <c r="G1252" i="2"/>
  <c r="C1253" i="2"/>
  <c r="D1253" i="2" s="1"/>
  <c r="F1252" i="2"/>
  <c r="D1284" i="10" l="1"/>
  <c r="H1283" i="10"/>
  <c r="C1285" i="10"/>
  <c r="F1285" i="10" s="1"/>
  <c r="G1284" i="10"/>
  <c r="D1270" i="8"/>
  <c r="F1270" i="8"/>
  <c r="H1269" i="8"/>
  <c r="C1271" i="8"/>
  <c r="G1270" i="8"/>
  <c r="H1252" i="2"/>
  <c r="G1253" i="2"/>
  <c r="F1253" i="2"/>
  <c r="C1254" i="2"/>
  <c r="D1254" i="2" s="1"/>
  <c r="D1285" i="10" l="1"/>
  <c r="H1284" i="10"/>
  <c r="C1286" i="10"/>
  <c r="F1286" i="10" s="1"/>
  <c r="G1285" i="10"/>
  <c r="H1270" i="8"/>
  <c r="D1271" i="8"/>
  <c r="F1271" i="8"/>
  <c r="G1271" i="8"/>
  <c r="C1272" i="8"/>
  <c r="G1254" i="2"/>
  <c r="C1255" i="2"/>
  <c r="D1255" i="2" s="1"/>
  <c r="F1254" i="2"/>
  <c r="H1253" i="2"/>
  <c r="D1286" i="10" l="1"/>
  <c r="H1285" i="10"/>
  <c r="C1287" i="10"/>
  <c r="F1287" i="10" s="1"/>
  <c r="G1286" i="10"/>
  <c r="D1272" i="8"/>
  <c r="F1272" i="8"/>
  <c r="H1271" i="8"/>
  <c r="C1273" i="8"/>
  <c r="G1272" i="8"/>
  <c r="G1255" i="2"/>
  <c r="F1255" i="2"/>
  <c r="C1256" i="2"/>
  <c r="D1256" i="2" s="1"/>
  <c r="H1254" i="2"/>
  <c r="D1287" i="10" l="1"/>
  <c r="H1286" i="10"/>
  <c r="C1288" i="10"/>
  <c r="F1288" i="10" s="1"/>
  <c r="G1287" i="10"/>
  <c r="H1272" i="8"/>
  <c r="D1273" i="8"/>
  <c r="F1273" i="8"/>
  <c r="C1274" i="8"/>
  <c r="G1273" i="8"/>
  <c r="G1256" i="2"/>
  <c r="C1257" i="2"/>
  <c r="D1257" i="2" s="1"/>
  <c r="F1256" i="2"/>
  <c r="H1255" i="2"/>
  <c r="D1288" i="10" l="1"/>
  <c r="H1288" i="10" s="1"/>
  <c r="H1287" i="10"/>
  <c r="C1289" i="10"/>
  <c r="F1289" i="10" s="1"/>
  <c r="G1288" i="10"/>
  <c r="H1273" i="8"/>
  <c r="D1274" i="8"/>
  <c r="F1274" i="8"/>
  <c r="C1275" i="8"/>
  <c r="G1274" i="8"/>
  <c r="G1257" i="2"/>
  <c r="C1258" i="2"/>
  <c r="D1258" i="2" s="1"/>
  <c r="F1257" i="2"/>
  <c r="H1256" i="2"/>
  <c r="D1289" i="10" l="1"/>
  <c r="C1290" i="10"/>
  <c r="F1290" i="10" s="1"/>
  <c r="G1289" i="10"/>
  <c r="D1275" i="8"/>
  <c r="F1275" i="8"/>
  <c r="H1274" i="8"/>
  <c r="G1275" i="8"/>
  <c r="C1276" i="8"/>
  <c r="H1257" i="2"/>
  <c r="G1258" i="2"/>
  <c r="C1259" i="2"/>
  <c r="D1259" i="2" s="1"/>
  <c r="F1258" i="2"/>
  <c r="H1289" i="10" l="1"/>
  <c r="D1290" i="10"/>
  <c r="H1290" i="10" s="1"/>
  <c r="G1290" i="10"/>
  <c r="C1291" i="10"/>
  <c r="F1291" i="10" s="1"/>
  <c r="H1275" i="8"/>
  <c r="D1276" i="8"/>
  <c r="F1276" i="8"/>
  <c r="C1277" i="8"/>
  <c r="G1276" i="8"/>
  <c r="H1258" i="2"/>
  <c r="G1259" i="2"/>
  <c r="F1259" i="2"/>
  <c r="C1260" i="2"/>
  <c r="D1260" i="2" s="1"/>
  <c r="D1291" i="10" l="1"/>
  <c r="H1291" i="10" s="1"/>
  <c r="C1292" i="10"/>
  <c r="F1292" i="10" s="1"/>
  <c r="G1291" i="10"/>
  <c r="H1276" i="8"/>
  <c r="D1277" i="8"/>
  <c r="F1277" i="8"/>
  <c r="C1278" i="8"/>
  <c r="G1277" i="8"/>
  <c r="H1259" i="2"/>
  <c r="G1260" i="2"/>
  <c r="F1260" i="2"/>
  <c r="C1261" i="2"/>
  <c r="D1261" i="2" s="1"/>
  <c r="D1292" i="10" l="1"/>
  <c r="C1293" i="10"/>
  <c r="F1293" i="10" s="1"/>
  <c r="G1292" i="10"/>
  <c r="H1277" i="8"/>
  <c r="D1278" i="8"/>
  <c r="F1278" i="8"/>
  <c r="C1279" i="8"/>
  <c r="G1278" i="8"/>
  <c r="H1260" i="2"/>
  <c r="G1261" i="2"/>
  <c r="C1262" i="2"/>
  <c r="D1262" i="2" s="1"/>
  <c r="F1261" i="2"/>
  <c r="D1293" i="10" l="1"/>
  <c r="H1293" i="10" s="1"/>
  <c r="H1292" i="10"/>
  <c r="C1294" i="10"/>
  <c r="F1294" i="10" s="1"/>
  <c r="G1293" i="10"/>
  <c r="D1279" i="8"/>
  <c r="F1279" i="8"/>
  <c r="H1278" i="8"/>
  <c r="G1279" i="8"/>
  <c r="C1280" i="8"/>
  <c r="H1261" i="2"/>
  <c r="G1262" i="2"/>
  <c r="C1263" i="2"/>
  <c r="D1263" i="2" s="1"/>
  <c r="F1262" i="2"/>
  <c r="D1294" i="10" l="1"/>
  <c r="H1294" i="10" s="1"/>
  <c r="C1295" i="10"/>
  <c r="F1295" i="10" s="1"/>
  <c r="G1294" i="10"/>
  <c r="D1280" i="8"/>
  <c r="F1280" i="8"/>
  <c r="H1279" i="8"/>
  <c r="C1281" i="8"/>
  <c r="G1280" i="8"/>
  <c r="G1263" i="2"/>
  <c r="F1263" i="2"/>
  <c r="C1264" i="2"/>
  <c r="D1264" i="2" s="1"/>
  <c r="H1262" i="2"/>
  <c r="D1295" i="10" l="1"/>
  <c r="G1295" i="10"/>
  <c r="C1296" i="10"/>
  <c r="F1296" i="10" s="1"/>
  <c r="D1281" i="8"/>
  <c r="F1281" i="8"/>
  <c r="H1280" i="8"/>
  <c r="C1282" i="8"/>
  <c r="G1281" i="8"/>
  <c r="G1264" i="2"/>
  <c r="F1264" i="2"/>
  <c r="C1265" i="2"/>
  <c r="D1265" i="2" s="1"/>
  <c r="H1263" i="2"/>
  <c r="H1295" i="10" l="1"/>
  <c r="D1296" i="10"/>
  <c r="H1296" i="10" s="1"/>
  <c r="C1297" i="10"/>
  <c r="F1297" i="10" s="1"/>
  <c r="G1296" i="10"/>
  <c r="H1281" i="8"/>
  <c r="D1282" i="8"/>
  <c r="F1282" i="8"/>
  <c r="C1283" i="8"/>
  <c r="G1282" i="8"/>
  <c r="G1265" i="2"/>
  <c r="F1265" i="2"/>
  <c r="C1266" i="2"/>
  <c r="D1266" i="2" s="1"/>
  <c r="H1264" i="2"/>
  <c r="D1297" i="10" l="1"/>
  <c r="C1298" i="10"/>
  <c r="F1298" i="10" s="1"/>
  <c r="G1297" i="10"/>
  <c r="D1283" i="8"/>
  <c r="F1283" i="8"/>
  <c r="H1282" i="8"/>
  <c r="G1283" i="8"/>
  <c r="C1284" i="8"/>
  <c r="G1266" i="2"/>
  <c r="C1267" i="2"/>
  <c r="D1267" i="2" s="1"/>
  <c r="F1266" i="2"/>
  <c r="H1265" i="2"/>
  <c r="D1298" i="10" l="1"/>
  <c r="H1298" i="10" s="1"/>
  <c r="H1297" i="10"/>
  <c r="G1298" i="10"/>
  <c r="C1299" i="10"/>
  <c r="F1299" i="10" s="1"/>
  <c r="D1284" i="8"/>
  <c r="F1284" i="8"/>
  <c r="H1283" i="8"/>
  <c r="C1285" i="8"/>
  <c r="G1284" i="8"/>
  <c r="H1266" i="2"/>
  <c r="G1267" i="2"/>
  <c r="C1268" i="2"/>
  <c r="D1268" i="2" s="1"/>
  <c r="F1267" i="2"/>
  <c r="D1299" i="10" l="1"/>
  <c r="H1299" i="10" s="1"/>
  <c r="C1300" i="10"/>
  <c r="F1300" i="10" s="1"/>
  <c r="G1299" i="10"/>
  <c r="D1285" i="8"/>
  <c r="F1285" i="8"/>
  <c r="H1284" i="8"/>
  <c r="C1286" i="8"/>
  <c r="G1285" i="8"/>
  <c r="H1267" i="2"/>
  <c r="G1268" i="2"/>
  <c r="C1269" i="2"/>
  <c r="D1269" i="2" s="1"/>
  <c r="F1268" i="2"/>
  <c r="D1300" i="10" l="1"/>
  <c r="H1300" i="10" s="1"/>
  <c r="C1301" i="10"/>
  <c r="F1301" i="10" s="1"/>
  <c r="G1300" i="10"/>
  <c r="D1286" i="8"/>
  <c r="F1286" i="8"/>
  <c r="H1285" i="8"/>
  <c r="C1287" i="8"/>
  <c r="G1286" i="8"/>
  <c r="H1268" i="2"/>
  <c r="G1269" i="2"/>
  <c r="F1269" i="2"/>
  <c r="C1270" i="2"/>
  <c r="D1270" i="2" s="1"/>
  <c r="D1301" i="10" l="1"/>
  <c r="H1301" i="10" s="1"/>
  <c r="C1302" i="10"/>
  <c r="F1302" i="10" s="1"/>
  <c r="G1301" i="10"/>
  <c r="D1287" i="8"/>
  <c r="F1287" i="8"/>
  <c r="H1286" i="8"/>
  <c r="G1287" i="8"/>
  <c r="C1288" i="8"/>
  <c r="G1270" i="2"/>
  <c r="C1271" i="2"/>
  <c r="D1271" i="2" s="1"/>
  <c r="F1270" i="2"/>
  <c r="H1269" i="2"/>
  <c r="D1302" i="10" l="1"/>
  <c r="C1303" i="10"/>
  <c r="F1303" i="10" s="1"/>
  <c r="G1302" i="10"/>
  <c r="H1287" i="8"/>
  <c r="D1288" i="8"/>
  <c r="F1288" i="8"/>
  <c r="C1289" i="8"/>
  <c r="G1288" i="8"/>
  <c r="H1270" i="2"/>
  <c r="G1271" i="2"/>
  <c r="F1271" i="2"/>
  <c r="C1272" i="2"/>
  <c r="D1272" i="2" s="1"/>
  <c r="D1303" i="10" l="1"/>
  <c r="H1303" i="10" s="1"/>
  <c r="H1302" i="10"/>
  <c r="G1303" i="10"/>
  <c r="C1304" i="10"/>
  <c r="F1304" i="10" s="1"/>
  <c r="D1289" i="8"/>
  <c r="F1289" i="8"/>
  <c r="H1288" i="8"/>
  <c r="C1290" i="8"/>
  <c r="G1289" i="8"/>
  <c r="G1272" i="2"/>
  <c r="C1273" i="2"/>
  <c r="D1273" i="2" s="1"/>
  <c r="F1272" i="2"/>
  <c r="H1271" i="2"/>
  <c r="D1304" i="10" l="1"/>
  <c r="C1305" i="10"/>
  <c r="F1305" i="10" s="1"/>
  <c r="G1304" i="10"/>
  <c r="H1289" i="8"/>
  <c r="D1290" i="8"/>
  <c r="F1290" i="8"/>
  <c r="C1291" i="8"/>
  <c r="G1290" i="8"/>
  <c r="H1272" i="2"/>
  <c r="G1273" i="2"/>
  <c r="C1274" i="2"/>
  <c r="D1274" i="2" s="1"/>
  <c r="F1273" i="2"/>
  <c r="D1305" i="10" l="1"/>
  <c r="H1305" i="10" s="1"/>
  <c r="H1304" i="10"/>
  <c r="C1306" i="10"/>
  <c r="F1306" i="10" s="1"/>
  <c r="G1305" i="10"/>
  <c r="H1290" i="8"/>
  <c r="D1291" i="8"/>
  <c r="F1291" i="8"/>
  <c r="G1291" i="8"/>
  <c r="C1292" i="8"/>
  <c r="H1273" i="2"/>
  <c r="G1274" i="2"/>
  <c r="C1275" i="2"/>
  <c r="D1275" i="2" s="1"/>
  <c r="F1274" i="2"/>
  <c r="D1306" i="10" l="1"/>
  <c r="G1306" i="10"/>
  <c r="C1307" i="10"/>
  <c r="F1307" i="10" s="1"/>
  <c r="H1291" i="8"/>
  <c r="D1292" i="8"/>
  <c r="F1292" i="8"/>
  <c r="C1293" i="8"/>
  <c r="G1292" i="8"/>
  <c r="H1274" i="2"/>
  <c r="G1275" i="2"/>
  <c r="F1275" i="2"/>
  <c r="C1276" i="2"/>
  <c r="D1276" i="2" s="1"/>
  <c r="D1307" i="10" l="1"/>
  <c r="H1306" i="10"/>
  <c r="C1308" i="10"/>
  <c r="F1308" i="10" s="1"/>
  <c r="G1307" i="10"/>
  <c r="D1293" i="8"/>
  <c r="F1293" i="8"/>
  <c r="H1292" i="8"/>
  <c r="C1294" i="8"/>
  <c r="G1293" i="8"/>
  <c r="H1275" i="2"/>
  <c r="G1276" i="2"/>
  <c r="C1277" i="2"/>
  <c r="D1277" i="2" s="1"/>
  <c r="F1276" i="2"/>
  <c r="D1308" i="10" l="1"/>
  <c r="H1308" i="10" s="1"/>
  <c r="H1307" i="10"/>
  <c r="C1309" i="10"/>
  <c r="F1309" i="10" s="1"/>
  <c r="G1308" i="10"/>
  <c r="H1293" i="8"/>
  <c r="D1294" i="8"/>
  <c r="F1294" i="8"/>
  <c r="C1295" i="8"/>
  <c r="G1294" i="8"/>
  <c r="H1276" i="2"/>
  <c r="G1277" i="2"/>
  <c r="C1278" i="2"/>
  <c r="D1278" i="2" s="1"/>
  <c r="F1277" i="2"/>
  <c r="D1309" i="10" l="1"/>
  <c r="C1310" i="10"/>
  <c r="F1310" i="10" s="1"/>
  <c r="G1309" i="10"/>
  <c r="H1294" i="8"/>
  <c r="D1295" i="8"/>
  <c r="F1295" i="8"/>
  <c r="G1295" i="8"/>
  <c r="C1296" i="8"/>
  <c r="H1277" i="2"/>
  <c r="G1278" i="2"/>
  <c r="F1278" i="2"/>
  <c r="C1279" i="2"/>
  <c r="D1279" i="2" s="1"/>
  <c r="D1310" i="10" l="1"/>
  <c r="H1309" i="10"/>
  <c r="C1311" i="10"/>
  <c r="F1311" i="10" s="1"/>
  <c r="G1310" i="10"/>
  <c r="D1296" i="8"/>
  <c r="F1296" i="8"/>
  <c r="H1295" i="8"/>
  <c r="C1297" i="8"/>
  <c r="G1296" i="8"/>
  <c r="G1279" i="2"/>
  <c r="F1279" i="2"/>
  <c r="C1280" i="2"/>
  <c r="D1280" i="2" s="1"/>
  <c r="H1278" i="2"/>
  <c r="D1311" i="10" l="1"/>
  <c r="H1311" i="10" s="1"/>
  <c r="H1310" i="10"/>
  <c r="G1311" i="10"/>
  <c r="C1312" i="10"/>
  <c r="F1312" i="10" s="1"/>
  <c r="H1296" i="8"/>
  <c r="D1297" i="8"/>
  <c r="F1297" i="8"/>
  <c r="C1298" i="8"/>
  <c r="G1297" i="8"/>
  <c r="C1281" i="2"/>
  <c r="D1281" i="2" s="1"/>
  <c r="F1280" i="2"/>
  <c r="G1280" i="2"/>
  <c r="H1279" i="2"/>
  <c r="D1312" i="10" l="1"/>
  <c r="H1312" i="10" s="1"/>
  <c r="C1313" i="10"/>
  <c r="F1313" i="10" s="1"/>
  <c r="G1312" i="10"/>
  <c r="H1297" i="8"/>
  <c r="D1298" i="8"/>
  <c r="F1298" i="8"/>
  <c r="C1299" i="8"/>
  <c r="G1298" i="8"/>
  <c r="H1280" i="2"/>
  <c r="G1281" i="2"/>
  <c r="F1281" i="2"/>
  <c r="C1282" i="2"/>
  <c r="D1282" i="2" s="1"/>
  <c r="D1313" i="10" l="1"/>
  <c r="C1314" i="10"/>
  <c r="F1314" i="10" s="1"/>
  <c r="G1313" i="10"/>
  <c r="D1299" i="8"/>
  <c r="F1299" i="8"/>
  <c r="H1298" i="8"/>
  <c r="G1299" i="8"/>
  <c r="C1300" i="8"/>
  <c r="H1281" i="2"/>
  <c r="G1282" i="2"/>
  <c r="C1283" i="2"/>
  <c r="D1283" i="2" s="1"/>
  <c r="F1282" i="2"/>
  <c r="H1313" i="10" l="1"/>
  <c r="D1314" i="10"/>
  <c r="H1314" i="10" s="1"/>
  <c r="G1314" i="10"/>
  <c r="C1315" i="10"/>
  <c r="F1315" i="10" s="1"/>
  <c r="H1299" i="8"/>
  <c r="D1300" i="8"/>
  <c r="F1300" i="8"/>
  <c r="C1301" i="8"/>
  <c r="G1300" i="8"/>
  <c r="H1282" i="2"/>
  <c r="G1283" i="2"/>
  <c r="C1284" i="2"/>
  <c r="D1284" i="2" s="1"/>
  <c r="F1283" i="2"/>
  <c r="D1315" i="10" l="1"/>
  <c r="H1315" i="10" s="1"/>
  <c r="C1316" i="10"/>
  <c r="F1316" i="10" s="1"/>
  <c r="G1315" i="10"/>
  <c r="H1300" i="8"/>
  <c r="D1301" i="8"/>
  <c r="F1301" i="8"/>
  <c r="C1302" i="8"/>
  <c r="G1301" i="8"/>
  <c r="H1283" i="2"/>
  <c r="G1284" i="2"/>
  <c r="C1285" i="2"/>
  <c r="D1285" i="2" s="1"/>
  <c r="F1284" i="2"/>
  <c r="D1316" i="10" l="1"/>
  <c r="H1316" i="10" s="1"/>
  <c r="C1317" i="10"/>
  <c r="F1317" i="10" s="1"/>
  <c r="G1316" i="10"/>
  <c r="H1301" i="8"/>
  <c r="D1302" i="8"/>
  <c r="F1302" i="8"/>
  <c r="C1303" i="8"/>
  <c r="G1302" i="8"/>
  <c r="G1285" i="2"/>
  <c r="F1285" i="2"/>
  <c r="C1286" i="2"/>
  <c r="D1286" i="2" s="1"/>
  <c r="H1284" i="2"/>
  <c r="D1317" i="10" l="1"/>
  <c r="C1318" i="10"/>
  <c r="F1318" i="10" s="1"/>
  <c r="G1317" i="10"/>
  <c r="D1303" i="8"/>
  <c r="F1303" i="8"/>
  <c r="H1302" i="8"/>
  <c r="G1303" i="8"/>
  <c r="C1304" i="8"/>
  <c r="H1285" i="2"/>
  <c r="G1286" i="2"/>
  <c r="F1286" i="2"/>
  <c r="C1287" i="2"/>
  <c r="D1287" i="2" s="1"/>
  <c r="H1317" i="10" l="1"/>
  <c r="D1318" i="10"/>
  <c r="H1318" i="10" s="1"/>
  <c r="C1319" i="10"/>
  <c r="F1319" i="10" s="1"/>
  <c r="G1318" i="10"/>
  <c r="D1304" i="8"/>
  <c r="F1304" i="8"/>
  <c r="H1303" i="8"/>
  <c r="C1305" i="8"/>
  <c r="G1304" i="8"/>
  <c r="H1286" i="2"/>
  <c r="G1287" i="2"/>
  <c r="C1288" i="2"/>
  <c r="D1288" i="2" s="1"/>
  <c r="F1287" i="2"/>
  <c r="D1319" i="10" l="1"/>
  <c r="C1320" i="10"/>
  <c r="F1320" i="10" s="1"/>
  <c r="G1319" i="10"/>
  <c r="H1304" i="8"/>
  <c r="D1305" i="8"/>
  <c r="F1305" i="8"/>
  <c r="C1306" i="8"/>
  <c r="G1305" i="8"/>
  <c r="H1287" i="2"/>
  <c r="G1288" i="2"/>
  <c r="C1289" i="2"/>
  <c r="D1289" i="2" s="1"/>
  <c r="F1288" i="2"/>
  <c r="H1319" i="10" l="1"/>
  <c r="D1320" i="10"/>
  <c r="C1321" i="10"/>
  <c r="F1321" i="10" s="1"/>
  <c r="G1320" i="10"/>
  <c r="H1305" i="8"/>
  <c r="D1306" i="8"/>
  <c r="F1306" i="8"/>
  <c r="C1307" i="8"/>
  <c r="G1306" i="8"/>
  <c r="H1288" i="2"/>
  <c r="C1290" i="2"/>
  <c r="D1290" i="2" s="1"/>
  <c r="F1289" i="2"/>
  <c r="G1289" i="2"/>
  <c r="H1320" i="10" l="1"/>
  <c r="D1321" i="10"/>
  <c r="C1322" i="10"/>
  <c r="F1322" i="10" s="1"/>
  <c r="G1321" i="10"/>
  <c r="H1306" i="8"/>
  <c r="D1307" i="8"/>
  <c r="F1307" i="8"/>
  <c r="G1307" i="8"/>
  <c r="C1308" i="8"/>
  <c r="H1289" i="2"/>
  <c r="G1290" i="2"/>
  <c r="C1291" i="2"/>
  <c r="D1291" i="2" s="1"/>
  <c r="F1290" i="2"/>
  <c r="H1321" i="10" l="1"/>
  <c r="D1322" i="10"/>
  <c r="G1322" i="10"/>
  <c r="C1323" i="10"/>
  <c r="F1323" i="10" s="1"/>
  <c r="H1307" i="8"/>
  <c r="D1308" i="8"/>
  <c r="F1308" i="8"/>
  <c r="C1309" i="8"/>
  <c r="G1308" i="8"/>
  <c r="F1291" i="2"/>
  <c r="H1290" i="2"/>
  <c r="G1291" i="2"/>
  <c r="C1292" i="2"/>
  <c r="D1292" i="2" s="1"/>
  <c r="H1322" i="10" l="1"/>
  <c r="D1323" i="10"/>
  <c r="C1324" i="10"/>
  <c r="F1324" i="10" s="1"/>
  <c r="G1323" i="10"/>
  <c r="H1308" i="8"/>
  <c r="D1309" i="8"/>
  <c r="F1309" i="8"/>
  <c r="C1310" i="8"/>
  <c r="G1309" i="8"/>
  <c r="H1291" i="2"/>
  <c r="G1292" i="2"/>
  <c r="F1292" i="2"/>
  <c r="C1293" i="2"/>
  <c r="D1293" i="2" s="1"/>
  <c r="D1324" i="10" l="1"/>
  <c r="H1324" i="10" s="1"/>
  <c r="H1323" i="10"/>
  <c r="C1325" i="10"/>
  <c r="F1325" i="10" s="1"/>
  <c r="G1324" i="10"/>
  <c r="H1309" i="8"/>
  <c r="D1310" i="8"/>
  <c r="F1310" i="8"/>
  <c r="C1311" i="8"/>
  <c r="G1310" i="8"/>
  <c r="G1293" i="2"/>
  <c r="C1294" i="2"/>
  <c r="D1294" i="2" s="1"/>
  <c r="F1293" i="2"/>
  <c r="H1292" i="2"/>
  <c r="D1325" i="10" l="1"/>
  <c r="H1325" i="10" s="1"/>
  <c r="C1326" i="10"/>
  <c r="F1326" i="10" s="1"/>
  <c r="G1325" i="10"/>
  <c r="H1310" i="8"/>
  <c r="D1311" i="8"/>
  <c r="F1311" i="8"/>
  <c r="G1311" i="8"/>
  <c r="C1312" i="8"/>
  <c r="H1293" i="2"/>
  <c r="G1294" i="2"/>
  <c r="C1295" i="2"/>
  <c r="D1295" i="2" s="1"/>
  <c r="F1294" i="2"/>
  <c r="D1326" i="10" l="1"/>
  <c r="C1327" i="10"/>
  <c r="F1327" i="10" s="1"/>
  <c r="G1326" i="10"/>
  <c r="H1311" i="8"/>
  <c r="D1312" i="8"/>
  <c r="F1312" i="8"/>
  <c r="C1313" i="8"/>
  <c r="G1312" i="8"/>
  <c r="H1294" i="2"/>
  <c r="G1295" i="2"/>
  <c r="C1296" i="2"/>
  <c r="D1296" i="2" s="1"/>
  <c r="F1295" i="2"/>
  <c r="D1327" i="10" l="1"/>
  <c r="H1327" i="10" s="1"/>
  <c r="H1326" i="10"/>
  <c r="G1327" i="10"/>
  <c r="C1328" i="10"/>
  <c r="F1328" i="10" s="1"/>
  <c r="D1313" i="8"/>
  <c r="F1313" i="8"/>
  <c r="H1312" i="8"/>
  <c r="C1314" i="8"/>
  <c r="G1313" i="8"/>
  <c r="H1295" i="2"/>
  <c r="G1296" i="2"/>
  <c r="F1296" i="2"/>
  <c r="C1297" i="2"/>
  <c r="D1297" i="2" s="1"/>
  <c r="D1328" i="10" l="1"/>
  <c r="C1329" i="10"/>
  <c r="F1329" i="10" s="1"/>
  <c r="G1328" i="10"/>
  <c r="H1313" i="8"/>
  <c r="D1314" i="8"/>
  <c r="F1314" i="8"/>
  <c r="C1315" i="8"/>
  <c r="G1314" i="8"/>
  <c r="H1296" i="2"/>
  <c r="G1297" i="2"/>
  <c r="C1298" i="2"/>
  <c r="D1298" i="2" s="1"/>
  <c r="F1297" i="2"/>
  <c r="D1329" i="10" l="1"/>
  <c r="H1329" i="10" s="1"/>
  <c r="H1328" i="10"/>
  <c r="C1330" i="10"/>
  <c r="F1330" i="10" s="1"/>
  <c r="G1329" i="10"/>
  <c r="H1314" i="8"/>
  <c r="D1315" i="8"/>
  <c r="F1315" i="8"/>
  <c r="G1315" i="8"/>
  <c r="C1316" i="8"/>
  <c r="H1297" i="2"/>
  <c r="G1298" i="2"/>
  <c r="C1299" i="2"/>
  <c r="D1299" i="2" s="1"/>
  <c r="F1298" i="2"/>
  <c r="D1330" i="10" l="1"/>
  <c r="H1330" i="10" s="1"/>
  <c r="G1330" i="10"/>
  <c r="C1331" i="10"/>
  <c r="F1331" i="10" s="1"/>
  <c r="H1315" i="8"/>
  <c r="D1316" i="8"/>
  <c r="F1316" i="8"/>
  <c r="C1317" i="8"/>
  <c r="G1316" i="8"/>
  <c r="H1298" i="2"/>
  <c r="G1299" i="2"/>
  <c r="F1299" i="2"/>
  <c r="C1300" i="2"/>
  <c r="D1300" i="2" s="1"/>
  <c r="D1331" i="10" l="1"/>
  <c r="H1331" i="10" s="1"/>
  <c r="C1332" i="10"/>
  <c r="F1332" i="10" s="1"/>
  <c r="G1331" i="10"/>
  <c r="H1316" i="8"/>
  <c r="D1317" i="8"/>
  <c r="F1317" i="8"/>
  <c r="C1318" i="8"/>
  <c r="G1317" i="8"/>
  <c r="G1300" i="2"/>
  <c r="F1300" i="2"/>
  <c r="C1301" i="2"/>
  <c r="D1301" i="2" s="1"/>
  <c r="H1299" i="2"/>
  <c r="D1332" i="10" l="1"/>
  <c r="H1332" i="10" s="1"/>
  <c r="C1333" i="10"/>
  <c r="F1333" i="10" s="1"/>
  <c r="G1332" i="10"/>
  <c r="H1317" i="8"/>
  <c r="D1318" i="8"/>
  <c r="F1318" i="8"/>
  <c r="C1319" i="8"/>
  <c r="G1318" i="8"/>
  <c r="H1300" i="2"/>
  <c r="G1301" i="2"/>
  <c r="C1302" i="2"/>
  <c r="D1302" i="2" s="1"/>
  <c r="F1301" i="2"/>
  <c r="D1333" i="10" l="1"/>
  <c r="H1333" i="10" s="1"/>
  <c r="C1334" i="10"/>
  <c r="F1334" i="10" s="1"/>
  <c r="G1333" i="10"/>
  <c r="H1318" i="8"/>
  <c r="D1319" i="8"/>
  <c r="F1319" i="8"/>
  <c r="G1319" i="8"/>
  <c r="C1320" i="8"/>
  <c r="H1301" i="2"/>
  <c r="G1302" i="2"/>
  <c r="C1303" i="2"/>
  <c r="D1303" i="2" s="1"/>
  <c r="F1302" i="2"/>
  <c r="D1334" i="10" l="1"/>
  <c r="C1335" i="10"/>
  <c r="F1335" i="10" s="1"/>
  <c r="G1334" i="10"/>
  <c r="H1319" i="8"/>
  <c r="D1320" i="8"/>
  <c r="F1320" i="8"/>
  <c r="C1321" i="8"/>
  <c r="G1320" i="8"/>
  <c r="H1302" i="2"/>
  <c r="G1303" i="2"/>
  <c r="F1303" i="2"/>
  <c r="C1304" i="2"/>
  <c r="D1304" i="2" s="1"/>
  <c r="H1334" i="10" l="1"/>
  <c r="D1335" i="10"/>
  <c r="H1335" i="10" s="1"/>
  <c r="G1335" i="10"/>
  <c r="C1336" i="10"/>
  <c r="F1336" i="10" s="1"/>
  <c r="H1320" i="8"/>
  <c r="D1321" i="8"/>
  <c r="F1321" i="8"/>
  <c r="C1322" i="8"/>
  <c r="G1321" i="8"/>
  <c r="C1305" i="2"/>
  <c r="D1305" i="2" s="1"/>
  <c r="G1304" i="2"/>
  <c r="F1304" i="2"/>
  <c r="H1303" i="2"/>
  <c r="D1336" i="10" l="1"/>
  <c r="C1337" i="10"/>
  <c r="F1337" i="10" s="1"/>
  <c r="G1336" i="10"/>
  <c r="H1321" i="8"/>
  <c r="D1322" i="8"/>
  <c r="F1322" i="8"/>
  <c r="C1323" i="8"/>
  <c r="G1322" i="8"/>
  <c r="H1304" i="2"/>
  <c r="G1305" i="2"/>
  <c r="C1306" i="2"/>
  <c r="D1306" i="2" s="1"/>
  <c r="F1305" i="2"/>
  <c r="H1336" i="10" l="1"/>
  <c r="D1337" i="10"/>
  <c r="H1337" i="10" s="1"/>
  <c r="C1338" i="10"/>
  <c r="F1338" i="10" s="1"/>
  <c r="G1337" i="10"/>
  <c r="H1322" i="8"/>
  <c r="D1323" i="8"/>
  <c r="F1323" i="8"/>
  <c r="G1323" i="8"/>
  <c r="C1324" i="8"/>
  <c r="F1306" i="2"/>
  <c r="H1305" i="2"/>
  <c r="G1306" i="2"/>
  <c r="C1307" i="2"/>
  <c r="D1307" i="2" s="1"/>
  <c r="D1338" i="10" l="1"/>
  <c r="H1338" i="10" s="1"/>
  <c r="G1338" i="10"/>
  <c r="C1339" i="10"/>
  <c r="F1339" i="10" s="1"/>
  <c r="H1323" i="8"/>
  <c r="D1324" i="8"/>
  <c r="F1324" i="8"/>
  <c r="C1325" i="8"/>
  <c r="G1324" i="8"/>
  <c r="H1306" i="2"/>
  <c r="G1307" i="2"/>
  <c r="F1307" i="2"/>
  <c r="C1308" i="2"/>
  <c r="D1308" i="2" s="1"/>
  <c r="D1339" i="10" l="1"/>
  <c r="H1339" i="10" s="1"/>
  <c r="C1340" i="10"/>
  <c r="F1340" i="10" s="1"/>
  <c r="G1339" i="10"/>
  <c r="D1325" i="8"/>
  <c r="F1325" i="8"/>
  <c r="H1324" i="8"/>
  <c r="C1326" i="8"/>
  <c r="G1325" i="8"/>
  <c r="H1307" i="2"/>
  <c r="G1308" i="2"/>
  <c r="F1308" i="2"/>
  <c r="C1309" i="2"/>
  <c r="D1309" i="2" s="1"/>
  <c r="D1340" i="10" l="1"/>
  <c r="H1340" i="10" s="1"/>
  <c r="C1341" i="10"/>
  <c r="F1341" i="10" s="1"/>
  <c r="G1340" i="10"/>
  <c r="H1325" i="8"/>
  <c r="D1326" i="8"/>
  <c r="F1326" i="8"/>
  <c r="C1327" i="8"/>
  <c r="G1326" i="8"/>
  <c r="H1308" i="2"/>
  <c r="G1309" i="2"/>
  <c r="F1309" i="2"/>
  <c r="C1310" i="2"/>
  <c r="D1310" i="2" s="1"/>
  <c r="D1341" i="10" l="1"/>
  <c r="H1341" i="10" s="1"/>
  <c r="C1342" i="10"/>
  <c r="F1342" i="10" s="1"/>
  <c r="G1341" i="10"/>
  <c r="H1326" i="8"/>
  <c r="D1327" i="8"/>
  <c r="F1327" i="8"/>
  <c r="G1327" i="8"/>
  <c r="C1328" i="8"/>
  <c r="H1309" i="2"/>
  <c r="G1310" i="2"/>
  <c r="F1310" i="2"/>
  <c r="C1311" i="2"/>
  <c r="D1311" i="2" s="1"/>
  <c r="D1342" i="10" l="1"/>
  <c r="C1343" i="10"/>
  <c r="F1343" i="10" s="1"/>
  <c r="G1342" i="10"/>
  <c r="H1327" i="8"/>
  <c r="D1328" i="8"/>
  <c r="F1328" i="8"/>
  <c r="C1329" i="8"/>
  <c r="G1328" i="8"/>
  <c r="G1311" i="2"/>
  <c r="C1312" i="2"/>
  <c r="D1312" i="2" s="1"/>
  <c r="F1311" i="2"/>
  <c r="H1310" i="2"/>
  <c r="D1343" i="10" l="1"/>
  <c r="H1342" i="10"/>
  <c r="G1343" i="10"/>
  <c r="C1344" i="10"/>
  <c r="F1344" i="10" s="1"/>
  <c r="H1328" i="8"/>
  <c r="D1329" i="8"/>
  <c r="F1329" i="8"/>
  <c r="C1330" i="8"/>
  <c r="G1329" i="8"/>
  <c r="H1311" i="2"/>
  <c r="G1312" i="2"/>
  <c r="F1312" i="2"/>
  <c r="C1313" i="2"/>
  <c r="D1313" i="2" s="1"/>
  <c r="D1344" i="10" l="1"/>
  <c r="H1343" i="10"/>
  <c r="C1345" i="10"/>
  <c r="F1345" i="10" s="1"/>
  <c r="G1344" i="10"/>
  <c r="H1329" i="8"/>
  <c r="D1330" i="8"/>
  <c r="F1330" i="8"/>
  <c r="C1331" i="8"/>
  <c r="G1330" i="8"/>
  <c r="G1313" i="2"/>
  <c r="F1313" i="2"/>
  <c r="C1314" i="2"/>
  <c r="D1314" i="2" s="1"/>
  <c r="H1312" i="2"/>
  <c r="D1345" i="10" l="1"/>
  <c r="H1345" i="10" s="1"/>
  <c r="H1344" i="10"/>
  <c r="C1346" i="10"/>
  <c r="F1346" i="10" s="1"/>
  <c r="G1345" i="10"/>
  <c r="H1330" i="8"/>
  <c r="D1331" i="8"/>
  <c r="F1331" i="8"/>
  <c r="G1331" i="8"/>
  <c r="C1332" i="8"/>
  <c r="H1313" i="2"/>
  <c r="G1314" i="2"/>
  <c r="C1315" i="2"/>
  <c r="D1315" i="2" s="1"/>
  <c r="F1314" i="2"/>
  <c r="D1346" i="10" l="1"/>
  <c r="H1346" i="10" s="1"/>
  <c r="G1346" i="10"/>
  <c r="C1347" i="10"/>
  <c r="F1347" i="10" s="1"/>
  <c r="H1331" i="8"/>
  <c r="D1332" i="8"/>
  <c r="F1332" i="8"/>
  <c r="C1333" i="8"/>
  <c r="G1332" i="8"/>
  <c r="H1314" i="2"/>
  <c r="G1315" i="2"/>
  <c r="C1316" i="2"/>
  <c r="D1316" i="2" s="1"/>
  <c r="F1315" i="2"/>
  <c r="D1347" i="10" l="1"/>
  <c r="C1348" i="10"/>
  <c r="F1348" i="10" s="1"/>
  <c r="G1347" i="10"/>
  <c r="H1332" i="8"/>
  <c r="D1333" i="8"/>
  <c r="F1333" i="8"/>
  <c r="C1334" i="8"/>
  <c r="G1333" i="8"/>
  <c r="H1315" i="2"/>
  <c r="G1316" i="2"/>
  <c r="C1317" i="2"/>
  <c r="D1317" i="2" s="1"/>
  <c r="F1316" i="2"/>
  <c r="H1347" i="10" l="1"/>
  <c r="D1348" i="10"/>
  <c r="C1349" i="10"/>
  <c r="F1349" i="10" s="1"/>
  <c r="G1348" i="10"/>
  <c r="H1333" i="8"/>
  <c r="D1334" i="8"/>
  <c r="F1334" i="8"/>
  <c r="C1335" i="8"/>
  <c r="G1334" i="8"/>
  <c r="G1317" i="2"/>
  <c r="C1318" i="2"/>
  <c r="D1318" i="2" s="1"/>
  <c r="F1317" i="2"/>
  <c r="H1316" i="2"/>
  <c r="D1349" i="10" l="1"/>
  <c r="H1348" i="10"/>
  <c r="C1350" i="10"/>
  <c r="F1350" i="10" s="1"/>
  <c r="G1349" i="10"/>
  <c r="H1334" i="8"/>
  <c r="D1335" i="8"/>
  <c r="F1335" i="8"/>
  <c r="G1335" i="8"/>
  <c r="C1336" i="8"/>
  <c r="G1318" i="2"/>
  <c r="F1318" i="2"/>
  <c r="C1319" i="2"/>
  <c r="D1319" i="2" s="1"/>
  <c r="H1317" i="2"/>
  <c r="H1349" i="10" l="1"/>
  <c r="D1350" i="10"/>
  <c r="C1351" i="10"/>
  <c r="F1351" i="10" s="1"/>
  <c r="G1350" i="10"/>
  <c r="H1335" i="8"/>
  <c r="D1336" i="8"/>
  <c r="F1336" i="8"/>
  <c r="C1337" i="8"/>
  <c r="G1336" i="8"/>
  <c r="H1318" i="2"/>
  <c r="G1319" i="2"/>
  <c r="C1320" i="2"/>
  <c r="D1320" i="2" s="1"/>
  <c r="F1319" i="2"/>
  <c r="D1351" i="10" l="1"/>
  <c r="H1350" i="10"/>
  <c r="C1352" i="10"/>
  <c r="F1352" i="10" s="1"/>
  <c r="G1351" i="10"/>
  <c r="H1336" i="8"/>
  <c r="D1337" i="8"/>
  <c r="F1337" i="8"/>
  <c r="C1338" i="8"/>
  <c r="G1337" i="8"/>
  <c r="H1319" i="2"/>
  <c r="G1320" i="2"/>
  <c r="C1321" i="2"/>
  <c r="D1321" i="2" s="1"/>
  <c r="F1320" i="2"/>
  <c r="H1351" i="10" l="1"/>
  <c r="D1352" i="10"/>
  <c r="C1353" i="10"/>
  <c r="F1353" i="10" s="1"/>
  <c r="G1352" i="10"/>
  <c r="H1337" i="8"/>
  <c r="D1338" i="8"/>
  <c r="F1338" i="8"/>
  <c r="C1339" i="8"/>
  <c r="G1338" i="8"/>
  <c r="H1320" i="2"/>
  <c r="G1321" i="2"/>
  <c r="C1322" i="2"/>
  <c r="D1322" i="2" s="1"/>
  <c r="F1321" i="2"/>
  <c r="D1353" i="10" l="1"/>
  <c r="H1352" i="10"/>
  <c r="C1354" i="10"/>
  <c r="F1354" i="10" s="1"/>
  <c r="G1353" i="10"/>
  <c r="H1338" i="8"/>
  <c r="D1339" i="8"/>
  <c r="F1339" i="8"/>
  <c r="G1339" i="8"/>
  <c r="C1340" i="8"/>
  <c r="G1322" i="2"/>
  <c r="C1323" i="2"/>
  <c r="D1323" i="2" s="1"/>
  <c r="F1322" i="2"/>
  <c r="H1321" i="2"/>
  <c r="H1353" i="10" l="1"/>
  <c r="D1354" i="10"/>
  <c r="G1354" i="10"/>
  <c r="C1355" i="10"/>
  <c r="F1355" i="10" s="1"/>
  <c r="H1339" i="8"/>
  <c r="D1340" i="8"/>
  <c r="F1340" i="8"/>
  <c r="C1341" i="8"/>
  <c r="G1340" i="8"/>
  <c r="G1323" i="2"/>
  <c r="C1324" i="2"/>
  <c r="D1324" i="2" s="1"/>
  <c r="F1323" i="2"/>
  <c r="H1322" i="2"/>
  <c r="H1354" i="10" l="1"/>
  <c r="D1355" i="10"/>
  <c r="H1355" i="10" s="1"/>
  <c r="C1356" i="10"/>
  <c r="F1356" i="10" s="1"/>
  <c r="G1355" i="10"/>
  <c r="H1340" i="8"/>
  <c r="D1341" i="8"/>
  <c r="F1341" i="8"/>
  <c r="C1342" i="8"/>
  <c r="G1341" i="8"/>
  <c r="H1323" i="2"/>
  <c r="G1324" i="2"/>
  <c r="C1325" i="2"/>
  <c r="D1325" i="2" s="1"/>
  <c r="F1324" i="2"/>
  <c r="D1356" i="10" l="1"/>
  <c r="H1356" i="10" s="1"/>
  <c r="C1357" i="10"/>
  <c r="F1357" i="10" s="1"/>
  <c r="G1356" i="10"/>
  <c r="H1341" i="8"/>
  <c r="D1342" i="8"/>
  <c r="F1342" i="8"/>
  <c r="C1343" i="8"/>
  <c r="G1342" i="8"/>
  <c r="G1325" i="2"/>
  <c r="F1325" i="2"/>
  <c r="C1326" i="2"/>
  <c r="D1326" i="2" s="1"/>
  <c r="H1324" i="2"/>
  <c r="D1357" i="10" l="1"/>
  <c r="C1358" i="10"/>
  <c r="F1358" i="10" s="1"/>
  <c r="G1357" i="10"/>
  <c r="H1342" i="8"/>
  <c r="D1343" i="8"/>
  <c r="F1343" i="8"/>
  <c r="G1343" i="8"/>
  <c r="C1344" i="8"/>
  <c r="H1325" i="2"/>
  <c r="G1326" i="2"/>
  <c r="C1327" i="2"/>
  <c r="D1327" i="2" s="1"/>
  <c r="F1326" i="2"/>
  <c r="D1358" i="10" l="1"/>
  <c r="H1358" i="10" s="1"/>
  <c r="H1357" i="10"/>
  <c r="C1359" i="10"/>
  <c r="F1359" i="10" s="1"/>
  <c r="G1358" i="10"/>
  <c r="H1343" i="8"/>
  <c r="D1344" i="8"/>
  <c r="F1344" i="8"/>
  <c r="C1345" i="8"/>
  <c r="G1344" i="8"/>
  <c r="H1326" i="2"/>
  <c r="G1327" i="2"/>
  <c r="C1328" i="2"/>
  <c r="D1328" i="2" s="1"/>
  <c r="F1327" i="2"/>
  <c r="D1359" i="10" l="1"/>
  <c r="H1359" i="10" s="1"/>
  <c r="G1359" i="10"/>
  <c r="C1360" i="10"/>
  <c r="F1360" i="10" s="1"/>
  <c r="H1344" i="8"/>
  <c r="D1345" i="8"/>
  <c r="F1345" i="8"/>
  <c r="C1346" i="8"/>
  <c r="G1345" i="8"/>
  <c r="H1327" i="2"/>
  <c r="G1328" i="2"/>
  <c r="C1329" i="2"/>
  <c r="D1329" i="2" s="1"/>
  <c r="F1328" i="2"/>
  <c r="D1360" i="10" l="1"/>
  <c r="C1361" i="10"/>
  <c r="F1361" i="10" s="1"/>
  <c r="G1360" i="10"/>
  <c r="H1345" i="8"/>
  <c r="D1346" i="8"/>
  <c r="F1346" i="8"/>
  <c r="C1347" i="8"/>
  <c r="G1346" i="8"/>
  <c r="H1328" i="2"/>
  <c r="G1329" i="2"/>
  <c r="C1330" i="2"/>
  <c r="D1330" i="2" s="1"/>
  <c r="F1329" i="2"/>
  <c r="H1360" i="10" l="1"/>
  <c r="D1361" i="10"/>
  <c r="H1361" i="10" s="1"/>
  <c r="C1362" i="10"/>
  <c r="F1362" i="10" s="1"/>
  <c r="G1361" i="10"/>
  <c r="H1346" i="8"/>
  <c r="D1347" i="8"/>
  <c r="F1347" i="8"/>
  <c r="G1347" i="8"/>
  <c r="C1348" i="8"/>
  <c r="H1329" i="2"/>
  <c r="G1330" i="2"/>
  <c r="C1331" i="2"/>
  <c r="D1331" i="2" s="1"/>
  <c r="F1330" i="2"/>
  <c r="D1362" i="10" l="1"/>
  <c r="H1362" i="10" s="1"/>
  <c r="G1362" i="10"/>
  <c r="C1363" i="10"/>
  <c r="F1363" i="10" s="1"/>
  <c r="H1347" i="8"/>
  <c r="D1348" i="8"/>
  <c r="F1348" i="8"/>
  <c r="C1349" i="8"/>
  <c r="G1348" i="8"/>
  <c r="H1330" i="2"/>
  <c r="G1331" i="2"/>
  <c r="F1331" i="2"/>
  <c r="C1332" i="2"/>
  <c r="D1332" i="2" s="1"/>
  <c r="D1363" i="10" l="1"/>
  <c r="H1363" i="10" s="1"/>
  <c r="C1364" i="10"/>
  <c r="F1364" i="10" s="1"/>
  <c r="G1363" i="10"/>
  <c r="H1348" i="8"/>
  <c r="D1349" i="8"/>
  <c r="F1349" i="8"/>
  <c r="C1350" i="8"/>
  <c r="G1349" i="8"/>
  <c r="H1331" i="2"/>
  <c r="G1332" i="2"/>
  <c r="C1333" i="2"/>
  <c r="D1333" i="2" s="1"/>
  <c r="F1332" i="2"/>
  <c r="D1364" i="10" l="1"/>
  <c r="C1365" i="10"/>
  <c r="F1365" i="10" s="1"/>
  <c r="G1364" i="10"/>
  <c r="H1349" i="8"/>
  <c r="D1350" i="8"/>
  <c r="F1350" i="8"/>
  <c r="C1351" i="8"/>
  <c r="G1350" i="8"/>
  <c r="H1332" i="2"/>
  <c r="G1333" i="2"/>
  <c r="F1333" i="2"/>
  <c r="C1334" i="2"/>
  <c r="D1334" i="2" s="1"/>
  <c r="D1365" i="10" l="1"/>
  <c r="H1365" i="10" s="1"/>
  <c r="H1364" i="10"/>
  <c r="C1366" i="10"/>
  <c r="F1366" i="10" s="1"/>
  <c r="G1365" i="10"/>
  <c r="H1350" i="8"/>
  <c r="D1351" i="8"/>
  <c r="F1351" i="8"/>
  <c r="G1351" i="8"/>
  <c r="C1352" i="8"/>
  <c r="H1333" i="2"/>
  <c r="G1334" i="2"/>
  <c r="F1334" i="2"/>
  <c r="C1335" i="2"/>
  <c r="D1335" i="2" s="1"/>
  <c r="D1366" i="10" l="1"/>
  <c r="H1366" i="10" s="1"/>
  <c r="C1367" i="10"/>
  <c r="F1367" i="10" s="1"/>
  <c r="G1366" i="10"/>
  <c r="H1351" i="8"/>
  <c r="D1352" i="8"/>
  <c r="F1352" i="8"/>
  <c r="C1353" i="8"/>
  <c r="G1352" i="8"/>
  <c r="G1335" i="2"/>
  <c r="C1336" i="2"/>
  <c r="D1336" i="2" s="1"/>
  <c r="F1335" i="2"/>
  <c r="H1334" i="2"/>
  <c r="D1367" i="10" l="1"/>
  <c r="H1367" i="10" s="1"/>
  <c r="G1367" i="10"/>
  <c r="C1368" i="10"/>
  <c r="F1368" i="10" s="1"/>
  <c r="H1352" i="8"/>
  <c r="D1353" i="8"/>
  <c r="F1353" i="8"/>
  <c r="C1354" i="8"/>
  <c r="G1353" i="8"/>
  <c r="H1335" i="2"/>
  <c r="G1336" i="2"/>
  <c r="C1337" i="2"/>
  <c r="D1337" i="2" s="1"/>
  <c r="F1336" i="2"/>
  <c r="D1368" i="10" l="1"/>
  <c r="H1368" i="10" s="1"/>
  <c r="C1369" i="10"/>
  <c r="F1369" i="10" s="1"/>
  <c r="G1368" i="10"/>
  <c r="H1353" i="8"/>
  <c r="D1354" i="8"/>
  <c r="F1354" i="8"/>
  <c r="C1355" i="8"/>
  <c r="G1354" i="8"/>
  <c r="H1336" i="2"/>
  <c r="G1337" i="2"/>
  <c r="F1337" i="2"/>
  <c r="C1338" i="2"/>
  <c r="D1338" i="2" s="1"/>
  <c r="D1369" i="10" l="1"/>
  <c r="H1369" i="10" s="1"/>
  <c r="C1370" i="10"/>
  <c r="F1370" i="10" s="1"/>
  <c r="G1369" i="10"/>
  <c r="H1354" i="8"/>
  <c r="D1355" i="8"/>
  <c r="F1355" i="8"/>
  <c r="G1355" i="8"/>
  <c r="C1356" i="8"/>
  <c r="H1337" i="2"/>
  <c r="G1338" i="2"/>
  <c r="C1339" i="2"/>
  <c r="D1339" i="2" s="1"/>
  <c r="F1338" i="2"/>
  <c r="D1370" i="10" l="1"/>
  <c r="G1370" i="10"/>
  <c r="C1371" i="10"/>
  <c r="F1371" i="10" s="1"/>
  <c r="H1355" i="8"/>
  <c r="D1356" i="8"/>
  <c r="F1356" i="8"/>
  <c r="C1357" i="8"/>
  <c r="G1356" i="8"/>
  <c r="H1338" i="2"/>
  <c r="G1339" i="2"/>
  <c r="F1339" i="2"/>
  <c r="C1340" i="2"/>
  <c r="D1340" i="2" s="1"/>
  <c r="H1370" i="10" l="1"/>
  <c r="D1371" i="10"/>
  <c r="H1371" i="10" s="1"/>
  <c r="C1372" i="10"/>
  <c r="F1372" i="10" s="1"/>
  <c r="G1371" i="10"/>
  <c r="H1356" i="8"/>
  <c r="D1357" i="8"/>
  <c r="F1357" i="8"/>
  <c r="C1358" i="8"/>
  <c r="G1357" i="8"/>
  <c r="G1340" i="2"/>
  <c r="C1341" i="2"/>
  <c r="D1341" i="2" s="1"/>
  <c r="F1340" i="2"/>
  <c r="H1339" i="2"/>
  <c r="D1372" i="10" l="1"/>
  <c r="H1372" i="10" s="1"/>
  <c r="C1373" i="10"/>
  <c r="F1373" i="10" s="1"/>
  <c r="G1372" i="10"/>
  <c r="H1357" i="8"/>
  <c r="D1358" i="8"/>
  <c r="F1358" i="8"/>
  <c r="C1359" i="8"/>
  <c r="G1358" i="8"/>
  <c r="H1340" i="2"/>
  <c r="G1341" i="2"/>
  <c r="C1342" i="2"/>
  <c r="D1342" i="2" s="1"/>
  <c r="F1341" i="2"/>
  <c r="D1373" i="10" l="1"/>
  <c r="H1373" i="10" s="1"/>
  <c r="C1374" i="10"/>
  <c r="F1374" i="10" s="1"/>
  <c r="G1373" i="10"/>
  <c r="H1358" i="8"/>
  <c r="D1359" i="8"/>
  <c r="F1359" i="8"/>
  <c r="G1359" i="8"/>
  <c r="C1360" i="8"/>
  <c r="H1341" i="2"/>
  <c r="G1342" i="2"/>
  <c r="F1342" i="2"/>
  <c r="C1343" i="2"/>
  <c r="D1343" i="2" s="1"/>
  <c r="D1374" i="10" l="1"/>
  <c r="C1375" i="10"/>
  <c r="F1375" i="10" s="1"/>
  <c r="G1374" i="10"/>
  <c r="H1359" i="8"/>
  <c r="D1360" i="8"/>
  <c r="F1360" i="8"/>
  <c r="C1361" i="8"/>
  <c r="G1360" i="8"/>
  <c r="H1342" i="2"/>
  <c r="G1343" i="2"/>
  <c r="F1343" i="2"/>
  <c r="C1344" i="2"/>
  <c r="D1344" i="2" s="1"/>
  <c r="D1375" i="10" l="1"/>
  <c r="H1375" i="10" s="1"/>
  <c r="H1374" i="10"/>
  <c r="G1375" i="10"/>
  <c r="C1376" i="10"/>
  <c r="F1376" i="10" s="1"/>
  <c r="H1360" i="8"/>
  <c r="D1361" i="8"/>
  <c r="F1361" i="8"/>
  <c r="C1362" i="8"/>
  <c r="G1361" i="8"/>
  <c r="H1343" i="2"/>
  <c r="G1344" i="2"/>
  <c r="C1345" i="2"/>
  <c r="D1345" i="2" s="1"/>
  <c r="F1344" i="2"/>
  <c r="D1376" i="10" l="1"/>
  <c r="H1376" i="10" s="1"/>
  <c r="C1377" i="10"/>
  <c r="F1377" i="10" s="1"/>
  <c r="G1376" i="10"/>
  <c r="D1362" i="8"/>
  <c r="F1362" i="8"/>
  <c r="H1361" i="8"/>
  <c r="C1363" i="8"/>
  <c r="G1362" i="8"/>
  <c r="G1345" i="2"/>
  <c r="C1346" i="2"/>
  <c r="D1346" i="2" s="1"/>
  <c r="F1345" i="2"/>
  <c r="H1344" i="2"/>
  <c r="D1377" i="10" l="1"/>
  <c r="C1378" i="10"/>
  <c r="F1378" i="10" s="1"/>
  <c r="G1377" i="10"/>
  <c r="D1363" i="8"/>
  <c r="F1363" i="8"/>
  <c r="H1362" i="8"/>
  <c r="G1363" i="8"/>
  <c r="C1364" i="8"/>
  <c r="H1345" i="2"/>
  <c r="G1346" i="2"/>
  <c r="F1346" i="2"/>
  <c r="C1347" i="2"/>
  <c r="D1347" i="2" s="1"/>
  <c r="H1377" i="10" l="1"/>
  <c r="D1378" i="10"/>
  <c r="H1378" i="10" s="1"/>
  <c r="G1378" i="10"/>
  <c r="C1379" i="10"/>
  <c r="F1379" i="10" s="1"/>
  <c r="H1363" i="8"/>
  <c r="D1364" i="8"/>
  <c r="F1364" i="8"/>
  <c r="C1365" i="8"/>
  <c r="G1364" i="8"/>
  <c r="G1347" i="2"/>
  <c r="F1347" i="2"/>
  <c r="C1348" i="2"/>
  <c r="D1348" i="2" s="1"/>
  <c r="H1346" i="2"/>
  <c r="D1379" i="10" l="1"/>
  <c r="H1379" i="10" s="1"/>
  <c r="C1380" i="10"/>
  <c r="F1380" i="10" s="1"/>
  <c r="G1379" i="10"/>
  <c r="H1364" i="8"/>
  <c r="D1365" i="8"/>
  <c r="F1365" i="8"/>
  <c r="C1366" i="8"/>
  <c r="G1365" i="8"/>
  <c r="H1347" i="2"/>
  <c r="G1348" i="2"/>
  <c r="C1349" i="2"/>
  <c r="D1349" i="2" s="1"/>
  <c r="F1348" i="2"/>
  <c r="D1380" i="10" l="1"/>
  <c r="H1380" i="10" s="1"/>
  <c r="C1381" i="10"/>
  <c r="F1381" i="10" s="1"/>
  <c r="G1380" i="10"/>
  <c r="D1366" i="8"/>
  <c r="F1366" i="8"/>
  <c r="H1365" i="8"/>
  <c r="C1367" i="8"/>
  <c r="G1366" i="8"/>
  <c r="H1348" i="2"/>
  <c r="G1349" i="2"/>
  <c r="F1349" i="2"/>
  <c r="C1350" i="2"/>
  <c r="D1350" i="2" s="1"/>
  <c r="D1381" i="10" l="1"/>
  <c r="C1382" i="10"/>
  <c r="F1382" i="10" s="1"/>
  <c r="G1381" i="10"/>
  <c r="D1367" i="8"/>
  <c r="F1367" i="8"/>
  <c r="H1366" i="8"/>
  <c r="G1367" i="8"/>
  <c r="C1368" i="8"/>
  <c r="H1349" i="2"/>
  <c r="G1350" i="2"/>
  <c r="F1350" i="2"/>
  <c r="C1351" i="2"/>
  <c r="D1351" i="2" s="1"/>
  <c r="H1381" i="10" l="1"/>
  <c r="D1382" i="10"/>
  <c r="C1383" i="10"/>
  <c r="F1383" i="10" s="1"/>
  <c r="G1382" i="10"/>
  <c r="D1368" i="8"/>
  <c r="F1368" i="8"/>
  <c r="H1367" i="8"/>
  <c r="C1369" i="8"/>
  <c r="G1368" i="8"/>
  <c r="H1350" i="2"/>
  <c r="G1351" i="2"/>
  <c r="C1352" i="2"/>
  <c r="D1352" i="2" s="1"/>
  <c r="F1351" i="2"/>
  <c r="H1382" i="10" l="1"/>
  <c r="D1383" i="10"/>
  <c r="C1384" i="10"/>
  <c r="F1384" i="10" s="1"/>
  <c r="G1383" i="10"/>
  <c r="D1369" i="8"/>
  <c r="F1369" i="8"/>
  <c r="H1368" i="8"/>
  <c r="C1370" i="8"/>
  <c r="G1369" i="8"/>
  <c r="H1351" i="2"/>
  <c r="G1352" i="2"/>
  <c r="C1353" i="2"/>
  <c r="D1353" i="2" s="1"/>
  <c r="F1352" i="2"/>
  <c r="H1383" i="10" l="1"/>
  <c r="D1384" i="10"/>
  <c r="C1385" i="10"/>
  <c r="F1385" i="10" s="1"/>
  <c r="G1384" i="10"/>
  <c r="H1369" i="8"/>
  <c r="D1370" i="8"/>
  <c r="F1370" i="8"/>
  <c r="C1371" i="8"/>
  <c r="G1370" i="8"/>
  <c r="G1353" i="2"/>
  <c r="C1354" i="2"/>
  <c r="D1354" i="2" s="1"/>
  <c r="F1353" i="2"/>
  <c r="H1352" i="2"/>
  <c r="H1384" i="10" l="1"/>
  <c r="D1385" i="10"/>
  <c r="C1386" i="10"/>
  <c r="F1386" i="10" s="1"/>
  <c r="G1385" i="10"/>
  <c r="H1370" i="8"/>
  <c r="D1371" i="8"/>
  <c r="F1371" i="8"/>
  <c r="G1371" i="8"/>
  <c r="C1372" i="8"/>
  <c r="G1354" i="2"/>
  <c r="C1355" i="2"/>
  <c r="D1355" i="2" s="1"/>
  <c r="F1354" i="2"/>
  <c r="H1353" i="2"/>
  <c r="H1385" i="10" l="1"/>
  <c r="D1386" i="10"/>
  <c r="G1386" i="10"/>
  <c r="C1387" i="10"/>
  <c r="F1387" i="10" s="1"/>
  <c r="H1371" i="8"/>
  <c r="D1372" i="8"/>
  <c r="F1372" i="8"/>
  <c r="C1373" i="8"/>
  <c r="G1372" i="8"/>
  <c r="G1355" i="2"/>
  <c r="C1356" i="2"/>
  <c r="D1356" i="2" s="1"/>
  <c r="F1355" i="2"/>
  <c r="H1354" i="2"/>
  <c r="H1386" i="10" l="1"/>
  <c r="D1387" i="10"/>
  <c r="C1388" i="10"/>
  <c r="F1388" i="10" s="1"/>
  <c r="G1387" i="10"/>
  <c r="D1373" i="8"/>
  <c r="F1373" i="8"/>
  <c r="H1372" i="8"/>
  <c r="C1374" i="8"/>
  <c r="G1373" i="8"/>
  <c r="H1355" i="2"/>
  <c r="G1356" i="2"/>
  <c r="C1357" i="2"/>
  <c r="D1357" i="2" s="1"/>
  <c r="F1356" i="2"/>
  <c r="H1387" i="10" l="1"/>
  <c r="D1388" i="10"/>
  <c r="H1388" i="10" s="1"/>
  <c r="C1389" i="10"/>
  <c r="F1389" i="10" s="1"/>
  <c r="G1388" i="10"/>
  <c r="H1373" i="8"/>
  <c r="D1374" i="8"/>
  <c r="F1374" i="8"/>
  <c r="C1375" i="8"/>
  <c r="G1374" i="8"/>
  <c r="H1356" i="2"/>
  <c r="G1357" i="2"/>
  <c r="F1357" i="2"/>
  <c r="H1357" i="2" s="1"/>
  <c r="C1358" i="2"/>
  <c r="D1358" i="2" s="1"/>
  <c r="D1389" i="10" l="1"/>
  <c r="H1389" i="10" s="1"/>
  <c r="C1390" i="10"/>
  <c r="F1390" i="10" s="1"/>
  <c r="G1389" i="10"/>
  <c r="H1374" i="8"/>
  <c r="D1375" i="8"/>
  <c r="F1375" i="8"/>
  <c r="G1375" i="8"/>
  <c r="C1376" i="8"/>
  <c r="G1358" i="2"/>
  <c r="F1358" i="2"/>
  <c r="C1359" i="2"/>
  <c r="D1359" i="2" s="1"/>
  <c r="D1390" i="10" l="1"/>
  <c r="H1390" i="10" s="1"/>
  <c r="C1391" i="10"/>
  <c r="F1391" i="10" s="1"/>
  <c r="G1390" i="10"/>
  <c r="D1376" i="8"/>
  <c r="F1376" i="8"/>
  <c r="H1375" i="8"/>
  <c r="C1377" i="8"/>
  <c r="G1376" i="8"/>
  <c r="H1358" i="2"/>
  <c r="G1359" i="2"/>
  <c r="F1359" i="2"/>
  <c r="C1360" i="2"/>
  <c r="D1360" i="2" s="1"/>
  <c r="D1391" i="10" l="1"/>
  <c r="G1391" i="10"/>
  <c r="C1392" i="10"/>
  <c r="F1392" i="10" s="1"/>
  <c r="D1377" i="8"/>
  <c r="F1377" i="8"/>
  <c r="H1376" i="8"/>
  <c r="C1378" i="8"/>
  <c r="G1377" i="8"/>
  <c r="C1361" i="2"/>
  <c r="D1361" i="2" s="1"/>
  <c r="F1360" i="2"/>
  <c r="G1360" i="2"/>
  <c r="H1359" i="2"/>
  <c r="H1391" i="10" l="1"/>
  <c r="D1392" i="10"/>
  <c r="H1392" i="10" s="1"/>
  <c r="C1393" i="10"/>
  <c r="F1393" i="10" s="1"/>
  <c r="G1392" i="10"/>
  <c r="H1377" i="8"/>
  <c r="D1378" i="8"/>
  <c r="F1378" i="8"/>
  <c r="C1379" i="8"/>
  <c r="G1378" i="8"/>
  <c r="H1360" i="2"/>
  <c r="G1361" i="2"/>
  <c r="C1362" i="2"/>
  <c r="D1362" i="2" s="1"/>
  <c r="F1361" i="2"/>
  <c r="D1393" i="10" l="1"/>
  <c r="H1393" i="10" s="1"/>
  <c r="C1394" i="10"/>
  <c r="F1394" i="10" s="1"/>
  <c r="G1393" i="10"/>
  <c r="H1378" i="8"/>
  <c r="D1379" i="8"/>
  <c r="F1379" i="8"/>
  <c r="G1379" i="8"/>
  <c r="C1380" i="8"/>
  <c r="H1361" i="2"/>
  <c r="G1362" i="2"/>
  <c r="F1362" i="2"/>
  <c r="C1363" i="2"/>
  <c r="D1363" i="2" s="1"/>
  <c r="D1394" i="10" l="1"/>
  <c r="H1394" i="10" s="1"/>
  <c r="G1394" i="10"/>
  <c r="C1395" i="10"/>
  <c r="F1395" i="10" s="1"/>
  <c r="H1379" i="8"/>
  <c r="D1380" i="8"/>
  <c r="F1380" i="8"/>
  <c r="C1381" i="8"/>
  <c r="G1380" i="8"/>
  <c r="H1362" i="2"/>
  <c r="G1363" i="2"/>
  <c r="C1364" i="2"/>
  <c r="D1364" i="2" s="1"/>
  <c r="F1363" i="2"/>
  <c r="D1395" i="10" l="1"/>
  <c r="H1395" i="10" s="1"/>
  <c r="C1396" i="10"/>
  <c r="F1396" i="10" s="1"/>
  <c r="G1395" i="10"/>
  <c r="H1380" i="8"/>
  <c r="D1381" i="8"/>
  <c r="F1381" i="8"/>
  <c r="C1382" i="8"/>
  <c r="G1381" i="8"/>
  <c r="G1364" i="2"/>
  <c r="C1365" i="2"/>
  <c r="D1365" i="2" s="1"/>
  <c r="F1364" i="2"/>
  <c r="H1363" i="2"/>
  <c r="D1396" i="10" l="1"/>
  <c r="H1396" i="10" s="1"/>
  <c r="C1397" i="10"/>
  <c r="F1397" i="10" s="1"/>
  <c r="G1396" i="10"/>
  <c r="H1381" i="8"/>
  <c r="D1382" i="8"/>
  <c r="F1382" i="8"/>
  <c r="C1383" i="8"/>
  <c r="G1382" i="8"/>
  <c r="H1364" i="2"/>
  <c r="G1365" i="2"/>
  <c r="C1366" i="2"/>
  <c r="D1366" i="2" s="1"/>
  <c r="F1365" i="2"/>
  <c r="D1397" i="10" l="1"/>
  <c r="C1398" i="10"/>
  <c r="F1398" i="10" s="1"/>
  <c r="G1397" i="10"/>
  <c r="H1382" i="8"/>
  <c r="D1383" i="8"/>
  <c r="F1383" i="8"/>
  <c r="G1383" i="8"/>
  <c r="C1384" i="8"/>
  <c r="H1365" i="2"/>
  <c r="G1366" i="2"/>
  <c r="C1367" i="2"/>
  <c r="D1367" i="2" s="1"/>
  <c r="F1366" i="2"/>
  <c r="H1397" i="10" l="1"/>
  <c r="D1398" i="10"/>
  <c r="H1398" i="10" s="1"/>
  <c r="C1399" i="10"/>
  <c r="F1399" i="10" s="1"/>
  <c r="G1398" i="10"/>
  <c r="D1384" i="8"/>
  <c r="F1384" i="8"/>
  <c r="H1383" i="8"/>
  <c r="C1385" i="8"/>
  <c r="G1384" i="8"/>
  <c r="H1366" i="2"/>
  <c r="G1367" i="2"/>
  <c r="C1368" i="2"/>
  <c r="D1368" i="2" s="1"/>
  <c r="F1367" i="2"/>
  <c r="D1399" i="10" l="1"/>
  <c r="H1399" i="10" s="1"/>
  <c r="G1399" i="10"/>
  <c r="C1400" i="10"/>
  <c r="F1400" i="10" s="1"/>
  <c r="D1385" i="8"/>
  <c r="F1385" i="8"/>
  <c r="H1384" i="8"/>
  <c r="C1386" i="8"/>
  <c r="G1385" i="8"/>
  <c r="H1367" i="2"/>
  <c r="G1368" i="2"/>
  <c r="F1368" i="2"/>
  <c r="C1369" i="2"/>
  <c r="D1369" i="2" s="1"/>
  <c r="D1400" i="10" l="1"/>
  <c r="H1400" i="10" s="1"/>
  <c r="C1401" i="10"/>
  <c r="F1401" i="10" s="1"/>
  <c r="G1400" i="10"/>
  <c r="D1386" i="8"/>
  <c r="F1386" i="8"/>
  <c r="H1385" i="8"/>
  <c r="C1387" i="8"/>
  <c r="G1386" i="8"/>
  <c r="G1369" i="2"/>
  <c r="F1369" i="2"/>
  <c r="C1370" i="2"/>
  <c r="D1370" i="2" s="1"/>
  <c r="H1368" i="2"/>
  <c r="D1401" i="10" l="1"/>
  <c r="C1402" i="10"/>
  <c r="F1402" i="10" s="1"/>
  <c r="G1401" i="10"/>
  <c r="D1387" i="8"/>
  <c r="F1387" i="8"/>
  <c r="H1386" i="8"/>
  <c r="G1387" i="8"/>
  <c r="C1388" i="8"/>
  <c r="G1370" i="2"/>
  <c r="C1371" i="2"/>
  <c r="D1371" i="2" s="1"/>
  <c r="F1370" i="2"/>
  <c r="H1369" i="2"/>
  <c r="H1401" i="10" l="1"/>
  <c r="D1402" i="10"/>
  <c r="H1402" i="10" s="1"/>
  <c r="G1402" i="10"/>
  <c r="C1403" i="10"/>
  <c r="F1403" i="10" s="1"/>
  <c r="D1388" i="8"/>
  <c r="F1388" i="8"/>
  <c r="H1387" i="8"/>
  <c r="C1389" i="8"/>
  <c r="G1388" i="8"/>
  <c r="H1370" i="2"/>
  <c r="G1371" i="2"/>
  <c r="F1371" i="2"/>
  <c r="C1372" i="2"/>
  <c r="D1372" i="2" s="1"/>
  <c r="D1403" i="10" l="1"/>
  <c r="C1404" i="10"/>
  <c r="F1404" i="10" s="1"/>
  <c r="G1403" i="10"/>
  <c r="D1389" i="8"/>
  <c r="F1389" i="8"/>
  <c r="H1388" i="8"/>
  <c r="C1390" i="8"/>
  <c r="G1389" i="8"/>
  <c r="G1372" i="2"/>
  <c r="C1373" i="2"/>
  <c r="D1373" i="2" s="1"/>
  <c r="F1372" i="2"/>
  <c r="H1371" i="2"/>
  <c r="H1403" i="10" l="1"/>
  <c r="D1404" i="10"/>
  <c r="H1404" i="10" s="1"/>
  <c r="C1405" i="10"/>
  <c r="F1405" i="10" s="1"/>
  <c r="G1404" i="10"/>
  <c r="H1389" i="8"/>
  <c r="D1390" i="8"/>
  <c r="F1390" i="8"/>
  <c r="C1391" i="8"/>
  <c r="G1390" i="8"/>
  <c r="H1372" i="2"/>
  <c r="G1373" i="2"/>
  <c r="C1374" i="2"/>
  <c r="D1374" i="2" s="1"/>
  <c r="F1373" i="2"/>
  <c r="D1405" i="10" l="1"/>
  <c r="H1405" i="10" s="1"/>
  <c r="C1406" i="10"/>
  <c r="F1406" i="10" s="1"/>
  <c r="G1405" i="10"/>
  <c r="D1391" i="8"/>
  <c r="F1391" i="8"/>
  <c r="H1390" i="8"/>
  <c r="G1391" i="8"/>
  <c r="C1392" i="8"/>
  <c r="H1373" i="2"/>
  <c r="G1374" i="2"/>
  <c r="C1375" i="2"/>
  <c r="D1375" i="2" s="1"/>
  <c r="F1374" i="2"/>
  <c r="D1406" i="10" l="1"/>
  <c r="H1406" i="10" s="1"/>
  <c r="C1407" i="10"/>
  <c r="F1407" i="10" s="1"/>
  <c r="G1406" i="10"/>
  <c r="D1392" i="8"/>
  <c r="F1392" i="8"/>
  <c r="H1391" i="8"/>
  <c r="C1393" i="8"/>
  <c r="G1392" i="8"/>
  <c r="H1374" i="2"/>
  <c r="G1375" i="2"/>
  <c r="F1375" i="2"/>
  <c r="C1376" i="2"/>
  <c r="D1376" i="2" s="1"/>
  <c r="D1407" i="10" l="1"/>
  <c r="G1407" i="10"/>
  <c r="C1408" i="10"/>
  <c r="F1408" i="10" s="1"/>
  <c r="D1393" i="8"/>
  <c r="F1393" i="8"/>
  <c r="H1392" i="8"/>
  <c r="C1394" i="8"/>
  <c r="G1393" i="8"/>
  <c r="H1375" i="2"/>
  <c r="G1376" i="2"/>
  <c r="C1377" i="2"/>
  <c r="D1377" i="2" s="1"/>
  <c r="F1376" i="2"/>
  <c r="H1407" i="10" l="1"/>
  <c r="D1408" i="10"/>
  <c r="H1408" i="10" s="1"/>
  <c r="C1409" i="10"/>
  <c r="F1409" i="10" s="1"/>
  <c r="G1408" i="10"/>
  <c r="D1394" i="8"/>
  <c r="F1394" i="8"/>
  <c r="H1393" i="8"/>
  <c r="C1395" i="8"/>
  <c r="G1394" i="8"/>
  <c r="H1376" i="2"/>
  <c r="G1377" i="2"/>
  <c r="F1377" i="2"/>
  <c r="H1377" i="2" s="1"/>
  <c r="C1378" i="2"/>
  <c r="D1378" i="2" s="1"/>
  <c r="D1409" i="10" l="1"/>
  <c r="H1409" i="10" s="1"/>
  <c r="C1410" i="10"/>
  <c r="F1410" i="10" s="1"/>
  <c r="G1409" i="10"/>
  <c r="H1394" i="8"/>
  <c r="D1395" i="8"/>
  <c r="F1395" i="8"/>
  <c r="G1395" i="8"/>
  <c r="C1396" i="8"/>
  <c r="G1378" i="2"/>
  <c r="C1379" i="2"/>
  <c r="D1379" i="2" s="1"/>
  <c r="F1378" i="2"/>
  <c r="D1410" i="10" l="1"/>
  <c r="H1410" i="10" s="1"/>
  <c r="G1410" i="10"/>
  <c r="C1411" i="10"/>
  <c r="F1411" i="10" s="1"/>
  <c r="H1395" i="8"/>
  <c r="D1396" i="8"/>
  <c r="F1396" i="8"/>
  <c r="C1397" i="8"/>
  <c r="G1396" i="8"/>
  <c r="H1378" i="2"/>
  <c r="G1379" i="2"/>
  <c r="C1380" i="2"/>
  <c r="D1380" i="2" s="1"/>
  <c r="F1379" i="2"/>
  <c r="D1411" i="10" l="1"/>
  <c r="C1412" i="10"/>
  <c r="F1412" i="10" s="1"/>
  <c r="G1411" i="10"/>
  <c r="D1397" i="8"/>
  <c r="F1397" i="8"/>
  <c r="H1396" i="8"/>
  <c r="C1398" i="8"/>
  <c r="G1397" i="8"/>
  <c r="H1379" i="2"/>
  <c r="G1380" i="2"/>
  <c r="F1380" i="2"/>
  <c r="C1381" i="2"/>
  <c r="D1381" i="2" s="1"/>
  <c r="H1411" i="10" l="1"/>
  <c r="D1412" i="10"/>
  <c r="H1412" i="10" s="1"/>
  <c r="C1413" i="10"/>
  <c r="F1413" i="10" s="1"/>
  <c r="G1412" i="10"/>
  <c r="H1397" i="8"/>
  <c r="D1398" i="8"/>
  <c r="F1398" i="8"/>
  <c r="C1399" i="8"/>
  <c r="G1398" i="8"/>
  <c r="H1380" i="2"/>
  <c r="C1382" i="2"/>
  <c r="D1382" i="2" s="1"/>
  <c r="F1381" i="2"/>
  <c r="G1381" i="2"/>
  <c r="D1413" i="10" l="1"/>
  <c r="H1413" i="10" s="1"/>
  <c r="C1414" i="10"/>
  <c r="F1414" i="10" s="1"/>
  <c r="G1413" i="10"/>
  <c r="H1398" i="8"/>
  <c r="D1399" i="8"/>
  <c r="F1399" i="8"/>
  <c r="G1399" i="8"/>
  <c r="C1400" i="8"/>
  <c r="H1381" i="2"/>
  <c r="G1382" i="2"/>
  <c r="F1382" i="2"/>
  <c r="C1383" i="2"/>
  <c r="D1383" i="2" s="1"/>
  <c r="D1414" i="10" l="1"/>
  <c r="C1415" i="10"/>
  <c r="F1415" i="10" s="1"/>
  <c r="G1414" i="10"/>
  <c r="D1400" i="8"/>
  <c r="F1400" i="8"/>
  <c r="H1399" i="8"/>
  <c r="C1401" i="8"/>
  <c r="G1400" i="8"/>
  <c r="H1382" i="2"/>
  <c r="G1383" i="2"/>
  <c r="C1384" i="2"/>
  <c r="D1384" i="2" s="1"/>
  <c r="F1383" i="2"/>
  <c r="H1414" i="10" l="1"/>
  <c r="D1415" i="10"/>
  <c r="H1415" i="10" s="1"/>
  <c r="C1416" i="10"/>
  <c r="F1416" i="10" s="1"/>
  <c r="G1415" i="10"/>
  <c r="H1400" i="8"/>
  <c r="D1401" i="8"/>
  <c r="F1401" i="8"/>
  <c r="C1402" i="8"/>
  <c r="G1401" i="8"/>
  <c r="G1384" i="2"/>
  <c r="F1384" i="2"/>
  <c r="C1385" i="2"/>
  <c r="D1385" i="2" s="1"/>
  <c r="H1383" i="2"/>
  <c r="D1416" i="10" l="1"/>
  <c r="H1416" i="10" s="1"/>
  <c r="C1417" i="10"/>
  <c r="F1417" i="10" s="1"/>
  <c r="G1416" i="10"/>
  <c r="H1401" i="8"/>
  <c r="D1402" i="8"/>
  <c r="F1402" i="8"/>
  <c r="C1403" i="8"/>
  <c r="G1402" i="8"/>
  <c r="G1385" i="2"/>
  <c r="F1385" i="2"/>
  <c r="C1386" i="2"/>
  <c r="D1386" i="2" s="1"/>
  <c r="H1384" i="2"/>
  <c r="D1417" i="10" l="1"/>
  <c r="H1417" i="10" s="1"/>
  <c r="C1418" i="10"/>
  <c r="F1418" i="10" s="1"/>
  <c r="G1417" i="10"/>
  <c r="D1403" i="8"/>
  <c r="F1403" i="8"/>
  <c r="H1402" i="8"/>
  <c r="G1403" i="8"/>
  <c r="C1404" i="8"/>
  <c r="G1386" i="2"/>
  <c r="F1386" i="2"/>
  <c r="C1387" i="2"/>
  <c r="D1387" i="2" s="1"/>
  <c r="H1385" i="2"/>
  <c r="D1418" i="10" l="1"/>
  <c r="H1418" i="10" s="1"/>
  <c r="G1418" i="10"/>
  <c r="C1419" i="10"/>
  <c r="F1419" i="10" s="1"/>
  <c r="D1404" i="8"/>
  <c r="F1404" i="8"/>
  <c r="H1403" i="8"/>
  <c r="C1405" i="8"/>
  <c r="G1404" i="8"/>
  <c r="H1386" i="2"/>
  <c r="G1387" i="2"/>
  <c r="F1387" i="2"/>
  <c r="C1388" i="2"/>
  <c r="D1388" i="2" s="1"/>
  <c r="D1419" i="10" l="1"/>
  <c r="H1419" i="10" s="1"/>
  <c r="C1420" i="10"/>
  <c r="F1420" i="10" s="1"/>
  <c r="G1419" i="10"/>
  <c r="D1405" i="8"/>
  <c r="F1405" i="8"/>
  <c r="H1404" i="8"/>
  <c r="C1406" i="8"/>
  <c r="G1405" i="8"/>
  <c r="G1388" i="2"/>
  <c r="F1388" i="2"/>
  <c r="C1389" i="2"/>
  <c r="D1389" i="2" s="1"/>
  <c r="H1387" i="2"/>
  <c r="D1420" i="10" l="1"/>
  <c r="H1420" i="10" s="1"/>
  <c r="C1421" i="10"/>
  <c r="F1421" i="10" s="1"/>
  <c r="G1420" i="10"/>
  <c r="D1406" i="8"/>
  <c r="F1406" i="8"/>
  <c r="H1405" i="8"/>
  <c r="C1407" i="8"/>
  <c r="G1406" i="8"/>
  <c r="G1389" i="2"/>
  <c r="F1389" i="2"/>
  <c r="C1390" i="2"/>
  <c r="D1390" i="2" s="1"/>
  <c r="H1388" i="2"/>
  <c r="D1421" i="10" l="1"/>
  <c r="C1422" i="10"/>
  <c r="F1422" i="10" s="1"/>
  <c r="G1421" i="10"/>
  <c r="H1406" i="8"/>
  <c r="D1407" i="8"/>
  <c r="F1407" i="8"/>
  <c r="G1407" i="8"/>
  <c r="C1408" i="8"/>
  <c r="H1389" i="2"/>
  <c r="G1390" i="2"/>
  <c r="F1390" i="2"/>
  <c r="C1391" i="2"/>
  <c r="D1391" i="2" s="1"/>
  <c r="H1421" i="10" l="1"/>
  <c r="D1422" i="10"/>
  <c r="C1423" i="10"/>
  <c r="F1423" i="10" s="1"/>
  <c r="G1422" i="10"/>
  <c r="H1407" i="8"/>
  <c r="D1408" i="8"/>
  <c r="F1408" i="8"/>
  <c r="C1409" i="8"/>
  <c r="G1408" i="8"/>
  <c r="G1391" i="2"/>
  <c r="C1392" i="2"/>
  <c r="D1392" i="2" s="1"/>
  <c r="F1391" i="2"/>
  <c r="H1390" i="2"/>
  <c r="H1422" i="10" l="1"/>
  <c r="D1423" i="10"/>
  <c r="G1423" i="10"/>
  <c r="C1424" i="10"/>
  <c r="F1424" i="10" s="1"/>
  <c r="D1409" i="8"/>
  <c r="F1409" i="8"/>
  <c r="H1408" i="8"/>
  <c r="C1410" i="8"/>
  <c r="G1409" i="8"/>
  <c r="H1391" i="2"/>
  <c r="G1392" i="2"/>
  <c r="C1393" i="2"/>
  <c r="D1393" i="2" s="1"/>
  <c r="F1392" i="2"/>
  <c r="H1423" i="10" l="1"/>
  <c r="D1424" i="10"/>
  <c r="C1425" i="10"/>
  <c r="F1425" i="10" s="1"/>
  <c r="G1424" i="10"/>
  <c r="D1410" i="8"/>
  <c r="F1410" i="8"/>
  <c r="H1409" i="8"/>
  <c r="C1411" i="8"/>
  <c r="G1410" i="8"/>
  <c r="H1392" i="2"/>
  <c r="G1393" i="2"/>
  <c r="F1393" i="2"/>
  <c r="C1394" i="2"/>
  <c r="D1394" i="2" s="1"/>
  <c r="H1424" i="10" l="1"/>
  <c r="D1425" i="10"/>
  <c r="C1426" i="10"/>
  <c r="F1426" i="10" s="1"/>
  <c r="G1425" i="10"/>
  <c r="D1411" i="8"/>
  <c r="F1411" i="8"/>
  <c r="H1410" i="8"/>
  <c r="G1411" i="8"/>
  <c r="C1412" i="8"/>
  <c r="H1393" i="2"/>
  <c r="G1394" i="2"/>
  <c r="F1394" i="2"/>
  <c r="C1395" i="2"/>
  <c r="D1395" i="2" s="1"/>
  <c r="H1425" i="10" l="1"/>
  <c r="D1426" i="10"/>
  <c r="G1426" i="10"/>
  <c r="C1427" i="10"/>
  <c r="F1427" i="10" s="1"/>
  <c r="D1412" i="8"/>
  <c r="F1412" i="8"/>
  <c r="H1411" i="8"/>
  <c r="C1413" i="8"/>
  <c r="G1412" i="8"/>
  <c r="H1394" i="2"/>
  <c r="G1395" i="2"/>
  <c r="C1396" i="2"/>
  <c r="D1396" i="2" s="1"/>
  <c r="F1395" i="2"/>
  <c r="H1426" i="10" l="1"/>
  <c r="D1427" i="10"/>
  <c r="C1428" i="10"/>
  <c r="F1428" i="10" s="1"/>
  <c r="G1427" i="10"/>
  <c r="D1413" i="8"/>
  <c r="F1413" i="8"/>
  <c r="H1412" i="8"/>
  <c r="C1414" i="8"/>
  <c r="G1413" i="8"/>
  <c r="H1395" i="2"/>
  <c r="G1396" i="2"/>
  <c r="F1396" i="2"/>
  <c r="H1396" i="2" s="1"/>
  <c r="C1397" i="2"/>
  <c r="D1397" i="2" s="1"/>
  <c r="H1427" i="10" l="1"/>
  <c r="D1428" i="10"/>
  <c r="C1429" i="10"/>
  <c r="F1429" i="10" s="1"/>
  <c r="G1428" i="10"/>
  <c r="H1413" i="8"/>
  <c r="D1414" i="8"/>
  <c r="F1414" i="8"/>
  <c r="C1415" i="8"/>
  <c r="G1414" i="8"/>
  <c r="G1397" i="2"/>
  <c r="F1397" i="2"/>
  <c r="C1398" i="2"/>
  <c r="D1398" i="2" s="1"/>
  <c r="H1428" i="10" l="1"/>
  <c r="D1429" i="10"/>
  <c r="H1429" i="10" s="1"/>
  <c r="C1430" i="10"/>
  <c r="F1430" i="10" s="1"/>
  <c r="G1429" i="10"/>
  <c r="D1415" i="8"/>
  <c r="F1415" i="8"/>
  <c r="H1414" i="8"/>
  <c r="G1415" i="8"/>
  <c r="C1416" i="8"/>
  <c r="G1398" i="2"/>
  <c r="C1399" i="2"/>
  <c r="D1399" i="2" s="1"/>
  <c r="F1398" i="2"/>
  <c r="H1397" i="2"/>
  <c r="D1430" i="10" l="1"/>
  <c r="H1430" i="10" s="1"/>
  <c r="C1431" i="10"/>
  <c r="F1431" i="10" s="1"/>
  <c r="G1430" i="10"/>
  <c r="H1415" i="8"/>
  <c r="D1416" i="8"/>
  <c r="F1416" i="8"/>
  <c r="C1417" i="8"/>
  <c r="G1416" i="8"/>
  <c r="H1398" i="2"/>
  <c r="G1399" i="2"/>
  <c r="C1400" i="2"/>
  <c r="D1400" i="2" s="1"/>
  <c r="F1399" i="2"/>
  <c r="D1431" i="10" l="1"/>
  <c r="H1431" i="10" s="1"/>
  <c r="G1431" i="10"/>
  <c r="C1432" i="10"/>
  <c r="F1432" i="10" s="1"/>
  <c r="H1416" i="8"/>
  <c r="D1417" i="8"/>
  <c r="F1417" i="8"/>
  <c r="C1418" i="8"/>
  <c r="G1417" i="8"/>
  <c r="H1399" i="2"/>
  <c r="G1400" i="2"/>
  <c r="F1400" i="2"/>
  <c r="H1400" i="2" s="1"/>
  <c r="C1401" i="2"/>
  <c r="D1401" i="2" s="1"/>
  <c r="D1432" i="10" l="1"/>
  <c r="H1432" i="10" s="1"/>
  <c r="C1433" i="10"/>
  <c r="F1433" i="10" s="1"/>
  <c r="G1432" i="10"/>
  <c r="H1417" i="8"/>
  <c r="D1418" i="8"/>
  <c r="F1418" i="8"/>
  <c r="C1419" i="8"/>
  <c r="G1418" i="8"/>
  <c r="G1401" i="2"/>
  <c r="C1402" i="2"/>
  <c r="D1402" i="2" s="1"/>
  <c r="F1401" i="2"/>
  <c r="D1433" i="10" l="1"/>
  <c r="C1434" i="10"/>
  <c r="F1434" i="10" s="1"/>
  <c r="G1433" i="10"/>
  <c r="H1418" i="8"/>
  <c r="D1419" i="8"/>
  <c r="F1419" i="8"/>
  <c r="G1419" i="8"/>
  <c r="C1420" i="8"/>
  <c r="H1401" i="2"/>
  <c r="G1402" i="2"/>
  <c r="F1402" i="2"/>
  <c r="C1403" i="2"/>
  <c r="D1403" i="2" s="1"/>
  <c r="H1433" i="10" l="1"/>
  <c r="D1434" i="10"/>
  <c r="H1434" i="10" s="1"/>
  <c r="G1434" i="10"/>
  <c r="C1435" i="10"/>
  <c r="F1435" i="10" s="1"/>
  <c r="H1419" i="8"/>
  <c r="D1420" i="8"/>
  <c r="F1420" i="8"/>
  <c r="C1421" i="8"/>
  <c r="G1420" i="8"/>
  <c r="G1403" i="2"/>
  <c r="C1404" i="2"/>
  <c r="D1404" i="2" s="1"/>
  <c r="F1403" i="2"/>
  <c r="H1402" i="2"/>
  <c r="D1435" i="10" l="1"/>
  <c r="H1435" i="10" s="1"/>
  <c r="C1436" i="10"/>
  <c r="F1436" i="10" s="1"/>
  <c r="G1435" i="10"/>
  <c r="D1421" i="8"/>
  <c r="F1421" i="8"/>
  <c r="H1420" i="8"/>
  <c r="C1422" i="8"/>
  <c r="G1421" i="8"/>
  <c r="C1405" i="2"/>
  <c r="D1405" i="2" s="1"/>
  <c r="G1404" i="2"/>
  <c r="F1404" i="2"/>
  <c r="H1403" i="2"/>
  <c r="D1436" i="10" l="1"/>
  <c r="H1436" i="10" s="1"/>
  <c r="C1437" i="10"/>
  <c r="F1437" i="10" s="1"/>
  <c r="G1436" i="10"/>
  <c r="D1422" i="8"/>
  <c r="F1422" i="8"/>
  <c r="H1421" i="8"/>
  <c r="C1423" i="8"/>
  <c r="G1422" i="8"/>
  <c r="H1404" i="2"/>
  <c r="G1405" i="2"/>
  <c r="C1406" i="2"/>
  <c r="D1406" i="2" s="1"/>
  <c r="F1405" i="2"/>
  <c r="D1437" i="10" l="1"/>
  <c r="C1438" i="10"/>
  <c r="F1438" i="10" s="1"/>
  <c r="G1437" i="10"/>
  <c r="D1423" i="8"/>
  <c r="F1423" i="8"/>
  <c r="H1422" i="8"/>
  <c r="G1423" i="8"/>
  <c r="C1424" i="8"/>
  <c r="H1405" i="2"/>
  <c r="G1406" i="2"/>
  <c r="F1406" i="2"/>
  <c r="H1406" i="2" s="1"/>
  <c r="C1407" i="2"/>
  <c r="D1407" i="2" s="1"/>
  <c r="H1437" i="10" l="1"/>
  <c r="D1438" i="10"/>
  <c r="H1438" i="10" s="1"/>
  <c r="C1439" i="10"/>
  <c r="F1439" i="10" s="1"/>
  <c r="G1438" i="10"/>
  <c r="D1424" i="8"/>
  <c r="F1424" i="8"/>
  <c r="H1423" i="8"/>
  <c r="C1425" i="8"/>
  <c r="G1424" i="8"/>
  <c r="G1407" i="2"/>
  <c r="C1408" i="2"/>
  <c r="D1408" i="2" s="1"/>
  <c r="F1407" i="2"/>
  <c r="D1439" i="10" l="1"/>
  <c r="H1439" i="10" s="1"/>
  <c r="G1439" i="10"/>
  <c r="C1440" i="10"/>
  <c r="F1440" i="10" s="1"/>
  <c r="H1424" i="8"/>
  <c r="D1425" i="8"/>
  <c r="F1425" i="8"/>
  <c r="C1426" i="8"/>
  <c r="G1425" i="8"/>
  <c r="H1407" i="2"/>
  <c r="G1408" i="2"/>
  <c r="F1408" i="2"/>
  <c r="C1409" i="2"/>
  <c r="D1409" i="2" s="1"/>
  <c r="D1440" i="10" l="1"/>
  <c r="C1441" i="10"/>
  <c r="F1441" i="10" s="1"/>
  <c r="G1440" i="10"/>
  <c r="H1425" i="8"/>
  <c r="D1426" i="8"/>
  <c r="F1426" i="8"/>
  <c r="C1427" i="8"/>
  <c r="G1426" i="8"/>
  <c r="H1408" i="2"/>
  <c r="G1409" i="2"/>
  <c r="C1410" i="2"/>
  <c r="D1410" i="2" s="1"/>
  <c r="F1409" i="2"/>
  <c r="H1440" i="10" l="1"/>
  <c r="D1441" i="10"/>
  <c r="C1442" i="10"/>
  <c r="F1442" i="10" s="1"/>
  <c r="G1441" i="10"/>
  <c r="H1426" i="8"/>
  <c r="D1427" i="8"/>
  <c r="F1427" i="8"/>
  <c r="G1427" i="8"/>
  <c r="C1428" i="8"/>
  <c r="H1409" i="2"/>
  <c r="G1410" i="2"/>
  <c r="F1410" i="2"/>
  <c r="C1411" i="2"/>
  <c r="D1411" i="2" s="1"/>
  <c r="D1442" i="10" l="1"/>
  <c r="H1441" i="10"/>
  <c r="G1442" i="10"/>
  <c r="C1443" i="10"/>
  <c r="F1443" i="10" s="1"/>
  <c r="D1428" i="8"/>
  <c r="F1428" i="8"/>
  <c r="H1427" i="8"/>
  <c r="C1429" i="8"/>
  <c r="G1428" i="8"/>
  <c r="H1410" i="2"/>
  <c r="G1411" i="2"/>
  <c r="F1411" i="2"/>
  <c r="C1412" i="2"/>
  <c r="D1412" i="2" s="1"/>
  <c r="D1443" i="10" l="1"/>
  <c r="H1442" i="10"/>
  <c r="C1444" i="10"/>
  <c r="F1444" i="10" s="1"/>
  <c r="G1443" i="10"/>
  <c r="H1428" i="8"/>
  <c r="D1429" i="8"/>
  <c r="F1429" i="8"/>
  <c r="C1430" i="8"/>
  <c r="G1429" i="8"/>
  <c r="H1411" i="2"/>
  <c r="G1412" i="2"/>
  <c r="C1413" i="2"/>
  <c r="D1413" i="2" s="1"/>
  <c r="F1412" i="2"/>
  <c r="D1444" i="10" l="1"/>
  <c r="H1443" i="10"/>
  <c r="C1445" i="10"/>
  <c r="F1445" i="10" s="1"/>
  <c r="G1444" i="10"/>
  <c r="D1430" i="8"/>
  <c r="F1430" i="8"/>
  <c r="H1429" i="8"/>
  <c r="C1431" i="8"/>
  <c r="G1430" i="8"/>
  <c r="G1413" i="2"/>
  <c r="C1414" i="2"/>
  <c r="D1414" i="2" s="1"/>
  <c r="F1413" i="2"/>
  <c r="H1412" i="2"/>
  <c r="D1445" i="10" l="1"/>
  <c r="H1444" i="10"/>
  <c r="C1446" i="10"/>
  <c r="F1446" i="10" s="1"/>
  <c r="G1445" i="10"/>
  <c r="H1430" i="8"/>
  <c r="D1431" i="8"/>
  <c r="F1431" i="8"/>
  <c r="G1431" i="8"/>
  <c r="C1432" i="8"/>
  <c r="G1414" i="2"/>
  <c r="F1414" i="2"/>
  <c r="C1415" i="2"/>
  <c r="D1415" i="2" s="1"/>
  <c r="H1413" i="2"/>
  <c r="D1446" i="10" l="1"/>
  <c r="H1445" i="10"/>
  <c r="C1447" i="10"/>
  <c r="F1447" i="10" s="1"/>
  <c r="G1446" i="10"/>
  <c r="H1431" i="8"/>
  <c r="D1432" i="8"/>
  <c r="F1432" i="8"/>
  <c r="C1433" i="8"/>
  <c r="G1432" i="8"/>
  <c r="H1414" i="2"/>
  <c r="G1415" i="2"/>
  <c r="C1416" i="2"/>
  <c r="D1416" i="2" s="1"/>
  <c r="F1415" i="2"/>
  <c r="D1447" i="10" l="1"/>
  <c r="H1446" i="10"/>
  <c r="C1448" i="10"/>
  <c r="F1448" i="10" s="1"/>
  <c r="G1447" i="10"/>
  <c r="D1433" i="8"/>
  <c r="F1433" i="8"/>
  <c r="H1432" i="8"/>
  <c r="C1434" i="8"/>
  <c r="G1433" i="8"/>
  <c r="G1416" i="2"/>
  <c r="C1417" i="2"/>
  <c r="D1417" i="2" s="1"/>
  <c r="F1416" i="2"/>
  <c r="H1415" i="2"/>
  <c r="D1448" i="10" l="1"/>
  <c r="H1447" i="10"/>
  <c r="C1449" i="10"/>
  <c r="F1449" i="10" s="1"/>
  <c r="G1448" i="10"/>
  <c r="H1433" i="8"/>
  <c r="D1434" i="8"/>
  <c r="F1434" i="8"/>
  <c r="C1435" i="8"/>
  <c r="G1434" i="8"/>
  <c r="H1416" i="2"/>
  <c r="G1417" i="2"/>
  <c r="F1417" i="2"/>
  <c r="C1418" i="2"/>
  <c r="D1418" i="2" s="1"/>
  <c r="D1449" i="10" l="1"/>
  <c r="H1448" i="10"/>
  <c r="C1450" i="10"/>
  <c r="F1450" i="10" s="1"/>
  <c r="G1449" i="10"/>
  <c r="H1434" i="8"/>
  <c r="D1435" i="8"/>
  <c r="F1435" i="8"/>
  <c r="G1435" i="8"/>
  <c r="C1436" i="8"/>
  <c r="H1417" i="2"/>
  <c r="G1418" i="2"/>
  <c r="F1418" i="2"/>
  <c r="C1419" i="2"/>
  <c r="D1419" i="2" s="1"/>
  <c r="H1449" i="10" l="1"/>
  <c r="D1450" i="10"/>
  <c r="H1450" i="10" s="1"/>
  <c r="G1450" i="10"/>
  <c r="C1451" i="10"/>
  <c r="F1451" i="10" s="1"/>
  <c r="H1435" i="8"/>
  <c r="D1436" i="8"/>
  <c r="F1436" i="8"/>
  <c r="C1437" i="8"/>
  <c r="G1436" i="8"/>
  <c r="H1418" i="2"/>
  <c r="G1419" i="2"/>
  <c r="F1419" i="2"/>
  <c r="C1420" i="2"/>
  <c r="D1420" i="2" s="1"/>
  <c r="D1451" i="10" l="1"/>
  <c r="H1451" i="10" s="1"/>
  <c r="C1452" i="10"/>
  <c r="F1452" i="10" s="1"/>
  <c r="G1451" i="10"/>
  <c r="D1437" i="8"/>
  <c r="F1437" i="8"/>
  <c r="H1436" i="8"/>
  <c r="C1438" i="8"/>
  <c r="G1437" i="8"/>
  <c r="G1420" i="2"/>
  <c r="C1421" i="2"/>
  <c r="D1421" i="2" s="1"/>
  <c r="F1420" i="2"/>
  <c r="H1419" i="2"/>
  <c r="D1452" i="10" l="1"/>
  <c r="C1453" i="10"/>
  <c r="F1453" i="10" s="1"/>
  <c r="G1452" i="10"/>
  <c r="H1437" i="8"/>
  <c r="D1438" i="8"/>
  <c r="F1438" i="8"/>
  <c r="C1439" i="8"/>
  <c r="G1438" i="8"/>
  <c r="H1420" i="2"/>
  <c r="G1421" i="2"/>
  <c r="F1421" i="2"/>
  <c r="C1422" i="2"/>
  <c r="D1422" i="2" s="1"/>
  <c r="D1453" i="10" l="1"/>
  <c r="H1452" i="10"/>
  <c r="C1454" i="10"/>
  <c r="F1454" i="10" s="1"/>
  <c r="G1453" i="10"/>
  <c r="H1438" i="8"/>
  <c r="D1439" i="8"/>
  <c r="F1439" i="8"/>
  <c r="G1439" i="8"/>
  <c r="C1440" i="8"/>
  <c r="H1421" i="2"/>
  <c r="G1422" i="2"/>
  <c r="F1422" i="2"/>
  <c r="C1423" i="2"/>
  <c r="D1423" i="2" s="1"/>
  <c r="D1454" i="10" l="1"/>
  <c r="H1453" i="10"/>
  <c r="C1455" i="10"/>
  <c r="F1455" i="10" s="1"/>
  <c r="G1454" i="10"/>
  <c r="H1439" i="8"/>
  <c r="D1440" i="8"/>
  <c r="F1440" i="8"/>
  <c r="C1441" i="8"/>
  <c r="G1440" i="8"/>
  <c r="H1422" i="2"/>
  <c r="G1423" i="2"/>
  <c r="F1423" i="2"/>
  <c r="C1424" i="2"/>
  <c r="D1424" i="2" s="1"/>
  <c r="H1454" i="10" l="1"/>
  <c r="D1455" i="10"/>
  <c r="G1455" i="10"/>
  <c r="C1456" i="10"/>
  <c r="F1456" i="10" s="1"/>
  <c r="H1440" i="8"/>
  <c r="D1441" i="8"/>
  <c r="F1441" i="8"/>
  <c r="C1442" i="8"/>
  <c r="G1441" i="8"/>
  <c r="G1424" i="2"/>
  <c r="F1424" i="2"/>
  <c r="C1425" i="2"/>
  <c r="D1425" i="2" s="1"/>
  <c r="H1423" i="2"/>
  <c r="H1455" i="10" l="1"/>
  <c r="D1456" i="10"/>
  <c r="C1457" i="10"/>
  <c r="F1457" i="10" s="1"/>
  <c r="G1456" i="10"/>
  <c r="H1441" i="8"/>
  <c r="D1442" i="8"/>
  <c r="F1442" i="8"/>
  <c r="C1443" i="8"/>
  <c r="G1442" i="8"/>
  <c r="H1424" i="2"/>
  <c r="G1425" i="2"/>
  <c r="F1425" i="2"/>
  <c r="C1426" i="2"/>
  <c r="D1426" i="2" s="1"/>
  <c r="D1457" i="10" l="1"/>
  <c r="H1456" i="10"/>
  <c r="C1458" i="10"/>
  <c r="F1458" i="10" s="1"/>
  <c r="G1457" i="10"/>
  <c r="H1442" i="8"/>
  <c r="D1443" i="8"/>
  <c r="F1443" i="8"/>
  <c r="G1443" i="8"/>
  <c r="C1444" i="8"/>
  <c r="G1426" i="2"/>
  <c r="C1427" i="2"/>
  <c r="D1427" i="2" s="1"/>
  <c r="F1426" i="2"/>
  <c r="H1425" i="2"/>
  <c r="D1458" i="10" l="1"/>
  <c r="H1457" i="10"/>
  <c r="G1458" i="10"/>
  <c r="C1459" i="10"/>
  <c r="F1459" i="10" s="1"/>
  <c r="H1443" i="8"/>
  <c r="D1444" i="8"/>
  <c r="F1444" i="8"/>
  <c r="C1445" i="8"/>
  <c r="G1444" i="8"/>
  <c r="H1426" i="2"/>
  <c r="G1427" i="2"/>
  <c r="F1427" i="2"/>
  <c r="C1428" i="2"/>
  <c r="D1428" i="2" s="1"/>
  <c r="D1459" i="10" l="1"/>
  <c r="H1458" i="10"/>
  <c r="C1460" i="10"/>
  <c r="F1460" i="10" s="1"/>
  <c r="G1459" i="10"/>
  <c r="H1444" i="8"/>
  <c r="D1445" i="8"/>
  <c r="F1445" i="8"/>
  <c r="C1446" i="8"/>
  <c r="G1445" i="8"/>
  <c r="H1427" i="2"/>
  <c r="G1428" i="2"/>
  <c r="F1428" i="2"/>
  <c r="C1429" i="2"/>
  <c r="D1429" i="2" s="1"/>
  <c r="D1460" i="10" l="1"/>
  <c r="H1460" i="10" s="1"/>
  <c r="H1459" i="10"/>
  <c r="C1461" i="10"/>
  <c r="F1461" i="10" s="1"/>
  <c r="G1460" i="10"/>
  <c r="H1445" i="8"/>
  <c r="D1446" i="8"/>
  <c r="F1446" i="8"/>
  <c r="C1447" i="8"/>
  <c r="G1446" i="8"/>
  <c r="H1428" i="2"/>
  <c r="G1429" i="2"/>
  <c r="F1429" i="2"/>
  <c r="C1430" i="2"/>
  <c r="D1430" i="2" s="1"/>
  <c r="D1461" i="10" l="1"/>
  <c r="C1462" i="10"/>
  <c r="F1462" i="10" s="1"/>
  <c r="G1461" i="10"/>
  <c r="D1447" i="8"/>
  <c r="F1447" i="8"/>
  <c r="H1446" i="8"/>
  <c r="G1447" i="8"/>
  <c r="C1448" i="8"/>
  <c r="H1429" i="2"/>
  <c r="G1430" i="2"/>
  <c r="F1430" i="2"/>
  <c r="C1431" i="2"/>
  <c r="D1431" i="2" s="1"/>
  <c r="D1462" i="10" l="1"/>
  <c r="H1461" i="10"/>
  <c r="C1463" i="10"/>
  <c r="F1463" i="10" s="1"/>
  <c r="G1462" i="10"/>
  <c r="D1448" i="8"/>
  <c r="F1448" i="8"/>
  <c r="H1447" i="8"/>
  <c r="C1449" i="8"/>
  <c r="G1448" i="8"/>
  <c r="G1431" i="2"/>
  <c r="F1431" i="2"/>
  <c r="C1432" i="2"/>
  <c r="D1432" i="2" s="1"/>
  <c r="H1430" i="2"/>
  <c r="D1463" i="10" l="1"/>
  <c r="H1462" i="10"/>
  <c r="G1463" i="10"/>
  <c r="C1464" i="10"/>
  <c r="F1464" i="10" s="1"/>
  <c r="D1449" i="8"/>
  <c r="F1449" i="8"/>
  <c r="H1448" i="8"/>
  <c r="C1450" i="8"/>
  <c r="G1449" i="8"/>
  <c r="H1431" i="2"/>
  <c r="G1432" i="2"/>
  <c r="F1432" i="2"/>
  <c r="C1433" i="2"/>
  <c r="D1433" i="2" s="1"/>
  <c r="D1464" i="10" l="1"/>
  <c r="H1464" i="10" s="1"/>
  <c r="H1463" i="10"/>
  <c r="C1465" i="10"/>
  <c r="F1465" i="10" s="1"/>
  <c r="G1464" i="10"/>
  <c r="H1449" i="8"/>
  <c r="D1450" i="8"/>
  <c r="F1450" i="8"/>
  <c r="C1451" i="8"/>
  <c r="G1450" i="8"/>
  <c r="H1432" i="2"/>
  <c r="G1433" i="2"/>
  <c r="F1433" i="2"/>
  <c r="C1434" i="2"/>
  <c r="D1434" i="2" s="1"/>
  <c r="D1465" i="10" l="1"/>
  <c r="C1466" i="10"/>
  <c r="F1466" i="10" s="1"/>
  <c r="G1465" i="10"/>
  <c r="H1450" i="8"/>
  <c r="D1451" i="8"/>
  <c r="F1451" i="8"/>
  <c r="G1451" i="8"/>
  <c r="C1452" i="8"/>
  <c r="G1434" i="2"/>
  <c r="F1434" i="2"/>
  <c r="C1435" i="2"/>
  <c r="D1435" i="2" s="1"/>
  <c r="H1433" i="2"/>
  <c r="H1465" i="10" l="1"/>
  <c r="D1466" i="10"/>
  <c r="G1466" i="10"/>
  <c r="C1467" i="10"/>
  <c r="F1467" i="10" s="1"/>
  <c r="H1451" i="8"/>
  <c r="D1452" i="8"/>
  <c r="F1452" i="8"/>
  <c r="C1453" i="8"/>
  <c r="G1452" i="8"/>
  <c r="H1434" i="2"/>
  <c r="G1435" i="2"/>
  <c r="F1435" i="2"/>
  <c r="H1435" i="2" s="1"/>
  <c r="C1436" i="2"/>
  <c r="D1436" i="2" s="1"/>
  <c r="D1467" i="10" l="1"/>
  <c r="H1466" i="10"/>
  <c r="C1468" i="10"/>
  <c r="F1468" i="10" s="1"/>
  <c r="G1467" i="10"/>
  <c r="H1452" i="8"/>
  <c r="D1453" i="8"/>
  <c r="F1453" i="8"/>
  <c r="C1454" i="8"/>
  <c r="G1453" i="8"/>
  <c r="G1436" i="2"/>
  <c r="F1436" i="2"/>
  <c r="C1437" i="2"/>
  <c r="D1437" i="2" s="1"/>
  <c r="D1468" i="10" l="1"/>
  <c r="H1467" i="10"/>
  <c r="C1469" i="10"/>
  <c r="F1469" i="10" s="1"/>
  <c r="G1468" i="10"/>
  <c r="D1454" i="8"/>
  <c r="F1454" i="8"/>
  <c r="H1453" i="8"/>
  <c r="C1455" i="8"/>
  <c r="G1454" i="8"/>
  <c r="H1436" i="2"/>
  <c r="G1437" i="2"/>
  <c r="F1437" i="2"/>
  <c r="C1438" i="2"/>
  <c r="D1438" i="2" s="1"/>
  <c r="D1469" i="10" l="1"/>
  <c r="H1468" i="10"/>
  <c r="C1470" i="10"/>
  <c r="F1470" i="10" s="1"/>
  <c r="G1469" i="10"/>
  <c r="D1455" i="8"/>
  <c r="F1455" i="8"/>
  <c r="H1454" i="8"/>
  <c r="G1455" i="8"/>
  <c r="C1456" i="8"/>
  <c r="H1437" i="2"/>
  <c r="G1438" i="2"/>
  <c r="F1438" i="2"/>
  <c r="C1439" i="2"/>
  <c r="D1439" i="2" s="1"/>
  <c r="D1470" i="10" l="1"/>
  <c r="H1469" i="10"/>
  <c r="C1471" i="10"/>
  <c r="F1471" i="10" s="1"/>
  <c r="G1470" i="10"/>
  <c r="D1456" i="8"/>
  <c r="F1456" i="8"/>
  <c r="H1455" i="8"/>
  <c r="C1457" i="8"/>
  <c r="G1456" i="8"/>
  <c r="G1439" i="2"/>
  <c r="C1440" i="2"/>
  <c r="D1440" i="2" s="1"/>
  <c r="F1439" i="2"/>
  <c r="H1438" i="2"/>
  <c r="H1470" i="10" l="1"/>
  <c r="D1471" i="10"/>
  <c r="G1471" i="10"/>
  <c r="C1472" i="10"/>
  <c r="F1472" i="10" s="1"/>
  <c r="D1457" i="8"/>
  <c r="F1457" i="8"/>
  <c r="H1456" i="8"/>
  <c r="C1458" i="8"/>
  <c r="G1457" i="8"/>
  <c r="H1439" i="2"/>
  <c r="G1440" i="2"/>
  <c r="F1440" i="2"/>
  <c r="C1441" i="2"/>
  <c r="D1441" i="2" s="1"/>
  <c r="D1472" i="10" l="1"/>
  <c r="H1471" i="10"/>
  <c r="C1473" i="10"/>
  <c r="F1473" i="10" s="1"/>
  <c r="G1472" i="10"/>
  <c r="D1458" i="8"/>
  <c r="F1458" i="8"/>
  <c r="H1457" i="8"/>
  <c r="C1459" i="8"/>
  <c r="G1458" i="8"/>
  <c r="G1441" i="2"/>
  <c r="C1442" i="2"/>
  <c r="D1442" i="2" s="1"/>
  <c r="F1441" i="2"/>
  <c r="H1440" i="2"/>
  <c r="D1473" i="10" l="1"/>
  <c r="H1473" i="10" s="1"/>
  <c r="H1472" i="10"/>
  <c r="C1474" i="10"/>
  <c r="F1474" i="10" s="1"/>
  <c r="G1473" i="10"/>
  <c r="H1458" i="8"/>
  <c r="D1459" i="8"/>
  <c r="F1459" i="8"/>
  <c r="G1459" i="8"/>
  <c r="C1460" i="8"/>
  <c r="H1441" i="2"/>
  <c r="C1443" i="2"/>
  <c r="D1443" i="2" s="1"/>
  <c r="F1442" i="2"/>
  <c r="G1442" i="2"/>
  <c r="D1474" i="10" l="1"/>
  <c r="H1474" i="10" s="1"/>
  <c r="G1474" i="10"/>
  <c r="C1475" i="10"/>
  <c r="F1475" i="10" s="1"/>
  <c r="D1460" i="8"/>
  <c r="F1460" i="8"/>
  <c r="H1459" i="8"/>
  <c r="C1461" i="8"/>
  <c r="G1460" i="8"/>
  <c r="H1442" i="2"/>
  <c r="G1443" i="2"/>
  <c r="C1444" i="2"/>
  <c r="D1444" i="2" s="1"/>
  <c r="F1443" i="2"/>
  <c r="D1475" i="10" l="1"/>
  <c r="C1476" i="10"/>
  <c r="F1476" i="10" s="1"/>
  <c r="G1475" i="10"/>
  <c r="H1460" i="8"/>
  <c r="D1461" i="8"/>
  <c r="F1461" i="8"/>
  <c r="C1462" i="8"/>
  <c r="G1461" i="8"/>
  <c r="H1443" i="2"/>
  <c r="G1444" i="2"/>
  <c r="F1444" i="2"/>
  <c r="C1445" i="2"/>
  <c r="D1445" i="2" s="1"/>
  <c r="H1475" i="10" l="1"/>
  <c r="D1476" i="10"/>
  <c r="H1476" i="10" s="1"/>
  <c r="C1477" i="10"/>
  <c r="F1477" i="10" s="1"/>
  <c r="G1476" i="10"/>
  <c r="H1461" i="8"/>
  <c r="D1462" i="8"/>
  <c r="F1462" i="8"/>
  <c r="C1463" i="8"/>
  <c r="G1462" i="8"/>
  <c r="H1444" i="2"/>
  <c r="G1445" i="2"/>
  <c r="C1446" i="2"/>
  <c r="D1446" i="2" s="1"/>
  <c r="F1445" i="2"/>
  <c r="D1477" i="10" l="1"/>
  <c r="H1477" i="10" s="1"/>
  <c r="C1478" i="10"/>
  <c r="F1478" i="10" s="1"/>
  <c r="G1477" i="10"/>
  <c r="D1463" i="8"/>
  <c r="F1463" i="8"/>
  <c r="H1462" i="8"/>
  <c r="G1463" i="8"/>
  <c r="C1464" i="8"/>
  <c r="F1446" i="2"/>
  <c r="H1445" i="2"/>
  <c r="G1446" i="2"/>
  <c r="C1447" i="2"/>
  <c r="D1447" i="2" s="1"/>
  <c r="D1478" i="10" l="1"/>
  <c r="C1479" i="10"/>
  <c r="F1479" i="10" s="1"/>
  <c r="G1478" i="10"/>
  <c r="H1463" i="8"/>
  <c r="D1464" i="8"/>
  <c r="F1464" i="8"/>
  <c r="C1465" i="8"/>
  <c r="G1464" i="8"/>
  <c r="H1446" i="2"/>
  <c r="G1447" i="2"/>
  <c r="F1447" i="2"/>
  <c r="C1448" i="2"/>
  <c r="D1448" i="2" s="1"/>
  <c r="H1478" i="10" l="1"/>
  <c r="D1479" i="10"/>
  <c r="H1479" i="10" s="1"/>
  <c r="C1480" i="10"/>
  <c r="F1480" i="10" s="1"/>
  <c r="G1479" i="10"/>
  <c r="H1464" i="8"/>
  <c r="D1465" i="8"/>
  <c r="F1465" i="8"/>
  <c r="C1466" i="8"/>
  <c r="G1465" i="8"/>
  <c r="H1447" i="2"/>
  <c r="G1448" i="2"/>
  <c r="C1449" i="2"/>
  <c r="D1449" i="2" s="1"/>
  <c r="F1448" i="2"/>
  <c r="D1480" i="10" l="1"/>
  <c r="H1480" i="10" s="1"/>
  <c r="C1481" i="10"/>
  <c r="F1481" i="10" s="1"/>
  <c r="G1480" i="10"/>
  <c r="H1465" i="8"/>
  <c r="D1466" i="8"/>
  <c r="F1466" i="8"/>
  <c r="C1467" i="8"/>
  <c r="G1466" i="8"/>
  <c r="H1448" i="2"/>
  <c r="G1449" i="2"/>
  <c r="C1450" i="2"/>
  <c r="D1450" i="2" s="1"/>
  <c r="F1449" i="2"/>
  <c r="D1481" i="10" l="1"/>
  <c r="H1481" i="10" s="1"/>
  <c r="C1482" i="10"/>
  <c r="F1482" i="10" s="1"/>
  <c r="G1481" i="10"/>
  <c r="H1466" i="8"/>
  <c r="D1467" i="8"/>
  <c r="F1467" i="8"/>
  <c r="F1450" i="2"/>
  <c r="H1450" i="2" s="1"/>
  <c r="G1467" i="8"/>
  <c r="C1468" i="8"/>
  <c r="H1449" i="2"/>
  <c r="G1450" i="2"/>
  <c r="C1451" i="2"/>
  <c r="D1451" i="2" s="1"/>
  <c r="D1482" i="10" l="1"/>
  <c r="H1482" i="10" s="1"/>
  <c r="G1482" i="10"/>
  <c r="C1483" i="10"/>
  <c r="F1483" i="10" s="1"/>
  <c r="H1467" i="8"/>
  <c r="D1468" i="8"/>
  <c r="F1468" i="8"/>
  <c r="C1469" i="8"/>
  <c r="G1468" i="8"/>
  <c r="G1451" i="2"/>
  <c r="F1451" i="2"/>
  <c r="C1452" i="2"/>
  <c r="D1452" i="2" s="1"/>
  <c r="D1483" i="10" l="1"/>
  <c r="C1484" i="10"/>
  <c r="F1484" i="10" s="1"/>
  <c r="G1483" i="10"/>
  <c r="D1469" i="8"/>
  <c r="F1469" i="8"/>
  <c r="H1468" i="8"/>
  <c r="C1470" i="8"/>
  <c r="G1469" i="8"/>
  <c r="H1451" i="2"/>
  <c r="G1452" i="2"/>
  <c r="F1452" i="2"/>
  <c r="C1453" i="2"/>
  <c r="D1453" i="2" s="1"/>
  <c r="H1483" i="10" l="1"/>
  <c r="D1484" i="10"/>
  <c r="C1485" i="10"/>
  <c r="F1485" i="10" s="1"/>
  <c r="G1484" i="10"/>
  <c r="D1470" i="8"/>
  <c r="F1470" i="8"/>
  <c r="H1469" i="8"/>
  <c r="C1471" i="8"/>
  <c r="G1470" i="8"/>
  <c r="H1452" i="2"/>
  <c r="G1453" i="2"/>
  <c r="C1454" i="2"/>
  <c r="D1454" i="2" s="1"/>
  <c r="F1453" i="2"/>
  <c r="H1484" i="10" l="1"/>
  <c r="D1485" i="10"/>
  <c r="C1486" i="10"/>
  <c r="F1486" i="10" s="1"/>
  <c r="G1485" i="10"/>
  <c r="D1471" i="8"/>
  <c r="F1471" i="8"/>
  <c r="H1470" i="8"/>
  <c r="G1471" i="8"/>
  <c r="C1472" i="8"/>
  <c r="F1454" i="2"/>
  <c r="G1454" i="2"/>
  <c r="C1455" i="2"/>
  <c r="D1455" i="2" s="1"/>
  <c r="H1453" i="2"/>
  <c r="H1485" i="10" l="1"/>
  <c r="D1486" i="10"/>
  <c r="C1487" i="10"/>
  <c r="F1487" i="10" s="1"/>
  <c r="G1486" i="10"/>
  <c r="D1472" i="8"/>
  <c r="F1472" i="8"/>
  <c r="H1471" i="8"/>
  <c r="C1473" i="8"/>
  <c r="G1472" i="8"/>
  <c r="H1454" i="2"/>
  <c r="G1455" i="2"/>
  <c r="F1455" i="2"/>
  <c r="C1456" i="2"/>
  <c r="D1456" i="2" s="1"/>
  <c r="H1486" i="10" l="1"/>
  <c r="D1487" i="10"/>
  <c r="G1487" i="10"/>
  <c r="C1488" i="10"/>
  <c r="F1488" i="10" s="1"/>
  <c r="H1472" i="8"/>
  <c r="D1473" i="8"/>
  <c r="F1473" i="8"/>
  <c r="C1474" i="8"/>
  <c r="G1473" i="8"/>
  <c r="H1455" i="2"/>
  <c r="C1457" i="2"/>
  <c r="D1457" i="2" s="1"/>
  <c r="F1456" i="2"/>
  <c r="G1456" i="2"/>
  <c r="H1487" i="10" l="1"/>
  <c r="D1488" i="10"/>
  <c r="C1489" i="10"/>
  <c r="F1489" i="10" s="1"/>
  <c r="G1488" i="10"/>
  <c r="D1474" i="8"/>
  <c r="F1474" i="8"/>
  <c r="H1473" i="8"/>
  <c r="C1475" i="8"/>
  <c r="G1474" i="8"/>
  <c r="H1456" i="2"/>
  <c r="G1457" i="2"/>
  <c r="F1457" i="2"/>
  <c r="C1458" i="2"/>
  <c r="D1458" i="2" s="1"/>
  <c r="H1488" i="10" l="1"/>
  <c r="D1489" i="10"/>
  <c r="H1489" i="10" s="1"/>
  <c r="C1490" i="10"/>
  <c r="F1490" i="10" s="1"/>
  <c r="G1489" i="10"/>
  <c r="H1474" i="8"/>
  <c r="D1475" i="8"/>
  <c r="F1475" i="8"/>
  <c r="G1475" i="8"/>
  <c r="C1476" i="8"/>
  <c r="H1457" i="2"/>
  <c r="G1458" i="2"/>
  <c r="F1458" i="2"/>
  <c r="C1459" i="2"/>
  <c r="D1459" i="2" s="1"/>
  <c r="D1490" i="10" l="1"/>
  <c r="G1490" i="10"/>
  <c r="C1491" i="10"/>
  <c r="F1491" i="10" s="1"/>
  <c r="H1475" i="8"/>
  <c r="D1476" i="8"/>
  <c r="F1476" i="8"/>
  <c r="C1477" i="8"/>
  <c r="G1476" i="8"/>
  <c r="H1458" i="2"/>
  <c r="G1459" i="2"/>
  <c r="F1459" i="2"/>
  <c r="H1459" i="2" s="1"/>
  <c r="C1460" i="2"/>
  <c r="D1460" i="2" s="1"/>
  <c r="D1491" i="10" l="1"/>
  <c r="H1491" i="10" s="1"/>
  <c r="H1490" i="10"/>
  <c r="G1491" i="10"/>
  <c r="C1492" i="10"/>
  <c r="F1492" i="10" s="1"/>
  <c r="D1477" i="8"/>
  <c r="F1477" i="8"/>
  <c r="H1476" i="8"/>
  <c r="C1478" i="8"/>
  <c r="G1477" i="8"/>
  <c r="G1460" i="2"/>
  <c r="F1460" i="2"/>
  <c r="C1461" i="2"/>
  <c r="D1461" i="2" s="1"/>
  <c r="D1492" i="10" l="1"/>
  <c r="H1492" i="10" s="1"/>
  <c r="C1493" i="10"/>
  <c r="F1493" i="10" s="1"/>
  <c r="G1492" i="10"/>
  <c r="H1477" i="8"/>
  <c r="D1478" i="8"/>
  <c r="F1478" i="8"/>
  <c r="C1479" i="8"/>
  <c r="G1478" i="8"/>
  <c r="H1460" i="2"/>
  <c r="G1461" i="2"/>
  <c r="F1461" i="2"/>
  <c r="H1461" i="2" s="1"/>
  <c r="C1462" i="2"/>
  <c r="D1462" i="2" s="1"/>
  <c r="D1493" i="10" l="1"/>
  <c r="C1494" i="10"/>
  <c r="F1494" i="10" s="1"/>
  <c r="G1493" i="10"/>
  <c r="H1478" i="8"/>
  <c r="D1479" i="8"/>
  <c r="F1479" i="8"/>
  <c r="G1479" i="8"/>
  <c r="C1480" i="8"/>
  <c r="G1462" i="2"/>
  <c r="F1462" i="2"/>
  <c r="C1463" i="2"/>
  <c r="D1463" i="2" s="1"/>
  <c r="H1493" i="10" l="1"/>
  <c r="D1494" i="10"/>
  <c r="H1494" i="10" s="1"/>
  <c r="G1494" i="10"/>
  <c r="C1495" i="10"/>
  <c r="F1495" i="10" s="1"/>
  <c r="D1480" i="8"/>
  <c r="F1480" i="8"/>
  <c r="H1479" i="8"/>
  <c r="C1481" i="8"/>
  <c r="G1480" i="8"/>
  <c r="H1462" i="2"/>
  <c r="G1463" i="2"/>
  <c r="F1463" i="2"/>
  <c r="H1463" i="2" s="1"/>
  <c r="C1464" i="2"/>
  <c r="D1464" i="2" s="1"/>
  <c r="D1495" i="10" l="1"/>
  <c r="H1495" i="10" s="1"/>
  <c r="C1496" i="10"/>
  <c r="F1496" i="10" s="1"/>
  <c r="G1495" i="10"/>
  <c r="D1481" i="8"/>
  <c r="F1481" i="8"/>
  <c r="H1480" i="8"/>
  <c r="C1482" i="8"/>
  <c r="G1481" i="8"/>
  <c r="G1464" i="2"/>
  <c r="F1464" i="2"/>
  <c r="C1465" i="2"/>
  <c r="D1465" i="2" s="1"/>
  <c r="D1496" i="10" l="1"/>
  <c r="C1497" i="10"/>
  <c r="F1497" i="10" s="1"/>
  <c r="G1496" i="10"/>
  <c r="H1481" i="8"/>
  <c r="D1482" i="8"/>
  <c r="F1482" i="8"/>
  <c r="C1483" i="8"/>
  <c r="G1482" i="8"/>
  <c r="H1464" i="2"/>
  <c r="G1465" i="2"/>
  <c r="C1466" i="2"/>
  <c r="D1466" i="2" s="1"/>
  <c r="F1465" i="2"/>
  <c r="D1497" i="10" l="1"/>
  <c r="H1496" i="10"/>
  <c r="C1498" i="10"/>
  <c r="F1498" i="10" s="1"/>
  <c r="G1497" i="10"/>
  <c r="H1482" i="8"/>
  <c r="D1483" i="8"/>
  <c r="F1483" i="8"/>
  <c r="G1483" i="8"/>
  <c r="C1484" i="8"/>
  <c r="H1465" i="2"/>
  <c r="G1466" i="2"/>
  <c r="F1466" i="2"/>
  <c r="C1467" i="2"/>
  <c r="D1467" i="2" s="1"/>
  <c r="H1497" i="10" l="1"/>
  <c r="D1498" i="10"/>
  <c r="C1499" i="10"/>
  <c r="F1499" i="10" s="1"/>
  <c r="G1498" i="10"/>
  <c r="H1483" i="8"/>
  <c r="D1484" i="8"/>
  <c r="F1484" i="8"/>
  <c r="C1485" i="8"/>
  <c r="G1484" i="8"/>
  <c r="H1466" i="2"/>
  <c r="G1467" i="2"/>
  <c r="C1468" i="2"/>
  <c r="D1468" i="2" s="1"/>
  <c r="F1467" i="2"/>
  <c r="H1498" i="10" l="1"/>
  <c r="D1499" i="10"/>
  <c r="C1500" i="10"/>
  <c r="F1500" i="10" s="1"/>
  <c r="G1499" i="10"/>
  <c r="H1484" i="8"/>
  <c r="D1485" i="8"/>
  <c r="F1485" i="8"/>
  <c r="C1486" i="8"/>
  <c r="G1485" i="8"/>
  <c r="H1467" i="2"/>
  <c r="G1468" i="2"/>
  <c r="C1469" i="2"/>
  <c r="D1469" i="2" s="1"/>
  <c r="F1468" i="2"/>
  <c r="H1499" i="10" l="1"/>
  <c r="D1500" i="10"/>
  <c r="C1501" i="10"/>
  <c r="F1501" i="10" s="1"/>
  <c r="G1500" i="10"/>
  <c r="H1485" i="8"/>
  <c r="D1486" i="8"/>
  <c r="F1486" i="8"/>
  <c r="G1486" i="8"/>
  <c r="C1487" i="8"/>
  <c r="H1468" i="2"/>
  <c r="G1469" i="2"/>
  <c r="C1470" i="2"/>
  <c r="D1470" i="2" s="1"/>
  <c r="F1469" i="2"/>
  <c r="D1501" i="10" l="1"/>
  <c r="H1501" i="10" s="1"/>
  <c r="H1500" i="10"/>
  <c r="C1502" i="10"/>
  <c r="F1502" i="10" s="1"/>
  <c r="G1501" i="10"/>
  <c r="H1486" i="8"/>
  <c r="D1487" i="8"/>
  <c r="F1487" i="8"/>
  <c r="C1488" i="8"/>
  <c r="G1487" i="8"/>
  <c r="H1469" i="2"/>
  <c r="G1470" i="2"/>
  <c r="F1470" i="2"/>
  <c r="C1471" i="2"/>
  <c r="D1471" i="2" s="1"/>
  <c r="D1502" i="10" l="1"/>
  <c r="G1502" i="10"/>
  <c r="C1503" i="10"/>
  <c r="F1503" i="10" s="1"/>
  <c r="H1487" i="8"/>
  <c r="D1488" i="8"/>
  <c r="F1488" i="8"/>
  <c r="C1489" i="8"/>
  <c r="G1488" i="8"/>
  <c r="H1470" i="2"/>
  <c r="G1471" i="2"/>
  <c r="C1472" i="2"/>
  <c r="D1472" i="2" s="1"/>
  <c r="F1471" i="2"/>
  <c r="D1503" i="10" l="1"/>
  <c r="H1502" i="10"/>
  <c r="C1504" i="10"/>
  <c r="F1504" i="10" s="1"/>
  <c r="G1503" i="10"/>
  <c r="D1489" i="8"/>
  <c r="F1489" i="8"/>
  <c r="H1488" i="8"/>
  <c r="G1489" i="8"/>
  <c r="C1490" i="8"/>
  <c r="G1472" i="2"/>
  <c r="F1472" i="2"/>
  <c r="C1473" i="2"/>
  <c r="D1473" i="2" s="1"/>
  <c r="H1471" i="2"/>
  <c r="D1504" i="10" l="1"/>
  <c r="H1503" i="10"/>
  <c r="C1505" i="10"/>
  <c r="F1505" i="10" s="1"/>
  <c r="G1504" i="10"/>
  <c r="H1489" i="8"/>
  <c r="D1490" i="8"/>
  <c r="F1490" i="8"/>
  <c r="C1491" i="8"/>
  <c r="G1490" i="8"/>
  <c r="H1472" i="2"/>
  <c r="G1473" i="2"/>
  <c r="F1473" i="2"/>
  <c r="C1474" i="2"/>
  <c r="D1474" i="2" s="1"/>
  <c r="H1504" i="10" l="1"/>
  <c r="D1505" i="10"/>
  <c r="C1506" i="10"/>
  <c r="F1506" i="10" s="1"/>
  <c r="G1505" i="10"/>
  <c r="H1490" i="8"/>
  <c r="D1491" i="8"/>
  <c r="F1491" i="8"/>
  <c r="C1492" i="8"/>
  <c r="G1491" i="8"/>
  <c r="H1473" i="2"/>
  <c r="G1474" i="2"/>
  <c r="C1475" i="2"/>
  <c r="D1475" i="2" s="1"/>
  <c r="F1474" i="2"/>
  <c r="H1505" i="10" l="1"/>
  <c r="D1506" i="10"/>
  <c r="H1506" i="10" s="1"/>
  <c r="G1506" i="10"/>
  <c r="C1507" i="10"/>
  <c r="F1507" i="10" s="1"/>
  <c r="D1492" i="8"/>
  <c r="F1492" i="8"/>
  <c r="H1491" i="8"/>
  <c r="C1493" i="8"/>
  <c r="G1492" i="8"/>
  <c r="H1474" i="2"/>
  <c r="G1475" i="2"/>
  <c r="F1475" i="2"/>
  <c r="C1476" i="2"/>
  <c r="D1476" i="2" s="1"/>
  <c r="D1507" i="10" l="1"/>
  <c r="H1507" i="10" s="1"/>
  <c r="G1507" i="10"/>
  <c r="C1508" i="10"/>
  <c r="F1508" i="10" s="1"/>
  <c r="H1492" i="8"/>
  <c r="D1493" i="8"/>
  <c r="F1493" i="8"/>
  <c r="G1493" i="8"/>
  <c r="C1494" i="8"/>
  <c r="H1475" i="2"/>
  <c r="G1476" i="2"/>
  <c r="F1476" i="2"/>
  <c r="C1477" i="2"/>
  <c r="D1477" i="2" s="1"/>
  <c r="D1508" i="10" l="1"/>
  <c r="C1509" i="10"/>
  <c r="F1509" i="10" s="1"/>
  <c r="G1508" i="10"/>
  <c r="H1493" i="8"/>
  <c r="D1494" i="8"/>
  <c r="F1494" i="8"/>
  <c r="C1495" i="8"/>
  <c r="G1494" i="8"/>
  <c r="H1476" i="2"/>
  <c r="G1477" i="2"/>
  <c r="F1477" i="2"/>
  <c r="C1478" i="2"/>
  <c r="D1478" i="2" s="1"/>
  <c r="H1508" i="10" l="1"/>
  <c r="D1509" i="10"/>
  <c r="H1509" i="10" s="1"/>
  <c r="C1510" i="10"/>
  <c r="F1510" i="10" s="1"/>
  <c r="G1509" i="10"/>
  <c r="D1495" i="8"/>
  <c r="F1495" i="8"/>
  <c r="H1494" i="8"/>
  <c r="C1496" i="8"/>
  <c r="G1495" i="8"/>
  <c r="H1477" i="2"/>
  <c r="G1478" i="2"/>
  <c r="F1478" i="2"/>
  <c r="C1479" i="2"/>
  <c r="D1479" i="2" s="1"/>
  <c r="D1510" i="10" l="1"/>
  <c r="H1510" i="10" s="1"/>
  <c r="G1510" i="10"/>
  <c r="C1511" i="10"/>
  <c r="F1511" i="10" s="1"/>
  <c r="D1496" i="8"/>
  <c r="F1496" i="8"/>
  <c r="H1495" i="8"/>
  <c r="C1497" i="8"/>
  <c r="G1496" i="8"/>
  <c r="H1478" i="2"/>
  <c r="G1479" i="2"/>
  <c r="F1479" i="2"/>
  <c r="C1480" i="2"/>
  <c r="D1480" i="2" s="1"/>
  <c r="D1511" i="10" l="1"/>
  <c r="H1511" i="10" s="1"/>
  <c r="C1512" i="10"/>
  <c r="F1512" i="10" s="1"/>
  <c r="G1511" i="10"/>
  <c r="H1496" i="8"/>
  <c r="D1497" i="8"/>
  <c r="F1497" i="8"/>
  <c r="C1498" i="8"/>
  <c r="G1497" i="8"/>
  <c r="H1479" i="2"/>
  <c r="G1480" i="2"/>
  <c r="F1480" i="2"/>
  <c r="C1481" i="2"/>
  <c r="D1481" i="2" s="1"/>
  <c r="D1512" i="10" l="1"/>
  <c r="C1513" i="10"/>
  <c r="F1513" i="10" s="1"/>
  <c r="G1512" i="10"/>
  <c r="H1497" i="8"/>
  <c r="D1498" i="8"/>
  <c r="F1498" i="8"/>
  <c r="C1499" i="8"/>
  <c r="G1498" i="8"/>
  <c r="G1481" i="2"/>
  <c r="F1481" i="2"/>
  <c r="C1482" i="2"/>
  <c r="D1482" i="2" s="1"/>
  <c r="H1480" i="2"/>
  <c r="H1512" i="10" l="1"/>
  <c r="D1513" i="10"/>
  <c r="H1513" i="10" s="1"/>
  <c r="C1514" i="10"/>
  <c r="F1514" i="10" s="1"/>
  <c r="G1513" i="10"/>
  <c r="D1499" i="8"/>
  <c r="F1499" i="8"/>
  <c r="H1498" i="8"/>
  <c r="C1500" i="8"/>
  <c r="G1499" i="8"/>
  <c r="H1481" i="2"/>
  <c r="G1482" i="2"/>
  <c r="F1482" i="2"/>
  <c r="C1483" i="2"/>
  <c r="D1483" i="2" s="1"/>
  <c r="D1514" i="10" l="1"/>
  <c r="H1514" i="10" s="1"/>
  <c r="C1515" i="10"/>
  <c r="F1515" i="10" s="1"/>
  <c r="G1514" i="10"/>
  <c r="H1499" i="8"/>
  <c r="D1500" i="8"/>
  <c r="F1500" i="8"/>
  <c r="C1501" i="8"/>
  <c r="G1500" i="8"/>
  <c r="H1482" i="2"/>
  <c r="G1483" i="2"/>
  <c r="C1484" i="2"/>
  <c r="D1484" i="2" s="1"/>
  <c r="F1483" i="2"/>
  <c r="D1515" i="10" l="1"/>
  <c r="H1515" i="10" s="1"/>
  <c r="C1516" i="10"/>
  <c r="F1516" i="10" s="1"/>
  <c r="G1515" i="10"/>
  <c r="H1500" i="8"/>
  <c r="D1501" i="8"/>
  <c r="F1501" i="8"/>
  <c r="C1502" i="8"/>
  <c r="G1501" i="8"/>
  <c r="H1483" i="2"/>
  <c r="G1484" i="2"/>
  <c r="F1484" i="2"/>
  <c r="C1485" i="2"/>
  <c r="D1485" i="2" s="1"/>
  <c r="D1516" i="10" l="1"/>
  <c r="C1517" i="10"/>
  <c r="F1517" i="10" s="1"/>
  <c r="G1516" i="10"/>
  <c r="H1501" i="8"/>
  <c r="D1502" i="8"/>
  <c r="F1502" i="8"/>
  <c r="G1502" i="8"/>
  <c r="C1503" i="8"/>
  <c r="H1484" i="2"/>
  <c r="G1485" i="2"/>
  <c r="F1485" i="2"/>
  <c r="C1486" i="2"/>
  <c r="D1486" i="2" s="1"/>
  <c r="H1516" i="10" l="1"/>
  <c r="D1517" i="10"/>
  <c r="C1518" i="10"/>
  <c r="F1518" i="10" s="1"/>
  <c r="G1517" i="10"/>
  <c r="H1502" i="8"/>
  <c r="D1503" i="8"/>
  <c r="F1503" i="8"/>
  <c r="C1504" i="8"/>
  <c r="G1503" i="8"/>
  <c r="G1486" i="2"/>
  <c r="F1486" i="2"/>
  <c r="C1487" i="2"/>
  <c r="D1487" i="2" s="1"/>
  <c r="H1485" i="2"/>
  <c r="H1517" i="10" l="1"/>
  <c r="D1518" i="10"/>
  <c r="G1518" i="10"/>
  <c r="C1519" i="10"/>
  <c r="F1519" i="10" s="1"/>
  <c r="H1503" i="8"/>
  <c r="D1504" i="8"/>
  <c r="F1504" i="8"/>
  <c r="C1505" i="8"/>
  <c r="G1504" i="8"/>
  <c r="G1487" i="2"/>
  <c r="F1487" i="2"/>
  <c r="C1488" i="2"/>
  <c r="D1488" i="2" s="1"/>
  <c r="H1486" i="2"/>
  <c r="H1518" i="10" l="1"/>
  <c r="D1519" i="10"/>
  <c r="C1520" i="10"/>
  <c r="F1520" i="10" s="1"/>
  <c r="G1519" i="10"/>
  <c r="D1505" i="8"/>
  <c r="F1505" i="8"/>
  <c r="H1504" i="8"/>
  <c r="G1505" i="8"/>
  <c r="C1506" i="8"/>
  <c r="H1487" i="2"/>
  <c r="G1488" i="2"/>
  <c r="C1489" i="2"/>
  <c r="D1489" i="2" s="1"/>
  <c r="F1488" i="2"/>
  <c r="H1519" i="10" l="1"/>
  <c r="D1520" i="10"/>
  <c r="C1521" i="10"/>
  <c r="F1521" i="10" s="1"/>
  <c r="G1520" i="10"/>
  <c r="H1505" i="8"/>
  <c r="D1506" i="8"/>
  <c r="F1506" i="8"/>
  <c r="C1507" i="8"/>
  <c r="G1506" i="8"/>
  <c r="H1488" i="2"/>
  <c r="G1489" i="2"/>
  <c r="F1489" i="2"/>
  <c r="C1490" i="2"/>
  <c r="D1490" i="2" s="1"/>
  <c r="H1520" i="10" l="1"/>
  <c r="D1521" i="10"/>
  <c r="C1522" i="10"/>
  <c r="F1522" i="10" s="1"/>
  <c r="G1521" i="10"/>
  <c r="H1506" i="8"/>
  <c r="D1507" i="8"/>
  <c r="F1507" i="8"/>
  <c r="G1507" i="8"/>
  <c r="C1508" i="8"/>
  <c r="H1489" i="2"/>
  <c r="G1490" i="2"/>
  <c r="F1490" i="2"/>
  <c r="C1491" i="2"/>
  <c r="D1491" i="2" s="1"/>
  <c r="H1521" i="10" l="1"/>
  <c r="D1522" i="10"/>
  <c r="G1522" i="10"/>
  <c r="C1523" i="10"/>
  <c r="F1523" i="10" s="1"/>
  <c r="D1508" i="8"/>
  <c r="F1508" i="8"/>
  <c r="H1507" i="8"/>
  <c r="C1509" i="8"/>
  <c r="G1508" i="8"/>
  <c r="H1490" i="2"/>
  <c r="G1491" i="2"/>
  <c r="F1491" i="2"/>
  <c r="H1491" i="2" s="1"/>
  <c r="C1492" i="2"/>
  <c r="D1492" i="2" s="1"/>
  <c r="H1522" i="10" l="1"/>
  <c r="D1523" i="10"/>
  <c r="G1523" i="10"/>
  <c r="C1524" i="10"/>
  <c r="F1524" i="10" s="1"/>
  <c r="D1509" i="8"/>
  <c r="F1509" i="8"/>
  <c r="H1508" i="8"/>
  <c r="G1509" i="8"/>
  <c r="C1510" i="8"/>
  <c r="G1492" i="2"/>
  <c r="F1492" i="2"/>
  <c r="C1493" i="2"/>
  <c r="D1493" i="2" s="1"/>
  <c r="H1523" i="10" l="1"/>
  <c r="D1524" i="10"/>
  <c r="C1525" i="10"/>
  <c r="F1525" i="10" s="1"/>
  <c r="G1524" i="10"/>
  <c r="D1510" i="8"/>
  <c r="F1510" i="8"/>
  <c r="H1509" i="8"/>
  <c r="C1511" i="8"/>
  <c r="G1510" i="8"/>
  <c r="G1493" i="2"/>
  <c r="C1494" i="2"/>
  <c r="D1494" i="2" s="1"/>
  <c r="F1493" i="2"/>
  <c r="H1493" i="2" s="1"/>
  <c r="H1492" i="2"/>
  <c r="H1524" i="10" l="1"/>
  <c r="D1525" i="10"/>
  <c r="C1526" i="10"/>
  <c r="F1526" i="10" s="1"/>
  <c r="G1525" i="10"/>
  <c r="H1510" i="8"/>
  <c r="D1511" i="8"/>
  <c r="F1511" i="8"/>
  <c r="C1512" i="8"/>
  <c r="G1511" i="8"/>
  <c r="G1494" i="2"/>
  <c r="F1494" i="2"/>
  <c r="C1495" i="2"/>
  <c r="D1495" i="2" s="1"/>
  <c r="H1525" i="10" l="1"/>
  <c r="D1526" i="10"/>
  <c r="G1526" i="10"/>
  <c r="C1527" i="10"/>
  <c r="F1527" i="10" s="1"/>
  <c r="H1511" i="8"/>
  <c r="D1512" i="8"/>
  <c r="F1512" i="8"/>
  <c r="C1513" i="8"/>
  <c r="G1512" i="8"/>
  <c r="H1494" i="2"/>
  <c r="G1495" i="2"/>
  <c r="F1495" i="2"/>
  <c r="C1496" i="2"/>
  <c r="D1496" i="2" s="1"/>
  <c r="H1526" i="10" l="1"/>
  <c r="D1527" i="10"/>
  <c r="H1527" i="10" s="1"/>
  <c r="C1528" i="10"/>
  <c r="F1528" i="10" s="1"/>
  <c r="G1527" i="10"/>
  <c r="H1512" i="8"/>
  <c r="D1513" i="8"/>
  <c r="F1513" i="8"/>
  <c r="G1513" i="8"/>
  <c r="C1514" i="8"/>
  <c r="H1495" i="2"/>
  <c r="G1496" i="2"/>
  <c r="C1497" i="2"/>
  <c r="D1497" i="2" s="1"/>
  <c r="F1496" i="2"/>
  <c r="D1528" i="10" l="1"/>
  <c r="H1528" i="10" s="1"/>
  <c r="C1529" i="10"/>
  <c r="F1529" i="10" s="1"/>
  <c r="G1528" i="10"/>
  <c r="D1514" i="8"/>
  <c r="F1514" i="8"/>
  <c r="H1513" i="8"/>
  <c r="C1515" i="8"/>
  <c r="G1514" i="8"/>
  <c r="H1496" i="2"/>
  <c r="G1497" i="2"/>
  <c r="F1497" i="2"/>
  <c r="H1497" i="2" s="1"/>
  <c r="C1498" i="2"/>
  <c r="D1498" i="2" s="1"/>
  <c r="D1529" i="10" l="1"/>
  <c r="C1530" i="10"/>
  <c r="G1529" i="10"/>
  <c r="D1515" i="8"/>
  <c r="F1515" i="8"/>
  <c r="H1514" i="8"/>
  <c r="G1515" i="8"/>
  <c r="C1516" i="8"/>
  <c r="G1498" i="2"/>
  <c r="C1499" i="2"/>
  <c r="D1499" i="2" s="1"/>
  <c r="F1498" i="2"/>
  <c r="D1530" i="10" l="1"/>
  <c r="F1530" i="10"/>
  <c r="H1529" i="10"/>
  <c r="G1530" i="10"/>
  <c r="G1531" i="10" s="1"/>
  <c r="D1516" i="8"/>
  <c r="F1516" i="8"/>
  <c r="H1515" i="8"/>
  <c r="C1517" i="8"/>
  <c r="G1516" i="8"/>
  <c r="H1498" i="2"/>
  <c r="G1499" i="2"/>
  <c r="C1500" i="2"/>
  <c r="D1500" i="2" s="1"/>
  <c r="F1499" i="2"/>
  <c r="H1530" i="10" l="1"/>
  <c r="H1531" i="10" s="1"/>
  <c r="H1516" i="8"/>
  <c r="D1517" i="8"/>
  <c r="F1517" i="8"/>
  <c r="G1517" i="8"/>
  <c r="C1518" i="8"/>
  <c r="H1499" i="2"/>
  <c r="G1500" i="2"/>
  <c r="C1501" i="2"/>
  <c r="D1501" i="2" s="1"/>
  <c r="F1500" i="2"/>
  <c r="H1517" i="8" l="1"/>
  <c r="D1518" i="8"/>
  <c r="F1518" i="8"/>
  <c r="C1519" i="8"/>
  <c r="G1518" i="8"/>
  <c r="H1500" i="2"/>
  <c r="G1501" i="2"/>
  <c r="F1501" i="2"/>
  <c r="H1501" i="2" s="1"/>
  <c r="C1502" i="2"/>
  <c r="D1502" i="2" s="1"/>
  <c r="H1518" i="8" l="1"/>
  <c r="D1519" i="8"/>
  <c r="F1519" i="8"/>
  <c r="C1520" i="8"/>
  <c r="G1519" i="8"/>
  <c r="G1502" i="2"/>
  <c r="F1502" i="2"/>
  <c r="C1503" i="2"/>
  <c r="D1503" i="2" s="1"/>
  <c r="D1520" i="8" l="1"/>
  <c r="F1520" i="8"/>
  <c r="H1519" i="8"/>
  <c r="C1521" i="8"/>
  <c r="G1520" i="8"/>
  <c r="H1502" i="2"/>
  <c r="G1503" i="2"/>
  <c r="F1503" i="2"/>
  <c r="H1503" i="2" s="1"/>
  <c r="C1504" i="2"/>
  <c r="D1504" i="2" s="1"/>
  <c r="D1521" i="8" l="1"/>
  <c r="F1521" i="8"/>
  <c r="H1520" i="8"/>
  <c r="G1521" i="8"/>
  <c r="C1522" i="8"/>
  <c r="G1504" i="2"/>
  <c r="F1504" i="2"/>
  <c r="C1505" i="2"/>
  <c r="D1505" i="2" s="1"/>
  <c r="D1522" i="8" l="1"/>
  <c r="F1522" i="8"/>
  <c r="H1521" i="8"/>
  <c r="C1523" i="8"/>
  <c r="G1522" i="8"/>
  <c r="H1504" i="2"/>
  <c r="G1505" i="2"/>
  <c r="C1506" i="2"/>
  <c r="D1506" i="2" s="1"/>
  <c r="F1505" i="2"/>
  <c r="D1523" i="8" l="1"/>
  <c r="F1523" i="8"/>
  <c r="H1522" i="8"/>
  <c r="G1523" i="8"/>
  <c r="C1524" i="8"/>
  <c r="G1506" i="2"/>
  <c r="C1507" i="2"/>
  <c r="D1507" i="2" s="1"/>
  <c r="F1506" i="2"/>
  <c r="H1505" i="2"/>
  <c r="H1523" i="8" l="1"/>
  <c r="D1524" i="8"/>
  <c r="F1524" i="8"/>
  <c r="C1525" i="8"/>
  <c r="G1524" i="8"/>
  <c r="G1507" i="2"/>
  <c r="F1507" i="2"/>
  <c r="C1508" i="2"/>
  <c r="D1508" i="2" s="1"/>
  <c r="H1506" i="2"/>
  <c r="H1524" i="8" l="1"/>
  <c r="D1525" i="8"/>
  <c r="F1525" i="8"/>
  <c r="G1525" i="8"/>
  <c r="C1526" i="8"/>
  <c r="H1507" i="2"/>
  <c r="G1508" i="2"/>
  <c r="C1509" i="2"/>
  <c r="D1509" i="2" s="1"/>
  <c r="F1508" i="2"/>
  <c r="H1525" i="8" l="1"/>
  <c r="D1526" i="8"/>
  <c r="F1526" i="8"/>
  <c r="C1527" i="8"/>
  <c r="G1526" i="8"/>
  <c r="H1508" i="2"/>
  <c r="G1509" i="2"/>
  <c r="F1509" i="2"/>
  <c r="H1509" i="2" s="1"/>
  <c r="C1510" i="2"/>
  <c r="D1510" i="2" s="1"/>
  <c r="H1526" i="8" l="1"/>
  <c r="D1527" i="8"/>
  <c r="F1527" i="8"/>
  <c r="C1528" i="8"/>
  <c r="G1527" i="8"/>
  <c r="G1510" i="2"/>
  <c r="C1511" i="2"/>
  <c r="D1511" i="2" s="1"/>
  <c r="F1510" i="2"/>
  <c r="H1527" i="8" l="1"/>
  <c r="D1528" i="8"/>
  <c r="F1528" i="8"/>
  <c r="C1529" i="8"/>
  <c r="G1528" i="8"/>
  <c r="G1511" i="2"/>
  <c r="F1511" i="2"/>
  <c r="C1512" i="2"/>
  <c r="D1512" i="2" s="1"/>
  <c r="H1510" i="2"/>
  <c r="H1528" i="8" l="1"/>
  <c r="D1529" i="8"/>
  <c r="F1529" i="8"/>
  <c r="G1529" i="8"/>
  <c r="C1530" i="8"/>
  <c r="H1511" i="2"/>
  <c r="G1512" i="2"/>
  <c r="F1512" i="2"/>
  <c r="C1513" i="2"/>
  <c r="D1513" i="2" s="1"/>
  <c r="F1530" i="8" l="1"/>
  <c r="H1529" i="8"/>
  <c r="D1530" i="8"/>
  <c r="G1530" i="8"/>
  <c r="G1531" i="8" s="1"/>
  <c r="H1512" i="2"/>
  <c r="C1514" i="2"/>
  <c r="D1514" i="2" s="1"/>
  <c r="F1513" i="2"/>
  <c r="G1513" i="2"/>
  <c r="H1530" i="8" l="1"/>
  <c r="H1531" i="8" s="1"/>
  <c r="G1514" i="2"/>
  <c r="F1514" i="2"/>
  <c r="C1515" i="2"/>
  <c r="D1515" i="2" s="1"/>
  <c r="H1513" i="2"/>
  <c r="H1514" i="2" l="1"/>
  <c r="G1515" i="2"/>
  <c r="F1515" i="2"/>
  <c r="C1516" i="2"/>
  <c r="D1516" i="2" s="1"/>
  <c r="H1515" i="2" l="1"/>
  <c r="G1516" i="2"/>
  <c r="C1517" i="2"/>
  <c r="D1517" i="2" s="1"/>
  <c r="F1516" i="2"/>
  <c r="H1516" i="2" l="1"/>
  <c r="G1517" i="2"/>
  <c r="F1517" i="2"/>
  <c r="C1518" i="2"/>
  <c r="D1518" i="2" s="1"/>
  <c r="G1518" i="2" l="1"/>
  <c r="F1518" i="2"/>
  <c r="C1519" i="2"/>
  <c r="D1519" i="2" s="1"/>
  <c r="H1517" i="2"/>
  <c r="H1518" i="2" l="1"/>
  <c r="G1519" i="2"/>
  <c r="F1519" i="2"/>
  <c r="H1519" i="2" s="1"/>
  <c r="C1520" i="2"/>
  <c r="D1520" i="2" s="1"/>
  <c r="G1520" i="2" l="1"/>
  <c r="C1521" i="2"/>
  <c r="D1521" i="2" s="1"/>
  <c r="F1520" i="2"/>
  <c r="H1520" i="2" l="1"/>
  <c r="G1521" i="2"/>
  <c r="C1522" i="2"/>
  <c r="D1522" i="2" s="1"/>
  <c r="F1521" i="2"/>
  <c r="G1522" i="2" l="1"/>
  <c r="F1522" i="2"/>
  <c r="C1523" i="2"/>
  <c r="D1523" i="2" s="1"/>
  <c r="H1521" i="2"/>
  <c r="H1522" i="2" l="1"/>
  <c r="G1523" i="2"/>
  <c r="C1524" i="2"/>
  <c r="D1524" i="2" s="1"/>
  <c r="F1523" i="2"/>
  <c r="H1523" i="2" l="1"/>
  <c r="G1524" i="2"/>
  <c r="C1525" i="2"/>
  <c r="D1525" i="2" s="1"/>
  <c r="F1524" i="2"/>
  <c r="H1524" i="2" l="1"/>
  <c r="G1525" i="2"/>
  <c r="C1526" i="2"/>
  <c r="D1526" i="2" s="1"/>
  <c r="F1525" i="2"/>
  <c r="G1526" i="2" l="1"/>
  <c r="F1526" i="2"/>
  <c r="C1527" i="2"/>
  <c r="D1527" i="2" s="1"/>
  <c r="H1525" i="2"/>
  <c r="H1526" i="2" l="1"/>
  <c r="G1527" i="2"/>
  <c r="C1528" i="2"/>
  <c r="D1528" i="2" s="1"/>
  <c r="F1527" i="2"/>
  <c r="H1527" i="2" l="1"/>
  <c r="G1528" i="2"/>
  <c r="C1529" i="2"/>
  <c r="D1529" i="2" s="1"/>
  <c r="F1528" i="2"/>
  <c r="H1528" i="2" l="1"/>
  <c r="G1529" i="2"/>
  <c r="F1529" i="2"/>
  <c r="C1530" i="2"/>
  <c r="F1530" i="2" l="1"/>
  <c r="D1530" i="2"/>
  <c r="H1529" i="2"/>
  <c r="G1530" i="2"/>
  <c r="G1531" i="2" s="1"/>
  <c r="H1530" i="2" l="1"/>
  <c r="H1531" i="2" s="1"/>
</calcChain>
</file>

<file path=xl/sharedStrings.xml><?xml version="1.0" encoding="utf-8"?>
<sst xmlns="http://schemas.openxmlformats.org/spreadsheetml/2006/main" count="324" uniqueCount="117">
  <si>
    <t>Forudsætninger for trapezformet kanal</t>
  </si>
  <si>
    <t>Regulativmæssig bundbredde (Rb)</t>
  </si>
  <si>
    <t>Bundslamsdybde (Bd)</t>
  </si>
  <si>
    <t>Fald (I)</t>
  </si>
  <si>
    <t>Manningstal (M)</t>
  </si>
  <si>
    <t>m</t>
  </si>
  <si>
    <t>Parameter:</t>
  </si>
  <si>
    <t>promille</t>
  </si>
  <si>
    <t>Vanddybde fra vandspejl til slam (y)</t>
  </si>
  <si>
    <t>Kanaldybde - lodret højde fra regulativmæssig bund til jordoverflade</t>
  </si>
  <si>
    <t>Samlet længde af x akse</t>
  </si>
  <si>
    <t>Step</t>
  </si>
  <si>
    <t>Start x akse</t>
  </si>
  <si>
    <t>y Venstre kanalkant</t>
  </si>
  <si>
    <t>y bund</t>
  </si>
  <si>
    <t>y højre kanalkant</t>
  </si>
  <si>
    <t>y kanal i alt</t>
  </si>
  <si>
    <t>x-akse</t>
  </si>
  <si>
    <t>Bundslamshøjde</t>
  </si>
  <si>
    <t>Vandspejlshøjde</t>
  </si>
  <si>
    <t>Beregning af hydraulisk radius:</t>
  </si>
  <si>
    <t>Bundslamsbredde b</t>
  </si>
  <si>
    <t>Våd brinklængde</t>
  </si>
  <si>
    <t>Våd omkreds</t>
  </si>
  <si>
    <t>m2</t>
  </si>
  <si>
    <t>Hydraulisk radius Rh</t>
  </si>
  <si>
    <t>Våd brinklængde Lambda</t>
  </si>
  <si>
    <t>http://www.brighthubengineering.com/hydraulics-civil-engineering/67126-calculation-of-hydraulic-radius-for-uniform-open-channel-flow/#imgn_1</t>
  </si>
  <si>
    <t>Inddeling  af x-akse</t>
  </si>
  <si>
    <t>m/m</t>
  </si>
  <si>
    <r>
      <t>m</t>
    </r>
    <r>
      <rPr>
        <vertAlign val="superscript"/>
        <sz val="11"/>
        <color theme="1"/>
        <rFont val="Calibri"/>
        <family val="2"/>
        <scheme val="minor"/>
      </rPr>
      <t>1/3</t>
    </r>
    <r>
      <rPr>
        <sz val="11"/>
        <color theme="1"/>
        <rFont val="Calibri"/>
        <family val="2"/>
        <scheme val="minor"/>
      </rPr>
      <t>/s</t>
    </r>
  </si>
  <si>
    <t>Våd omkreds P</t>
  </si>
  <si>
    <t>Vandhastighed v</t>
  </si>
  <si>
    <t>m/s</t>
  </si>
  <si>
    <t>Vandføringsevne Q</t>
  </si>
  <si>
    <r>
      <t>Rh</t>
    </r>
    <r>
      <rPr>
        <vertAlign val="superscript"/>
        <sz val="11"/>
        <color theme="1"/>
        <rFont val="Calibri"/>
        <family val="2"/>
        <scheme val="minor"/>
      </rPr>
      <t>2/3</t>
    </r>
  </si>
  <si>
    <t>Vandspejlsbredde B</t>
  </si>
  <si>
    <r>
      <t>I</t>
    </r>
    <r>
      <rPr>
        <vertAlign val="superscript"/>
        <sz val="11"/>
        <color theme="1"/>
        <rFont val="Calibri"/>
        <family val="2"/>
        <scheme val="minor"/>
      </rPr>
      <t>0,5</t>
    </r>
  </si>
  <si>
    <r>
      <t>(m/m)</t>
    </r>
    <r>
      <rPr>
        <vertAlign val="superscript"/>
        <sz val="11"/>
        <color theme="1"/>
        <rFont val="Calibri"/>
        <family val="2"/>
        <scheme val="minor"/>
      </rPr>
      <t>0,5</t>
    </r>
  </si>
  <si>
    <r>
      <t>m</t>
    </r>
    <r>
      <rPr>
        <vertAlign val="superscript"/>
        <sz val="11"/>
        <color theme="1"/>
        <rFont val="Calibri"/>
        <family val="2"/>
        <scheme val="minor"/>
      </rPr>
      <t>2/3</t>
    </r>
  </si>
  <si>
    <t>Vådt tværsnitsareal A</t>
  </si>
  <si>
    <r>
      <t>m</t>
    </r>
    <r>
      <rPr>
        <b/>
        <vertAlign val="superscript"/>
        <sz val="11"/>
        <color theme="1"/>
        <rFont val="Calibri"/>
        <family val="2"/>
        <scheme val="minor"/>
      </rPr>
      <t>2</t>
    </r>
  </si>
  <si>
    <r>
      <t>m</t>
    </r>
    <r>
      <rPr>
        <b/>
        <vertAlign val="superscript"/>
        <sz val="11"/>
        <color theme="1"/>
        <rFont val="Calibri"/>
        <family val="2"/>
        <scheme val="minor"/>
      </rPr>
      <t>3</t>
    </r>
    <r>
      <rPr>
        <b/>
        <sz val="11"/>
        <color theme="1"/>
        <rFont val="Calibri"/>
        <family val="2"/>
        <scheme val="minor"/>
      </rPr>
      <t>/s</t>
    </r>
  </si>
  <si>
    <t>Omregninger af vandføringsevene Q</t>
  </si>
  <si>
    <r>
      <t>m</t>
    </r>
    <r>
      <rPr>
        <b/>
        <vertAlign val="superscript"/>
        <sz val="11"/>
        <color theme="1"/>
        <rFont val="Calibri"/>
        <family val="2"/>
        <scheme val="minor"/>
      </rPr>
      <t>3</t>
    </r>
    <r>
      <rPr>
        <b/>
        <sz val="11"/>
        <color theme="1"/>
        <rFont val="Calibri"/>
        <family val="2"/>
        <scheme val="minor"/>
      </rPr>
      <t>/min</t>
    </r>
  </si>
  <si>
    <r>
      <t>m</t>
    </r>
    <r>
      <rPr>
        <b/>
        <vertAlign val="superscript"/>
        <sz val="11"/>
        <color theme="1"/>
        <rFont val="Calibri"/>
        <family val="2"/>
        <scheme val="minor"/>
      </rPr>
      <t>3</t>
    </r>
    <r>
      <rPr>
        <b/>
        <sz val="11"/>
        <color theme="1"/>
        <rFont val="Calibri"/>
        <family val="2"/>
        <scheme val="minor"/>
      </rPr>
      <t>/time</t>
    </r>
  </si>
  <si>
    <r>
      <t>m</t>
    </r>
    <r>
      <rPr>
        <b/>
        <vertAlign val="superscript"/>
        <sz val="11"/>
        <color theme="1"/>
        <rFont val="Calibri"/>
        <family val="2"/>
        <scheme val="minor"/>
      </rPr>
      <t>3</t>
    </r>
    <r>
      <rPr>
        <b/>
        <sz val="11"/>
        <color theme="1"/>
        <rFont val="Calibri"/>
        <family val="2"/>
        <scheme val="minor"/>
      </rPr>
      <t>/døgn</t>
    </r>
  </si>
  <si>
    <t>l/s</t>
  </si>
  <si>
    <t>Opland frem til målepunkt</t>
  </si>
  <si>
    <t>ha</t>
  </si>
  <si>
    <t>Omregninger til kapacitet i nedbør og overfladeareal</t>
  </si>
  <si>
    <t>Oplandsstørrelse</t>
  </si>
  <si>
    <t>Kapacitet</t>
  </si>
  <si>
    <t>l/s/ha</t>
  </si>
  <si>
    <t>m vand pr dag</t>
  </si>
  <si>
    <t>Nedbørskapacitet</t>
  </si>
  <si>
    <t>mm vand pr dag</t>
  </si>
  <si>
    <t>http://sv.wikipedia.org/wiki/Mannings_formel</t>
  </si>
  <si>
    <t>Samlet højde på y akse m vand</t>
  </si>
  <si>
    <t>Begyndelse på vand y aks</t>
  </si>
  <si>
    <t>Vandstandshøjde(y)</t>
  </si>
  <si>
    <t>Vådt tværsnitsareal</t>
  </si>
  <si>
    <t>Hydraulisk radius</t>
  </si>
  <si>
    <t>Vandhastighed</t>
  </si>
  <si>
    <t>Korrigeret vandstandshøjde</t>
  </si>
  <si>
    <t>Slamhøjde</t>
  </si>
  <si>
    <t>Vandstandshøjde</t>
  </si>
  <si>
    <t>Vandføring ved dobbelt Manningstal</t>
  </si>
  <si>
    <t>mm pr dag</t>
  </si>
  <si>
    <t>mm pr. dag ved det halve manningstal</t>
  </si>
  <si>
    <t>l/s/ha ved det halve manningstal</t>
  </si>
  <si>
    <t>Vandhastighed ved det halve manningstal</t>
  </si>
  <si>
    <t>Indtast</t>
  </si>
  <si>
    <t>Enhed</t>
  </si>
  <si>
    <t>Tværsnitsareal bundslam:</t>
  </si>
  <si>
    <t>Tværsnitsareal slam</t>
  </si>
  <si>
    <r>
      <t>m</t>
    </r>
    <r>
      <rPr>
        <b/>
        <sz val="11"/>
        <color theme="1"/>
        <rFont val="Calibri"/>
        <family val="2"/>
        <scheme val="minor"/>
      </rPr>
      <t>/s</t>
    </r>
  </si>
  <si>
    <t>km/t</t>
  </si>
  <si>
    <t>mm vand pr. dag</t>
  </si>
  <si>
    <t>Se øvrigt grafer på de efterfølgende faneblade</t>
  </si>
  <si>
    <t>Vandføringsevne:</t>
  </si>
  <si>
    <t xml:space="preserve">Vandhastighed: </t>
  </si>
  <si>
    <t>Resultater for trapezformet kanal:</t>
  </si>
  <si>
    <r>
      <t>m</t>
    </r>
    <r>
      <rPr>
        <b/>
        <vertAlign val="superscript"/>
        <sz val="11"/>
        <color theme="0"/>
        <rFont val="Calibri"/>
        <family val="2"/>
        <scheme val="minor"/>
      </rPr>
      <t>3</t>
    </r>
    <r>
      <rPr>
        <b/>
        <sz val="11"/>
        <color theme="0"/>
        <rFont val="Calibri"/>
        <family val="2"/>
        <scheme val="minor"/>
      </rPr>
      <t>/s</t>
    </r>
  </si>
  <si>
    <r>
      <t>m</t>
    </r>
    <r>
      <rPr>
        <b/>
        <vertAlign val="superscript"/>
        <sz val="11"/>
        <color theme="0"/>
        <rFont val="Calibri"/>
        <family val="2"/>
        <scheme val="minor"/>
      </rPr>
      <t>3</t>
    </r>
    <r>
      <rPr>
        <b/>
        <sz val="11"/>
        <color theme="0"/>
        <rFont val="Calibri"/>
        <family val="2"/>
        <scheme val="minor"/>
      </rPr>
      <t>/min</t>
    </r>
  </si>
  <si>
    <r>
      <t>m</t>
    </r>
    <r>
      <rPr>
        <b/>
        <vertAlign val="superscript"/>
        <sz val="11"/>
        <color theme="0"/>
        <rFont val="Calibri"/>
        <family val="2"/>
        <scheme val="minor"/>
      </rPr>
      <t>3</t>
    </r>
    <r>
      <rPr>
        <b/>
        <sz val="11"/>
        <color theme="0"/>
        <rFont val="Calibri"/>
        <family val="2"/>
        <scheme val="minor"/>
      </rPr>
      <t>/time</t>
    </r>
  </si>
  <si>
    <r>
      <t>m</t>
    </r>
    <r>
      <rPr>
        <b/>
        <vertAlign val="superscript"/>
        <sz val="11"/>
        <color theme="0"/>
        <rFont val="Calibri"/>
        <family val="2"/>
        <scheme val="minor"/>
      </rPr>
      <t>3</t>
    </r>
    <r>
      <rPr>
        <b/>
        <sz val="11"/>
        <color theme="0"/>
        <rFont val="Calibri"/>
        <family val="2"/>
        <scheme val="minor"/>
      </rPr>
      <t>/døgn</t>
    </r>
  </si>
  <si>
    <r>
      <t>m</t>
    </r>
    <r>
      <rPr>
        <vertAlign val="superscript"/>
        <sz val="11"/>
        <color theme="0"/>
        <rFont val="Calibri"/>
        <family val="2"/>
        <scheme val="minor"/>
      </rPr>
      <t>1/3</t>
    </r>
    <r>
      <rPr>
        <sz val="11"/>
        <color theme="0"/>
        <rFont val="Calibri"/>
        <family val="2"/>
        <scheme val="minor"/>
      </rPr>
      <t>/s</t>
    </r>
  </si>
  <si>
    <t>Beregninger af vandhastighed og vandføringsevne vha Manningsformel:</t>
  </si>
  <si>
    <t>Beregninger til forsidegraf:</t>
  </si>
  <si>
    <t>Beregninger til Q-h kurve:</t>
  </si>
  <si>
    <t>Afvandingskapacitet ved det halve manningstal:</t>
  </si>
  <si>
    <t>Afvandingskapacitet ved:</t>
  </si>
  <si>
    <t>I øvrigt giver høj bundslamshøjde dykkede dræn = drænsystemmer der ikke virker!</t>
  </si>
  <si>
    <t>Anlæg (z) 1:indtast  f.eks. er 0 = lodret, 1 = 45 grader hældning på brink</t>
  </si>
  <si>
    <r>
      <t>v=M*Rh</t>
    </r>
    <r>
      <rPr>
        <vertAlign val="superscript"/>
        <sz val="11"/>
        <color theme="1"/>
        <rFont val="Calibri"/>
        <family val="2"/>
        <scheme val="minor"/>
      </rPr>
      <t>2/3</t>
    </r>
    <r>
      <rPr>
        <sz val="11"/>
        <color theme="1"/>
        <rFont val="Calibri"/>
        <family val="2"/>
        <scheme val="minor"/>
      </rPr>
      <t>*I</t>
    </r>
    <r>
      <rPr>
        <vertAlign val="superscript"/>
        <sz val="11"/>
        <color theme="1"/>
        <rFont val="Calibri"/>
        <family val="2"/>
        <scheme val="minor"/>
      </rPr>
      <t>0,5</t>
    </r>
  </si>
  <si>
    <t>fald I</t>
  </si>
  <si>
    <t>Manningstal M:</t>
  </si>
  <si>
    <t>Q = v*A</t>
  </si>
  <si>
    <t>cm/s</t>
  </si>
  <si>
    <t>Se herunder om dit vandløb har tendens til bundfældning eller er eroderende:</t>
  </si>
  <si>
    <t>https://dlgb.files.wordpress.com/2008/09/hjulstrom_curve_task.jpg</t>
  </si>
  <si>
    <t>Senest opdateret</t>
  </si>
  <si>
    <t>- beregner vandhastigheden</t>
  </si>
  <si>
    <t>Udarbejdet af Danske Vandløb</t>
  </si>
  <si>
    <t>Helge Danneskiold-Samsøe</t>
  </si>
  <si>
    <t>Kalkuler for trapezformet/rektangulær kanal</t>
  </si>
  <si>
    <t>- beregner vandføringsevne og afvandingskapacitet på et givet sted i kanalen</t>
  </si>
  <si>
    <t>Scenarie 1</t>
  </si>
  <si>
    <t>Scenarie 2</t>
  </si>
  <si>
    <t>Scenarie 1:</t>
  </si>
  <si>
    <t>Forskel</t>
  </si>
  <si>
    <t>Scenarie 3</t>
  </si>
  <si>
    <t>Scenarie 1-2</t>
  </si>
  <si>
    <t>Scenarie 1-3</t>
  </si>
  <si>
    <t>Scenarie 2-3</t>
  </si>
  <si>
    <r>
      <t>l/s/km</t>
    </r>
    <r>
      <rPr>
        <b/>
        <vertAlign val="superscript"/>
        <sz val="11"/>
        <color theme="1"/>
        <rFont val="Calibri"/>
        <family val="2"/>
        <scheme val="minor"/>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</si>
</sst>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d\.\ mmmm\ yyyy"/>
    <numFmt numFmtId="166" formatCode="[$-406]d\.\ mmmm\ yyyy;@"/>
    <numFmt numFmtId="167" formatCode="d/m\ yyyy"/>
  </numFmts>
  <fonts count="19" x14ac:knownFonts="1">
    <font>
      <sz val="11"/>
      <color theme="1"/>
      <name val="Calibri"/>
      <family val="2"/>
      <scheme val="minor"/>
    </font>
    <font>
      <b/>
      <sz val="11"/>
      <color theme="1"/>
      <name val="Calibri"/>
      <family val="2"/>
      <scheme val="minor"/>
    </font>
    <font>
      <u/>
      <sz val="11"/>
      <color theme="10"/>
      <name val="Calibri"/>
      <family val="2"/>
      <scheme val="minor"/>
    </font>
    <font>
      <vertAlign val="superscript"/>
      <sz val="11"/>
      <color theme="1"/>
      <name val="Calibri"/>
      <family val="2"/>
      <scheme val="minor"/>
    </font>
    <font>
      <b/>
      <vertAlign val="superscript"/>
      <sz val="11"/>
      <color theme="1"/>
      <name val="Calibri"/>
      <family val="2"/>
      <scheme val="minor"/>
    </font>
    <font>
      <b/>
      <sz val="11"/>
      <color theme="0"/>
      <name val="Calibri"/>
      <family val="2"/>
      <scheme val="minor"/>
    </font>
    <font>
      <sz val="11"/>
      <color theme="0"/>
      <name val="Calibri"/>
      <family val="2"/>
      <scheme val="minor"/>
    </font>
    <font>
      <sz val="16"/>
      <color theme="1"/>
      <name val="Calibri"/>
      <family val="2"/>
      <scheme val="minor"/>
    </font>
    <font>
      <b/>
      <vertAlign val="superscript"/>
      <sz val="11"/>
      <color theme="0"/>
      <name val="Calibri"/>
      <family val="2"/>
      <scheme val="minor"/>
    </font>
    <font>
      <vertAlign val="superscript"/>
      <sz val="11"/>
      <color theme="0"/>
      <name val="Calibri"/>
      <family val="2"/>
      <scheme val="minor"/>
    </font>
    <font>
      <sz val="11"/>
      <name val="Calibri"/>
      <family val="2"/>
      <scheme val="minor"/>
    </font>
    <font>
      <b/>
      <sz val="16"/>
      <color theme="0"/>
      <name val="Calibri"/>
      <family val="2"/>
      <scheme val="minor"/>
    </font>
    <font>
      <b/>
      <sz val="14"/>
      <color theme="0"/>
      <name val="Calibri"/>
      <family val="2"/>
      <scheme val="minor"/>
    </font>
    <font>
      <sz val="14"/>
      <color theme="0"/>
      <name val="Calibri"/>
      <family val="2"/>
      <scheme val="minor"/>
    </font>
    <font>
      <b/>
      <sz val="18"/>
      <name val="Arial"/>
      <family val="2"/>
    </font>
    <font>
      <b/>
      <sz val="10"/>
      <name val="Arial"/>
      <family val="2"/>
    </font>
    <font>
      <b/>
      <sz val="14"/>
      <name val="Arial"/>
      <family val="2"/>
    </font>
    <font>
      <b/>
      <i/>
      <sz val="14"/>
      <color theme="0"/>
      <name val="Calibri"/>
      <family val="2"/>
      <scheme val="minor"/>
    </font>
    <font>
      <b/>
      <sz val="14"/>
      <color theme="1"/>
      <name val="Calibri"/>
      <family val="2"/>
      <scheme val="minor"/>
    </font>
  </fonts>
  <fills count="7">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43">
    <xf numFmtId="0" fontId="0" fillId="0" borderId="0" xfId="0"/>
    <xf numFmtId="0" fontId="2" fillId="0" borderId="0" xfId="1"/>
    <xf numFmtId="2" fontId="0" fillId="0" borderId="0" xfId="0" applyNumberFormat="1"/>
    <xf numFmtId="0" fontId="1" fillId="0" borderId="0" xfId="0" applyFont="1"/>
    <xf numFmtId="2" fontId="1" fillId="0" borderId="0" xfId="0" applyNumberFormat="1" applyFont="1"/>
    <xf numFmtId="4" fontId="0" fillId="0" borderId="0" xfId="0" applyNumberFormat="1"/>
    <xf numFmtId="4" fontId="1" fillId="0" borderId="0" xfId="0" applyNumberFormat="1" applyFont="1"/>
    <xf numFmtId="0" fontId="7" fillId="0" borderId="0" xfId="0" applyFont="1"/>
    <xf numFmtId="0" fontId="6" fillId="2" borderId="0" xfId="0" applyFont="1" applyFill="1"/>
    <xf numFmtId="4" fontId="5" fillId="2" borderId="0" xfId="0" applyNumberFormat="1" applyFont="1" applyFill="1"/>
    <xf numFmtId="0" fontId="5" fillId="2" borderId="0" xfId="0" applyFont="1" applyFill="1"/>
    <xf numFmtId="0" fontId="0" fillId="3" borderId="0" xfId="0" applyFill="1"/>
    <xf numFmtId="0" fontId="1" fillId="3" borderId="0" xfId="0" applyFont="1" applyFill="1"/>
    <xf numFmtId="2" fontId="1" fillId="3" borderId="0" xfId="0" applyNumberFormat="1" applyFont="1" applyFill="1"/>
    <xf numFmtId="0" fontId="0" fillId="5" borderId="0" xfId="0" applyFill="1"/>
    <xf numFmtId="4" fontId="1" fillId="5" borderId="0" xfId="0" applyNumberFormat="1" applyFont="1" applyFill="1"/>
    <xf numFmtId="0" fontId="1" fillId="5" borderId="0" xfId="0" applyFont="1" applyFill="1"/>
    <xf numFmtId="2" fontId="5" fillId="4" borderId="0" xfId="0" applyNumberFormat="1" applyFont="1" applyFill="1"/>
    <xf numFmtId="0" fontId="5" fillId="4" borderId="0" xfId="0" applyFont="1" applyFill="1"/>
    <xf numFmtId="4" fontId="5" fillId="4" borderId="0" xfId="0" applyNumberFormat="1" applyFont="1" applyFill="1"/>
    <xf numFmtId="2" fontId="10" fillId="6" borderId="0" xfId="0" applyNumberFormat="1" applyFont="1" applyFill="1"/>
    <xf numFmtId="164" fontId="10" fillId="6" borderId="0" xfId="0" applyNumberFormat="1" applyFont="1" applyFill="1"/>
    <xf numFmtId="4" fontId="10" fillId="6" borderId="0" xfId="0" applyNumberFormat="1" applyFont="1" applyFill="1"/>
    <xf numFmtId="0" fontId="11" fillId="2" borderId="0" xfId="0" applyFont="1" applyFill="1"/>
    <xf numFmtId="0" fontId="12" fillId="2" borderId="0" xfId="0" applyFont="1" applyFill="1"/>
    <xf numFmtId="0" fontId="0" fillId="6" borderId="0" xfId="0" applyFont="1" applyFill="1"/>
    <xf numFmtId="2" fontId="1" fillId="6" borderId="0" xfId="0" applyNumberFormat="1" applyFont="1" applyFill="1"/>
    <xf numFmtId="0" fontId="1" fillId="6" borderId="0" xfId="0" applyFont="1" applyFill="1"/>
    <xf numFmtId="4" fontId="1" fillId="6" borderId="0" xfId="0" applyNumberFormat="1" applyFont="1" applyFill="1"/>
    <xf numFmtId="0" fontId="13" fillId="4" borderId="0" xfId="0" applyFont="1" applyFill="1"/>
    <xf numFmtId="0" fontId="6" fillId="4" borderId="0" xfId="0" applyFont="1" applyFill="1"/>
    <xf numFmtId="0" fontId="14" fillId="0" borderId="0" xfId="0" applyFont="1"/>
    <xf numFmtId="0" fontId="15" fillId="0" borderId="0" xfId="0" applyFont="1"/>
    <xf numFmtId="165" fontId="0" fillId="0" borderId="0" xfId="0" applyNumberFormat="1"/>
    <xf numFmtId="0" fontId="15" fillId="0" borderId="0" xfId="0" applyFont="1" applyAlignment="1">
      <alignment horizontal="right"/>
    </xf>
    <xf numFmtId="166" fontId="15" fillId="0" borderId="0" xfId="0" applyNumberFormat="1" applyFont="1" applyAlignment="1"/>
    <xf numFmtId="0" fontId="16" fillId="0" borderId="0" xfId="0" quotePrefix="1" applyFont="1"/>
    <xf numFmtId="3" fontId="15" fillId="0" borderId="0" xfId="0" applyNumberFormat="1" applyFont="1"/>
    <xf numFmtId="167" fontId="15" fillId="0" borderId="0" xfId="0" applyNumberFormat="1" applyFont="1" applyAlignment="1">
      <alignment horizontal="right"/>
    </xf>
    <xf numFmtId="0" fontId="17" fillId="2" borderId="0" xfId="0" applyFont="1" applyFill="1"/>
    <xf numFmtId="0" fontId="18" fillId="0" borderId="0" xfId="0" applyFont="1"/>
    <xf numFmtId="2" fontId="6" fillId="2" borderId="0" xfId="0" applyNumberFormat="1" applyFont="1" applyFill="1"/>
    <xf numFmtId="4" fontId="6" fillId="2" borderId="0" xfId="0" applyNumberFormat="1" applyFont="1" applyFill="1"/>
  </cellXfs>
  <cellStyles count="2">
    <cellStyle name="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4.xml"/><Relationship Id="rId13" Type="http://schemas.openxmlformats.org/officeDocument/2006/relationships/calcChain" Target="calcChain.xml"/><Relationship Id="rId3" Type="http://schemas.openxmlformats.org/officeDocument/2006/relationships/chartsheet" Target="chartsheets/sheet1.xml"/><Relationship Id="rId7"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4.xml"/><Relationship Id="rId11" Type="http://schemas.openxmlformats.org/officeDocument/2006/relationships/styles" Target="styles.xml"/><Relationship Id="rId5" Type="http://schemas.openxmlformats.org/officeDocument/2006/relationships/chartsheet" Target="chartsheets/sheet3.xml"/><Relationship Id="rId10" Type="http://schemas.openxmlformats.org/officeDocument/2006/relationships/theme" Target="theme/theme1.xml"/><Relationship Id="rId4" Type="http://schemas.openxmlformats.org/officeDocument/2006/relationships/chartsheet" Target="chartsheets/sheet2.xml"/><Relationship Id="rId9" Type="http://schemas.openxmlformats.org/officeDocument/2006/relationships/worksheet" Target="worksheets/sheet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200"/>
            </a:pPr>
            <a:r>
              <a:rPr lang="da-DK" sz="1200"/>
              <a:t>Tværsnitsprofil af vandløb ved alle scenarier</a:t>
            </a:r>
          </a:p>
        </c:rich>
      </c:tx>
      <c:layout/>
      <c:overlay val="0"/>
    </c:title>
    <c:autoTitleDeleted val="0"/>
    <c:plotArea>
      <c:layout/>
      <c:scatterChart>
        <c:scatterStyle val="lineMarker"/>
        <c:varyColors val="0"/>
        <c:ser>
          <c:idx val="0"/>
          <c:order val="0"/>
          <c:tx>
            <c:v>Kanalkant scenarie 1</c:v>
          </c:tx>
          <c:spPr>
            <a:ln>
              <a:solidFill>
                <a:srgbClr val="00B050"/>
              </a:solidFill>
            </a:ln>
          </c:spPr>
          <c:marker>
            <c:symbol val="none"/>
          </c:marker>
          <c:xVal>
            <c:numRef>
              <c:f>'Beregninger scenarie 1'!$G$29:$G$1531</c:f>
              <c:numCache>
                <c:formatCode>#,##0.00</c:formatCode>
                <c:ptCount val="1503"/>
                <c:pt idx="0">
                  <c:v>0</c:v>
                </c:pt>
                <c:pt idx="1">
                  <c:v>2</c:v>
                </c:pt>
                <c:pt idx="2">
                  <c:v>2.0086666666666666</c:v>
                </c:pt>
                <c:pt idx="3">
                  <c:v>2.0173333333333332</c:v>
                </c:pt>
                <c:pt idx="4">
                  <c:v>2.0259999999999998</c:v>
                </c:pt>
                <c:pt idx="5">
                  <c:v>2.0346666666666668</c:v>
                </c:pt>
                <c:pt idx="6">
                  <c:v>2.0433333333333334</c:v>
                </c:pt>
                <c:pt idx="7">
                  <c:v>2.052</c:v>
                </c:pt>
                <c:pt idx="8">
                  <c:v>2.0606666666666666</c:v>
                </c:pt>
                <c:pt idx="9">
                  <c:v>2.0693333333333332</c:v>
                </c:pt>
                <c:pt idx="10">
                  <c:v>2.0779999999999998</c:v>
                </c:pt>
                <c:pt idx="11">
                  <c:v>2.0866666666666669</c:v>
                </c:pt>
                <c:pt idx="12">
                  <c:v>2.0953333333333335</c:v>
                </c:pt>
                <c:pt idx="13">
                  <c:v>2.1040000000000001</c:v>
                </c:pt>
                <c:pt idx="14">
                  <c:v>2.1126666666666667</c:v>
                </c:pt>
                <c:pt idx="15">
                  <c:v>2.1213333333333333</c:v>
                </c:pt>
                <c:pt idx="16">
                  <c:v>2.13</c:v>
                </c:pt>
                <c:pt idx="17">
                  <c:v>2.1386666666666665</c:v>
                </c:pt>
                <c:pt idx="18">
                  <c:v>2.1473333333333335</c:v>
                </c:pt>
                <c:pt idx="19">
                  <c:v>2.1560000000000001</c:v>
                </c:pt>
                <c:pt idx="20">
                  <c:v>2.1646666666666667</c:v>
                </c:pt>
                <c:pt idx="21">
                  <c:v>2.1733333333333333</c:v>
                </c:pt>
                <c:pt idx="22">
                  <c:v>2.1819999999999999</c:v>
                </c:pt>
                <c:pt idx="23">
                  <c:v>2.1906666666666665</c:v>
                </c:pt>
                <c:pt idx="24">
                  <c:v>2.1993333333333331</c:v>
                </c:pt>
                <c:pt idx="25">
                  <c:v>2.2079999999999997</c:v>
                </c:pt>
                <c:pt idx="26">
                  <c:v>2.2166666666666668</c:v>
                </c:pt>
                <c:pt idx="27">
                  <c:v>2.2253333333333334</c:v>
                </c:pt>
                <c:pt idx="28">
                  <c:v>2.234</c:v>
                </c:pt>
                <c:pt idx="29">
                  <c:v>2.2426666666666666</c:v>
                </c:pt>
                <c:pt idx="30">
                  <c:v>2.2513333333333332</c:v>
                </c:pt>
                <c:pt idx="31">
                  <c:v>2.2599999999999998</c:v>
                </c:pt>
                <c:pt idx="32">
                  <c:v>2.2686666666666664</c:v>
                </c:pt>
                <c:pt idx="33">
                  <c:v>2.277333333333333</c:v>
                </c:pt>
                <c:pt idx="34">
                  <c:v>2.286</c:v>
                </c:pt>
                <c:pt idx="35">
                  <c:v>2.2946666666666666</c:v>
                </c:pt>
                <c:pt idx="36">
                  <c:v>2.3033333333333332</c:v>
                </c:pt>
                <c:pt idx="37">
                  <c:v>2.3119999999999998</c:v>
                </c:pt>
                <c:pt idx="38">
                  <c:v>2.3206666666666664</c:v>
                </c:pt>
                <c:pt idx="39">
                  <c:v>2.329333333333333</c:v>
                </c:pt>
                <c:pt idx="40">
                  <c:v>2.3379999999999996</c:v>
                </c:pt>
                <c:pt idx="41">
                  <c:v>2.3466666666666667</c:v>
                </c:pt>
                <c:pt idx="42">
                  <c:v>2.3553333333333333</c:v>
                </c:pt>
                <c:pt idx="43">
                  <c:v>2.3639999999999999</c:v>
                </c:pt>
                <c:pt idx="44">
                  <c:v>2.3726666666666665</c:v>
                </c:pt>
                <c:pt idx="45">
                  <c:v>2.3813333333333331</c:v>
                </c:pt>
                <c:pt idx="46">
                  <c:v>2.3899999999999997</c:v>
                </c:pt>
                <c:pt idx="47">
                  <c:v>2.3986666666666663</c:v>
                </c:pt>
                <c:pt idx="48">
                  <c:v>2.4073333333333329</c:v>
                </c:pt>
                <c:pt idx="49">
                  <c:v>2.4159999999999995</c:v>
                </c:pt>
                <c:pt idx="50">
                  <c:v>2.4246666666666665</c:v>
                </c:pt>
                <c:pt idx="51">
                  <c:v>2.4333333333333331</c:v>
                </c:pt>
                <c:pt idx="52">
                  <c:v>2.4419999999999997</c:v>
                </c:pt>
                <c:pt idx="53">
                  <c:v>2.4506666666666663</c:v>
                </c:pt>
                <c:pt idx="54">
                  <c:v>2.4593333333333329</c:v>
                </c:pt>
                <c:pt idx="55">
                  <c:v>2.4679999999999995</c:v>
                </c:pt>
                <c:pt idx="56">
                  <c:v>2.4766666666666661</c:v>
                </c:pt>
                <c:pt idx="57">
                  <c:v>2.4853333333333332</c:v>
                </c:pt>
                <c:pt idx="58">
                  <c:v>2.4939999999999998</c:v>
                </c:pt>
                <c:pt idx="59">
                  <c:v>2.5026666666666664</c:v>
                </c:pt>
                <c:pt idx="60">
                  <c:v>2.511333333333333</c:v>
                </c:pt>
                <c:pt idx="61">
                  <c:v>2.5199999999999996</c:v>
                </c:pt>
                <c:pt idx="62">
                  <c:v>2.5286666666666662</c:v>
                </c:pt>
                <c:pt idx="63">
                  <c:v>2.5373333333333332</c:v>
                </c:pt>
                <c:pt idx="64">
                  <c:v>2.5459999999999998</c:v>
                </c:pt>
                <c:pt idx="65">
                  <c:v>2.5546666666666664</c:v>
                </c:pt>
                <c:pt idx="66">
                  <c:v>2.5633333333333335</c:v>
                </c:pt>
                <c:pt idx="67">
                  <c:v>2.5720000000000001</c:v>
                </c:pt>
                <c:pt idx="68">
                  <c:v>2.5806666666666667</c:v>
                </c:pt>
                <c:pt idx="69">
                  <c:v>2.5893333333333333</c:v>
                </c:pt>
                <c:pt idx="70">
                  <c:v>2.5979999999999999</c:v>
                </c:pt>
                <c:pt idx="71">
                  <c:v>2.6066666666666669</c:v>
                </c:pt>
                <c:pt idx="72">
                  <c:v>2.6153333333333335</c:v>
                </c:pt>
                <c:pt idx="73">
                  <c:v>2.6240000000000001</c:v>
                </c:pt>
                <c:pt idx="74">
                  <c:v>2.6326666666666672</c:v>
                </c:pt>
                <c:pt idx="75">
                  <c:v>2.6413333333333338</c:v>
                </c:pt>
                <c:pt idx="76">
                  <c:v>2.6500000000000004</c:v>
                </c:pt>
                <c:pt idx="77">
                  <c:v>2.658666666666667</c:v>
                </c:pt>
                <c:pt idx="78">
                  <c:v>2.6673333333333336</c:v>
                </c:pt>
                <c:pt idx="79">
                  <c:v>2.6760000000000006</c:v>
                </c:pt>
                <c:pt idx="80">
                  <c:v>2.6846666666666672</c:v>
                </c:pt>
                <c:pt idx="81">
                  <c:v>2.6933333333333338</c:v>
                </c:pt>
                <c:pt idx="82">
                  <c:v>2.7020000000000008</c:v>
                </c:pt>
                <c:pt idx="83">
                  <c:v>2.7106666666666674</c:v>
                </c:pt>
                <c:pt idx="84">
                  <c:v>2.719333333333334</c:v>
                </c:pt>
                <c:pt idx="85">
                  <c:v>2.7280000000000006</c:v>
                </c:pt>
                <c:pt idx="86">
                  <c:v>2.7366666666666672</c:v>
                </c:pt>
                <c:pt idx="87">
                  <c:v>2.7453333333333343</c:v>
                </c:pt>
                <c:pt idx="88">
                  <c:v>2.7540000000000009</c:v>
                </c:pt>
                <c:pt idx="89">
                  <c:v>2.7626666666666675</c:v>
                </c:pt>
                <c:pt idx="90">
                  <c:v>2.7713333333333345</c:v>
                </c:pt>
                <c:pt idx="91">
                  <c:v>2.7800000000000011</c:v>
                </c:pt>
                <c:pt idx="92">
                  <c:v>2.7886666666666677</c:v>
                </c:pt>
                <c:pt idx="93">
                  <c:v>2.7973333333333343</c:v>
                </c:pt>
                <c:pt idx="94">
                  <c:v>2.8060000000000009</c:v>
                </c:pt>
                <c:pt idx="95">
                  <c:v>2.814666666666668</c:v>
                </c:pt>
                <c:pt idx="96">
                  <c:v>2.8233333333333346</c:v>
                </c:pt>
                <c:pt idx="97">
                  <c:v>2.8320000000000012</c:v>
                </c:pt>
                <c:pt idx="98">
                  <c:v>2.8406666666666682</c:v>
                </c:pt>
                <c:pt idx="99">
                  <c:v>2.8493333333333348</c:v>
                </c:pt>
                <c:pt idx="100">
                  <c:v>2.8580000000000014</c:v>
                </c:pt>
                <c:pt idx="101">
                  <c:v>2.866666666666668</c:v>
                </c:pt>
                <c:pt idx="102">
                  <c:v>2.8753333333333346</c:v>
                </c:pt>
                <c:pt idx="103">
                  <c:v>2.8840000000000017</c:v>
                </c:pt>
                <c:pt idx="104">
                  <c:v>2.8926666666666683</c:v>
                </c:pt>
                <c:pt idx="105">
                  <c:v>2.9013333333333349</c:v>
                </c:pt>
                <c:pt idx="106">
                  <c:v>2.9100000000000019</c:v>
                </c:pt>
                <c:pt idx="107">
                  <c:v>2.9186666666666685</c:v>
                </c:pt>
                <c:pt idx="108">
                  <c:v>2.9273333333333351</c:v>
                </c:pt>
                <c:pt idx="109">
                  <c:v>2.9360000000000017</c:v>
                </c:pt>
                <c:pt idx="110">
                  <c:v>2.9446666666666683</c:v>
                </c:pt>
                <c:pt idx="111">
                  <c:v>2.9533333333333354</c:v>
                </c:pt>
                <c:pt idx="112">
                  <c:v>2.962000000000002</c:v>
                </c:pt>
                <c:pt idx="113">
                  <c:v>2.9706666666666686</c:v>
                </c:pt>
                <c:pt idx="114">
                  <c:v>2.9793333333333356</c:v>
                </c:pt>
                <c:pt idx="115">
                  <c:v>2.9880000000000022</c:v>
                </c:pt>
                <c:pt idx="116">
                  <c:v>2.9966666666666688</c:v>
                </c:pt>
                <c:pt idx="117">
                  <c:v>3.0053333333333354</c:v>
                </c:pt>
                <c:pt idx="118">
                  <c:v>3.014000000000002</c:v>
                </c:pt>
                <c:pt idx="119">
                  <c:v>3.0226666666666686</c:v>
                </c:pt>
                <c:pt idx="120">
                  <c:v>3.0313333333333352</c:v>
                </c:pt>
                <c:pt idx="121">
                  <c:v>3.0400000000000018</c:v>
                </c:pt>
                <c:pt idx="122">
                  <c:v>3.0486666666666684</c:v>
                </c:pt>
                <c:pt idx="123">
                  <c:v>3.057333333333335</c:v>
                </c:pt>
                <c:pt idx="124">
                  <c:v>3.0660000000000016</c:v>
                </c:pt>
                <c:pt idx="125">
                  <c:v>3.0746666666666682</c:v>
                </c:pt>
                <c:pt idx="126">
                  <c:v>3.0833333333333348</c:v>
                </c:pt>
                <c:pt idx="127">
                  <c:v>3.0920000000000014</c:v>
                </c:pt>
                <c:pt idx="128">
                  <c:v>3.100666666666668</c:v>
                </c:pt>
                <c:pt idx="129">
                  <c:v>3.1093333333333346</c:v>
                </c:pt>
                <c:pt idx="130">
                  <c:v>3.1180000000000012</c:v>
                </c:pt>
                <c:pt idx="131">
                  <c:v>3.1266666666666678</c:v>
                </c:pt>
                <c:pt idx="132">
                  <c:v>3.1353333333333344</c:v>
                </c:pt>
                <c:pt idx="133">
                  <c:v>3.144000000000001</c:v>
                </c:pt>
                <c:pt idx="134">
                  <c:v>3.1526666666666676</c:v>
                </c:pt>
                <c:pt idx="135">
                  <c:v>3.1613333333333342</c:v>
                </c:pt>
                <c:pt idx="136">
                  <c:v>3.1700000000000008</c:v>
                </c:pt>
                <c:pt idx="137">
                  <c:v>3.1786666666666674</c:v>
                </c:pt>
                <c:pt idx="138">
                  <c:v>3.187333333333334</c:v>
                </c:pt>
                <c:pt idx="139">
                  <c:v>3.1960000000000006</c:v>
                </c:pt>
                <c:pt idx="140">
                  <c:v>3.2046666666666672</c:v>
                </c:pt>
                <c:pt idx="141">
                  <c:v>3.2133333333333338</c:v>
                </c:pt>
                <c:pt idx="142">
                  <c:v>3.2220000000000004</c:v>
                </c:pt>
                <c:pt idx="143">
                  <c:v>3.230666666666667</c:v>
                </c:pt>
                <c:pt idx="144">
                  <c:v>3.2393333333333336</c:v>
                </c:pt>
                <c:pt idx="145">
                  <c:v>3.2480000000000002</c:v>
                </c:pt>
                <c:pt idx="146">
                  <c:v>3.2566666666666668</c:v>
                </c:pt>
                <c:pt idx="147">
                  <c:v>3.2653333333333334</c:v>
                </c:pt>
                <c:pt idx="148">
                  <c:v>3.274</c:v>
                </c:pt>
                <c:pt idx="149">
                  <c:v>3.2826666666666666</c:v>
                </c:pt>
                <c:pt idx="150">
                  <c:v>3.2913333333333332</c:v>
                </c:pt>
                <c:pt idx="151">
                  <c:v>3.3</c:v>
                </c:pt>
                <c:pt idx="152">
                  <c:v>3.3086666666666664</c:v>
                </c:pt>
                <c:pt idx="153">
                  <c:v>3.317333333333333</c:v>
                </c:pt>
                <c:pt idx="154">
                  <c:v>3.3259999999999996</c:v>
                </c:pt>
                <c:pt idx="155">
                  <c:v>3.3346666666666662</c:v>
                </c:pt>
                <c:pt idx="156">
                  <c:v>3.3433333333333328</c:v>
                </c:pt>
                <c:pt idx="157">
                  <c:v>3.3519999999999994</c:v>
                </c:pt>
                <c:pt idx="158">
                  <c:v>3.360666666666666</c:v>
                </c:pt>
                <c:pt idx="159">
                  <c:v>3.3693333333333326</c:v>
                </c:pt>
                <c:pt idx="160">
                  <c:v>3.3779999999999992</c:v>
                </c:pt>
                <c:pt idx="161">
                  <c:v>3.3866666666666658</c:v>
                </c:pt>
                <c:pt idx="162">
                  <c:v>3.3953333333333324</c:v>
                </c:pt>
                <c:pt idx="163">
                  <c:v>3.403999999999999</c:v>
                </c:pt>
                <c:pt idx="164">
                  <c:v>3.4126666666666656</c:v>
                </c:pt>
                <c:pt idx="165">
                  <c:v>3.4213333333333322</c:v>
                </c:pt>
                <c:pt idx="166">
                  <c:v>3.4299999999999988</c:v>
                </c:pt>
                <c:pt idx="167">
                  <c:v>3.4386666666666654</c:v>
                </c:pt>
                <c:pt idx="168">
                  <c:v>3.447333333333332</c:v>
                </c:pt>
                <c:pt idx="169">
                  <c:v>3.4559999999999986</c:v>
                </c:pt>
                <c:pt idx="170">
                  <c:v>3.4646666666666652</c:v>
                </c:pt>
                <c:pt idx="171">
                  <c:v>3.4733333333333318</c:v>
                </c:pt>
                <c:pt idx="172">
                  <c:v>3.4819999999999984</c:v>
                </c:pt>
                <c:pt idx="173">
                  <c:v>3.490666666666665</c:v>
                </c:pt>
                <c:pt idx="174">
                  <c:v>3.4993333333333316</c:v>
                </c:pt>
                <c:pt idx="175">
                  <c:v>3.5079999999999982</c:v>
                </c:pt>
                <c:pt idx="176">
                  <c:v>3.5166666666666648</c:v>
                </c:pt>
                <c:pt idx="177">
                  <c:v>3.5253333333333314</c:v>
                </c:pt>
                <c:pt idx="178">
                  <c:v>3.533999999999998</c:v>
                </c:pt>
                <c:pt idx="179">
                  <c:v>3.5426666666666646</c:v>
                </c:pt>
                <c:pt idx="180">
                  <c:v>3.5513333333333312</c:v>
                </c:pt>
                <c:pt idx="181">
                  <c:v>3.5599999999999978</c:v>
                </c:pt>
                <c:pt idx="182">
                  <c:v>3.5686666666666644</c:v>
                </c:pt>
                <c:pt idx="183">
                  <c:v>3.577333333333331</c:v>
                </c:pt>
                <c:pt idx="184">
                  <c:v>3.5859999999999976</c:v>
                </c:pt>
                <c:pt idx="185">
                  <c:v>3.5946666666666642</c:v>
                </c:pt>
                <c:pt idx="186">
                  <c:v>3.6033333333333308</c:v>
                </c:pt>
                <c:pt idx="187">
                  <c:v>3.6119999999999974</c:v>
                </c:pt>
                <c:pt idx="188">
                  <c:v>3.620666666666664</c:v>
                </c:pt>
                <c:pt idx="189">
                  <c:v>3.6293333333333306</c:v>
                </c:pt>
                <c:pt idx="190">
                  <c:v>3.6379999999999972</c:v>
                </c:pt>
                <c:pt idx="191">
                  <c:v>3.6466666666666638</c:v>
                </c:pt>
                <c:pt idx="192">
                  <c:v>3.6553333333333304</c:v>
                </c:pt>
                <c:pt idx="193">
                  <c:v>3.663999999999997</c:v>
                </c:pt>
                <c:pt idx="194">
                  <c:v>3.6726666666666636</c:v>
                </c:pt>
                <c:pt idx="195">
                  <c:v>3.6813333333333302</c:v>
                </c:pt>
                <c:pt idx="196">
                  <c:v>3.6899999999999968</c:v>
                </c:pt>
                <c:pt idx="197">
                  <c:v>3.6986666666666634</c:v>
                </c:pt>
                <c:pt idx="198">
                  <c:v>3.70733333333333</c:v>
                </c:pt>
                <c:pt idx="199">
                  <c:v>3.7159999999999966</c:v>
                </c:pt>
                <c:pt idx="200">
                  <c:v>3.7246666666666632</c:v>
                </c:pt>
                <c:pt idx="201">
                  <c:v>3.7333333333333298</c:v>
                </c:pt>
                <c:pt idx="202">
                  <c:v>3.7419999999999964</c:v>
                </c:pt>
                <c:pt idx="203">
                  <c:v>3.750666666666663</c:v>
                </c:pt>
                <c:pt idx="204">
                  <c:v>3.7593333333333296</c:v>
                </c:pt>
                <c:pt idx="205">
                  <c:v>3.7679999999999962</c:v>
                </c:pt>
                <c:pt idx="206">
                  <c:v>3.7766666666666628</c:v>
                </c:pt>
                <c:pt idx="207">
                  <c:v>3.7853333333333294</c:v>
                </c:pt>
                <c:pt idx="208">
                  <c:v>3.793999999999996</c:v>
                </c:pt>
                <c:pt idx="209">
                  <c:v>3.8026666666666626</c:v>
                </c:pt>
                <c:pt idx="210">
                  <c:v>3.8113333333333292</c:v>
                </c:pt>
                <c:pt idx="211">
                  <c:v>3.8199999999999958</c:v>
                </c:pt>
                <c:pt idx="212">
                  <c:v>3.8286666666666624</c:v>
                </c:pt>
                <c:pt idx="213">
                  <c:v>3.837333333333329</c:v>
                </c:pt>
                <c:pt idx="214">
                  <c:v>3.8459999999999956</c:v>
                </c:pt>
                <c:pt idx="215">
                  <c:v>3.8546666666666622</c:v>
                </c:pt>
                <c:pt idx="216">
                  <c:v>3.8633333333333288</c:v>
                </c:pt>
                <c:pt idx="217">
                  <c:v>3.8719999999999954</c:v>
                </c:pt>
                <c:pt idx="218">
                  <c:v>3.880666666666662</c:v>
                </c:pt>
                <c:pt idx="219">
                  <c:v>3.8893333333333286</c:v>
                </c:pt>
                <c:pt idx="220">
                  <c:v>3.8979999999999952</c:v>
                </c:pt>
                <c:pt idx="221">
                  <c:v>3.9066666666666618</c:v>
                </c:pt>
                <c:pt idx="222">
                  <c:v>3.9153333333333284</c:v>
                </c:pt>
                <c:pt idx="223">
                  <c:v>3.923999999999995</c:v>
                </c:pt>
                <c:pt idx="224">
                  <c:v>3.9326666666666616</c:v>
                </c:pt>
                <c:pt idx="225">
                  <c:v>3.9413333333333282</c:v>
                </c:pt>
                <c:pt idx="226">
                  <c:v>3.9499999999999948</c:v>
                </c:pt>
                <c:pt idx="227">
                  <c:v>3.9586666666666614</c:v>
                </c:pt>
                <c:pt idx="228">
                  <c:v>3.967333333333328</c:v>
                </c:pt>
                <c:pt idx="229">
                  <c:v>3.9759999999999946</c:v>
                </c:pt>
                <c:pt idx="230">
                  <c:v>3.9846666666666612</c:v>
                </c:pt>
                <c:pt idx="231">
                  <c:v>3.9933333333333279</c:v>
                </c:pt>
                <c:pt idx="232">
                  <c:v>4.0019999999999945</c:v>
                </c:pt>
                <c:pt idx="233">
                  <c:v>4.0106666666666611</c:v>
                </c:pt>
                <c:pt idx="234">
                  <c:v>4.0193333333333277</c:v>
                </c:pt>
                <c:pt idx="235">
                  <c:v>4.0279999999999943</c:v>
                </c:pt>
                <c:pt idx="236">
                  <c:v>4.0366666666666609</c:v>
                </c:pt>
                <c:pt idx="237">
                  <c:v>4.0453333333333275</c:v>
                </c:pt>
                <c:pt idx="238">
                  <c:v>4.0539999999999941</c:v>
                </c:pt>
                <c:pt idx="239">
                  <c:v>4.0626666666666607</c:v>
                </c:pt>
                <c:pt idx="240">
                  <c:v>4.0713333333333273</c:v>
                </c:pt>
                <c:pt idx="241">
                  <c:v>4.0799999999999939</c:v>
                </c:pt>
                <c:pt idx="242">
                  <c:v>4.0886666666666605</c:v>
                </c:pt>
                <c:pt idx="243">
                  <c:v>4.0973333333333271</c:v>
                </c:pt>
                <c:pt idx="244">
                  <c:v>4.1059999999999937</c:v>
                </c:pt>
                <c:pt idx="245">
                  <c:v>4.1146666666666603</c:v>
                </c:pt>
                <c:pt idx="246">
                  <c:v>4.1233333333333269</c:v>
                </c:pt>
                <c:pt idx="247">
                  <c:v>4.1319999999999935</c:v>
                </c:pt>
                <c:pt idx="248">
                  <c:v>4.1406666666666601</c:v>
                </c:pt>
                <c:pt idx="249">
                  <c:v>4.1493333333333267</c:v>
                </c:pt>
                <c:pt idx="250">
                  <c:v>4.1579999999999933</c:v>
                </c:pt>
                <c:pt idx="251">
                  <c:v>4.1666666666666599</c:v>
                </c:pt>
                <c:pt idx="252">
                  <c:v>4.1753333333333265</c:v>
                </c:pt>
                <c:pt idx="253">
                  <c:v>4.1839999999999931</c:v>
                </c:pt>
                <c:pt idx="254">
                  <c:v>4.1926666666666597</c:v>
                </c:pt>
                <c:pt idx="255">
                  <c:v>4.2013333333333263</c:v>
                </c:pt>
                <c:pt idx="256">
                  <c:v>4.2099999999999929</c:v>
                </c:pt>
                <c:pt idx="257">
                  <c:v>4.2186666666666595</c:v>
                </c:pt>
                <c:pt idx="258">
                  <c:v>4.2273333333333261</c:v>
                </c:pt>
                <c:pt idx="259">
                  <c:v>4.2359999999999927</c:v>
                </c:pt>
                <c:pt idx="260">
                  <c:v>4.2446666666666593</c:v>
                </c:pt>
                <c:pt idx="261">
                  <c:v>4.2533333333333259</c:v>
                </c:pt>
                <c:pt idx="262">
                  <c:v>4.2619999999999925</c:v>
                </c:pt>
                <c:pt idx="263">
                  <c:v>4.2706666666666591</c:v>
                </c:pt>
                <c:pt idx="264">
                  <c:v>4.2793333333333257</c:v>
                </c:pt>
                <c:pt idx="265">
                  <c:v>4.2879999999999923</c:v>
                </c:pt>
                <c:pt idx="266">
                  <c:v>4.2966666666666589</c:v>
                </c:pt>
                <c:pt idx="267">
                  <c:v>4.3053333333333255</c:v>
                </c:pt>
                <c:pt idx="268">
                  <c:v>4.3139999999999921</c:v>
                </c:pt>
                <c:pt idx="269">
                  <c:v>4.3226666666666587</c:v>
                </c:pt>
                <c:pt idx="270">
                  <c:v>4.3313333333333253</c:v>
                </c:pt>
                <c:pt idx="271">
                  <c:v>4.3399999999999919</c:v>
                </c:pt>
                <c:pt idx="272">
                  <c:v>4.3486666666666585</c:v>
                </c:pt>
                <c:pt idx="273">
                  <c:v>4.3573333333333251</c:v>
                </c:pt>
                <c:pt idx="274">
                  <c:v>4.3659999999999917</c:v>
                </c:pt>
                <c:pt idx="275">
                  <c:v>4.3746666666666583</c:v>
                </c:pt>
                <c:pt idx="276">
                  <c:v>4.3833333333333249</c:v>
                </c:pt>
                <c:pt idx="277">
                  <c:v>4.3919999999999915</c:v>
                </c:pt>
                <c:pt idx="278">
                  <c:v>4.4006666666666581</c:v>
                </c:pt>
                <c:pt idx="279">
                  <c:v>4.4093333333333247</c:v>
                </c:pt>
                <c:pt idx="280">
                  <c:v>4.4179999999999913</c:v>
                </c:pt>
                <c:pt idx="281">
                  <c:v>4.4266666666666579</c:v>
                </c:pt>
                <c:pt idx="282">
                  <c:v>4.4353333333333245</c:v>
                </c:pt>
                <c:pt idx="283">
                  <c:v>4.4439999999999911</c:v>
                </c:pt>
                <c:pt idx="284">
                  <c:v>4.4526666666666577</c:v>
                </c:pt>
                <c:pt idx="285">
                  <c:v>4.4613333333333243</c:v>
                </c:pt>
                <c:pt idx="286">
                  <c:v>4.4699999999999909</c:v>
                </c:pt>
                <c:pt idx="287">
                  <c:v>4.4786666666666575</c:v>
                </c:pt>
                <c:pt idx="288">
                  <c:v>4.4873333333333241</c:v>
                </c:pt>
                <c:pt idx="289">
                  <c:v>4.4959999999999907</c:v>
                </c:pt>
                <c:pt idx="290">
                  <c:v>4.5046666666666573</c:v>
                </c:pt>
                <c:pt idx="291">
                  <c:v>4.5133333333333239</c:v>
                </c:pt>
                <c:pt idx="292">
                  <c:v>4.5219999999999905</c:v>
                </c:pt>
                <c:pt idx="293">
                  <c:v>4.5306666666666571</c:v>
                </c:pt>
                <c:pt idx="294">
                  <c:v>4.5393333333333237</c:v>
                </c:pt>
                <c:pt idx="295">
                  <c:v>4.5479999999999903</c:v>
                </c:pt>
                <c:pt idx="296">
                  <c:v>4.5566666666666569</c:v>
                </c:pt>
                <c:pt idx="297">
                  <c:v>4.5653333333333235</c:v>
                </c:pt>
                <c:pt idx="298">
                  <c:v>4.5739999999999901</c:v>
                </c:pt>
                <c:pt idx="299">
                  <c:v>4.5826666666666567</c:v>
                </c:pt>
                <c:pt idx="300">
                  <c:v>4.5913333333333233</c:v>
                </c:pt>
                <c:pt idx="301">
                  <c:v>4.5999999999999899</c:v>
                </c:pt>
                <c:pt idx="302">
                  <c:v>4.6086666666666565</c:v>
                </c:pt>
                <c:pt idx="303">
                  <c:v>4.6173333333333231</c:v>
                </c:pt>
                <c:pt idx="304">
                  <c:v>4.6259999999999897</c:v>
                </c:pt>
                <c:pt idx="305">
                  <c:v>4.6346666666666563</c:v>
                </c:pt>
                <c:pt idx="306">
                  <c:v>4.6433333333333229</c:v>
                </c:pt>
                <c:pt idx="307">
                  <c:v>4.6519999999999895</c:v>
                </c:pt>
                <c:pt idx="308">
                  <c:v>4.6606666666666561</c:v>
                </c:pt>
                <c:pt idx="309">
                  <c:v>4.6693333333333227</c:v>
                </c:pt>
                <c:pt idx="310">
                  <c:v>4.6779999999999893</c:v>
                </c:pt>
                <c:pt idx="311">
                  <c:v>4.6866666666666559</c:v>
                </c:pt>
                <c:pt idx="312">
                  <c:v>4.6953333333333225</c:v>
                </c:pt>
                <c:pt idx="313">
                  <c:v>4.7039999999999891</c:v>
                </c:pt>
                <c:pt idx="314">
                  <c:v>4.7126666666666557</c:v>
                </c:pt>
                <c:pt idx="315">
                  <c:v>4.7213333333333223</c:v>
                </c:pt>
                <c:pt idx="316">
                  <c:v>4.7299999999999889</c:v>
                </c:pt>
                <c:pt idx="317">
                  <c:v>4.7386666666666555</c:v>
                </c:pt>
                <c:pt idx="318">
                  <c:v>4.7473333333333221</c:v>
                </c:pt>
                <c:pt idx="319">
                  <c:v>4.7559999999999887</c:v>
                </c:pt>
                <c:pt idx="320">
                  <c:v>4.7646666666666553</c:v>
                </c:pt>
                <c:pt idx="321">
                  <c:v>4.7733333333333219</c:v>
                </c:pt>
                <c:pt idx="322">
                  <c:v>4.7819999999999885</c:v>
                </c:pt>
                <c:pt idx="323">
                  <c:v>4.7906666666666551</c:v>
                </c:pt>
                <c:pt idx="324">
                  <c:v>4.7993333333333217</c:v>
                </c:pt>
                <c:pt idx="325">
                  <c:v>4.8079999999999883</c:v>
                </c:pt>
                <c:pt idx="326">
                  <c:v>4.8166666666666549</c:v>
                </c:pt>
                <c:pt idx="327">
                  <c:v>4.8253333333333215</c:v>
                </c:pt>
                <c:pt idx="328">
                  <c:v>4.8339999999999881</c:v>
                </c:pt>
                <c:pt idx="329">
                  <c:v>4.8426666666666547</c:v>
                </c:pt>
                <c:pt idx="330">
                  <c:v>4.8513333333333213</c:v>
                </c:pt>
                <c:pt idx="331">
                  <c:v>4.8599999999999879</c:v>
                </c:pt>
                <c:pt idx="332">
                  <c:v>4.8686666666666545</c:v>
                </c:pt>
                <c:pt idx="333">
                  <c:v>4.8773333333333211</c:v>
                </c:pt>
                <c:pt idx="334">
                  <c:v>4.8859999999999877</c:v>
                </c:pt>
                <c:pt idx="335">
                  <c:v>4.8946666666666543</c:v>
                </c:pt>
                <c:pt idx="336">
                  <c:v>4.9033333333333209</c:v>
                </c:pt>
                <c:pt idx="337">
                  <c:v>4.9119999999999875</c:v>
                </c:pt>
                <c:pt idx="338">
                  <c:v>4.9206666666666541</c:v>
                </c:pt>
                <c:pt idx="339">
                  <c:v>4.9293333333333207</c:v>
                </c:pt>
                <c:pt idx="340">
                  <c:v>4.9379999999999873</c:v>
                </c:pt>
                <c:pt idx="341">
                  <c:v>4.9466666666666539</c:v>
                </c:pt>
                <c:pt idx="342">
                  <c:v>4.9553333333333205</c:v>
                </c:pt>
                <c:pt idx="343">
                  <c:v>4.9639999999999871</c:v>
                </c:pt>
                <c:pt idx="344">
                  <c:v>4.9726666666666537</c:v>
                </c:pt>
                <c:pt idx="345">
                  <c:v>4.9813333333333203</c:v>
                </c:pt>
                <c:pt idx="346">
                  <c:v>4.9899999999999869</c:v>
                </c:pt>
                <c:pt idx="347">
                  <c:v>4.9986666666666535</c:v>
                </c:pt>
                <c:pt idx="348">
                  <c:v>5.0073333333333201</c:v>
                </c:pt>
                <c:pt idx="349">
                  <c:v>5.0159999999999867</c:v>
                </c:pt>
                <c:pt idx="350">
                  <c:v>5.0246666666666533</c:v>
                </c:pt>
                <c:pt idx="351">
                  <c:v>5.0333333333333199</c:v>
                </c:pt>
                <c:pt idx="352">
                  <c:v>5.0419999999999865</c:v>
                </c:pt>
                <c:pt idx="353">
                  <c:v>5.0506666666666531</c:v>
                </c:pt>
                <c:pt idx="354">
                  <c:v>5.0593333333333197</c:v>
                </c:pt>
                <c:pt idx="355">
                  <c:v>5.0679999999999863</c:v>
                </c:pt>
                <c:pt idx="356">
                  <c:v>5.0766666666666529</c:v>
                </c:pt>
                <c:pt idx="357">
                  <c:v>5.0853333333333195</c:v>
                </c:pt>
                <c:pt idx="358">
                  <c:v>5.0939999999999861</c:v>
                </c:pt>
                <c:pt idx="359">
                  <c:v>5.1026666666666527</c:v>
                </c:pt>
                <c:pt idx="360">
                  <c:v>5.1113333333333193</c:v>
                </c:pt>
                <c:pt idx="361">
                  <c:v>5.1199999999999859</c:v>
                </c:pt>
                <c:pt idx="362">
                  <c:v>5.1286666666666525</c:v>
                </c:pt>
                <c:pt idx="363">
                  <c:v>5.1373333333333191</c:v>
                </c:pt>
                <c:pt idx="364">
                  <c:v>5.1459999999999857</c:v>
                </c:pt>
                <c:pt idx="365">
                  <c:v>5.1546666666666523</c:v>
                </c:pt>
                <c:pt idx="366">
                  <c:v>5.1633333333333189</c:v>
                </c:pt>
                <c:pt idx="367">
                  <c:v>5.1719999999999855</c:v>
                </c:pt>
                <c:pt idx="368">
                  <c:v>5.1806666666666521</c:v>
                </c:pt>
                <c:pt idx="369">
                  <c:v>5.1893333333333187</c:v>
                </c:pt>
                <c:pt idx="370">
                  <c:v>5.1979999999999853</c:v>
                </c:pt>
                <c:pt idx="371">
                  <c:v>5.2066666666666519</c:v>
                </c:pt>
                <c:pt idx="372">
                  <c:v>5.2153333333333185</c:v>
                </c:pt>
                <c:pt idx="373">
                  <c:v>5.2239999999999851</c:v>
                </c:pt>
                <c:pt idx="374">
                  <c:v>5.2326666666666517</c:v>
                </c:pt>
                <c:pt idx="375">
                  <c:v>5.2413333333333183</c:v>
                </c:pt>
                <c:pt idx="376">
                  <c:v>5.2499999999999849</c:v>
                </c:pt>
                <c:pt idx="377">
                  <c:v>5.2586666666666515</c:v>
                </c:pt>
                <c:pt idx="378">
                  <c:v>5.2673333333333181</c:v>
                </c:pt>
                <c:pt idx="379">
                  <c:v>5.2759999999999847</c:v>
                </c:pt>
                <c:pt idx="380">
                  <c:v>5.2846666666666513</c:v>
                </c:pt>
                <c:pt idx="381">
                  <c:v>5.2933333333333179</c:v>
                </c:pt>
                <c:pt idx="382">
                  <c:v>5.3019999999999845</c:v>
                </c:pt>
                <c:pt idx="383">
                  <c:v>5.3106666666666511</c:v>
                </c:pt>
                <c:pt idx="384">
                  <c:v>5.3193333333333177</c:v>
                </c:pt>
                <c:pt idx="385">
                  <c:v>5.3279999999999843</c:v>
                </c:pt>
                <c:pt idx="386">
                  <c:v>5.3366666666666509</c:v>
                </c:pt>
                <c:pt idx="387">
                  <c:v>5.3453333333333175</c:v>
                </c:pt>
                <c:pt idx="388">
                  <c:v>5.3539999999999841</c:v>
                </c:pt>
                <c:pt idx="389">
                  <c:v>5.3626666666666507</c:v>
                </c:pt>
                <c:pt idx="390">
                  <c:v>5.3713333333333173</c:v>
                </c:pt>
                <c:pt idx="391">
                  <c:v>5.3799999999999839</c:v>
                </c:pt>
                <c:pt idx="392">
                  <c:v>5.3886666666666505</c:v>
                </c:pt>
                <c:pt idx="393">
                  <c:v>5.3973333333333171</c:v>
                </c:pt>
                <c:pt idx="394">
                  <c:v>5.4059999999999837</c:v>
                </c:pt>
                <c:pt idx="395">
                  <c:v>5.4146666666666503</c:v>
                </c:pt>
                <c:pt idx="396">
                  <c:v>5.4233333333333169</c:v>
                </c:pt>
                <c:pt idx="397">
                  <c:v>5.4319999999999835</c:v>
                </c:pt>
                <c:pt idx="398">
                  <c:v>5.4406666666666501</c:v>
                </c:pt>
                <c:pt idx="399">
                  <c:v>5.4493333333333167</c:v>
                </c:pt>
                <c:pt idx="400">
                  <c:v>5.4579999999999833</c:v>
                </c:pt>
                <c:pt idx="401">
                  <c:v>5.4666666666666499</c:v>
                </c:pt>
                <c:pt idx="402">
                  <c:v>5.4753333333333165</c:v>
                </c:pt>
                <c:pt idx="403">
                  <c:v>5.4839999999999831</c:v>
                </c:pt>
                <c:pt idx="404">
                  <c:v>5.4926666666666497</c:v>
                </c:pt>
                <c:pt idx="405">
                  <c:v>5.5013333333333163</c:v>
                </c:pt>
                <c:pt idx="406">
                  <c:v>5.5099999999999829</c:v>
                </c:pt>
                <c:pt idx="407">
                  <c:v>5.5186666666666495</c:v>
                </c:pt>
                <c:pt idx="408">
                  <c:v>5.5273333333333161</c:v>
                </c:pt>
                <c:pt idx="409">
                  <c:v>5.5359999999999827</c:v>
                </c:pt>
                <c:pt idx="410">
                  <c:v>5.5446666666666493</c:v>
                </c:pt>
                <c:pt idx="411">
                  <c:v>5.5533333333333159</c:v>
                </c:pt>
                <c:pt idx="412">
                  <c:v>5.5619999999999825</c:v>
                </c:pt>
                <c:pt idx="413">
                  <c:v>5.5706666666666491</c:v>
                </c:pt>
                <c:pt idx="414">
                  <c:v>5.5793333333333157</c:v>
                </c:pt>
                <c:pt idx="415">
                  <c:v>5.5879999999999823</c:v>
                </c:pt>
                <c:pt idx="416">
                  <c:v>5.5966666666666489</c:v>
                </c:pt>
                <c:pt idx="417">
                  <c:v>5.6053333333333155</c:v>
                </c:pt>
                <c:pt idx="418">
                  <c:v>5.6139999999999821</c:v>
                </c:pt>
                <c:pt idx="419">
                  <c:v>5.6226666666666487</c:v>
                </c:pt>
                <c:pt idx="420">
                  <c:v>5.6313333333333153</c:v>
                </c:pt>
                <c:pt idx="421">
                  <c:v>5.6399999999999819</c:v>
                </c:pt>
                <c:pt idx="422">
                  <c:v>5.6486666666666485</c:v>
                </c:pt>
                <c:pt idx="423">
                  <c:v>5.6573333333333151</c:v>
                </c:pt>
                <c:pt idx="424">
                  <c:v>5.6659999999999817</c:v>
                </c:pt>
                <c:pt idx="425">
                  <c:v>5.6746666666666483</c:v>
                </c:pt>
                <c:pt idx="426">
                  <c:v>5.6833333333333149</c:v>
                </c:pt>
                <c:pt idx="427">
                  <c:v>5.6919999999999815</c:v>
                </c:pt>
                <c:pt idx="428">
                  <c:v>5.7006666666666481</c:v>
                </c:pt>
                <c:pt idx="429">
                  <c:v>5.7093333333333147</c:v>
                </c:pt>
                <c:pt idx="430">
                  <c:v>5.7179999999999813</c:v>
                </c:pt>
                <c:pt idx="431">
                  <c:v>5.7266666666666479</c:v>
                </c:pt>
                <c:pt idx="432">
                  <c:v>5.7353333333333145</c:v>
                </c:pt>
                <c:pt idx="433">
                  <c:v>5.7439999999999811</c:v>
                </c:pt>
                <c:pt idx="434">
                  <c:v>5.7526666666666477</c:v>
                </c:pt>
                <c:pt idx="435">
                  <c:v>5.7613333333333143</c:v>
                </c:pt>
                <c:pt idx="436">
                  <c:v>5.7699999999999809</c:v>
                </c:pt>
                <c:pt idx="437">
                  <c:v>5.7786666666666475</c:v>
                </c:pt>
                <c:pt idx="438">
                  <c:v>5.7873333333333141</c:v>
                </c:pt>
                <c:pt idx="439">
                  <c:v>5.7959999999999807</c:v>
                </c:pt>
                <c:pt idx="440">
                  <c:v>5.8046666666666473</c:v>
                </c:pt>
                <c:pt idx="441">
                  <c:v>5.8133333333333139</c:v>
                </c:pt>
                <c:pt idx="442">
                  <c:v>5.8219999999999805</c:v>
                </c:pt>
                <c:pt idx="443">
                  <c:v>5.8306666666666471</c:v>
                </c:pt>
                <c:pt idx="444">
                  <c:v>5.8393333333333137</c:v>
                </c:pt>
                <c:pt idx="445">
                  <c:v>5.8479999999999803</c:v>
                </c:pt>
                <c:pt idx="446">
                  <c:v>5.8566666666666469</c:v>
                </c:pt>
                <c:pt idx="447">
                  <c:v>5.8653333333333135</c:v>
                </c:pt>
                <c:pt idx="448">
                  <c:v>5.8739999999999801</c:v>
                </c:pt>
                <c:pt idx="449">
                  <c:v>5.8826666666666467</c:v>
                </c:pt>
                <c:pt idx="450">
                  <c:v>5.8913333333333133</c:v>
                </c:pt>
                <c:pt idx="451">
                  <c:v>5.8999999999999799</c:v>
                </c:pt>
                <c:pt idx="452">
                  <c:v>5.9086666666666465</c:v>
                </c:pt>
                <c:pt idx="453">
                  <c:v>5.9173333333333131</c:v>
                </c:pt>
                <c:pt idx="454">
                  <c:v>5.9259999999999797</c:v>
                </c:pt>
                <c:pt idx="455">
                  <c:v>5.9346666666666463</c:v>
                </c:pt>
                <c:pt idx="456">
                  <c:v>5.9433333333333129</c:v>
                </c:pt>
                <c:pt idx="457">
                  <c:v>5.9519999999999795</c:v>
                </c:pt>
                <c:pt idx="458">
                  <c:v>5.9606666666666461</c:v>
                </c:pt>
                <c:pt idx="459">
                  <c:v>5.9693333333333127</c:v>
                </c:pt>
                <c:pt idx="460">
                  <c:v>5.9779999999999793</c:v>
                </c:pt>
                <c:pt idx="461">
                  <c:v>5.9866666666666459</c:v>
                </c:pt>
                <c:pt idx="462">
                  <c:v>5.9953333333333125</c:v>
                </c:pt>
                <c:pt idx="463">
                  <c:v>6.0039999999999791</c:v>
                </c:pt>
                <c:pt idx="464">
                  <c:v>6.0126666666666457</c:v>
                </c:pt>
                <c:pt idx="465">
                  <c:v>6.0213333333333123</c:v>
                </c:pt>
                <c:pt idx="466">
                  <c:v>6.0299999999999789</c:v>
                </c:pt>
                <c:pt idx="467">
                  <c:v>6.0386666666666455</c:v>
                </c:pt>
                <c:pt idx="468">
                  <c:v>6.0473333333333121</c:v>
                </c:pt>
                <c:pt idx="469">
                  <c:v>6.0559999999999787</c:v>
                </c:pt>
                <c:pt idx="470">
                  <c:v>6.0646666666666453</c:v>
                </c:pt>
                <c:pt idx="471">
                  <c:v>6.0733333333333119</c:v>
                </c:pt>
                <c:pt idx="472">
                  <c:v>6.0819999999999785</c:v>
                </c:pt>
                <c:pt idx="473">
                  <c:v>6.0906666666666451</c:v>
                </c:pt>
                <c:pt idx="474">
                  <c:v>6.0993333333333117</c:v>
                </c:pt>
                <c:pt idx="475">
                  <c:v>6.1079999999999783</c:v>
                </c:pt>
                <c:pt idx="476">
                  <c:v>6.1166666666666449</c:v>
                </c:pt>
                <c:pt idx="477">
                  <c:v>6.1253333333333115</c:v>
                </c:pt>
                <c:pt idx="478">
                  <c:v>6.1339999999999781</c:v>
                </c:pt>
                <c:pt idx="479">
                  <c:v>6.1426666666666447</c:v>
                </c:pt>
                <c:pt idx="480">
                  <c:v>6.1513333333333113</c:v>
                </c:pt>
                <c:pt idx="481">
                  <c:v>6.1599999999999779</c:v>
                </c:pt>
                <c:pt idx="482">
                  <c:v>6.1686666666666445</c:v>
                </c:pt>
                <c:pt idx="483">
                  <c:v>6.1773333333333111</c:v>
                </c:pt>
                <c:pt idx="484">
                  <c:v>6.1859999999999777</c:v>
                </c:pt>
                <c:pt idx="485">
                  <c:v>6.1946666666666443</c:v>
                </c:pt>
                <c:pt idx="486">
                  <c:v>6.2033333333333109</c:v>
                </c:pt>
                <c:pt idx="487">
                  <c:v>6.2119999999999775</c:v>
                </c:pt>
                <c:pt idx="488">
                  <c:v>6.2206666666666441</c:v>
                </c:pt>
                <c:pt idx="489">
                  <c:v>6.2293333333333107</c:v>
                </c:pt>
                <c:pt idx="490">
                  <c:v>6.2379999999999773</c:v>
                </c:pt>
                <c:pt idx="491">
                  <c:v>6.2466666666666439</c:v>
                </c:pt>
                <c:pt idx="492">
                  <c:v>6.2553333333333105</c:v>
                </c:pt>
                <c:pt idx="493">
                  <c:v>6.2639999999999771</c:v>
                </c:pt>
                <c:pt idx="494">
                  <c:v>6.2726666666666437</c:v>
                </c:pt>
                <c:pt idx="495">
                  <c:v>6.2813333333333103</c:v>
                </c:pt>
                <c:pt idx="496">
                  <c:v>6.2899999999999769</c:v>
                </c:pt>
                <c:pt idx="497">
                  <c:v>6.2986666666666435</c:v>
                </c:pt>
                <c:pt idx="498">
                  <c:v>6.3073333333333101</c:v>
                </c:pt>
                <c:pt idx="499">
                  <c:v>6.3159999999999767</c:v>
                </c:pt>
                <c:pt idx="500">
                  <c:v>6.3246666666666433</c:v>
                </c:pt>
                <c:pt idx="501">
                  <c:v>6.3333333333333099</c:v>
                </c:pt>
                <c:pt idx="502">
                  <c:v>6.3419999999999765</c:v>
                </c:pt>
                <c:pt idx="503">
                  <c:v>6.3506666666666431</c:v>
                </c:pt>
                <c:pt idx="504">
                  <c:v>6.3593333333333097</c:v>
                </c:pt>
                <c:pt idx="505">
                  <c:v>6.3679999999999763</c:v>
                </c:pt>
                <c:pt idx="506">
                  <c:v>6.3766666666666429</c:v>
                </c:pt>
                <c:pt idx="507">
                  <c:v>6.3853333333333095</c:v>
                </c:pt>
                <c:pt idx="508">
                  <c:v>6.3939999999999761</c:v>
                </c:pt>
                <c:pt idx="509">
                  <c:v>6.4026666666666427</c:v>
                </c:pt>
                <c:pt idx="510">
                  <c:v>6.4113333333333093</c:v>
                </c:pt>
                <c:pt idx="511">
                  <c:v>6.4199999999999759</c:v>
                </c:pt>
                <c:pt idx="512">
                  <c:v>6.4286666666666425</c:v>
                </c:pt>
                <c:pt idx="513">
                  <c:v>6.4373333333333091</c:v>
                </c:pt>
                <c:pt idx="514">
                  <c:v>6.4459999999999757</c:v>
                </c:pt>
                <c:pt idx="515">
                  <c:v>6.4546666666666423</c:v>
                </c:pt>
                <c:pt idx="516">
                  <c:v>6.4633333333333089</c:v>
                </c:pt>
                <c:pt idx="517">
                  <c:v>6.4719999999999756</c:v>
                </c:pt>
                <c:pt idx="518">
                  <c:v>6.4806666666666422</c:v>
                </c:pt>
                <c:pt idx="519">
                  <c:v>6.4893333333333088</c:v>
                </c:pt>
                <c:pt idx="520">
                  <c:v>6.4979999999999754</c:v>
                </c:pt>
                <c:pt idx="521">
                  <c:v>6.506666666666642</c:v>
                </c:pt>
                <c:pt idx="522">
                  <c:v>6.5153333333333086</c:v>
                </c:pt>
                <c:pt idx="523">
                  <c:v>6.5239999999999752</c:v>
                </c:pt>
                <c:pt idx="524">
                  <c:v>6.5326666666666418</c:v>
                </c:pt>
                <c:pt idx="525">
                  <c:v>6.5413333333333084</c:v>
                </c:pt>
                <c:pt idx="526">
                  <c:v>6.549999999999975</c:v>
                </c:pt>
                <c:pt idx="527">
                  <c:v>6.5586666666666416</c:v>
                </c:pt>
                <c:pt idx="528">
                  <c:v>6.5673333333333082</c:v>
                </c:pt>
                <c:pt idx="529">
                  <c:v>6.5759999999999748</c:v>
                </c:pt>
                <c:pt idx="530">
                  <c:v>6.5846666666666414</c:v>
                </c:pt>
                <c:pt idx="531">
                  <c:v>6.593333333333308</c:v>
                </c:pt>
                <c:pt idx="532">
                  <c:v>6.6019999999999746</c:v>
                </c:pt>
                <c:pt idx="533">
                  <c:v>6.6106666666666412</c:v>
                </c:pt>
                <c:pt idx="534">
                  <c:v>6.6193333333333078</c:v>
                </c:pt>
                <c:pt idx="535">
                  <c:v>6.6279999999999744</c:v>
                </c:pt>
                <c:pt idx="536">
                  <c:v>6.636666666666641</c:v>
                </c:pt>
                <c:pt idx="537">
                  <c:v>6.6453333333333076</c:v>
                </c:pt>
                <c:pt idx="538">
                  <c:v>6.6539999999999742</c:v>
                </c:pt>
                <c:pt idx="539">
                  <c:v>6.6626666666666408</c:v>
                </c:pt>
                <c:pt idx="540">
                  <c:v>6.6713333333333074</c:v>
                </c:pt>
                <c:pt idx="541">
                  <c:v>6.679999999999974</c:v>
                </c:pt>
                <c:pt idx="542">
                  <c:v>6.6886666666666406</c:v>
                </c:pt>
                <c:pt idx="543">
                  <c:v>6.6973333333333072</c:v>
                </c:pt>
                <c:pt idx="544">
                  <c:v>6.7059999999999738</c:v>
                </c:pt>
                <c:pt idx="545">
                  <c:v>6.7146666666666404</c:v>
                </c:pt>
                <c:pt idx="546">
                  <c:v>6.723333333333307</c:v>
                </c:pt>
                <c:pt idx="547">
                  <c:v>6.7319999999999736</c:v>
                </c:pt>
                <c:pt idx="548">
                  <c:v>6.7406666666666402</c:v>
                </c:pt>
                <c:pt idx="549">
                  <c:v>6.7493333333333068</c:v>
                </c:pt>
                <c:pt idx="550">
                  <c:v>6.7579999999999734</c:v>
                </c:pt>
                <c:pt idx="551">
                  <c:v>6.76666666666664</c:v>
                </c:pt>
                <c:pt idx="552">
                  <c:v>6.7753333333333066</c:v>
                </c:pt>
                <c:pt idx="553">
                  <c:v>6.7839999999999732</c:v>
                </c:pt>
                <c:pt idx="554">
                  <c:v>6.7926666666666398</c:v>
                </c:pt>
                <c:pt idx="555">
                  <c:v>6.8013333333333064</c:v>
                </c:pt>
                <c:pt idx="556">
                  <c:v>6.809999999999973</c:v>
                </c:pt>
                <c:pt idx="557">
                  <c:v>6.8186666666666396</c:v>
                </c:pt>
                <c:pt idx="558">
                  <c:v>6.8273333333333062</c:v>
                </c:pt>
                <c:pt idx="559">
                  <c:v>6.8359999999999728</c:v>
                </c:pt>
                <c:pt idx="560">
                  <c:v>6.8446666666666394</c:v>
                </c:pt>
                <c:pt idx="561">
                  <c:v>6.853333333333306</c:v>
                </c:pt>
                <c:pt idx="562">
                  <c:v>6.8619999999999726</c:v>
                </c:pt>
                <c:pt idx="563">
                  <c:v>6.8706666666666392</c:v>
                </c:pt>
                <c:pt idx="564">
                  <c:v>6.8793333333333058</c:v>
                </c:pt>
                <c:pt idx="565">
                  <c:v>6.8879999999999724</c:v>
                </c:pt>
                <c:pt idx="566">
                  <c:v>6.896666666666639</c:v>
                </c:pt>
                <c:pt idx="567">
                  <c:v>6.9053333333333056</c:v>
                </c:pt>
                <c:pt idx="568">
                  <c:v>6.9139999999999722</c:v>
                </c:pt>
                <c:pt idx="569">
                  <c:v>6.9226666666666388</c:v>
                </c:pt>
                <c:pt idx="570">
                  <c:v>6.9313333333333054</c:v>
                </c:pt>
                <c:pt idx="571">
                  <c:v>6.939999999999972</c:v>
                </c:pt>
                <c:pt idx="572">
                  <c:v>6.9486666666666386</c:v>
                </c:pt>
                <c:pt idx="573">
                  <c:v>6.9573333333333052</c:v>
                </c:pt>
                <c:pt idx="574">
                  <c:v>6.9659999999999718</c:v>
                </c:pt>
                <c:pt idx="575">
                  <c:v>6.9746666666666384</c:v>
                </c:pt>
                <c:pt idx="576">
                  <c:v>6.983333333333305</c:v>
                </c:pt>
                <c:pt idx="577">
                  <c:v>6.9919999999999716</c:v>
                </c:pt>
                <c:pt idx="578">
                  <c:v>7.0006666666666382</c:v>
                </c:pt>
                <c:pt idx="579">
                  <c:v>7.0093333333333048</c:v>
                </c:pt>
                <c:pt idx="580">
                  <c:v>7.0179999999999714</c:v>
                </c:pt>
                <c:pt idx="581">
                  <c:v>7.026666666666638</c:v>
                </c:pt>
                <c:pt idx="582">
                  <c:v>7.0353333333333046</c:v>
                </c:pt>
                <c:pt idx="583">
                  <c:v>7.0439999999999712</c:v>
                </c:pt>
                <c:pt idx="584">
                  <c:v>7.0526666666666378</c:v>
                </c:pt>
                <c:pt idx="585">
                  <c:v>7.0613333333333044</c:v>
                </c:pt>
                <c:pt idx="586">
                  <c:v>7.069999999999971</c:v>
                </c:pt>
                <c:pt idx="587">
                  <c:v>7.0786666666666376</c:v>
                </c:pt>
                <c:pt idx="588">
                  <c:v>7.0873333333333042</c:v>
                </c:pt>
                <c:pt idx="589">
                  <c:v>7.0959999999999708</c:v>
                </c:pt>
                <c:pt idx="590">
                  <c:v>7.1046666666666374</c:v>
                </c:pt>
                <c:pt idx="591">
                  <c:v>7.113333333333304</c:v>
                </c:pt>
                <c:pt idx="592">
                  <c:v>7.1219999999999706</c:v>
                </c:pt>
                <c:pt idx="593">
                  <c:v>7.1306666666666372</c:v>
                </c:pt>
                <c:pt idx="594">
                  <c:v>7.1393333333333038</c:v>
                </c:pt>
                <c:pt idx="595">
                  <c:v>7.1479999999999704</c:v>
                </c:pt>
                <c:pt idx="596">
                  <c:v>7.156666666666637</c:v>
                </c:pt>
                <c:pt idx="597">
                  <c:v>7.1653333333333036</c:v>
                </c:pt>
                <c:pt idx="598">
                  <c:v>7.1739999999999702</c:v>
                </c:pt>
                <c:pt idx="599">
                  <c:v>7.1826666666666368</c:v>
                </c:pt>
                <c:pt idx="600">
                  <c:v>7.1913333333333034</c:v>
                </c:pt>
                <c:pt idx="601">
                  <c:v>7.19999999999997</c:v>
                </c:pt>
                <c:pt idx="602">
                  <c:v>7.2086666666666366</c:v>
                </c:pt>
                <c:pt idx="603">
                  <c:v>7.2173333333333032</c:v>
                </c:pt>
                <c:pt idx="604">
                  <c:v>7.2259999999999698</c:v>
                </c:pt>
                <c:pt idx="605">
                  <c:v>7.2346666666666364</c:v>
                </c:pt>
                <c:pt idx="606">
                  <c:v>7.243333333333303</c:v>
                </c:pt>
                <c:pt idx="607">
                  <c:v>7.2519999999999696</c:v>
                </c:pt>
                <c:pt idx="608">
                  <c:v>7.2606666666666362</c:v>
                </c:pt>
                <c:pt idx="609">
                  <c:v>7.2693333333333028</c:v>
                </c:pt>
                <c:pt idx="610">
                  <c:v>7.2779999999999694</c:v>
                </c:pt>
                <c:pt idx="611">
                  <c:v>7.286666666666636</c:v>
                </c:pt>
                <c:pt idx="612">
                  <c:v>7.2953333333333026</c:v>
                </c:pt>
                <c:pt idx="613">
                  <c:v>7.3039999999999692</c:v>
                </c:pt>
                <c:pt idx="614">
                  <c:v>7.3126666666666358</c:v>
                </c:pt>
                <c:pt idx="615">
                  <c:v>7.3213333333333024</c:v>
                </c:pt>
                <c:pt idx="616">
                  <c:v>7.329999999999969</c:v>
                </c:pt>
                <c:pt idx="617">
                  <c:v>7.3386666666666356</c:v>
                </c:pt>
                <c:pt idx="618">
                  <c:v>7.3473333333333022</c:v>
                </c:pt>
                <c:pt idx="619">
                  <c:v>7.3559999999999688</c:v>
                </c:pt>
                <c:pt idx="620">
                  <c:v>7.3646666666666354</c:v>
                </c:pt>
                <c:pt idx="621">
                  <c:v>7.373333333333302</c:v>
                </c:pt>
                <c:pt idx="622">
                  <c:v>7.3819999999999686</c:v>
                </c:pt>
                <c:pt idx="623">
                  <c:v>7.3906666666666352</c:v>
                </c:pt>
                <c:pt idx="624">
                  <c:v>7.3993333333333018</c:v>
                </c:pt>
                <c:pt idx="625">
                  <c:v>7.4079999999999684</c:v>
                </c:pt>
                <c:pt idx="626">
                  <c:v>7.416666666666635</c:v>
                </c:pt>
                <c:pt idx="627">
                  <c:v>7.4253333333333016</c:v>
                </c:pt>
                <c:pt idx="628">
                  <c:v>7.4339999999999682</c:v>
                </c:pt>
                <c:pt idx="629">
                  <c:v>7.4426666666666348</c:v>
                </c:pt>
                <c:pt idx="630">
                  <c:v>7.4513333333333014</c:v>
                </c:pt>
                <c:pt idx="631">
                  <c:v>7.459999999999968</c:v>
                </c:pt>
                <c:pt idx="632">
                  <c:v>7.4686666666666346</c:v>
                </c:pt>
                <c:pt idx="633">
                  <c:v>7.4773333333333012</c:v>
                </c:pt>
                <c:pt idx="634">
                  <c:v>7.4859999999999678</c:v>
                </c:pt>
                <c:pt idx="635">
                  <c:v>7.4946666666666344</c:v>
                </c:pt>
                <c:pt idx="636">
                  <c:v>7.503333333333301</c:v>
                </c:pt>
                <c:pt idx="637">
                  <c:v>7.5119999999999676</c:v>
                </c:pt>
                <c:pt idx="638">
                  <c:v>7.5206666666666342</c:v>
                </c:pt>
                <c:pt idx="639">
                  <c:v>7.5293333333333008</c:v>
                </c:pt>
                <c:pt idx="640">
                  <c:v>7.5379999999999674</c:v>
                </c:pt>
                <c:pt idx="641">
                  <c:v>7.546666666666634</c:v>
                </c:pt>
                <c:pt idx="642">
                  <c:v>7.5553333333333006</c:v>
                </c:pt>
                <c:pt idx="643">
                  <c:v>7.5639999999999672</c:v>
                </c:pt>
                <c:pt idx="644">
                  <c:v>7.5726666666666338</c:v>
                </c:pt>
                <c:pt idx="645">
                  <c:v>7.5813333333333004</c:v>
                </c:pt>
                <c:pt idx="646">
                  <c:v>7.589999999999967</c:v>
                </c:pt>
                <c:pt idx="647">
                  <c:v>7.5986666666666336</c:v>
                </c:pt>
                <c:pt idx="648">
                  <c:v>7.6073333333333002</c:v>
                </c:pt>
                <c:pt idx="649">
                  <c:v>7.6159999999999668</c:v>
                </c:pt>
                <c:pt idx="650">
                  <c:v>7.6246666666666334</c:v>
                </c:pt>
                <c:pt idx="651">
                  <c:v>7.6333333333333</c:v>
                </c:pt>
                <c:pt idx="652">
                  <c:v>7.6419999999999666</c:v>
                </c:pt>
                <c:pt idx="653">
                  <c:v>7.6506666666666332</c:v>
                </c:pt>
                <c:pt idx="654">
                  <c:v>7.6593333333332998</c:v>
                </c:pt>
                <c:pt idx="655">
                  <c:v>7.6679999999999664</c:v>
                </c:pt>
                <c:pt idx="656">
                  <c:v>7.676666666666633</c:v>
                </c:pt>
                <c:pt idx="657">
                  <c:v>7.6853333333332996</c:v>
                </c:pt>
                <c:pt idx="658">
                  <c:v>7.6939999999999662</c:v>
                </c:pt>
                <c:pt idx="659">
                  <c:v>7.7026666666666328</c:v>
                </c:pt>
                <c:pt idx="660">
                  <c:v>7.7113333333332994</c:v>
                </c:pt>
                <c:pt idx="661">
                  <c:v>7.719999999999966</c:v>
                </c:pt>
                <c:pt idx="662">
                  <c:v>7.7286666666666326</c:v>
                </c:pt>
                <c:pt idx="663">
                  <c:v>7.7373333333332992</c:v>
                </c:pt>
                <c:pt idx="664">
                  <c:v>7.7459999999999658</c:v>
                </c:pt>
                <c:pt idx="665">
                  <c:v>7.7546666666666324</c:v>
                </c:pt>
                <c:pt idx="666">
                  <c:v>7.763333333333299</c:v>
                </c:pt>
                <c:pt idx="667">
                  <c:v>7.7719999999999656</c:v>
                </c:pt>
                <c:pt idx="668">
                  <c:v>7.7806666666666322</c:v>
                </c:pt>
                <c:pt idx="669">
                  <c:v>7.7893333333332988</c:v>
                </c:pt>
                <c:pt idx="670">
                  <c:v>7.7979999999999654</c:v>
                </c:pt>
                <c:pt idx="671">
                  <c:v>7.806666666666632</c:v>
                </c:pt>
                <c:pt idx="672">
                  <c:v>7.8153333333332986</c:v>
                </c:pt>
                <c:pt idx="673">
                  <c:v>7.8239999999999652</c:v>
                </c:pt>
                <c:pt idx="674">
                  <c:v>7.8326666666666318</c:v>
                </c:pt>
                <c:pt idx="675">
                  <c:v>7.8413333333332984</c:v>
                </c:pt>
                <c:pt idx="676">
                  <c:v>7.849999999999965</c:v>
                </c:pt>
                <c:pt idx="677">
                  <c:v>7.8586666666666316</c:v>
                </c:pt>
                <c:pt idx="678">
                  <c:v>7.8673333333332982</c:v>
                </c:pt>
                <c:pt idx="679">
                  <c:v>7.8759999999999648</c:v>
                </c:pt>
                <c:pt idx="680">
                  <c:v>7.8846666666666314</c:v>
                </c:pt>
                <c:pt idx="681">
                  <c:v>7.893333333333298</c:v>
                </c:pt>
                <c:pt idx="682">
                  <c:v>7.9019999999999646</c:v>
                </c:pt>
                <c:pt idx="683">
                  <c:v>7.9106666666666312</c:v>
                </c:pt>
                <c:pt idx="684">
                  <c:v>7.9193333333332978</c:v>
                </c:pt>
                <c:pt idx="685">
                  <c:v>7.9279999999999644</c:v>
                </c:pt>
                <c:pt idx="686">
                  <c:v>7.936666666666631</c:v>
                </c:pt>
                <c:pt idx="687">
                  <c:v>7.9453333333332976</c:v>
                </c:pt>
                <c:pt idx="688">
                  <c:v>7.9539999999999642</c:v>
                </c:pt>
                <c:pt idx="689">
                  <c:v>7.9626666666666308</c:v>
                </c:pt>
                <c:pt idx="690">
                  <c:v>7.9713333333332974</c:v>
                </c:pt>
                <c:pt idx="691">
                  <c:v>7.979999999999964</c:v>
                </c:pt>
                <c:pt idx="692">
                  <c:v>7.9886666666666306</c:v>
                </c:pt>
                <c:pt idx="693">
                  <c:v>7.9973333333332972</c:v>
                </c:pt>
                <c:pt idx="694">
                  <c:v>8.0059999999999647</c:v>
                </c:pt>
                <c:pt idx="695">
                  <c:v>8.0146666666666313</c:v>
                </c:pt>
                <c:pt idx="696">
                  <c:v>8.0233333333332979</c:v>
                </c:pt>
                <c:pt idx="697">
                  <c:v>8.0319999999999645</c:v>
                </c:pt>
                <c:pt idx="698">
                  <c:v>8.0406666666666311</c:v>
                </c:pt>
                <c:pt idx="699">
                  <c:v>8.0493333333332977</c:v>
                </c:pt>
                <c:pt idx="700">
                  <c:v>8.0579999999999643</c:v>
                </c:pt>
                <c:pt idx="701">
                  <c:v>8.0666666666666309</c:v>
                </c:pt>
                <c:pt idx="702">
                  <c:v>8.0753333333332975</c:v>
                </c:pt>
                <c:pt idx="703">
                  <c:v>8.0839999999999641</c:v>
                </c:pt>
                <c:pt idx="704">
                  <c:v>8.0926666666666307</c:v>
                </c:pt>
                <c:pt idx="705">
                  <c:v>8.1013333333332973</c:v>
                </c:pt>
                <c:pt idx="706">
                  <c:v>8.1099999999999639</c:v>
                </c:pt>
                <c:pt idx="707">
                  <c:v>8.1186666666666305</c:v>
                </c:pt>
                <c:pt idx="708">
                  <c:v>8.1273333333332971</c:v>
                </c:pt>
                <c:pt idx="709">
                  <c:v>8.1359999999999637</c:v>
                </c:pt>
                <c:pt idx="710">
                  <c:v>8.1446666666666303</c:v>
                </c:pt>
                <c:pt idx="711">
                  <c:v>8.1533333333332969</c:v>
                </c:pt>
                <c:pt idx="712">
                  <c:v>8.1619999999999635</c:v>
                </c:pt>
                <c:pt idx="713">
                  <c:v>8.1706666666666301</c:v>
                </c:pt>
                <c:pt idx="714">
                  <c:v>8.1793333333332967</c:v>
                </c:pt>
                <c:pt idx="715">
                  <c:v>8.1879999999999633</c:v>
                </c:pt>
                <c:pt idx="716">
                  <c:v>8.1966666666666299</c:v>
                </c:pt>
                <c:pt idx="717">
                  <c:v>8.2053333333332965</c:v>
                </c:pt>
                <c:pt idx="718">
                  <c:v>8.2139999999999631</c:v>
                </c:pt>
                <c:pt idx="719">
                  <c:v>8.2226666666666297</c:v>
                </c:pt>
                <c:pt idx="720">
                  <c:v>8.2313333333332963</c:v>
                </c:pt>
                <c:pt idx="721">
                  <c:v>8.2399999999999629</c:v>
                </c:pt>
                <c:pt idx="722">
                  <c:v>8.2486666666666295</c:v>
                </c:pt>
                <c:pt idx="723">
                  <c:v>8.2573333333332961</c:v>
                </c:pt>
                <c:pt idx="724">
                  <c:v>8.2659999999999627</c:v>
                </c:pt>
                <c:pt idx="725">
                  <c:v>8.2746666666666293</c:v>
                </c:pt>
                <c:pt idx="726">
                  <c:v>8.2833333333332959</c:v>
                </c:pt>
                <c:pt idx="727">
                  <c:v>8.2919999999999625</c:v>
                </c:pt>
                <c:pt idx="728">
                  <c:v>8.3006666666666291</c:v>
                </c:pt>
                <c:pt idx="729">
                  <c:v>8.3093333333332957</c:v>
                </c:pt>
                <c:pt idx="730">
                  <c:v>8.3179999999999623</c:v>
                </c:pt>
                <c:pt idx="731">
                  <c:v>8.3266666666666289</c:v>
                </c:pt>
                <c:pt idx="732">
                  <c:v>8.3353333333332955</c:v>
                </c:pt>
                <c:pt idx="733">
                  <c:v>8.3439999999999621</c:v>
                </c:pt>
                <c:pt idx="734">
                  <c:v>8.3526666666666287</c:v>
                </c:pt>
                <c:pt idx="735">
                  <c:v>8.3613333333332953</c:v>
                </c:pt>
                <c:pt idx="736">
                  <c:v>8.3699999999999619</c:v>
                </c:pt>
                <c:pt idx="737">
                  <c:v>8.3786666666666285</c:v>
                </c:pt>
                <c:pt idx="738">
                  <c:v>8.3873333333332951</c:v>
                </c:pt>
                <c:pt idx="739">
                  <c:v>8.3959999999999617</c:v>
                </c:pt>
                <c:pt idx="740">
                  <c:v>8.4046666666666283</c:v>
                </c:pt>
                <c:pt idx="741">
                  <c:v>8.4133333333332949</c:v>
                </c:pt>
                <c:pt idx="742">
                  <c:v>8.4219999999999615</c:v>
                </c:pt>
                <c:pt idx="743">
                  <c:v>8.4306666666666281</c:v>
                </c:pt>
                <c:pt idx="744">
                  <c:v>8.4393333333332947</c:v>
                </c:pt>
                <c:pt idx="745">
                  <c:v>8.4479999999999613</c:v>
                </c:pt>
                <c:pt idx="746">
                  <c:v>8.4566666666666279</c:v>
                </c:pt>
                <c:pt idx="747">
                  <c:v>8.4653333333332945</c:v>
                </c:pt>
                <c:pt idx="748">
                  <c:v>8.4739999999999611</c:v>
                </c:pt>
                <c:pt idx="749">
                  <c:v>8.4826666666666277</c:v>
                </c:pt>
                <c:pt idx="750">
                  <c:v>8.4913333333332943</c:v>
                </c:pt>
                <c:pt idx="751">
                  <c:v>8.4999999999999609</c:v>
                </c:pt>
                <c:pt idx="752">
                  <c:v>8.5086666666666275</c:v>
                </c:pt>
                <c:pt idx="753">
                  <c:v>8.5173333333332941</c:v>
                </c:pt>
                <c:pt idx="754">
                  <c:v>8.5259999999999607</c:v>
                </c:pt>
                <c:pt idx="755">
                  <c:v>8.5346666666666273</c:v>
                </c:pt>
                <c:pt idx="756">
                  <c:v>8.5433333333332939</c:v>
                </c:pt>
                <c:pt idx="757">
                  <c:v>8.5519999999999605</c:v>
                </c:pt>
                <c:pt idx="758">
                  <c:v>8.5606666666666271</c:v>
                </c:pt>
                <c:pt idx="759">
                  <c:v>8.5693333333332937</c:v>
                </c:pt>
                <c:pt idx="760">
                  <c:v>8.5779999999999603</c:v>
                </c:pt>
                <c:pt idx="761">
                  <c:v>8.5866666666666269</c:v>
                </c:pt>
                <c:pt idx="762">
                  <c:v>8.5953333333332935</c:v>
                </c:pt>
                <c:pt idx="763">
                  <c:v>8.6039999999999601</c:v>
                </c:pt>
                <c:pt idx="764">
                  <c:v>8.6126666666666267</c:v>
                </c:pt>
                <c:pt idx="765">
                  <c:v>8.6213333333332933</c:v>
                </c:pt>
                <c:pt idx="766">
                  <c:v>8.6299999999999599</c:v>
                </c:pt>
                <c:pt idx="767">
                  <c:v>8.6386666666666265</c:v>
                </c:pt>
                <c:pt idx="768">
                  <c:v>8.6473333333332931</c:v>
                </c:pt>
                <c:pt idx="769">
                  <c:v>8.6559999999999597</c:v>
                </c:pt>
                <c:pt idx="770">
                  <c:v>8.6646666666666263</c:v>
                </c:pt>
                <c:pt idx="771">
                  <c:v>8.6733333333332929</c:v>
                </c:pt>
                <c:pt idx="772">
                  <c:v>8.6819999999999595</c:v>
                </c:pt>
                <c:pt idx="773">
                  <c:v>8.6906666666666261</c:v>
                </c:pt>
                <c:pt idx="774">
                  <c:v>8.6993333333332927</c:v>
                </c:pt>
                <c:pt idx="775">
                  <c:v>8.7079999999999593</c:v>
                </c:pt>
                <c:pt idx="776">
                  <c:v>8.7166666666666259</c:v>
                </c:pt>
                <c:pt idx="777">
                  <c:v>8.7253333333332925</c:v>
                </c:pt>
                <c:pt idx="778">
                  <c:v>8.7339999999999591</c:v>
                </c:pt>
                <c:pt idx="779">
                  <c:v>8.7426666666666257</c:v>
                </c:pt>
                <c:pt idx="780">
                  <c:v>8.7513333333332923</c:v>
                </c:pt>
                <c:pt idx="781">
                  <c:v>8.7599999999999589</c:v>
                </c:pt>
                <c:pt idx="782">
                  <c:v>8.7686666666666255</c:v>
                </c:pt>
                <c:pt idx="783">
                  <c:v>8.7773333333332921</c:v>
                </c:pt>
                <c:pt idx="784">
                  <c:v>8.7859999999999587</c:v>
                </c:pt>
                <c:pt idx="785">
                  <c:v>8.7946666666666253</c:v>
                </c:pt>
                <c:pt idx="786">
                  <c:v>8.8033333333332919</c:v>
                </c:pt>
                <c:pt idx="787">
                  <c:v>8.8119999999999585</c:v>
                </c:pt>
                <c:pt idx="788">
                  <c:v>8.8206666666666251</c:v>
                </c:pt>
                <c:pt idx="789">
                  <c:v>8.8293333333332917</c:v>
                </c:pt>
                <c:pt idx="790">
                  <c:v>8.8379999999999583</c:v>
                </c:pt>
                <c:pt idx="791">
                  <c:v>8.8466666666666249</c:v>
                </c:pt>
                <c:pt idx="792">
                  <c:v>8.8553333333332915</c:v>
                </c:pt>
                <c:pt idx="793">
                  <c:v>8.8639999999999581</c:v>
                </c:pt>
                <c:pt idx="794">
                  <c:v>8.8726666666666247</c:v>
                </c:pt>
                <c:pt idx="795">
                  <c:v>8.8813333333332913</c:v>
                </c:pt>
                <c:pt idx="796">
                  <c:v>8.8899999999999579</c:v>
                </c:pt>
                <c:pt idx="797">
                  <c:v>8.8986666666666245</c:v>
                </c:pt>
                <c:pt idx="798">
                  <c:v>8.9073333333332911</c:v>
                </c:pt>
                <c:pt idx="799">
                  <c:v>8.9159999999999577</c:v>
                </c:pt>
                <c:pt idx="800">
                  <c:v>8.9246666666666243</c:v>
                </c:pt>
                <c:pt idx="801">
                  <c:v>8.9333333333332909</c:v>
                </c:pt>
                <c:pt idx="802">
                  <c:v>8.9419999999999575</c:v>
                </c:pt>
                <c:pt idx="803">
                  <c:v>8.9506666666666241</c:v>
                </c:pt>
                <c:pt idx="804">
                  <c:v>8.9593333333332907</c:v>
                </c:pt>
                <c:pt idx="805">
                  <c:v>8.9679999999999573</c:v>
                </c:pt>
                <c:pt idx="806">
                  <c:v>8.9766666666666239</c:v>
                </c:pt>
                <c:pt idx="807">
                  <c:v>8.9853333333332905</c:v>
                </c:pt>
                <c:pt idx="808">
                  <c:v>8.9939999999999571</c:v>
                </c:pt>
                <c:pt idx="809">
                  <c:v>9.0026666666666237</c:v>
                </c:pt>
                <c:pt idx="810">
                  <c:v>9.0113333333332903</c:v>
                </c:pt>
                <c:pt idx="811">
                  <c:v>9.0199999999999569</c:v>
                </c:pt>
                <c:pt idx="812">
                  <c:v>9.0286666666666235</c:v>
                </c:pt>
                <c:pt idx="813">
                  <c:v>9.0373333333332901</c:v>
                </c:pt>
                <c:pt idx="814">
                  <c:v>9.0459999999999567</c:v>
                </c:pt>
                <c:pt idx="815">
                  <c:v>9.0546666666666233</c:v>
                </c:pt>
                <c:pt idx="816">
                  <c:v>9.0633333333332899</c:v>
                </c:pt>
                <c:pt idx="817">
                  <c:v>9.0719999999999565</c:v>
                </c:pt>
                <c:pt idx="818">
                  <c:v>9.0806666666666231</c:v>
                </c:pt>
                <c:pt idx="819">
                  <c:v>9.0893333333332897</c:v>
                </c:pt>
                <c:pt idx="820">
                  <c:v>9.0979999999999563</c:v>
                </c:pt>
                <c:pt idx="821">
                  <c:v>9.1066666666666229</c:v>
                </c:pt>
                <c:pt idx="822">
                  <c:v>9.1153333333332895</c:v>
                </c:pt>
                <c:pt idx="823">
                  <c:v>9.1239999999999561</c:v>
                </c:pt>
                <c:pt idx="824">
                  <c:v>9.1326666666666227</c:v>
                </c:pt>
                <c:pt idx="825">
                  <c:v>9.1413333333332893</c:v>
                </c:pt>
                <c:pt idx="826">
                  <c:v>9.1499999999999559</c:v>
                </c:pt>
                <c:pt idx="827">
                  <c:v>9.1586666666666225</c:v>
                </c:pt>
                <c:pt idx="828">
                  <c:v>9.1673333333332891</c:v>
                </c:pt>
                <c:pt idx="829">
                  <c:v>9.1759999999999557</c:v>
                </c:pt>
                <c:pt idx="830">
                  <c:v>9.1846666666666223</c:v>
                </c:pt>
                <c:pt idx="831">
                  <c:v>9.1933333333332889</c:v>
                </c:pt>
                <c:pt idx="832">
                  <c:v>9.2019999999999555</c:v>
                </c:pt>
                <c:pt idx="833">
                  <c:v>9.2106666666666221</c:v>
                </c:pt>
                <c:pt idx="834">
                  <c:v>9.2193333333332887</c:v>
                </c:pt>
                <c:pt idx="835">
                  <c:v>9.2279999999999553</c:v>
                </c:pt>
                <c:pt idx="836">
                  <c:v>9.2366666666666219</c:v>
                </c:pt>
                <c:pt idx="837">
                  <c:v>9.2453333333332886</c:v>
                </c:pt>
                <c:pt idx="838">
                  <c:v>9.2539999999999552</c:v>
                </c:pt>
                <c:pt idx="839">
                  <c:v>9.2626666666666218</c:v>
                </c:pt>
                <c:pt idx="840">
                  <c:v>9.2713333333332884</c:v>
                </c:pt>
                <c:pt idx="841">
                  <c:v>9.279999999999955</c:v>
                </c:pt>
                <c:pt idx="842">
                  <c:v>9.2886666666666216</c:v>
                </c:pt>
                <c:pt idx="843">
                  <c:v>9.2973333333332882</c:v>
                </c:pt>
                <c:pt idx="844">
                  <c:v>9.3059999999999548</c:v>
                </c:pt>
                <c:pt idx="845">
                  <c:v>9.3146666666666214</c:v>
                </c:pt>
                <c:pt idx="846">
                  <c:v>9.323333333333288</c:v>
                </c:pt>
                <c:pt idx="847">
                  <c:v>9.3319999999999546</c:v>
                </c:pt>
                <c:pt idx="848">
                  <c:v>9.3406666666666212</c:v>
                </c:pt>
                <c:pt idx="849">
                  <c:v>9.3493333333332878</c:v>
                </c:pt>
                <c:pt idx="850">
                  <c:v>9.3579999999999544</c:v>
                </c:pt>
                <c:pt idx="851">
                  <c:v>9.366666666666621</c:v>
                </c:pt>
                <c:pt idx="852">
                  <c:v>9.3753333333332876</c:v>
                </c:pt>
                <c:pt idx="853">
                  <c:v>9.3839999999999542</c:v>
                </c:pt>
                <c:pt idx="854">
                  <c:v>9.3926666666666208</c:v>
                </c:pt>
                <c:pt idx="855">
                  <c:v>9.4013333333332874</c:v>
                </c:pt>
                <c:pt idx="856">
                  <c:v>9.409999999999954</c:v>
                </c:pt>
                <c:pt idx="857">
                  <c:v>9.4186666666666206</c:v>
                </c:pt>
                <c:pt idx="858">
                  <c:v>9.4273333333332872</c:v>
                </c:pt>
                <c:pt idx="859">
                  <c:v>9.4359999999999538</c:v>
                </c:pt>
                <c:pt idx="860">
                  <c:v>9.4446666666666204</c:v>
                </c:pt>
                <c:pt idx="861">
                  <c:v>9.453333333333287</c:v>
                </c:pt>
                <c:pt idx="862">
                  <c:v>9.4619999999999536</c:v>
                </c:pt>
                <c:pt idx="863">
                  <c:v>9.4706666666666202</c:v>
                </c:pt>
                <c:pt idx="864">
                  <c:v>9.4793333333332868</c:v>
                </c:pt>
                <c:pt idx="865">
                  <c:v>9.4879999999999534</c:v>
                </c:pt>
                <c:pt idx="866">
                  <c:v>9.49666666666662</c:v>
                </c:pt>
                <c:pt idx="867">
                  <c:v>9.5053333333332866</c:v>
                </c:pt>
                <c:pt idx="868">
                  <c:v>9.5139999999999532</c:v>
                </c:pt>
                <c:pt idx="869">
                  <c:v>9.5226666666666198</c:v>
                </c:pt>
                <c:pt idx="870">
                  <c:v>9.5313333333332864</c:v>
                </c:pt>
                <c:pt idx="871">
                  <c:v>9.539999999999953</c:v>
                </c:pt>
                <c:pt idx="872">
                  <c:v>9.5486666666666196</c:v>
                </c:pt>
                <c:pt idx="873">
                  <c:v>9.5573333333332862</c:v>
                </c:pt>
                <c:pt idx="874">
                  <c:v>9.5659999999999528</c:v>
                </c:pt>
                <c:pt idx="875">
                  <c:v>9.5746666666666194</c:v>
                </c:pt>
                <c:pt idx="876">
                  <c:v>9.583333333333286</c:v>
                </c:pt>
                <c:pt idx="877">
                  <c:v>9.5919999999999526</c:v>
                </c:pt>
                <c:pt idx="878">
                  <c:v>9.6006666666666192</c:v>
                </c:pt>
                <c:pt idx="879">
                  <c:v>9.6093333333332858</c:v>
                </c:pt>
                <c:pt idx="880">
                  <c:v>9.6179999999999524</c:v>
                </c:pt>
                <c:pt idx="881">
                  <c:v>9.626666666666619</c:v>
                </c:pt>
                <c:pt idx="882">
                  <c:v>9.6353333333332856</c:v>
                </c:pt>
                <c:pt idx="883">
                  <c:v>9.6439999999999522</c:v>
                </c:pt>
                <c:pt idx="884">
                  <c:v>9.6526666666666188</c:v>
                </c:pt>
                <c:pt idx="885">
                  <c:v>9.6613333333332854</c:v>
                </c:pt>
                <c:pt idx="886">
                  <c:v>9.669999999999952</c:v>
                </c:pt>
                <c:pt idx="887">
                  <c:v>9.6786666666666186</c:v>
                </c:pt>
                <c:pt idx="888">
                  <c:v>9.6873333333332852</c:v>
                </c:pt>
                <c:pt idx="889">
                  <c:v>9.6959999999999518</c:v>
                </c:pt>
                <c:pt idx="890">
                  <c:v>9.7046666666666184</c:v>
                </c:pt>
                <c:pt idx="891">
                  <c:v>9.713333333333285</c:v>
                </c:pt>
                <c:pt idx="892">
                  <c:v>9.7219999999999516</c:v>
                </c:pt>
                <c:pt idx="893">
                  <c:v>9.7306666666666182</c:v>
                </c:pt>
                <c:pt idx="894">
                  <c:v>9.7393333333332848</c:v>
                </c:pt>
                <c:pt idx="895">
                  <c:v>9.7479999999999514</c:v>
                </c:pt>
                <c:pt idx="896">
                  <c:v>9.756666666666618</c:v>
                </c:pt>
                <c:pt idx="897">
                  <c:v>9.7653333333332846</c:v>
                </c:pt>
                <c:pt idx="898">
                  <c:v>9.7739999999999512</c:v>
                </c:pt>
                <c:pt idx="899">
                  <c:v>9.7826666666666178</c:v>
                </c:pt>
                <c:pt idx="900">
                  <c:v>9.7913333333332844</c:v>
                </c:pt>
                <c:pt idx="901">
                  <c:v>9.799999999999951</c:v>
                </c:pt>
                <c:pt idx="902">
                  <c:v>9.8086666666666176</c:v>
                </c:pt>
                <c:pt idx="903">
                  <c:v>9.8173333333332842</c:v>
                </c:pt>
                <c:pt idx="904">
                  <c:v>9.8259999999999508</c:v>
                </c:pt>
                <c:pt idx="905">
                  <c:v>9.8346666666666174</c:v>
                </c:pt>
                <c:pt idx="906">
                  <c:v>9.843333333333284</c:v>
                </c:pt>
                <c:pt idx="907">
                  <c:v>9.8519999999999506</c:v>
                </c:pt>
                <c:pt idx="908">
                  <c:v>9.8606666666666172</c:v>
                </c:pt>
                <c:pt idx="909">
                  <c:v>9.8693333333332838</c:v>
                </c:pt>
                <c:pt idx="910">
                  <c:v>9.8779999999999504</c:v>
                </c:pt>
                <c:pt idx="911">
                  <c:v>9.886666666666617</c:v>
                </c:pt>
                <c:pt idx="912">
                  <c:v>9.8953333333332836</c:v>
                </c:pt>
                <c:pt idx="913">
                  <c:v>9.9039999999999502</c:v>
                </c:pt>
                <c:pt idx="914">
                  <c:v>9.9126666666666168</c:v>
                </c:pt>
                <c:pt idx="915">
                  <c:v>9.9213333333332834</c:v>
                </c:pt>
                <c:pt idx="916">
                  <c:v>9.92999999999995</c:v>
                </c:pt>
                <c:pt idx="917">
                  <c:v>9.9386666666666166</c:v>
                </c:pt>
                <c:pt idx="918">
                  <c:v>9.9473333333332832</c:v>
                </c:pt>
                <c:pt idx="919">
                  <c:v>9.9559999999999498</c:v>
                </c:pt>
                <c:pt idx="920">
                  <c:v>9.9646666666666164</c:v>
                </c:pt>
                <c:pt idx="921">
                  <c:v>9.973333333333283</c:v>
                </c:pt>
                <c:pt idx="922">
                  <c:v>9.9819999999999496</c:v>
                </c:pt>
                <c:pt idx="923">
                  <c:v>9.9906666666666162</c:v>
                </c:pt>
                <c:pt idx="924">
                  <c:v>9.9993333333332828</c:v>
                </c:pt>
                <c:pt idx="925">
                  <c:v>10.007999999999949</c:v>
                </c:pt>
                <c:pt idx="926">
                  <c:v>10.016666666666616</c:v>
                </c:pt>
                <c:pt idx="927">
                  <c:v>10.025333333333283</c:v>
                </c:pt>
                <c:pt idx="928">
                  <c:v>10.033999999999949</c:v>
                </c:pt>
                <c:pt idx="929">
                  <c:v>10.042666666666616</c:v>
                </c:pt>
                <c:pt idx="930">
                  <c:v>10.051333333333282</c:v>
                </c:pt>
                <c:pt idx="931">
                  <c:v>10.059999999999949</c:v>
                </c:pt>
                <c:pt idx="932">
                  <c:v>10.068666666666616</c:v>
                </c:pt>
                <c:pt idx="933">
                  <c:v>10.077333333333282</c:v>
                </c:pt>
                <c:pt idx="934">
                  <c:v>10.085999999999949</c:v>
                </c:pt>
                <c:pt idx="935">
                  <c:v>10.094666666666615</c:v>
                </c:pt>
                <c:pt idx="936">
                  <c:v>10.103333333333282</c:v>
                </c:pt>
                <c:pt idx="937">
                  <c:v>10.111999999999949</c:v>
                </c:pt>
                <c:pt idx="938">
                  <c:v>10.120666666666615</c:v>
                </c:pt>
                <c:pt idx="939">
                  <c:v>10.129333333333282</c:v>
                </c:pt>
                <c:pt idx="940">
                  <c:v>10.137999999999948</c:v>
                </c:pt>
                <c:pt idx="941">
                  <c:v>10.146666666666615</c:v>
                </c:pt>
                <c:pt idx="942">
                  <c:v>10.155333333333282</c:v>
                </c:pt>
                <c:pt idx="943">
                  <c:v>10.163999999999948</c:v>
                </c:pt>
                <c:pt idx="944">
                  <c:v>10.172666666666615</c:v>
                </c:pt>
                <c:pt idx="945">
                  <c:v>10.181333333333281</c:v>
                </c:pt>
                <c:pt idx="946">
                  <c:v>10.189999999999948</c:v>
                </c:pt>
                <c:pt idx="947">
                  <c:v>10.198666666666615</c:v>
                </c:pt>
                <c:pt idx="948">
                  <c:v>10.207333333333281</c:v>
                </c:pt>
                <c:pt idx="949">
                  <c:v>10.215999999999948</c:v>
                </c:pt>
                <c:pt idx="950">
                  <c:v>10.224666666666614</c:v>
                </c:pt>
                <c:pt idx="951">
                  <c:v>10.233333333333281</c:v>
                </c:pt>
                <c:pt idx="952">
                  <c:v>10.241999999999948</c:v>
                </c:pt>
                <c:pt idx="953">
                  <c:v>10.250666666666614</c:v>
                </c:pt>
                <c:pt idx="954">
                  <c:v>10.259333333333281</c:v>
                </c:pt>
                <c:pt idx="955">
                  <c:v>10.267999999999947</c:v>
                </c:pt>
                <c:pt idx="956">
                  <c:v>10.276666666666614</c:v>
                </c:pt>
                <c:pt idx="957">
                  <c:v>10.285333333333281</c:v>
                </c:pt>
                <c:pt idx="958">
                  <c:v>10.293999999999947</c:v>
                </c:pt>
                <c:pt idx="959">
                  <c:v>10.302666666666614</c:v>
                </c:pt>
                <c:pt idx="960">
                  <c:v>10.31133333333328</c:v>
                </c:pt>
                <c:pt idx="961">
                  <c:v>10.319999999999947</c:v>
                </c:pt>
                <c:pt idx="962">
                  <c:v>10.328666666666614</c:v>
                </c:pt>
                <c:pt idx="963">
                  <c:v>10.33733333333328</c:v>
                </c:pt>
                <c:pt idx="964">
                  <c:v>10.345999999999947</c:v>
                </c:pt>
                <c:pt idx="965">
                  <c:v>10.354666666666613</c:v>
                </c:pt>
                <c:pt idx="966">
                  <c:v>10.36333333333328</c:v>
                </c:pt>
                <c:pt idx="967">
                  <c:v>10.371999999999947</c:v>
                </c:pt>
                <c:pt idx="968">
                  <c:v>10.380666666666613</c:v>
                </c:pt>
                <c:pt idx="969">
                  <c:v>10.38933333333328</c:v>
                </c:pt>
                <c:pt idx="970">
                  <c:v>10.397999999999946</c:v>
                </c:pt>
                <c:pt idx="971">
                  <c:v>10.406666666666613</c:v>
                </c:pt>
                <c:pt idx="972">
                  <c:v>10.41533333333328</c:v>
                </c:pt>
                <c:pt idx="973">
                  <c:v>10.423999999999946</c:v>
                </c:pt>
                <c:pt idx="974">
                  <c:v>10.432666666666613</c:v>
                </c:pt>
                <c:pt idx="975">
                  <c:v>10.441333333333279</c:v>
                </c:pt>
                <c:pt idx="976">
                  <c:v>10.449999999999946</c:v>
                </c:pt>
                <c:pt idx="977">
                  <c:v>10.458666666666613</c:v>
                </c:pt>
                <c:pt idx="978">
                  <c:v>10.467333333333279</c:v>
                </c:pt>
                <c:pt idx="979">
                  <c:v>10.475999999999946</c:v>
                </c:pt>
                <c:pt idx="980">
                  <c:v>10.484666666666612</c:v>
                </c:pt>
                <c:pt idx="981">
                  <c:v>10.493333333333279</c:v>
                </c:pt>
                <c:pt idx="982">
                  <c:v>10.501999999999946</c:v>
                </c:pt>
                <c:pt idx="983">
                  <c:v>10.510666666666612</c:v>
                </c:pt>
                <c:pt idx="984">
                  <c:v>10.519333333333279</c:v>
                </c:pt>
                <c:pt idx="985">
                  <c:v>10.527999999999945</c:v>
                </c:pt>
                <c:pt idx="986">
                  <c:v>10.536666666666612</c:v>
                </c:pt>
                <c:pt idx="987">
                  <c:v>10.545333333333279</c:v>
                </c:pt>
                <c:pt idx="988">
                  <c:v>10.553999999999945</c:v>
                </c:pt>
                <c:pt idx="989">
                  <c:v>10.562666666666612</c:v>
                </c:pt>
                <c:pt idx="990">
                  <c:v>10.571333333333278</c:v>
                </c:pt>
                <c:pt idx="991">
                  <c:v>10.579999999999945</c:v>
                </c:pt>
                <c:pt idx="992">
                  <c:v>10.588666666666612</c:v>
                </c:pt>
                <c:pt idx="993">
                  <c:v>10.597333333333278</c:v>
                </c:pt>
                <c:pt idx="994">
                  <c:v>10.605999999999945</c:v>
                </c:pt>
                <c:pt idx="995">
                  <c:v>10.614666666666611</c:v>
                </c:pt>
                <c:pt idx="996">
                  <c:v>10.623333333333278</c:v>
                </c:pt>
                <c:pt idx="997">
                  <c:v>10.631999999999945</c:v>
                </c:pt>
                <c:pt idx="998">
                  <c:v>10.640666666666611</c:v>
                </c:pt>
                <c:pt idx="999">
                  <c:v>10.649333333333278</c:v>
                </c:pt>
                <c:pt idx="1000">
                  <c:v>10.657999999999944</c:v>
                </c:pt>
                <c:pt idx="1001">
                  <c:v>10.666666666666611</c:v>
                </c:pt>
                <c:pt idx="1002">
                  <c:v>10.675333333333278</c:v>
                </c:pt>
                <c:pt idx="1003">
                  <c:v>10.683999999999944</c:v>
                </c:pt>
                <c:pt idx="1004">
                  <c:v>10.692666666666611</c:v>
                </c:pt>
                <c:pt idx="1005">
                  <c:v>10.701333333333277</c:v>
                </c:pt>
                <c:pt idx="1006">
                  <c:v>10.709999999999944</c:v>
                </c:pt>
                <c:pt idx="1007">
                  <c:v>10.718666666666611</c:v>
                </c:pt>
                <c:pt idx="1008">
                  <c:v>10.727333333333277</c:v>
                </c:pt>
                <c:pt idx="1009">
                  <c:v>10.735999999999944</c:v>
                </c:pt>
                <c:pt idx="1010">
                  <c:v>10.74466666666661</c:v>
                </c:pt>
                <c:pt idx="1011">
                  <c:v>10.753333333333277</c:v>
                </c:pt>
                <c:pt idx="1012">
                  <c:v>10.761999999999944</c:v>
                </c:pt>
                <c:pt idx="1013">
                  <c:v>10.77066666666661</c:v>
                </c:pt>
                <c:pt idx="1014">
                  <c:v>10.779333333333277</c:v>
                </c:pt>
                <c:pt idx="1015">
                  <c:v>10.787999999999943</c:v>
                </c:pt>
                <c:pt idx="1016">
                  <c:v>10.79666666666661</c:v>
                </c:pt>
                <c:pt idx="1017">
                  <c:v>10.805333333333277</c:v>
                </c:pt>
                <c:pt idx="1018">
                  <c:v>10.813999999999943</c:v>
                </c:pt>
                <c:pt idx="1019">
                  <c:v>10.82266666666661</c:v>
                </c:pt>
                <c:pt idx="1020">
                  <c:v>10.831333333333276</c:v>
                </c:pt>
                <c:pt idx="1021">
                  <c:v>10.839999999999943</c:v>
                </c:pt>
                <c:pt idx="1022">
                  <c:v>10.84866666666661</c:v>
                </c:pt>
                <c:pt idx="1023">
                  <c:v>10.857333333333276</c:v>
                </c:pt>
                <c:pt idx="1024">
                  <c:v>10.865999999999943</c:v>
                </c:pt>
                <c:pt idx="1025">
                  <c:v>10.874666666666609</c:v>
                </c:pt>
                <c:pt idx="1026">
                  <c:v>10.883333333333276</c:v>
                </c:pt>
                <c:pt idx="1027">
                  <c:v>10.891999999999943</c:v>
                </c:pt>
                <c:pt idx="1028">
                  <c:v>10.900666666666609</c:v>
                </c:pt>
                <c:pt idx="1029">
                  <c:v>10.909333333333276</c:v>
                </c:pt>
                <c:pt idx="1030">
                  <c:v>10.917999999999942</c:v>
                </c:pt>
                <c:pt idx="1031">
                  <c:v>10.926666666666609</c:v>
                </c:pt>
                <c:pt idx="1032">
                  <c:v>10.935333333333276</c:v>
                </c:pt>
                <c:pt idx="1033">
                  <c:v>10.943999999999942</c:v>
                </c:pt>
                <c:pt idx="1034">
                  <c:v>10.952666666666609</c:v>
                </c:pt>
                <c:pt idx="1035">
                  <c:v>10.961333333333275</c:v>
                </c:pt>
                <c:pt idx="1036">
                  <c:v>10.969999999999942</c:v>
                </c:pt>
                <c:pt idx="1037">
                  <c:v>10.978666666666609</c:v>
                </c:pt>
                <c:pt idx="1038">
                  <c:v>10.987333333333275</c:v>
                </c:pt>
                <c:pt idx="1039">
                  <c:v>10.995999999999942</c:v>
                </c:pt>
                <c:pt idx="1040">
                  <c:v>11.004666666666608</c:v>
                </c:pt>
                <c:pt idx="1041">
                  <c:v>11.013333333333275</c:v>
                </c:pt>
                <c:pt idx="1042">
                  <c:v>11.021999999999942</c:v>
                </c:pt>
                <c:pt idx="1043">
                  <c:v>11.030666666666608</c:v>
                </c:pt>
                <c:pt idx="1044">
                  <c:v>11.039333333333275</c:v>
                </c:pt>
                <c:pt idx="1045">
                  <c:v>11.047999999999941</c:v>
                </c:pt>
                <c:pt idx="1046">
                  <c:v>11.056666666666608</c:v>
                </c:pt>
                <c:pt idx="1047">
                  <c:v>11.065333333333275</c:v>
                </c:pt>
                <c:pt idx="1048">
                  <c:v>11.073999999999941</c:v>
                </c:pt>
                <c:pt idx="1049">
                  <c:v>11.082666666666608</c:v>
                </c:pt>
                <c:pt idx="1050">
                  <c:v>11.091333333333274</c:v>
                </c:pt>
                <c:pt idx="1051">
                  <c:v>11.099999999999941</c:v>
                </c:pt>
                <c:pt idx="1052">
                  <c:v>11.108666666666608</c:v>
                </c:pt>
                <c:pt idx="1053">
                  <c:v>11.117333333333274</c:v>
                </c:pt>
                <c:pt idx="1054">
                  <c:v>11.125999999999941</c:v>
                </c:pt>
                <c:pt idx="1055">
                  <c:v>11.134666666666607</c:v>
                </c:pt>
                <c:pt idx="1056">
                  <c:v>11.143333333333274</c:v>
                </c:pt>
                <c:pt idx="1057">
                  <c:v>11.151999999999941</c:v>
                </c:pt>
                <c:pt idx="1058">
                  <c:v>11.160666666666607</c:v>
                </c:pt>
                <c:pt idx="1059">
                  <c:v>11.169333333333274</c:v>
                </c:pt>
                <c:pt idx="1060">
                  <c:v>11.17799999999994</c:v>
                </c:pt>
                <c:pt idx="1061">
                  <c:v>11.186666666666607</c:v>
                </c:pt>
                <c:pt idx="1062">
                  <c:v>11.195333333333274</c:v>
                </c:pt>
                <c:pt idx="1063">
                  <c:v>11.20399999999994</c:v>
                </c:pt>
                <c:pt idx="1064">
                  <c:v>11.212666666666607</c:v>
                </c:pt>
                <c:pt idx="1065">
                  <c:v>11.221333333333273</c:v>
                </c:pt>
                <c:pt idx="1066">
                  <c:v>11.22999999999994</c:v>
                </c:pt>
                <c:pt idx="1067">
                  <c:v>11.238666666666607</c:v>
                </c:pt>
                <c:pt idx="1068">
                  <c:v>11.247333333333273</c:v>
                </c:pt>
                <c:pt idx="1069">
                  <c:v>11.25599999999994</c:v>
                </c:pt>
                <c:pt idx="1070">
                  <c:v>11.264666666666606</c:v>
                </c:pt>
                <c:pt idx="1071">
                  <c:v>11.273333333333273</c:v>
                </c:pt>
                <c:pt idx="1072">
                  <c:v>11.28199999999994</c:v>
                </c:pt>
                <c:pt idx="1073">
                  <c:v>11.290666666666606</c:v>
                </c:pt>
                <c:pt idx="1074">
                  <c:v>11.299333333333273</c:v>
                </c:pt>
                <c:pt idx="1075">
                  <c:v>11.307999999999939</c:v>
                </c:pt>
                <c:pt idx="1076">
                  <c:v>11.316666666666606</c:v>
                </c:pt>
                <c:pt idx="1077">
                  <c:v>11.325333333333273</c:v>
                </c:pt>
                <c:pt idx="1078">
                  <c:v>11.333999999999939</c:v>
                </c:pt>
                <c:pt idx="1079">
                  <c:v>11.342666666666606</c:v>
                </c:pt>
                <c:pt idx="1080">
                  <c:v>11.351333333333272</c:v>
                </c:pt>
                <c:pt idx="1081">
                  <c:v>11.359999999999939</c:v>
                </c:pt>
                <c:pt idx="1082">
                  <c:v>11.368666666666606</c:v>
                </c:pt>
                <c:pt idx="1083">
                  <c:v>11.377333333333272</c:v>
                </c:pt>
                <c:pt idx="1084">
                  <c:v>11.385999999999939</c:v>
                </c:pt>
                <c:pt idx="1085">
                  <c:v>11.394666666666605</c:v>
                </c:pt>
                <c:pt idx="1086">
                  <c:v>11.403333333333272</c:v>
                </c:pt>
                <c:pt idx="1087">
                  <c:v>11.411999999999939</c:v>
                </c:pt>
                <c:pt idx="1088">
                  <c:v>11.420666666666605</c:v>
                </c:pt>
                <c:pt idx="1089">
                  <c:v>11.429333333333272</c:v>
                </c:pt>
                <c:pt idx="1090">
                  <c:v>11.437999999999938</c:v>
                </c:pt>
                <c:pt idx="1091">
                  <c:v>11.446666666666605</c:v>
                </c:pt>
                <c:pt idx="1092">
                  <c:v>11.455333333333272</c:v>
                </c:pt>
                <c:pt idx="1093">
                  <c:v>11.463999999999938</c:v>
                </c:pt>
                <c:pt idx="1094">
                  <c:v>11.472666666666605</c:v>
                </c:pt>
                <c:pt idx="1095">
                  <c:v>11.481333333333271</c:v>
                </c:pt>
                <c:pt idx="1096">
                  <c:v>11.489999999999938</c:v>
                </c:pt>
                <c:pt idx="1097">
                  <c:v>11.498666666666605</c:v>
                </c:pt>
                <c:pt idx="1098">
                  <c:v>11.507333333333271</c:v>
                </c:pt>
                <c:pt idx="1099">
                  <c:v>11.515999999999938</c:v>
                </c:pt>
                <c:pt idx="1100">
                  <c:v>11.524666666666604</c:v>
                </c:pt>
                <c:pt idx="1101">
                  <c:v>11.533333333333271</c:v>
                </c:pt>
                <c:pt idx="1102">
                  <c:v>11.541999999999938</c:v>
                </c:pt>
                <c:pt idx="1103">
                  <c:v>11.550666666666604</c:v>
                </c:pt>
                <c:pt idx="1104">
                  <c:v>11.559333333333271</c:v>
                </c:pt>
                <c:pt idx="1105">
                  <c:v>11.567999999999937</c:v>
                </c:pt>
                <c:pt idx="1106">
                  <c:v>11.576666666666604</c:v>
                </c:pt>
                <c:pt idx="1107">
                  <c:v>11.585333333333271</c:v>
                </c:pt>
                <c:pt idx="1108">
                  <c:v>11.593999999999937</c:v>
                </c:pt>
                <c:pt idx="1109">
                  <c:v>11.602666666666604</c:v>
                </c:pt>
                <c:pt idx="1110">
                  <c:v>11.61133333333327</c:v>
                </c:pt>
                <c:pt idx="1111">
                  <c:v>11.619999999999937</c:v>
                </c:pt>
                <c:pt idx="1112">
                  <c:v>11.628666666666604</c:v>
                </c:pt>
                <c:pt idx="1113">
                  <c:v>11.63733333333327</c:v>
                </c:pt>
                <c:pt idx="1114">
                  <c:v>11.645999999999937</c:v>
                </c:pt>
                <c:pt idx="1115">
                  <c:v>11.654666666666603</c:v>
                </c:pt>
                <c:pt idx="1116">
                  <c:v>11.66333333333327</c:v>
                </c:pt>
                <c:pt idx="1117">
                  <c:v>11.671999999999937</c:v>
                </c:pt>
                <c:pt idx="1118">
                  <c:v>11.680666666666603</c:v>
                </c:pt>
                <c:pt idx="1119">
                  <c:v>11.68933333333327</c:v>
                </c:pt>
                <c:pt idx="1120">
                  <c:v>11.697999999999936</c:v>
                </c:pt>
                <c:pt idx="1121">
                  <c:v>11.706666666666603</c:v>
                </c:pt>
                <c:pt idx="1122">
                  <c:v>11.71533333333327</c:v>
                </c:pt>
                <c:pt idx="1123">
                  <c:v>11.723999999999936</c:v>
                </c:pt>
                <c:pt idx="1124">
                  <c:v>11.732666666666603</c:v>
                </c:pt>
                <c:pt idx="1125">
                  <c:v>11.741333333333269</c:v>
                </c:pt>
                <c:pt idx="1126">
                  <c:v>11.749999999999936</c:v>
                </c:pt>
                <c:pt idx="1127">
                  <c:v>11.758666666666603</c:v>
                </c:pt>
                <c:pt idx="1128">
                  <c:v>11.767333333333269</c:v>
                </c:pt>
                <c:pt idx="1129">
                  <c:v>11.775999999999936</c:v>
                </c:pt>
                <c:pt idx="1130">
                  <c:v>11.784666666666602</c:v>
                </c:pt>
                <c:pt idx="1131">
                  <c:v>11.793333333333269</c:v>
                </c:pt>
                <c:pt idx="1132">
                  <c:v>11.801999999999936</c:v>
                </c:pt>
                <c:pt idx="1133">
                  <c:v>11.810666666666602</c:v>
                </c:pt>
                <c:pt idx="1134">
                  <c:v>11.819333333333269</c:v>
                </c:pt>
                <c:pt idx="1135">
                  <c:v>11.827999999999935</c:v>
                </c:pt>
                <c:pt idx="1136">
                  <c:v>11.836666666666602</c:v>
                </c:pt>
                <c:pt idx="1137">
                  <c:v>11.845333333333269</c:v>
                </c:pt>
                <c:pt idx="1138">
                  <c:v>11.853999999999935</c:v>
                </c:pt>
                <c:pt idx="1139">
                  <c:v>11.862666666666602</c:v>
                </c:pt>
                <c:pt idx="1140">
                  <c:v>11.871333333333268</c:v>
                </c:pt>
                <c:pt idx="1141">
                  <c:v>11.879999999999935</c:v>
                </c:pt>
                <c:pt idx="1142">
                  <c:v>11.888666666666602</c:v>
                </c:pt>
                <c:pt idx="1143">
                  <c:v>11.897333333333268</c:v>
                </c:pt>
                <c:pt idx="1144">
                  <c:v>11.905999999999935</c:v>
                </c:pt>
                <c:pt idx="1145">
                  <c:v>11.914666666666601</c:v>
                </c:pt>
                <c:pt idx="1146">
                  <c:v>11.923333333333268</c:v>
                </c:pt>
                <c:pt idx="1147">
                  <c:v>11.931999999999935</c:v>
                </c:pt>
                <c:pt idx="1148">
                  <c:v>11.940666666666601</c:v>
                </c:pt>
                <c:pt idx="1149">
                  <c:v>11.949333333333268</c:v>
                </c:pt>
                <c:pt idx="1150">
                  <c:v>11.957999999999934</c:v>
                </c:pt>
                <c:pt idx="1151">
                  <c:v>11.966666666666601</c:v>
                </c:pt>
                <c:pt idx="1152">
                  <c:v>11.975333333333268</c:v>
                </c:pt>
                <c:pt idx="1153">
                  <c:v>11.983999999999934</c:v>
                </c:pt>
                <c:pt idx="1154">
                  <c:v>11.992666666666601</c:v>
                </c:pt>
                <c:pt idx="1155">
                  <c:v>12.001333333333267</c:v>
                </c:pt>
                <c:pt idx="1156">
                  <c:v>12.009999999999934</c:v>
                </c:pt>
                <c:pt idx="1157">
                  <c:v>12.018666666666601</c:v>
                </c:pt>
                <c:pt idx="1158">
                  <c:v>12.027333333333267</c:v>
                </c:pt>
                <c:pt idx="1159">
                  <c:v>12.035999999999934</c:v>
                </c:pt>
                <c:pt idx="1160">
                  <c:v>12.0446666666666</c:v>
                </c:pt>
                <c:pt idx="1161">
                  <c:v>12.053333333333267</c:v>
                </c:pt>
                <c:pt idx="1162">
                  <c:v>12.061999999999934</c:v>
                </c:pt>
                <c:pt idx="1163">
                  <c:v>12.0706666666666</c:v>
                </c:pt>
                <c:pt idx="1164">
                  <c:v>12.079333333333267</c:v>
                </c:pt>
                <c:pt idx="1165">
                  <c:v>12.087999999999933</c:v>
                </c:pt>
                <c:pt idx="1166">
                  <c:v>12.0966666666666</c:v>
                </c:pt>
                <c:pt idx="1167">
                  <c:v>12.105333333333267</c:v>
                </c:pt>
                <c:pt idx="1168">
                  <c:v>12.113999999999933</c:v>
                </c:pt>
                <c:pt idx="1169">
                  <c:v>12.1226666666666</c:v>
                </c:pt>
                <c:pt idx="1170">
                  <c:v>12.131333333333266</c:v>
                </c:pt>
                <c:pt idx="1171">
                  <c:v>12.139999999999933</c:v>
                </c:pt>
                <c:pt idx="1172">
                  <c:v>12.1486666666666</c:v>
                </c:pt>
                <c:pt idx="1173">
                  <c:v>12.157333333333266</c:v>
                </c:pt>
                <c:pt idx="1174">
                  <c:v>12.165999999999933</c:v>
                </c:pt>
                <c:pt idx="1175">
                  <c:v>12.174666666666599</c:v>
                </c:pt>
                <c:pt idx="1176">
                  <c:v>12.183333333333266</c:v>
                </c:pt>
                <c:pt idx="1177">
                  <c:v>12.191999999999933</c:v>
                </c:pt>
                <c:pt idx="1178">
                  <c:v>12.200666666666599</c:v>
                </c:pt>
                <c:pt idx="1179">
                  <c:v>12.209333333333266</c:v>
                </c:pt>
                <c:pt idx="1180">
                  <c:v>12.217999999999932</c:v>
                </c:pt>
                <c:pt idx="1181">
                  <c:v>12.226666666666599</c:v>
                </c:pt>
                <c:pt idx="1182">
                  <c:v>12.235333333333266</c:v>
                </c:pt>
                <c:pt idx="1183">
                  <c:v>12.243999999999932</c:v>
                </c:pt>
                <c:pt idx="1184">
                  <c:v>12.252666666666599</c:v>
                </c:pt>
                <c:pt idx="1185">
                  <c:v>12.261333333333265</c:v>
                </c:pt>
                <c:pt idx="1186">
                  <c:v>12.269999999999932</c:v>
                </c:pt>
                <c:pt idx="1187">
                  <c:v>12.278666666666599</c:v>
                </c:pt>
                <c:pt idx="1188">
                  <c:v>12.287333333333265</c:v>
                </c:pt>
                <c:pt idx="1189">
                  <c:v>12.295999999999932</c:v>
                </c:pt>
                <c:pt idx="1190">
                  <c:v>12.304666666666598</c:v>
                </c:pt>
                <c:pt idx="1191">
                  <c:v>12.313333333333265</c:v>
                </c:pt>
                <c:pt idx="1192">
                  <c:v>12.321999999999932</c:v>
                </c:pt>
                <c:pt idx="1193">
                  <c:v>12.330666666666598</c:v>
                </c:pt>
                <c:pt idx="1194">
                  <c:v>12.339333333333265</c:v>
                </c:pt>
                <c:pt idx="1195">
                  <c:v>12.347999999999931</c:v>
                </c:pt>
                <c:pt idx="1196">
                  <c:v>12.356666666666598</c:v>
                </c:pt>
                <c:pt idx="1197">
                  <c:v>12.365333333333265</c:v>
                </c:pt>
                <c:pt idx="1198">
                  <c:v>12.373999999999931</c:v>
                </c:pt>
                <c:pt idx="1199">
                  <c:v>12.382666666666598</c:v>
                </c:pt>
                <c:pt idx="1200">
                  <c:v>12.391333333333264</c:v>
                </c:pt>
                <c:pt idx="1201">
                  <c:v>12.399999999999931</c:v>
                </c:pt>
                <c:pt idx="1202">
                  <c:v>12.408666666666598</c:v>
                </c:pt>
                <c:pt idx="1203">
                  <c:v>12.417333333333264</c:v>
                </c:pt>
                <c:pt idx="1204">
                  <c:v>12.425999999999931</c:v>
                </c:pt>
                <c:pt idx="1205">
                  <c:v>12.434666666666597</c:v>
                </c:pt>
                <c:pt idx="1206">
                  <c:v>12.443333333333264</c:v>
                </c:pt>
                <c:pt idx="1207">
                  <c:v>12.451999999999931</c:v>
                </c:pt>
                <c:pt idx="1208">
                  <c:v>12.460666666666597</c:v>
                </c:pt>
                <c:pt idx="1209">
                  <c:v>12.469333333333264</c:v>
                </c:pt>
                <c:pt idx="1210">
                  <c:v>12.47799999999993</c:v>
                </c:pt>
                <c:pt idx="1211">
                  <c:v>12.486666666666597</c:v>
                </c:pt>
                <c:pt idx="1212">
                  <c:v>12.495333333333264</c:v>
                </c:pt>
                <c:pt idx="1213">
                  <c:v>12.50399999999993</c:v>
                </c:pt>
                <c:pt idx="1214">
                  <c:v>12.512666666666597</c:v>
                </c:pt>
                <c:pt idx="1215">
                  <c:v>12.521333333333263</c:v>
                </c:pt>
                <c:pt idx="1216">
                  <c:v>12.52999999999993</c:v>
                </c:pt>
                <c:pt idx="1217">
                  <c:v>12.538666666666597</c:v>
                </c:pt>
                <c:pt idx="1218">
                  <c:v>12.547333333333263</c:v>
                </c:pt>
                <c:pt idx="1219">
                  <c:v>12.55599999999993</c:v>
                </c:pt>
                <c:pt idx="1220">
                  <c:v>12.564666666666596</c:v>
                </c:pt>
                <c:pt idx="1221">
                  <c:v>12.573333333333263</c:v>
                </c:pt>
                <c:pt idx="1222">
                  <c:v>12.58199999999993</c:v>
                </c:pt>
                <c:pt idx="1223">
                  <c:v>12.590666666666596</c:v>
                </c:pt>
                <c:pt idx="1224">
                  <c:v>12.599333333333263</c:v>
                </c:pt>
                <c:pt idx="1225">
                  <c:v>12.607999999999929</c:v>
                </c:pt>
                <c:pt idx="1226">
                  <c:v>12.616666666666596</c:v>
                </c:pt>
                <c:pt idx="1227">
                  <c:v>12.625333333333263</c:v>
                </c:pt>
                <c:pt idx="1228">
                  <c:v>12.633999999999929</c:v>
                </c:pt>
                <c:pt idx="1229">
                  <c:v>12.642666666666596</c:v>
                </c:pt>
                <c:pt idx="1230">
                  <c:v>12.651333333333262</c:v>
                </c:pt>
                <c:pt idx="1231">
                  <c:v>12.659999999999929</c:v>
                </c:pt>
                <c:pt idx="1232">
                  <c:v>12.668666666666596</c:v>
                </c:pt>
                <c:pt idx="1233">
                  <c:v>12.677333333333262</c:v>
                </c:pt>
                <c:pt idx="1234">
                  <c:v>12.685999999999929</c:v>
                </c:pt>
                <c:pt idx="1235">
                  <c:v>12.694666666666595</c:v>
                </c:pt>
                <c:pt idx="1236">
                  <c:v>12.703333333333262</c:v>
                </c:pt>
                <c:pt idx="1237">
                  <c:v>12.711999999999929</c:v>
                </c:pt>
                <c:pt idx="1238">
                  <c:v>12.720666666666595</c:v>
                </c:pt>
                <c:pt idx="1239">
                  <c:v>12.729333333333262</c:v>
                </c:pt>
                <c:pt idx="1240">
                  <c:v>12.737999999999928</c:v>
                </c:pt>
                <c:pt idx="1241">
                  <c:v>12.746666666666595</c:v>
                </c:pt>
                <c:pt idx="1242">
                  <c:v>12.755333333333262</c:v>
                </c:pt>
                <c:pt idx="1243">
                  <c:v>12.763999999999928</c:v>
                </c:pt>
                <c:pt idx="1244">
                  <c:v>12.772666666666595</c:v>
                </c:pt>
                <c:pt idx="1245">
                  <c:v>12.781333333333261</c:v>
                </c:pt>
                <c:pt idx="1246">
                  <c:v>12.789999999999928</c:v>
                </c:pt>
                <c:pt idx="1247">
                  <c:v>12.798666666666595</c:v>
                </c:pt>
                <c:pt idx="1248">
                  <c:v>12.807333333333261</c:v>
                </c:pt>
                <c:pt idx="1249">
                  <c:v>12.815999999999928</c:v>
                </c:pt>
                <c:pt idx="1250">
                  <c:v>12.824666666666594</c:v>
                </c:pt>
                <c:pt idx="1251">
                  <c:v>12.833333333333261</c:v>
                </c:pt>
                <c:pt idx="1252">
                  <c:v>12.841999999999928</c:v>
                </c:pt>
                <c:pt idx="1253">
                  <c:v>12.850666666666594</c:v>
                </c:pt>
                <c:pt idx="1254">
                  <c:v>12.859333333333261</c:v>
                </c:pt>
                <c:pt idx="1255">
                  <c:v>12.867999999999927</c:v>
                </c:pt>
                <c:pt idx="1256">
                  <c:v>12.876666666666594</c:v>
                </c:pt>
                <c:pt idx="1257">
                  <c:v>12.885333333333261</c:v>
                </c:pt>
                <c:pt idx="1258">
                  <c:v>12.893999999999927</c:v>
                </c:pt>
                <c:pt idx="1259">
                  <c:v>12.902666666666594</c:v>
                </c:pt>
                <c:pt idx="1260">
                  <c:v>12.91133333333326</c:v>
                </c:pt>
                <c:pt idx="1261">
                  <c:v>12.919999999999927</c:v>
                </c:pt>
                <c:pt idx="1262">
                  <c:v>12.928666666666594</c:v>
                </c:pt>
                <c:pt idx="1263">
                  <c:v>12.93733333333326</c:v>
                </c:pt>
                <c:pt idx="1264">
                  <c:v>12.945999999999927</c:v>
                </c:pt>
                <c:pt idx="1265">
                  <c:v>12.954666666666593</c:v>
                </c:pt>
                <c:pt idx="1266">
                  <c:v>12.96333333333326</c:v>
                </c:pt>
                <c:pt idx="1267">
                  <c:v>12.971999999999927</c:v>
                </c:pt>
                <c:pt idx="1268">
                  <c:v>12.980666666666593</c:v>
                </c:pt>
                <c:pt idx="1269">
                  <c:v>12.98933333333326</c:v>
                </c:pt>
                <c:pt idx="1270">
                  <c:v>12.997999999999927</c:v>
                </c:pt>
                <c:pt idx="1271">
                  <c:v>13.006666666666593</c:v>
                </c:pt>
                <c:pt idx="1272">
                  <c:v>13.01533333333326</c:v>
                </c:pt>
                <c:pt idx="1273">
                  <c:v>13.023999999999926</c:v>
                </c:pt>
                <c:pt idx="1274">
                  <c:v>13.032666666666593</c:v>
                </c:pt>
                <c:pt idx="1275">
                  <c:v>13.04133333333326</c:v>
                </c:pt>
                <c:pt idx="1276">
                  <c:v>13.049999999999926</c:v>
                </c:pt>
                <c:pt idx="1277">
                  <c:v>13.058666666666593</c:v>
                </c:pt>
                <c:pt idx="1278">
                  <c:v>13.067333333333259</c:v>
                </c:pt>
                <c:pt idx="1279">
                  <c:v>13.075999999999926</c:v>
                </c:pt>
                <c:pt idx="1280">
                  <c:v>13.084666666666593</c:v>
                </c:pt>
                <c:pt idx="1281">
                  <c:v>13.093333333333259</c:v>
                </c:pt>
                <c:pt idx="1282">
                  <c:v>13.101999999999926</c:v>
                </c:pt>
                <c:pt idx="1283">
                  <c:v>13.110666666666592</c:v>
                </c:pt>
                <c:pt idx="1284">
                  <c:v>13.119333333333259</c:v>
                </c:pt>
                <c:pt idx="1285">
                  <c:v>13.127999999999926</c:v>
                </c:pt>
                <c:pt idx="1286">
                  <c:v>13.136666666666592</c:v>
                </c:pt>
                <c:pt idx="1287">
                  <c:v>13.145333333333259</c:v>
                </c:pt>
                <c:pt idx="1288">
                  <c:v>13.153999999999925</c:v>
                </c:pt>
                <c:pt idx="1289">
                  <c:v>13.162666666666592</c:v>
                </c:pt>
                <c:pt idx="1290">
                  <c:v>13.171333333333259</c:v>
                </c:pt>
                <c:pt idx="1291">
                  <c:v>13.179999999999925</c:v>
                </c:pt>
                <c:pt idx="1292">
                  <c:v>13.188666666666592</c:v>
                </c:pt>
                <c:pt idx="1293">
                  <c:v>13.197333333333258</c:v>
                </c:pt>
                <c:pt idx="1294">
                  <c:v>13.205999999999925</c:v>
                </c:pt>
                <c:pt idx="1295">
                  <c:v>13.214666666666592</c:v>
                </c:pt>
                <c:pt idx="1296">
                  <c:v>13.223333333333258</c:v>
                </c:pt>
                <c:pt idx="1297">
                  <c:v>13.231999999999925</c:v>
                </c:pt>
                <c:pt idx="1298">
                  <c:v>13.240666666666591</c:v>
                </c:pt>
                <c:pt idx="1299">
                  <c:v>13.249333333333258</c:v>
                </c:pt>
                <c:pt idx="1300">
                  <c:v>13.257999999999925</c:v>
                </c:pt>
                <c:pt idx="1301">
                  <c:v>13.266666666666591</c:v>
                </c:pt>
                <c:pt idx="1302">
                  <c:v>13.275333333333258</c:v>
                </c:pt>
                <c:pt idx="1303">
                  <c:v>13.283999999999924</c:v>
                </c:pt>
                <c:pt idx="1304">
                  <c:v>13.292666666666591</c:v>
                </c:pt>
                <c:pt idx="1305">
                  <c:v>13.301333333333258</c:v>
                </c:pt>
                <c:pt idx="1306">
                  <c:v>13.309999999999924</c:v>
                </c:pt>
                <c:pt idx="1307">
                  <c:v>13.318666666666591</c:v>
                </c:pt>
                <c:pt idx="1308">
                  <c:v>13.327333333333257</c:v>
                </c:pt>
                <c:pt idx="1309">
                  <c:v>13.335999999999924</c:v>
                </c:pt>
                <c:pt idx="1310">
                  <c:v>13.344666666666591</c:v>
                </c:pt>
                <c:pt idx="1311">
                  <c:v>13.353333333333257</c:v>
                </c:pt>
                <c:pt idx="1312">
                  <c:v>13.361999999999924</c:v>
                </c:pt>
                <c:pt idx="1313">
                  <c:v>13.37066666666659</c:v>
                </c:pt>
                <c:pt idx="1314">
                  <c:v>13.379333333333257</c:v>
                </c:pt>
                <c:pt idx="1315">
                  <c:v>13.387999999999924</c:v>
                </c:pt>
                <c:pt idx="1316">
                  <c:v>13.39666666666659</c:v>
                </c:pt>
                <c:pt idx="1317">
                  <c:v>13.405333333333257</c:v>
                </c:pt>
                <c:pt idx="1318">
                  <c:v>13.413999999999923</c:v>
                </c:pt>
                <c:pt idx="1319">
                  <c:v>13.42266666666659</c:v>
                </c:pt>
                <c:pt idx="1320">
                  <c:v>13.431333333333257</c:v>
                </c:pt>
                <c:pt idx="1321">
                  <c:v>13.439999999999923</c:v>
                </c:pt>
                <c:pt idx="1322">
                  <c:v>13.44866666666659</c:v>
                </c:pt>
                <c:pt idx="1323">
                  <c:v>13.457333333333256</c:v>
                </c:pt>
                <c:pt idx="1324">
                  <c:v>13.465999999999923</c:v>
                </c:pt>
                <c:pt idx="1325">
                  <c:v>13.47466666666659</c:v>
                </c:pt>
                <c:pt idx="1326">
                  <c:v>13.483333333333256</c:v>
                </c:pt>
                <c:pt idx="1327">
                  <c:v>13.491999999999923</c:v>
                </c:pt>
                <c:pt idx="1328">
                  <c:v>13.500666666666589</c:v>
                </c:pt>
                <c:pt idx="1329">
                  <c:v>13.509333333333256</c:v>
                </c:pt>
                <c:pt idx="1330">
                  <c:v>13.517999999999923</c:v>
                </c:pt>
                <c:pt idx="1331">
                  <c:v>13.526666666666589</c:v>
                </c:pt>
                <c:pt idx="1332">
                  <c:v>13.535333333333256</c:v>
                </c:pt>
                <c:pt idx="1333">
                  <c:v>13.543999999999922</c:v>
                </c:pt>
                <c:pt idx="1334">
                  <c:v>13.552666666666589</c:v>
                </c:pt>
                <c:pt idx="1335">
                  <c:v>13.561333333333256</c:v>
                </c:pt>
                <c:pt idx="1336">
                  <c:v>13.569999999999922</c:v>
                </c:pt>
                <c:pt idx="1337">
                  <c:v>13.578666666666589</c:v>
                </c:pt>
                <c:pt idx="1338">
                  <c:v>13.587333333333255</c:v>
                </c:pt>
                <c:pt idx="1339">
                  <c:v>13.595999999999922</c:v>
                </c:pt>
                <c:pt idx="1340">
                  <c:v>13.604666666666589</c:v>
                </c:pt>
                <c:pt idx="1341">
                  <c:v>13.613333333333255</c:v>
                </c:pt>
                <c:pt idx="1342">
                  <c:v>13.621999999999922</c:v>
                </c:pt>
                <c:pt idx="1343">
                  <c:v>13.630666666666588</c:v>
                </c:pt>
                <c:pt idx="1344">
                  <c:v>13.639333333333255</c:v>
                </c:pt>
                <c:pt idx="1345">
                  <c:v>13.647999999999922</c:v>
                </c:pt>
                <c:pt idx="1346">
                  <c:v>13.656666666666588</c:v>
                </c:pt>
                <c:pt idx="1347">
                  <c:v>13.665333333333255</c:v>
                </c:pt>
                <c:pt idx="1348">
                  <c:v>13.673999999999921</c:v>
                </c:pt>
                <c:pt idx="1349">
                  <c:v>13.682666666666588</c:v>
                </c:pt>
                <c:pt idx="1350">
                  <c:v>13.691333333333255</c:v>
                </c:pt>
                <c:pt idx="1351">
                  <c:v>13.699999999999921</c:v>
                </c:pt>
                <c:pt idx="1352">
                  <c:v>13.708666666666588</c:v>
                </c:pt>
                <c:pt idx="1353">
                  <c:v>13.717333333333254</c:v>
                </c:pt>
                <c:pt idx="1354">
                  <c:v>13.725999999999921</c:v>
                </c:pt>
                <c:pt idx="1355">
                  <c:v>13.734666666666588</c:v>
                </c:pt>
                <c:pt idx="1356">
                  <c:v>13.743333333333254</c:v>
                </c:pt>
                <c:pt idx="1357">
                  <c:v>13.751999999999921</c:v>
                </c:pt>
                <c:pt idx="1358">
                  <c:v>13.760666666666587</c:v>
                </c:pt>
                <c:pt idx="1359">
                  <c:v>13.769333333333254</c:v>
                </c:pt>
                <c:pt idx="1360">
                  <c:v>13.777999999999921</c:v>
                </c:pt>
                <c:pt idx="1361">
                  <c:v>13.786666666666587</c:v>
                </c:pt>
                <c:pt idx="1362">
                  <c:v>13.795333333333254</c:v>
                </c:pt>
                <c:pt idx="1363">
                  <c:v>13.80399999999992</c:v>
                </c:pt>
                <c:pt idx="1364">
                  <c:v>13.812666666666587</c:v>
                </c:pt>
                <c:pt idx="1365">
                  <c:v>13.821333333333254</c:v>
                </c:pt>
                <c:pt idx="1366">
                  <c:v>13.82999999999992</c:v>
                </c:pt>
                <c:pt idx="1367">
                  <c:v>13.838666666666587</c:v>
                </c:pt>
                <c:pt idx="1368">
                  <c:v>13.847333333333253</c:v>
                </c:pt>
                <c:pt idx="1369">
                  <c:v>13.85599999999992</c:v>
                </c:pt>
                <c:pt idx="1370">
                  <c:v>13.864666666666587</c:v>
                </c:pt>
                <c:pt idx="1371">
                  <c:v>13.873333333333253</c:v>
                </c:pt>
                <c:pt idx="1372">
                  <c:v>13.88199999999992</c:v>
                </c:pt>
                <c:pt idx="1373">
                  <c:v>13.890666666666586</c:v>
                </c:pt>
                <c:pt idx="1374">
                  <c:v>13.899333333333253</c:v>
                </c:pt>
                <c:pt idx="1375">
                  <c:v>13.90799999999992</c:v>
                </c:pt>
                <c:pt idx="1376">
                  <c:v>13.916666666666586</c:v>
                </c:pt>
                <c:pt idx="1377">
                  <c:v>13.925333333333253</c:v>
                </c:pt>
                <c:pt idx="1378">
                  <c:v>13.933999999999919</c:v>
                </c:pt>
                <c:pt idx="1379">
                  <c:v>13.942666666666586</c:v>
                </c:pt>
                <c:pt idx="1380">
                  <c:v>13.951333333333253</c:v>
                </c:pt>
                <c:pt idx="1381">
                  <c:v>13.959999999999919</c:v>
                </c:pt>
                <c:pt idx="1382">
                  <c:v>13.968666666666586</c:v>
                </c:pt>
                <c:pt idx="1383">
                  <c:v>13.977333333333252</c:v>
                </c:pt>
                <c:pt idx="1384">
                  <c:v>13.985999999999919</c:v>
                </c:pt>
                <c:pt idx="1385">
                  <c:v>13.994666666666586</c:v>
                </c:pt>
                <c:pt idx="1386">
                  <c:v>14.003333333333252</c:v>
                </c:pt>
                <c:pt idx="1387">
                  <c:v>14.011999999999919</c:v>
                </c:pt>
                <c:pt idx="1388">
                  <c:v>14.020666666666585</c:v>
                </c:pt>
                <c:pt idx="1389">
                  <c:v>14.029333333333252</c:v>
                </c:pt>
                <c:pt idx="1390">
                  <c:v>14.037999999999919</c:v>
                </c:pt>
                <c:pt idx="1391">
                  <c:v>14.046666666666585</c:v>
                </c:pt>
                <c:pt idx="1392">
                  <c:v>14.055333333333252</c:v>
                </c:pt>
                <c:pt idx="1393">
                  <c:v>14.063999999999918</c:v>
                </c:pt>
                <c:pt idx="1394">
                  <c:v>14.072666666666585</c:v>
                </c:pt>
                <c:pt idx="1395">
                  <c:v>14.081333333333252</c:v>
                </c:pt>
                <c:pt idx="1396">
                  <c:v>14.089999999999918</c:v>
                </c:pt>
                <c:pt idx="1397">
                  <c:v>14.098666666666585</c:v>
                </c:pt>
                <c:pt idx="1398">
                  <c:v>14.107333333333251</c:v>
                </c:pt>
                <c:pt idx="1399">
                  <c:v>14.115999999999918</c:v>
                </c:pt>
                <c:pt idx="1400">
                  <c:v>14.124666666666585</c:v>
                </c:pt>
                <c:pt idx="1401">
                  <c:v>14.133333333333251</c:v>
                </c:pt>
                <c:pt idx="1402">
                  <c:v>14.141999999999918</c:v>
                </c:pt>
                <c:pt idx="1403">
                  <c:v>14.150666666666584</c:v>
                </c:pt>
                <c:pt idx="1404">
                  <c:v>14.159333333333251</c:v>
                </c:pt>
                <c:pt idx="1405">
                  <c:v>14.167999999999918</c:v>
                </c:pt>
                <c:pt idx="1406">
                  <c:v>14.176666666666584</c:v>
                </c:pt>
                <c:pt idx="1407">
                  <c:v>14.185333333333251</c:v>
                </c:pt>
                <c:pt idx="1408">
                  <c:v>14.193999999999917</c:v>
                </c:pt>
                <c:pt idx="1409">
                  <c:v>14.202666666666584</c:v>
                </c:pt>
                <c:pt idx="1410">
                  <c:v>14.211333333333251</c:v>
                </c:pt>
                <c:pt idx="1411">
                  <c:v>14.219999999999917</c:v>
                </c:pt>
                <c:pt idx="1412">
                  <c:v>14.228666666666584</c:v>
                </c:pt>
                <c:pt idx="1413">
                  <c:v>14.23733333333325</c:v>
                </c:pt>
                <c:pt idx="1414">
                  <c:v>14.245999999999917</c:v>
                </c:pt>
                <c:pt idx="1415">
                  <c:v>14.254666666666584</c:v>
                </c:pt>
                <c:pt idx="1416">
                  <c:v>14.26333333333325</c:v>
                </c:pt>
                <c:pt idx="1417">
                  <c:v>14.271999999999917</c:v>
                </c:pt>
                <c:pt idx="1418">
                  <c:v>14.280666666666583</c:v>
                </c:pt>
                <c:pt idx="1419">
                  <c:v>14.28933333333325</c:v>
                </c:pt>
                <c:pt idx="1420">
                  <c:v>14.297999999999917</c:v>
                </c:pt>
                <c:pt idx="1421">
                  <c:v>14.306666666666583</c:v>
                </c:pt>
                <c:pt idx="1422">
                  <c:v>14.31533333333325</c:v>
                </c:pt>
                <c:pt idx="1423">
                  <c:v>14.323999999999916</c:v>
                </c:pt>
                <c:pt idx="1424">
                  <c:v>14.332666666666583</c:v>
                </c:pt>
                <c:pt idx="1425">
                  <c:v>14.34133333333325</c:v>
                </c:pt>
                <c:pt idx="1426">
                  <c:v>14.349999999999916</c:v>
                </c:pt>
                <c:pt idx="1427">
                  <c:v>14.358666666666583</c:v>
                </c:pt>
                <c:pt idx="1428">
                  <c:v>14.367333333333249</c:v>
                </c:pt>
                <c:pt idx="1429">
                  <c:v>14.375999999999916</c:v>
                </c:pt>
                <c:pt idx="1430">
                  <c:v>14.384666666666583</c:v>
                </c:pt>
                <c:pt idx="1431">
                  <c:v>14.393333333333249</c:v>
                </c:pt>
                <c:pt idx="1432">
                  <c:v>14.401999999999916</c:v>
                </c:pt>
                <c:pt idx="1433">
                  <c:v>14.410666666666582</c:v>
                </c:pt>
                <c:pt idx="1434">
                  <c:v>14.419333333333249</c:v>
                </c:pt>
                <c:pt idx="1435">
                  <c:v>14.427999999999916</c:v>
                </c:pt>
                <c:pt idx="1436">
                  <c:v>14.436666666666582</c:v>
                </c:pt>
                <c:pt idx="1437">
                  <c:v>14.445333333333249</c:v>
                </c:pt>
                <c:pt idx="1438">
                  <c:v>14.453999999999915</c:v>
                </c:pt>
                <c:pt idx="1439">
                  <c:v>14.462666666666582</c:v>
                </c:pt>
                <c:pt idx="1440">
                  <c:v>14.471333333333249</c:v>
                </c:pt>
                <c:pt idx="1441">
                  <c:v>14.479999999999915</c:v>
                </c:pt>
                <c:pt idx="1442">
                  <c:v>14.488666666666582</c:v>
                </c:pt>
                <c:pt idx="1443">
                  <c:v>14.497333333333248</c:v>
                </c:pt>
                <c:pt idx="1444">
                  <c:v>14.505999999999915</c:v>
                </c:pt>
                <c:pt idx="1445">
                  <c:v>14.514666666666582</c:v>
                </c:pt>
                <c:pt idx="1446">
                  <c:v>14.523333333333248</c:v>
                </c:pt>
                <c:pt idx="1447">
                  <c:v>14.531999999999915</c:v>
                </c:pt>
                <c:pt idx="1448">
                  <c:v>14.540666666666581</c:v>
                </c:pt>
                <c:pt idx="1449">
                  <c:v>14.549333333333248</c:v>
                </c:pt>
                <c:pt idx="1450">
                  <c:v>14.557999999999915</c:v>
                </c:pt>
                <c:pt idx="1451">
                  <c:v>14.566666666666581</c:v>
                </c:pt>
                <c:pt idx="1452">
                  <c:v>14.575333333333248</c:v>
                </c:pt>
                <c:pt idx="1453">
                  <c:v>14.583999999999914</c:v>
                </c:pt>
                <c:pt idx="1454">
                  <c:v>14.592666666666581</c:v>
                </c:pt>
                <c:pt idx="1455">
                  <c:v>14.601333333333248</c:v>
                </c:pt>
                <c:pt idx="1456">
                  <c:v>14.609999999999914</c:v>
                </c:pt>
                <c:pt idx="1457">
                  <c:v>14.618666666666581</c:v>
                </c:pt>
                <c:pt idx="1458">
                  <c:v>14.627333333333247</c:v>
                </c:pt>
                <c:pt idx="1459">
                  <c:v>14.635999999999914</c:v>
                </c:pt>
                <c:pt idx="1460">
                  <c:v>14.644666666666581</c:v>
                </c:pt>
                <c:pt idx="1461">
                  <c:v>14.653333333333247</c:v>
                </c:pt>
                <c:pt idx="1462">
                  <c:v>14.661999999999914</c:v>
                </c:pt>
                <c:pt idx="1463">
                  <c:v>14.67066666666658</c:v>
                </c:pt>
                <c:pt idx="1464">
                  <c:v>14.679333333333247</c:v>
                </c:pt>
                <c:pt idx="1465">
                  <c:v>14.687999999999914</c:v>
                </c:pt>
                <c:pt idx="1466">
                  <c:v>14.69666666666658</c:v>
                </c:pt>
                <c:pt idx="1467">
                  <c:v>14.705333333333247</c:v>
                </c:pt>
                <c:pt idx="1468">
                  <c:v>14.713999999999913</c:v>
                </c:pt>
                <c:pt idx="1469">
                  <c:v>14.72266666666658</c:v>
                </c:pt>
                <c:pt idx="1470">
                  <c:v>14.731333333333247</c:v>
                </c:pt>
                <c:pt idx="1471">
                  <c:v>14.739999999999913</c:v>
                </c:pt>
                <c:pt idx="1472">
                  <c:v>14.74866666666658</c:v>
                </c:pt>
                <c:pt idx="1473">
                  <c:v>14.757333333333246</c:v>
                </c:pt>
                <c:pt idx="1474">
                  <c:v>14.765999999999913</c:v>
                </c:pt>
                <c:pt idx="1475">
                  <c:v>14.77466666666658</c:v>
                </c:pt>
                <c:pt idx="1476">
                  <c:v>14.783333333333246</c:v>
                </c:pt>
                <c:pt idx="1477">
                  <c:v>14.791999999999913</c:v>
                </c:pt>
                <c:pt idx="1478">
                  <c:v>14.800666666666579</c:v>
                </c:pt>
                <c:pt idx="1479">
                  <c:v>14.809333333333246</c:v>
                </c:pt>
                <c:pt idx="1480">
                  <c:v>14.817999999999913</c:v>
                </c:pt>
                <c:pt idx="1481">
                  <c:v>14.826666666666579</c:v>
                </c:pt>
                <c:pt idx="1482">
                  <c:v>14.835333333333246</c:v>
                </c:pt>
                <c:pt idx="1483">
                  <c:v>14.843999999999912</c:v>
                </c:pt>
                <c:pt idx="1484">
                  <c:v>14.852666666666579</c:v>
                </c:pt>
                <c:pt idx="1485">
                  <c:v>14.861333333333246</c:v>
                </c:pt>
                <c:pt idx="1486">
                  <c:v>14.869999999999912</c:v>
                </c:pt>
                <c:pt idx="1487">
                  <c:v>14.878666666666579</c:v>
                </c:pt>
                <c:pt idx="1488">
                  <c:v>14.887333333333245</c:v>
                </c:pt>
                <c:pt idx="1489">
                  <c:v>14.895999999999912</c:v>
                </c:pt>
                <c:pt idx="1490">
                  <c:v>14.904666666666579</c:v>
                </c:pt>
                <c:pt idx="1491">
                  <c:v>14.913333333333245</c:v>
                </c:pt>
                <c:pt idx="1492">
                  <c:v>14.921999999999912</c:v>
                </c:pt>
                <c:pt idx="1493">
                  <c:v>14.930666666666578</c:v>
                </c:pt>
                <c:pt idx="1494">
                  <c:v>14.939333333333245</c:v>
                </c:pt>
                <c:pt idx="1495">
                  <c:v>14.947999999999912</c:v>
                </c:pt>
                <c:pt idx="1496">
                  <c:v>14.956666666666578</c:v>
                </c:pt>
                <c:pt idx="1497">
                  <c:v>14.965333333333245</c:v>
                </c:pt>
                <c:pt idx="1498">
                  <c:v>14.973999999999911</c:v>
                </c:pt>
                <c:pt idx="1499">
                  <c:v>14.982666666666578</c:v>
                </c:pt>
                <c:pt idx="1500">
                  <c:v>14.991333333333245</c:v>
                </c:pt>
                <c:pt idx="1501">
                  <c:v>14.999999999999911</c:v>
                </c:pt>
                <c:pt idx="1502">
                  <c:v>16.999999999999911</c:v>
                </c:pt>
              </c:numCache>
            </c:numRef>
          </c:xVal>
          <c:yVal>
            <c:numRef>
              <c:f>'Beregninger scenarie 1'!$H$29:$H$1531</c:f>
              <c:numCache>
                <c:formatCode>#,##0.00</c:formatCode>
                <c:ptCount val="1503"/>
                <c:pt idx="0">
                  <c:v>4</c:v>
                </c:pt>
                <c:pt idx="1">
                  <c:v>4</c:v>
                </c:pt>
                <c:pt idx="2">
                  <c:v>3.9930666666666665</c:v>
                </c:pt>
                <c:pt idx="3">
                  <c:v>3.9861333333333335</c:v>
                </c:pt>
                <c:pt idx="4">
                  <c:v>3.9792000000000001</c:v>
                </c:pt>
                <c:pt idx="5">
                  <c:v>3.9722666666666666</c:v>
                </c:pt>
                <c:pt idx="6">
                  <c:v>3.9653333333333332</c:v>
                </c:pt>
                <c:pt idx="7">
                  <c:v>3.9584000000000001</c:v>
                </c:pt>
                <c:pt idx="8">
                  <c:v>3.9514666666666667</c:v>
                </c:pt>
                <c:pt idx="9">
                  <c:v>3.9445333333333332</c:v>
                </c:pt>
                <c:pt idx="10">
                  <c:v>3.9375999999999998</c:v>
                </c:pt>
                <c:pt idx="11">
                  <c:v>3.9306666666666668</c:v>
                </c:pt>
                <c:pt idx="12">
                  <c:v>3.9237333333333333</c:v>
                </c:pt>
                <c:pt idx="13">
                  <c:v>3.9167999999999998</c:v>
                </c:pt>
                <c:pt idx="14">
                  <c:v>3.9098666666666668</c:v>
                </c:pt>
                <c:pt idx="15">
                  <c:v>3.9029333333333334</c:v>
                </c:pt>
                <c:pt idx="16">
                  <c:v>3.8959999999999999</c:v>
                </c:pt>
                <c:pt idx="17">
                  <c:v>3.8890666666666664</c:v>
                </c:pt>
                <c:pt idx="18">
                  <c:v>3.8821333333333334</c:v>
                </c:pt>
                <c:pt idx="19">
                  <c:v>3.8752</c:v>
                </c:pt>
                <c:pt idx="20">
                  <c:v>3.8682666666666665</c:v>
                </c:pt>
                <c:pt idx="21">
                  <c:v>3.8613333333333335</c:v>
                </c:pt>
                <c:pt idx="22">
                  <c:v>3.8544</c:v>
                </c:pt>
                <c:pt idx="23">
                  <c:v>3.8474666666666666</c:v>
                </c:pt>
                <c:pt idx="24">
                  <c:v>3.8405333333333331</c:v>
                </c:pt>
                <c:pt idx="25">
                  <c:v>3.8336000000000001</c:v>
                </c:pt>
                <c:pt idx="26">
                  <c:v>3.8266666666666667</c:v>
                </c:pt>
                <c:pt idx="27">
                  <c:v>3.8197333333333332</c:v>
                </c:pt>
                <c:pt idx="28">
                  <c:v>3.8128000000000002</c:v>
                </c:pt>
                <c:pt idx="29">
                  <c:v>3.8058666666666667</c:v>
                </c:pt>
                <c:pt idx="30">
                  <c:v>3.7989333333333333</c:v>
                </c:pt>
                <c:pt idx="31">
                  <c:v>3.7920000000000003</c:v>
                </c:pt>
                <c:pt idx="32">
                  <c:v>3.7850666666666668</c:v>
                </c:pt>
                <c:pt idx="33">
                  <c:v>3.7781333333333333</c:v>
                </c:pt>
                <c:pt idx="34">
                  <c:v>3.7712000000000003</c:v>
                </c:pt>
                <c:pt idx="35">
                  <c:v>3.7642666666666669</c:v>
                </c:pt>
                <c:pt idx="36">
                  <c:v>3.7573333333333334</c:v>
                </c:pt>
                <c:pt idx="37">
                  <c:v>3.7504</c:v>
                </c:pt>
                <c:pt idx="38">
                  <c:v>3.7434666666666669</c:v>
                </c:pt>
                <c:pt idx="39">
                  <c:v>3.7365333333333335</c:v>
                </c:pt>
                <c:pt idx="40">
                  <c:v>3.7296</c:v>
                </c:pt>
                <c:pt idx="41">
                  <c:v>3.722666666666667</c:v>
                </c:pt>
                <c:pt idx="42">
                  <c:v>3.7157333333333336</c:v>
                </c:pt>
                <c:pt idx="43">
                  <c:v>3.7088000000000001</c:v>
                </c:pt>
                <c:pt idx="44">
                  <c:v>3.7018666666666666</c:v>
                </c:pt>
                <c:pt idx="45">
                  <c:v>3.6949333333333336</c:v>
                </c:pt>
                <c:pt idx="46">
                  <c:v>3.6880000000000002</c:v>
                </c:pt>
                <c:pt idx="47">
                  <c:v>3.6810666666666667</c:v>
                </c:pt>
                <c:pt idx="48">
                  <c:v>3.6741333333333337</c:v>
                </c:pt>
                <c:pt idx="49">
                  <c:v>3.6672000000000002</c:v>
                </c:pt>
                <c:pt idx="50">
                  <c:v>3.6602666666666668</c:v>
                </c:pt>
                <c:pt idx="51">
                  <c:v>3.6533333333333333</c:v>
                </c:pt>
                <c:pt idx="52">
                  <c:v>3.6464000000000003</c:v>
                </c:pt>
                <c:pt idx="53">
                  <c:v>3.6394666666666668</c:v>
                </c:pt>
                <c:pt idx="54">
                  <c:v>3.6325333333333338</c:v>
                </c:pt>
                <c:pt idx="55">
                  <c:v>3.6256000000000004</c:v>
                </c:pt>
                <c:pt idx="56">
                  <c:v>3.6186666666666669</c:v>
                </c:pt>
                <c:pt idx="57">
                  <c:v>3.6117333333333335</c:v>
                </c:pt>
                <c:pt idx="58">
                  <c:v>3.6048000000000004</c:v>
                </c:pt>
                <c:pt idx="59">
                  <c:v>3.597866666666667</c:v>
                </c:pt>
                <c:pt idx="60">
                  <c:v>3.5909333333333335</c:v>
                </c:pt>
                <c:pt idx="61">
                  <c:v>3.5840000000000001</c:v>
                </c:pt>
                <c:pt idx="62">
                  <c:v>3.5770666666666671</c:v>
                </c:pt>
                <c:pt idx="63">
                  <c:v>3.5701333333333336</c:v>
                </c:pt>
                <c:pt idx="64">
                  <c:v>3.5632000000000001</c:v>
                </c:pt>
                <c:pt idx="65">
                  <c:v>3.5562666666666667</c:v>
                </c:pt>
                <c:pt idx="66">
                  <c:v>3.5493333333333332</c:v>
                </c:pt>
                <c:pt idx="67">
                  <c:v>3.5423999999999998</c:v>
                </c:pt>
                <c:pt idx="68">
                  <c:v>3.5354666666666668</c:v>
                </c:pt>
                <c:pt idx="69">
                  <c:v>3.5285333333333333</c:v>
                </c:pt>
                <c:pt idx="70">
                  <c:v>3.5215999999999998</c:v>
                </c:pt>
                <c:pt idx="71">
                  <c:v>3.5146666666666664</c:v>
                </c:pt>
                <c:pt idx="72">
                  <c:v>3.5077333333333334</c:v>
                </c:pt>
                <c:pt idx="73">
                  <c:v>3.5007999999999999</c:v>
                </c:pt>
                <c:pt idx="74">
                  <c:v>3.4938666666666665</c:v>
                </c:pt>
                <c:pt idx="75">
                  <c:v>3.486933333333333</c:v>
                </c:pt>
                <c:pt idx="76">
                  <c:v>3.4799999999999995</c:v>
                </c:pt>
                <c:pt idx="77">
                  <c:v>3.4730666666666661</c:v>
                </c:pt>
                <c:pt idx="78">
                  <c:v>3.4661333333333331</c:v>
                </c:pt>
                <c:pt idx="79">
                  <c:v>3.4591999999999996</c:v>
                </c:pt>
                <c:pt idx="80">
                  <c:v>3.4522666666666662</c:v>
                </c:pt>
                <c:pt idx="81">
                  <c:v>3.4453333333333327</c:v>
                </c:pt>
                <c:pt idx="82">
                  <c:v>3.4383999999999997</c:v>
                </c:pt>
                <c:pt idx="83">
                  <c:v>3.4314666666666662</c:v>
                </c:pt>
                <c:pt idx="84">
                  <c:v>3.4245333333333328</c:v>
                </c:pt>
                <c:pt idx="85">
                  <c:v>3.4175999999999993</c:v>
                </c:pt>
                <c:pt idx="86">
                  <c:v>3.4106666666666658</c:v>
                </c:pt>
                <c:pt idx="87">
                  <c:v>3.4037333333333324</c:v>
                </c:pt>
                <c:pt idx="88">
                  <c:v>3.3967999999999994</c:v>
                </c:pt>
                <c:pt idx="89">
                  <c:v>3.3898666666666659</c:v>
                </c:pt>
                <c:pt idx="90">
                  <c:v>3.3829333333333325</c:v>
                </c:pt>
                <c:pt idx="91">
                  <c:v>3.375999999999999</c:v>
                </c:pt>
                <c:pt idx="92">
                  <c:v>3.369066666666666</c:v>
                </c:pt>
                <c:pt idx="93">
                  <c:v>3.3621333333333325</c:v>
                </c:pt>
                <c:pt idx="94">
                  <c:v>3.3551999999999991</c:v>
                </c:pt>
                <c:pt idx="95">
                  <c:v>3.3482666666666656</c:v>
                </c:pt>
                <c:pt idx="96">
                  <c:v>3.3413333333333322</c:v>
                </c:pt>
                <c:pt idx="97">
                  <c:v>3.3343999999999987</c:v>
                </c:pt>
                <c:pt idx="98">
                  <c:v>3.3274666666666657</c:v>
                </c:pt>
                <c:pt idx="99">
                  <c:v>3.3205333333333322</c:v>
                </c:pt>
                <c:pt idx="100">
                  <c:v>3.3135999999999988</c:v>
                </c:pt>
                <c:pt idx="101">
                  <c:v>3.3066666666666653</c:v>
                </c:pt>
                <c:pt idx="102">
                  <c:v>3.2997333333333323</c:v>
                </c:pt>
                <c:pt idx="103">
                  <c:v>3.2927999999999988</c:v>
                </c:pt>
                <c:pt idx="104">
                  <c:v>3.2858666666666654</c:v>
                </c:pt>
                <c:pt idx="105">
                  <c:v>3.2789333333333319</c:v>
                </c:pt>
                <c:pt idx="106">
                  <c:v>3.2719999999999985</c:v>
                </c:pt>
                <c:pt idx="107">
                  <c:v>3.265066666666665</c:v>
                </c:pt>
                <c:pt idx="108">
                  <c:v>3.258133333333332</c:v>
                </c:pt>
                <c:pt idx="109">
                  <c:v>3.2511999999999985</c:v>
                </c:pt>
                <c:pt idx="110">
                  <c:v>3.2442666666666651</c:v>
                </c:pt>
                <c:pt idx="111">
                  <c:v>3.2373333333333316</c:v>
                </c:pt>
                <c:pt idx="112">
                  <c:v>3.2303999999999986</c:v>
                </c:pt>
                <c:pt idx="113">
                  <c:v>3.2234666666666651</c:v>
                </c:pt>
                <c:pt idx="114">
                  <c:v>3.2165333333333317</c:v>
                </c:pt>
                <c:pt idx="115">
                  <c:v>3.2095999999999982</c:v>
                </c:pt>
                <c:pt idx="116">
                  <c:v>3.2026666666666648</c:v>
                </c:pt>
                <c:pt idx="117">
                  <c:v>3.1957333333333318</c:v>
                </c:pt>
                <c:pt idx="118">
                  <c:v>3.1887999999999983</c:v>
                </c:pt>
                <c:pt idx="119">
                  <c:v>3.1818666666666653</c:v>
                </c:pt>
                <c:pt idx="120">
                  <c:v>3.1749333333333318</c:v>
                </c:pt>
                <c:pt idx="121">
                  <c:v>3.1679999999999984</c:v>
                </c:pt>
                <c:pt idx="122">
                  <c:v>3.1610666666666654</c:v>
                </c:pt>
                <c:pt idx="123">
                  <c:v>3.1541333333333319</c:v>
                </c:pt>
                <c:pt idx="124">
                  <c:v>3.1471999999999989</c:v>
                </c:pt>
                <c:pt idx="125">
                  <c:v>3.1402666666666654</c:v>
                </c:pt>
                <c:pt idx="126">
                  <c:v>3.133333333333332</c:v>
                </c:pt>
                <c:pt idx="127">
                  <c:v>3.126399999999999</c:v>
                </c:pt>
                <c:pt idx="128">
                  <c:v>3.1194666666666655</c:v>
                </c:pt>
                <c:pt idx="129">
                  <c:v>3.1125333333333325</c:v>
                </c:pt>
                <c:pt idx="130">
                  <c:v>3.105599999999999</c:v>
                </c:pt>
                <c:pt idx="131">
                  <c:v>3.0986666666666656</c:v>
                </c:pt>
                <c:pt idx="132">
                  <c:v>3.0917333333333326</c:v>
                </c:pt>
                <c:pt idx="133">
                  <c:v>3.0847999999999991</c:v>
                </c:pt>
                <c:pt idx="134">
                  <c:v>3.0778666666666661</c:v>
                </c:pt>
                <c:pt idx="135">
                  <c:v>3.0709333333333326</c:v>
                </c:pt>
                <c:pt idx="136">
                  <c:v>3.0639999999999992</c:v>
                </c:pt>
                <c:pt idx="137">
                  <c:v>3.0570666666666662</c:v>
                </c:pt>
                <c:pt idx="138">
                  <c:v>3.0501333333333327</c:v>
                </c:pt>
                <c:pt idx="139">
                  <c:v>3.0431999999999997</c:v>
                </c:pt>
                <c:pt idx="140">
                  <c:v>3.0362666666666662</c:v>
                </c:pt>
                <c:pt idx="141">
                  <c:v>3.0293333333333328</c:v>
                </c:pt>
                <c:pt idx="142">
                  <c:v>3.0223999999999998</c:v>
                </c:pt>
                <c:pt idx="143">
                  <c:v>3.0154666666666663</c:v>
                </c:pt>
                <c:pt idx="144">
                  <c:v>3.0085333333333333</c:v>
                </c:pt>
                <c:pt idx="145">
                  <c:v>3.0015999999999998</c:v>
                </c:pt>
                <c:pt idx="146">
                  <c:v>2.9946666666666664</c:v>
                </c:pt>
                <c:pt idx="147">
                  <c:v>2.9877333333333329</c:v>
                </c:pt>
                <c:pt idx="148">
                  <c:v>2.9807999999999999</c:v>
                </c:pt>
                <c:pt idx="149">
                  <c:v>2.9738666666666669</c:v>
                </c:pt>
                <c:pt idx="150">
                  <c:v>2.9669333333333334</c:v>
                </c:pt>
                <c:pt idx="151">
                  <c:v>2.96</c:v>
                </c:pt>
                <c:pt idx="152">
                  <c:v>2.9530666666666665</c:v>
                </c:pt>
                <c:pt idx="153">
                  <c:v>2.9461333333333335</c:v>
                </c:pt>
                <c:pt idx="154">
                  <c:v>2.9392000000000005</c:v>
                </c:pt>
                <c:pt idx="155">
                  <c:v>2.932266666666667</c:v>
                </c:pt>
                <c:pt idx="156">
                  <c:v>2.9253333333333336</c:v>
                </c:pt>
                <c:pt idx="157">
                  <c:v>2.9184000000000001</c:v>
                </c:pt>
                <c:pt idx="158">
                  <c:v>2.9114666666666671</c:v>
                </c:pt>
                <c:pt idx="159">
                  <c:v>2.9045333333333341</c:v>
                </c:pt>
                <c:pt idx="160">
                  <c:v>2.8976000000000006</c:v>
                </c:pt>
                <c:pt idx="161">
                  <c:v>2.8906666666666672</c:v>
                </c:pt>
                <c:pt idx="162">
                  <c:v>2.8837333333333337</c:v>
                </c:pt>
                <c:pt idx="163">
                  <c:v>2.8768000000000007</c:v>
                </c:pt>
                <c:pt idx="164">
                  <c:v>2.8698666666666677</c:v>
                </c:pt>
                <c:pt idx="165">
                  <c:v>2.8629333333333342</c:v>
                </c:pt>
                <c:pt idx="166">
                  <c:v>2.8560000000000008</c:v>
                </c:pt>
                <c:pt idx="167">
                  <c:v>2.8490666666666673</c:v>
                </c:pt>
                <c:pt idx="168">
                  <c:v>2.8421333333333343</c:v>
                </c:pt>
                <c:pt idx="169">
                  <c:v>2.8352000000000013</c:v>
                </c:pt>
                <c:pt idx="170">
                  <c:v>2.8282666666666678</c:v>
                </c:pt>
                <c:pt idx="171">
                  <c:v>2.8213333333333344</c:v>
                </c:pt>
                <c:pt idx="172">
                  <c:v>2.8144000000000009</c:v>
                </c:pt>
                <c:pt idx="173">
                  <c:v>2.8074666666666679</c:v>
                </c:pt>
                <c:pt idx="174">
                  <c:v>2.8005333333333349</c:v>
                </c:pt>
                <c:pt idx="175">
                  <c:v>2.7936000000000014</c:v>
                </c:pt>
                <c:pt idx="176">
                  <c:v>2.786666666666668</c:v>
                </c:pt>
                <c:pt idx="177">
                  <c:v>2.7797333333333345</c:v>
                </c:pt>
                <c:pt idx="178">
                  <c:v>2.7728000000000015</c:v>
                </c:pt>
                <c:pt idx="179">
                  <c:v>2.7658666666666685</c:v>
                </c:pt>
                <c:pt idx="180">
                  <c:v>2.758933333333335</c:v>
                </c:pt>
                <c:pt idx="181">
                  <c:v>2.7520000000000016</c:v>
                </c:pt>
                <c:pt idx="182">
                  <c:v>2.7450666666666681</c:v>
                </c:pt>
                <c:pt idx="183">
                  <c:v>2.7381333333333351</c:v>
                </c:pt>
                <c:pt idx="184">
                  <c:v>2.7312000000000021</c:v>
                </c:pt>
                <c:pt idx="185">
                  <c:v>2.7242666666666686</c:v>
                </c:pt>
                <c:pt idx="186">
                  <c:v>2.7173333333333352</c:v>
                </c:pt>
                <c:pt idx="187">
                  <c:v>2.7104000000000017</c:v>
                </c:pt>
                <c:pt idx="188">
                  <c:v>2.7034666666666687</c:v>
                </c:pt>
                <c:pt idx="189">
                  <c:v>2.6965333333333357</c:v>
                </c:pt>
                <c:pt idx="190">
                  <c:v>2.6896000000000022</c:v>
                </c:pt>
                <c:pt idx="191">
                  <c:v>2.6826666666666688</c:v>
                </c:pt>
                <c:pt idx="192">
                  <c:v>2.6757333333333353</c:v>
                </c:pt>
                <c:pt idx="193">
                  <c:v>2.6688000000000023</c:v>
                </c:pt>
                <c:pt idx="194">
                  <c:v>2.6618666666666693</c:v>
                </c:pt>
                <c:pt idx="195">
                  <c:v>2.6549333333333358</c:v>
                </c:pt>
                <c:pt idx="196">
                  <c:v>2.6480000000000024</c:v>
                </c:pt>
                <c:pt idx="197">
                  <c:v>2.6410666666666689</c:v>
                </c:pt>
                <c:pt idx="198">
                  <c:v>2.6341333333333359</c:v>
                </c:pt>
                <c:pt idx="199">
                  <c:v>2.6272000000000029</c:v>
                </c:pt>
                <c:pt idx="200">
                  <c:v>2.6202666666666694</c:v>
                </c:pt>
                <c:pt idx="201">
                  <c:v>2.613333333333336</c:v>
                </c:pt>
                <c:pt idx="202">
                  <c:v>2.6064000000000025</c:v>
                </c:pt>
                <c:pt idx="203">
                  <c:v>2.5994666666666695</c:v>
                </c:pt>
                <c:pt idx="204">
                  <c:v>2.5925333333333365</c:v>
                </c:pt>
                <c:pt idx="205">
                  <c:v>2.585600000000003</c:v>
                </c:pt>
                <c:pt idx="206">
                  <c:v>2.5786666666666695</c:v>
                </c:pt>
                <c:pt idx="207">
                  <c:v>2.5717333333333361</c:v>
                </c:pt>
                <c:pt idx="208">
                  <c:v>2.5648000000000031</c:v>
                </c:pt>
                <c:pt idx="209">
                  <c:v>2.5578666666666701</c:v>
                </c:pt>
                <c:pt idx="210">
                  <c:v>2.5509333333333366</c:v>
                </c:pt>
                <c:pt idx="211">
                  <c:v>2.5440000000000031</c:v>
                </c:pt>
                <c:pt idx="212">
                  <c:v>2.5370666666666697</c:v>
                </c:pt>
                <c:pt idx="213">
                  <c:v>2.5301333333333367</c:v>
                </c:pt>
                <c:pt idx="214">
                  <c:v>2.5232000000000037</c:v>
                </c:pt>
                <c:pt idx="215">
                  <c:v>2.5162666666666702</c:v>
                </c:pt>
                <c:pt idx="216">
                  <c:v>2.5093333333333367</c:v>
                </c:pt>
                <c:pt idx="217">
                  <c:v>2.5024000000000033</c:v>
                </c:pt>
                <c:pt idx="218">
                  <c:v>2.4954666666666703</c:v>
                </c:pt>
                <c:pt idx="219">
                  <c:v>2.4885333333333373</c:v>
                </c:pt>
                <c:pt idx="220">
                  <c:v>2.4816000000000038</c:v>
                </c:pt>
                <c:pt idx="221">
                  <c:v>2.4746666666666703</c:v>
                </c:pt>
                <c:pt idx="222">
                  <c:v>2.4677333333333369</c:v>
                </c:pt>
                <c:pt idx="223">
                  <c:v>2.4608000000000039</c:v>
                </c:pt>
                <c:pt idx="224">
                  <c:v>2.4538666666666709</c:v>
                </c:pt>
                <c:pt idx="225">
                  <c:v>2.4469333333333374</c:v>
                </c:pt>
                <c:pt idx="226">
                  <c:v>2.4400000000000039</c:v>
                </c:pt>
                <c:pt idx="227">
                  <c:v>2.4330666666666705</c:v>
                </c:pt>
                <c:pt idx="228">
                  <c:v>2.4261333333333375</c:v>
                </c:pt>
                <c:pt idx="229">
                  <c:v>2.4192000000000045</c:v>
                </c:pt>
                <c:pt idx="230">
                  <c:v>2.412266666666671</c:v>
                </c:pt>
                <c:pt idx="231">
                  <c:v>2.4053333333333375</c:v>
                </c:pt>
                <c:pt idx="232">
                  <c:v>2.3984000000000041</c:v>
                </c:pt>
                <c:pt idx="233">
                  <c:v>2.3914666666666711</c:v>
                </c:pt>
                <c:pt idx="234">
                  <c:v>2.3845333333333381</c:v>
                </c:pt>
                <c:pt idx="235">
                  <c:v>2.3776000000000046</c:v>
                </c:pt>
                <c:pt idx="236">
                  <c:v>2.3706666666666711</c:v>
                </c:pt>
                <c:pt idx="237">
                  <c:v>2.3637333333333377</c:v>
                </c:pt>
                <c:pt idx="238">
                  <c:v>2.3568000000000047</c:v>
                </c:pt>
                <c:pt idx="239">
                  <c:v>2.3498666666666717</c:v>
                </c:pt>
                <c:pt idx="240">
                  <c:v>2.3429333333333382</c:v>
                </c:pt>
                <c:pt idx="241">
                  <c:v>2.3360000000000047</c:v>
                </c:pt>
                <c:pt idx="242">
                  <c:v>2.3290666666666713</c:v>
                </c:pt>
                <c:pt idx="243">
                  <c:v>2.3221333333333383</c:v>
                </c:pt>
                <c:pt idx="244">
                  <c:v>2.3152000000000053</c:v>
                </c:pt>
                <c:pt idx="245">
                  <c:v>2.3082666666666718</c:v>
                </c:pt>
                <c:pt idx="246">
                  <c:v>2.3013333333333383</c:v>
                </c:pt>
                <c:pt idx="247">
                  <c:v>2.2944000000000049</c:v>
                </c:pt>
                <c:pt idx="248">
                  <c:v>2.2874666666666719</c:v>
                </c:pt>
                <c:pt idx="249">
                  <c:v>2.2805333333333389</c:v>
                </c:pt>
                <c:pt idx="250">
                  <c:v>2.2736000000000054</c:v>
                </c:pt>
                <c:pt idx="251">
                  <c:v>2.2666666666666719</c:v>
                </c:pt>
                <c:pt idx="252">
                  <c:v>2.2597333333333385</c:v>
                </c:pt>
                <c:pt idx="253">
                  <c:v>2.2528000000000055</c:v>
                </c:pt>
                <c:pt idx="254">
                  <c:v>2.2458666666666725</c:v>
                </c:pt>
                <c:pt idx="255">
                  <c:v>2.238933333333339</c:v>
                </c:pt>
                <c:pt idx="256">
                  <c:v>2.2320000000000055</c:v>
                </c:pt>
                <c:pt idx="257">
                  <c:v>2.2250666666666721</c:v>
                </c:pt>
                <c:pt idx="258">
                  <c:v>2.2181333333333391</c:v>
                </c:pt>
                <c:pt idx="259">
                  <c:v>2.211200000000006</c:v>
                </c:pt>
                <c:pt idx="260">
                  <c:v>2.2042666666666726</c:v>
                </c:pt>
                <c:pt idx="261">
                  <c:v>2.1973333333333391</c:v>
                </c:pt>
                <c:pt idx="262">
                  <c:v>2.1904000000000057</c:v>
                </c:pt>
                <c:pt idx="263">
                  <c:v>2.1834666666666727</c:v>
                </c:pt>
                <c:pt idx="264">
                  <c:v>2.1765333333333396</c:v>
                </c:pt>
                <c:pt idx="265">
                  <c:v>2.1696000000000062</c:v>
                </c:pt>
                <c:pt idx="266">
                  <c:v>2.1626666666666727</c:v>
                </c:pt>
                <c:pt idx="267">
                  <c:v>2.1557333333333393</c:v>
                </c:pt>
                <c:pt idx="268">
                  <c:v>2.1488000000000063</c:v>
                </c:pt>
                <c:pt idx="269">
                  <c:v>2.1418666666666732</c:v>
                </c:pt>
                <c:pt idx="270">
                  <c:v>2.1349333333333398</c:v>
                </c:pt>
                <c:pt idx="271">
                  <c:v>2.1280000000000063</c:v>
                </c:pt>
                <c:pt idx="272">
                  <c:v>2.1210666666666729</c:v>
                </c:pt>
                <c:pt idx="273">
                  <c:v>2.1141333333333399</c:v>
                </c:pt>
                <c:pt idx="274">
                  <c:v>2.1072000000000068</c:v>
                </c:pt>
                <c:pt idx="275">
                  <c:v>2.1002666666666734</c:v>
                </c:pt>
                <c:pt idx="276">
                  <c:v>2.0933333333333399</c:v>
                </c:pt>
                <c:pt idx="277">
                  <c:v>2.0864000000000065</c:v>
                </c:pt>
                <c:pt idx="278">
                  <c:v>2.0794666666666735</c:v>
                </c:pt>
                <c:pt idx="279">
                  <c:v>2.0725333333333404</c:v>
                </c:pt>
                <c:pt idx="280">
                  <c:v>2.065600000000007</c:v>
                </c:pt>
                <c:pt idx="281">
                  <c:v>2.0586666666666735</c:v>
                </c:pt>
                <c:pt idx="282">
                  <c:v>2.0517333333333401</c:v>
                </c:pt>
                <c:pt idx="283">
                  <c:v>2.0448000000000071</c:v>
                </c:pt>
                <c:pt idx="284">
                  <c:v>2.037866666666674</c:v>
                </c:pt>
                <c:pt idx="285">
                  <c:v>2.0309333333333406</c:v>
                </c:pt>
                <c:pt idx="286">
                  <c:v>2.0240000000000071</c:v>
                </c:pt>
                <c:pt idx="287">
                  <c:v>2.0170666666666737</c:v>
                </c:pt>
                <c:pt idx="288">
                  <c:v>2.0101333333333407</c:v>
                </c:pt>
                <c:pt idx="289">
                  <c:v>2.0032000000000076</c:v>
                </c:pt>
                <c:pt idx="290">
                  <c:v>1.9962666666666742</c:v>
                </c:pt>
                <c:pt idx="291">
                  <c:v>1.9893333333333407</c:v>
                </c:pt>
                <c:pt idx="292">
                  <c:v>1.9824000000000077</c:v>
                </c:pt>
                <c:pt idx="293">
                  <c:v>1.9754666666666743</c:v>
                </c:pt>
                <c:pt idx="294">
                  <c:v>1.9685333333333408</c:v>
                </c:pt>
                <c:pt idx="295">
                  <c:v>1.9616000000000078</c:v>
                </c:pt>
                <c:pt idx="296">
                  <c:v>1.9546666666666743</c:v>
                </c:pt>
                <c:pt idx="297">
                  <c:v>1.9477333333333413</c:v>
                </c:pt>
                <c:pt idx="298">
                  <c:v>1.9408000000000079</c:v>
                </c:pt>
                <c:pt idx="299">
                  <c:v>1.9338666666666744</c:v>
                </c:pt>
                <c:pt idx="300">
                  <c:v>1.9269333333333414</c:v>
                </c:pt>
                <c:pt idx="301">
                  <c:v>1.9200000000000079</c:v>
                </c:pt>
                <c:pt idx="302">
                  <c:v>1.9130666666666749</c:v>
                </c:pt>
                <c:pt idx="303">
                  <c:v>1.9061333333333415</c:v>
                </c:pt>
                <c:pt idx="304">
                  <c:v>1.899200000000008</c:v>
                </c:pt>
                <c:pt idx="305">
                  <c:v>1.892266666666675</c:v>
                </c:pt>
                <c:pt idx="306">
                  <c:v>1.8853333333333415</c:v>
                </c:pt>
                <c:pt idx="307">
                  <c:v>1.8784000000000085</c:v>
                </c:pt>
                <c:pt idx="308">
                  <c:v>1.871466666666675</c:v>
                </c:pt>
                <c:pt idx="309">
                  <c:v>1.8645333333333416</c:v>
                </c:pt>
                <c:pt idx="310">
                  <c:v>1.8576000000000086</c:v>
                </c:pt>
                <c:pt idx="311">
                  <c:v>1.8506666666666751</c:v>
                </c:pt>
                <c:pt idx="312">
                  <c:v>1.8437333333333421</c:v>
                </c:pt>
                <c:pt idx="313">
                  <c:v>1.8368000000000086</c:v>
                </c:pt>
                <c:pt idx="314">
                  <c:v>1.8298666666666752</c:v>
                </c:pt>
                <c:pt idx="315">
                  <c:v>1.8229333333333422</c:v>
                </c:pt>
                <c:pt idx="316">
                  <c:v>1.8160000000000087</c:v>
                </c:pt>
                <c:pt idx="317">
                  <c:v>1.8090666666666757</c:v>
                </c:pt>
                <c:pt idx="318">
                  <c:v>1.8021333333333422</c:v>
                </c:pt>
                <c:pt idx="319">
                  <c:v>1.7952000000000088</c:v>
                </c:pt>
                <c:pt idx="320">
                  <c:v>1.7882666666666758</c:v>
                </c:pt>
                <c:pt idx="321">
                  <c:v>1.7813333333333423</c:v>
                </c:pt>
                <c:pt idx="322">
                  <c:v>1.7744000000000093</c:v>
                </c:pt>
                <c:pt idx="323">
                  <c:v>1.7674666666666758</c:v>
                </c:pt>
                <c:pt idx="324">
                  <c:v>1.7605333333333424</c:v>
                </c:pt>
                <c:pt idx="325">
                  <c:v>1.7536000000000094</c:v>
                </c:pt>
                <c:pt idx="326">
                  <c:v>1.7466666666666759</c:v>
                </c:pt>
                <c:pt idx="327">
                  <c:v>1.7397333333333429</c:v>
                </c:pt>
                <c:pt idx="328">
                  <c:v>1.7328000000000094</c:v>
                </c:pt>
                <c:pt idx="329">
                  <c:v>1.725866666666676</c:v>
                </c:pt>
                <c:pt idx="330">
                  <c:v>1.718933333333343</c:v>
                </c:pt>
                <c:pt idx="331">
                  <c:v>1.7120000000000095</c:v>
                </c:pt>
                <c:pt idx="332">
                  <c:v>1.7050666666666765</c:v>
                </c:pt>
                <c:pt idx="333">
                  <c:v>1.698133333333343</c:v>
                </c:pt>
                <c:pt idx="334">
                  <c:v>1.6912000000000096</c:v>
                </c:pt>
                <c:pt idx="335">
                  <c:v>1.6842666666666766</c:v>
                </c:pt>
                <c:pt idx="336">
                  <c:v>1.6773333333333431</c:v>
                </c:pt>
                <c:pt idx="337">
                  <c:v>1.6704000000000101</c:v>
                </c:pt>
                <c:pt idx="338">
                  <c:v>1.6634666666666766</c:v>
                </c:pt>
                <c:pt idx="339">
                  <c:v>1.6565333333333432</c:v>
                </c:pt>
                <c:pt idx="340">
                  <c:v>1.6496000000000102</c:v>
                </c:pt>
                <c:pt idx="341">
                  <c:v>1.6426666666666767</c:v>
                </c:pt>
                <c:pt idx="342">
                  <c:v>1.6357333333333437</c:v>
                </c:pt>
                <c:pt idx="343">
                  <c:v>1.6288000000000102</c:v>
                </c:pt>
                <c:pt idx="344">
                  <c:v>1.6218666666666768</c:v>
                </c:pt>
                <c:pt idx="345">
                  <c:v>1.6149333333333438</c:v>
                </c:pt>
                <c:pt idx="346">
                  <c:v>1.6080000000000103</c:v>
                </c:pt>
                <c:pt idx="347">
                  <c:v>1.6010666666666769</c:v>
                </c:pt>
                <c:pt idx="348">
                  <c:v>1.5941333333333438</c:v>
                </c:pt>
                <c:pt idx="349">
                  <c:v>1.5872000000000104</c:v>
                </c:pt>
                <c:pt idx="350">
                  <c:v>1.5802666666666774</c:v>
                </c:pt>
                <c:pt idx="351">
                  <c:v>1.5733333333333439</c:v>
                </c:pt>
                <c:pt idx="352">
                  <c:v>1.5664000000000105</c:v>
                </c:pt>
                <c:pt idx="353">
                  <c:v>1.5594666666666774</c:v>
                </c:pt>
                <c:pt idx="354">
                  <c:v>1.552533333333344</c:v>
                </c:pt>
                <c:pt idx="355">
                  <c:v>1.545600000000011</c:v>
                </c:pt>
                <c:pt idx="356">
                  <c:v>1.5386666666666775</c:v>
                </c:pt>
                <c:pt idx="357">
                  <c:v>1.531733333333344</c:v>
                </c:pt>
                <c:pt idx="358">
                  <c:v>1.524800000000011</c:v>
                </c:pt>
                <c:pt idx="359">
                  <c:v>1.5178666666666776</c:v>
                </c:pt>
                <c:pt idx="360">
                  <c:v>1.5109333333333446</c:v>
                </c:pt>
                <c:pt idx="361">
                  <c:v>1.5040000000000111</c:v>
                </c:pt>
                <c:pt idx="362">
                  <c:v>1.4970666666666776</c:v>
                </c:pt>
                <c:pt idx="363">
                  <c:v>1.4901333333333446</c:v>
                </c:pt>
                <c:pt idx="364">
                  <c:v>1.4832000000000112</c:v>
                </c:pt>
                <c:pt idx="365">
                  <c:v>1.4762666666666782</c:v>
                </c:pt>
                <c:pt idx="366">
                  <c:v>1.4693333333333447</c:v>
                </c:pt>
                <c:pt idx="367">
                  <c:v>1.4624000000000112</c:v>
                </c:pt>
                <c:pt idx="368">
                  <c:v>1.4554666666666782</c:v>
                </c:pt>
                <c:pt idx="369">
                  <c:v>1.4485333333333448</c:v>
                </c:pt>
                <c:pt idx="370">
                  <c:v>1.4416000000000118</c:v>
                </c:pt>
                <c:pt idx="371">
                  <c:v>1.4346666666666783</c:v>
                </c:pt>
                <c:pt idx="372">
                  <c:v>1.4277333333333448</c:v>
                </c:pt>
                <c:pt idx="373">
                  <c:v>1.4208000000000118</c:v>
                </c:pt>
                <c:pt idx="374">
                  <c:v>1.4138666666666784</c:v>
                </c:pt>
                <c:pt idx="375">
                  <c:v>1.4069333333333454</c:v>
                </c:pt>
                <c:pt idx="376">
                  <c:v>1.4000000000000119</c:v>
                </c:pt>
                <c:pt idx="377">
                  <c:v>1.3930666666666784</c:v>
                </c:pt>
                <c:pt idx="378">
                  <c:v>1.3861333333333454</c:v>
                </c:pt>
                <c:pt idx="379">
                  <c:v>1.379200000000012</c:v>
                </c:pt>
                <c:pt idx="380">
                  <c:v>1.372266666666679</c:v>
                </c:pt>
                <c:pt idx="381">
                  <c:v>1.3653333333333455</c:v>
                </c:pt>
                <c:pt idx="382">
                  <c:v>1.358400000000012</c:v>
                </c:pt>
                <c:pt idx="383">
                  <c:v>1.351466666666679</c:v>
                </c:pt>
                <c:pt idx="384">
                  <c:v>1.3445333333333456</c:v>
                </c:pt>
                <c:pt idx="385">
                  <c:v>1.3376000000000126</c:v>
                </c:pt>
                <c:pt idx="386">
                  <c:v>1.3306666666666791</c:v>
                </c:pt>
                <c:pt idx="387">
                  <c:v>1.3237333333333456</c:v>
                </c:pt>
                <c:pt idx="388">
                  <c:v>1.3168000000000126</c:v>
                </c:pt>
                <c:pt idx="389">
                  <c:v>1.3098666666666792</c:v>
                </c:pt>
                <c:pt idx="390">
                  <c:v>1.3029333333333462</c:v>
                </c:pt>
                <c:pt idx="391">
                  <c:v>1.2960000000000127</c:v>
                </c:pt>
                <c:pt idx="392">
                  <c:v>1.2890666666666792</c:v>
                </c:pt>
                <c:pt idx="393">
                  <c:v>1.2821333333333462</c:v>
                </c:pt>
                <c:pt idx="394">
                  <c:v>1.2752000000000128</c:v>
                </c:pt>
                <c:pt idx="395">
                  <c:v>1.2682666666666798</c:v>
                </c:pt>
                <c:pt idx="396">
                  <c:v>1.2613333333333463</c:v>
                </c:pt>
                <c:pt idx="397">
                  <c:v>1.2544000000000128</c:v>
                </c:pt>
                <c:pt idx="398">
                  <c:v>1.2474666666666798</c:v>
                </c:pt>
                <c:pt idx="399">
                  <c:v>1.2405333333333464</c:v>
                </c:pt>
                <c:pt idx="400">
                  <c:v>1.2336000000000134</c:v>
                </c:pt>
                <c:pt idx="401">
                  <c:v>1.2266666666666799</c:v>
                </c:pt>
                <c:pt idx="402">
                  <c:v>1.2197333333333464</c:v>
                </c:pt>
                <c:pt idx="403">
                  <c:v>1.2128000000000134</c:v>
                </c:pt>
                <c:pt idx="404">
                  <c:v>1.20586666666668</c:v>
                </c:pt>
                <c:pt idx="405">
                  <c:v>1.198933333333347</c:v>
                </c:pt>
                <c:pt idx="406">
                  <c:v>1.1920000000000135</c:v>
                </c:pt>
                <c:pt idx="407">
                  <c:v>1.18506666666668</c:v>
                </c:pt>
                <c:pt idx="408">
                  <c:v>1.178133333333347</c:v>
                </c:pt>
                <c:pt idx="409">
                  <c:v>1.1712000000000136</c:v>
                </c:pt>
                <c:pt idx="410">
                  <c:v>1.1642666666666805</c:v>
                </c:pt>
                <c:pt idx="411">
                  <c:v>1.1573333333333471</c:v>
                </c:pt>
                <c:pt idx="412">
                  <c:v>1.1504000000000136</c:v>
                </c:pt>
                <c:pt idx="413">
                  <c:v>1.1434666666666806</c:v>
                </c:pt>
                <c:pt idx="414">
                  <c:v>1.1365333333333472</c:v>
                </c:pt>
                <c:pt idx="415">
                  <c:v>1.1296000000000141</c:v>
                </c:pt>
                <c:pt idx="416">
                  <c:v>1.1226666666666807</c:v>
                </c:pt>
                <c:pt idx="417">
                  <c:v>1.1157333333333472</c:v>
                </c:pt>
                <c:pt idx="418">
                  <c:v>1.1088000000000142</c:v>
                </c:pt>
                <c:pt idx="419">
                  <c:v>1.1018666666666808</c:v>
                </c:pt>
                <c:pt idx="420">
                  <c:v>1.0949333333333477</c:v>
                </c:pt>
                <c:pt idx="421">
                  <c:v>1.0880000000000143</c:v>
                </c:pt>
                <c:pt idx="422">
                  <c:v>1.0810666666666808</c:v>
                </c:pt>
                <c:pt idx="423">
                  <c:v>1.0741333333333478</c:v>
                </c:pt>
                <c:pt idx="424">
                  <c:v>1.0672000000000144</c:v>
                </c:pt>
                <c:pt idx="425">
                  <c:v>1.0602666666666813</c:v>
                </c:pt>
                <c:pt idx="426">
                  <c:v>1.0533333333333479</c:v>
                </c:pt>
                <c:pt idx="427">
                  <c:v>1.0464000000000144</c:v>
                </c:pt>
                <c:pt idx="428">
                  <c:v>1.0394666666666814</c:v>
                </c:pt>
                <c:pt idx="429">
                  <c:v>1.032533333333348</c:v>
                </c:pt>
                <c:pt idx="430">
                  <c:v>1.0256000000000149</c:v>
                </c:pt>
                <c:pt idx="431">
                  <c:v>1.0186666666666815</c:v>
                </c:pt>
                <c:pt idx="432">
                  <c:v>1.011733333333348</c:v>
                </c:pt>
                <c:pt idx="433">
                  <c:v>1.004800000000015</c:v>
                </c:pt>
                <c:pt idx="434">
                  <c:v>0.99786666666668156</c:v>
                </c:pt>
                <c:pt idx="435">
                  <c:v>0.99093333333334854</c:v>
                </c:pt>
                <c:pt idx="436">
                  <c:v>0.98400000000001508</c:v>
                </c:pt>
                <c:pt idx="437">
                  <c:v>0.97706666666668163</c:v>
                </c:pt>
                <c:pt idx="438">
                  <c:v>0.97013333333334861</c:v>
                </c:pt>
                <c:pt idx="439">
                  <c:v>0.96320000000001516</c:v>
                </c:pt>
                <c:pt idx="440">
                  <c:v>0.95626666666668214</c:v>
                </c:pt>
                <c:pt idx="441">
                  <c:v>0.94933333333334868</c:v>
                </c:pt>
                <c:pt idx="442">
                  <c:v>0.94240000000001523</c:v>
                </c:pt>
                <c:pt idx="443">
                  <c:v>0.93546666666668221</c:v>
                </c:pt>
                <c:pt idx="444">
                  <c:v>0.92853333333334875</c:v>
                </c:pt>
                <c:pt idx="445">
                  <c:v>0.92160000000001574</c:v>
                </c:pt>
                <c:pt idx="446">
                  <c:v>0.91466666666668228</c:v>
                </c:pt>
                <c:pt idx="447">
                  <c:v>0.90773333333334882</c:v>
                </c:pt>
                <c:pt idx="448">
                  <c:v>0.90080000000001581</c:v>
                </c:pt>
                <c:pt idx="449">
                  <c:v>0.89386666666668235</c:v>
                </c:pt>
                <c:pt idx="450">
                  <c:v>0.88693333333334934</c:v>
                </c:pt>
                <c:pt idx="451">
                  <c:v>0.88000000000001588</c:v>
                </c:pt>
                <c:pt idx="452">
                  <c:v>0.87306666666668242</c:v>
                </c:pt>
                <c:pt idx="453">
                  <c:v>0.86613333333334941</c:v>
                </c:pt>
                <c:pt idx="454">
                  <c:v>0.85920000000001595</c:v>
                </c:pt>
                <c:pt idx="455">
                  <c:v>0.85226666666668294</c:v>
                </c:pt>
                <c:pt idx="456">
                  <c:v>0.84533333333334948</c:v>
                </c:pt>
                <c:pt idx="457">
                  <c:v>0.83840000000001602</c:v>
                </c:pt>
                <c:pt idx="458">
                  <c:v>0.83146666666668301</c:v>
                </c:pt>
                <c:pt idx="459">
                  <c:v>0.82453333333334955</c:v>
                </c:pt>
                <c:pt idx="460">
                  <c:v>0.81760000000001654</c:v>
                </c:pt>
                <c:pt idx="461">
                  <c:v>0.81066666666668308</c:v>
                </c:pt>
                <c:pt idx="462">
                  <c:v>0.80373333333334962</c:v>
                </c:pt>
                <c:pt idx="463">
                  <c:v>0.79680000000001661</c:v>
                </c:pt>
                <c:pt idx="464">
                  <c:v>0.78986666666668315</c:v>
                </c:pt>
                <c:pt idx="465">
                  <c:v>0.78293333333335013</c:v>
                </c:pt>
                <c:pt idx="466">
                  <c:v>0.77600000000001668</c:v>
                </c:pt>
                <c:pt idx="467">
                  <c:v>0.76906666666668322</c:v>
                </c:pt>
                <c:pt idx="468">
                  <c:v>0.7621333333333502</c:v>
                </c:pt>
                <c:pt idx="469">
                  <c:v>0.75520000000001675</c:v>
                </c:pt>
                <c:pt idx="470">
                  <c:v>0.74826666666668373</c:v>
                </c:pt>
                <c:pt idx="471">
                  <c:v>0.74133333333335028</c:v>
                </c:pt>
                <c:pt idx="472">
                  <c:v>0.73440000000001682</c:v>
                </c:pt>
                <c:pt idx="473">
                  <c:v>0.7274666666666838</c:v>
                </c:pt>
                <c:pt idx="474">
                  <c:v>0.72053333333335035</c:v>
                </c:pt>
                <c:pt idx="475">
                  <c:v>0.71360000000001733</c:v>
                </c:pt>
                <c:pt idx="476">
                  <c:v>0.70666666666668387</c:v>
                </c:pt>
                <c:pt idx="477">
                  <c:v>0.69973333333335042</c:v>
                </c:pt>
                <c:pt idx="478">
                  <c:v>0.6928000000000174</c:v>
                </c:pt>
                <c:pt idx="479">
                  <c:v>0.68586666666668394</c:v>
                </c:pt>
                <c:pt idx="480">
                  <c:v>0.67893333333335093</c:v>
                </c:pt>
                <c:pt idx="481">
                  <c:v>0.67200000000001747</c:v>
                </c:pt>
                <c:pt idx="482">
                  <c:v>0.66506666666668401</c:v>
                </c:pt>
                <c:pt idx="483">
                  <c:v>0.658133333333351</c:v>
                </c:pt>
                <c:pt idx="484">
                  <c:v>0.65120000000001754</c:v>
                </c:pt>
                <c:pt idx="485">
                  <c:v>0.64426666666668453</c:v>
                </c:pt>
                <c:pt idx="486">
                  <c:v>0.63733333333335107</c:v>
                </c:pt>
                <c:pt idx="487">
                  <c:v>0.63040000000001761</c:v>
                </c:pt>
                <c:pt idx="488">
                  <c:v>0.6234666666666846</c:v>
                </c:pt>
                <c:pt idx="489">
                  <c:v>0.61653333333335114</c:v>
                </c:pt>
                <c:pt idx="490">
                  <c:v>0.60960000000001813</c:v>
                </c:pt>
                <c:pt idx="491">
                  <c:v>0.60266666666668467</c:v>
                </c:pt>
                <c:pt idx="492">
                  <c:v>0.59573333333335121</c:v>
                </c:pt>
                <c:pt idx="493">
                  <c:v>0.5888000000000182</c:v>
                </c:pt>
                <c:pt idx="494">
                  <c:v>0.58186666666668474</c:v>
                </c:pt>
                <c:pt idx="495">
                  <c:v>0.57493333333335173</c:v>
                </c:pt>
                <c:pt idx="496">
                  <c:v>0.56800000000001827</c:v>
                </c:pt>
                <c:pt idx="497">
                  <c:v>0.56106666666668481</c:v>
                </c:pt>
                <c:pt idx="498">
                  <c:v>0.5541333333333518</c:v>
                </c:pt>
                <c:pt idx="499">
                  <c:v>0.54720000000001834</c:v>
                </c:pt>
                <c:pt idx="500">
                  <c:v>0.54026666666668532</c:v>
                </c:pt>
                <c:pt idx="501">
                  <c:v>0.53333333333335187</c:v>
                </c:pt>
                <c:pt idx="502">
                  <c:v>0.52640000000001841</c:v>
                </c:pt>
                <c:pt idx="503">
                  <c:v>0.51946666666668539</c:v>
                </c:pt>
                <c:pt idx="504">
                  <c:v>0.51253333333335194</c:v>
                </c:pt>
                <c:pt idx="505">
                  <c:v>0.50560000000001892</c:v>
                </c:pt>
                <c:pt idx="506">
                  <c:v>0.49866666666668547</c:v>
                </c:pt>
                <c:pt idx="507">
                  <c:v>0.49173333333335201</c:v>
                </c:pt>
                <c:pt idx="508">
                  <c:v>0.48480000000001899</c:v>
                </c:pt>
                <c:pt idx="509">
                  <c:v>0.47786666666668554</c:v>
                </c:pt>
                <c:pt idx="510">
                  <c:v>0.47093333333335252</c:v>
                </c:pt>
                <c:pt idx="511">
                  <c:v>0.46400000000001906</c:v>
                </c:pt>
                <c:pt idx="512">
                  <c:v>0.45706666666668561</c:v>
                </c:pt>
                <c:pt idx="513">
                  <c:v>0.45013333333335259</c:v>
                </c:pt>
                <c:pt idx="514">
                  <c:v>0.44320000000001913</c:v>
                </c:pt>
                <c:pt idx="515">
                  <c:v>0.43626666666668612</c:v>
                </c:pt>
                <c:pt idx="516">
                  <c:v>0.42933333333335266</c:v>
                </c:pt>
                <c:pt idx="517">
                  <c:v>0.4224000000000192</c:v>
                </c:pt>
                <c:pt idx="518">
                  <c:v>0.41546666666668619</c:v>
                </c:pt>
                <c:pt idx="519">
                  <c:v>0.40853333333335273</c:v>
                </c:pt>
                <c:pt idx="520">
                  <c:v>0.40160000000001972</c:v>
                </c:pt>
                <c:pt idx="521">
                  <c:v>0.39466666666668626</c:v>
                </c:pt>
                <c:pt idx="522">
                  <c:v>0.3877333333333528</c:v>
                </c:pt>
                <c:pt idx="523">
                  <c:v>0.38080000000001979</c:v>
                </c:pt>
                <c:pt idx="524">
                  <c:v>0.37386666666668633</c:v>
                </c:pt>
                <c:pt idx="525">
                  <c:v>0.36693333333335332</c:v>
                </c:pt>
                <c:pt idx="526">
                  <c:v>0.36000000000001986</c:v>
                </c:pt>
                <c:pt idx="527">
                  <c:v>0.3530666666666864</c:v>
                </c:pt>
                <c:pt idx="528">
                  <c:v>0.34613333333335339</c:v>
                </c:pt>
                <c:pt idx="529">
                  <c:v>0.33920000000001993</c:v>
                </c:pt>
                <c:pt idx="530">
                  <c:v>0.33226666666668692</c:v>
                </c:pt>
                <c:pt idx="531">
                  <c:v>0.32533333333335346</c:v>
                </c:pt>
                <c:pt idx="532">
                  <c:v>0.31840000000002</c:v>
                </c:pt>
                <c:pt idx="533">
                  <c:v>0.31146666666668699</c:v>
                </c:pt>
                <c:pt idx="534">
                  <c:v>0.30453333333335353</c:v>
                </c:pt>
                <c:pt idx="535">
                  <c:v>0.29760000000002051</c:v>
                </c:pt>
                <c:pt idx="536">
                  <c:v>0.29066666666668706</c:v>
                </c:pt>
                <c:pt idx="537">
                  <c:v>0.2837333333333536</c:v>
                </c:pt>
                <c:pt idx="538">
                  <c:v>0.27680000000002059</c:v>
                </c:pt>
                <c:pt idx="539">
                  <c:v>0.26986666666668713</c:v>
                </c:pt>
                <c:pt idx="540">
                  <c:v>0.26293333333335411</c:v>
                </c:pt>
                <c:pt idx="541">
                  <c:v>0.25600000000002066</c:v>
                </c:pt>
                <c:pt idx="542">
                  <c:v>0.2490666666666872</c:v>
                </c:pt>
                <c:pt idx="543">
                  <c:v>0.24213333333335418</c:v>
                </c:pt>
                <c:pt idx="544">
                  <c:v>0.23520000000002073</c:v>
                </c:pt>
                <c:pt idx="545">
                  <c:v>0.22826666666668771</c:v>
                </c:pt>
                <c:pt idx="546">
                  <c:v>0.22133333333335425</c:v>
                </c:pt>
                <c:pt idx="547">
                  <c:v>0.2144000000000208</c:v>
                </c:pt>
                <c:pt idx="548">
                  <c:v>0.20746666666668778</c:v>
                </c:pt>
                <c:pt idx="549">
                  <c:v>0.20053333333335432</c:v>
                </c:pt>
                <c:pt idx="550">
                  <c:v>0.19360000000002131</c:v>
                </c:pt>
                <c:pt idx="551">
                  <c:v>0.18666666666668785</c:v>
                </c:pt>
                <c:pt idx="552">
                  <c:v>0.17973333333335439</c:v>
                </c:pt>
                <c:pt idx="553">
                  <c:v>0.17280000000002138</c:v>
                </c:pt>
                <c:pt idx="554">
                  <c:v>0.16586666666668792</c:v>
                </c:pt>
                <c:pt idx="555">
                  <c:v>0.15893333333335491</c:v>
                </c:pt>
                <c:pt idx="556">
                  <c:v>0.15200000000002145</c:v>
                </c:pt>
                <c:pt idx="557">
                  <c:v>0.14506666666668799</c:v>
                </c:pt>
                <c:pt idx="558">
                  <c:v>0.13813333333335498</c:v>
                </c:pt>
                <c:pt idx="559">
                  <c:v>0.13120000000002152</c:v>
                </c:pt>
                <c:pt idx="560">
                  <c:v>0.12426666666668851</c:v>
                </c:pt>
                <c:pt idx="561">
                  <c:v>0.11733333333335505</c:v>
                </c:pt>
                <c:pt idx="562">
                  <c:v>0.11040000000002159</c:v>
                </c:pt>
                <c:pt idx="563">
                  <c:v>0.10346666666668858</c:v>
                </c:pt>
                <c:pt idx="564">
                  <c:v>9.653333333335512E-2</c:v>
                </c:pt>
                <c:pt idx="565">
                  <c:v>8.9600000000022106E-2</c:v>
                </c:pt>
                <c:pt idx="566">
                  <c:v>8.2666666666688648E-2</c:v>
                </c:pt>
                <c:pt idx="567">
                  <c:v>7.5733333333355191E-2</c:v>
                </c:pt>
                <c:pt idx="568">
                  <c:v>6.8800000000022177E-2</c:v>
                </c:pt>
                <c:pt idx="569">
                  <c:v>6.1866666666688719E-2</c:v>
                </c:pt>
                <c:pt idx="570">
                  <c:v>5.4933333333355705E-2</c:v>
                </c:pt>
                <c:pt idx="571">
                  <c:v>4.8000000000022247E-2</c:v>
                </c:pt>
                <c:pt idx="572">
                  <c:v>4.1066666666688789E-2</c:v>
                </c:pt>
                <c:pt idx="573">
                  <c:v>3.4133333333355775E-2</c:v>
                </c:pt>
                <c:pt idx="574">
                  <c:v>2.7200000000022317E-2</c:v>
                </c:pt>
                <c:pt idx="575">
                  <c:v>2.0266666666689304E-2</c:v>
                </c:pt>
                <c:pt idx="576">
                  <c:v>1.3333333333355846E-2</c:v>
                </c:pt>
                <c:pt idx="577">
                  <c:v>6.4000000000223878E-3</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6.933333333333333E-3</c:v>
                </c:pt>
                <c:pt idx="926">
                  <c:v>1.3866666666666666E-2</c:v>
                </c:pt>
                <c:pt idx="927">
                  <c:v>2.0799999999999999E-2</c:v>
                </c:pt>
                <c:pt idx="928">
                  <c:v>2.7733333333333332E-2</c:v>
                </c:pt>
                <c:pt idx="929">
                  <c:v>3.4666666666666665E-2</c:v>
                </c:pt>
                <c:pt idx="930">
                  <c:v>4.1599999999999998E-2</c:v>
                </c:pt>
                <c:pt idx="931">
                  <c:v>4.8533333333333331E-2</c:v>
                </c:pt>
                <c:pt idx="932">
                  <c:v>5.5466666666666664E-2</c:v>
                </c:pt>
                <c:pt idx="933">
                  <c:v>6.2399999999999997E-2</c:v>
                </c:pt>
                <c:pt idx="934">
                  <c:v>6.933333333333333E-2</c:v>
                </c:pt>
                <c:pt idx="935">
                  <c:v>7.6266666666666663E-2</c:v>
                </c:pt>
                <c:pt idx="936">
                  <c:v>8.3199999999999996E-2</c:v>
                </c:pt>
                <c:pt idx="937">
                  <c:v>9.0133333333333329E-2</c:v>
                </c:pt>
                <c:pt idx="938">
                  <c:v>9.7066666666666662E-2</c:v>
                </c:pt>
                <c:pt idx="939">
                  <c:v>0.104</c:v>
                </c:pt>
                <c:pt idx="940">
                  <c:v>0.11093333333333333</c:v>
                </c:pt>
                <c:pt idx="941">
                  <c:v>0.11786666666666666</c:v>
                </c:pt>
                <c:pt idx="942">
                  <c:v>0.12479999999999999</c:v>
                </c:pt>
                <c:pt idx="943">
                  <c:v>0.13173333333333331</c:v>
                </c:pt>
                <c:pt idx="944">
                  <c:v>0.13866666666666666</c:v>
                </c:pt>
                <c:pt idx="945">
                  <c:v>0.14560000000000001</c:v>
                </c:pt>
                <c:pt idx="946">
                  <c:v>0.15253333333333335</c:v>
                </c:pt>
                <c:pt idx="947">
                  <c:v>0.1594666666666667</c:v>
                </c:pt>
                <c:pt idx="948">
                  <c:v>0.16640000000000005</c:v>
                </c:pt>
                <c:pt idx="949">
                  <c:v>0.17333333333333339</c:v>
                </c:pt>
                <c:pt idx="950">
                  <c:v>0.18026666666666674</c:v>
                </c:pt>
                <c:pt idx="951">
                  <c:v>0.18720000000000009</c:v>
                </c:pt>
                <c:pt idx="952">
                  <c:v>0.19413333333333344</c:v>
                </c:pt>
                <c:pt idx="953">
                  <c:v>0.20106666666666678</c:v>
                </c:pt>
                <c:pt idx="954">
                  <c:v>0.20800000000000013</c:v>
                </c:pt>
                <c:pt idx="955">
                  <c:v>0.21493333333333348</c:v>
                </c:pt>
                <c:pt idx="956">
                  <c:v>0.22186666666666682</c:v>
                </c:pt>
                <c:pt idx="957">
                  <c:v>0.22880000000000017</c:v>
                </c:pt>
                <c:pt idx="958">
                  <c:v>0.23573333333333352</c:v>
                </c:pt>
                <c:pt idx="959">
                  <c:v>0.24266666666666686</c:v>
                </c:pt>
                <c:pt idx="960">
                  <c:v>0.24960000000000021</c:v>
                </c:pt>
                <c:pt idx="961">
                  <c:v>0.25653333333333356</c:v>
                </c:pt>
                <c:pt idx="962">
                  <c:v>0.2634666666666669</c:v>
                </c:pt>
                <c:pt idx="963">
                  <c:v>0.27040000000000025</c:v>
                </c:pt>
                <c:pt idx="964">
                  <c:v>0.2773333333333336</c:v>
                </c:pt>
                <c:pt idx="965">
                  <c:v>0.28426666666666695</c:v>
                </c:pt>
                <c:pt idx="966">
                  <c:v>0.29120000000000029</c:v>
                </c:pt>
                <c:pt idx="967">
                  <c:v>0.29813333333333364</c:v>
                </c:pt>
                <c:pt idx="968">
                  <c:v>0.30506666666666699</c:v>
                </c:pt>
                <c:pt idx="969">
                  <c:v>0.31200000000000033</c:v>
                </c:pt>
                <c:pt idx="970">
                  <c:v>0.31893333333333368</c:v>
                </c:pt>
                <c:pt idx="971">
                  <c:v>0.32586666666666703</c:v>
                </c:pt>
                <c:pt idx="972">
                  <c:v>0.33280000000000037</c:v>
                </c:pt>
                <c:pt idx="973">
                  <c:v>0.33973333333333372</c:v>
                </c:pt>
                <c:pt idx="974">
                  <c:v>0.34666666666666707</c:v>
                </c:pt>
                <c:pt idx="975">
                  <c:v>0.35360000000000041</c:v>
                </c:pt>
                <c:pt idx="976">
                  <c:v>0.36053333333333376</c:v>
                </c:pt>
                <c:pt idx="977">
                  <c:v>0.36746666666666711</c:v>
                </c:pt>
                <c:pt idx="978">
                  <c:v>0.37440000000000045</c:v>
                </c:pt>
                <c:pt idx="979">
                  <c:v>0.3813333333333338</c:v>
                </c:pt>
                <c:pt idx="980">
                  <c:v>0.38826666666666715</c:v>
                </c:pt>
                <c:pt idx="981">
                  <c:v>0.3952000000000005</c:v>
                </c:pt>
                <c:pt idx="982">
                  <c:v>0.40213333333333384</c:v>
                </c:pt>
                <c:pt idx="983">
                  <c:v>0.40906666666666719</c:v>
                </c:pt>
                <c:pt idx="984">
                  <c:v>0.41600000000000054</c:v>
                </c:pt>
                <c:pt idx="985">
                  <c:v>0.42293333333333388</c:v>
                </c:pt>
                <c:pt idx="986">
                  <c:v>0.42986666666666723</c:v>
                </c:pt>
                <c:pt idx="987">
                  <c:v>0.43680000000000058</c:v>
                </c:pt>
                <c:pt idx="988">
                  <c:v>0.44373333333333392</c:v>
                </c:pt>
                <c:pt idx="989">
                  <c:v>0.45066666666666727</c:v>
                </c:pt>
                <c:pt idx="990">
                  <c:v>0.45760000000000062</c:v>
                </c:pt>
                <c:pt idx="991">
                  <c:v>0.46453333333333396</c:v>
                </c:pt>
                <c:pt idx="992">
                  <c:v>0.47146666666666731</c:v>
                </c:pt>
                <c:pt idx="993">
                  <c:v>0.47840000000000066</c:v>
                </c:pt>
                <c:pt idx="994">
                  <c:v>0.485333333333334</c:v>
                </c:pt>
                <c:pt idx="995">
                  <c:v>0.49226666666666735</c:v>
                </c:pt>
                <c:pt idx="996">
                  <c:v>0.4992000000000007</c:v>
                </c:pt>
                <c:pt idx="997">
                  <c:v>0.50613333333333399</c:v>
                </c:pt>
                <c:pt idx="998">
                  <c:v>0.51306666666666734</c:v>
                </c:pt>
                <c:pt idx="999">
                  <c:v>0.52000000000000068</c:v>
                </c:pt>
                <c:pt idx="1000">
                  <c:v>0.52693333333333403</c:v>
                </c:pt>
                <c:pt idx="1001">
                  <c:v>0.53386666666666738</c:v>
                </c:pt>
                <c:pt idx="1002">
                  <c:v>0.54080000000000072</c:v>
                </c:pt>
                <c:pt idx="1003">
                  <c:v>0.54773333333333407</c:v>
                </c:pt>
                <c:pt idx="1004">
                  <c:v>0.55466666666666742</c:v>
                </c:pt>
                <c:pt idx="1005">
                  <c:v>0.56160000000000077</c:v>
                </c:pt>
                <c:pt idx="1006">
                  <c:v>0.56853333333333411</c:v>
                </c:pt>
                <c:pt idx="1007">
                  <c:v>0.57546666666666746</c:v>
                </c:pt>
                <c:pt idx="1008">
                  <c:v>0.58240000000000081</c:v>
                </c:pt>
                <c:pt idx="1009">
                  <c:v>0.58933333333333415</c:v>
                </c:pt>
                <c:pt idx="1010">
                  <c:v>0.5962666666666675</c:v>
                </c:pt>
                <c:pt idx="1011">
                  <c:v>0.60320000000000085</c:v>
                </c:pt>
                <c:pt idx="1012">
                  <c:v>0.61013333333333419</c:v>
                </c:pt>
                <c:pt idx="1013">
                  <c:v>0.61706666666666754</c:v>
                </c:pt>
                <c:pt idx="1014">
                  <c:v>0.62400000000000089</c:v>
                </c:pt>
                <c:pt idx="1015">
                  <c:v>0.63093333333333423</c:v>
                </c:pt>
                <c:pt idx="1016">
                  <c:v>0.63786666666666758</c:v>
                </c:pt>
                <c:pt idx="1017">
                  <c:v>0.64480000000000093</c:v>
                </c:pt>
                <c:pt idx="1018">
                  <c:v>0.65173333333333427</c:v>
                </c:pt>
                <c:pt idx="1019">
                  <c:v>0.65866666666666762</c:v>
                </c:pt>
                <c:pt idx="1020">
                  <c:v>0.66560000000000097</c:v>
                </c:pt>
                <c:pt idx="1021">
                  <c:v>0.67253333333333432</c:v>
                </c:pt>
                <c:pt idx="1022">
                  <c:v>0.67946666666666766</c:v>
                </c:pt>
                <c:pt idx="1023">
                  <c:v>0.68640000000000101</c:v>
                </c:pt>
                <c:pt idx="1024">
                  <c:v>0.69333333333333436</c:v>
                </c:pt>
                <c:pt idx="1025">
                  <c:v>0.7002666666666677</c:v>
                </c:pt>
                <c:pt idx="1026">
                  <c:v>0.70720000000000105</c:v>
                </c:pt>
                <c:pt idx="1027">
                  <c:v>0.7141333333333344</c:v>
                </c:pt>
                <c:pt idx="1028">
                  <c:v>0.72106666666666774</c:v>
                </c:pt>
                <c:pt idx="1029">
                  <c:v>0.72800000000000109</c:v>
                </c:pt>
                <c:pt idx="1030">
                  <c:v>0.73493333333333444</c:v>
                </c:pt>
                <c:pt idx="1031">
                  <c:v>0.74186666666666778</c:v>
                </c:pt>
                <c:pt idx="1032">
                  <c:v>0.74880000000000113</c:v>
                </c:pt>
                <c:pt idx="1033">
                  <c:v>0.75573333333333448</c:v>
                </c:pt>
                <c:pt idx="1034">
                  <c:v>0.76266666666666783</c:v>
                </c:pt>
                <c:pt idx="1035">
                  <c:v>0.76960000000000117</c:v>
                </c:pt>
                <c:pt idx="1036">
                  <c:v>0.77653333333333452</c:v>
                </c:pt>
                <c:pt idx="1037">
                  <c:v>0.78346666666666787</c:v>
                </c:pt>
                <c:pt idx="1038">
                  <c:v>0.79040000000000121</c:v>
                </c:pt>
                <c:pt idx="1039">
                  <c:v>0.79733333333333456</c:v>
                </c:pt>
                <c:pt idx="1040">
                  <c:v>0.80426666666666791</c:v>
                </c:pt>
                <c:pt idx="1041">
                  <c:v>0.81120000000000125</c:v>
                </c:pt>
                <c:pt idx="1042">
                  <c:v>0.8181333333333346</c:v>
                </c:pt>
                <c:pt idx="1043">
                  <c:v>0.82506666666666795</c:v>
                </c:pt>
                <c:pt idx="1044">
                  <c:v>0.83200000000000129</c:v>
                </c:pt>
                <c:pt idx="1045">
                  <c:v>0.83893333333333464</c:v>
                </c:pt>
                <c:pt idx="1046">
                  <c:v>0.84586666666666799</c:v>
                </c:pt>
                <c:pt idx="1047">
                  <c:v>0.85280000000000133</c:v>
                </c:pt>
                <c:pt idx="1048">
                  <c:v>0.85973333333333468</c:v>
                </c:pt>
                <c:pt idx="1049">
                  <c:v>0.86666666666666803</c:v>
                </c:pt>
                <c:pt idx="1050">
                  <c:v>0.87360000000000138</c:v>
                </c:pt>
                <c:pt idx="1051">
                  <c:v>0.88053333333333472</c:v>
                </c:pt>
                <c:pt idx="1052">
                  <c:v>0.88746666666666807</c:v>
                </c:pt>
                <c:pt idx="1053">
                  <c:v>0.89440000000000142</c:v>
                </c:pt>
                <c:pt idx="1054">
                  <c:v>0.90133333333333476</c:v>
                </c:pt>
                <c:pt idx="1055">
                  <c:v>0.90826666666666811</c:v>
                </c:pt>
                <c:pt idx="1056">
                  <c:v>0.91520000000000146</c:v>
                </c:pt>
                <c:pt idx="1057">
                  <c:v>0.9221333333333348</c:v>
                </c:pt>
                <c:pt idx="1058">
                  <c:v>0.92906666666666815</c:v>
                </c:pt>
                <c:pt idx="1059">
                  <c:v>0.9360000000000015</c:v>
                </c:pt>
                <c:pt idx="1060">
                  <c:v>0.94293333333333484</c:v>
                </c:pt>
                <c:pt idx="1061">
                  <c:v>0.94986666666666819</c:v>
                </c:pt>
                <c:pt idx="1062">
                  <c:v>0.95680000000000154</c:v>
                </c:pt>
                <c:pt idx="1063">
                  <c:v>0.96373333333333489</c:v>
                </c:pt>
                <c:pt idx="1064">
                  <c:v>0.97066666666666823</c:v>
                </c:pt>
                <c:pt idx="1065">
                  <c:v>0.97760000000000158</c:v>
                </c:pt>
                <c:pt idx="1066">
                  <c:v>0.98453333333333493</c:v>
                </c:pt>
                <c:pt idx="1067">
                  <c:v>0.99146666666666827</c:v>
                </c:pt>
                <c:pt idx="1068">
                  <c:v>0.99840000000000162</c:v>
                </c:pt>
                <c:pt idx="1069">
                  <c:v>1.005333333333335</c:v>
                </c:pt>
                <c:pt idx="1070">
                  <c:v>1.0122666666666682</c:v>
                </c:pt>
                <c:pt idx="1071">
                  <c:v>1.0192000000000014</c:v>
                </c:pt>
                <c:pt idx="1072">
                  <c:v>1.0261333333333347</c:v>
                </c:pt>
                <c:pt idx="1073">
                  <c:v>1.0330666666666679</c:v>
                </c:pt>
                <c:pt idx="1074">
                  <c:v>1.0400000000000011</c:v>
                </c:pt>
                <c:pt idx="1075">
                  <c:v>1.0469333333333344</c:v>
                </c:pt>
                <c:pt idx="1076">
                  <c:v>1.0538666666666676</c:v>
                </c:pt>
                <c:pt idx="1077">
                  <c:v>1.0608000000000009</c:v>
                </c:pt>
                <c:pt idx="1078">
                  <c:v>1.0677333333333341</c:v>
                </c:pt>
                <c:pt idx="1079">
                  <c:v>1.0746666666666673</c:v>
                </c:pt>
                <c:pt idx="1080">
                  <c:v>1.0816000000000006</c:v>
                </c:pt>
                <c:pt idx="1081">
                  <c:v>1.0885333333333338</c:v>
                </c:pt>
                <c:pt idx="1082">
                  <c:v>1.095466666666667</c:v>
                </c:pt>
                <c:pt idx="1083">
                  <c:v>1.1024000000000003</c:v>
                </c:pt>
                <c:pt idx="1084">
                  <c:v>1.1093333333333335</c:v>
                </c:pt>
                <c:pt idx="1085">
                  <c:v>1.1162666666666667</c:v>
                </c:pt>
                <c:pt idx="1086">
                  <c:v>1.1232</c:v>
                </c:pt>
                <c:pt idx="1087">
                  <c:v>1.1301333333333332</c:v>
                </c:pt>
                <c:pt idx="1088">
                  <c:v>1.1370666666666664</c:v>
                </c:pt>
                <c:pt idx="1089">
                  <c:v>1.1439999999999997</c:v>
                </c:pt>
                <c:pt idx="1090">
                  <c:v>1.1509333333333329</c:v>
                </c:pt>
                <c:pt idx="1091">
                  <c:v>1.1578666666666662</c:v>
                </c:pt>
                <c:pt idx="1092">
                  <c:v>1.1647999999999994</c:v>
                </c:pt>
                <c:pt idx="1093">
                  <c:v>1.1717333333333326</c:v>
                </c:pt>
                <c:pt idx="1094">
                  <c:v>1.1786666666666659</c:v>
                </c:pt>
                <c:pt idx="1095">
                  <c:v>1.1855999999999991</c:v>
                </c:pt>
                <c:pt idx="1096">
                  <c:v>1.1925333333333323</c:v>
                </c:pt>
                <c:pt idx="1097">
                  <c:v>1.1994666666666656</c:v>
                </c:pt>
                <c:pt idx="1098">
                  <c:v>1.2063999999999988</c:v>
                </c:pt>
                <c:pt idx="1099">
                  <c:v>1.213333333333332</c:v>
                </c:pt>
                <c:pt idx="1100">
                  <c:v>1.2202666666666653</c:v>
                </c:pt>
                <c:pt idx="1101">
                  <c:v>1.2271999999999985</c:v>
                </c:pt>
                <c:pt idx="1102">
                  <c:v>1.2341333333333318</c:v>
                </c:pt>
                <c:pt idx="1103">
                  <c:v>1.241066666666665</c:v>
                </c:pt>
                <c:pt idx="1104">
                  <c:v>1.2479999999999982</c:v>
                </c:pt>
                <c:pt idx="1105">
                  <c:v>1.2549333333333315</c:v>
                </c:pt>
                <c:pt idx="1106">
                  <c:v>1.2618666666666647</c:v>
                </c:pt>
                <c:pt idx="1107">
                  <c:v>1.2687999999999979</c:v>
                </c:pt>
                <c:pt idx="1108">
                  <c:v>1.2757333333333312</c:v>
                </c:pt>
                <c:pt idx="1109">
                  <c:v>1.2826666666666644</c:v>
                </c:pt>
                <c:pt idx="1110">
                  <c:v>1.2895999999999976</c:v>
                </c:pt>
                <c:pt idx="1111">
                  <c:v>1.2965333333333309</c:v>
                </c:pt>
                <c:pt idx="1112">
                  <c:v>1.3034666666666641</c:v>
                </c:pt>
                <c:pt idx="1113">
                  <c:v>1.3103999999999973</c:v>
                </c:pt>
                <c:pt idx="1114">
                  <c:v>1.3173333333333306</c:v>
                </c:pt>
                <c:pt idx="1115">
                  <c:v>1.3242666666666638</c:v>
                </c:pt>
                <c:pt idx="1116">
                  <c:v>1.3311999999999971</c:v>
                </c:pt>
                <c:pt idx="1117">
                  <c:v>1.3381333333333303</c:v>
                </c:pt>
                <c:pt idx="1118">
                  <c:v>1.3450666666666635</c:v>
                </c:pt>
                <c:pt idx="1119">
                  <c:v>1.3519999999999968</c:v>
                </c:pt>
                <c:pt idx="1120">
                  <c:v>1.35893333333333</c:v>
                </c:pt>
                <c:pt idx="1121">
                  <c:v>1.3658666666666632</c:v>
                </c:pt>
                <c:pt idx="1122">
                  <c:v>1.3727999999999965</c:v>
                </c:pt>
                <c:pt idx="1123">
                  <c:v>1.3797333333333297</c:v>
                </c:pt>
                <c:pt idx="1124">
                  <c:v>1.3866666666666629</c:v>
                </c:pt>
                <c:pt idx="1125">
                  <c:v>1.3935999999999962</c:v>
                </c:pt>
                <c:pt idx="1126">
                  <c:v>1.4005333333333294</c:v>
                </c:pt>
                <c:pt idx="1127">
                  <c:v>1.4074666666666626</c:v>
                </c:pt>
                <c:pt idx="1128">
                  <c:v>1.4143999999999959</c:v>
                </c:pt>
                <c:pt idx="1129">
                  <c:v>1.4213333333333291</c:v>
                </c:pt>
                <c:pt idx="1130">
                  <c:v>1.4282666666666624</c:v>
                </c:pt>
                <c:pt idx="1131">
                  <c:v>1.4351999999999956</c:v>
                </c:pt>
                <c:pt idx="1132">
                  <c:v>1.4421333333333288</c:v>
                </c:pt>
                <c:pt idx="1133">
                  <c:v>1.4490666666666621</c:v>
                </c:pt>
                <c:pt idx="1134">
                  <c:v>1.4559999999999953</c:v>
                </c:pt>
                <c:pt idx="1135">
                  <c:v>1.4629333333333285</c:v>
                </c:pt>
                <c:pt idx="1136">
                  <c:v>1.4698666666666618</c:v>
                </c:pt>
                <c:pt idx="1137">
                  <c:v>1.476799999999995</c:v>
                </c:pt>
                <c:pt idx="1138">
                  <c:v>1.4837333333333282</c:v>
                </c:pt>
                <c:pt idx="1139">
                  <c:v>1.4906666666666615</c:v>
                </c:pt>
                <c:pt idx="1140">
                  <c:v>1.4975999999999947</c:v>
                </c:pt>
                <c:pt idx="1141">
                  <c:v>1.5045333333333279</c:v>
                </c:pt>
                <c:pt idx="1142">
                  <c:v>1.5114666666666612</c:v>
                </c:pt>
                <c:pt idx="1143">
                  <c:v>1.5183999999999944</c:v>
                </c:pt>
                <c:pt idx="1144">
                  <c:v>1.5253333333333277</c:v>
                </c:pt>
                <c:pt idx="1145">
                  <c:v>1.5322666666666609</c:v>
                </c:pt>
                <c:pt idx="1146">
                  <c:v>1.5391999999999941</c:v>
                </c:pt>
                <c:pt idx="1147">
                  <c:v>1.5461333333333274</c:v>
                </c:pt>
                <c:pt idx="1148">
                  <c:v>1.5530666666666606</c:v>
                </c:pt>
                <c:pt idx="1149">
                  <c:v>1.5599999999999938</c:v>
                </c:pt>
                <c:pt idx="1150">
                  <c:v>1.5669333333333271</c:v>
                </c:pt>
                <c:pt idx="1151">
                  <c:v>1.5738666666666603</c:v>
                </c:pt>
                <c:pt idx="1152">
                  <c:v>1.5807999999999935</c:v>
                </c:pt>
                <c:pt idx="1153">
                  <c:v>1.5877333333333268</c:v>
                </c:pt>
                <c:pt idx="1154">
                  <c:v>1.59466666666666</c:v>
                </c:pt>
                <c:pt idx="1155">
                  <c:v>1.6015999999999933</c:v>
                </c:pt>
                <c:pt idx="1156">
                  <c:v>1.6085333333333265</c:v>
                </c:pt>
                <c:pt idx="1157">
                  <c:v>1.6154666666666597</c:v>
                </c:pt>
                <c:pt idx="1158">
                  <c:v>1.622399999999993</c:v>
                </c:pt>
                <c:pt idx="1159">
                  <c:v>1.6293333333333262</c:v>
                </c:pt>
                <c:pt idx="1160">
                  <c:v>1.6362666666666594</c:v>
                </c:pt>
                <c:pt idx="1161">
                  <c:v>1.6431999999999927</c:v>
                </c:pt>
                <c:pt idx="1162">
                  <c:v>1.6501333333333259</c:v>
                </c:pt>
                <c:pt idx="1163">
                  <c:v>1.6570666666666591</c:v>
                </c:pt>
                <c:pt idx="1164">
                  <c:v>1.6639999999999924</c:v>
                </c:pt>
                <c:pt idx="1165">
                  <c:v>1.6709333333333256</c:v>
                </c:pt>
                <c:pt idx="1166">
                  <c:v>1.6778666666666588</c:v>
                </c:pt>
                <c:pt idx="1167">
                  <c:v>1.6847999999999921</c:v>
                </c:pt>
                <c:pt idx="1168">
                  <c:v>1.6917333333333253</c:v>
                </c:pt>
                <c:pt idx="1169">
                  <c:v>1.6986666666666586</c:v>
                </c:pt>
                <c:pt idx="1170">
                  <c:v>1.7055999999999918</c:v>
                </c:pt>
                <c:pt idx="1171">
                  <c:v>1.712533333333325</c:v>
                </c:pt>
                <c:pt idx="1172">
                  <c:v>1.7194666666666583</c:v>
                </c:pt>
                <c:pt idx="1173">
                  <c:v>1.7263999999999915</c:v>
                </c:pt>
                <c:pt idx="1174">
                  <c:v>1.7333333333333247</c:v>
                </c:pt>
                <c:pt idx="1175">
                  <c:v>1.740266666666658</c:v>
                </c:pt>
                <c:pt idx="1176">
                  <c:v>1.7471999999999912</c:v>
                </c:pt>
                <c:pt idx="1177">
                  <c:v>1.7541333333333244</c:v>
                </c:pt>
                <c:pt idx="1178">
                  <c:v>1.7610666666666577</c:v>
                </c:pt>
                <c:pt idx="1179">
                  <c:v>1.7679999999999909</c:v>
                </c:pt>
                <c:pt idx="1180">
                  <c:v>1.7749333333333241</c:v>
                </c:pt>
                <c:pt idx="1181">
                  <c:v>1.7818666666666574</c:v>
                </c:pt>
                <c:pt idx="1182">
                  <c:v>1.7887999999999906</c:v>
                </c:pt>
                <c:pt idx="1183">
                  <c:v>1.7957333333333239</c:v>
                </c:pt>
                <c:pt idx="1184">
                  <c:v>1.8026666666666571</c:v>
                </c:pt>
                <c:pt idx="1185">
                  <c:v>1.8095999999999903</c:v>
                </c:pt>
                <c:pt idx="1186">
                  <c:v>1.8165333333333236</c:v>
                </c:pt>
                <c:pt idx="1187">
                  <c:v>1.8234666666666568</c:v>
                </c:pt>
                <c:pt idx="1188">
                  <c:v>1.83039999999999</c:v>
                </c:pt>
                <c:pt idx="1189">
                  <c:v>1.8373333333333233</c:v>
                </c:pt>
                <c:pt idx="1190">
                  <c:v>1.8442666666666565</c:v>
                </c:pt>
                <c:pt idx="1191">
                  <c:v>1.8511999999999897</c:v>
                </c:pt>
                <c:pt idx="1192">
                  <c:v>1.858133333333323</c:v>
                </c:pt>
                <c:pt idx="1193">
                  <c:v>1.8650666666666562</c:v>
                </c:pt>
                <c:pt idx="1194">
                  <c:v>1.8719999999999895</c:v>
                </c:pt>
                <c:pt idx="1195">
                  <c:v>1.8789333333333227</c:v>
                </c:pt>
                <c:pt idx="1196">
                  <c:v>1.8858666666666559</c:v>
                </c:pt>
                <c:pt idx="1197">
                  <c:v>1.8927999999999892</c:v>
                </c:pt>
                <c:pt idx="1198">
                  <c:v>1.8997333333333224</c:v>
                </c:pt>
                <c:pt idx="1199">
                  <c:v>1.9066666666666556</c:v>
                </c:pt>
                <c:pt idx="1200">
                  <c:v>1.9135999999999889</c:v>
                </c:pt>
                <c:pt idx="1201">
                  <c:v>1.9205333333333221</c:v>
                </c:pt>
                <c:pt idx="1202">
                  <c:v>1.9274666666666553</c:v>
                </c:pt>
                <c:pt idx="1203">
                  <c:v>1.9343999999999886</c:v>
                </c:pt>
                <c:pt idx="1204">
                  <c:v>1.9413333333333218</c:v>
                </c:pt>
                <c:pt idx="1205">
                  <c:v>1.948266666666655</c:v>
                </c:pt>
                <c:pt idx="1206">
                  <c:v>1.9551999999999883</c:v>
                </c:pt>
                <c:pt idx="1207">
                  <c:v>1.9621333333333215</c:v>
                </c:pt>
                <c:pt idx="1208">
                  <c:v>1.9690666666666548</c:v>
                </c:pt>
                <c:pt idx="1209">
                  <c:v>1.975999999999988</c:v>
                </c:pt>
                <c:pt idx="1210">
                  <c:v>1.9829333333333212</c:v>
                </c:pt>
                <c:pt idx="1211">
                  <c:v>1.9898666666666545</c:v>
                </c:pt>
                <c:pt idx="1212">
                  <c:v>1.9967999999999877</c:v>
                </c:pt>
                <c:pt idx="1213">
                  <c:v>2.0037333333333209</c:v>
                </c:pt>
                <c:pt idx="1214">
                  <c:v>2.0106666666666544</c:v>
                </c:pt>
                <c:pt idx="1215">
                  <c:v>2.0175999999999878</c:v>
                </c:pt>
                <c:pt idx="1216">
                  <c:v>2.0245333333333213</c:v>
                </c:pt>
                <c:pt idx="1217">
                  <c:v>2.0314666666666548</c:v>
                </c:pt>
                <c:pt idx="1218">
                  <c:v>2.0383999999999882</c:v>
                </c:pt>
                <c:pt idx="1219">
                  <c:v>2.0453333333333217</c:v>
                </c:pt>
                <c:pt idx="1220">
                  <c:v>2.0522666666666551</c:v>
                </c:pt>
                <c:pt idx="1221">
                  <c:v>2.0591999999999886</c:v>
                </c:pt>
                <c:pt idx="1222">
                  <c:v>2.0661333333333221</c:v>
                </c:pt>
                <c:pt idx="1223">
                  <c:v>2.0730666666666555</c:v>
                </c:pt>
                <c:pt idx="1224">
                  <c:v>2.079999999999989</c:v>
                </c:pt>
                <c:pt idx="1225">
                  <c:v>2.0869333333333224</c:v>
                </c:pt>
                <c:pt idx="1226">
                  <c:v>2.0938666666666559</c:v>
                </c:pt>
                <c:pt idx="1227">
                  <c:v>2.1007999999999893</c:v>
                </c:pt>
                <c:pt idx="1228">
                  <c:v>2.1077333333333228</c:v>
                </c:pt>
                <c:pt idx="1229">
                  <c:v>2.1146666666666563</c:v>
                </c:pt>
                <c:pt idx="1230">
                  <c:v>2.1215999999999897</c:v>
                </c:pt>
                <c:pt idx="1231">
                  <c:v>2.1285333333333232</c:v>
                </c:pt>
                <c:pt idx="1232">
                  <c:v>2.1354666666666566</c:v>
                </c:pt>
                <c:pt idx="1233">
                  <c:v>2.1423999999999901</c:v>
                </c:pt>
                <c:pt idx="1234">
                  <c:v>2.1493333333333235</c:v>
                </c:pt>
                <c:pt idx="1235">
                  <c:v>2.156266666666657</c:v>
                </c:pt>
                <c:pt idx="1236">
                  <c:v>2.1631999999999905</c:v>
                </c:pt>
                <c:pt idx="1237">
                  <c:v>2.1701333333333239</c:v>
                </c:pt>
                <c:pt idx="1238">
                  <c:v>2.1770666666666574</c:v>
                </c:pt>
                <c:pt idx="1239">
                  <c:v>2.1839999999999908</c:v>
                </c:pt>
                <c:pt idx="1240">
                  <c:v>2.1909333333333243</c:v>
                </c:pt>
                <c:pt idx="1241">
                  <c:v>2.1978666666666578</c:v>
                </c:pt>
                <c:pt idx="1242">
                  <c:v>2.2047999999999912</c:v>
                </c:pt>
                <c:pt idx="1243">
                  <c:v>2.2117333333333247</c:v>
                </c:pt>
                <c:pt idx="1244">
                  <c:v>2.2186666666666581</c:v>
                </c:pt>
                <c:pt idx="1245">
                  <c:v>2.2255999999999916</c:v>
                </c:pt>
                <c:pt idx="1246">
                  <c:v>2.232533333333325</c:v>
                </c:pt>
                <c:pt idx="1247">
                  <c:v>2.2394666666666585</c:v>
                </c:pt>
                <c:pt idx="1248">
                  <c:v>2.246399999999992</c:v>
                </c:pt>
                <c:pt idx="1249">
                  <c:v>2.2533333333333254</c:v>
                </c:pt>
                <c:pt idx="1250">
                  <c:v>2.2602666666666589</c:v>
                </c:pt>
                <c:pt idx="1251">
                  <c:v>2.2671999999999923</c:v>
                </c:pt>
                <c:pt idx="1252">
                  <c:v>2.2741333333333258</c:v>
                </c:pt>
                <c:pt idx="1253">
                  <c:v>2.2810666666666592</c:v>
                </c:pt>
                <c:pt idx="1254">
                  <c:v>2.2879999999999927</c:v>
                </c:pt>
                <c:pt idx="1255">
                  <c:v>2.2949333333333262</c:v>
                </c:pt>
                <c:pt idx="1256">
                  <c:v>2.3018666666666596</c:v>
                </c:pt>
                <c:pt idx="1257">
                  <c:v>2.3087999999999931</c:v>
                </c:pt>
                <c:pt idx="1258">
                  <c:v>2.3157333333333265</c:v>
                </c:pt>
                <c:pt idx="1259">
                  <c:v>2.32266666666666</c:v>
                </c:pt>
                <c:pt idx="1260">
                  <c:v>2.3295999999999935</c:v>
                </c:pt>
                <c:pt idx="1261">
                  <c:v>2.3365333333333269</c:v>
                </c:pt>
                <c:pt idx="1262">
                  <c:v>2.3434666666666604</c:v>
                </c:pt>
                <c:pt idx="1263">
                  <c:v>2.3503999999999938</c:v>
                </c:pt>
                <c:pt idx="1264">
                  <c:v>2.3573333333333273</c:v>
                </c:pt>
                <c:pt idx="1265">
                  <c:v>2.3642666666666607</c:v>
                </c:pt>
                <c:pt idx="1266">
                  <c:v>2.3711999999999942</c:v>
                </c:pt>
                <c:pt idx="1267">
                  <c:v>2.3781333333333277</c:v>
                </c:pt>
                <c:pt idx="1268">
                  <c:v>2.3850666666666611</c:v>
                </c:pt>
                <c:pt idx="1269">
                  <c:v>2.3919999999999946</c:v>
                </c:pt>
                <c:pt idx="1270">
                  <c:v>2.398933333333328</c:v>
                </c:pt>
                <c:pt idx="1271">
                  <c:v>2.4058666666666615</c:v>
                </c:pt>
                <c:pt idx="1272">
                  <c:v>2.4127999999999949</c:v>
                </c:pt>
                <c:pt idx="1273">
                  <c:v>2.4197333333333284</c:v>
                </c:pt>
                <c:pt idx="1274">
                  <c:v>2.4266666666666619</c:v>
                </c:pt>
                <c:pt idx="1275">
                  <c:v>2.4335999999999953</c:v>
                </c:pt>
                <c:pt idx="1276">
                  <c:v>2.4405333333333288</c:v>
                </c:pt>
                <c:pt idx="1277">
                  <c:v>2.4474666666666622</c:v>
                </c:pt>
                <c:pt idx="1278">
                  <c:v>2.4543999999999957</c:v>
                </c:pt>
                <c:pt idx="1279">
                  <c:v>2.4613333333333292</c:v>
                </c:pt>
                <c:pt idx="1280">
                  <c:v>2.4682666666666626</c:v>
                </c:pt>
                <c:pt idx="1281">
                  <c:v>2.4751999999999961</c:v>
                </c:pt>
                <c:pt idx="1282">
                  <c:v>2.4821333333333295</c:v>
                </c:pt>
                <c:pt idx="1283">
                  <c:v>2.489066666666663</c:v>
                </c:pt>
                <c:pt idx="1284">
                  <c:v>2.4959999999999964</c:v>
                </c:pt>
                <c:pt idx="1285">
                  <c:v>2.5029333333333299</c:v>
                </c:pt>
                <c:pt idx="1286">
                  <c:v>2.5098666666666634</c:v>
                </c:pt>
                <c:pt idx="1287">
                  <c:v>2.5167999999999968</c:v>
                </c:pt>
                <c:pt idx="1288">
                  <c:v>2.5237333333333303</c:v>
                </c:pt>
                <c:pt idx="1289">
                  <c:v>2.5306666666666637</c:v>
                </c:pt>
                <c:pt idx="1290">
                  <c:v>2.5375999999999972</c:v>
                </c:pt>
                <c:pt idx="1291">
                  <c:v>2.5445333333333306</c:v>
                </c:pt>
                <c:pt idx="1292">
                  <c:v>2.5514666666666641</c:v>
                </c:pt>
                <c:pt idx="1293">
                  <c:v>2.5583999999999976</c:v>
                </c:pt>
                <c:pt idx="1294">
                  <c:v>2.565333333333331</c:v>
                </c:pt>
                <c:pt idx="1295">
                  <c:v>2.5722666666666645</c:v>
                </c:pt>
                <c:pt idx="1296">
                  <c:v>2.5791999999999979</c:v>
                </c:pt>
                <c:pt idx="1297">
                  <c:v>2.5861333333333314</c:v>
                </c:pt>
                <c:pt idx="1298">
                  <c:v>2.5930666666666649</c:v>
                </c:pt>
                <c:pt idx="1299">
                  <c:v>2.5999999999999983</c:v>
                </c:pt>
                <c:pt idx="1300">
                  <c:v>2.6069333333333318</c:v>
                </c:pt>
                <c:pt idx="1301">
                  <c:v>2.6138666666666652</c:v>
                </c:pt>
                <c:pt idx="1302">
                  <c:v>2.6207999999999987</c:v>
                </c:pt>
                <c:pt idx="1303">
                  <c:v>2.6277333333333321</c:v>
                </c:pt>
                <c:pt idx="1304">
                  <c:v>2.6346666666666656</c:v>
                </c:pt>
                <c:pt idx="1305">
                  <c:v>2.6415999999999991</c:v>
                </c:pt>
                <c:pt idx="1306">
                  <c:v>2.6485333333333325</c:v>
                </c:pt>
                <c:pt idx="1307">
                  <c:v>2.655466666666666</c:v>
                </c:pt>
                <c:pt idx="1308">
                  <c:v>2.6623999999999994</c:v>
                </c:pt>
                <c:pt idx="1309">
                  <c:v>2.6693333333333329</c:v>
                </c:pt>
                <c:pt idx="1310">
                  <c:v>2.6762666666666663</c:v>
                </c:pt>
                <c:pt idx="1311">
                  <c:v>2.6831999999999998</c:v>
                </c:pt>
                <c:pt idx="1312">
                  <c:v>2.6901333333333333</c:v>
                </c:pt>
                <c:pt idx="1313">
                  <c:v>2.6970666666666667</c:v>
                </c:pt>
                <c:pt idx="1314">
                  <c:v>2.7040000000000002</c:v>
                </c:pt>
                <c:pt idx="1315">
                  <c:v>2.7109333333333336</c:v>
                </c:pt>
                <c:pt idx="1316">
                  <c:v>2.7178666666666671</c:v>
                </c:pt>
                <c:pt idx="1317">
                  <c:v>2.7248000000000006</c:v>
                </c:pt>
                <c:pt idx="1318">
                  <c:v>2.731733333333334</c:v>
                </c:pt>
                <c:pt idx="1319">
                  <c:v>2.7386666666666675</c:v>
                </c:pt>
                <c:pt idx="1320">
                  <c:v>2.7456000000000009</c:v>
                </c:pt>
                <c:pt idx="1321">
                  <c:v>2.7525333333333344</c:v>
                </c:pt>
                <c:pt idx="1322">
                  <c:v>2.7594666666666678</c:v>
                </c:pt>
                <c:pt idx="1323">
                  <c:v>2.7664000000000013</c:v>
                </c:pt>
                <c:pt idx="1324">
                  <c:v>2.7733333333333348</c:v>
                </c:pt>
                <c:pt idx="1325">
                  <c:v>2.7802666666666682</c:v>
                </c:pt>
                <c:pt idx="1326">
                  <c:v>2.7872000000000017</c:v>
                </c:pt>
                <c:pt idx="1327">
                  <c:v>2.7941333333333351</c:v>
                </c:pt>
                <c:pt idx="1328">
                  <c:v>2.8010666666666686</c:v>
                </c:pt>
                <c:pt idx="1329">
                  <c:v>2.808000000000002</c:v>
                </c:pt>
                <c:pt idx="1330">
                  <c:v>2.8149333333333355</c:v>
                </c:pt>
                <c:pt idx="1331">
                  <c:v>2.821866666666669</c:v>
                </c:pt>
                <c:pt idx="1332">
                  <c:v>2.8288000000000024</c:v>
                </c:pt>
                <c:pt idx="1333">
                  <c:v>2.8357333333333359</c:v>
                </c:pt>
                <c:pt idx="1334">
                  <c:v>2.8426666666666693</c:v>
                </c:pt>
                <c:pt idx="1335">
                  <c:v>2.8496000000000028</c:v>
                </c:pt>
                <c:pt idx="1336">
                  <c:v>2.8565333333333363</c:v>
                </c:pt>
                <c:pt idx="1337">
                  <c:v>2.8634666666666697</c:v>
                </c:pt>
                <c:pt idx="1338">
                  <c:v>2.8704000000000032</c:v>
                </c:pt>
                <c:pt idx="1339">
                  <c:v>2.8773333333333366</c:v>
                </c:pt>
                <c:pt idx="1340">
                  <c:v>2.8842666666666701</c:v>
                </c:pt>
                <c:pt idx="1341">
                  <c:v>2.8912000000000035</c:v>
                </c:pt>
                <c:pt idx="1342">
                  <c:v>2.898133333333337</c:v>
                </c:pt>
                <c:pt idx="1343">
                  <c:v>2.9050666666666705</c:v>
                </c:pt>
                <c:pt idx="1344">
                  <c:v>2.9120000000000039</c:v>
                </c:pt>
                <c:pt idx="1345">
                  <c:v>2.9189333333333374</c:v>
                </c:pt>
                <c:pt idx="1346">
                  <c:v>2.9258666666666708</c:v>
                </c:pt>
                <c:pt idx="1347">
                  <c:v>2.9328000000000043</c:v>
                </c:pt>
                <c:pt idx="1348">
                  <c:v>2.9397333333333378</c:v>
                </c:pt>
                <c:pt idx="1349">
                  <c:v>2.9466666666666712</c:v>
                </c:pt>
                <c:pt idx="1350">
                  <c:v>2.9536000000000047</c:v>
                </c:pt>
                <c:pt idx="1351">
                  <c:v>2.9605333333333381</c:v>
                </c:pt>
                <c:pt idx="1352">
                  <c:v>2.9674666666666716</c:v>
                </c:pt>
                <c:pt idx="1353">
                  <c:v>2.974400000000005</c:v>
                </c:pt>
                <c:pt idx="1354">
                  <c:v>2.9813333333333385</c:v>
                </c:pt>
                <c:pt idx="1355">
                  <c:v>2.988266666666672</c:v>
                </c:pt>
                <c:pt idx="1356">
                  <c:v>2.9952000000000054</c:v>
                </c:pt>
                <c:pt idx="1357">
                  <c:v>3.0021333333333389</c:v>
                </c:pt>
                <c:pt idx="1358">
                  <c:v>3.0090666666666723</c:v>
                </c:pt>
                <c:pt idx="1359">
                  <c:v>3.0160000000000058</c:v>
                </c:pt>
                <c:pt idx="1360">
                  <c:v>3.0229333333333392</c:v>
                </c:pt>
                <c:pt idx="1361">
                  <c:v>3.0298666666666727</c:v>
                </c:pt>
                <c:pt idx="1362">
                  <c:v>3.0368000000000062</c:v>
                </c:pt>
                <c:pt idx="1363">
                  <c:v>3.0437333333333396</c:v>
                </c:pt>
                <c:pt idx="1364">
                  <c:v>3.0506666666666731</c:v>
                </c:pt>
                <c:pt idx="1365">
                  <c:v>3.0576000000000065</c:v>
                </c:pt>
                <c:pt idx="1366">
                  <c:v>3.06453333333334</c:v>
                </c:pt>
                <c:pt idx="1367">
                  <c:v>3.0714666666666735</c:v>
                </c:pt>
                <c:pt idx="1368">
                  <c:v>3.0784000000000069</c:v>
                </c:pt>
                <c:pt idx="1369">
                  <c:v>3.0853333333333404</c:v>
                </c:pt>
                <c:pt idx="1370">
                  <c:v>3.0922666666666738</c:v>
                </c:pt>
                <c:pt idx="1371">
                  <c:v>3.0992000000000073</c:v>
                </c:pt>
                <c:pt idx="1372">
                  <c:v>3.1061333333333407</c:v>
                </c:pt>
                <c:pt idx="1373">
                  <c:v>3.1130666666666742</c:v>
                </c:pt>
                <c:pt idx="1374">
                  <c:v>3.1200000000000077</c:v>
                </c:pt>
                <c:pt idx="1375">
                  <c:v>3.1269333333333411</c:v>
                </c:pt>
                <c:pt idx="1376">
                  <c:v>3.1338666666666746</c:v>
                </c:pt>
                <c:pt idx="1377">
                  <c:v>3.140800000000008</c:v>
                </c:pt>
                <c:pt idx="1378">
                  <c:v>3.1477333333333415</c:v>
                </c:pt>
                <c:pt idx="1379">
                  <c:v>3.1546666666666749</c:v>
                </c:pt>
                <c:pt idx="1380">
                  <c:v>3.1616000000000084</c:v>
                </c:pt>
                <c:pt idx="1381">
                  <c:v>3.1685333333333419</c:v>
                </c:pt>
                <c:pt idx="1382">
                  <c:v>3.1754666666666753</c:v>
                </c:pt>
                <c:pt idx="1383">
                  <c:v>3.1824000000000088</c:v>
                </c:pt>
                <c:pt idx="1384">
                  <c:v>3.1893333333333422</c:v>
                </c:pt>
                <c:pt idx="1385">
                  <c:v>3.1962666666666757</c:v>
                </c:pt>
                <c:pt idx="1386">
                  <c:v>3.2032000000000092</c:v>
                </c:pt>
                <c:pt idx="1387">
                  <c:v>3.2101333333333426</c:v>
                </c:pt>
                <c:pt idx="1388">
                  <c:v>3.2170666666666761</c:v>
                </c:pt>
                <c:pt idx="1389">
                  <c:v>3.2240000000000095</c:v>
                </c:pt>
                <c:pt idx="1390">
                  <c:v>3.230933333333343</c:v>
                </c:pt>
                <c:pt idx="1391">
                  <c:v>3.2378666666666764</c:v>
                </c:pt>
                <c:pt idx="1392">
                  <c:v>3.2448000000000099</c:v>
                </c:pt>
                <c:pt idx="1393">
                  <c:v>3.2517333333333434</c:v>
                </c:pt>
                <c:pt idx="1394">
                  <c:v>3.2586666666666768</c:v>
                </c:pt>
                <c:pt idx="1395">
                  <c:v>3.2656000000000103</c:v>
                </c:pt>
                <c:pt idx="1396">
                  <c:v>3.2725333333333437</c:v>
                </c:pt>
                <c:pt idx="1397">
                  <c:v>3.2794666666666772</c:v>
                </c:pt>
                <c:pt idx="1398">
                  <c:v>3.2864000000000106</c:v>
                </c:pt>
                <c:pt idx="1399">
                  <c:v>3.2933333333333441</c:v>
                </c:pt>
                <c:pt idx="1400">
                  <c:v>3.3002666666666776</c:v>
                </c:pt>
                <c:pt idx="1401">
                  <c:v>3.307200000000011</c:v>
                </c:pt>
                <c:pt idx="1402">
                  <c:v>3.3141333333333445</c:v>
                </c:pt>
                <c:pt idx="1403">
                  <c:v>3.3210666666666779</c:v>
                </c:pt>
                <c:pt idx="1404">
                  <c:v>3.3280000000000114</c:v>
                </c:pt>
                <c:pt idx="1405">
                  <c:v>3.3349333333333449</c:v>
                </c:pt>
                <c:pt idx="1406">
                  <c:v>3.3418666666666783</c:v>
                </c:pt>
                <c:pt idx="1407">
                  <c:v>3.3488000000000118</c:v>
                </c:pt>
                <c:pt idx="1408">
                  <c:v>3.3557333333333452</c:v>
                </c:pt>
                <c:pt idx="1409">
                  <c:v>3.3626666666666787</c:v>
                </c:pt>
                <c:pt idx="1410">
                  <c:v>3.3696000000000121</c:v>
                </c:pt>
                <c:pt idx="1411">
                  <c:v>3.3765333333333456</c:v>
                </c:pt>
                <c:pt idx="1412">
                  <c:v>3.3834666666666791</c:v>
                </c:pt>
                <c:pt idx="1413">
                  <c:v>3.3904000000000125</c:v>
                </c:pt>
                <c:pt idx="1414">
                  <c:v>3.397333333333346</c:v>
                </c:pt>
                <c:pt idx="1415">
                  <c:v>3.4042666666666794</c:v>
                </c:pt>
                <c:pt idx="1416">
                  <c:v>3.4112000000000129</c:v>
                </c:pt>
                <c:pt idx="1417">
                  <c:v>3.4181333333333463</c:v>
                </c:pt>
                <c:pt idx="1418">
                  <c:v>3.4250666666666798</c:v>
                </c:pt>
                <c:pt idx="1419">
                  <c:v>3.4320000000000133</c:v>
                </c:pt>
                <c:pt idx="1420">
                  <c:v>3.4389333333333467</c:v>
                </c:pt>
                <c:pt idx="1421">
                  <c:v>3.4458666666666802</c:v>
                </c:pt>
                <c:pt idx="1422">
                  <c:v>3.4528000000000136</c:v>
                </c:pt>
                <c:pt idx="1423">
                  <c:v>3.4597333333333471</c:v>
                </c:pt>
                <c:pt idx="1424">
                  <c:v>3.4666666666666806</c:v>
                </c:pt>
                <c:pt idx="1425">
                  <c:v>3.473600000000014</c:v>
                </c:pt>
                <c:pt idx="1426">
                  <c:v>3.4805333333333475</c:v>
                </c:pt>
                <c:pt idx="1427">
                  <c:v>3.4874666666666809</c:v>
                </c:pt>
                <c:pt idx="1428">
                  <c:v>3.4944000000000144</c:v>
                </c:pt>
                <c:pt idx="1429">
                  <c:v>3.5013333333333478</c:v>
                </c:pt>
                <c:pt idx="1430">
                  <c:v>3.5082666666666813</c:v>
                </c:pt>
                <c:pt idx="1431">
                  <c:v>3.5152000000000148</c:v>
                </c:pt>
                <c:pt idx="1432">
                  <c:v>3.5221333333333482</c:v>
                </c:pt>
                <c:pt idx="1433">
                  <c:v>3.5290666666666817</c:v>
                </c:pt>
                <c:pt idx="1434">
                  <c:v>3.5360000000000151</c:v>
                </c:pt>
                <c:pt idx="1435">
                  <c:v>3.5429333333333486</c:v>
                </c:pt>
                <c:pt idx="1436">
                  <c:v>3.549866666666682</c:v>
                </c:pt>
                <c:pt idx="1437">
                  <c:v>3.5568000000000155</c:v>
                </c:pt>
                <c:pt idx="1438">
                  <c:v>3.563733333333349</c:v>
                </c:pt>
                <c:pt idx="1439">
                  <c:v>3.5706666666666824</c:v>
                </c:pt>
                <c:pt idx="1440">
                  <c:v>3.5776000000000159</c:v>
                </c:pt>
                <c:pt idx="1441">
                  <c:v>3.5845333333333493</c:v>
                </c:pt>
                <c:pt idx="1442">
                  <c:v>3.5914666666666828</c:v>
                </c:pt>
                <c:pt idx="1443">
                  <c:v>3.5984000000000163</c:v>
                </c:pt>
                <c:pt idx="1444">
                  <c:v>3.6053333333333497</c:v>
                </c:pt>
                <c:pt idx="1445">
                  <c:v>3.6122666666666832</c:v>
                </c:pt>
                <c:pt idx="1446">
                  <c:v>3.6192000000000166</c:v>
                </c:pt>
                <c:pt idx="1447">
                  <c:v>3.6261333333333501</c:v>
                </c:pt>
                <c:pt idx="1448">
                  <c:v>3.6330666666666835</c:v>
                </c:pt>
                <c:pt idx="1449">
                  <c:v>3.640000000000017</c:v>
                </c:pt>
                <c:pt idx="1450">
                  <c:v>3.6469333333333505</c:v>
                </c:pt>
                <c:pt idx="1451">
                  <c:v>3.6538666666666839</c:v>
                </c:pt>
                <c:pt idx="1452">
                  <c:v>3.6608000000000174</c:v>
                </c:pt>
                <c:pt idx="1453">
                  <c:v>3.6677333333333508</c:v>
                </c:pt>
                <c:pt idx="1454">
                  <c:v>3.6746666666666843</c:v>
                </c:pt>
                <c:pt idx="1455">
                  <c:v>3.6816000000000177</c:v>
                </c:pt>
                <c:pt idx="1456">
                  <c:v>3.6885333333333512</c:v>
                </c:pt>
                <c:pt idx="1457">
                  <c:v>3.6954666666666847</c:v>
                </c:pt>
                <c:pt idx="1458">
                  <c:v>3.7024000000000181</c:v>
                </c:pt>
                <c:pt idx="1459">
                  <c:v>3.7093333333333516</c:v>
                </c:pt>
                <c:pt idx="1460">
                  <c:v>3.716266666666685</c:v>
                </c:pt>
                <c:pt idx="1461">
                  <c:v>3.7232000000000185</c:v>
                </c:pt>
                <c:pt idx="1462">
                  <c:v>3.730133333333352</c:v>
                </c:pt>
                <c:pt idx="1463">
                  <c:v>3.7370666666666854</c:v>
                </c:pt>
                <c:pt idx="1464">
                  <c:v>3.7440000000000189</c:v>
                </c:pt>
                <c:pt idx="1465">
                  <c:v>3.7509333333333523</c:v>
                </c:pt>
                <c:pt idx="1466">
                  <c:v>3.7578666666666858</c:v>
                </c:pt>
                <c:pt idx="1467">
                  <c:v>3.7648000000000192</c:v>
                </c:pt>
                <c:pt idx="1468">
                  <c:v>3.7717333333333527</c:v>
                </c:pt>
                <c:pt idx="1469">
                  <c:v>3.7786666666666862</c:v>
                </c:pt>
                <c:pt idx="1470">
                  <c:v>3.7856000000000196</c:v>
                </c:pt>
                <c:pt idx="1471">
                  <c:v>3.7925333333333531</c:v>
                </c:pt>
                <c:pt idx="1472">
                  <c:v>3.7994666666666865</c:v>
                </c:pt>
                <c:pt idx="1473">
                  <c:v>3.80640000000002</c:v>
                </c:pt>
                <c:pt idx="1474">
                  <c:v>3.8133333333333534</c:v>
                </c:pt>
                <c:pt idx="1475">
                  <c:v>3.8202666666666869</c:v>
                </c:pt>
                <c:pt idx="1476">
                  <c:v>3.8272000000000204</c:v>
                </c:pt>
                <c:pt idx="1477">
                  <c:v>3.8341333333333538</c:v>
                </c:pt>
                <c:pt idx="1478">
                  <c:v>3.8410666666666873</c:v>
                </c:pt>
                <c:pt idx="1479">
                  <c:v>3.8480000000000207</c:v>
                </c:pt>
                <c:pt idx="1480">
                  <c:v>3.8549333333333542</c:v>
                </c:pt>
                <c:pt idx="1481">
                  <c:v>3.8618666666666877</c:v>
                </c:pt>
                <c:pt idx="1482">
                  <c:v>3.8688000000000211</c:v>
                </c:pt>
                <c:pt idx="1483">
                  <c:v>3.8757333333333546</c:v>
                </c:pt>
                <c:pt idx="1484">
                  <c:v>3.882666666666688</c:v>
                </c:pt>
                <c:pt idx="1485">
                  <c:v>3.8896000000000215</c:v>
                </c:pt>
                <c:pt idx="1486">
                  <c:v>3.8965333333333549</c:v>
                </c:pt>
                <c:pt idx="1487">
                  <c:v>3.9034666666666884</c:v>
                </c:pt>
                <c:pt idx="1488">
                  <c:v>3.9104000000000219</c:v>
                </c:pt>
                <c:pt idx="1489">
                  <c:v>3.9173333333333553</c:v>
                </c:pt>
                <c:pt idx="1490">
                  <c:v>3.9242666666666888</c:v>
                </c:pt>
                <c:pt idx="1491">
                  <c:v>3.9312000000000222</c:v>
                </c:pt>
                <c:pt idx="1492">
                  <c:v>3.9381333333333557</c:v>
                </c:pt>
                <c:pt idx="1493">
                  <c:v>3.9450666666666891</c:v>
                </c:pt>
                <c:pt idx="1494">
                  <c:v>3.9520000000000226</c:v>
                </c:pt>
                <c:pt idx="1495">
                  <c:v>3.9589333333333561</c:v>
                </c:pt>
                <c:pt idx="1496">
                  <c:v>3.9658666666666895</c:v>
                </c:pt>
                <c:pt idx="1497">
                  <c:v>3.972800000000023</c:v>
                </c:pt>
                <c:pt idx="1498">
                  <c:v>3.9797333333333564</c:v>
                </c:pt>
                <c:pt idx="1499">
                  <c:v>3.9866666666666899</c:v>
                </c:pt>
                <c:pt idx="1500">
                  <c:v>3.9936000000000234</c:v>
                </c:pt>
                <c:pt idx="1501">
                  <c:v>4</c:v>
                </c:pt>
                <c:pt idx="1502">
                  <c:v>4</c:v>
                </c:pt>
              </c:numCache>
            </c:numRef>
          </c:yVal>
          <c:smooth val="0"/>
        </c:ser>
        <c:ser>
          <c:idx val="1"/>
          <c:order val="1"/>
          <c:tx>
            <c:v>Bundslamshøjde scenarie 1</c:v>
          </c:tx>
          <c:spPr>
            <a:ln>
              <a:solidFill>
                <a:schemeClr val="accent6">
                  <a:lumMod val="50000"/>
                </a:schemeClr>
              </a:solidFill>
            </a:ln>
          </c:spPr>
          <c:marker>
            <c:symbol val="none"/>
          </c:marker>
          <c:xVal>
            <c:numRef>
              <c:f>'Beregninger scenarie 1'!$G$30:$G$1530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1'!$I$30:$I$1530</c:f>
              <c:numCache>
                <c:formatCode>#,##0.00</c:formatCode>
                <c:ptCount val="15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numCache>
            </c:numRef>
          </c:yVal>
          <c:smooth val="0"/>
        </c:ser>
        <c:ser>
          <c:idx val="2"/>
          <c:order val="2"/>
          <c:tx>
            <c:v>Vandspejlshøjde scenarie 1</c:v>
          </c:tx>
          <c:spPr>
            <a:ln>
              <a:solidFill>
                <a:srgbClr val="0070C0"/>
              </a:solidFill>
            </a:ln>
          </c:spPr>
          <c:marker>
            <c:symbol val="none"/>
          </c:marker>
          <c:xVal>
            <c:numRef>
              <c:f>'Beregninger scenarie 1'!$G$30:$G$1530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1'!$J$30:$J$1530</c:f>
              <c:numCache>
                <c:formatCode>#,##0.00</c:formatCode>
                <c:ptCount val="150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pt idx="765">
                  <c:v>4</c:v>
                </c:pt>
                <c:pt idx="766">
                  <c:v>4</c:v>
                </c:pt>
                <c:pt idx="767">
                  <c:v>4</c:v>
                </c:pt>
                <c:pt idx="768">
                  <c:v>4</c:v>
                </c:pt>
                <c:pt idx="769">
                  <c:v>4</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4</c:v>
                </c:pt>
                <c:pt idx="788">
                  <c:v>4</c:v>
                </c:pt>
                <c:pt idx="789">
                  <c:v>4</c:v>
                </c:pt>
                <c:pt idx="790">
                  <c:v>4</c:v>
                </c:pt>
                <c:pt idx="791">
                  <c:v>4</c:v>
                </c:pt>
                <c:pt idx="792">
                  <c:v>4</c:v>
                </c:pt>
                <c:pt idx="793">
                  <c:v>4</c:v>
                </c:pt>
                <c:pt idx="794">
                  <c:v>4</c:v>
                </c:pt>
                <c:pt idx="795">
                  <c:v>4</c:v>
                </c:pt>
                <c:pt idx="796">
                  <c:v>4</c:v>
                </c:pt>
                <c:pt idx="797">
                  <c:v>4</c:v>
                </c:pt>
                <c:pt idx="798">
                  <c:v>4</c:v>
                </c:pt>
                <c:pt idx="799">
                  <c:v>4</c:v>
                </c:pt>
                <c:pt idx="800">
                  <c:v>4</c:v>
                </c:pt>
                <c:pt idx="801">
                  <c:v>4</c:v>
                </c:pt>
                <c:pt idx="802">
                  <c:v>4</c:v>
                </c:pt>
                <c:pt idx="803">
                  <c:v>4</c:v>
                </c:pt>
                <c:pt idx="804">
                  <c:v>4</c:v>
                </c:pt>
                <c:pt idx="805">
                  <c:v>4</c:v>
                </c:pt>
                <c:pt idx="806">
                  <c:v>4</c:v>
                </c:pt>
                <c:pt idx="807">
                  <c:v>4</c:v>
                </c:pt>
                <c:pt idx="808">
                  <c:v>4</c:v>
                </c:pt>
                <c:pt idx="809">
                  <c:v>4</c:v>
                </c:pt>
                <c:pt idx="810">
                  <c:v>4</c:v>
                </c:pt>
                <c:pt idx="811">
                  <c:v>4</c:v>
                </c:pt>
                <c:pt idx="812">
                  <c:v>4</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c:v>
                </c:pt>
                <c:pt idx="909">
                  <c:v>4</c:v>
                </c:pt>
                <c:pt idx="910">
                  <c:v>4</c:v>
                </c:pt>
                <c:pt idx="911">
                  <c:v>4</c:v>
                </c:pt>
                <c:pt idx="912">
                  <c:v>4</c:v>
                </c:pt>
                <c:pt idx="913">
                  <c:v>4</c:v>
                </c:pt>
                <c:pt idx="914">
                  <c:v>4</c:v>
                </c:pt>
                <c:pt idx="915">
                  <c:v>4</c:v>
                </c:pt>
                <c:pt idx="916">
                  <c:v>4</c:v>
                </c:pt>
                <c:pt idx="917">
                  <c:v>4</c:v>
                </c:pt>
                <c:pt idx="918">
                  <c:v>4</c:v>
                </c:pt>
                <c:pt idx="919">
                  <c:v>4</c:v>
                </c:pt>
                <c:pt idx="920">
                  <c:v>4</c:v>
                </c:pt>
                <c:pt idx="921">
                  <c:v>4</c:v>
                </c:pt>
                <c:pt idx="922">
                  <c:v>4</c:v>
                </c:pt>
                <c:pt idx="923">
                  <c:v>4</c:v>
                </c:pt>
                <c:pt idx="924">
                  <c:v>4</c:v>
                </c:pt>
                <c:pt idx="925">
                  <c:v>4</c:v>
                </c:pt>
                <c:pt idx="926">
                  <c:v>4</c:v>
                </c:pt>
                <c:pt idx="927">
                  <c:v>4</c:v>
                </c:pt>
                <c:pt idx="928">
                  <c:v>4</c:v>
                </c:pt>
                <c:pt idx="929">
                  <c:v>4</c:v>
                </c:pt>
                <c:pt idx="930">
                  <c:v>4</c:v>
                </c:pt>
                <c:pt idx="931">
                  <c:v>4</c:v>
                </c:pt>
                <c:pt idx="932">
                  <c:v>4</c:v>
                </c:pt>
                <c:pt idx="933">
                  <c:v>4</c:v>
                </c:pt>
                <c:pt idx="934">
                  <c:v>4</c:v>
                </c:pt>
                <c:pt idx="935">
                  <c:v>4</c:v>
                </c:pt>
                <c:pt idx="936">
                  <c:v>4</c:v>
                </c:pt>
                <c:pt idx="937">
                  <c:v>4</c:v>
                </c:pt>
                <c:pt idx="938">
                  <c:v>4</c:v>
                </c:pt>
                <c:pt idx="939">
                  <c:v>4</c:v>
                </c:pt>
                <c:pt idx="940">
                  <c:v>4</c:v>
                </c:pt>
                <c:pt idx="941">
                  <c:v>4</c:v>
                </c:pt>
                <c:pt idx="942">
                  <c:v>4</c:v>
                </c:pt>
                <c:pt idx="943">
                  <c:v>4</c:v>
                </c:pt>
                <c:pt idx="944">
                  <c:v>4</c:v>
                </c:pt>
                <c:pt idx="945">
                  <c:v>4</c:v>
                </c:pt>
                <c:pt idx="946">
                  <c:v>4</c:v>
                </c:pt>
                <c:pt idx="947">
                  <c:v>4</c:v>
                </c:pt>
                <c:pt idx="948">
                  <c:v>4</c:v>
                </c:pt>
                <c:pt idx="949">
                  <c:v>4</c:v>
                </c:pt>
                <c:pt idx="950">
                  <c:v>4</c:v>
                </c:pt>
                <c:pt idx="951">
                  <c:v>4</c:v>
                </c:pt>
                <c:pt idx="952">
                  <c:v>4</c:v>
                </c:pt>
                <c:pt idx="953">
                  <c:v>4</c:v>
                </c:pt>
                <c:pt idx="954">
                  <c:v>4</c:v>
                </c:pt>
                <c:pt idx="955">
                  <c:v>4</c:v>
                </c:pt>
                <c:pt idx="956">
                  <c:v>4</c:v>
                </c:pt>
                <c:pt idx="957">
                  <c:v>4</c:v>
                </c:pt>
                <c:pt idx="958">
                  <c:v>4</c:v>
                </c:pt>
                <c:pt idx="959">
                  <c:v>4</c:v>
                </c:pt>
                <c:pt idx="960">
                  <c:v>4</c:v>
                </c:pt>
                <c:pt idx="961">
                  <c:v>4</c:v>
                </c:pt>
                <c:pt idx="962">
                  <c:v>4</c:v>
                </c:pt>
                <c:pt idx="963">
                  <c:v>4</c:v>
                </c:pt>
                <c:pt idx="964">
                  <c:v>4</c:v>
                </c:pt>
                <c:pt idx="965">
                  <c:v>4</c:v>
                </c:pt>
                <c:pt idx="966">
                  <c:v>4</c:v>
                </c:pt>
                <c:pt idx="967">
                  <c:v>4</c:v>
                </c:pt>
                <c:pt idx="968">
                  <c:v>4</c:v>
                </c:pt>
                <c:pt idx="969">
                  <c:v>4</c:v>
                </c:pt>
                <c:pt idx="970">
                  <c:v>4</c:v>
                </c:pt>
                <c:pt idx="971">
                  <c:v>4</c:v>
                </c:pt>
                <c:pt idx="972">
                  <c:v>4</c:v>
                </c:pt>
                <c:pt idx="973">
                  <c:v>4</c:v>
                </c:pt>
                <c:pt idx="974">
                  <c:v>4</c:v>
                </c:pt>
                <c:pt idx="975">
                  <c:v>4</c:v>
                </c:pt>
                <c:pt idx="976">
                  <c:v>4</c:v>
                </c:pt>
                <c:pt idx="977">
                  <c:v>4</c:v>
                </c:pt>
                <c:pt idx="978">
                  <c:v>4</c:v>
                </c:pt>
                <c:pt idx="979">
                  <c:v>4</c:v>
                </c:pt>
                <c:pt idx="980">
                  <c:v>4</c:v>
                </c:pt>
                <c:pt idx="981">
                  <c:v>4</c:v>
                </c:pt>
                <c:pt idx="982">
                  <c:v>4</c:v>
                </c:pt>
                <c:pt idx="983">
                  <c:v>4</c:v>
                </c:pt>
                <c:pt idx="984">
                  <c:v>4</c:v>
                </c:pt>
                <c:pt idx="985">
                  <c:v>4</c:v>
                </c:pt>
                <c:pt idx="986">
                  <c:v>4</c:v>
                </c:pt>
                <c:pt idx="987">
                  <c:v>4</c:v>
                </c:pt>
                <c:pt idx="988">
                  <c:v>4</c:v>
                </c:pt>
                <c:pt idx="989">
                  <c:v>4</c:v>
                </c:pt>
                <c:pt idx="990">
                  <c:v>4</c:v>
                </c:pt>
                <c:pt idx="991">
                  <c:v>4</c:v>
                </c:pt>
                <c:pt idx="992">
                  <c:v>4</c:v>
                </c:pt>
                <c:pt idx="993">
                  <c:v>4</c:v>
                </c:pt>
                <c:pt idx="994">
                  <c:v>4</c:v>
                </c:pt>
                <c:pt idx="995">
                  <c:v>4</c:v>
                </c:pt>
                <c:pt idx="996">
                  <c:v>4</c:v>
                </c:pt>
                <c:pt idx="997">
                  <c:v>4</c:v>
                </c:pt>
                <c:pt idx="998">
                  <c:v>4</c:v>
                </c:pt>
                <c:pt idx="999">
                  <c:v>4</c:v>
                </c:pt>
                <c:pt idx="1000">
                  <c:v>4</c:v>
                </c:pt>
                <c:pt idx="1001">
                  <c:v>4</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pt idx="1026">
                  <c:v>4</c:v>
                </c:pt>
                <c:pt idx="1027">
                  <c:v>4</c:v>
                </c:pt>
                <c:pt idx="1028">
                  <c:v>4</c:v>
                </c:pt>
                <c:pt idx="1029">
                  <c:v>4</c:v>
                </c:pt>
                <c:pt idx="1030">
                  <c:v>4</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4</c:v>
                </c:pt>
                <c:pt idx="1063">
                  <c:v>4</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c:v>
                </c:pt>
                <c:pt idx="1114">
                  <c:v>4</c:v>
                </c:pt>
                <c:pt idx="1115">
                  <c:v>4</c:v>
                </c:pt>
                <c:pt idx="1116">
                  <c:v>4</c:v>
                </c:pt>
                <c:pt idx="1117">
                  <c:v>4</c:v>
                </c:pt>
                <c:pt idx="1118">
                  <c:v>4</c:v>
                </c:pt>
                <c:pt idx="1119">
                  <c:v>4</c:v>
                </c:pt>
                <c:pt idx="1120">
                  <c:v>4</c:v>
                </c:pt>
                <c:pt idx="1121">
                  <c:v>4</c:v>
                </c:pt>
                <c:pt idx="1122">
                  <c:v>4</c:v>
                </c:pt>
                <c:pt idx="1123">
                  <c:v>4</c:v>
                </c:pt>
                <c:pt idx="1124">
                  <c:v>4</c:v>
                </c:pt>
                <c:pt idx="1125">
                  <c:v>4</c:v>
                </c:pt>
                <c:pt idx="1126">
                  <c:v>4</c:v>
                </c:pt>
                <c:pt idx="1127">
                  <c:v>4</c:v>
                </c:pt>
                <c:pt idx="1128">
                  <c:v>4</c:v>
                </c:pt>
                <c:pt idx="1129">
                  <c:v>4</c:v>
                </c:pt>
                <c:pt idx="1130">
                  <c:v>4</c:v>
                </c:pt>
                <c:pt idx="1131">
                  <c:v>4</c:v>
                </c:pt>
                <c:pt idx="1132">
                  <c:v>4</c:v>
                </c:pt>
                <c:pt idx="1133">
                  <c:v>4</c:v>
                </c:pt>
                <c:pt idx="1134">
                  <c:v>4</c:v>
                </c:pt>
                <c:pt idx="1135">
                  <c:v>4</c:v>
                </c:pt>
                <c:pt idx="1136">
                  <c:v>4</c:v>
                </c:pt>
                <c:pt idx="1137">
                  <c:v>4</c:v>
                </c:pt>
                <c:pt idx="1138">
                  <c:v>4</c:v>
                </c:pt>
                <c:pt idx="1139">
                  <c:v>4</c:v>
                </c:pt>
                <c:pt idx="1140">
                  <c:v>4</c:v>
                </c:pt>
                <c:pt idx="1141">
                  <c:v>4</c:v>
                </c:pt>
                <c:pt idx="1142">
                  <c:v>4</c:v>
                </c:pt>
                <c:pt idx="1143">
                  <c:v>4</c:v>
                </c:pt>
                <c:pt idx="1144">
                  <c:v>4</c:v>
                </c:pt>
                <c:pt idx="1145">
                  <c:v>4</c:v>
                </c:pt>
                <c:pt idx="1146">
                  <c:v>4</c:v>
                </c:pt>
                <c:pt idx="1147">
                  <c:v>4</c:v>
                </c:pt>
                <c:pt idx="1148">
                  <c:v>4</c:v>
                </c:pt>
                <c:pt idx="1149">
                  <c:v>4</c:v>
                </c:pt>
                <c:pt idx="1150">
                  <c:v>4</c:v>
                </c:pt>
                <c:pt idx="1151">
                  <c:v>4</c:v>
                </c:pt>
                <c:pt idx="1152">
                  <c:v>4</c:v>
                </c:pt>
                <c:pt idx="1153">
                  <c:v>4</c:v>
                </c:pt>
                <c:pt idx="1154">
                  <c:v>4</c:v>
                </c:pt>
                <c:pt idx="1155">
                  <c:v>4</c:v>
                </c:pt>
                <c:pt idx="1156">
                  <c:v>4</c:v>
                </c:pt>
                <c:pt idx="1157">
                  <c:v>4</c:v>
                </c:pt>
                <c:pt idx="1158">
                  <c:v>4</c:v>
                </c:pt>
                <c:pt idx="1159">
                  <c:v>4</c:v>
                </c:pt>
                <c:pt idx="1160">
                  <c:v>4</c:v>
                </c:pt>
                <c:pt idx="1161">
                  <c:v>4</c:v>
                </c:pt>
                <c:pt idx="1162">
                  <c:v>4</c:v>
                </c:pt>
                <c:pt idx="1163">
                  <c:v>4</c:v>
                </c:pt>
                <c:pt idx="1164">
                  <c:v>4</c:v>
                </c:pt>
                <c:pt idx="1165">
                  <c:v>4</c:v>
                </c:pt>
                <c:pt idx="1166">
                  <c:v>4</c:v>
                </c:pt>
                <c:pt idx="1167">
                  <c:v>4</c:v>
                </c:pt>
                <c:pt idx="1168">
                  <c:v>4</c:v>
                </c:pt>
                <c:pt idx="1169">
                  <c:v>4</c:v>
                </c:pt>
                <c:pt idx="1170">
                  <c:v>4</c:v>
                </c:pt>
                <c:pt idx="1171">
                  <c:v>4</c:v>
                </c:pt>
                <c:pt idx="1172">
                  <c:v>4</c:v>
                </c:pt>
                <c:pt idx="1173">
                  <c:v>4</c:v>
                </c:pt>
                <c:pt idx="1174">
                  <c:v>4</c:v>
                </c:pt>
                <c:pt idx="1175">
                  <c:v>4</c:v>
                </c:pt>
                <c:pt idx="1176">
                  <c:v>4</c:v>
                </c:pt>
                <c:pt idx="1177">
                  <c:v>4</c:v>
                </c:pt>
                <c:pt idx="1178">
                  <c:v>4</c:v>
                </c:pt>
                <c:pt idx="1179">
                  <c:v>4</c:v>
                </c:pt>
                <c:pt idx="1180">
                  <c:v>4</c:v>
                </c:pt>
                <c:pt idx="1181">
                  <c:v>4</c:v>
                </c:pt>
                <c:pt idx="1182">
                  <c:v>4</c:v>
                </c:pt>
                <c:pt idx="1183">
                  <c:v>4</c:v>
                </c:pt>
                <c:pt idx="1184">
                  <c:v>4</c:v>
                </c:pt>
                <c:pt idx="1185">
                  <c:v>4</c:v>
                </c:pt>
                <c:pt idx="1186">
                  <c:v>4</c:v>
                </c:pt>
                <c:pt idx="1187">
                  <c:v>4</c:v>
                </c:pt>
                <c:pt idx="1188">
                  <c:v>4</c:v>
                </c:pt>
                <c:pt idx="1189">
                  <c:v>4</c:v>
                </c:pt>
                <c:pt idx="1190">
                  <c:v>4</c:v>
                </c:pt>
                <c:pt idx="1191">
                  <c:v>4</c:v>
                </c:pt>
                <c:pt idx="1192">
                  <c:v>4</c:v>
                </c:pt>
                <c:pt idx="1193">
                  <c:v>4</c:v>
                </c:pt>
                <c:pt idx="1194">
                  <c:v>4</c:v>
                </c:pt>
                <c:pt idx="1195">
                  <c:v>4</c:v>
                </c:pt>
                <c:pt idx="1196">
                  <c:v>4</c:v>
                </c:pt>
                <c:pt idx="1197">
                  <c:v>4</c:v>
                </c:pt>
                <c:pt idx="1198">
                  <c:v>4</c:v>
                </c:pt>
                <c:pt idx="1199">
                  <c:v>4</c:v>
                </c:pt>
                <c:pt idx="1200">
                  <c:v>4</c:v>
                </c:pt>
                <c:pt idx="1201">
                  <c:v>4</c:v>
                </c:pt>
                <c:pt idx="1202">
                  <c:v>4</c:v>
                </c:pt>
                <c:pt idx="1203">
                  <c:v>4</c:v>
                </c:pt>
                <c:pt idx="1204">
                  <c:v>4</c:v>
                </c:pt>
                <c:pt idx="1205">
                  <c:v>4</c:v>
                </c:pt>
                <c:pt idx="1206">
                  <c:v>4</c:v>
                </c:pt>
                <c:pt idx="1207">
                  <c:v>4</c:v>
                </c:pt>
                <c:pt idx="1208">
                  <c:v>4</c:v>
                </c:pt>
                <c:pt idx="1209">
                  <c:v>4</c:v>
                </c:pt>
                <c:pt idx="1210">
                  <c:v>4</c:v>
                </c:pt>
                <c:pt idx="1211">
                  <c:v>4</c:v>
                </c:pt>
                <c:pt idx="1212">
                  <c:v>4</c:v>
                </c:pt>
                <c:pt idx="1213">
                  <c:v>4</c:v>
                </c:pt>
                <c:pt idx="1214">
                  <c:v>4</c:v>
                </c:pt>
                <c:pt idx="1215">
                  <c:v>4</c:v>
                </c:pt>
                <c:pt idx="1216">
                  <c:v>4</c:v>
                </c:pt>
                <c:pt idx="1217">
                  <c:v>4</c:v>
                </c:pt>
                <c:pt idx="1218">
                  <c:v>4</c:v>
                </c:pt>
                <c:pt idx="1219">
                  <c:v>4</c:v>
                </c:pt>
                <c:pt idx="1220">
                  <c:v>4</c:v>
                </c:pt>
                <c:pt idx="1221">
                  <c:v>4</c:v>
                </c:pt>
                <c:pt idx="1222">
                  <c:v>4</c:v>
                </c:pt>
                <c:pt idx="1223">
                  <c:v>4</c:v>
                </c:pt>
                <c:pt idx="1224">
                  <c:v>4</c:v>
                </c:pt>
                <c:pt idx="1225">
                  <c:v>4</c:v>
                </c:pt>
                <c:pt idx="1226">
                  <c:v>4</c:v>
                </c:pt>
                <c:pt idx="1227">
                  <c:v>4</c:v>
                </c:pt>
                <c:pt idx="1228">
                  <c:v>4</c:v>
                </c:pt>
                <c:pt idx="1229">
                  <c:v>4</c:v>
                </c:pt>
                <c:pt idx="1230">
                  <c:v>4</c:v>
                </c:pt>
                <c:pt idx="1231">
                  <c:v>4</c:v>
                </c:pt>
                <c:pt idx="1232">
                  <c:v>4</c:v>
                </c:pt>
                <c:pt idx="1233">
                  <c:v>4</c:v>
                </c:pt>
                <c:pt idx="1234">
                  <c:v>4</c:v>
                </c:pt>
                <c:pt idx="1235">
                  <c:v>4</c:v>
                </c:pt>
                <c:pt idx="1236">
                  <c:v>4</c:v>
                </c:pt>
                <c:pt idx="1237">
                  <c:v>4</c:v>
                </c:pt>
                <c:pt idx="1238">
                  <c:v>4</c:v>
                </c:pt>
                <c:pt idx="1239">
                  <c:v>4</c:v>
                </c:pt>
                <c:pt idx="1240">
                  <c:v>4</c:v>
                </c:pt>
                <c:pt idx="1241">
                  <c:v>4</c:v>
                </c:pt>
                <c:pt idx="1242">
                  <c:v>4</c:v>
                </c:pt>
                <c:pt idx="1243">
                  <c:v>4</c:v>
                </c:pt>
                <c:pt idx="1244">
                  <c:v>4</c:v>
                </c:pt>
                <c:pt idx="1245">
                  <c:v>4</c:v>
                </c:pt>
                <c:pt idx="1246">
                  <c:v>4</c:v>
                </c:pt>
                <c:pt idx="1247">
                  <c:v>4</c:v>
                </c:pt>
                <c:pt idx="1248">
                  <c:v>4</c:v>
                </c:pt>
                <c:pt idx="1249">
                  <c:v>4</c:v>
                </c:pt>
                <c:pt idx="1250">
                  <c:v>4</c:v>
                </c:pt>
                <c:pt idx="1251">
                  <c:v>4</c:v>
                </c:pt>
                <c:pt idx="1252">
                  <c:v>4</c:v>
                </c:pt>
                <c:pt idx="1253">
                  <c:v>4</c:v>
                </c:pt>
                <c:pt idx="1254">
                  <c:v>4</c:v>
                </c:pt>
                <c:pt idx="1255">
                  <c:v>4</c:v>
                </c:pt>
                <c:pt idx="1256">
                  <c:v>4</c:v>
                </c:pt>
                <c:pt idx="1257">
                  <c:v>4</c:v>
                </c:pt>
                <c:pt idx="1258">
                  <c:v>4</c:v>
                </c:pt>
                <c:pt idx="1259">
                  <c:v>4</c:v>
                </c:pt>
                <c:pt idx="1260">
                  <c:v>4</c:v>
                </c:pt>
                <c:pt idx="1261">
                  <c:v>4</c:v>
                </c:pt>
                <c:pt idx="1262">
                  <c:v>4</c:v>
                </c:pt>
                <c:pt idx="1263">
                  <c:v>4</c:v>
                </c:pt>
                <c:pt idx="1264">
                  <c:v>4</c:v>
                </c:pt>
                <c:pt idx="1265">
                  <c:v>4</c:v>
                </c:pt>
                <c:pt idx="1266">
                  <c:v>4</c:v>
                </c:pt>
                <c:pt idx="1267">
                  <c:v>4</c:v>
                </c:pt>
                <c:pt idx="1268">
                  <c:v>4</c:v>
                </c:pt>
                <c:pt idx="1269">
                  <c:v>4</c:v>
                </c:pt>
                <c:pt idx="1270">
                  <c:v>4</c:v>
                </c:pt>
                <c:pt idx="1271">
                  <c:v>4</c:v>
                </c:pt>
                <c:pt idx="1272">
                  <c:v>4</c:v>
                </c:pt>
                <c:pt idx="1273">
                  <c:v>4</c:v>
                </c:pt>
                <c:pt idx="1274">
                  <c:v>4</c:v>
                </c:pt>
                <c:pt idx="1275">
                  <c:v>4</c:v>
                </c:pt>
                <c:pt idx="1276">
                  <c:v>4</c:v>
                </c:pt>
                <c:pt idx="1277">
                  <c:v>4</c:v>
                </c:pt>
                <c:pt idx="1278">
                  <c:v>4</c:v>
                </c:pt>
                <c:pt idx="1279">
                  <c:v>4</c:v>
                </c:pt>
                <c:pt idx="1280">
                  <c:v>4</c:v>
                </c:pt>
                <c:pt idx="1281">
                  <c:v>4</c:v>
                </c:pt>
                <c:pt idx="1282">
                  <c:v>4</c:v>
                </c:pt>
                <c:pt idx="1283">
                  <c:v>4</c:v>
                </c:pt>
                <c:pt idx="1284">
                  <c:v>4</c:v>
                </c:pt>
                <c:pt idx="1285">
                  <c:v>4</c:v>
                </c:pt>
                <c:pt idx="1286">
                  <c:v>4</c:v>
                </c:pt>
                <c:pt idx="1287">
                  <c:v>4</c:v>
                </c:pt>
                <c:pt idx="1288">
                  <c:v>4</c:v>
                </c:pt>
                <c:pt idx="1289">
                  <c:v>4</c:v>
                </c:pt>
                <c:pt idx="1290">
                  <c:v>4</c:v>
                </c:pt>
                <c:pt idx="1291">
                  <c:v>4</c:v>
                </c:pt>
                <c:pt idx="1292">
                  <c:v>4</c:v>
                </c:pt>
                <c:pt idx="1293">
                  <c:v>4</c:v>
                </c:pt>
                <c:pt idx="1294">
                  <c:v>4</c:v>
                </c:pt>
                <c:pt idx="1295">
                  <c:v>4</c:v>
                </c:pt>
                <c:pt idx="1296">
                  <c:v>4</c:v>
                </c:pt>
                <c:pt idx="1297">
                  <c:v>4</c:v>
                </c:pt>
                <c:pt idx="1298">
                  <c:v>4</c:v>
                </c:pt>
                <c:pt idx="1299">
                  <c:v>4</c:v>
                </c:pt>
                <c:pt idx="1300">
                  <c:v>4</c:v>
                </c:pt>
                <c:pt idx="1301">
                  <c:v>4</c:v>
                </c:pt>
                <c:pt idx="1302">
                  <c:v>4</c:v>
                </c:pt>
                <c:pt idx="1303">
                  <c:v>4</c:v>
                </c:pt>
                <c:pt idx="1304">
                  <c:v>4</c:v>
                </c:pt>
                <c:pt idx="1305">
                  <c:v>4</c:v>
                </c:pt>
                <c:pt idx="1306">
                  <c:v>4</c:v>
                </c:pt>
                <c:pt idx="1307">
                  <c:v>4</c:v>
                </c:pt>
                <c:pt idx="1308">
                  <c:v>4</c:v>
                </c:pt>
                <c:pt idx="1309">
                  <c:v>4</c:v>
                </c:pt>
                <c:pt idx="1310">
                  <c:v>4</c:v>
                </c:pt>
                <c:pt idx="1311">
                  <c:v>4</c:v>
                </c:pt>
                <c:pt idx="1312">
                  <c:v>4</c:v>
                </c:pt>
                <c:pt idx="1313">
                  <c:v>4</c:v>
                </c:pt>
                <c:pt idx="1314">
                  <c:v>4</c:v>
                </c:pt>
                <c:pt idx="1315">
                  <c:v>4</c:v>
                </c:pt>
                <c:pt idx="1316">
                  <c:v>4</c:v>
                </c:pt>
                <c:pt idx="1317">
                  <c:v>4</c:v>
                </c:pt>
                <c:pt idx="1318">
                  <c:v>4</c:v>
                </c:pt>
                <c:pt idx="1319">
                  <c:v>4</c:v>
                </c:pt>
                <c:pt idx="1320">
                  <c:v>4</c:v>
                </c:pt>
                <c:pt idx="1321">
                  <c:v>4</c:v>
                </c:pt>
                <c:pt idx="1322">
                  <c:v>4</c:v>
                </c:pt>
                <c:pt idx="1323">
                  <c:v>4</c:v>
                </c:pt>
                <c:pt idx="1324">
                  <c:v>4</c:v>
                </c:pt>
                <c:pt idx="1325">
                  <c:v>4</c:v>
                </c:pt>
                <c:pt idx="1326">
                  <c:v>4</c:v>
                </c:pt>
                <c:pt idx="1327">
                  <c:v>4</c:v>
                </c:pt>
                <c:pt idx="1328">
                  <c:v>4</c:v>
                </c:pt>
                <c:pt idx="1329">
                  <c:v>4</c:v>
                </c:pt>
                <c:pt idx="1330">
                  <c:v>4</c:v>
                </c:pt>
                <c:pt idx="1331">
                  <c:v>4</c:v>
                </c:pt>
                <c:pt idx="1332">
                  <c:v>4</c:v>
                </c:pt>
                <c:pt idx="1333">
                  <c:v>4</c:v>
                </c:pt>
                <c:pt idx="1334">
                  <c:v>4</c:v>
                </c:pt>
                <c:pt idx="1335">
                  <c:v>4</c:v>
                </c:pt>
                <c:pt idx="1336">
                  <c:v>4</c:v>
                </c:pt>
                <c:pt idx="1337">
                  <c:v>4</c:v>
                </c:pt>
                <c:pt idx="1338">
                  <c:v>4</c:v>
                </c:pt>
                <c:pt idx="1339">
                  <c:v>4</c:v>
                </c:pt>
                <c:pt idx="1340">
                  <c:v>4</c:v>
                </c:pt>
                <c:pt idx="1341">
                  <c:v>4</c:v>
                </c:pt>
                <c:pt idx="1342">
                  <c:v>4</c:v>
                </c:pt>
                <c:pt idx="1343">
                  <c:v>4</c:v>
                </c:pt>
                <c:pt idx="1344">
                  <c:v>4</c:v>
                </c:pt>
                <c:pt idx="1345">
                  <c:v>4</c:v>
                </c:pt>
                <c:pt idx="1346">
                  <c:v>4</c:v>
                </c:pt>
                <c:pt idx="1347">
                  <c:v>4</c:v>
                </c:pt>
                <c:pt idx="1348">
                  <c:v>4</c:v>
                </c:pt>
                <c:pt idx="1349">
                  <c:v>4</c:v>
                </c:pt>
                <c:pt idx="1350">
                  <c:v>4</c:v>
                </c:pt>
                <c:pt idx="1351">
                  <c:v>4</c:v>
                </c:pt>
                <c:pt idx="1352">
                  <c:v>4</c:v>
                </c:pt>
                <c:pt idx="1353">
                  <c:v>4</c:v>
                </c:pt>
                <c:pt idx="1354">
                  <c:v>4</c:v>
                </c:pt>
                <c:pt idx="1355">
                  <c:v>4</c:v>
                </c:pt>
                <c:pt idx="1356">
                  <c:v>4</c:v>
                </c:pt>
                <c:pt idx="1357">
                  <c:v>4</c:v>
                </c:pt>
                <c:pt idx="1358">
                  <c:v>4</c:v>
                </c:pt>
                <c:pt idx="1359">
                  <c:v>4</c:v>
                </c:pt>
                <c:pt idx="1360">
                  <c:v>4</c:v>
                </c:pt>
                <c:pt idx="1361">
                  <c:v>4</c:v>
                </c:pt>
                <c:pt idx="1362">
                  <c:v>4</c:v>
                </c:pt>
                <c:pt idx="1363">
                  <c:v>4</c:v>
                </c:pt>
                <c:pt idx="1364">
                  <c:v>4</c:v>
                </c:pt>
                <c:pt idx="1365">
                  <c:v>4</c:v>
                </c:pt>
                <c:pt idx="1366">
                  <c:v>4</c:v>
                </c:pt>
                <c:pt idx="1367">
                  <c:v>4</c:v>
                </c:pt>
                <c:pt idx="1368">
                  <c:v>4</c:v>
                </c:pt>
                <c:pt idx="1369">
                  <c:v>4</c:v>
                </c:pt>
                <c:pt idx="1370">
                  <c:v>4</c:v>
                </c:pt>
                <c:pt idx="1371">
                  <c:v>4</c:v>
                </c:pt>
                <c:pt idx="1372">
                  <c:v>4</c:v>
                </c:pt>
                <c:pt idx="1373">
                  <c:v>4</c:v>
                </c:pt>
                <c:pt idx="1374">
                  <c:v>4</c:v>
                </c:pt>
                <c:pt idx="1375">
                  <c:v>4</c:v>
                </c:pt>
                <c:pt idx="1376">
                  <c:v>4</c:v>
                </c:pt>
                <c:pt idx="1377">
                  <c:v>4</c:v>
                </c:pt>
                <c:pt idx="1378">
                  <c:v>4</c:v>
                </c:pt>
                <c:pt idx="1379">
                  <c:v>4</c:v>
                </c:pt>
                <c:pt idx="1380">
                  <c:v>4</c:v>
                </c:pt>
                <c:pt idx="1381">
                  <c:v>4</c:v>
                </c:pt>
                <c:pt idx="1382">
                  <c:v>4</c:v>
                </c:pt>
                <c:pt idx="1383">
                  <c:v>4</c:v>
                </c:pt>
                <c:pt idx="1384">
                  <c:v>4</c:v>
                </c:pt>
                <c:pt idx="1385">
                  <c:v>4</c:v>
                </c:pt>
                <c:pt idx="1386">
                  <c:v>4</c:v>
                </c:pt>
                <c:pt idx="1387">
                  <c:v>4</c:v>
                </c:pt>
                <c:pt idx="1388">
                  <c:v>4</c:v>
                </c:pt>
                <c:pt idx="1389">
                  <c:v>4</c:v>
                </c:pt>
                <c:pt idx="1390">
                  <c:v>4</c:v>
                </c:pt>
                <c:pt idx="1391">
                  <c:v>4</c:v>
                </c:pt>
                <c:pt idx="1392">
                  <c:v>4</c:v>
                </c:pt>
                <c:pt idx="1393">
                  <c:v>4</c:v>
                </c:pt>
                <c:pt idx="1394">
                  <c:v>4</c:v>
                </c:pt>
                <c:pt idx="1395">
                  <c:v>4</c:v>
                </c:pt>
                <c:pt idx="1396">
                  <c:v>4</c:v>
                </c:pt>
                <c:pt idx="1397">
                  <c:v>4</c:v>
                </c:pt>
                <c:pt idx="1398">
                  <c:v>4</c:v>
                </c:pt>
                <c:pt idx="1399">
                  <c:v>4</c:v>
                </c:pt>
                <c:pt idx="1400">
                  <c:v>4</c:v>
                </c:pt>
                <c:pt idx="1401">
                  <c:v>4</c:v>
                </c:pt>
                <c:pt idx="1402">
                  <c:v>4</c:v>
                </c:pt>
                <c:pt idx="1403">
                  <c:v>4</c:v>
                </c:pt>
                <c:pt idx="1404">
                  <c:v>4</c:v>
                </c:pt>
                <c:pt idx="1405">
                  <c:v>4</c:v>
                </c:pt>
                <c:pt idx="1406">
                  <c:v>4</c:v>
                </c:pt>
                <c:pt idx="1407">
                  <c:v>4</c:v>
                </c:pt>
                <c:pt idx="1408">
                  <c:v>4</c:v>
                </c:pt>
                <c:pt idx="1409">
                  <c:v>4</c:v>
                </c:pt>
                <c:pt idx="1410">
                  <c:v>4</c:v>
                </c:pt>
                <c:pt idx="1411">
                  <c:v>4</c:v>
                </c:pt>
                <c:pt idx="1412">
                  <c:v>4</c:v>
                </c:pt>
                <c:pt idx="1413">
                  <c:v>4</c:v>
                </c:pt>
                <c:pt idx="1414">
                  <c:v>4</c:v>
                </c:pt>
                <c:pt idx="1415">
                  <c:v>4</c:v>
                </c:pt>
                <c:pt idx="1416">
                  <c:v>4</c:v>
                </c:pt>
                <c:pt idx="1417">
                  <c:v>4</c:v>
                </c:pt>
                <c:pt idx="1418">
                  <c:v>4</c:v>
                </c:pt>
                <c:pt idx="1419">
                  <c:v>4</c:v>
                </c:pt>
                <c:pt idx="1420">
                  <c:v>4</c:v>
                </c:pt>
                <c:pt idx="1421">
                  <c:v>4</c:v>
                </c:pt>
                <c:pt idx="1422">
                  <c:v>4</c:v>
                </c:pt>
                <c:pt idx="1423">
                  <c:v>4</c:v>
                </c:pt>
                <c:pt idx="1424">
                  <c:v>4</c:v>
                </c:pt>
                <c:pt idx="1425">
                  <c:v>4</c:v>
                </c:pt>
                <c:pt idx="1426">
                  <c:v>4</c:v>
                </c:pt>
                <c:pt idx="1427">
                  <c:v>4</c:v>
                </c:pt>
                <c:pt idx="1428">
                  <c:v>4</c:v>
                </c:pt>
                <c:pt idx="1429">
                  <c:v>4</c:v>
                </c:pt>
                <c:pt idx="1430">
                  <c:v>4</c:v>
                </c:pt>
                <c:pt idx="1431">
                  <c:v>4</c:v>
                </c:pt>
                <c:pt idx="1432">
                  <c:v>4</c:v>
                </c:pt>
                <c:pt idx="1433">
                  <c:v>4</c:v>
                </c:pt>
                <c:pt idx="1434">
                  <c:v>4</c:v>
                </c:pt>
                <c:pt idx="1435">
                  <c:v>4</c:v>
                </c:pt>
                <c:pt idx="1436">
                  <c:v>4</c:v>
                </c:pt>
                <c:pt idx="1437">
                  <c:v>4</c:v>
                </c:pt>
                <c:pt idx="1438">
                  <c:v>4</c:v>
                </c:pt>
                <c:pt idx="1439">
                  <c:v>4</c:v>
                </c:pt>
                <c:pt idx="1440">
                  <c:v>4</c:v>
                </c:pt>
                <c:pt idx="1441">
                  <c:v>4</c:v>
                </c:pt>
                <c:pt idx="1442">
                  <c:v>4</c:v>
                </c:pt>
                <c:pt idx="1443">
                  <c:v>4</c:v>
                </c:pt>
                <c:pt idx="1444">
                  <c:v>4</c:v>
                </c:pt>
                <c:pt idx="1445">
                  <c:v>4</c:v>
                </c:pt>
                <c:pt idx="1446">
                  <c:v>4</c:v>
                </c:pt>
                <c:pt idx="1447">
                  <c:v>4</c:v>
                </c:pt>
                <c:pt idx="1448">
                  <c:v>4</c:v>
                </c:pt>
                <c:pt idx="1449">
                  <c:v>4</c:v>
                </c:pt>
                <c:pt idx="1450">
                  <c:v>4</c:v>
                </c:pt>
                <c:pt idx="1451">
                  <c:v>4</c:v>
                </c:pt>
                <c:pt idx="1452">
                  <c:v>4</c:v>
                </c:pt>
                <c:pt idx="1453">
                  <c:v>4</c:v>
                </c:pt>
                <c:pt idx="1454">
                  <c:v>4</c:v>
                </c:pt>
                <c:pt idx="1455">
                  <c:v>4</c:v>
                </c:pt>
                <c:pt idx="1456">
                  <c:v>4</c:v>
                </c:pt>
                <c:pt idx="1457">
                  <c:v>4</c:v>
                </c:pt>
                <c:pt idx="1458">
                  <c:v>4</c:v>
                </c:pt>
                <c:pt idx="1459">
                  <c:v>4</c:v>
                </c:pt>
                <c:pt idx="1460">
                  <c:v>4</c:v>
                </c:pt>
                <c:pt idx="1461">
                  <c:v>4</c:v>
                </c:pt>
                <c:pt idx="1462">
                  <c:v>4</c:v>
                </c:pt>
                <c:pt idx="1463">
                  <c:v>4</c:v>
                </c:pt>
                <c:pt idx="1464">
                  <c:v>4</c:v>
                </c:pt>
                <c:pt idx="1465">
                  <c:v>4</c:v>
                </c:pt>
                <c:pt idx="1466">
                  <c:v>4</c:v>
                </c:pt>
                <c:pt idx="1467">
                  <c:v>4</c:v>
                </c:pt>
                <c:pt idx="1468">
                  <c:v>4</c:v>
                </c:pt>
                <c:pt idx="1469">
                  <c:v>4</c:v>
                </c:pt>
                <c:pt idx="1470">
                  <c:v>4</c:v>
                </c:pt>
                <c:pt idx="1471">
                  <c:v>4</c:v>
                </c:pt>
                <c:pt idx="1472">
                  <c:v>4</c:v>
                </c:pt>
                <c:pt idx="1473">
                  <c:v>4</c:v>
                </c:pt>
                <c:pt idx="1474">
                  <c:v>4</c:v>
                </c:pt>
                <c:pt idx="1475">
                  <c:v>4</c:v>
                </c:pt>
                <c:pt idx="1476">
                  <c:v>4</c:v>
                </c:pt>
                <c:pt idx="1477">
                  <c:v>4</c:v>
                </c:pt>
                <c:pt idx="1478">
                  <c:v>4</c:v>
                </c:pt>
                <c:pt idx="1479">
                  <c:v>4</c:v>
                </c:pt>
                <c:pt idx="1480">
                  <c:v>4</c:v>
                </c:pt>
                <c:pt idx="1481">
                  <c:v>4</c:v>
                </c:pt>
                <c:pt idx="1482">
                  <c:v>4</c:v>
                </c:pt>
                <c:pt idx="1483">
                  <c:v>4</c:v>
                </c:pt>
                <c:pt idx="1484">
                  <c:v>4</c:v>
                </c:pt>
                <c:pt idx="1485">
                  <c:v>4</c:v>
                </c:pt>
                <c:pt idx="1486">
                  <c:v>4</c:v>
                </c:pt>
                <c:pt idx="1487">
                  <c:v>4</c:v>
                </c:pt>
                <c:pt idx="1488">
                  <c:v>4</c:v>
                </c:pt>
                <c:pt idx="1489">
                  <c:v>4</c:v>
                </c:pt>
                <c:pt idx="1490">
                  <c:v>4</c:v>
                </c:pt>
                <c:pt idx="1491">
                  <c:v>4</c:v>
                </c:pt>
                <c:pt idx="1492">
                  <c:v>4</c:v>
                </c:pt>
                <c:pt idx="1493">
                  <c:v>4</c:v>
                </c:pt>
                <c:pt idx="1494">
                  <c:v>4</c:v>
                </c:pt>
                <c:pt idx="1495">
                  <c:v>4</c:v>
                </c:pt>
                <c:pt idx="1496">
                  <c:v>4</c:v>
                </c:pt>
                <c:pt idx="1497">
                  <c:v>4</c:v>
                </c:pt>
                <c:pt idx="1498">
                  <c:v>4</c:v>
                </c:pt>
                <c:pt idx="1499">
                  <c:v>4</c:v>
                </c:pt>
                <c:pt idx="1500">
                  <c:v>4</c:v>
                </c:pt>
              </c:numCache>
            </c:numRef>
          </c:yVal>
          <c:smooth val="0"/>
        </c:ser>
        <c:ser>
          <c:idx val="3"/>
          <c:order val="3"/>
          <c:tx>
            <c:v>Kanalkant scenarie 2</c:v>
          </c:tx>
          <c:spPr>
            <a:ln>
              <a:solidFill>
                <a:srgbClr val="00B050"/>
              </a:solidFill>
              <a:prstDash val="sysDash"/>
            </a:ln>
          </c:spPr>
          <c:marker>
            <c:symbol val="none"/>
          </c:marker>
          <c:xVal>
            <c:numRef>
              <c:f>'Beregninger scenarie 2'!$G$29:$G$1531</c:f>
              <c:numCache>
                <c:formatCode>#,##0.00</c:formatCode>
                <c:ptCount val="1503"/>
                <c:pt idx="0">
                  <c:v>0</c:v>
                </c:pt>
                <c:pt idx="1">
                  <c:v>2</c:v>
                </c:pt>
                <c:pt idx="2">
                  <c:v>2.0086666666666666</c:v>
                </c:pt>
                <c:pt idx="3">
                  <c:v>2.0173333333333332</c:v>
                </c:pt>
                <c:pt idx="4">
                  <c:v>2.0259999999999998</c:v>
                </c:pt>
                <c:pt idx="5">
                  <c:v>2.0346666666666668</c:v>
                </c:pt>
                <c:pt idx="6">
                  <c:v>2.0433333333333334</c:v>
                </c:pt>
                <c:pt idx="7">
                  <c:v>2.052</c:v>
                </c:pt>
                <c:pt idx="8">
                  <c:v>2.0606666666666666</c:v>
                </c:pt>
                <c:pt idx="9">
                  <c:v>2.0693333333333332</c:v>
                </c:pt>
                <c:pt idx="10">
                  <c:v>2.0779999999999998</c:v>
                </c:pt>
                <c:pt idx="11">
                  <c:v>2.0866666666666669</c:v>
                </c:pt>
                <c:pt idx="12">
                  <c:v>2.0953333333333335</c:v>
                </c:pt>
                <c:pt idx="13">
                  <c:v>2.1040000000000001</c:v>
                </c:pt>
                <c:pt idx="14">
                  <c:v>2.1126666666666667</c:v>
                </c:pt>
                <c:pt idx="15">
                  <c:v>2.1213333333333333</c:v>
                </c:pt>
                <c:pt idx="16">
                  <c:v>2.13</c:v>
                </c:pt>
                <c:pt idx="17">
                  <c:v>2.1386666666666665</c:v>
                </c:pt>
                <c:pt idx="18">
                  <c:v>2.1473333333333335</c:v>
                </c:pt>
                <c:pt idx="19">
                  <c:v>2.1560000000000001</c:v>
                </c:pt>
                <c:pt idx="20">
                  <c:v>2.1646666666666667</c:v>
                </c:pt>
                <c:pt idx="21">
                  <c:v>2.1733333333333333</c:v>
                </c:pt>
                <c:pt idx="22">
                  <c:v>2.1819999999999999</c:v>
                </c:pt>
                <c:pt idx="23">
                  <c:v>2.1906666666666665</c:v>
                </c:pt>
                <c:pt idx="24">
                  <c:v>2.1993333333333331</c:v>
                </c:pt>
                <c:pt idx="25">
                  <c:v>2.2079999999999997</c:v>
                </c:pt>
                <c:pt idx="26">
                  <c:v>2.2166666666666668</c:v>
                </c:pt>
                <c:pt idx="27">
                  <c:v>2.2253333333333334</c:v>
                </c:pt>
                <c:pt idx="28">
                  <c:v>2.234</c:v>
                </c:pt>
                <c:pt idx="29">
                  <c:v>2.2426666666666666</c:v>
                </c:pt>
                <c:pt idx="30">
                  <c:v>2.2513333333333332</c:v>
                </c:pt>
                <c:pt idx="31">
                  <c:v>2.2599999999999998</c:v>
                </c:pt>
                <c:pt idx="32">
                  <c:v>2.2686666666666664</c:v>
                </c:pt>
                <c:pt idx="33">
                  <c:v>2.277333333333333</c:v>
                </c:pt>
                <c:pt idx="34">
                  <c:v>2.286</c:v>
                </c:pt>
                <c:pt idx="35">
                  <c:v>2.2946666666666666</c:v>
                </c:pt>
                <c:pt idx="36">
                  <c:v>2.3033333333333332</c:v>
                </c:pt>
                <c:pt idx="37">
                  <c:v>2.3119999999999998</c:v>
                </c:pt>
                <c:pt idx="38">
                  <c:v>2.3206666666666664</c:v>
                </c:pt>
                <c:pt idx="39">
                  <c:v>2.329333333333333</c:v>
                </c:pt>
                <c:pt idx="40">
                  <c:v>2.3379999999999996</c:v>
                </c:pt>
                <c:pt idx="41">
                  <c:v>2.3466666666666667</c:v>
                </c:pt>
                <c:pt idx="42">
                  <c:v>2.3553333333333333</c:v>
                </c:pt>
                <c:pt idx="43">
                  <c:v>2.3639999999999999</c:v>
                </c:pt>
                <c:pt idx="44">
                  <c:v>2.3726666666666665</c:v>
                </c:pt>
                <c:pt idx="45">
                  <c:v>2.3813333333333331</c:v>
                </c:pt>
                <c:pt idx="46">
                  <c:v>2.3899999999999997</c:v>
                </c:pt>
                <c:pt idx="47">
                  <c:v>2.3986666666666663</c:v>
                </c:pt>
                <c:pt idx="48">
                  <c:v>2.4073333333333329</c:v>
                </c:pt>
                <c:pt idx="49">
                  <c:v>2.4159999999999995</c:v>
                </c:pt>
                <c:pt idx="50">
                  <c:v>2.4246666666666665</c:v>
                </c:pt>
                <c:pt idx="51">
                  <c:v>2.4333333333333331</c:v>
                </c:pt>
                <c:pt idx="52">
                  <c:v>2.4419999999999997</c:v>
                </c:pt>
                <c:pt idx="53">
                  <c:v>2.4506666666666663</c:v>
                </c:pt>
                <c:pt idx="54">
                  <c:v>2.4593333333333329</c:v>
                </c:pt>
                <c:pt idx="55">
                  <c:v>2.4679999999999995</c:v>
                </c:pt>
                <c:pt idx="56">
                  <c:v>2.4766666666666661</c:v>
                </c:pt>
                <c:pt idx="57">
                  <c:v>2.4853333333333332</c:v>
                </c:pt>
                <c:pt idx="58">
                  <c:v>2.4939999999999998</c:v>
                </c:pt>
                <c:pt idx="59">
                  <c:v>2.5026666666666664</c:v>
                </c:pt>
                <c:pt idx="60">
                  <c:v>2.511333333333333</c:v>
                </c:pt>
                <c:pt idx="61">
                  <c:v>2.5199999999999996</c:v>
                </c:pt>
                <c:pt idx="62">
                  <c:v>2.5286666666666662</c:v>
                </c:pt>
                <c:pt idx="63">
                  <c:v>2.5373333333333332</c:v>
                </c:pt>
                <c:pt idx="64">
                  <c:v>2.5459999999999998</c:v>
                </c:pt>
                <c:pt idx="65">
                  <c:v>2.5546666666666664</c:v>
                </c:pt>
                <c:pt idx="66">
                  <c:v>2.5633333333333335</c:v>
                </c:pt>
                <c:pt idx="67">
                  <c:v>2.5720000000000001</c:v>
                </c:pt>
                <c:pt idx="68">
                  <c:v>2.5806666666666667</c:v>
                </c:pt>
                <c:pt idx="69">
                  <c:v>2.5893333333333333</c:v>
                </c:pt>
                <c:pt idx="70">
                  <c:v>2.5979999999999999</c:v>
                </c:pt>
                <c:pt idx="71">
                  <c:v>2.6066666666666669</c:v>
                </c:pt>
                <c:pt idx="72">
                  <c:v>2.6153333333333335</c:v>
                </c:pt>
                <c:pt idx="73">
                  <c:v>2.6240000000000001</c:v>
                </c:pt>
                <c:pt idx="74">
                  <c:v>2.6326666666666672</c:v>
                </c:pt>
                <c:pt idx="75">
                  <c:v>2.6413333333333338</c:v>
                </c:pt>
                <c:pt idx="76">
                  <c:v>2.6500000000000004</c:v>
                </c:pt>
                <c:pt idx="77">
                  <c:v>2.658666666666667</c:v>
                </c:pt>
                <c:pt idx="78">
                  <c:v>2.6673333333333336</c:v>
                </c:pt>
                <c:pt idx="79">
                  <c:v>2.6760000000000006</c:v>
                </c:pt>
                <c:pt idx="80">
                  <c:v>2.6846666666666672</c:v>
                </c:pt>
                <c:pt idx="81">
                  <c:v>2.6933333333333338</c:v>
                </c:pt>
                <c:pt idx="82">
                  <c:v>2.7020000000000008</c:v>
                </c:pt>
                <c:pt idx="83">
                  <c:v>2.7106666666666674</c:v>
                </c:pt>
                <c:pt idx="84">
                  <c:v>2.719333333333334</c:v>
                </c:pt>
                <c:pt idx="85">
                  <c:v>2.7280000000000006</c:v>
                </c:pt>
                <c:pt idx="86">
                  <c:v>2.7366666666666672</c:v>
                </c:pt>
                <c:pt idx="87">
                  <c:v>2.7453333333333343</c:v>
                </c:pt>
                <c:pt idx="88">
                  <c:v>2.7540000000000009</c:v>
                </c:pt>
                <c:pt idx="89">
                  <c:v>2.7626666666666675</c:v>
                </c:pt>
                <c:pt idx="90">
                  <c:v>2.7713333333333345</c:v>
                </c:pt>
                <c:pt idx="91">
                  <c:v>2.7800000000000011</c:v>
                </c:pt>
                <c:pt idx="92">
                  <c:v>2.7886666666666677</c:v>
                </c:pt>
                <c:pt idx="93">
                  <c:v>2.7973333333333343</c:v>
                </c:pt>
                <c:pt idx="94">
                  <c:v>2.8060000000000009</c:v>
                </c:pt>
                <c:pt idx="95">
                  <c:v>2.814666666666668</c:v>
                </c:pt>
                <c:pt idx="96">
                  <c:v>2.8233333333333346</c:v>
                </c:pt>
                <c:pt idx="97">
                  <c:v>2.8320000000000012</c:v>
                </c:pt>
                <c:pt idx="98">
                  <c:v>2.8406666666666682</c:v>
                </c:pt>
                <c:pt idx="99">
                  <c:v>2.8493333333333348</c:v>
                </c:pt>
                <c:pt idx="100">
                  <c:v>2.8580000000000014</c:v>
                </c:pt>
                <c:pt idx="101">
                  <c:v>2.866666666666668</c:v>
                </c:pt>
                <c:pt idx="102">
                  <c:v>2.8753333333333346</c:v>
                </c:pt>
                <c:pt idx="103">
                  <c:v>2.8840000000000017</c:v>
                </c:pt>
                <c:pt idx="104">
                  <c:v>2.8926666666666683</c:v>
                </c:pt>
                <c:pt idx="105">
                  <c:v>2.9013333333333349</c:v>
                </c:pt>
                <c:pt idx="106">
                  <c:v>2.9100000000000019</c:v>
                </c:pt>
                <c:pt idx="107">
                  <c:v>2.9186666666666685</c:v>
                </c:pt>
                <c:pt idx="108">
                  <c:v>2.9273333333333351</c:v>
                </c:pt>
                <c:pt idx="109">
                  <c:v>2.9360000000000017</c:v>
                </c:pt>
                <c:pt idx="110">
                  <c:v>2.9446666666666683</c:v>
                </c:pt>
                <c:pt idx="111">
                  <c:v>2.9533333333333354</c:v>
                </c:pt>
                <c:pt idx="112">
                  <c:v>2.962000000000002</c:v>
                </c:pt>
                <c:pt idx="113">
                  <c:v>2.9706666666666686</c:v>
                </c:pt>
                <c:pt idx="114">
                  <c:v>2.9793333333333356</c:v>
                </c:pt>
                <c:pt idx="115">
                  <c:v>2.9880000000000022</c:v>
                </c:pt>
                <c:pt idx="116">
                  <c:v>2.9966666666666688</c:v>
                </c:pt>
                <c:pt idx="117">
                  <c:v>3.0053333333333354</c:v>
                </c:pt>
                <c:pt idx="118">
                  <c:v>3.014000000000002</c:v>
                </c:pt>
                <c:pt idx="119">
                  <c:v>3.0226666666666686</c:v>
                </c:pt>
                <c:pt idx="120">
                  <c:v>3.0313333333333352</c:v>
                </c:pt>
                <c:pt idx="121">
                  <c:v>3.0400000000000018</c:v>
                </c:pt>
                <c:pt idx="122">
                  <c:v>3.0486666666666684</c:v>
                </c:pt>
                <c:pt idx="123">
                  <c:v>3.057333333333335</c:v>
                </c:pt>
                <c:pt idx="124">
                  <c:v>3.0660000000000016</c:v>
                </c:pt>
                <c:pt idx="125">
                  <c:v>3.0746666666666682</c:v>
                </c:pt>
                <c:pt idx="126">
                  <c:v>3.0833333333333348</c:v>
                </c:pt>
                <c:pt idx="127">
                  <c:v>3.0920000000000014</c:v>
                </c:pt>
                <c:pt idx="128">
                  <c:v>3.100666666666668</c:v>
                </c:pt>
                <c:pt idx="129">
                  <c:v>3.1093333333333346</c:v>
                </c:pt>
                <c:pt idx="130">
                  <c:v>3.1180000000000012</c:v>
                </c:pt>
                <c:pt idx="131">
                  <c:v>3.1266666666666678</c:v>
                </c:pt>
                <c:pt idx="132">
                  <c:v>3.1353333333333344</c:v>
                </c:pt>
                <c:pt idx="133">
                  <c:v>3.144000000000001</c:v>
                </c:pt>
                <c:pt idx="134">
                  <c:v>3.1526666666666676</c:v>
                </c:pt>
                <c:pt idx="135">
                  <c:v>3.1613333333333342</c:v>
                </c:pt>
                <c:pt idx="136">
                  <c:v>3.1700000000000008</c:v>
                </c:pt>
                <c:pt idx="137">
                  <c:v>3.1786666666666674</c:v>
                </c:pt>
                <c:pt idx="138">
                  <c:v>3.187333333333334</c:v>
                </c:pt>
                <c:pt idx="139">
                  <c:v>3.1960000000000006</c:v>
                </c:pt>
                <c:pt idx="140">
                  <c:v>3.2046666666666672</c:v>
                </c:pt>
                <c:pt idx="141">
                  <c:v>3.2133333333333338</c:v>
                </c:pt>
                <c:pt idx="142">
                  <c:v>3.2220000000000004</c:v>
                </c:pt>
                <c:pt idx="143">
                  <c:v>3.230666666666667</c:v>
                </c:pt>
                <c:pt idx="144">
                  <c:v>3.2393333333333336</c:v>
                </c:pt>
                <c:pt idx="145">
                  <c:v>3.2480000000000002</c:v>
                </c:pt>
                <c:pt idx="146">
                  <c:v>3.2566666666666668</c:v>
                </c:pt>
                <c:pt idx="147">
                  <c:v>3.2653333333333334</c:v>
                </c:pt>
                <c:pt idx="148">
                  <c:v>3.274</c:v>
                </c:pt>
                <c:pt idx="149">
                  <c:v>3.2826666666666666</c:v>
                </c:pt>
                <c:pt idx="150">
                  <c:v>3.2913333333333332</c:v>
                </c:pt>
                <c:pt idx="151">
                  <c:v>3.3</c:v>
                </c:pt>
                <c:pt idx="152">
                  <c:v>3.3086666666666664</c:v>
                </c:pt>
                <c:pt idx="153">
                  <c:v>3.317333333333333</c:v>
                </c:pt>
                <c:pt idx="154">
                  <c:v>3.3259999999999996</c:v>
                </c:pt>
                <c:pt idx="155">
                  <c:v>3.3346666666666662</c:v>
                </c:pt>
                <c:pt idx="156">
                  <c:v>3.3433333333333328</c:v>
                </c:pt>
                <c:pt idx="157">
                  <c:v>3.3519999999999994</c:v>
                </c:pt>
                <c:pt idx="158">
                  <c:v>3.360666666666666</c:v>
                </c:pt>
                <c:pt idx="159">
                  <c:v>3.3693333333333326</c:v>
                </c:pt>
                <c:pt idx="160">
                  <c:v>3.3779999999999992</c:v>
                </c:pt>
                <c:pt idx="161">
                  <c:v>3.3866666666666658</c:v>
                </c:pt>
                <c:pt idx="162">
                  <c:v>3.3953333333333324</c:v>
                </c:pt>
                <c:pt idx="163">
                  <c:v>3.403999999999999</c:v>
                </c:pt>
                <c:pt idx="164">
                  <c:v>3.4126666666666656</c:v>
                </c:pt>
                <c:pt idx="165">
                  <c:v>3.4213333333333322</c:v>
                </c:pt>
                <c:pt idx="166">
                  <c:v>3.4299999999999988</c:v>
                </c:pt>
                <c:pt idx="167">
                  <c:v>3.4386666666666654</c:v>
                </c:pt>
                <c:pt idx="168">
                  <c:v>3.447333333333332</c:v>
                </c:pt>
                <c:pt idx="169">
                  <c:v>3.4559999999999986</c:v>
                </c:pt>
                <c:pt idx="170">
                  <c:v>3.4646666666666652</c:v>
                </c:pt>
                <c:pt idx="171">
                  <c:v>3.4733333333333318</c:v>
                </c:pt>
                <c:pt idx="172">
                  <c:v>3.4819999999999984</c:v>
                </c:pt>
                <c:pt idx="173">
                  <c:v>3.490666666666665</c:v>
                </c:pt>
                <c:pt idx="174">
                  <c:v>3.4993333333333316</c:v>
                </c:pt>
                <c:pt idx="175">
                  <c:v>3.5079999999999982</c:v>
                </c:pt>
                <c:pt idx="176">
                  <c:v>3.5166666666666648</c:v>
                </c:pt>
                <c:pt idx="177">
                  <c:v>3.5253333333333314</c:v>
                </c:pt>
                <c:pt idx="178">
                  <c:v>3.533999999999998</c:v>
                </c:pt>
                <c:pt idx="179">
                  <c:v>3.5426666666666646</c:v>
                </c:pt>
                <c:pt idx="180">
                  <c:v>3.5513333333333312</c:v>
                </c:pt>
                <c:pt idx="181">
                  <c:v>3.5599999999999978</c:v>
                </c:pt>
                <c:pt idx="182">
                  <c:v>3.5686666666666644</c:v>
                </c:pt>
                <c:pt idx="183">
                  <c:v>3.577333333333331</c:v>
                </c:pt>
                <c:pt idx="184">
                  <c:v>3.5859999999999976</c:v>
                </c:pt>
                <c:pt idx="185">
                  <c:v>3.5946666666666642</c:v>
                </c:pt>
                <c:pt idx="186">
                  <c:v>3.6033333333333308</c:v>
                </c:pt>
                <c:pt idx="187">
                  <c:v>3.6119999999999974</c:v>
                </c:pt>
                <c:pt idx="188">
                  <c:v>3.620666666666664</c:v>
                </c:pt>
                <c:pt idx="189">
                  <c:v>3.6293333333333306</c:v>
                </c:pt>
                <c:pt idx="190">
                  <c:v>3.6379999999999972</c:v>
                </c:pt>
                <c:pt idx="191">
                  <c:v>3.6466666666666638</c:v>
                </c:pt>
                <c:pt idx="192">
                  <c:v>3.6553333333333304</c:v>
                </c:pt>
                <c:pt idx="193">
                  <c:v>3.663999999999997</c:v>
                </c:pt>
                <c:pt idx="194">
                  <c:v>3.6726666666666636</c:v>
                </c:pt>
                <c:pt idx="195">
                  <c:v>3.6813333333333302</c:v>
                </c:pt>
                <c:pt idx="196">
                  <c:v>3.6899999999999968</c:v>
                </c:pt>
                <c:pt idx="197">
                  <c:v>3.6986666666666634</c:v>
                </c:pt>
                <c:pt idx="198">
                  <c:v>3.70733333333333</c:v>
                </c:pt>
                <c:pt idx="199">
                  <c:v>3.7159999999999966</c:v>
                </c:pt>
                <c:pt idx="200">
                  <c:v>3.7246666666666632</c:v>
                </c:pt>
                <c:pt idx="201">
                  <c:v>3.7333333333333298</c:v>
                </c:pt>
                <c:pt idx="202">
                  <c:v>3.7419999999999964</c:v>
                </c:pt>
                <c:pt idx="203">
                  <c:v>3.750666666666663</c:v>
                </c:pt>
                <c:pt idx="204">
                  <c:v>3.7593333333333296</c:v>
                </c:pt>
                <c:pt idx="205">
                  <c:v>3.7679999999999962</c:v>
                </c:pt>
                <c:pt idx="206">
                  <c:v>3.7766666666666628</c:v>
                </c:pt>
                <c:pt idx="207">
                  <c:v>3.7853333333333294</c:v>
                </c:pt>
                <c:pt idx="208">
                  <c:v>3.793999999999996</c:v>
                </c:pt>
                <c:pt idx="209">
                  <c:v>3.8026666666666626</c:v>
                </c:pt>
                <c:pt idx="210">
                  <c:v>3.8113333333333292</c:v>
                </c:pt>
                <c:pt idx="211">
                  <c:v>3.8199999999999958</c:v>
                </c:pt>
                <c:pt idx="212">
                  <c:v>3.8286666666666624</c:v>
                </c:pt>
                <c:pt idx="213">
                  <c:v>3.837333333333329</c:v>
                </c:pt>
                <c:pt idx="214">
                  <c:v>3.8459999999999956</c:v>
                </c:pt>
                <c:pt idx="215">
                  <c:v>3.8546666666666622</c:v>
                </c:pt>
                <c:pt idx="216">
                  <c:v>3.8633333333333288</c:v>
                </c:pt>
                <c:pt idx="217">
                  <c:v>3.8719999999999954</c:v>
                </c:pt>
                <c:pt idx="218">
                  <c:v>3.880666666666662</c:v>
                </c:pt>
                <c:pt idx="219">
                  <c:v>3.8893333333333286</c:v>
                </c:pt>
                <c:pt idx="220">
                  <c:v>3.8979999999999952</c:v>
                </c:pt>
                <c:pt idx="221">
                  <c:v>3.9066666666666618</c:v>
                </c:pt>
                <c:pt idx="222">
                  <c:v>3.9153333333333284</c:v>
                </c:pt>
                <c:pt idx="223">
                  <c:v>3.923999999999995</c:v>
                </c:pt>
                <c:pt idx="224">
                  <c:v>3.9326666666666616</c:v>
                </c:pt>
                <c:pt idx="225">
                  <c:v>3.9413333333333282</c:v>
                </c:pt>
                <c:pt idx="226">
                  <c:v>3.9499999999999948</c:v>
                </c:pt>
                <c:pt idx="227">
                  <c:v>3.9586666666666614</c:v>
                </c:pt>
                <c:pt idx="228">
                  <c:v>3.967333333333328</c:v>
                </c:pt>
                <c:pt idx="229">
                  <c:v>3.9759999999999946</c:v>
                </c:pt>
                <c:pt idx="230">
                  <c:v>3.9846666666666612</c:v>
                </c:pt>
                <c:pt idx="231">
                  <c:v>3.9933333333333279</c:v>
                </c:pt>
                <c:pt idx="232">
                  <c:v>4.0019999999999945</c:v>
                </c:pt>
                <c:pt idx="233">
                  <c:v>4.0106666666666611</c:v>
                </c:pt>
                <c:pt idx="234">
                  <c:v>4.0193333333333277</c:v>
                </c:pt>
                <c:pt idx="235">
                  <c:v>4.0279999999999943</c:v>
                </c:pt>
                <c:pt idx="236">
                  <c:v>4.0366666666666609</c:v>
                </c:pt>
                <c:pt idx="237">
                  <c:v>4.0453333333333275</c:v>
                </c:pt>
                <c:pt idx="238">
                  <c:v>4.0539999999999941</c:v>
                </c:pt>
                <c:pt idx="239">
                  <c:v>4.0626666666666607</c:v>
                </c:pt>
                <c:pt idx="240">
                  <c:v>4.0713333333333273</c:v>
                </c:pt>
                <c:pt idx="241">
                  <c:v>4.0799999999999939</c:v>
                </c:pt>
                <c:pt idx="242">
                  <c:v>4.0886666666666605</c:v>
                </c:pt>
                <c:pt idx="243">
                  <c:v>4.0973333333333271</c:v>
                </c:pt>
                <c:pt idx="244">
                  <c:v>4.1059999999999937</c:v>
                </c:pt>
                <c:pt idx="245">
                  <c:v>4.1146666666666603</c:v>
                </c:pt>
                <c:pt idx="246">
                  <c:v>4.1233333333333269</c:v>
                </c:pt>
                <c:pt idx="247">
                  <c:v>4.1319999999999935</c:v>
                </c:pt>
                <c:pt idx="248">
                  <c:v>4.1406666666666601</c:v>
                </c:pt>
                <c:pt idx="249">
                  <c:v>4.1493333333333267</c:v>
                </c:pt>
                <c:pt idx="250">
                  <c:v>4.1579999999999933</c:v>
                </c:pt>
                <c:pt idx="251">
                  <c:v>4.1666666666666599</c:v>
                </c:pt>
                <c:pt idx="252">
                  <c:v>4.1753333333333265</c:v>
                </c:pt>
                <c:pt idx="253">
                  <c:v>4.1839999999999931</c:v>
                </c:pt>
                <c:pt idx="254">
                  <c:v>4.1926666666666597</c:v>
                </c:pt>
                <c:pt idx="255">
                  <c:v>4.2013333333333263</c:v>
                </c:pt>
                <c:pt idx="256">
                  <c:v>4.2099999999999929</c:v>
                </c:pt>
                <c:pt idx="257">
                  <c:v>4.2186666666666595</c:v>
                </c:pt>
                <c:pt idx="258">
                  <c:v>4.2273333333333261</c:v>
                </c:pt>
                <c:pt idx="259">
                  <c:v>4.2359999999999927</c:v>
                </c:pt>
                <c:pt idx="260">
                  <c:v>4.2446666666666593</c:v>
                </c:pt>
                <c:pt idx="261">
                  <c:v>4.2533333333333259</c:v>
                </c:pt>
                <c:pt idx="262">
                  <c:v>4.2619999999999925</c:v>
                </c:pt>
                <c:pt idx="263">
                  <c:v>4.2706666666666591</c:v>
                </c:pt>
                <c:pt idx="264">
                  <c:v>4.2793333333333257</c:v>
                </c:pt>
                <c:pt idx="265">
                  <c:v>4.2879999999999923</c:v>
                </c:pt>
                <c:pt idx="266">
                  <c:v>4.2966666666666589</c:v>
                </c:pt>
                <c:pt idx="267">
                  <c:v>4.3053333333333255</c:v>
                </c:pt>
                <c:pt idx="268">
                  <c:v>4.3139999999999921</c:v>
                </c:pt>
                <c:pt idx="269">
                  <c:v>4.3226666666666587</c:v>
                </c:pt>
                <c:pt idx="270">
                  <c:v>4.3313333333333253</c:v>
                </c:pt>
                <c:pt idx="271">
                  <c:v>4.3399999999999919</c:v>
                </c:pt>
                <c:pt idx="272">
                  <c:v>4.3486666666666585</c:v>
                </c:pt>
                <c:pt idx="273">
                  <c:v>4.3573333333333251</c:v>
                </c:pt>
                <c:pt idx="274">
                  <c:v>4.3659999999999917</c:v>
                </c:pt>
                <c:pt idx="275">
                  <c:v>4.3746666666666583</c:v>
                </c:pt>
                <c:pt idx="276">
                  <c:v>4.3833333333333249</c:v>
                </c:pt>
                <c:pt idx="277">
                  <c:v>4.3919999999999915</c:v>
                </c:pt>
                <c:pt idx="278">
                  <c:v>4.4006666666666581</c:v>
                </c:pt>
                <c:pt idx="279">
                  <c:v>4.4093333333333247</c:v>
                </c:pt>
                <c:pt idx="280">
                  <c:v>4.4179999999999913</c:v>
                </c:pt>
                <c:pt idx="281">
                  <c:v>4.4266666666666579</c:v>
                </c:pt>
                <c:pt idx="282">
                  <c:v>4.4353333333333245</c:v>
                </c:pt>
                <c:pt idx="283">
                  <c:v>4.4439999999999911</c:v>
                </c:pt>
                <c:pt idx="284">
                  <c:v>4.4526666666666577</c:v>
                </c:pt>
                <c:pt idx="285">
                  <c:v>4.4613333333333243</c:v>
                </c:pt>
                <c:pt idx="286">
                  <c:v>4.4699999999999909</c:v>
                </c:pt>
                <c:pt idx="287">
                  <c:v>4.4786666666666575</c:v>
                </c:pt>
                <c:pt idx="288">
                  <c:v>4.4873333333333241</c:v>
                </c:pt>
                <c:pt idx="289">
                  <c:v>4.4959999999999907</c:v>
                </c:pt>
                <c:pt idx="290">
                  <c:v>4.5046666666666573</c:v>
                </c:pt>
                <c:pt idx="291">
                  <c:v>4.5133333333333239</c:v>
                </c:pt>
                <c:pt idx="292">
                  <c:v>4.5219999999999905</c:v>
                </c:pt>
                <c:pt idx="293">
                  <c:v>4.5306666666666571</c:v>
                </c:pt>
                <c:pt idx="294">
                  <c:v>4.5393333333333237</c:v>
                </c:pt>
                <c:pt idx="295">
                  <c:v>4.5479999999999903</c:v>
                </c:pt>
                <c:pt idx="296">
                  <c:v>4.5566666666666569</c:v>
                </c:pt>
                <c:pt idx="297">
                  <c:v>4.5653333333333235</c:v>
                </c:pt>
                <c:pt idx="298">
                  <c:v>4.5739999999999901</c:v>
                </c:pt>
                <c:pt idx="299">
                  <c:v>4.5826666666666567</c:v>
                </c:pt>
                <c:pt idx="300">
                  <c:v>4.5913333333333233</c:v>
                </c:pt>
                <c:pt idx="301">
                  <c:v>4.5999999999999899</c:v>
                </c:pt>
                <c:pt idx="302">
                  <c:v>4.6086666666666565</c:v>
                </c:pt>
                <c:pt idx="303">
                  <c:v>4.6173333333333231</c:v>
                </c:pt>
                <c:pt idx="304">
                  <c:v>4.6259999999999897</c:v>
                </c:pt>
                <c:pt idx="305">
                  <c:v>4.6346666666666563</c:v>
                </c:pt>
                <c:pt idx="306">
                  <c:v>4.6433333333333229</c:v>
                </c:pt>
                <c:pt idx="307">
                  <c:v>4.6519999999999895</c:v>
                </c:pt>
                <c:pt idx="308">
                  <c:v>4.6606666666666561</c:v>
                </c:pt>
                <c:pt idx="309">
                  <c:v>4.6693333333333227</c:v>
                </c:pt>
                <c:pt idx="310">
                  <c:v>4.6779999999999893</c:v>
                </c:pt>
                <c:pt idx="311">
                  <c:v>4.6866666666666559</c:v>
                </c:pt>
                <c:pt idx="312">
                  <c:v>4.6953333333333225</c:v>
                </c:pt>
                <c:pt idx="313">
                  <c:v>4.7039999999999891</c:v>
                </c:pt>
                <c:pt idx="314">
                  <c:v>4.7126666666666557</c:v>
                </c:pt>
                <c:pt idx="315">
                  <c:v>4.7213333333333223</c:v>
                </c:pt>
                <c:pt idx="316">
                  <c:v>4.7299999999999889</c:v>
                </c:pt>
                <c:pt idx="317">
                  <c:v>4.7386666666666555</c:v>
                </c:pt>
                <c:pt idx="318">
                  <c:v>4.7473333333333221</c:v>
                </c:pt>
                <c:pt idx="319">
                  <c:v>4.7559999999999887</c:v>
                </c:pt>
                <c:pt idx="320">
                  <c:v>4.7646666666666553</c:v>
                </c:pt>
                <c:pt idx="321">
                  <c:v>4.7733333333333219</c:v>
                </c:pt>
                <c:pt idx="322">
                  <c:v>4.7819999999999885</c:v>
                </c:pt>
                <c:pt idx="323">
                  <c:v>4.7906666666666551</c:v>
                </c:pt>
                <c:pt idx="324">
                  <c:v>4.7993333333333217</c:v>
                </c:pt>
                <c:pt idx="325">
                  <c:v>4.8079999999999883</c:v>
                </c:pt>
                <c:pt idx="326">
                  <c:v>4.8166666666666549</c:v>
                </c:pt>
                <c:pt idx="327">
                  <c:v>4.8253333333333215</c:v>
                </c:pt>
                <c:pt idx="328">
                  <c:v>4.8339999999999881</c:v>
                </c:pt>
                <c:pt idx="329">
                  <c:v>4.8426666666666547</c:v>
                </c:pt>
                <c:pt idx="330">
                  <c:v>4.8513333333333213</c:v>
                </c:pt>
                <c:pt idx="331">
                  <c:v>4.8599999999999879</c:v>
                </c:pt>
                <c:pt idx="332">
                  <c:v>4.8686666666666545</c:v>
                </c:pt>
                <c:pt idx="333">
                  <c:v>4.8773333333333211</c:v>
                </c:pt>
                <c:pt idx="334">
                  <c:v>4.8859999999999877</c:v>
                </c:pt>
                <c:pt idx="335">
                  <c:v>4.8946666666666543</c:v>
                </c:pt>
                <c:pt idx="336">
                  <c:v>4.9033333333333209</c:v>
                </c:pt>
                <c:pt idx="337">
                  <c:v>4.9119999999999875</c:v>
                </c:pt>
                <c:pt idx="338">
                  <c:v>4.9206666666666541</c:v>
                </c:pt>
                <c:pt idx="339">
                  <c:v>4.9293333333333207</c:v>
                </c:pt>
                <c:pt idx="340">
                  <c:v>4.9379999999999873</c:v>
                </c:pt>
                <c:pt idx="341">
                  <c:v>4.9466666666666539</c:v>
                </c:pt>
                <c:pt idx="342">
                  <c:v>4.9553333333333205</c:v>
                </c:pt>
                <c:pt idx="343">
                  <c:v>4.9639999999999871</c:v>
                </c:pt>
                <c:pt idx="344">
                  <c:v>4.9726666666666537</c:v>
                </c:pt>
                <c:pt idx="345">
                  <c:v>4.9813333333333203</c:v>
                </c:pt>
                <c:pt idx="346">
                  <c:v>4.9899999999999869</c:v>
                </c:pt>
                <c:pt idx="347">
                  <c:v>4.9986666666666535</c:v>
                </c:pt>
                <c:pt idx="348">
                  <c:v>5.0073333333333201</c:v>
                </c:pt>
                <c:pt idx="349">
                  <c:v>5.0159999999999867</c:v>
                </c:pt>
                <c:pt idx="350">
                  <c:v>5.0246666666666533</c:v>
                </c:pt>
                <c:pt idx="351">
                  <c:v>5.0333333333333199</c:v>
                </c:pt>
                <c:pt idx="352">
                  <c:v>5.0419999999999865</c:v>
                </c:pt>
                <c:pt idx="353">
                  <c:v>5.0506666666666531</c:v>
                </c:pt>
                <c:pt idx="354">
                  <c:v>5.0593333333333197</c:v>
                </c:pt>
                <c:pt idx="355">
                  <c:v>5.0679999999999863</c:v>
                </c:pt>
                <c:pt idx="356">
                  <c:v>5.0766666666666529</c:v>
                </c:pt>
                <c:pt idx="357">
                  <c:v>5.0853333333333195</c:v>
                </c:pt>
                <c:pt idx="358">
                  <c:v>5.0939999999999861</c:v>
                </c:pt>
                <c:pt idx="359">
                  <c:v>5.1026666666666527</c:v>
                </c:pt>
                <c:pt idx="360">
                  <c:v>5.1113333333333193</c:v>
                </c:pt>
                <c:pt idx="361">
                  <c:v>5.1199999999999859</c:v>
                </c:pt>
                <c:pt idx="362">
                  <c:v>5.1286666666666525</c:v>
                </c:pt>
                <c:pt idx="363">
                  <c:v>5.1373333333333191</c:v>
                </c:pt>
                <c:pt idx="364">
                  <c:v>5.1459999999999857</c:v>
                </c:pt>
                <c:pt idx="365">
                  <c:v>5.1546666666666523</c:v>
                </c:pt>
                <c:pt idx="366">
                  <c:v>5.1633333333333189</c:v>
                </c:pt>
                <c:pt idx="367">
                  <c:v>5.1719999999999855</c:v>
                </c:pt>
                <c:pt idx="368">
                  <c:v>5.1806666666666521</c:v>
                </c:pt>
                <c:pt idx="369">
                  <c:v>5.1893333333333187</c:v>
                </c:pt>
                <c:pt idx="370">
                  <c:v>5.1979999999999853</c:v>
                </c:pt>
                <c:pt idx="371">
                  <c:v>5.2066666666666519</c:v>
                </c:pt>
                <c:pt idx="372">
                  <c:v>5.2153333333333185</c:v>
                </c:pt>
                <c:pt idx="373">
                  <c:v>5.2239999999999851</c:v>
                </c:pt>
                <c:pt idx="374">
                  <c:v>5.2326666666666517</c:v>
                </c:pt>
                <c:pt idx="375">
                  <c:v>5.2413333333333183</c:v>
                </c:pt>
                <c:pt idx="376">
                  <c:v>5.2499999999999849</c:v>
                </c:pt>
                <c:pt idx="377">
                  <c:v>5.2586666666666515</c:v>
                </c:pt>
                <c:pt idx="378">
                  <c:v>5.2673333333333181</c:v>
                </c:pt>
                <c:pt idx="379">
                  <c:v>5.2759999999999847</c:v>
                </c:pt>
                <c:pt idx="380">
                  <c:v>5.2846666666666513</c:v>
                </c:pt>
                <c:pt idx="381">
                  <c:v>5.2933333333333179</c:v>
                </c:pt>
                <c:pt idx="382">
                  <c:v>5.3019999999999845</c:v>
                </c:pt>
                <c:pt idx="383">
                  <c:v>5.3106666666666511</c:v>
                </c:pt>
                <c:pt idx="384">
                  <c:v>5.3193333333333177</c:v>
                </c:pt>
                <c:pt idx="385">
                  <c:v>5.3279999999999843</c:v>
                </c:pt>
                <c:pt idx="386">
                  <c:v>5.3366666666666509</c:v>
                </c:pt>
                <c:pt idx="387">
                  <c:v>5.3453333333333175</c:v>
                </c:pt>
                <c:pt idx="388">
                  <c:v>5.3539999999999841</c:v>
                </c:pt>
                <c:pt idx="389">
                  <c:v>5.3626666666666507</c:v>
                </c:pt>
                <c:pt idx="390">
                  <c:v>5.3713333333333173</c:v>
                </c:pt>
                <c:pt idx="391">
                  <c:v>5.3799999999999839</c:v>
                </c:pt>
                <c:pt idx="392">
                  <c:v>5.3886666666666505</c:v>
                </c:pt>
                <c:pt idx="393">
                  <c:v>5.3973333333333171</c:v>
                </c:pt>
                <c:pt idx="394">
                  <c:v>5.4059999999999837</c:v>
                </c:pt>
                <c:pt idx="395">
                  <c:v>5.4146666666666503</c:v>
                </c:pt>
                <c:pt idx="396">
                  <c:v>5.4233333333333169</c:v>
                </c:pt>
                <c:pt idx="397">
                  <c:v>5.4319999999999835</c:v>
                </c:pt>
                <c:pt idx="398">
                  <c:v>5.4406666666666501</c:v>
                </c:pt>
                <c:pt idx="399">
                  <c:v>5.4493333333333167</c:v>
                </c:pt>
                <c:pt idx="400">
                  <c:v>5.4579999999999833</c:v>
                </c:pt>
                <c:pt idx="401">
                  <c:v>5.4666666666666499</c:v>
                </c:pt>
                <c:pt idx="402">
                  <c:v>5.4753333333333165</c:v>
                </c:pt>
                <c:pt idx="403">
                  <c:v>5.4839999999999831</c:v>
                </c:pt>
                <c:pt idx="404">
                  <c:v>5.4926666666666497</c:v>
                </c:pt>
                <c:pt idx="405">
                  <c:v>5.5013333333333163</c:v>
                </c:pt>
                <c:pt idx="406">
                  <c:v>5.5099999999999829</c:v>
                </c:pt>
                <c:pt idx="407">
                  <c:v>5.5186666666666495</c:v>
                </c:pt>
                <c:pt idx="408">
                  <c:v>5.5273333333333161</c:v>
                </c:pt>
                <c:pt idx="409">
                  <c:v>5.5359999999999827</c:v>
                </c:pt>
                <c:pt idx="410">
                  <c:v>5.5446666666666493</c:v>
                </c:pt>
                <c:pt idx="411">
                  <c:v>5.5533333333333159</c:v>
                </c:pt>
                <c:pt idx="412">
                  <c:v>5.5619999999999825</c:v>
                </c:pt>
                <c:pt idx="413">
                  <c:v>5.5706666666666491</c:v>
                </c:pt>
                <c:pt idx="414">
                  <c:v>5.5793333333333157</c:v>
                </c:pt>
                <c:pt idx="415">
                  <c:v>5.5879999999999823</c:v>
                </c:pt>
                <c:pt idx="416">
                  <c:v>5.5966666666666489</c:v>
                </c:pt>
                <c:pt idx="417">
                  <c:v>5.6053333333333155</c:v>
                </c:pt>
                <c:pt idx="418">
                  <c:v>5.6139999999999821</c:v>
                </c:pt>
                <c:pt idx="419">
                  <c:v>5.6226666666666487</c:v>
                </c:pt>
                <c:pt idx="420">
                  <c:v>5.6313333333333153</c:v>
                </c:pt>
                <c:pt idx="421">
                  <c:v>5.6399999999999819</c:v>
                </c:pt>
                <c:pt idx="422">
                  <c:v>5.6486666666666485</c:v>
                </c:pt>
                <c:pt idx="423">
                  <c:v>5.6573333333333151</c:v>
                </c:pt>
                <c:pt idx="424">
                  <c:v>5.6659999999999817</c:v>
                </c:pt>
                <c:pt idx="425">
                  <c:v>5.6746666666666483</c:v>
                </c:pt>
                <c:pt idx="426">
                  <c:v>5.6833333333333149</c:v>
                </c:pt>
                <c:pt idx="427">
                  <c:v>5.6919999999999815</c:v>
                </c:pt>
                <c:pt idx="428">
                  <c:v>5.7006666666666481</c:v>
                </c:pt>
                <c:pt idx="429">
                  <c:v>5.7093333333333147</c:v>
                </c:pt>
                <c:pt idx="430">
                  <c:v>5.7179999999999813</c:v>
                </c:pt>
                <c:pt idx="431">
                  <c:v>5.7266666666666479</c:v>
                </c:pt>
                <c:pt idx="432">
                  <c:v>5.7353333333333145</c:v>
                </c:pt>
                <c:pt idx="433">
                  <c:v>5.7439999999999811</c:v>
                </c:pt>
                <c:pt idx="434">
                  <c:v>5.7526666666666477</c:v>
                </c:pt>
                <c:pt idx="435">
                  <c:v>5.7613333333333143</c:v>
                </c:pt>
                <c:pt idx="436">
                  <c:v>5.7699999999999809</c:v>
                </c:pt>
                <c:pt idx="437">
                  <c:v>5.7786666666666475</c:v>
                </c:pt>
                <c:pt idx="438">
                  <c:v>5.7873333333333141</c:v>
                </c:pt>
                <c:pt idx="439">
                  <c:v>5.7959999999999807</c:v>
                </c:pt>
                <c:pt idx="440">
                  <c:v>5.8046666666666473</c:v>
                </c:pt>
                <c:pt idx="441">
                  <c:v>5.8133333333333139</c:v>
                </c:pt>
                <c:pt idx="442">
                  <c:v>5.8219999999999805</c:v>
                </c:pt>
                <c:pt idx="443">
                  <c:v>5.8306666666666471</c:v>
                </c:pt>
                <c:pt idx="444">
                  <c:v>5.8393333333333137</c:v>
                </c:pt>
                <c:pt idx="445">
                  <c:v>5.8479999999999803</c:v>
                </c:pt>
                <c:pt idx="446">
                  <c:v>5.8566666666666469</c:v>
                </c:pt>
                <c:pt idx="447">
                  <c:v>5.8653333333333135</c:v>
                </c:pt>
                <c:pt idx="448">
                  <c:v>5.8739999999999801</c:v>
                </c:pt>
                <c:pt idx="449">
                  <c:v>5.8826666666666467</c:v>
                </c:pt>
                <c:pt idx="450">
                  <c:v>5.8913333333333133</c:v>
                </c:pt>
                <c:pt idx="451">
                  <c:v>5.8999999999999799</c:v>
                </c:pt>
                <c:pt idx="452">
                  <c:v>5.9086666666666465</c:v>
                </c:pt>
                <c:pt idx="453">
                  <c:v>5.9173333333333131</c:v>
                </c:pt>
                <c:pt idx="454">
                  <c:v>5.9259999999999797</c:v>
                </c:pt>
                <c:pt idx="455">
                  <c:v>5.9346666666666463</c:v>
                </c:pt>
                <c:pt idx="456">
                  <c:v>5.9433333333333129</c:v>
                </c:pt>
                <c:pt idx="457">
                  <c:v>5.9519999999999795</c:v>
                </c:pt>
                <c:pt idx="458">
                  <c:v>5.9606666666666461</c:v>
                </c:pt>
                <c:pt idx="459">
                  <c:v>5.9693333333333127</c:v>
                </c:pt>
                <c:pt idx="460">
                  <c:v>5.9779999999999793</c:v>
                </c:pt>
                <c:pt idx="461">
                  <c:v>5.9866666666666459</c:v>
                </c:pt>
                <c:pt idx="462">
                  <c:v>5.9953333333333125</c:v>
                </c:pt>
                <c:pt idx="463">
                  <c:v>6.0039999999999791</c:v>
                </c:pt>
                <c:pt idx="464">
                  <c:v>6.0126666666666457</c:v>
                </c:pt>
                <c:pt idx="465">
                  <c:v>6.0213333333333123</c:v>
                </c:pt>
                <c:pt idx="466">
                  <c:v>6.0299999999999789</c:v>
                </c:pt>
                <c:pt idx="467">
                  <c:v>6.0386666666666455</c:v>
                </c:pt>
                <c:pt idx="468">
                  <c:v>6.0473333333333121</c:v>
                </c:pt>
                <c:pt idx="469">
                  <c:v>6.0559999999999787</c:v>
                </c:pt>
                <c:pt idx="470">
                  <c:v>6.0646666666666453</c:v>
                </c:pt>
                <c:pt idx="471">
                  <c:v>6.0733333333333119</c:v>
                </c:pt>
                <c:pt idx="472">
                  <c:v>6.0819999999999785</c:v>
                </c:pt>
                <c:pt idx="473">
                  <c:v>6.0906666666666451</c:v>
                </c:pt>
                <c:pt idx="474">
                  <c:v>6.0993333333333117</c:v>
                </c:pt>
                <c:pt idx="475">
                  <c:v>6.1079999999999783</c:v>
                </c:pt>
                <c:pt idx="476">
                  <c:v>6.1166666666666449</c:v>
                </c:pt>
                <c:pt idx="477">
                  <c:v>6.1253333333333115</c:v>
                </c:pt>
                <c:pt idx="478">
                  <c:v>6.1339999999999781</c:v>
                </c:pt>
                <c:pt idx="479">
                  <c:v>6.1426666666666447</c:v>
                </c:pt>
                <c:pt idx="480">
                  <c:v>6.1513333333333113</c:v>
                </c:pt>
                <c:pt idx="481">
                  <c:v>6.1599999999999779</c:v>
                </c:pt>
                <c:pt idx="482">
                  <c:v>6.1686666666666445</c:v>
                </c:pt>
                <c:pt idx="483">
                  <c:v>6.1773333333333111</c:v>
                </c:pt>
                <c:pt idx="484">
                  <c:v>6.1859999999999777</c:v>
                </c:pt>
                <c:pt idx="485">
                  <c:v>6.1946666666666443</c:v>
                </c:pt>
                <c:pt idx="486">
                  <c:v>6.2033333333333109</c:v>
                </c:pt>
                <c:pt idx="487">
                  <c:v>6.2119999999999775</c:v>
                </c:pt>
                <c:pt idx="488">
                  <c:v>6.2206666666666441</c:v>
                </c:pt>
                <c:pt idx="489">
                  <c:v>6.2293333333333107</c:v>
                </c:pt>
                <c:pt idx="490">
                  <c:v>6.2379999999999773</c:v>
                </c:pt>
                <c:pt idx="491">
                  <c:v>6.2466666666666439</c:v>
                </c:pt>
                <c:pt idx="492">
                  <c:v>6.2553333333333105</c:v>
                </c:pt>
                <c:pt idx="493">
                  <c:v>6.2639999999999771</c:v>
                </c:pt>
                <c:pt idx="494">
                  <c:v>6.2726666666666437</c:v>
                </c:pt>
                <c:pt idx="495">
                  <c:v>6.2813333333333103</c:v>
                </c:pt>
                <c:pt idx="496">
                  <c:v>6.2899999999999769</c:v>
                </c:pt>
                <c:pt idx="497">
                  <c:v>6.2986666666666435</c:v>
                </c:pt>
                <c:pt idx="498">
                  <c:v>6.3073333333333101</c:v>
                </c:pt>
                <c:pt idx="499">
                  <c:v>6.3159999999999767</c:v>
                </c:pt>
                <c:pt idx="500">
                  <c:v>6.3246666666666433</c:v>
                </c:pt>
                <c:pt idx="501">
                  <c:v>6.3333333333333099</c:v>
                </c:pt>
                <c:pt idx="502">
                  <c:v>6.3419999999999765</c:v>
                </c:pt>
                <c:pt idx="503">
                  <c:v>6.3506666666666431</c:v>
                </c:pt>
                <c:pt idx="504">
                  <c:v>6.3593333333333097</c:v>
                </c:pt>
                <c:pt idx="505">
                  <c:v>6.3679999999999763</c:v>
                </c:pt>
                <c:pt idx="506">
                  <c:v>6.3766666666666429</c:v>
                </c:pt>
                <c:pt idx="507">
                  <c:v>6.3853333333333095</c:v>
                </c:pt>
                <c:pt idx="508">
                  <c:v>6.3939999999999761</c:v>
                </c:pt>
                <c:pt idx="509">
                  <c:v>6.4026666666666427</c:v>
                </c:pt>
                <c:pt idx="510">
                  <c:v>6.4113333333333093</c:v>
                </c:pt>
                <c:pt idx="511">
                  <c:v>6.4199999999999759</c:v>
                </c:pt>
                <c:pt idx="512">
                  <c:v>6.4286666666666425</c:v>
                </c:pt>
                <c:pt idx="513">
                  <c:v>6.4373333333333091</c:v>
                </c:pt>
                <c:pt idx="514">
                  <c:v>6.4459999999999757</c:v>
                </c:pt>
                <c:pt idx="515">
                  <c:v>6.4546666666666423</c:v>
                </c:pt>
                <c:pt idx="516">
                  <c:v>6.4633333333333089</c:v>
                </c:pt>
                <c:pt idx="517">
                  <c:v>6.4719999999999756</c:v>
                </c:pt>
                <c:pt idx="518">
                  <c:v>6.4806666666666422</c:v>
                </c:pt>
                <c:pt idx="519">
                  <c:v>6.4893333333333088</c:v>
                </c:pt>
                <c:pt idx="520">
                  <c:v>6.4979999999999754</c:v>
                </c:pt>
                <c:pt idx="521">
                  <c:v>6.506666666666642</c:v>
                </c:pt>
                <c:pt idx="522">
                  <c:v>6.5153333333333086</c:v>
                </c:pt>
                <c:pt idx="523">
                  <c:v>6.5239999999999752</c:v>
                </c:pt>
                <c:pt idx="524">
                  <c:v>6.5326666666666418</c:v>
                </c:pt>
                <c:pt idx="525">
                  <c:v>6.5413333333333084</c:v>
                </c:pt>
                <c:pt idx="526">
                  <c:v>6.549999999999975</c:v>
                </c:pt>
                <c:pt idx="527">
                  <c:v>6.5586666666666416</c:v>
                </c:pt>
                <c:pt idx="528">
                  <c:v>6.5673333333333082</c:v>
                </c:pt>
                <c:pt idx="529">
                  <c:v>6.5759999999999748</c:v>
                </c:pt>
                <c:pt idx="530">
                  <c:v>6.5846666666666414</c:v>
                </c:pt>
                <c:pt idx="531">
                  <c:v>6.593333333333308</c:v>
                </c:pt>
                <c:pt idx="532">
                  <c:v>6.6019999999999746</c:v>
                </c:pt>
                <c:pt idx="533">
                  <c:v>6.6106666666666412</c:v>
                </c:pt>
                <c:pt idx="534">
                  <c:v>6.6193333333333078</c:v>
                </c:pt>
                <c:pt idx="535">
                  <c:v>6.6279999999999744</c:v>
                </c:pt>
                <c:pt idx="536">
                  <c:v>6.636666666666641</c:v>
                </c:pt>
                <c:pt idx="537">
                  <c:v>6.6453333333333076</c:v>
                </c:pt>
                <c:pt idx="538">
                  <c:v>6.6539999999999742</c:v>
                </c:pt>
                <c:pt idx="539">
                  <c:v>6.6626666666666408</c:v>
                </c:pt>
                <c:pt idx="540">
                  <c:v>6.6713333333333074</c:v>
                </c:pt>
                <c:pt idx="541">
                  <c:v>6.679999999999974</c:v>
                </c:pt>
                <c:pt idx="542">
                  <c:v>6.6886666666666406</c:v>
                </c:pt>
                <c:pt idx="543">
                  <c:v>6.6973333333333072</c:v>
                </c:pt>
                <c:pt idx="544">
                  <c:v>6.7059999999999738</c:v>
                </c:pt>
                <c:pt idx="545">
                  <c:v>6.7146666666666404</c:v>
                </c:pt>
                <c:pt idx="546">
                  <c:v>6.723333333333307</c:v>
                </c:pt>
                <c:pt idx="547">
                  <c:v>6.7319999999999736</c:v>
                </c:pt>
                <c:pt idx="548">
                  <c:v>6.7406666666666402</c:v>
                </c:pt>
                <c:pt idx="549">
                  <c:v>6.7493333333333068</c:v>
                </c:pt>
                <c:pt idx="550">
                  <c:v>6.7579999999999734</c:v>
                </c:pt>
                <c:pt idx="551">
                  <c:v>6.76666666666664</c:v>
                </c:pt>
                <c:pt idx="552">
                  <c:v>6.7753333333333066</c:v>
                </c:pt>
                <c:pt idx="553">
                  <c:v>6.7839999999999732</c:v>
                </c:pt>
                <c:pt idx="554">
                  <c:v>6.7926666666666398</c:v>
                </c:pt>
                <c:pt idx="555">
                  <c:v>6.8013333333333064</c:v>
                </c:pt>
                <c:pt idx="556">
                  <c:v>6.809999999999973</c:v>
                </c:pt>
                <c:pt idx="557">
                  <c:v>6.8186666666666396</c:v>
                </c:pt>
                <c:pt idx="558">
                  <c:v>6.8273333333333062</c:v>
                </c:pt>
                <c:pt idx="559">
                  <c:v>6.8359999999999728</c:v>
                </c:pt>
                <c:pt idx="560">
                  <c:v>6.8446666666666394</c:v>
                </c:pt>
                <c:pt idx="561">
                  <c:v>6.853333333333306</c:v>
                </c:pt>
                <c:pt idx="562">
                  <c:v>6.8619999999999726</c:v>
                </c:pt>
                <c:pt idx="563">
                  <c:v>6.8706666666666392</c:v>
                </c:pt>
                <c:pt idx="564">
                  <c:v>6.8793333333333058</c:v>
                </c:pt>
                <c:pt idx="565">
                  <c:v>6.8879999999999724</c:v>
                </c:pt>
                <c:pt idx="566">
                  <c:v>6.896666666666639</c:v>
                </c:pt>
                <c:pt idx="567">
                  <c:v>6.9053333333333056</c:v>
                </c:pt>
                <c:pt idx="568">
                  <c:v>6.9139999999999722</c:v>
                </c:pt>
                <c:pt idx="569">
                  <c:v>6.9226666666666388</c:v>
                </c:pt>
                <c:pt idx="570">
                  <c:v>6.9313333333333054</c:v>
                </c:pt>
                <c:pt idx="571">
                  <c:v>6.939999999999972</c:v>
                </c:pt>
                <c:pt idx="572">
                  <c:v>6.9486666666666386</c:v>
                </c:pt>
                <c:pt idx="573">
                  <c:v>6.9573333333333052</c:v>
                </c:pt>
                <c:pt idx="574">
                  <c:v>6.9659999999999718</c:v>
                </c:pt>
                <c:pt idx="575">
                  <c:v>6.9746666666666384</c:v>
                </c:pt>
                <c:pt idx="576">
                  <c:v>6.983333333333305</c:v>
                </c:pt>
                <c:pt idx="577">
                  <c:v>6.9919999999999716</c:v>
                </c:pt>
                <c:pt idx="578">
                  <c:v>7.0006666666666382</c:v>
                </c:pt>
                <c:pt idx="579">
                  <c:v>7.0093333333333048</c:v>
                </c:pt>
                <c:pt idx="580">
                  <c:v>7.0179999999999714</c:v>
                </c:pt>
                <c:pt idx="581">
                  <c:v>7.026666666666638</c:v>
                </c:pt>
                <c:pt idx="582">
                  <c:v>7.0353333333333046</c:v>
                </c:pt>
                <c:pt idx="583">
                  <c:v>7.0439999999999712</c:v>
                </c:pt>
                <c:pt idx="584">
                  <c:v>7.0526666666666378</c:v>
                </c:pt>
                <c:pt idx="585">
                  <c:v>7.0613333333333044</c:v>
                </c:pt>
                <c:pt idx="586">
                  <c:v>7.069999999999971</c:v>
                </c:pt>
                <c:pt idx="587">
                  <c:v>7.0786666666666376</c:v>
                </c:pt>
                <c:pt idx="588">
                  <c:v>7.0873333333333042</c:v>
                </c:pt>
                <c:pt idx="589">
                  <c:v>7.0959999999999708</c:v>
                </c:pt>
                <c:pt idx="590">
                  <c:v>7.1046666666666374</c:v>
                </c:pt>
                <c:pt idx="591">
                  <c:v>7.113333333333304</c:v>
                </c:pt>
                <c:pt idx="592">
                  <c:v>7.1219999999999706</c:v>
                </c:pt>
                <c:pt idx="593">
                  <c:v>7.1306666666666372</c:v>
                </c:pt>
                <c:pt idx="594">
                  <c:v>7.1393333333333038</c:v>
                </c:pt>
                <c:pt idx="595">
                  <c:v>7.1479999999999704</c:v>
                </c:pt>
                <c:pt idx="596">
                  <c:v>7.156666666666637</c:v>
                </c:pt>
                <c:pt idx="597">
                  <c:v>7.1653333333333036</c:v>
                </c:pt>
                <c:pt idx="598">
                  <c:v>7.1739999999999702</c:v>
                </c:pt>
                <c:pt idx="599">
                  <c:v>7.1826666666666368</c:v>
                </c:pt>
                <c:pt idx="600">
                  <c:v>7.1913333333333034</c:v>
                </c:pt>
                <c:pt idx="601">
                  <c:v>7.19999999999997</c:v>
                </c:pt>
                <c:pt idx="602">
                  <c:v>7.2086666666666366</c:v>
                </c:pt>
                <c:pt idx="603">
                  <c:v>7.2173333333333032</c:v>
                </c:pt>
                <c:pt idx="604">
                  <c:v>7.2259999999999698</c:v>
                </c:pt>
                <c:pt idx="605">
                  <c:v>7.2346666666666364</c:v>
                </c:pt>
                <c:pt idx="606">
                  <c:v>7.243333333333303</c:v>
                </c:pt>
                <c:pt idx="607">
                  <c:v>7.2519999999999696</c:v>
                </c:pt>
                <c:pt idx="608">
                  <c:v>7.2606666666666362</c:v>
                </c:pt>
                <c:pt idx="609">
                  <c:v>7.2693333333333028</c:v>
                </c:pt>
                <c:pt idx="610">
                  <c:v>7.2779999999999694</c:v>
                </c:pt>
                <c:pt idx="611">
                  <c:v>7.286666666666636</c:v>
                </c:pt>
                <c:pt idx="612">
                  <c:v>7.2953333333333026</c:v>
                </c:pt>
                <c:pt idx="613">
                  <c:v>7.3039999999999692</c:v>
                </c:pt>
                <c:pt idx="614">
                  <c:v>7.3126666666666358</c:v>
                </c:pt>
                <c:pt idx="615">
                  <c:v>7.3213333333333024</c:v>
                </c:pt>
                <c:pt idx="616">
                  <c:v>7.329999999999969</c:v>
                </c:pt>
                <c:pt idx="617">
                  <c:v>7.3386666666666356</c:v>
                </c:pt>
                <c:pt idx="618">
                  <c:v>7.3473333333333022</c:v>
                </c:pt>
                <c:pt idx="619">
                  <c:v>7.3559999999999688</c:v>
                </c:pt>
                <c:pt idx="620">
                  <c:v>7.3646666666666354</c:v>
                </c:pt>
                <c:pt idx="621">
                  <c:v>7.373333333333302</c:v>
                </c:pt>
                <c:pt idx="622">
                  <c:v>7.3819999999999686</c:v>
                </c:pt>
                <c:pt idx="623">
                  <c:v>7.3906666666666352</c:v>
                </c:pt>
                <c:pt idx="624">
                  <c:v>7.3993333333333018</c:v>
                </c:pt>
                <c:pt idx="625">
                  <c:v>7.4079999999999684</c:v>
                </c:pt>
                <c:pt idx="626">
                  <c:v>7.416666666666635</c:v>
                </c:pt>
                <c:pt idx="627">
                  <c:v>7.4253333333333016</c:v>
                </c:pt>
                <c:pt idx="628">
                  <c:v>7.4339999999999682</c:v>
                </c:pt>
                <c:pt idx="629">
                  <c:v>7.4426666666666348</c:v>
                </c:pt>
                <c:pt idx="630">
                  <c:v>7.4513333333333014</c:v>
                </c:pt>
                <c:pt idx="631">
                  <c:v>7.459999999999968</c:v>
                </c:pt>
                <c:pt idx="632">
                  <c:v>7.4686666666666346</c:v>
                </c:pt>
                <c:pt idx="633">
                  <c:v>7.4773333333333012</c:v>
                </c:pt>
                <c:pt idx="634">
                  <c:v>7.4859999999999678</c:v>
                </c:pt>
                <c:pt idx="635">
                  <c:v>7.4946666666666344</c:v>
                </c:pt>
                <c:pt idx="636">
                  <c:v>7.503333333333301</c:v>
                </c:pt>
                <c:pt idx="637">
                  <c:v>7.5119999999999676</c:v>
                </c:pt>
                <c:pt idx="638">
                  <c:v>7.5206666666666342</c:v>
                </c:pt>
                <c:pt idx="639">
                  <c:v>7.5293333333333008</c:v>
                </c:pt>
                <c:pt idx="640">
                  <c:v>7.5379999999999674</c:v>
                </c:pt>
                <c:pt idx="641">
                  <c:v>7.546666666666634</c:v>
                </c:pt>
                <c:pt idx="642">
                  <c:v>7.5553333333333006</c:v>
                </c:pt>
                <c:pt idx="643">
                  <c:v>7.5639999999999672</c:v>
                </c:pt>
                <c:pt idx="644">
                  <c:v>7.5726666666666338</c:v>
                </c:pt>
                <c:pt idx="645">
                  <c:v>7.5813333333333004</c:v>
                </c:pt>
                <c:pt idx="646">
                  <c:v>7.589999999999967</c:v>
                </c:pt>
                <c:pt idx="647">
                  <c:v>7.5986666666666336</c:v>
                </c:pt>
                <c:pt idx="648">
                  <c:v>7.6073333333333002</c:v>
                </c:pt>
                <c:pt idx="649">
                  <c:v>7.6159999999999668</c:v>
                </c:pt>
                <c:pt idx="650">
                  <c:v>7.6246666666666334</c:v>
                </c:pt>
                <c:pt idx="651">
                  <c:v>7.6333333333333</c:v>
                </c:pt>
                <c:pt idx="652">
                  <c:v>7.6419999999999666</c:v>
                </c:pt>
                <c:pt idx="653">
                  <c:v>7.6506666666666332</c:v>
                </c:pt>
                <c:pt idx="654">
                  <c:v>7.6593333333332998</c:v>
                </c:pt>
                <c:pt idx="655">
                  <c:v>7.6679999999999664</c:v>
                </c:pt>
                <c:pt idx="656">
                  <c:v>7.676666666666633</c:v>
                </c:pt>
                <c:pt idx="657">
                  <c:v>7.6853333333332996</c:v>
                </c:pt>
                <c:pt idx="658">
                  <c:v>7.6939999999999662</c:v>
                </c:pt>
                <c:pt idx="659">
                  <c:v>7.7026666666666328</c:v>
                </c:pt>
                <c:pt idx="660">
                  <c:v>7.7113333333332994</c:v>
                </c:pt>
                <c:pt idx="661">
                  <c:v>7.719999999999966</c:v>
                </c:pt>
                <c:pt idx="662">
                  <c:v>7.7286666666666326</c:v>
                </c:pt>
                <c:pt idx="663">
                  <c:v>7.7373333333332992</c:v>
                </c:pt>
                <c:pt idx="664">
                  <c:v>7.7459999999999658</c:v>
                </c:pt>
                <c:pt idx="665">
                  <c:v>7.7546666666666324</c:v>
                </c:pt>
                <c:pt idx="666">
                  <c:v>7.763333333333299</c:v>
                </c:pt>
                <c:pt idx="667">
                  <c:v>7.7719999999999656</c:v>
                </c:pt>
                <c:pt idx="668">
                  <c:v>7.7806666666666322</c:v>
                </c:pt>
                <c:pt idx="669">
                  <c:v>7.7893333333332988</c:v>
                </c:pt>
                <c:pt idx="670">
                  <c:v>7.7979999999999654</c:v>
                </c:pt>
                <c:pt idx="671">
                  <c:v>7.806666666666632</c:v>
                </c:pt>
                <c:pt idx="672">
                  <c:v>7.8153333333332986</c:v>
                </c:pt>
                <c:pt idx="673">
                  <c:v>7.8239999999999652</c:v>
                </c:pt>
                <c:pt idx="674">
                  <c:v>7.8326666666666318</c:v>
                </c:pt>
                <c:pt idx="675">
                  <c:v>7.8413333333332984</c:v>
                </c:pt>
                <c:pt idx="676">
                  <c:v>7.849999999999965</c:v>
                </c:pt>
                <c:pt idx="677">
                  <c:v>7.8586666666666316</c:v>
                </c:pt>
                <c:pt idx="678">
                  <c:v>7.8673333333332982</c:v>
                </c:pt>
                <c:pt idx="679">
                  <c:v>7.8759999999999648</c:v>
                </c:pt>
                <c:pt idx="680">
                  <c:v>7.8846666666666314</c:v>
                </c:pt>
                <c:pt idx="681">
                  <c:v>7.893333333333298</c:v>
                </c:pt>
                <c:pt idx="682">
                  <c:v>7.9019999999999646</c:v>
                </c:pt>
                <c:pt idx="683">
                  <c:v>7.9106666666666312</c:v>
                </c:pt>
                <c:pt idx="684">
                  <c:v>7.9193333333332978</c:v>
                </c:pt>
                <c:pt idx="685">
                  <c:v>7.9279999999999644</c:v>
                </c:pt>
                <c:pt idx="686">
                  <c:v>7.936666666666631</c:v>
                </c:pt>
                <c:pt idx="687">
                  <c:v>7.9453333333332976</c:v>
                </c:pt>
                <c:pt idx="688">
                  <c:v>7.9539999999999642</c:v>
                </c:pt>
                <c:pt idx="689">
                  <c:v>7.9626666666666308</c:v>
                </c:pt>
                <c:pt idx="690">
                  <c:v>7.9713333333332974</c:v>
                </c:pt>
                <c:pt idx="691">
                  <c:v>7.979999999999964</c:v>
                </c:pt>
                <c:pt idx="692">
                  <c:v>7.9886666666666306</c:v>
                </c:pt>
                <c:pt idx="693">
                  <c:v>7.9973333333332972</c:v>
                </c:pt>
                <c:pt idx="694">
                  <c:v>8.0059999999999647</c:v>
                </c:pt>
                <c:pt idx="695">
                  <c:v>8.0146666666666313</c:v>
                </c:pt>
                <c:pt idx="696">
                  <c:v>8.0233333333332979</c:v>
                </c:pt>
                <c:pt idx="697">
                  <c:v>8.0319999999999645</c:v>
                </c:pt>
                <c:pt idx="698">
                  <c:v>8.0406666666666311</c:v>
                </c:pt>
                <c:pt idx="699">
                  <c:v>8.0493333333332977</c:v>
                </c:pt>
                <c:pt idx="700">
                  <c:v>8.0579999999999643</c:v>
                </c:pt>
                <c:pt idx="701">
                  <c:v>8.0666666666666309</c:v>
                </c:pt>
                <c:pt idx="702">
                  <c:v>8.0753333333332975</c:v>
                </c:pt>
                <c:pt idx="703">
                  <c:v>8.0839999999999641</c:v>
                </c:pt>
                <c:pt idx="704">
                  <c:v>8.0926666666666307</c:v>
                </c:pt>
                <c:pt idx="705">
                  <c:v>8.1013333333332973</c:v>
                </c:pt>
                <c:pt idx="706">
                  <c:v>8.1099999999999639</c:v>
                </c:pt>
                <c:pt idx="707">
                  <c:v>8.1186666666666305</c:v>
                </c:pt>
                <c:pt idx="708">
                  <c:v>8.1273333333332971</c:v>
                </c:pt>
                <c:pt idx="709">
                  <c:v>8.1359999999999637</c:v>
                </c:pt>
                <c:pt idx="710">
                  <c:v>8.1446666666666303</c:v>
                </c:pt>
                <c:pt idx="711">
                  <c:v>8.1533333333332969</c:v>
                </c:pt>
                <c:pt idx="712">
                  <c:v>8.1619999999999635</c:v>
                </c:pt>
                <c:pt idx="713">
                  <c:v>8.1706666666666301</c:v>
                </c:pt>
                <c:pt idx="714">
                  <c:v>8.1793333333332967</c:v>
                </c:pt>
                <c:pt idx="715">
                  <c:v>8.1879999999999633</c:v>
                </c:pt>
                <c:pt idx="716">
                  <c:v>8.1966666666666299</c:v>
                </c:pt>
                <c:pt idx="717">
                  <c:v>8.2053333333332965</c:v>
                </c:pt>
                <c:pt idx="718">
                  <c:v>8.2139999999999631</c:v>
                </c:pt>
                <c:pt idx="719">
                  <c:v>8.2226666666666297</c:v>
                </c:pt>
                <c:pt idx="720">
                  <c:v>8.2313333333332963</c:v>
                </c:pt>
                <c:pt idx="721">
                  <c:v>8.2399999999999629</c:v>
                </c:pt>
                <c:pt idx="722">
                  <c:v>8.2486666666666295</c:v>
                </c:pt>
                <c:pt idx="723">
                  <c:v>8.2573333333332961</c:v>
                </c:pt>
                <c:pt idx="724">
                  <c:v>8.2659999999999627</c:v>
                </c:pt>
                <c:pt idx="725">
                  <c:v>8.2746666666666293</c:v>
                </c:pt>
                <c:pt idx="726">
                  <c:v>8.2833333333332959</c:v>
                </c:pt>
                <c:pt idx="727">
                  <c:v>8.2919999999999625</c:v>
                </c:pt>
                <c:pt idx="728">
                  <c:v>8.3006666666666291</c:v>
                </c:pt>
                <c:pt idx="729">
                  <c:v>8.3093333333332957</c:v>
                </c:pt>
                <c:pt idx="730">
                  <c:v>8.3179999999999623</c:v>
                </c:pt>
                <c:pt idx="731">
                  <c:v>8.3266666666666289</c:v>
                </c:pt>
                <c:pt idx="732">
                  <c:v>8.3353333333332955</c:v>
                </c:pt>
                <c:pt idx="733">
                  <c:v>8.3439999999999621</c:v>
                </c:pt>
                <c:pt idx="734">
                  <c:v>8.3526666666666287</c:v>
                </c:pt>
                <c:pt idx="735">
                  <c:v>8.3613333333332953</c:v>
                </c:pt>
                <c:pt idx="736">
                  <c:v>8.3699999999999619</c:v>
                </c:pt>
                <c:pt idx="737">
                  <c:v>8.3786666666666285</c:v>
                </c:pt>
                <c:pt idx="738">
                  <c:v>8.3873333333332951</c:v>
                </c:pt>
                <c:pt idx="739">
                  <c:v>8.3959999999999617</c:v>
                </c:pt>
                <c:pt idx="740">
                  <c:v>8.4046666666666283</c:v>
                </c:pt>
                <c:pt idx="741">
                  <c:v>8.4133333333332949</c:v>
                </c:pt>
                <c:pt idx="742">
                  <c:v>8.4219999999999615</c:v>
                </c:pt>
                <c:pt idx="743">
                  <c:v>8.4306666666666281</c:v>
                </c:pt>
                <c:pt idx="744">
                  <c:v>8.4393333333332947</c:v>
                </c:pt>
                <c:pt idx="745">
                  <c:v>8.4479999999999613</c:v>
                </c:pt>
                <c:pt idx="746">
                  <c:v>8.4566666666666279</c:v>
                </c:pt>
                <c:pt idx="747">
                  <c:v>8.4653333333332945</c:v>
                </c:pt>
                <c:pt idx="748">
                  <c:v>8.4739999999999611</c:v>
                </c:pt>
                <c:pt idx="749">
                  <c:v>8.4826666666666277</c:v>
                </c:pt>
                <c:pt idx="750">
                  <c:v>8.4913333333332943</c:v>
                </c:pt>
                <c:pt idx="751">
                  <c:v>8.4999999999999609</c:v>
                </c:pt>
                <c:pt idx="752">
                  <c:v>8.5086666666666275</c:v>
                </c:pt>
                <c:pt idx="753">
                  <c:v>8.5173333333332941</c:v>
                </c:pt>
                <c:pt idx="754">
                  <c:v>8.5259999999999607</c:v>
                </c:pt>
                <c:pt idx="755">
                  <c:v>8.5346666666666273</c:v>
                </c:pt>
                <c:pt idx="756">
                  <c:v>8.5433333333332939</c:v>
                </c:pt>
                <c:pt idx="757">
                  <c:v>8.5519999999999605</c:v>
                </c:pt>
                <c:pt idx="758">
                  <c:v>8.5606666666666271</c:v>
                </c:pt>
                <c:pt idx="759">
                  <c:v>8.5693333333332937</c:v>
                </c:pt>
                <c:pt idx="760">
                  <c:v>8.5779999999999603</c:v>
                </c:pt>
                <c:pt idx="761">
                  <c:v>8.5866666666666269</c:v>
                </c:pt>
                <c:pt idx="762">
                  <c:v>8.5953333333332935</c:v>
                </c:pt>
                <c:pt idx="763">
                  <c:v>8.6039999999999601</c:v>
                </c:pt>
                <c:pt idx="764">
                  <c:v>8.6126666666666267</c:v>
                </c:pt>
                <c:pt idx="765">
                  <c:v>8.6213333333332933</c:v>
                </c:pt>
                <c:pt idx="766">
                  <c:v>8.6299999999999599</c:v>
                </c:pt>
                <c:pt idx="767">
                  <c:v>8.6386666666666265</c:v>
                </c:pt>
                <c:pt idx="768">
                  <c:v>8.6473333333332931</c:v>
                </c:pt>
                <c:pt idx="769">
                  <c:v>8.6559999999999597</c:v>
                </c:pt>
                <c:pt idx="770">
                  <c:v>8.6646666666666263</c:v>
                </c:pt>
                <c:pt idx="771">
                  <c:v>8.6733333333332929</c:v>
                </c:pt>
                <c:pt idx="772">
                  <c:v>8.6819999999999595</c:v>
                </c:pt>
                <c:pt idx="773">
                  <c:v>8.6906666666666261</c:v>
                </c:pt>
                <c:pt idx="774">
                  <c:v>8.6993333333332927</c:v>
                </c:pt>
                <c:pt idx="775">
                  <c:v>8.7079999999999593</c:v>
                </c:pt>
                <c:pt idx="776">
                  <c:v>8.7166666666666259</c:v>
                </c:pt>
                <c:pt idx="777">
                  <c:v>8.7253333333332925</c:v>
                </c:pt>
                <c:pt idx="778">
                  <c:v>8.7339999999999591</c:v>
                </c:pt>
                <c:pt idx="779">
                  <c:v>8.7426666666666257</c:v>
                </c:pt>
                <c:pt idx="780">
                  <c:v>8.7513333333332923</c:v>
                </c:pt>
                <c:pt idx="781">
                  <c:v>8.7599999999999589</c:v>
                </c:pt>
                <c:pt idx="782">
                  <c:v>8.7686666666666255</c:v>
                </c:pt>
                <c:pt idx="783">
                  <c:v>8.7773333333332921</c:v>
                </c:pt>
                <c:pt idx="784">
                  <c:v>8.7859999999999587</c:v>
                </c:pt>
                <c:pt idx="785">
                  <c:v>8.7946666666666253</c:v>
                </c:pt>
                <c:pt idx="786">
                  <c:v>8.8033333333332919</c:v>
                </c:pt>
                <c:pt idx="787">
                  <c:v>8.8119999999999585</c:v>
                </c:pt>
                <c:pt idx="788">
                  <c:v>8.8206666666666251</c:v>
                </c:pt>
                <c:pt idx="789">
                  <c:v>8.8293333333332917</c:v>
                </c:pt>
                <c:pt idx="790">
                  <c:v>8.8379999999999583</c:v>
                </c:pt>
                <c:pt idx="791">
                  <c:v>8.8466666666666249</c:v>
                </c:pt>
                <c:pt idx="792">
                  <c:v>8.8553333333332915</c:v>
                </c:pt>
                <c:pt idx="793">
                  <c:v>8.8639999999999581</c:v>
                </c:pt>
                <c:pt idx="794">
                  <c:v>8.8726666666666247</c:v>
                </c:pt>
                <c:pt idx="795">
                  <c:v>8.8813333333332913</c:v>
                </c:pt>
                <c:pt idx="796">
                  <c:v>8.8899999999999579</c:v>
                </c:pt>
                <c:pt idx="797">
                  <c:v>8.8986666666666245</c:v>
                </c:pt>
                <c:pt idx="798">
                  <c:v>8.9073333333332911</c:v>
                </c:pt>
                <c:pt idx="799">
                  <c:v>8.9159999999999577</c:v>
                </c:pt>
                <c:pt idx="800">
                  <c:v>8.9246666666666243</c:v>
                </c:pt>
                <c:pt idx="801">
                  <c:v>8.9333333333332909</c:v>
                </c:pt>
                <c:pt idx="802">
                  <c:v>8.9419999999999575</c:v>
                </c:pt>
                <c:pt idx="803">
                  <c:v>8.9506666666666241</c:v>
                </c:pt>
                <c:pt idx="804">
                  <c:v>8.9593333333332907</c:v>
                </c:pt>
                <c:pt idx="805">
                  <c:v>8.9679999999999573</c:v>
                </c:pt>
                <c:pt idx="806">
                  <c:v>8.9766666666666239</c:v>
                </c:pt>
                <c:pt idx="807">
                  <c:v>8.9853333333332905</c:v>
                </c:pt>
                <c:pt idx="808">
                  <c:v>8.9939999999999571</c:v>
                </c:pt>
                <c:pt idx="809">
                  <c:v>9.0026666666666237</c:v>
                </c:pt>
                <c:pt idx="810">
                  <c:v>9.0113333333332903</c:v>
                </c:pt>
                <c:pt idx="811">
                  <c:v>9.0199999999999569</c:v>
                </c:pt>
                <c:pt idx="812">
                  <c:v>9.0286666666666235</c:v>
                </c:pt>
                <c:pt idx="813">
                  <c:v>9.0373333333332901</c:v>
                </c:pt>
                <c:pt idx="814">
                  <c:v>9.0459999999999567</c:v>
                </c:pt>
                <c:pt idx="815">
                  <c:v>9.0546666666666233</c:v>
                </c:pt>
                <c:pt idx="816">
                  <c:v>9.0633333333332899</c:v>
                </c:pt>
                <c:pt idx="817">
                  <c:v>9.0719999999999565</c:v>
                </c:pt>
                <c:pt idx="818">
                  <c:v>9.0806666666666231</c:v>
                </c:pt>
                <c:pt idx="819">
                  <c:v>9.0893333333332897</c:v>
                </c:pt>
                <c:pt idx="820">
                  <c:v>9.0979999999999563</c:v>
                </c:pt>
                <c:pt idx="821">
                  <c:v>9.1066666666666229</c:v>
                </c:pt>
                <c:pt idx="822">
                  <c:v>9.1153333333332895</c:v>
                </c:pt>
                <c:pt idx="823">
                  <c:v>9.1239999999999561</c:v>
                </c:pt>
                <c:pt idx="824">
                  <c:v>9.1326666666666227</c:v>
                </c:pt>
                <c:pt idx="825">
                  <c:v>9.1413333333332893</c:v>
                </c:pt>
                <c:pt idx="826">
                  <c:v>9.1499999999999559</c:v>
                </c:pt>
                <c:pt idx="827">
                  <c:v>9.1586666666666225</c:v>
                </c:pt>
                <c:pt idx="828">
                  <c:v>9.1673333333332891</c:v>
                </c:pt>
                <c:pt idx="829">
                  <c:v>9.1759999999999557</c:v>
                </c:pt>
                <c:pt idx="830">
                  <c:v>9.1846666666666223</c:v>
                </c:pt>
                <c:pt idx="831">
                  <c:v>9.1933333333332889</c:v>
                </c:pt>
                <c:pt idx="832">
                  <c:v>9.2019999999999555</c:v>
                </c:pt>
                <c:pt idx="833">
                  <c:v>9.2106666666666221</c:v>
                </c:pt>
                <c:pt idx="834">
                  <c:v>9.2193333333332887</c:v>
                </c:pt>
                <c:pt idx="835">
                  <c:v>9.2279999999999553</c:v>
                </c:pt>
                <c:pt idx="836">
                  <c:v>9.2366666666666219</c:v>
                </c:pt>
                <c:pt idx="837">
                  <c:v>9.2453333333332886</c:v>
                </c:pt>
                <c:pt idx="838">
                  <c:v>9.2539999999999552</c:v>
                </c:pt>
                <c:pt idx="839">
                  <c:v>9.2626666666666218</c:v>
                </c:pt>
                <c:pt idx="840">
                  <c:v>9.2713333333332884</c:v>
                </c:pt>
                <c:pt idx="841">
                  <c:v>9.279999999999955</c:v>
                </c:pt>
                <c:pt idx="842">
                  <c:v>9.2886666666666216</c:v>
                </c:pt>
                <c:pt idx="843">
                  <c:v>9.2973333333332882</c:v>
                </c:pt>
                <c:pt idx="844">
                  <c:v>9.3059999999999548</c:v>
                </c:pt>
                <c:pt idx="845">
                  <c:v>9.3146666666666214</c:v>
                </c:pt>
                <c:pt idx="846">
                  <c:v>9.323333333333288</c:v>
                </c:pt>
                <c:pt idx="847">
                  <c:v>9.3319999999999546</c:v>
                </c:pt>
                <c:pt idx="848">
                  <c:v>9.3406666666666212</c:v>
                </c:pt>
                <c:pt idx="849">
                  <c:v>9.3493333333332878</c:v>
                </c:pt>
                <c:pt idx="850">
                  <c:v>9.3579999999999544</c:v>
                </c:pt>
                <c:pt idx="851">
                  <c:v>9.366666666666621</c:v>
                </c:pt>
                <c:pt idx="852">
                  <c:v>9.3753333333332876</c:v>
                </c:pt>
                <c:pt idx="853">
                  <c:v>9.3839999999999542</c:v>
                </c:pt>
                <c:pt idx="854">
                  <c:v>9.3926666666666208</c:v>
                </c:pt>
                <c:pt idx="855">
                  <c:v>9.4013333333332874</c:v>
                </c:pt>
                <c:pt idx="856">
                  <c:v>9.409999999999954</c:v>
                </c:pt>
                <c:pt idx="857">
                  <c:v>9.4186666666666206</c:v>
                </c:pt>
                <c:pt idx="858">
                  <c:v>9.4273333333332872</c:v>
                </c:pt>
                <c:pt idx="859">
                  <c:v>9.4359999999999538</c:v>
                </c:pt>
                <c:pt idx="860">
                  <c:v>9.4446666666666204</c:v>
                </c:pt>
                <c:pt idx="861">
                  <c:v>9.453333333333287</c:v>
                </c:pt>
                <c:pt idx="862">
                  <c:v>9.4619999999999536</c:v>
                </c:pt>
                <c:pt idx="863">
                  <c:v>9.4706666666666202</c:v>
                </c:pt>
                <c:pt idx="864">
                  <c:v>9.4793333333332868</c:v>
                </c:pt>
                <c:pt idx="865">
                  <c:v>9.4879999999999534</c:v>
                </c:pt>
                <c:pt idx="866">
                  <c:v>9.49666666666662</c:v>
                </c:pt>
                <c:pt idx="867">
                  <c:v>9.5053333333332866</c:v>
                </c:pt>
                <c:pt idx="868">
                  <c:v>9.5139999999999532</c:v>
                </c:pt>
                <c:pt idx="869">
                  <c:v>9.5226666666666198</c:v>
                </c:pt>
                <c:pt idx="870">
                  <c:v>9.5313333333332864</c:v>
                </c:pt>
                <c:pt idx="871">
                  <c:v>9.539999999999953</c:v>
                </c:pt>
                <c:pt idx="872">
                  <c:v>9.5486666666666196</c:v>
                </c:pt>
                <c:pt idx="873">
                  <c:v>9.5573333333332862</c:v>
                </c:pt>
                <c:pt idx="874">
                  <c:v>9.5659999999999528</c:v>
                </c:pt>
                <c:pt idx="875">
                  <c:v>9.5746666666666194</c:v>
                </c:pt>
                <c:pt idx="876">
                  <c:v>9.583333333333286</c:v>
                </c:pt>
                <c:pt idx="877">
                  <c:v>9.5919999999999526</c:v>
                </c:pt>
                <c:pt idx="878">
                  <c:v>9.6006666666666192</c:v>
                </c:pt>
                <c:pt idx="879">
                  <c:v>9.6093333333332858</c:v>
                </c:pt>
                <c:pt idx="880">
                  <c:v>9.6179999999999524</c:v>
                </c:pt>
                <c:pt idx="881">
                  <c:v>9.626666666666619</c:v>
                </c:pt>
                <c:pt idx="882">
                  <c:v>9.6353333333332856</c:v>
                </c:pt>
                <c:pt idx="883">
                  <c:v>9.6439999999999522</c:v>
                </c:pt>
                <c:pt idx="884">
                  <c:v>9.6526666666666188</c:v>
                </c:pt>
                <c:pt idx="885">
                  <c:v>9.6613333333332854</c:v>
                </c:pt>
                <c:pt idx="886">
                  <c:v>9.669999999999952</c:v>
                </c:pt>
                <c:pt idx="887">
                  <c:v>9.6786666666666186</c:v>
                </c:pt>
                <c:pt idx="888">
                  <c:v>9.6873333333332852</c:v>
                </c:pt>
                <c:pt idx="889">
                  <c:v>9.6959999999999518</c:v>
                </c:pt>
                <c:pt idx="890">
                  <c:v>9.7046666666666184</c:v>
                </c:pt>
                <c:pt idx="891">
                  <c:v>9.713333333333285</c:v>
                </c:pt>
                <c:pt idx="892">
                  <c:v>9.7219999999999516</c:v>
                </c:pt>
                <c:pt idx="893">
                  <c:v>9.7306666666666182</c:v>
                </c:pt>
                <c:pt idx="894">
                  <c:v>9.7393333333332848</c:v>
                </c:pt>
                <c:pt idx="895">
                  <c:v>9.7479999999999514</c:v>
                </c:pt>
                <c:pt idx="896">
                  <c:v>9.756666666666618</c:v>
                </c:pt>
                <c:pt idx="897">
                  <c:v>9.7653333333332846</c:v>
                </c:pt>
                <c:pt idx="898">
                  <c:v>9.7739999999999512</c:v>
                </c:pt>
                <c:pt idx="899">
                  <c:v>9.7826666666666178</c:v>
                </c:pt>
                <c:pt idx="900">
                  <c:v>9.7913333333332844</c:v>
                </c:pt>
                <c:pt idx="901">
                  <c:v>9.799999999999951</c:v>
                </c:pt>
                <c:pt idx="902">
                  <c:v>9.8086666666666176</c:v>
                </c:pt>
                <c:pt idx="903">
                  <c:v>9.8173333333332842</c:v>
                </c:pt>
                <c:pt idx="904">
                  <c:v>9.8259999999999508</c:v>
                </c:pt>
                <c:pt idx="905">
                  <c:v>9.8346666666666174</c:v>
                </c:pt>
                <c:pt idx="906">
                  <c:v>9.843333333333284</c:v>
                </c:pt>
                <c:pt idx="907">
                  <c:v>9.8519999999999506</c:v>
                </c:pt>
                <c:pt idx="908">
                  <c:v>9.8606666666666172</c:v>
                </c:pt>
                <c:pt idx="909">
                  <c:v>9.8693333333332838</c:v>
                </c:pt>
                <c:pt idx="910">
                  <c:v>9.8779999999999504</c:v>
                </c:pt>
                <c:pt idx="911">
                  <c:v>9.886666666666617</c:v>
                </c:pt>
                <c:pt idx="912">
                  <c:v>9.8953333333332836</c:v>
                </c:pt>
                <c:pt idx="913">
                  <c:v>9.9039999999999502</c:v>
                </c:pt>
                <c:pt idx="914">
                  <c:v>9.9126666666666168</c:v>
                </c:pt>
                <c:pt idx="915">
                  <c:v>9.9213333333332834</c:v>
                </c:pt>
                <c:pt idx="916">
                  <c:v>9.92999999999995</c:v>
                </c:pt>
                <c:pt idx="917">
                  <c:v>9.9386666666666166</c:v>
                </c:pt>
                <c:pt idx="918">
                  <c:v>9.9473333333332832</c:v>
                </c:pt>
                <c:pt idx="919">
                  <c:v>9.9559999999999498</c:v>
                </c:pt>
                <c:pt idx="920">
                  <c:v>9.9646666666666164</c:v>
                </c:pt>
                <c:pt idx="921">
                  <c:v>9.973333333333283</c:v>
                </c:pt>
                <c:pt idx="922">
                  <c:v>9.9819999999999496</c:v>
                </c:pt>
                <c:pt idx="923">
                  <c:v>9.9906666666666162</c:v>
                </c:pt>
                <c:pt idx="924">
                  <c:v>9.9993333333332828</c:v>
                </c:pt>
                <c:pt idx="925">
                  <c:v>10.007999999999949</c:v>
                </c:pt>
                <c:pt idx="926">
                  <c:v>10.016666666666616</c:v>
                </c:pt>
                <c:pt idx="927">
                  <c:v>10.025333333333283</c:v>
                </c:pt>
                <c:pt idx="928">
                  <c:v>10.033999999999949</c:v>
                </c:pt>
                <c:pt idx="929">
                  <c:v>10.042666666666616</c:v>
                </c:pt>
                <c:pt idx="930">
                  <c:v>10.051333333333282</c:v>
                </c:pt>
                <c:pt idx="931">
                  <c:v>10.059999999999949</c:v>
                </c:pt>
                <c:pt idx="932">
                  <c:v>10.068666666666616</c:v>
                </c:pt>
                <c:pt idx="933">
                  <c:v>10.077333333333282</c:v>
                </c:pt>
                <c:pt idx="934">
                  <c:v>10.085999999999949</c:v>
                </c:pt>
                <c:pt idx="935">
                  <c:v>10.094666666666615</c:v>
                </c:pt>
                <c:pt idx="936">
                  <c:v>10.103333333333282</c:v>
                </c:pt>
                <c:pt idx="937">
                  <c:v>10.111999999999949</c:v>
                </c:pt>
                <c:pt idx="938">
                  <c:v>10.120666666666615</c:v>
                </c:pt>
                <c:pt idx="939">
                  <c:v>10.129333333333282</c:v>
                </c:pt>
                <c:pt idx="940">
                  <c:v>10.137999999999948</c:v>
                </c:pt>
                <c:pt idx="941">
                  <c:v>10.146666666666615</c:v>
                </c:pt>
                <c:pt idx="942">
                  <c:v>10.155333333333282</c:v>
                </c:pt>
                <c:pt idx="943">
                  <c:v>10.163999999999948</c:v>
                </c:pt>
                <c:pt idx="944">
                  <c:v>10.172666666666615</c:v>
                </c:pt>
                <c:pt idx="945">
                  <c:v>10.181333333333281</c:v>
                </c:pt>
                <c:pt idx="946">
                  <c:v>10.189999999999948</c:v>
                </c:pt>
                <c:pt idx="947">
                  <c:v>10.198666666666615</c:v>
                </c:pt>
                <c:pt idx="948">
                  <c:v>10.207333333333281</c:v>
                </c:pt>
                <c:pt idx="949">
                  <c:v>10.215999999999948</c:v>
                </c:pt>
                <c:pt idx="950">
                  <c:v>10.224666666666614</c:v>
                </c:pt>
                <c:pt idx="951">
                  <c:v>10.233333333333281</c:v>
                </c:pt>
                <c:pt idx="952">
                  <c:v>10.241999999999948</c:v>
                </c:pt>
                <c:pt idx="953">
                  <c:v>10.250666666666614</c:v>
                </c:pt>
                <c:pt idx="954">
                  <c:v>10.259333333333281</c:v>
                </c:pt>
                <c:pt idx="955">
                  <c:v>10.267999999999947</c:v>
                </c:pt>
                <c:pt idx="956">
                  <c:v>10.276666666666614</c:v>
                </c:pt>
                <c:pt idx="957">
                  <c:v>10.285333333333281</c:v>
                </c:pt>
                <c:pt idx="958">
                  <c:v>10.293999999999947</c:v>
                </c:pt>
                <c:pt idx="959">
                  <c:v>10.302666666666614</c:v>
                </c:pt>
                <c:pt idx="960">
                  <c:v>10.31133333333328</c:v>
                </c:pt>
                <c:pt idx="961">
                  <c:v>10.319999999999947</c:v>
                </c:pt>
                <c:pt idx="962">
                  <c:v>10.328666666666614</c:v>
                </c:pt>
                <c:pt idx="963">
                  <c:v>10.33733333333328</c:v>
                </c:pt>
                <c:pt idx="964">
                  <c:v>10.345999999999947</c:v>
                </c:pt>
                <c:pt idx="965">
                  <c:v>10.354666666666613</c:v>
                </c:pt>
                <c:pt idx="966">
                  <c:v>10.36333333333328</c:v>
                </c:pt>
                <c:pt idx="967">
                  <c:v>10.371999999999947</c:v>
                </c:pt>
                <c:pt idx="968">
                  <c:v>10.380666666666613</c:v>
                </c:pt>
                <c:pt idx="969">
                  <c:v>10.38933333333328</c:v>
                </c:pt>
                <c:pt idx="970">
                  <c:v>10.397999999999946</c:v>
                </c:pt>
                <c:pt idx="971">
                  <c:v>10.406666666666613</c:v>
                </c:pt>
                <c:pt idx="972">
                  <c:v>10.41533333333328</c:v>
                </c:pt>
                <c:pt idx="973">
                  <c:v>10.423999999999946</c:v>
                </c:pt>
                <c:pt idx="974">
                  <c:v>10.432666666666613</c:v>
                </c:pt>
                <c:pt idx="975">
                  <c:v>10.441333333333279</c:v>
                </c:pt>
                <c:pt idx="976">
                  <c:v>10.449999999999946</c:v>
                </c:pt>
                <c:pt idx="977">
                  <c:v>10.458666666666613</c:v>
                </c:pt>
                <c:pt idx="978">
                  <c:v>10.467333333333279</c:v>
                </c:pt>
                <c:pt idx="979">
                  <c:v>10.475999999999946</c:v>
                </c:pt>
                <c:pt idx="980">
                  <c:v>10.484666666666612</c:v>
                </c:pt>
                <c:pt idx="981">
                  <c:v>10.493333333333279</c:v>
                </c:pt>
                <c:pt idx="982">
                  <c:v>10.501999999999946</c:v>
                </c:pt>
                <c:pt idx="983">
                  <c:v>10.510666666666612</c:v>
                </c:pt>
                <c:pt idx="984">
                  <c:v>10.519333333333279</c:v>
                </c:pt>
                <c:pt idx="985">
                  <c:v>10.527999999999945</c:v>
                </c:pt>
                <c:pt idx="986">
                  <c:v>10.536666666666612</c:v>
                </c:pt>
                <c:pt idx="987">
                  <c:v>10.545333333333279</c:v>
                </c:pt>
                <c:pt idx="988">
                  <c:v>10.553999999999945</c:v>
                </c:pt>
                <c:pt idx="989">
                  <c:v>10.562666666666612</c:v>
                </c:pt>
                <c:pt idx="990">
                  <c:v>10.571333333333278</c:v>
                </c:pt>
                <c:pt idx="991">
                  <c:v>10.579999999999945</c:v>
                </c:pt>
                <c:pt idx="992">
                  <c:v>10.588666666666612</c:v>
                </c:pt>
                <c:pt idx="993">
                  <c:v>10.597333333333278</c:v>
                </c:pt>
                <c:pt idx="994">
                  <c:v>10.605999999999945</c:v>
                </c:pt>
                <c:pt idx="995">
                  <c:v>10.614666666666611</c:v>
                </c:pt>
                <c:pt idx="996">
                  <c:v>10.623333333333278</c:v>
                </c:pt>
                <c:pt idx="997">
                  <c:v>10.631999999999945</c:v>
                </c:pt>
                <c:pt idx="998">
                  <c:v>10.640666666666611</c:v>
                </c:pt>
                <c:pt idx="999">
                  <c:v>10.649333333333278</c:v>
                </c:pt>
                <c:pt idx="1000">
                  <c:v>10.657999999999944</c:v>
                </c:pt>
                <c:pt idx="1001">
                  <c:v>10.666666666666611</c:v>
                </c:pt>
                <c:pt idx="1002">
                  <c:v>10.675333333333278</c:v>
                </c:pt>
                <c:pt idx="1003">
                  <c:v>10.683999999999944</c:v>
                </c:pt>
                <c:pt idx="1004">
                  <c:v>10.692666666666611</c:v>
                </c:pt>
                <c:pt idx="1005">
                  <c:v>10.701333333333277</c:v>
                </c:pt>
                <c:pt idx="1006">
                  <c:v>10.709999999999944</c:v>
                </c:pt>
                <c:pt idx="1007">
                  <c:v>10.718666666666611</c:v>
                </c:pt>
                <c:pt idx="1008">
                  <c:v>10.727333333333277</c:v>
                </c:pt>
                <c:pt idx="1009">
                  <c:v>10.735999999999944</c:v>
                </c:pt>
                <c:pt idx="1010">
                  <c:v>10.74466666666661</c:v>
                </c:pt>
                <c:pt idx="1011">
                  <c:v>10.753333333333277</c:v>
                </c:pt>
                <c:pt idx="1012">
                  <c:v>10.761999999999944</c:v>
                </c:pt>
                <c:pt idx="1013">
                  <c:v>10.77066666666661</c:v>
                </c:pt>
                <c:pt idx="1014">
                  <c:v>10.779333333333277</c:v>
                </c:pt>
                <c:pt idx="1015">
                  <c:v>10.787999999999943</c:v>
                </c:pt>
                <c:pt idx="1016">
                  <c:v>10.79666666666661</c:v>
                </c:pt>
                <c:pt idx="1017">
                  <c:v>10.805333333333277</c:v>
                </c:pt>
                <c:pt idx="1018">
                  <c:v>10.813999999999943</c:v>
                </c:pt>
                <c:pt idx="1019">
                  <c:v>10.82266666666661</c:v>
                </c:pt>
                <c:pt idx="1020">
                  <c:v>10.831333333333276</c:v>
                </c:pt>
                <c:pt idx="1021">
                  <c:v>10.839999999999943</c:v>
                </c:pt>
                <c:pt idx="1022">
                  <c:v>10.84866666666661</c:v>
                </c:pt>
                <c:pt idx="1023">
                  <c:v>10.857333333333276</c:v>
                </c:pt>
                <c:pt idx="1024">
                  <c:v>10.865999999999943</c:v>
                </c:pt>
                <c:pt idx="1025">
                  <c:v>10.874666666666609</c:v>
                </c:pt>
                <c:pt idx="1026">
                  <c:v>10.883333333333276</c:v>
                </c:pt>
                <c:pt idx="1027">
                  <c:v>10.891999999999943</c:v>
                </c:pt>
                <c:pt idx="1028">
                  <c:v>10.900666666666609</c:v>
                </c:pt>
                <c:pt idx="1029">
                  <c:v>10.909333333333276</c:v>
                </c:pt>
                <c:pt idx="1030">
                  <c:v>10.917999999999942</c:v>
                </c:pt>
                <c:pt idx="1031">
                  <c:v>10.926666666666609</c:v>
                </c:pt>
                <c:pt idx="1032">
                  <c:v>10.935333333333276</c:v>
                </c:pt>
                <c:pt idx="1033">
                  <c:v>10.943999999999942</c:v>
                </c:pt>
                <c:pt idx="1034">
                  <c:v>10.952666666666609</c:v>
                </c:pt>
                <c:pt idx="1035">
                  <c:v>10.961333333333275</c:v>
                </c:pt>
                <c:pt idx="1036">
                  <c:v>10.969999999999942</c:v>
                </c:pt>
                <c:pt idx="1037">
                  <c:v>10.978666666666609</c:v>
                </c:pt>
                <c:pt idx="1038">
                  <c:v>10.987333333333275</c:v>
                </c:pt>
                <c:pt idx="1039">
                  <c:v>10.995999999999942</c:v>
                </c:pt>
                <c:pt idx="1040">
                  <c:v>11.004666666666608</c:v>
                </c:pt>
                <c:pt idx="1041">
                  <c:v>11.013333333333275</c:v>
                </c:pt>
                <c:pt idx="1042">
                  <c:v>11.021999999999942</c:v>
                </c:pt>
                <c:pt idx="1043">
                  <c:v>11.030666666666608</c:v>
                </c:pt>
                <c:pt idx="1044">
                  <c:v>11.039333333333275</c:v>
                </c:pt>
                <c:pt idx="1045">
                  <c:v>11.047999999999941</c:v>
                </c:pt>
                <c:pt idx="1046">
                  <c:v>11.056666666666608</c:v>
                </c:pt>
                <c:pt idx="1047">
                  <c:v>11.065333333333275</c:v>
                </c:pt>
                <c:pt idx="1048">
                  <c:v>11.073999999999941</c:v>
                </c:pt>
                <c:pt idx="1049">
                  <c:v>11.082666666666608</c:v>
                </c:pt>
                <c:pt idx="1050">
                  <c:v>11.091333333333274</c:v>
                </c:pt>
                <c:pt idx="1051">
                  <c:v>11.099999999999941</c:v>
                </c:pt>
                <c:pt idx="1052">
                  <c:v>11.108666666666608</c:v>
                </c:pt>
                <c:pt idx="1053">
                  <c:v>11.117333333333274</c:v>
                </c:pt>
                <c:pt idx="1054">
                  <c:v>11.125999999999941</c:v>
                </c:pt>
                <c:pt idx="1055">
                  <c:v>11.134666666666607</c:v>
                </c:pt>
                <c:pt idx="1056">
                  <c:v>11.143333333333274</c:v>
                </c:pt>
                <c:pt idx="1057">
                  <c:v>11.151999999999941</c:v>
                </c:pt>
                <c:pt idx="1058">
                  <c:v>11.160666666666607</c:v>
                </c:pt>
                <c:pt idx="1059">
                  <c:v>11.169333333333274</c:v>
                </c:pt>
                <c:pt idx="1060">
                  <c:v>11.17799999999994</c:v>
                </c:pt>
                <c:pt idx="1061">
                  <c:v>11.186666666666607</c:v>
                </c:pt>
                <c:pt idx="1062">
                  <c:v>11.195333333333274</c:v>
                </c:pt>
                <c:pt idx="1063">
                  <c:v>11.20399999999994</c:v>
                </c:pt>
                <c:pt idx="1064">
                  <c:v>11.212666666666607</c:v>
                </c:pt>
                <c:pt idx="1065">
                  <c:v>11.221333333333273</c:v>
                </c:pt>
                <c:pt idx="1066">
                  <c:v>11.22999999999994</c:v>
                </c:pt>
                <c:pt idx="1067">
                  <c:v>11.238666666666607</c:v>
                </c:pt>
                <c:pt idx="1068">
                  <c:v>11.247333333333273</c:v>
                </c:pt>
                <c:pt idx="1069">
                  <c:v>11.25599999999994</c:v>
                </c:pt>
                <c:pt idx="1070">
                  <c:v>11.264666666666606</c:v>
                </c:pt>
                <c:pt idx="1071">
                  <c:v>11.273333333333273</c:v>
                </c:pt>
                <c:pt idx="1072">
                  <c:v>11.28199999999994</c:v>
                </c:pt>
                <c:pt idx="1073">
                  <c:v>11.290666666666606</c:v>
                </c:pt>
                <c:pt idx="1074">
                  <c:v>11.299333333333273</c:v>
                </c:pt>
                <c:pt idx="1075">
                  <c:v>11.307999999999939</c:v>
                </c:pt>
                <c:pt idx="1076">
                  <c:v>11.316666666666606</c:v>
                </c:pt>
                <c:pt idx="1077">
                  <c:v>11.325333333333273</c:v>
                </c:pt>
                <c:pt idx="1078">
                  <c:v>11.333999999999939</c:v>
                </c:pt>
                <c:pt idx="1079">
                  <c:v>11.342666666666606</c:v>
                </c:pt>
                <c:pt idx="1080">
                  <c:v>11.351333333333272</c:v>
                </c:pt>
                <c:pt idx="1081">
                  <c:v>11.359999999999939</c:v>
                </c:pt>
                <c:pt idx="1082">
                  <c:v>11.368666666666606</c:v>
                </c:pt>
                <c:pt idx="1083">
                  <c:v>11.377333333333272</c:v>
                </c:pt>
                <c:pt idx="1084">
                  <c:v>11.385999999999939</c:v>
                </c:pt>
                <c:pt idx="1085">
                  <c:v>11.394666666666605</c:v>
                </c:pt>
                <c:pt idx="1086">
                  <c:v>11.403333333333272</c:v>
                </c:pt>
                <c:pt idx="1087">
                  <c:v>11.411999999999939</c:v>
                </c:pt>
                <c:pt idx="1088">
                  <c:v>11.420666666666605</c:v>
                </c:pt>
                <c:pt idx="1089">
                  <c:v>11.429333333333272</c:v>
                </c:pt>
                <c:pt idx="1090">
                  <c:v>11.437999999999938</c:v>
                </c:pt>
                <c:pt idx="1091">
                  <c:v>11.446666666666605</c:v>
                </c:pt>
                <c:pt idx="1092">
                  <c:v>11.455333333333272</c:v>
                </c:pt>
                <c:pt idx="1093">
                  <c:v>11.463999999999938</c:v>
                </c:pt>
                <c:pt idx="1094">
                  <c:v>11.472666666666605</c:v>
                </c:pt>
                <c:pt idx="1095">
                  <c:v>11.481333333333271</c:v>
                </c:pt>
                <c:pt idx="1096">
                  <c:v>11.489999999999938</c:v>
                </c:pt>
                <c:pt idx="1097">
                  <c:v>11.498666666666605</c:v>
                </c:pt>
                <c:pt idx="1098">
                  <c:v>11.507333333333271</c:v>
                </c:pt>
                <c:pt idx="1099">
                  <c:v>11.515999999999938</c:v>
                </c:pt>
                <c:pt idx="1100">
                  <c:v>11.524666666666604</c:v>
                </c:pt>
                <c:pt idx="1101">
                  <c:v>11.533333333333271</c:v>
                </c:pt>
                <c:pt idx="1102">
                  <c:v>11.541999999999938</c:v>
                </c:pt>
                <c:pt idx="1103">
                  <c:v>11.550666666666604</c:v>
                </c:pt>
                <c:pt idx="1104">
                  <c:v>11.559333333333271</c:v>
                </c:pt>
                <c:pt idx="1105">
                  <c:v>11.567999999999937</c:v>
                </c:pt>
                <c:pt idx="1106">
                  <c:v>11.576666666666604</c:v>
                </c:pt>
                <c:pt idx="1107">
                  <c:v>11.585333333333271</c:v>
                </c:pt>
                <c:pt idx="1108">
                  <c:v>11.593999999999937</c:v>
                </c:pt>
                <c:pt idx="1109">
                  <c:v>11.602666666666604</c:v>
                </c:pt>
                <c:pt idx="1110">
                  <c:v>11.61133333333327</c:v>
                </c:pt>
                <c:pt idx="1111">
                  <c:v>11.619999999999937</c:v>
                </c:pt>
                <c:pt idx="1112">
                  <c:v>11.628666666666604</c:v>
                </c:pt>
                <c:pt idx="1113">
                  <c:v>11.63733333333327</c:v>
                </c:pt>
                <c:pt idx="1114">
                  <c:v>11.645999999999937</c:v>
                </c:pt>
                <c:pt idx="1115">
                  <c:v>11.654666666666603</c:v>
                </c:pt>
                <c:pt idx="1116">
                  <c:v>11.66333333333327</c:v>
                </c:pt>
                <c:pt idx="1117">
                  <c:v>11.671999999999937</c:v>
                </c:pt>
                <c:pt idx="1118">
                  <c:v>11.680666666666603</c:v>
                </c:pt>
                <c:pt idx="1119">
                  <c:v>11.68933333333327</c:v>
                </c:pt>
                <c:pt idx="1120">
                  <c:v>11.697999999999936</c:v>
                </c:pt>
                <c:pt idx="1121">
                  <c:v>11.706666666666603</c:v>
                </c:pt>
                <c:pt idx="1122">
                  <c:v>11.71533333333327</c:v>
                </c:pt>
                <c:pt idx="1123">
                  <c:v>11.723999999999936</c:v>
                </c:pt>
                <c:pt idx="1124">
                  <c:v>11.732666666666603</c:v>
                </c:pt>
                <c:pt idx="1125">
                  <c:v>11.741333333333269</c:v>
                </c:pt>
                <c:pt idx="1126">
                  <c:v>11.749999999999936</c:v>
                </c:pt>
                <c:pt idx="1127">
                  <c:v>11.758666666666603</c:v>
                </c:pt>
                <c:pt idx="1128">
                  <c:v>11.767333333333269</c:v>
                </c:pt>
                <c:pt idx="1129">
                  <c:v>11.775999999999936</c:v>
                </c:pt>
                <c:pt idx="1130">
                  <c:v>11.784666666666602</c:v>
                </c:pt>
                <c:pt idx="1131">
                  <c:v>11.793333333333269</c:v>
                </c:pt>
                <c:pt idx="1132">
                  <c:v>11.801999999999936</c:v>
                </c:pt>
                <c:pt idx="1133">
                  <c:v>11.810666666666602</c:v>
                </c:pt>
                <c:pt idx="1134">
                  <c:v>11.819333333333269</c:v>
                </c:pt>
                <c:pt idx="1135">
                  <c:v>11.827999999999935</c:v>
                </c:pt>
                <c:pt idx="1136">
                  <c:v>11.836666666666602</c:v>
                </c:pt>
                <c:pt idx="1137">
                  <c:v>11.845333333333269</c:v>
                </c:pt>
                <c:pt idx="1138">
                  <c:v>11.853999999999935</c:v>
                </c:pt>
                <c:pt idx="1139">
                  <c:v>11.862666666666602</c:v>
                </c:pt>
                <c:pt idx="1140">
                  <c:v>11.871333333333268</c:v>
                </c:pt>
                <c:pt idx="1141">
                  <c:v>11.879999999999935</c:v>
                </c:pt>
                <c:pt idx="1142">
                  <c:v>11.888666666666602</c:v>
                </c:pt>
                <c:pt idx="1143">
                  <c:v>11.897333333333268</c:v>
                </c:pt>
                <c:pt idx="1144">
                  <c:v>11.905999999999935</c:v>
                </c:pt>
                <c:pt idx="1145">
                  <c:v>11.914666666666601</c:v>
                </c:pt>
                <c:pt idx="1146">
                  <c:v>11.923333333333268</c:v>
                </c:pt>
                <c:pt idx="1147">
                  <c:v>11.931999999999935</c:v>
                </c:pt>
                <c:pt idx="1148">
                  <c:v>11.940666666666601</c:v>
                </c:pt>
                <c:pt idx="1149">
                  <c:v>11.949333333333268</c:v>
                </c:pt>
                <c:pt idx="1150">
                  <c:v>11.957999999999934</c:v>
                </c:pt>
                <c:pt idx="1151">
                  <c:v>11.966666666666601</c:v>
                </c:pt>
                <c:pt idx="1152">
                  <c:v>11.975333333333268</c:v>
                </c:pt>
                <c:pt idx="1153">
                  <c:v>11.983999999999934</c:v>
                </c:pt>
                <c:pt idx="1154">
                  <c:v>11.992666666666601</c:v>
                </c:pt>
                <c:pt idx="1155">
                  <c:v>12.001333333333267</c:v>
                </c:pt>
                <c:pt idx="1156">
                  <c:v>12.009999999999934</c:v>
                </c:pt>
                <c:pt idx="1157">
                  <c:v>12.018666666666601</c:v>
                </c:pt>
                <c:pt idx="1158">
                  <c:v>12.027333333333267</c:v>
                </c:pt>
                <c:pt idx="1159">
                  <c:v>12.035999999999934</c:v>
                </c:pt>
                <c:pt idx="1160">
                  <c:v>12.0446666666666</c:v>
                </c:pt>
                <c:pt idx="1161">
                  <c:v>12.053333333333267</c:v>
                </c:pt>
                <c:pt idx="1162">
                  <c:v>12.061999999999934</c:v>
                </c:pt>
                <c:pt idx="1163">
                  <c:v>12.0706666666666</c:v>
                </c:pt>
                <c:pt idx="1164">
                  <c:v>12.079333333333267</c:v>
                </c:pt>
                <c:pt idx="1165">
                  <c:v>12.087999999999933</c:v>
                </c:pt>
                <c:pt idx="1166">
                  <c:v>12.0966666666666</c:v>
                </c:pt>
                <c:pt idx="1167">
                  <c:v>12.105333333333267</c:v>
                </c:pt>
                <c:pt idx="1168">
                  <c:v>12.113999999999933</c:v>
                </c:pt>
                <c:pt idx="1169">
                  <c:v>12.1226666666666</c:v>
                </c:pt>
                <c:pt idx="1170">
                  <c:v>12.131333333333266</c:v>
                </c:pt>
                <c:pt idx="1171">
                  <c:v>12.139999999999933</c:v>
                </c:pt>
                <c:pt idx="1172">
                  <c:v>12.1486666666666</c:v>
                </c:pt>
                <c:pt idx="1173">
                  <c:v>12.157333333333266</c:v>
                </c:pt>
                <c:pt idx="1174">
                  <c:v>12.165999999999933</c:v>
                </c:pt>
                <c:pt idx="1175">
                  <c:v>12.174666666666599</c:v>
                </c:pt>
                <c:pt idx="1176">
                  <c:v>12.183333333333266</c:v>
                </c:pt>
                <c:pt idx="1177">
                  <c:v>12.191999999999933</c:v>
                </c:pt>
                <c:pt idx="1178">
                  <c:v>12.200666666666599</c:v>
                </c:pt>
                <c:pt idx="1179">
                  <c:v>12.209333333333266</c:v>
                </c:pt>
                <c:pt idx="1180">
                  <c:v>12.217999999999932</c:v>
                </c:pt>
                <c:pt idx="1181">
                  <c:v>12.226666666666599</c:v>
                </c:pt>
                <c:pt idx="1182">
                  <c:v>12.235333333333266</c:v>
                </c:pt>
                <c:pt idx="1183">
                  <c:v>12.243999999999932</c:v>
                </c:pt>
                <c:pt idx="1184">
                  <c:v>12.252666666666599</c:v>
                </c:pt>
                <c:pt idx="1185">
                  <c:v>12.261333333333265</c:v>
                </c:pt>
                <c:pt idx="1186">
                  <c:v>12.269999999999932</c:v>
                </c:pt>
                <c:pt idx="1187">
                  <c:v>12.278666666666599</c:v>
                </c:pt>
                <c:pt idx="1188">
                  <c:v>12.287333333333265</c:v>
                </c:pt>
                <c:pt idx="1189">
                  <c:v>12.295999999999932</c:v>
                </c:pt>
                <c:pt idx="1190">
                  <c:v>12.304666666666598</c:v>
                </c:pt>
                <c:pt idx="1191">
                  <c:v>12.313333333333265</c:v>
                </c:pt>
                <c:pt idx="1192">
                  <c:v>12.321999999999932</c:v>
                </c:pt>
                <c:pt idx="1193">
                  <c:v>12.330666666666598</c:v>
                </c:pt>
                <c:pt idx="1194">
                  <c:v>12.339333333333265</c:v>
                </c:pt>
                <c:pt idx="1195">
                  <c:v>12.347999999999931</c:v>
                </c:pt>
                <c:pt idx="1196">
                  <c:v>12.356666666666598</c:v>
                </c:pt>
                <c:pt idx="1197">
                  <c:v>12.365333333333265</c:v>
                </c:pt>
                <c:pt idx="1198">
                  <c:v>12.373999999999931</c:v>
                </c:pt>
                <c:pt idx="1199">
                  <c:v>12.382666666666598</c:v>
                </c:pt>
                <c:pt idx="1200">
                  <c:v>12.391333333333264</c:v>
                </c:pt>
                <c:pt idx="1201">
                  <c:v>12.399999999999931</c:v>
                </c:pt>
                <c:pt idx="1202">
                  <c:v>12.408666666666598</c:v>
                </c:pt>
                <c:pt idx="1203">
                  <c:v>12.417333333333264</c:v>
                </c:pt>
                <c:pt idx="1204">
                  <c:v>12.425999999999931</c:v>
                </c:pt>
                <c:pt idx="1205">
                  <c:v>12.434666666666597</c:v>
                </c:pt>
                <c:pt idx="1206">
                  <c:v>12.443333333333264</c:v>
                </c:pt>
                <c:pt idx="1207">
                  <c:v>12.451999999999931</c:v>
                </c:pt>
                <c:pt idx="1208">
                  <c:v>12.460666666666597</c:v>
                </c:pt>
                <c:pt idx="1209">
                  <c:v>12.469333333333264</c:v>
                </c:pt>
                <c:pt idx="1210">
                  <c:v>12.47799999999993</c:v>
                </c:pt>
                <c:pt idx="1211">
                  <c:v>12.486666666666597</c:v>
                </c:pt>
                <c:pt idx="1212">
                  <c:v>12.495333333333264</c:v>
                </c:pt>
                <c:pt idx="1213">
                  <c:v>12.50399999999993</c:v>
                </c:pt>
                <c:pt idx="1214">
                  <c:v>12.512666666666597</c:v>
                </c:pt>
                <c:pt idx="1215">
                  <c:v>12.521333333333263</c:v>
                </c:pt>
                <c:pt idx="1216">
                  <c:v>12.52999999999993</c:v>
                </c:pt>
                <c:pt idx="1217">
                  <c:v>12.538666666666597</c:v>
                </c:pt>
                <c:pt idx="1218">
                  <c:v>12.547333333333263</c:v>
                </c:pt>
                <c:pt idx="1219">
                  <c:v>12.55599999999993</c:v>
                </c:pt>
                <c:pt idx="1220">
                  <c:v>12.564666666666596</c:v>
                </c:pt>
                <c:pt idx="1221">
                  <c:v>12.573333333333263</c:v>
                </c:pt>
                <c:pt idx="1222">
                  <c:v>12.58199999999993</c:v>
                </c:pt>
                <c:pt idx="1223">
                  <c:v>12.590666666666596</c:v>
                </c:pt>
                <c:pt idx="1224">
                  <c:v>12.599333333333263</c:v>
                </c:pt>
                <c:pt idx="1225">
                  <c:v>12.607999999999929</c:v>
                </c:pt>
                <c:pt idx="1226">
                  <c:v>12.616666666666596</c:v>
                </c:pt>
                <c:pt idx="1227">
                  <c:v>12.625333333333263</c:v>
                </c:pt>
                <c:pt idx="1228">
                  <c:v>12.633999999999929</c:v>
                </c:pt>
                <c:pt idx="1229">
                  <c:v>12.642666666666596</c:v>
                </c:pt>
                <c:pt idx="1230">
                  <c:v>12.651333333333262</c:v>
                </c:pt>
                <c:pt idx="1231">
                  <c:v>12.659999999999929</c:v>
                </c:pt>
                <c:pt idx="1232">
                  <c:v>12.668666666666596</c:v>
                </c:pt>
                <c:pt idx="1233">
                  <c:v>12.677333333333262</c:v>
                </c:pt>
                <c:pt idx="1234">
                  <c:v>12.685999999999929</c:v>
                </c:pt>
                <c:pt idx="1235">
                  <c:v>12.694666666666595</c:v>
                </c:pt>
                <c:pt idx="1236">
                  <c:v>12.703333333333262</c:v>
                </c:pt>
                <c:pt idx="1237">
                  <c:v>12.711999999999929</c:v>
                </c:pt>
                <c:pt idx="1238">
                  <c:v>12.720666666666595</c:v>
                </c:pt>
                <c:pt idx="1239">
                  <c:v>12.729333333333262</c:v>
                </c:pt>
                <c:pt idx="1240">
                  <c:v>12.737999999999928</c:v>
                </c:pt>
                <c:pt idx="1241">
                  <c:v>12.746666666666595</c:v>
                </c:pt>
                <c:pt idx="1242">
                  <c:v>12.755333333333262</c:v>
                </c:pt>
                <c:pt idx="1243">
                  <c:v>12.763999999999928</c:v>
                </c:pt>
                <c:pt idx="1244">
                  <c:v>12.772666666666595</c:v>
                </c:pt>
                <c:pt idx="1245">
                  <c:v>12.781333333333261</c:v>
                </c:pt>
                <c:pt idx="1246">
                  <c:v>12.789999999999928</c:v>
                </c:pt>
                <c:pt idx="1247">
                  <c:v>12.798666666666595</c:v>
                </c:pt>
                <c:pt idx="1248">
                  <c:v>12.807333333333261</c:v>
                </c:pt>
                <c:pt idx="1249">
                  <c:v>12.815999999999928</c:v>
                </c:pt>
                <c:pt idx="1250">
                  <c:v>12.824666666666594</c:v>
                </c:pt>
                <c:pt idx="1251">
                  <c:v>12.833333333333261</c:v>
                </c:pt>
                <c:pt idx="1252">
                  <c:v>12.841999999999928</c:v>
                </c:pt>
                <c:pt idx="1253">
                  <c:v>12.850666666666594</c:v>
                </c:pt>
                <c:pt idx="1254">
                  <c:v>12.859333333333261</c:v>
                </c:pt>
                <c:pt idx="1255">
                  <c:v>12.867999999999927</c:v>
                </c:pt>
                <c:pt idx="1256">
                  <c:v>12.876666666666594</c:v>
                </c:pt>
                <c:pt idx="1257">
                  <c:v>12.885333333333261</c:v>
                </c:pt>
                <c:pt idx="1258">
                  <c:v>12.893999999999927</c:v>
                </c:pt>
                <c:pt idx="1259">
                  <c:v>12.902666666666594</c:v>
                </c:pt>
                <c:pt idx="1260">
                  <c:v>12.91133333333326</c:v>
                </c:pt>
                <c:pt idx="1261">
                  <c:v>12.919999999999927</c:v>
                </c:pt>
                <c:pt idx="1262">
                  <c:v>12.928666666666594</c:v>
                </c:pt>
                <c:pt idx="1263">
                  <c:v>12.93733333333326</c:v>
                </c:pt>
                <c:pt idx="1264">
                  <c:v>12.945999999999927</c:v>
                </c:pt>
                <c:pt idx="1265">
                  <c:v>12.954666666666593</c:v>
                </c:pt>
                <c:pt idx="1266">
                  <c:v>12.96333333333326</c:v>
                </c:pt>
                <c:pt idx="1267">
                  <c:v>12.971999999999927</c:v>
                </c:pt>
                <c:pt idx="1268">
                  <c:v>12.980666666666593</c:v>
                </c:pt>
                <c:pt idx="1269">
                  <c:v>12.98933333333326</c:v>
                </c:pt>
                <c:pt idx="1270">
                  <c:v>12.997999999999927</c:v>
                </c:pt>
                <c:pt idx="1271">
                  <c:v>13.006666666666593</c:v>
                </c:pt>
                <c:pt idx="1272">
                  <c:v>13.01533333333326</c:v>
                </c:pt>
                <c:pt idx="1273">
                  <c:v>13.023999999999926</c:v>
                </c:pt>
                <c:pt idx="1274">
                  <c:v>13.032666666666593</c:v>
                </c:pt>
                <c:pt idx="1275">
                  <c:v>13.04133333333326</c:v>
                </c:pt>
                <c:pt idx="1276">
                  <c:v>13.049999999999926</c:v>
                </c:pt>
                <c:pt idx="1277">
                  <c:v>13.058666666666593</c:v>
                </c:pt>
                <c:pt idx="1278">
                  <c:v>13.067333333333259</c:v>
                </c:pt>
                <c:pt idx="1279">
                  <c:v>13.075999999999926</c:v>
                </c:pt>
                <c:pt idx="1280">
                  <c:v>13.084666666666593</c:v>
                </c:pt>
                <c:pt idx="1281">
                  <c:v>13.093333333333259</c:v>
                </c:pt>
                <c:pt idx="1282">
                  <c:v>13.101999999999926</c:v>
                </c:pt>
                <c:pt idx="1283">
                  <c:v>13.110666666666592</c:v>
                </c:pt>
                <c:pt idx="1284">
                  <c:v>13.119333333333259</c:v>
                </c:pt>
                <c:pt idx="1285">
                  <c:v>13.127999999999926</c:v>
                </c:pt>
                <c:pt idx="1286">
                  <c:v>13.136666666666592</c:v>
                </c:pt>
                <c:pt idx="1287">
                  <c:v>13.145333333333259</c:v>
                </c:pt>
                <c:pt idx="1288">
                  <c:v>13.153999999999925</c:v>
                </c:pt>
                <c:pt idx="1289">
                  <c:v>13.162666666666592</c:v>
                </c:pt>
                <c:pt idx="1290">
                  <c:v>13.171333333333259</c:v>
                </c:pt>
                <c:pt idx="1291">
                  <c:v>13.179999999999925</c:v>
                </c:pt>
                <c:pt idx="1292">
                  <c:v>13.188666666666592</c:v>
                </c:pt>
                <c:pt idx="1293">
                  <c:v>13.197333333333258</c:v>
                </c:pt>
                <c:pt idx="1294">
                  <c:v>13.205999999999925</c:v>
                </c:pt>
                <c:pt idx="1295">
                  <c:v>13.214666666666592</c:v>
                </c:pt>
                <c:pt idx="1296">
                  <c:v>13.223333333333258</c:v>
                </c:pt>
                <c:pt idx="1297">
                  <c:v>13.231999999999925</c:v>
                </c:pt>
                <c:pt idx="1298">
                  <c:v>13.240666666666591</c:v>
                </c:pt>
                <c:pt idx="1299">
                  <c:v>13.249333333333258</c:v>
                </c:pt>
                <c:pt idx="1300">
                  <c:v>13.257999999999925</c:v>
                </c:pt>
                <c:pt idx="1301">
                  <c:v>13.266666666666591</c:v>
                </c:pt>
                <c:pt idx="1302">
                  <c:v>13.275333333333258</c:v>
                </c:pt>
                <c:pt idx="1303">
                  <c:v>13.283999999999924</c:v>
                </c:pt>
                <c:pt idx="1304">
                  <c:v>13.292666666666591</c:v>
                </c:pt>
                <c:pt idx="1305">
                  <c:v>13.301333333333258</c:v>
                </c:pt>
                <c:pt idx="1306">
                  <c:v>13.309999999999924</c:v>
                </c:pt>
                <c:pt idx="1307">
                  <c:v>13.318666666666591</c:v>
                </c:pt>
                <c:pt idx="1308">
                  <c:v>13.327333333333257</c:v>
                </c:pt>
                <c:pt idx="1309">
                  <c:v>13.335999999999924</c:v>
                </c:pt>
                <c:pt idx="1310">
                  <c:v>13.344666666666591</c:v>
                </c:pt>
                <c:pt idx="1311">
                  <c:v>13.353333333333257</c:v>
                </c:pt>
                <c:pt idx="1312">
                  <c:v>13.361999999999924</c:v>
                </c:pt>
                <c:pt idx="1313">
                  <c:v>13.37066666666659</c:v>
                </c:pt>
                <c:pt idx="1314">
                  <c:v>13.379333333333257</c:v>
                </c:pt>
                <c:pt idx="1315">
                  <c:v>13.387999999999924</c:v>
                </c:pt>
                <c:pt idx="1316">
                  <c:v>13.39666666666659</c:v>
                </c:pt>
                <c:pt idx="1317">
                  <c:v>13.405333333333257</c:v>
                </c:pt>
                <c:pt idx="1318">
                  <c:v>13.413999999999923</c:v>
                </c:pt>
                <c:pt idx="1319">
                  <c:v>13.42266666666659</c:v>
                </c:pt>
                <c:pt idx="1320">
                  <c:v>13.431333333333257</c:v>
                </c:pt>
                <c:pt idx="1321">
                  <c:v>13.439999999999923</c:v>
                </c:pt>
                <c:pt idx="1322">
                  <c:v>13.44866666666659</c:v>
                </c:pt>
                <c:pt idx="1323">
                  <c:v>13.457333333333256</c:v>
                </c:pt>
                <c:pt idx="1324">
                  <c:v>13.465999999999923</c:v>
                </c:pt>
                <c:pt idx="1325">
                  <c:v>13.47466666666659</c:v>
                </c:pt>
                <c:pt idx="1326">
                  <c:v>13.483333333333256</c:v>
                </c:pt>
                <c:pt idx="1327">
                  <c:v>13.491999999999923</c:v>
                </c:pt>
                <c:pt idx="1328">
                  <c:v>13.500666666666589</c:v>
                </c:pt>
                <c:pt idx="1329">
                  <c:v>13.509333333333256</c:v>
                </c:pt>
                <c:pt idx="1330">
                  <c:v>13.517999999999923</c:v>
                </c:pt>
                <c:pt idx="1331">
                  <c:v>13.526666666666589</c:v>
                </c:pt>
                <c:pt idx="1332">
                  <c:v>13.535333333333256</c:v>
                </c:pt>
                <c:pt idx="1333">
                  <c:v>13.543999999999922</c:v>
                </c:pt>
                <c:pt idx="1334">
                  <c:v>13.552666666666589</c:v>
                </c:pt>
                <c:pt idx="1335">
                  <c:v>13.561333333333256</c:v>
                </c:pt>
                <c:pt idx="1336">
                  <c:v>13.569999999999922</c:v>
                </c:pt>
                <c:pt idx="1337">
                  <c:v>13.578666666666589</c:v>
                </c:pt>
                <c:pt idx="1338">
                  <c:v>13.587333333333255</c:v>
                </c:pt>
                <c:pt idx="1339">
                  <c:v>13.595999999999922</c:v>
                </c:pt>
                <c:pt idx="1340">
                  <c:v>13.604666666666589</c:v>
                </c:pt>
                <c:pt idx="1341">
                  <c:v>13.613333333333255</c:v>
                </c:pt>
                <c:pt idx="1342">
                  <c:v>13.621999999999922</c:v>
                </c:pt>
                <c:pt idx="1343">
                  <c:v>13.630666666666588</c:v>
                </c:pt>
                <c:pt idx="1344">
                  <c:v>13.639333333333255</c:v>
                </c:pt>
                <c:pt idx="1345">
                  <c:v>13.647999999999922</c:v>
                </c:pt>
                <c:pt idx="1346">
                  <c:v>13.656666666666588</c:v>
                </c:pt>
                <c:pt idx="1347">
                  <c:v>13.665333333333255</c:v>
                </c:pt>
                <c:pt idx="1348">
                  <c:v>13.673999999999921</c:v>
                </c:pt>
                <c:pt idx="1349">
                  <c:v>13.682666666666588</c:v>
                </c:pt>
                <c:pt idx="1350">
                  <c:v>13.691333333333255</c:v>
                </c:pt>
                <c:pt idx="1351">
                  <c:v>13.699999999999921</c:v>
                </c:pt>
                <c:pt idx="1352">
                  <c:v>13.708666666666588</c:v>
                </c:pt>
                <c:pt idx="1353">
                  <c:v>13.717333333333254</c:v>
                </c:pt>
                <c:pt idx="1354">
                  <c:v>13.725999999999921</c:v>
                </c:pt>
                <c:pt idx="1355">
                  <c:v>13.734666666666588</c:v>
                </c:pt>
                <c:pt idx="1356">
                  <c:v>13.743333333333254</c:v>
                </c:pt>
                <c:pt idx="1357">
                  <c:v>13.751999999999921</c:v>
                </c:pt>
                <c:pt idx="1358">
                  <c:v>13.760666666666587</c:v>
                </c:pt>
                <c:pt idx="1359">
                  <c:v>13.769333333333254</c:v>
                </c:pt>
                <c:pt idx="1360">
                  <c:v>13.777999999999921</c:v>
                </c:pt>
                <c:pt idx="1361">
                  <c:v>13.786666666666587</c:v>
                </c:pt>
                <c:pt idx="1362">
                  <c:v>13.795333333333254</c:v>
                </c:pt>
                <c:pt idx="1363">
                  <c:v>13.80399999999992</c:v>
                </c:pt>
                <c:pt idx="1364">
                  <c:v>13.812666666666587</c:v>
                </c:pt>
                <c:pt idx="1365">
                  <c:v>13.821333333333254</c:v>
                </c:pt>
                <c:pt idx="1366">
                  <c:v>13.82999999999992</c:v>
                </c:pt>
                <c:pt idx="1367">
                  <c:v>13.838666666666587</c:v>
                </c:pt>
                <c:pt idx="1368">
                  <c:v>13.847333333333253</c:v>
                </c:pt>
                <c:pt idx="1369">
                  <c:v>13.85599999999992</c:v>
                </c:pt>
                <c:pt idx="1370">
                  <c:v>13.864666666666587</c:v>
                </c:pt>
                <c:pt idx="1371">
                  <c:v>13.873333333333253</c:v>
                </c:pt>
                <c:pt idx="1372">
                  <c:v>13.88199999999992</c:v>
                </c:pt>
                <c:pt idx="1373">
                  <c:v>13.890666666666586</c:v>
                </c:pt>
                <c:pt idx="1374">
                  <c:v>13.899333333333253</c:v>
                </c:pt>
                <c:pt idx="1375">
                  <c:v>13.90799999999992</c:v>
                </c:pt>
                <c:pt idx="1376">
                  <c:v>13.916666666666586</c:v>
                </c:pt>
                <c:pt idx="1377">
                  <c:v>13.925333333333253</c:v>
                </c:pt>
                <c:pt idx="1378">
                  <c:v>13.933999999999919</c:v>
                </c:pt>
                <c:pt idx="1379">
                  <c:v>13.942666666666586</c:v>
                </c:pt>
                <c:pt idx="1380">
                  <c:v>13.951333333333253</c:v>
                </c:pt>
                <c:pt idx="1381">
                  <c:v>13.959999999999919</c:v>
                </c:pt>
                <c:pt idx="1382">
                  <c:v>13.968666666666586</c:v>
                </c:pt>
                <c:pt idx="1383">
                  <c:v>13.977333333333252</c:v>
                </c:pt>
                <c:pt idx="1384">
                  <c:v>13.985999999999919</c:v>
                </c:pt>
                <c:pt idx="1385">
                  <c:v>13.994666666666586</c:v>
                </c:pt>
                <c:pt idx="1386">
                  <c:v>14.003333333333252</c:v>
                </c:pt>
                <c:pt idx="1387">
                  <c:v>14.011999999999919</c:v>
                </c:pt>
                <c:pt idx="1388">
                  <c:v>14.020666666666585</c:v>
                </c:pt>
                <c:pt idx="1389">
                  <c:v>14.029333333333252</c:v>
                </c:pt>
                <c:pt idx="1390">
                  <c:v>14.037999999999919</c:v>
                </c:pt>
                <c:pt idx="1391">
                  <c:v>14.046666666666585</c:v>
                </c:pt>
                <c:pt idx="1392">
                  <c:v>14.055333333333252</c:v>
                </c:pt>
                <c:pt idx="1393">
                  <c:v>14.063999999999918</c:v>
                </c:pt>
                <c:pt idx="1394">
                  <c:v>14.072666666666585</c:v>
                </c:pt>
                <c:pt idx="1395">
                  <c:v>14.081333333333252</c:v>
                </c:pt>
                <c:pt idx="1396">
                  <c:v>14.089999999999918</c:v>
                </c:pt>
                <c:pt idx="1397">
                  <c:v>14.098666666666585</c:v>
                </c:pt>
                <c:pt idx="1398">
                  <c:v>14.107333333333251</c:v>
                </c:pt>
                <c:pt idx="1399">
                  <c:v>14.115999999999918</c:v>
                </c:pt>
                <c:pt idx="1400">
                  <c:v>14.124666666666585</c:v>
                </c:pt>
                <c:pt idx="1401">
                  <c:v>14.133333333333251</c:v>
                </c:pt>
                <c:pt idx="1402">
                  <c:v>14.141999999999918</c:v>
                </c:pt>
                <c:pt idx="1403">
                  <c:v>14.150666666666584</c:v>
                </c:pt>
                <c:pt idx="1404">
                  <c:v>14.159333333333251</c:v>
                </c:pt>
                <c:pt idx="1405">
                  <c:v>14.167999999999918</c:v>
                </c:pt>
                <c:pt idx="1406">
                  <c:v>14.176666666666584</c:v>
                </c:pt>
                <c:pt idx="1407">
                  <c:v>14.185333333333251</c:v>
                </c:pt>
                <c:pt idx="1408">
                  <c:v>14.193999999999917</c:v>
                </c:pt>
                <c:pt idx="1409">
                  <c:v>14.202666666666584</c:v>
                </c:pt>
                <c:pt idx="1410">
                  <c:v>14.211333333333251</c:v>
                </c:pt>
                <c:pt idx="1411">
                  <c:v>14.219999999999917</c:v>
                </c:pt>
                <c:pt idx="1412">
                  <c:v>14.228666666666584</c:v>
                </c:pt>
                <c:pt idx="1413">
                  <c:v>14.23733333333325</c:v>
                </c:pt>
                <c:pt idx="1414">
                  <c:v>14.245999999999917</c:v>
                </c:pt>
                <c:pt idx="1415">
                  <c:v>14.254666666666584</c:v>
                </c:pt>
                <c:pt idx="1416">
                  <c:v>14.26333333333325</c:v>
                </c:pt>
                <c:pt idx="1417">
                  <c:v>14.271999999999917</c:v>
                </c:pt>
                <c:pt idx="1418">
                  <c:v>14.280666666666583</c:v>
                </c:pt>
                <c:pt idx="1419">
                  <c:v>14.28933333333325</c:v>
                </c:pt>
                <c:pt idx="1420">
                  <c:v>14.297999999999917</c:v>
                </c:pt>
                <c:pt idx="1421">
                  <c:v>14.306666666666583</c:v>
                </c:pt>
                <c:pt idx="1422">
                  <c:v>14.31533333333325</c:v>
                </c:pt>
                <c:pt idx="1423">
                  <c:v>14.323999999999916</c:v>
                </c:pt>
                <c:pt idx="1424">
                  <c:v>14.332666666666583</c:v>
                </c:pt>
                <c:pt idx="1425">
                  <c:v>14.34133333333325</c:v>
                </c:pt>
                <c:pt idx="1426">
                  <c:v>14.349999999999916</c:v>
                </c:pt>
                <c:pt idx="1427">
                  <c:v>14.358666666666583</c:v>
                </c:pt>
                <c:pt idx="1428">
                  <c:v>14.367333333333249</c:v>
                </c:pt>
                <c:pt idx="1429">
                  <c:v>14.375999999999916</c:v>
                </c:pt>
                <c:pt idx="1430">
                  <c:v>14.384666666666583</c:v>
                </c:pt>
                <c:pt idx="1431">
                  <c:v>14.393333333333249</c:v>
                </c:pt>
                <c:pt idx="1432">
                  <c:v>14.401999999999916</c:v>
                </c:pt>
                <c:pt idx="1433">
                  <c:v>14.410666666666582</c:v>
                </c:pt>
                <c:pt idx="1434">
                  <c:v>14.419333333333249</c:v>
                </c:pt>
                <c:pt idx="1435">
                  <c:v>14.427999999999916</c:v>
                </c:pt>
                <c:pt idx="1436">
                  <c:v>14.436666666666582</c:v>
                </c:pt>
                <c:pt idx="1437">
                  <c:v>14.445333333333249</c:v>
                </c:pt>
                <c:pt idx="1438">
                  <c:v>14.453999999999915</c:v>
                </c:pt>
                <c:pt idx="1439">
                  <c:v>14.462666666666582</c:v>
                </c:pt>
                <c:pt idx="1440">
                  <c:v>14.471333333333249</c:v>
                </c:pt>
                <c:pt idx="1441">
                  <c:v>14.479999999999915</c:v>
                </c:pt>
                <c:pt idx="1442">
                  <c:v>14.488666666666582</c:v>
                </c:pt>
                <c:pt idx="1443">
                  <c:v>14.497333333333248</c:v>
                </c:pt>
                <c:pt idx="1444">
                  <c:v>14.505999999999915</c:v>
                </c:pt>
                <c:pt idx="1445">
                  <c:v>14.514666666666582</c:v>
                </c:pt>
                <c:pt idx="1446">
                  <c:v>14.523333333333248</c:v>
                </c:pt>
                <c:pt idx="1447">
                  <c:v>14.531999999999915</c:v>
                </c:pt>
                <c:pt idx="1448">
                  <c:v>14.540666666666581</c:v>
                </c:pt>
                <c:pt idx="1449">
                  <c:v>14.549333333333248</c:v>
                </c:pt>
                <c:pt idx="1450">
                  <c:v>14.557999999999915</c:v>
                </c:pt>
                <c:pt idx="1451">
                  <c:v>14.566666666666581</c:v>
                </c:pt>
                <c:pt idx="1452">
                  <c:v>14.575333333333248</c:v>
                </c:pt>
                <c:pt idx="1453">
                  <c:v>14.583999999999914</c:v>
                </c:pt>
                <c:pt idx="1454">
                  <c:v>14.592666666666581</c:v>
                </c:pt>
                <c:pt idx="1455">
                  <c:v>14.601333333333248</c:v>
                </c:pt>
                <c:pt idx="1456">
                  <c:v>14.609999999999914</c:v>
                </c:pt>
                <c:pt idx="1457">
                  <c:v>14.618666666666581</c:v>
                </c:pt>
                <c:pt idx="1458">
                  <c:v>14.627333333333247</c:v>
                </c:pt>
                <c:pt idx="1459">
                  <c:v>14.635999999999914</c:v>
                </c:pt>
                <c:pt idx="1460">
                  <c:v>14.644666666666581</c:v>
                </c:pt>
                <c:pt idx="1461">
                  <c:v>14.653333333333247</c:v>
                </c:pt>
                <c:pt idx="1462">
                  <c:v>14.661999999999914</c:v>
                </c:pt>
                <c:pt idx="1463">
                  <c:v>14.67066666666658</c:v>
                </c:pt>
                <c:pt idx="1464">
                  <c:v>14.679333333333247</c:v>
                </c:pt>
                <c:pt idx="1465">
                  <c:v>14.687999999999914</c:v>
                </c:pt>
                <c:pt idx="1466">
                  <c:v>14.69666666666658</c:v>
                </c:pt>
                <c:pt idx="1467">
                  <c:v>14.705333333333247</c:v>
                </c:pt>
                <c:pt idx="1468">
                  <c:v>14.713999999999913</c:v>
                </c:pt>
                <c:pt idx="1469">
                  <c:v>14.72266666666658</c:v>
                </c:pt>
                <c:pt idx="1470">
                  <c:v>14.731333333333247</c:v>
                </c:pt>
                <c:pt idx="1471">
                  <c:v>14.739999999999913</c:v>
                </c:pt>
                <c:pt idx="1472">
                  <c:v>14.74866666666658</c:v>
                </c:pt>
                <c:pt idx="1473">
                  <c:v>14.757333333333246</c:v>
                </c:pt>
                <c:pt idx="1474">
                  <c:v>14.765999999999913</c:v>
                </c:pt>
                <c:pt idx="1475">
                  <c:v>14.77466666666658</c:v>
                </c:pt>
                <c:pt idx="1476">
                  <c:v>14.783333333333246</c:v>
                </c:pt>
                <c:pt idx="1477">
                  <c:v>14.791999999999913</c:v>
                </c:pt>
                <c:pt idx="1478">
                  <c:v>14.800666666666579</c:v>
                </c:pt>
                <c:pt idx="1479">
                  <c:v>14.809333333333246</c:v>
                </c:pt>
                <c:pt idx="1480">
                  <c:v>14.817999999999913</c:v>
                </c:pt>
                <c:pt idx="1481">
                  <c:v>14.826666666666579</c:v>
                </c:pt>
                <c:pt idx="1482">
                  <c:v>14.835333333333246</c:v>
                </c:pt>
                <c:pt idx="1483">
                  <c:v>14.843999999999912</c:v>
                </c:pt>
                <c:pt idx="1484">
                  <c:v>14.852666666666579</c:v>
                </c:pt>
                <c:pt idx="1485">
                  <c:v>14.861333333333246</c:v>
                </c:pt>
                <c:pt idx="1486">
                  <c:v>14.869999999999912</c:v>
                </c:pt>
                <c:pt idx="1487">
                  <c:v>14.878666666666579</c:v>
                </c:pt>
                <c:pt idx="1488">
                  <c:v>14.887333333333245</c:v>
                </c:pt>
                <c:pt idx="1489">
                  <c:v>14.895999999999912</c:v>
                </c:pt>
                <c:pt idx="1490">
                  <c:v>14.904666666666579</c:v>
                </c:pt>
                <c:pt idx="1491">
                  <c:v>14.913333333333245</c:v>
                </c:pt>
                <c:pt idx="1492">
                  <c:v>14.921999999999912</c:v>
                </c:pt>
                <c:pt idx="1493">
                  <c:v>14.930666666666578</c:v>
                </c:pt>
                <c:pt idx="1494">
                  <c:v>14.939333333333245</c:v>
                </c:pt>
                <c:pt idx="1495">
                  <c:v>14.947999999999912</c:v>
                </c:pt>
                <c:pt idx="1496">
                  <c:v>14.956666666666578</c:v>
                </c:pt>
                <c:pt idx="1497">
                  <c:v>14.965333333333245</c:v>
                </c:pt>
                <c:pt idx="1498">
                  <c:v>14.973999999999911</c:v>
                </c:pt>
                <c:pt idx="1499">
                  <c:v>14.982666666666578</c:v>
                </c:pt>
                <c:pt idx="1500">
                  <c:v>14.991333333333245</c:v>
                </c:pt>
                <c:pt idx="1501">
                  <c:v>14.999999999999911</c:v>
                </c:pt>
                <c:pt idx="1502">
                  <c:v>16.999999999999911</c:v>
                </c:pt>
              </c:numCache>
            </c:numRef>
          </c:xVal>
          <c:yVal>
            <c:numRef>
              <c:f>'Beregninger scenarie 2'!$H$29:$H$1531</c:f>
              <c:numCache>
                <c:formatCode>#,##0.00</c:formatCode>
                <c:ptCount val="1503"/>
                <c:pt idx="0">
                  <c:v>5</c:v>
                </c:pt>
                <c:pt idx="1">
                  <c:v>5</c:v>
                </c:pt>
                <c:pt idx="2">
                  <c:v>4.9930666666666665</c:v>
                </c:pt>
                <c:pt idx="3">
                  <c:v>4.9861333333333331</c:v>
                </c:pt>
                <c:pt idx="4">
                  <c:v>4.9791999999999996</c:v>
                </c:pt>
                <c:pt idx="5">
                  <c:v>4.9722666666666671</c:v>
                </c:pt>
                <c:pt idx="6">
                  <c:v>4.9653333333333336</c:v>
                </c:pt>
                <c:pt idx="7">
                  <c:v>4.9584000000000001</c:v>
                </c:pt>
                <c:pt idx="8">
                  <c:v>4.9514666666666667</c:v>
                </c:pt>
                <c:pt idx="9">
                  <c:v>4.9445333333333332</c:v>
                </c:pt>
                <c:pt idx="10">
                  <c:v>4.9375999999999998</c:v>
                </c:pt>
                <c:pt idx="11">
                  <c:v>4.9306666666666663</c:v>
                </c:pt>
                <c:pt idx="12">
                  <c:v>4.9237333333333337</c:v>
                </c:pt>
                <c:pt idx="13">
                  <c:v>4.9168000000000003</c:v>
                </c:pt>
                <c:pt idx="14">
                  <c:v>4.9098666666666668</c:v>
                </c:pt>
                <c:pt idx="15">
                  <c:v>4.9029333333333334</c:v>
                </c:pt>
                <c:pt idx="16">
                  <c:v>4.8959999999999999</c:v>
                </c:pt>
                <c:pt idx="17">
                  <c:v>4.8890666666666664</c:v>
                </c:pt>
                <c:pt idx="18">
                  <c:v>4.882133333333333</c:v>
                </c:pt>
                <c:pt idx="19">
                  <c:v>4.8752000000000004</c:v>
                </c:pt>
                <c:pt idx="20">
                  <c:v>4.868266666666667</c:v>
                </c:pt>
                <c:pt idx="21">
                  <c:v>4.8613333333333335</c:v>
                </c:pt>
                <c:pt idx="22">
                  <c:v>4.8544</c:v>
                </c:pt>
                <c:pt idx="23">
                  <c:v>4.8474666666666666</c:v>
                </c:pt>
                <c:pt idx="24">
                  <c:v>4.8405333333333331</c:v>
                </c:pt>
                <c:pt idx="25">
                  <c:v>4.8335999999999997</c:v>
                </c:pt>
                <c:pt idx="26">
                  <c:v>4.8266666666666671</c:v>
                </c:pt>
                <c:pt idx="27">
                  <c:v>4.8197333333333336</c:v>
                </c:pt>
                <c:pt idx="28">
                  <c:v>4.8128000000000002</c:v>
                </c:pt>
                <c:pt idx="29">
                  <c:v>4.8058666666666667</c:v>
                </c:pt>
                <c:pt idx="30">
                  <c:v>4.7989333333333333</c:v>
                </c:pt>
                <c:pt idx="31">
                  <c:v>4.7919999999999998</c:v>
                </c:pt>
                <c:pt idx="32">
                  <c:v>4.7850666666666664</c:v>
                </c:pt>
                <c:pt idx="33">
                  <c:v>4.7781333333333338</c:v>
                </c:pt>
                <c:pt idx="34">
                  <c:v>4.7712000000000003</c:v>
                </c:pt>
                <c:pt idx="35">
                  <c:v>4.7642666666666669</c:v>
                </c:pt>
                <c:pt idx="36">
                  <c:v>4.7573333333333334</c:v>
                </c:pt>
                <c:pt idx="37">
                  <c:v>4.7504</c:v>
                </c:pt>
                <c:pt idx="38">
                  <c:v>4.7434666666666665</c:v>
                </c:pt>
                <c:pt idx="39">
                  <c:v>4.7365333333333339</c:v>
                </c:pt>
                <c:pt idx="40">
                  <c:v>4.7296000000000005</c:v>
                </c:pt>
                <c:pt idx="41">
                  <c:v>4.722666666666667</c:v>
                </c:pt>
                <c:pt idx="42">
                  <c:v>4.7157333333333336</c:v>
                </c:pt>
                <c:pt idx="43">
                  <c:v>4.7088000000000001</c:v>
                </c:pt>
                <c:pt idx="44">
                  <c:v>4.7018666666666666</c:v>
                </c:pt>
                <c:pt idx="45">
                  <c:v>4.6949333333333332</c:v>
                </c:pt>
                <c:pt idx="46">
                  <c:v>4.6880000000000006</c:v>
                </c:pt>
                <c:pt idx="47">
                  <c:v>4.6810666666666672</c:v>
                </c:pt>
                <c:pt idx="48">
                  <c:v>4.6741333333333337</c:v>
                </c:pt>
                <c:pt idx="49">
                  <c:v>4.6672000000000002</c:v>
                </c:pt>
                <c:pt idx="50">
                  <c:v>4.6602666666666668</c:v>
                </c:pt>
                <c:pt idx="51">
                  <c:v>4.6533333333333333</c:v>
                </c:pt>
                <c:pt idx="52">
                  <c:v>4.6463999999999999</c:v>
                </c:pt>
                <c:pt idx="53">
                  <c:v>4.6394666666666673</c:v>
                </c:pt>
                <c:pt idx="54">
                  <c:v>4.6325333333333338</c:v>
                </c:pt>
                <c:pt idx="55">
                  <c:v>4.6256000000000004</c:v>
                </c:pt>
                <c:pt idx="56">
                  <c:v>4.6186666666666669</c:v>
                </c:pt>
                <c:pt idx="57">
                  <c:v>4.6117333333333335</c:v>
                </c:pt>
                <c:pt idx="58">
                  <c:v>4.6048</c:v>
                </c:pt>
                <c:pt idx="59">
                  <c:v>4.5978666666666665</c:v>
                </c:pt>
                <c:pt idx="60">
                  <c:v>4.590933333333334</c:v>
                </c:pt>
                <c:pt idx="61">
                  <c:v>4.5840000000000005</c:v>
                </c:pt>
                <c:pt idx="62">
                  <c:v>4.5770666666666671</c:v>
                </c:pt>
                <c:pt idx="63">
                  <c:v>4.5701333333333336</c:v>
                </c:pt>
                <c:pt idx="64">
                  <c:v>4.5632000000000001</c:v>
                </c:pt>
                <c:pt idx="65">
                  <c:v>4.5562666666666667</c:v>
                </c:pt>
                <c:pt idx="66">
                  <c:v>4.5493333333333332</c:v>
                </c:pt>
                <c:pt idx="67">
                  <c:v>4.5423999999999998</c:v>
                </c:pt>
                <c:pt idx="68">
                  <c:v>4.5354666666666663</c:v>
                </c:pt>
                <c:pt idx="69">
                  <c:v>4.5285333333333337</c:v>
                </c:pt>
                <c:pt idx="70">
                  <c:v>4.5216000000000003</c:v>
                </c:pt>
                <c:pt idx="71">
                  <c:v>4.5146666666666668</c:v>
                </c:pt>
                <c:pt idx="72">
                  <c:v>4.5077333333333334</c:v>
                </c:pt>
                <c:pt idx="73">
                  <c:v>4.5007999999999999</c:v>
                </c:pt>
                <c:pt idx="74">
                  <c:v>4.4938666666666665</c:v>
                </c:pt>
                <c:pt idx="75">
                  <c:v>4.486933333333333</c:v>
                </c:pt>
                <c:pt idx="76">
                  <c:v>4.4799999999999995</c:v>
                </c:pt>
                <c:pt idx="77">
                  <c:v>4.4730666666666661</c:v>
                </c:pt>
                <c:pt idx="78">
                  <c:v>4.4661333333333326</c:v>
                </c:pt>
                <c:pt idx="79">
                  <c:v>4.4591999999999992</c:v>
                </c:pt>
                <c:pt idx="80">
                  <c:v>4.4522666666666666</c:v>
                </c:pt>
                <c:pt idx="81">
                  <c:v>4.4453333333333331</c:v>
                </c:pt>
                <c:pt idx="82">
                  <c:v>4.4383999999999997</c:v>
                </c:pt>
                <c:pt idx="83">
                  <c:v>4.4314666666666662</c:v>
                </c:pt>
                <c:pt idx="84">
                  <c:v>4.4245333333333328</c:v>
                </c:pt>
                <c:pt idx="85">
                  <c:v>4.4175999999999993</c:v>
                </c:pt>
                <c:pt idx="86">
                  <c:v>4.4106666666666658</c:v>
                </c:pt>
                <c:pt idx="87">
                  <c:v>4.4037333333333324</c:v>
                </c:pt>
                <c:pt idx="88">
                  <c:v>4.3967999999999989</c:v>
                </c:pt>
                <c:pt idx="89">
                  <c:v>4.3898666666666664</c:v>
                </c:pt>
                <c:pt idx="90">
                  <c:v>4.382933333333332</c:v>
                </c:pt>
                <c:pt idx="91">
                  <c:v>4.3759999999999994</c:v>
                </c:pt>
                <c:pt idx="92">
                  <c:v>4.369066666666666</c:v>
                </c:pt>
                <c:pt idx="93">
                  <c:v>4.3621333333333325</c:v>
                </c:pt>
                <c:pt idx="94">
                  <c:v>4.3551999999999991</c:v>
                </c:pt>
                <c:pt idx="95">
                  <c:v>4.3482666666666656</c:v>
                </c:pt>
                <c:pt idx="96">
                  <c:v>4.3413333333333322</c:v>
                </c:pt>
                <c:pt idx="97">
                  <c:v>4.3343999999999987</c:v>
                </c:pt>
                <c:pt idx="98">
                  <c:v>4.3274666666666652</c:v>
                </c:pt>
                <c:pt idx="99">
                  <c:v>4.3205333333333318</c:v>
                </c:pt>
                <c:pt idx="100">
                  <c:v>4.3135999999999992</c:v>
                </c:pt>
                <c:pt idx="101">
                  <c:v>4.3066666666666658</c:v>
                </c:pt>
                <c:pt idx="102">
                  <c:v>4.2997333333333323</c:v>
                </c:pt>
                <c:pt idx="103">
                  <c:v>4.2927999999999988</c:v>
                </c:pt>
                <c:pt idx="104">
                  <c:v>4.2858666666666654</c:v>
                </c:pt>
                <c:pt idx="105">
                  <c:v>4.2789333333333319</c:v>
                </c:pt>
                <c:pt idx="106">
                  <c:v>4.2719999999999985</c:v>
                </c:pt>
                <c:pt idx="107">
                  <c:v>4.265066666666665</c:v>
                </c:pt>
                <c:pt idx="108">
                  <c:v>4.2581333333333315</c:v>
                </c:pt>
                <c:pt idx="109">
                  <c:v>4.251199999999999</c:v>
                </c:pt>
                <c:pt idx="110">
                  <c:v>4.2442666666666646</c:v>
                </c:pt>
                <c:pt idx="111">
                  <c:v>4.2373333333333321</c:v>
                </c:pt>
                <c:pt idx="112">
                  <c:v>4.2303999999999986</c:v>
                </c:pt>
                <c:pt idx="113">
                  <c:v>4.2234666666666651</c:v>
                </c:pt>
                <c:pt idx="114">
                  <c:v>4.2165333333333317</c:v>
                </c:pt>
                <c:pt idx="115">
                  <c:v>4.2095999999999982</c:v>
                </c:pt>
                <c:pt idx="116">
                  <c:v>4.2026666666666648</c:v>
                </c:pt>
                <c:pt idx="117">
                  <c:v>4.1957333333333313</c:v>
                </c:pt>
                <c:pt idx="118">
                  <c:v>4.1887999999999987</c:v>
                </c:pt>
                <c:pt idx="119">
                  <c:v>4.1818666666666653</c:v>
                </c:pt>
                <c:pt idx="120">
                  <c:v>4.1749333333333318</c:v>
                </c:pt>
                <c:pt idx="121">
                  <c:v>4.1679999999999984</c:v>
                </c:pt>
                <c:pt idx="122">
                  <c:v>4.1610666666666649</c:v>
                </c:pt>
                <c:pt idx="123">
                  <c:v>4.1541333333333323</c:v>
                </c:pt>
                <c:pt idx="124">
                  <c:v>4.1471999999999989</c:v>
                </c:pt>
                <c:pt idx="125">
                  <c:v>4.1402666666666654</c:v>
                </c:pt>
                <c:pt idx="126">
                  <c:v>4.133333333333332</c:v>
                </c:pt>
                <c:pt idx="127">
                  <c:v>4.1263999999999985</c:v>
                </c:pt>
                <c:pt idx="128">
                  <c:v>4.1194666666666659</c:v>
                </c:pt>
                <c:pt idx="129">
                  <c:v>4.1125333333333325</c:v>
                </c:pt>
                <c:pt idx="130">
                  <c:v>4.105599999999999</c:v>
                </c:pt>
                <c:pt idx="131">
                  <c:v>4.0986666666666656</c:v>
                </c:pt>
                <c:pt idx="132">
                  <c:v>4.0917333333333321</c:v>
                </c:pt>
                <c:pt idx="133">
                  <c:v>4.0847999999999995</c:v>
                </c:pt>
                <c:pt idx="134">
                  <c:v>4.0778666666666661</c:v>
                </c:pt>
                <c:pt idx="135">
                  <c:v>4.0709333333333326</c:v>
                </c:pt>
                <c:pt idx="136">
                  <c:v>4.0639999999999992</c:v>
                </c:pt>
                <c:pt idx="137">
                  <c:v>4.0570666666666657</c:v>
                </c:pt>
                <c:pt idx="138">
                  <c:v>4.0501333333333331</c:v>
                </c:pt>
                <c:pt idx="139">
                  <c:v>4.0431999999999997</c:v>
                </c:pt>
                <c:pt idx="140">
                  <c:v>4.0362666666666662</c:v>
                </c:pt>
                <c:pt idx="141">
                  <c:v>4.0293333333333328</c:v>
                </c:pt>
                <c:pt idx="142">
                  <c:v>4.0223999999999993</c:v>
                </c:pt>
                <c:pt idx="143">
                  <c:v>4.0154666666666667</c:v>
                </c:pt>
                <c:pt idx="144">
                  <c:v>4.0085333333333333</c:v>
                </c:pt>
                <c:pt idx="145">
                  <c:v>4.0015999999999998</c:v>
                </c:pt>
                <c:pt idx="146">
                  <c:v>3.9946666666666664</c:v>
                </c:pt>
                <c:pt idx="147">
                  <c:v>3.9877333333333329</c:v>
                </c:pt>
                <c:pt idx="148">
                  <c:v>3.9807999999999999</c:v>
                </c:pt>
                <c:pt idx="149">
                  <c:v>3.9738666666666669</c:v>
                </c:pt>
                <c:pt idx="150">
                  <c:v>3.9669333333333334</c:v>
                </c:pt>
                <c:pt idx="151">
                  <c:v>3.96</c:v>
                </c:pt>
                <c:pt idx="152">
                  <c:v>3.9530666666666665</c:v>
                </c:pt>
                <c:pt idx="153">
                  <c:v>3.9461333333333335</c:v>
                </c:pt>
                <c:pt idx="154">
                  <c:v>3.9392000000000005</c:v>
                </c:pt>
                <c:pt idx="155">
                  <c:v>3.932266666666667</c:v>
                </c:pt>
                <c:pt idx="156">
                  <c:v>3.9253333333333336</c:v>
                </c:pt>
                <c:pt idx="157">
                  <c:v>3.9184000000000001</c:v>
                </c:pt>
                <c:pt idx="158">
                  <c:v>3.9114666666666671</c:v>
                </c:pt>
                <c:pt idx="159">
                  <c:v>3.9045333333333341</c:v>
                </c:pt>
                <c:pt idx="160">
                  <c:v>3.8976000000000006</c:v>
                </c:pt>
                <c:pt idx="161">
                  <c:v>3.8906666666666672</c:v>
                </c:pt>
                <c:pt idx="162">
                  <c:v>3.8837333333333337</c:v>
                </c:pt>
                <c:pt idx="163">
                  <c:v>3.8768000000000007</c:v>
                </c:pt>
                <c:pt idx="164">
                  <c:v>3.8698666666666677</c:v>
                </c:pt>
                <c:pt idx="165">
                  <c:v>3.8629333333333342</c:v>
                </c:pt>
                <c:pt idx="166">
                  <c:v>3.8560000000000008</c:v>
                </c:pt>
                <c:pt idx="167">
                  <c:v>3.8490666666666673</c:v>
                </c:pt>
                <c:pt idx="168">
                  <c:v>3.8421333333333343</c:v>
                </c:pt>
                <c:pt idx="169">
                  <c:v>3.8352000000000013</c:v>
                </c:pt>
                <c:pt idx="170">
                  <c:v>3.8282666666666678</c:v>
                </c:pt>
                <c:pt idx="171">
                  <c:v>3.8213333333333344</c:v>
                </c:pt>
                <c:pt idx="172">
                  <c:v>3.8144000000000009</c:v>
                </c:pt>
                <c:pt idx="173">
                  <c:v>3.8074666666666679</c:v>
                </c:pt>
                <c:pt idx="174">
                  <c:v>3.8005333333333349</c:v>
                </c:pt>
                <c:pt idx="175">
                  <c:v>3.7936000000000014</c:v>
                </c:pt>
                <c:pt idx="176">
                  <c:v>3.786666666666668</c:v>
                </c:pt>
                <c:pt idx="177">
                  <c:v>3.7797333333333345</c:v>
                </c:pt>
                <c:pt idx="178">
                  <c:v>3.7728000000000015</c:v>
                </c:pt>
                <c:pt idx="179">
                  <c:v>3.7658666666666685</c:v>
                </c:pt>
                <c:pt idx="180">
                  <c:v>3.758933333333335</c:v>
                </c:pt>
                <c:pt idx="181">
                  <c:v>3.7520000000000016</c:v>
                </c:pt>
                <c:pt idx="182">
                  <c:v>3.7450666666666681</c:v>
                </c:pt>
                <c:pt idx="183">
                  <c:v>3.7381333333333351</c:v>
                </c:pt>
                <c:pt idx="184">
                  <c:v>3.7312000000000021</c:v>
                </c:pt>
                <c:pt idx="185">
                  <c:v>3.7242666666666686</c:v>
                </c:pt>
                <c:pt idx="186">
                  <c:v>3.7173333333333352</c:v>
                </c:pt>
                <c:pt idx="187">
                  <c:v>3.7104000000000017</c:v>
                </c:pt>
                <c:pt idx="188">
                  <c:v>3.7034666666666687</c:v>
                </c:pt>
                <c:pt idx="189">
                  <c:v>3.6965333333333357</c:v>
                </c:pt>
                <c:pt idx="190">
                  <c:v>3.6896000000000022</c:v>
                </c:pt>
                <c:pt idx="191">
                  <c:v>3.6826666666666688</c:v>
                </c:pt>
                <c:pt idx="192">
                  <c:v>3.6757333333333353</c:v>
                </c:pt>
                <c:pt idx="193">
                  <c:v>3.6688000000000023</c:v>
                </c:pt>
                <c:pt idx="194">
                  <c:v>3.6618666666666693</c:v>
                </c:pt>
                <c:pt idx="195">
                  <c:v>3.6549333333333358</c:v>
                </c:pt>
                <c:pt idx="196">
                  <c:v>3.6480000000000024</c:v>
                </c:pt>
                <c:pt idx="197">
                  <c:v>3.6410666666666689</c:v>
                </c:pt>
                <c:pt idx="198">
                  <c:v>3.6341333333333359</c:v>
                </c:pt>
                <c:pt idx="199">
                  <c:v>3.6272000000000029</c:v>
                </c:pt>
                <c:pt idx="200">
                  <c:v>3.6202666666666694</c:v>
                </c:pt>
                <c:pt idx="201">
                  <c:v>3.613333333333336</c:v>
                </c:pt>
                <c:pt idx="202">
                  <c:v>3.6064000000000025</c:v>
                </c:pt>
                <c:pt idx="203">
                  <c:v>3.5994666666666695</c:v>
                </c:pt>
                <c:pt idx="204">
                  <c:v>3.5925333333333365</c:v>
                </c:pt>
                <c:pt idx="205">
                  <c:v>3.585600000000003</c:v>
                </c:pt>
                <c:pt idx="206">
                  <c:v>3.5786666666666695</c:v>
                </c:pt>
                <c:pt idx="207">
                  <c:v>3.5717333333333361</c:v>
                </c:pt>
                <c:pt idx="208">
                  <c:v>3.5648000000000031</c:v>
                </c:pt>
                <c:pt idx="209">
                  <c:v>3.5578666666666701</c:v>
                </c:pt>
                <c:pt idx="210">
                  <c:v>3.5509333333333366</c:v>
                </c:pt>
                <c:pt idx="211">
                  <c:v>3.5440000000000031</c:v>
                </c:pt>
                <c:pt idx="212">
                  <c:v>3.5370666666666697</c:v>
                </c:pt>
                <c:pt idx="213">
                  <c:v>3.5301333333333367</c:v>
                </c:pt>
                <c:pt idx="214">
                  <c:v>3.5232000000000037</c:v>
                </c:pt>
                <c:pt idx="215">
                  <c:v>3.5162666666666702</c:v>
                </c:pt>
                <c:pt idx="216">
                  <c:v>3.5093333333333367</c:v>
                </c:pt>
                <c:pt idx="217">
                  <c:v>3.5024000000000033</c:v>
                </c:pt>
                <c:pt idx="218">
                  <c:v>3.4954666666666703</c:v>
                </c:pt>
                <c:pt idx="219">
                  <c:v>3.4885333333333373</c:v>
                </c:pt>
                <c:pt idx="220">
                  <c:v>3.4816000000000038</c:v>
                </c:pt>
                <c:pt idx="221">
                  <c:v>3.4746666666666703</c:v>
                </c:pt>
                <c:pt idx="222">
                  <c:v>3.4677333333333369</c:v>
                </c:pt>
                <c:pt idx="223">
                  <c:v>3.4608000000000039</c:v>
                </c:pt>
                <c:pt idx="224">
                  <c:v>3.4538666666666709</c:v>
                </c:pt>
                <c:pt idx="225">
                  <c:v>3.4469333333333374</c:v>
                </c:pt>
                <c:pt idx="226">
                  <c:v>3.4400000000000039</c:v>
                </c:pt>
                <c:pt idx="227">
                  <c:v>3.4330666666666705</c:v>
                </c:pt>
                <c:pt idx="228">
                  <c:v>3.4261333333333375</c:v>
                </c:pt>
                <c:pt idx="229">
                  <c:v>3.4192000000000045</c:v>
                </c:pt>
                <c:pt idx="230">
                  <c:v>3.412266666666671</c:v>
                </c:pt>
                <c:pt idx="231">
                  <c:v>3.4053333333333375</c:v>
                </c:pt>
                <c:pt idx="232">
                  <c:v>3.3984000000000041</c:v>
                </c:pt>
                <c:pt idx="233">
                  <c:v>3.3914666666666711</c:v>
                </c:pt>
                <c:pt idx="234">
                  <c:v>3.3845333333333381</c:v>
                </c:pt>
                <c:pt idx="235">
                  <c:v>3.3776000000000046</c:v>
                </c:pt>
                <c:pt idx="236">
                  <c:v>3.3706666666666711</c:v>
                </c:pt>
                <c:pt idx="237">
                  <c:v>3.3637333333333377</c:v>
                </c:pt>
                <c:pt idx="238">
                  <c:v>3.3568000000000047</c:v>
                </c:pt>
                <c:pt idx="239">
                  <c:v>3.3498666666666717</c:v>
                </c:pt>
                <c:pt idx="240">
                  <c:v>3.3429333333333382</c:v>
                </c:pt>
                <c:pt idx="241">
                  <c:v>3.3360000000000047</c:v>
                </c:pt>
                <c:pt idx="242">
                  <c:v>3.3290666666666713</c:v>
                </c:pt>
                <c:pt idx="243">
                  <c:v>3.3221333333333383</c:v>
                </c:pt>
                <c:pt idx="244">
                  <c:v>3.3152000000000053</c:v>
                </c:pt>
                <c:pt idx="245">
                  <c:v>3.3082666666666718</c:v>
                </c:pt>
                <c:pt idx="246">
                  <c:v>3.3013333333333383</c:v>
                </c:pt>
                <c:pt idx="247">
                  <c:v>3.2944000000000049</c:v>
                </c:pt>
                <c:pt idx="248">
                  <c:v>3.2874666666666719</c:v>
                </c:pt>
                <c:pt idx="249">
                  <c:v>3.2805333333333389</c:v>
                </c:pt>
                <c:pt idx="250">
                  <c:v>3.2736000000000054</c:v>
                </c:pt>
                <c:pt idx="251">
                  <c:v>3.2666666666666719</c:v>
                </c:pt>
                <c:pt idx="252">
                  <c:v>3.2597333333333385</c:v>
                </c:pt>
                <c:pt idx="253">
                  <c:v>3.2528000000000055</c:v>
                </c:pt>
                <c:pt idx="254">
                  <c:v>3.2458666666666725</c:v>
                </c:pt>
                <c:pt idx="255">
                  <c:v>3.238933333333339</c:v>
                </c:pt>
                <c:pt idx="256">
                  <c:v>3.2320000000000055</c:v>
                </c:pt>
                <c:pt idx="257">
                  <c:v>3.2250666666666721</c:v>
                </c:pt>
                <c:pt idx="258">
                  <c:v>3.2181333333333391</c:v>
                </c:pt>
                <c:pt idx="259">
                  <c:v>3.211200000000006</c:v>
                </c:pt>
                <c:pt idx="260">
                  <c:v>3.2042666666666726</c:v>
                </c:pt>
                <c:pt idx="261">
                  <c:v>3.1973333333333391</c:v>
                </c:pt>
                <c:pt idx="262">
                  <c:v>3.1904000000000057</c:v>
                </c:pt>
                <c:pt idx="263">
                  <c:v>3.1834666666666727</c:v>
                </c:pt>
                <c:pt idx="264">
                  <c:v>3.1765333333333396</c:v>
                </c:pt>
                <c:pt idx="265">
                  <c:v>3.1696000000000062</c:v>
                </c:pt>
                <c:pt idx="266">
                  <c:v>3.1626666666666727</c:v>
                </c:pt>
                <c:pt idx="267">
                  <c:v>3.1557333333333393</c:v>
                </c:pt>
                <c:pt idx="268">
                  <c:v>3.1488000000000063</c:v>
                </c:pt>
                <c:pt idx="269">
                  <c:v>3.1418666666666732</c:v>
                </c:pt>
                <c:pt idx="270">
                  <c:v>3.1349333333333398</c:v>
                </c:pt>
                <c:pt idx="271">
                  <c:v>3.1280000000000063</c:v>
                </c:pt>
                <c:pt idx="272">
                  <c:v>3.1210666666666729</c:v>
                </c:pt>
                <c:pt idx="273">
                  <c:v>3.1141333333333399</c:v>
                </c:pt>
                <c:pt idx="274">
                  <c:v>3.1072000000000068</c:v>
                </c:pt>
                <c:pt idx="275">
                  <c:v>3.1002666666666734</c:v>
                </c:pt>
                <c:pt idx="276">
                  <c:v>3.0933333333333399</c:v>
                </c:pt>
                <c:pt idx="277">
                  <c:v>3.0864000000000065</c:v>
                </c:pt>
                <c:pt idx="278">
                  <c:v>3.0794666666666735</c:v>
                </c:pt>
                <c:pt idx="279">
                  <c:v>3.0725333333333404</c:v>
                </c:pt>
                <c:pt idx="280">
                  <c:v>3.065600000000007</c:v>
                </c:pt>
                <c:pt idx="281">
                  <c:v>3.0586666666666735</c:v>
                </c:pt>
                <c:pt idx="282">
                  <c:v>3.0517333333333401</c:v>
                </c:pt>
                <c:pt idx="283">
                  <c:v>3.0448000000000071</c:v>
                </c:pt>
                <c:pt idx="284">
                  <c:v>3.037866666666674</c:v>
                </c:pt>
                <c:pt idx="285">
                  <c:v>3.0309333333333406</c:v>
                </c:pt>
                <c:pt idx="286">
                  <c:v>3.0240000000000071</c:v>
                </c:pt>
                <c:pt idx="287">
                  <c:v>3.0170666666666737</c:v>
                </c:pt>
                <c:pt idx="288">
                  <c:v>3.0101333333333407</c:v>
                </c:pt>
                <c:pt idx="289">
                  <c:v>3.0032000000000076</c:v>
                </c:pt>
                <c:pt idx="290">
                  <c:v>2.9962666666666742</c:v>
                </c:pt>
                <c:pt idx="291">
                  <c:v>2.9893333333333407</c:v>
                </c:pt>
                <c:pt idx="292">
                  <c:v>2.9824000000000077</c:v>
                </c:pt>
                <c:pt idx="293">
                  <c:v>2.9754666666666743</c:v>
                </c:pt>
                <c:pt idx="294">
                  <c:v>2.9685333333333408</c:v>
                </c:pt>
                <c:pt idx="295">
                  <c:v>2.9616000000000078</c:v>
                </c:pt>
                <c:pt idx="296">
                  <c:v>2.9546666666666743</c:v>
                </c:pt>
                <c:pt idx="297">
                  <c:v>2.9477333333333413</c:v>
                </c:pt>
                <c:pt idx="298">
                  <c:v>2.9408000000000079</c:v>
                </c:pt>
                <c:pt idx="299">
                  <c:v>2.9338666666666744</c:v>
                </c:pt>
                <c:pt idx="300">
                  <c:v>2.9269333333333414</c:v>
                </c:pt>
                <c:pt idx="301">
                  <c:v>2.9200000000000079</c:v>
                </c:pt>
                <c:pt idx="302">
                  <c:v>2.9130666666666749</c:v>
                </c:pt>
                <c:pt idx="303">
                  <c:v>2.9061333333333415</c:v>
                </c:pt>
                <c:pt idx="304">
                  <c:v>2.899200000000008</c:v>
                </c:pt>
                <c:pt idx="305">
                  <c:v>2.892266666666675</c:v>
                </c:pt>
                <c:pt idx="306">
                  <c:v>2.8853333333333415</c:v>
                </c:pt>
                <c:pt idx="307">
                  <c:v>2.8784000000000085</c:v>
                </c:pt>
                <c:pt idx="308">
                  <c:v>2.871466666666675</c:v>
                </c:pt>
                <c:pt idx="309">
                  <c:v>2.8645333333333416</c:v>
                </c:pt>
                <c:pt idx="310">
                  <c:v>2.8576000000000086</c:v>
                </c:pt>
                <c:pt idx="311">
                  <c:v>2.8506666666666751</c:v>
                </c:pt>
                <c:pt idx="312">
                  <c:v>2.8437333333333421</c:v>
                </c:pt>
                <c:pt idx="313">
                  <c:v>2.8368000000000086</c:v>
                </c:pt>
                <c:pt idx="314">
                  <c:v>2.8298666666666752</c:v>
                </c:pt>
                <c:pt idx="315">
                  <c:v>2.8229333333333422</c:v>
                </c:pt>
                <c:pt idx="316">
                  <c:v>2.8160000000000087</c:v>
                </c:pt>
                <c:pt idx="317">
                  <c:v>2.8090666666666757</c:v>
                </c:pt>
                <c:pt idx="318">
                  <c:v>2.8021333333333422</c:v>
                </c:pt>
                <c:pt idx="319">
                  <c:v>2.7952000000000088</c:v>
                </c:pt>
                <c:pt idx="320">
                  <c:v>2.7882666666666758</c:v>
                </c:pt>
                <c:pt idx="321">
                  <c:v>2.7813333333333423</c:v>
                </c:pt>
                <c:pt idx="322">
                  <c:v>2.7744000000000093</c:v>
                </c:pt>
                <c:pt idx="323">
                  <c:v>2.7674666666666758</c:v>
                </c:pt>
                <c:pt idx="324">
                  <c:v>2.7605333333333424</c:v>
                </c:pt>
                <c:pt idx="325">
                  <c:v>2.7536000000000094</c:v>
                </c:pt>
                <c:pt idx="326">
                  <c:v>2.7466666666666759</c:v>
                </c:pt>
                <c:pt idx="327">
                  <c:v>2.7397333333333429</c:v>
                </c:pt>
                <c:pt idx="328">
                  <c:v>2.7328000000000094</c:v>
                </c:pt>
                <c:pt idx="329">
                  <c:v>2.725866666666676</c:v>
                </c:pt>
                <c:pt idx="330">
                  <c:v>2.718933333333343</c:v>
                </c:pt>
                <c:pt idx="331">
                  <c:v>2.7120000000000095</c:v>
                </c:pt>
                <c:pt idx="332">
                  <c:v>2.7050666666666765</c:v>
                </c:pt>
                <c:pt idx="333">
                  <c:v>2.698133333333343</c:v>
                </c:pt>
                <c:pt idx="334">
                  <c:v>2.6912000000000096</c:v>
                </c:pt>
                <c:pt idx="335">
                  <c:v>2.6842666666666766</c:v>
                </c:pt>
                <c:pt idx="336">
                  <c:v>2.6773333333333431</c:v>
                </c:pt>
                <c:pt idx="337">
                  <c:v>2.6704000000000101</c:v>
                </c:pt>
                <c:pt idx="338">
                  <c:v>2.6634666666666766</c:v>
                </c:pt>
                <c:pt idx="339">
                  <c:v>2.6565333333333432</c:v>
                </c:pt>
                <c:pt idx="340">
                  <c:v>2.6496000000000102</c:v>
                </c:pt>
                <c:pt idx="341">
                  <c:v>2.6426666666666767</c:v>
                </c:pt>
                <c:pt idx="342">
                  <c:v>2.6357333333333437</c:v>
                </c:pt>
                <c:pt idx="343">
                  <c:v>2.6288000000000102</c:v>
                </c:pt>
                <c:pt idx="344">
                  <c:v>2.6218666666666768</c:v>
                </c:pt>
                <c:pt idx="345">
                  <c:v>2.6149333333333438</c:v>
                </c:pt>
                <c:pt idx="346">
                  <c:v>2.6080000000000103</c:v>
                </c:pt>
                <c:pt idx="347">
                  <c:v>2.6010666666666769</c:v>
                </c:pt>
                <c:pt idx="348">
                  <c:v>2.5941333333333438</c:v>
                </c:pt>
                <c:pt idx="349">
                  <c:v>2.5872000000000104</c:v>
                </c:pt>
                <c:pt idx="350">
                  <c:v>2.5802666666666774</c:v>
                </c:pt>
                <c:pt idx="351">
                  <c:v>2.5733333333333439</c:v>
                </c:pt>
                <c:pt idx="352">
                  <c:v>2.5664000000000105</c:v>
                </c:pt>
                <c:pt idx="353">
                  <c:v>2.5594666666666774</c:v>
                </c:pt>
                <c:pt idx="354">
                  <c:v>2.552533333333344</c:v>
                </c:pt>
                <c:pt idx="355">
                  <c:v>2.545600000000011</c:v>
                </c:pt>
                <c:pt idx="356">
                  <c:v>2.5386666666666775</c:v>
                </c:pt>
                <c:pt idx="357">
                  <c:v>2.531733333333344</c:v>
                </c:pt>
                <c:pt idx="358">
                  <c:v>2.524800000000011</c:v>
                </c:pt>
                <c:pt idx="359">
                  <c:v>2.5178666666666776</c:v>
                </c:pt>
                <c:pt idx="360">
                  <c:v>2.5109333333333446</c:v>
                </c:pt>
                <c:pt idx="361">
                  <c:v>2.5040000000000111</c:v>
                </c:pt>
                <c:pt idx="362">
                  <c:v>2.4970666666666776</c:v>
                </c:pt>
                <c:pt idx="363">
                  <c:v>2.4901333333333446</c:v>
                </c:pt>
                <c:pt idx="364">
                  <c:v>2.4832000000000112</c:v>
                </c:pt>
                <c:pt idx="365">
                  <c:v>2.4762666666666782</c:v>
                </c:pt>
                <c:pt idx="366">
                  <c:v>2.4693333333333447</c:v>
                </c:pt>
                <c:pt idx="367">
                  <c:v>2.4624000000000112</c:v>
                </c:pt>
                <c:pt idx="368">
                  <c:v>2.4554666666666782</c:v>
                </c:pt>
                <c:pt idx="369">
                  <c:v>2.4485333333333448</c:v>
                </c:pt>
                <c:pt idx="370">
                  <c:v>2.4416000000000118</c:v>
                </c:pt>
                <c:pt idx="371">
                  <c:v>2.4346666666666783</c:v>
                </c:pt>
                <c:pt idx="372">
                  <c:v>2.4277333333333448</c:v>
                </c:pt>
                <c:pt idx="373">
                  <c:v>2.4208000000000118</c:v>
                </c:pt>
                <c:pt idx="374">
                  <c:v>2.4138666666666784</c:v>
                </c:pt>
                <c:pt idx="375">
                  <c:v>2.4069333333333454</c:v>
                </c:pt>
                <c:pt idx="376">
                  <c:v>2.4000000000000119</c:v>
                </c:pt>
                <c:pt idx="377">
                  <c:v>2.3930666666666784</c:v>
                </c:pt>
                <c:pt idx="378">
                  <c:v>2.3861333333333454</c:v>
                </c:pt>
                <c:pt idx="379">
                  <c:v>2.379200000000012</c:v>
                </c:pt>
                <c:pt idx="380">
                  <c:v>2.372266666666679</c:v>
                </c:pt>
                <c:pt idx="381">
                  <c:v>2.3653333333333455</c:v>
                </c:pt>
                <c:pt idx="382">
                  <c:v>2.358400000000012</c:v>
                </c:pt>
                <c:pt idx="383">
                  <c:v>2.351466666666679</c:v>
                </c:pt>
                <c:pt idx="384">
                  <c:v>2.3445333333333456</c:v>
                </c:pt>
                <c:pt idx="385">
                  <c:v>2.3376000000000126</c:v>
                </c:pt>
                <c:pt idx="386">
                  <c:v>2.3306666666666791</c:v>
                </c:pt>
                <c:pt idx="387">
                  <c:v>2.3237333333333456</c:v>
                </c:pt>
                <c:pt idx="388">
                  <c:v>2.3168000000000126</c:v>
                </c:pt>
                <c:pt idx="389">
                  <c:v>2.3098666666666792</c:v>
                </c:pt>
                <c:pt idx="390">
                  <c:v>2.3029333333333462</c:v>
                </c:pt>
                <c:pt idx="391">
                  <c:v>2.2960000000000127</c:v>
                </c:pt>
                <c:pt idx="392">
                  <c:v>2.2890666666666792</c:v>
                </c:pt>
                <c:pt idx="393">
                  <c:v>2.2821333333333462</c:v>
                </c:pt>
                <c:pt idx="394">
                  <c:v>2.2752000000000128</c:v>
                </c:pt>
                <c:pt idx="395">
                  <c:v>2.2682666666666798</c:v>
                </c:pt>
                <c:pt idx="396">
                  <c:v>2.2613333333333463</c:v>
                </c:pt>
                <c:pt idx="397">
                  <c:v>2.2544000000000128</c:v>
                </c:pt>
                <c:pt idx="398">
                  <c:v>2.2474666666666798</c:v>
                </c:pt>
                <c:pt idx="399">
                  <c:v>2.2405333333333464</c:v>
                </c:pt>
                <c:pt idx="400">
                  <c:v>2.2336000000000134</c:v>
                </c:pt>
                <c:pt idx="401">
                  <c:v>2.2266666666666799</c:v>
                </c:pt>
                <c:pt idx="402">
                  <c:v>2.2197333333333464</c:v>
                </c:pt>
                <c:pt idx="403">
                  <c:v>2.2128000000000134</c:v>
                </c:pt>
                <c:pt idx="404">
                  <c:v>2.20586666666668</c:v>
                </c:pt>
                <c:pt idx="405">
                  <c:v>2.198933333333347</c:v>
                </c:pt>
                <c:pt idx="406">
                  <c:v>2.1920000000000135</c:v>
                </c:pt>
                <c:pt idx="407">
                  <c:v>2.18506666666668</c:v>
                </c:pt>
                <c:pt idx="408">
                  <c:v>2.178133333333347</c:v>
                </c:pt>
                <c:pt idx="409">
                  <c:v>2.1712000000000136</c:v>
                </c:pt>
                <c:pt idx="410">
                  <c:v>2.1642666666666805</c:v>
                </c:pt>
                <c:pt idx="411">
                  <c:v>2.1573333333333471</c:v>
                </c:pt>
                <c:pt idx="412">
                  <c:v>2.1504000000000136</c:v>
                </c:pt>
                <c:pt idx="413">
                  <c:v>2.1434666666666806</c:v>
                </c:pt>
                <c:pt idx="414">
                  <c:v>2.1365333333333472</c:v>
                </c:pt>
                <c:pt idx="415">
                  <c:v>2.1296000000000141</c:v>
                </c:pt>
                <c:pt idx="416">
                  <c:v>2.1226666666666807</c:v>
                </c:pt>
                <c:pt idx="417">
                  <c:v>2.1157333333333472</c:v>
                </c:pt>
                <c:pt idx="418">
                  <c:v>2.1088000000000142</c:v>
                </c:pt>
                <c:pt idx="419">
                  <c:v>2.1018666666666808</c:v>
                </c:pt>
                <c:pt idx="420">
                  <c:v>2.0949333333333477</c:v>
                </c:pt>
                <c:pt idx="421">
                  <c:v>2.0880000000000143</c:v>
                </c:pt>
                <c:pt idx="422">
                  <c:v>2.0810666666666808</c:v>
                </c:pt>
                <c:pt idx="423">
                  <c:v>2.0741333333333478</c:v>
                </c:pt>
                <c:pt idx="424">
                  <c:v>2.0672000000000144</c:v>
                </c:pt>
                <c:pt idx="425">
                  <c:v>2.0602666666666813</c:v>
                </c:pt>
                <c:pt idx="426">
                  <c:v>2.0533333333333479</c:v>
                </c:pt>
                <c:pt idx="427">
                  <c:v>2.0464000000000144</c:v>
                </c:pt>
                <c:pt idx="428">
                  <c:v>2.0394666666666814</c:v>
                </c:pt>
                <c:pt idx="429">
                  <c:v>2.032533333333348</c:v>
                </c:pt>
                <c:pt idx="430">
                  <c:v>2.0256000000000149</c:v>
                </c:pt>
                <c:pt idx="431">
                  <c:v>2.0186666666666815</c:v>
                </c:pt>
                <c:pt idx="432">
                  <c:v>2.011733333333348</c:v>
                </c:pt>
                <c:pt idx="433">
                  <c:v>2.004800000000015</c:v>
                </c:pt>
                <c:pt idx="434">
                  <c:v>1.9978666666666816</c:v>
                </c:pt>
                <c:pt idx="435">
                  <c:v>1.9909333333333485</c:v>
                </c:pt>
                <c:pt idx="436">
                  <c:v>1.9840000000000151</c:v>
                </c:pt>
                <c:pt idx="437">
                  <c:v>1.9770666666666816</c:v>
                </c:pt>
                <c:pt idx="438">
                  <c:v>1.9701333333333486</c:v>
                </c:pt>
                <c:pt idx="439">
                  <c:v>1.9632000000000152</c:v>
                </c:pt>
                <c:pt idx="440">
                  <c:v>1.9562666666666821</c:v>
                </c:pt>
                <c:pt idx="441">
                  <c:v>1.9493333333333487</c:v>
                </c:pt>
                <c:pt idx="442">
                  <c:v>1.9424000000000152</c:v>
                </c:pt>
                <c:pt idx="443">
                  <c:v>1.9354666666666822</c:v>
                </c:pt>
                <c:pt idx="444">
                  <c:v>1.9285333333333488</c:v>
                </c:pt>
                <c:pt idx="445">
                  <c:v>1.9216000000000157</c:v>
                </c:pt>
                <c:pt idx="446">
                  <c:v>1.9146666666666823</c:v>
                </c:pt>
                <c:pt idx="447">
                  <c:v>1.9077333333333488</c:v>
                </c:pt>
                <c:pt idx="448">
                  <c:v>1.9008000000000158</c:v>
                </c:pt>
                <c:pt idx="449">
                  <c:v>1.8938666666666824</c:v>
                </c:pt>
                <c:pt idx="450">
                  <c:v>1.8869333333333493</c:v>
                </c:pt>
                <c:pt idx="451">
                  <c:v>1.8800000000000159</c:v>
                </c:pt>
                <c:pt idx="452">
                  <c:v>1.8730666666666824</c:v>
                </c:pt>
                <c:pt idx="453">
                  <c:v>1.8661333333333494</c:v>
                </c:pt>
                <c:pt idx="454">
                  <c:v>1.859200000000016</c:v>
                </c:pt>
                <c:pt idx="455">
                  <c:v>1.8522666666666829</c:v>
                </c:pt>
                <c:pt idx="456">
                  <c:v>1.8453333333333495</c:v>
                </c:pt>
                <c:pt idx="457">
                  <c:v>1.838400000000016</c:v>
                </c:pt>
                <c:pt idx="458">
                  <c:v>1.831466666666683</c:v>
                </c:pt>
                <c:pt idx="459">
                  <c:v>1.8245333333333495</c:v>
                </c:pt>
                <c:pt idx="460">
                  <c:v>1.8176000000000165</c:v>
                </c:pt>
                <c:pt idx="461">
                  <c:v>1.8106666666666831</c:v>
                </c:pt>
                <c:pt idx="462">
                  <c:v>1.8037333333333496</c:v>
                </c:pt>
                <c:pt idx="463">
                  <c:v>1.7968000000000166</c:v>
                </c:pt>
                <c:pt idx="464">
                  <c:v>1.7898666666666831</c:v>
                </c:pt>
                <c:pt idx="465">
                  <c:v>1.7829333333333501</c:v>
                </c:pt>
                <c:pt idx="466">
                  <c:v>1.7760000000000167</c:v>
                </c:pt>
                <c:pt idx="467">
                  <c:v>1.7690666666666832</c:v>
                </c:pt>
                <c:pt idx="468">
                  <c:v>1.7621333333333502</c:v>
                </c:pt>
                <c:pt idx="469">
                  <c:v>1.7552000000000167</c:v>
                </c:pt>
                <c:pt idx="470">
                  <c:v>1.7482666666666837</c:v>
                </c:pt>
                <c:pt idx="471">
                  <c:v>1.7413333333333503</c:v>
                </c:pt>
                <c:pt idx="472">
                  <c:v>1.7344000000000168</c:v>
                </c:pt>
                <c:pt idx="473">
                  <c:v>1.7274666666666838</c:v>
                </c:pt>
                <c:pt idx="474">
                  <c:v>1.7205333333333503</c:v>
                </c:pt>
                <c:pt idx="475">
                  <c:v>1.7136000000000173</c:v>
                </c:pt>
                <c:pt idx="476">
                  <c:v>1.7066666666666839</c:v>
                </c:pt>
                <c:pt idx="477">
                  <c:v>1.6997333333333504</c:v>
                </c:pt>
                <c:pt idx="478">
                  <c:v>1.6928000000000174</c:v>
                </c:pt>
                <c:pt idx="479">
                  <c:v>1.6858666666666839</c:v>
                </c:pt>
                <c:pt idx="480">
                  <c:v>1.6789333333333509</c:v>
                </c:pt>
                <c:pt idx="481">
                  <c:v>1.6720000000000175</c:v>
                </c:pt>
                <c:pt idx="482">
                  <c:v>1.665066666666684</c:v>
                </c:pt>
                <c:pt idx="483">
                  <c:v>1.658133333333351</c:v>
                </c:pt>
                <c:pt idx="484">
                  <c:v>1.6512000000000175</c:v>
                </c:pt>
                <c:pt idx="485">
                  <c:v>1.6442666666666845</c:v>
                </c:pt>
                <c:pt idx="486">
                  <c:v>1.6373333333333511</c:v>
                </c:pt>
                <c:pt idx="487">
                  <c:v>1.6304000000000176</c:v>
                </c:pt>
                <c:pt idx="488">
                  <c:v>1.6234666666666846</c:v>
                </c:pt>
                <c:pt idx="489">
                  <c:v>1.6165333333333511</c:v>
                </c:pt>
                <c:pt idx="490">
                  <c:v>1.6096000000000181</c:v>
                </c:pt>
                <c:pt idx="491">
                  <c:v>1.6026666666666847</c:v>
                </c:pt>
                <c:pt idx="492">
                  <c:v>1.5957333333333512</c:v>
                </c:pt>
                <c:pt idx="493">
                  <c:v>1.5888000000000182</c:v>
                </c:pt>
                <c:pt idx="494">
                  <c:v>1.5818666666666847</c:v>
                </c:pt>
                <c:pt idx="495">
                  <c:v>1.5749333333333517</c:v>
                </c:pt>
                <c:pt idx="496">
                  <c:v>1.5680000000000183</c:v>
                </c:pt>
                <c:pt idx="497">
                  <c:v>1.5610666666666848</c:v>
                </c:pt>
                <c:pt idx="498">
                  <c:v>1.5541333333333518</c:v>
                </c:pt>
                <c:pt idx="499">
                  <c:v>1.5472000000000183</c:v>
                </c:pt>
                <c:pt idx="500">
                  <c:v>1.5402666666666853</c:v>
                </c:pt>
                <c:pt idx="501">
                  <c:v>1.5333333333333519</c:v>
                </c:pt>
                <c:pt idx="502">
                  <c:v>1.5264000000000184</c:v>
                </c:pt>
                <c:pt idx="503">
                  <c:v>1.5194666666666854</c:v>
                </c:pt>
                <c:pt idx="504">
                  <c:v>1.5125333333333519</c:v>
                </c:pt>
                <c:pt idx="505">
                  <c:v>1.5056000000000189</c:v>
                </c:pt>
                <c:pt idx="506">
                  <c:v>1.4986666666666855</c:v>
                </c:pt>
                <c:pt idx="507">
                  <c:v>1.491733333333352</c:v>
                </c:pt>
                <c:pt idx="508">
                  <c:v>1.484800000000019</c:v>
                </c:pt>
                <c:pt idx="509">
                  <c:v>1.4778666666666855</c:v>
                </c:pt>
                <c:pt idx="510">
                  <c:v>1.4709333333333525</c:v>
                </c:pt>
                <c:pt idx="511">
                  <c:v>1.4640000000000191</c:v>
                </c:pt>
                <c:pt idx="512">
                  <c:v>1.4570666666666856</c:v>
                </c:pt>
                <c:pt idx="513">
                  <c:v>1.4501333333333526</c:v>
                </c:pt>
                <c:pt idx="514">
                  <c:v>1.4432000000000191</c:v>
                </c:pt>
                <c:pt idx="515">
                  <c:v>1.4362666666666861</c:v>
                </c:pt>
                <c:pt idx="516">
                  <c:v>1.4293333333333527</c:v>
                </c:pt>
                <c:pt idx="517">
                  <c:v>1.4224000000000192</c:v>
                </c:pt>
                <c:pt idx="518">
                  <c:v>1.4154666666666862</c:v>
                </c:pt>
                <c:pt idx="519">
                  <c:v>1.4085333333333527</c:v>
                </c:pt>
                <c:pt idx="520">
                  <c:v>1.4016000000000197</c:v>
                </c:pt>
                <c:pt idx="521">
                  <c:v>1.3946666666666863</c:v>
                </c:pt>
                <c:pt idx="522">
                  <c:v>1.3877333333333528</c:v>
                </c:pt>
                <c:pt idx="523">
                  <c:v>1.3808000000000198</c:v>
                </c:pt>
                <c:pt idx="524">
                  <c:v>1.3738666666666863</c:v>
                </c:pt>
                <c:pt idx="525">
                  <c:v>1.3669333333333533</c:v>
                </c:pt>
                <c:pt idx="526">
                  <c:v>1.3600000000000199</c:v>
                </c:pt>
                <c:pt idx="527">
                  <c:v>1.3530666666666864</c:v>
                </c:pt>
                <c:pt idx="528">
                  <c:v>1.3461333333333534</c:v>
                </c:pt>
                <c:pt idx="529">
                  <c:v>1.3392000000000199</c:v>
                </c:pt>
                <c:pt idx="530">
                  <c:v>1.3322666666666869</c:v>
                </c:pt>
                <c:pt idx="531">
                  <c:v>1.3253333333333535</c:v>
                </c:pt>
                <c:pt idx="532">
                  <c:v>1.31840000000002</c:v>
                </c:pt>
                <c:pt idx="533">
                  <c:v>1.311466666666687</c:v>
                </c:pt>
                <c:pt idx="534">
                  <c:v>1.3045333333333535</c:v>
                </c:pt>
                <c:pt idx="535">
                  <c:v>1.2976000000000205</c:v>
                </c:pt>
                <c:pt idx="536">
                  <c:v>1.2906666666666871</c:v>
                </c:pt>
                <c:pt idx="537">
                  <c:v>1.2837333333333536</c:v>
                </c:pt>
                <c:pt idx="538">
                  <c:v>1.2768000000000206</c:v>
                </c:pt>
                <c:pt idx="539">
                  <c:v>1.2698666666666871</c:v>
                </c:pt>
                <c:pt idx="540">
                  <c:v>1.2629333333333541</c:v>
                </c:pt>
                <c:pt idx="541">
                  <c:v>1.2560000000000207</c:v>
                </c:pt>
                <c:pt idx="542">
                  <c:v>1.2490666666666872</c:v>
                </c:pt>
                <c:pt idx="543">
                  <c:v>1.2421333333333542</c:v>
                </c:pt>
                <c:pt idx="544">
                  <c:v>1.2352000000000207</c:v>
                </c:pt>
                <c:pt idx="545">
                  <c:v>1.2282666666666877</c:v>
                </c:pt>
                <c:pt idx="546">
                  <c:v>1.2213333333333543</c:v>
                </c:pt>
                <c:pt idx="547">
                  <c:v>1.2144000000000208</c:v>
                </c:pt>
                <c:pt idx="548">
                  <c:v>1.2074666666666878</c:v>
                </c:pt>
                <c:pt idx="549">
                  <c:v>1.2005333333333543</c:v>
                </c:pt>
                <c:pt idx="550">
                  <c:v>1.1936000000000213</c:v>
                </c:pt>
                <c:pt idx="551">
                  <c:v>1.1866666666666879</c:v>
                </c:pt>
                <c:pt idx="552">
                  <c:v>1.1797333333333544</c:v>
                </c:pt>
                <c:pt idx="553">
                  <c:v>1.1728000000000214</c:v>
                </c:pt>
                <c:pt idx="554">
                  <c:v>1.1658666666666879</c:v>
                </c:pt>
                <c:pt idx="555">
                  <c:v>1.1589333333333549</c:v>
                </c:pt>
                <c:pt idx="556">
                  <c:v>1.1520000000000215</c:v>
                </c:pt>
                <c:pt idx="557">
                  <c:v>1.145066666666688</c:v>
                </c:pt>
                <c:pt idx="558">
                  <c:v>1.138133333333355</c:v>
                </c:pt>
                <c:pt idx="559">
                  <c:v>1.1312000000000215</c:v>
                </c:pt>
                <c:pt idx="560">
                  <c:v>1.1242666666666885</c:v>
                </c:pt>
                <c:pt idx="561">
                  <c:v>1.117333333333355</c:v>
                </c:pt>
                <c:pt idx="562">
                  <c:v>1.1104000000000216</c:v>
                </c:pt>
                <c:pt idx="563">
                  <c:v>1.1034666666666886</c:v>
                </c:pt>
                <c:pt idx="564">
                  <c:v>1.0965333333333551</c:v>
                </c:pt>
                <c:pt idx="565">
                  <c:v>1.0896000000000221</c:v>
                </c:pt>
                <c:pt idx="566">
                  <c:v>1.0826666666666886</c:v>
                </c:pt>
                <c:pt idx="567">
                  <c:v>1.0757333333333552</c:v>
                </c:pt>
                <c:pt idx="568">
                  <c:v>1.0688000000000222</c:v>
                </c:pt>
                <c:pt idx="569">
                  <c:v>1.0618666666666887</c:v>
                </c:pt>
                <c:pt idx="570">
                  <c:v>1.0549333333333557</c:v>
                </c:pt>
                <c:pt idx="571">
                  <c:v>1.0480000000000222</c:v>
                </c:pt>
                <c:pt idx="572">
                  <c:v>1.0410666666666888</c:v>
                </c:pt>
                <c:pt idx="573">
                  <c:v>1.0341333333333558</c:v>
                </c:pt>
                <c:pt idx="574">
                  <c:v>1.0272000000000223</c:v>
                </c:pt>
                <c:pt idx="575">
                  <c:v>1.0202666666666893</c:v>
                </c:pt>
                <c:pt idx="576">
                  <c:v>1.0133333333333558</c:v>
                </c:pt>
                <c:pt idx="577">
                  <c:v>1.0064000000000224</c:v>
                </c:pt>
                <c:pt idx="578">
                  <c:v>0.99946666666668893</c:v>
                </c:pt>
                <c:pt idx="579">
                  <c:v>0.99253333333335636</c:v>
                </c:pt>
                <c:pt idx="580">
                  <c:v>0.9856000000000229</c:v>
                </c:pt>
                <c:pt idx="581">
                  <c:v>0.97866666666668944</c:v>
                </c:pt>
                <c:pt idx="582">
                  <c:v>0.97173333333335599</c:v>
                </c:pt>
                <c:pt idx="583">
                  <c:v>0.96480000000002253</c:v>
                </c:pt>
                <c:pt idx="584">
                  <c:v>0.95786666666668996</c:v>
                </c:pt>
                <c:pt idx="585">
                  <c:v>0.9509333333333565</c:v>
                </c:pt>
                <c:pt idx="586">
                  <c:v>0.94400000000002304</c:v>
                </c:pt>
                <c:pt idx="587">
                  <c:v>0.93706666666668958</c:v>
                </c:pt>
                <c:pt idx="588">
                  <c:v>0.93013333333335613</c:v>
                </c:pt>
                <c:pt idx="589">
                  <c:v>0.92320000000002356</c:v>
                </c:pt>
                <c:pt idx="590">
                  <c:v>0.9162666666666901</c:v>
                </c:pt>
                <c:pt idx="591">
                  <c:v>0.90933333333335664</c:v>
                </c:pt>
                <c:pt idx="592">
                  <c:v>0.90240000000002318</c:v>
                </c:pt>
                <c:pt idx="593">
                  <c:v>0.89546666666668973</c:v>
                </c:pt>
                <c:pt idx="594">
                  <c:v>0.88853333333335716</c:v>
                </c:pt>
                <c:pt idx="595">
                  <c:v>0.8816000000000237</c:v>
                </c:pt>
                <c:pt idx="596">
                  <c:v>0.87466666666669024</c:v>
                </c:pt>
                <c:pt idx="597">
                  <c:v>0.86773333333335678</c:v>
                </c:pt>
                <c:pt idx="598">
                  <c:v>0.86080000000002332</c:v>
                </c:pt>
                <c:pt idx="599">
                  <c:v>0.85386666666669075</c:v>
                </c:pt>
                <c:pt idx="600">
                  <c:v>0.8469333333333573</c:v>
                </c:pt>
                <c:pt idx="601">
                  <c:v>0.84000000000002384</c:v>
                </c:pt>
                <c:pt idx="602">
                  <c:v>0.83306666666669038</c:v>
                </c:pt>
                <c:pt idx="603">
                  <c:v>0.82613333333335692</c:v>
                </c:pt>
                <c:pt idx="604">
                  <c:v>0.81920000000002435</c:v>
                </c:pt>
                <c:pt idx="605">
                  <c:v>0.8122666666666909</c:v>
                </c:pt>
                <c:pt idx="606">
                  <c:v>0.80533333333335744</c:v>
                </c:pt>
                <c:pt idx="607">
                  <c:v>0.79840000000002398</c:v>
                </c:pt>
                <c:pt idx="608">
                  <c:v>0.79146666666669052</c:v>
                </c:pt>
                <c:pt idx="609">
                  <c:v>0.78453333333335795</c:v>
                </c:pt>
                <c:pt idx="610">
                  <c:v>0.77760000000002449</c:v>
                </c:pt>
                <c:pt idx="611">
                  <c:v>0.77066666666669104</c:v>
                </c:pt>
                <c:pt idx="612">
                  <c:v>0.76373333333335758</c:v>
                </c:pt>
                <c:pt idx="613">
                  <c:v>0.75680000000002412</c:v>
                </c:pt>
                <c:pt idx="614">
                  <c:v>0.74986666666669155</c:v>
                </c:pt>
                <c:pt idx="615">
                  <c:v>0.74293333333335809</c:v>
                </c:pt>
                <c:pt idx="616">
                  <c:v>0.73600000000002463</c:v>
                </c:pt>
                <c:pt idx="617">
                  <c:v>0.72906666666669118</c:v>
                </c:pt>
                <c:pt idx="618">
                  <c:v>0.72213333333335772</c:v>
                </c:pt>
                <c:pt idx="619">
                  <c:v>0.71520000000002515</c:v>
                </c:pt>
                <c:pt idx="620">
                  <c:v>0.70826666666669169</c:v>
                </c:pt>
                <c:pt idx="621">
                  <c:v>0.70133333333335823</c:v>
                </c:pt>
                <c:pt idx="622">
                  <c:v>0.69440000000002478</c:v>
                </c:pt>
                <c:pt idx="623">
                  <c:v>0.68746666666669132</c:v>
                </c:pt>
                <c:pt idx="624">
                  <c:v>0.68053333333335875</c:v>
                </c:pt>
                <c:pt idx="625">
                  <c:v>0.67360000000002529</c:v>
                </c:pt>
                <c:pt idx="626">
                  <c:v>0.66666666666669183</c:v>
                </c:pt>
                <c:pt idx="627">
                  <c:v>0.65973333333335837</c:v>
                </c:pt>
                <c:pt idx="628">
                  <c:v>0.65280000000002492</c:v>
                </c:pt>
                <c:pt idx="629">
                  <c:v>0.64586666666669235</c:v>
                </c:pt>
                <c:pt idx="630">
                  <c:v>0.63893333333335889</c:v>
                </c:pt>
                <c:pt idx="631">
                  <c:v>0.63200000000002543</c:v>
                </c:pt>
                <c:pt idx="632">
                  <c:v>0.62506666666669197</c:v>
                </c:pt>
                <c:pt idx="633">
                  <c:v>0.61813333333335851</c:v>
                </c:pt>
                <c:pt idx="634">
                  <c:v>0.61120000000002594</c:v>
                </c:pt>
                <c:pt idx="635">
                  <c:v>0.60426666666669249</c:v>
                </c:pt>
                <c:pt idx="636">
                  <c:v>0.59733333333335903</c:v>
                </c:pt>
                <c:pt idx="637">
                  <c:v>0.59040000000002557</c:v>
                </c:pt>
                <c:pt idx="638">
                  <c:v>0.58346666666669211</c:v>
                </c:pt>
                <c:pt idx="639">
                  <c:v>0.57653333333335954</c:v>
                </c:pt>
                <c:pt idx="640">
                  <c:v>0.56960000000002609</c:v>
                </c:pt>
                <c:pt idx="641">
                  <c:v>0.56266666666669263</c:v>
                </c:pt>
                <c:pt idx="642">
                  <c:v>0.55573333333335917</c:v>
                </c:pt>
                <c:pt idx="643">
                  <c:v>0.54880000000002571</c:v>
                </c:pt>
                <c:pt idx="644">
                  <c:v>0.54186666666669314</c:v>
                </c:pt>
                <c:pt idx="645">
                  <c:v>0.53493333333335968</c:v>
                </c:pt>
                <c:pt idx="646">
                  <c:v>0.52800000000002623</c:v>
                </c:pt>
                <c:pt idx="647">
                  <c:v>0.52106666666669277</c:v>
                </c:pt>
                <c:pt idx="648">
                  <c:v>0.51413333333335931</c:v>
                </c:pt>
                <c:pt idx="649">
                  <c:v>0.50720000000002674</c:v>
                </c:pt>
                <c:pt idx="650">
                  <c:v>0.50026666666669328</c:v>
                </c:pt>
                <c:pt idx="651">
                  <c:v>0.49333333333335982</c:v>
                </c:pt>
                <c:pt idx="652">
                  <c:v>0.48640000000002637</c:v>
                </c:pt>
                <c:pt idx="653">
                  <c:v>0.47946666666669291</c:v>
                </c:pt>
                <c:pt idx="654">
                  <c:v>0.47253333333336034</c:v>
                </c:pt>
                <c:pt idx="655">
                  <c:v>0.46560000000002688</c:v>
                </c:pt>
                <c:pt idx="656">
                  <c:v>0.45866666666669342</c:v>
                </c:pt>
                <c:pt idx="657">
                  <c:v>0.45173333333335997</c:v>
                </c:pt>
                <c:pt idx="658">
                  <c:v>0.44480000000002651</c:v>
                </c:pt>
                <c:pt idx="659">
                  <c:v>0.43786666666669394</c:v>
                </c:pt>
                <c:pt idx="660">
                  <c:v>0.43093333333336048</c:v>
                </c:pt>
                <c:pt idx="661">
                  <c:v>0.42400000000002702</c:v>
                </c:pt>
                <c:pt idx="662">
                  <c:v>0.41706666666669356</c:v>
                </c:pt>
                <c:pt idx="663">
                  <c:v>0.41013333333336011</c:v>
                </c:pt>
                <c:pt idx="664">
                  <c:v>0.40320000000002754</c:v>
                </c:pt>
                <c:pt idx="665">
                  <c:v>0.39626666666669408</c:v>
                </c:pt>
                <c:pt idx="666">
                  <c:v>0.38933333333336062</c:v>
                </c:pt>
                <c:pt idx="667">
                  <c:v>0.38240000000002716</c:v>
                </c:pt>
                <c:pt idx="668">
                  <c:v>0.3754666666666937</c:v>
                </c:pt>
                <c:pt idx="669">
                  <c:v>0.36853333333336113</c:v>
                </c:pt>
                <c:pt idx="670">
                  <c:v>0.36160000000002768</c:v>
                </c:pt>
                <c:pt idx="671">
                  <c:v>0.35466666666669422</c:v>
                </c:pt>
                <c:pt idx="672">
                  <c:v>0.34773333333336076</c:v>
                </c:pt>
                <c:pt idx="673">
                  <c:v>0.3408000000000273</c:v>
                </c:pt>
                <c:pt idx="674">
                  <c:v>0.33386666666669473</c:v>
                </c:pt>
                <c:pt idx="675">
                  <c:v>0.32693333333336128</c:v>
                </c:pt>
                <c:pt idx="676">
                  <c:v>0.32000000000002782</c:v>
                </c:pt>
                <c:pt idx="677">
                  <c:v>0.31306666666669436</c:v>
                </c:pt>
                <c:pt idx="678">
                  <c:v>0.3061333333333609</c:v>
                </c:pt>
                <c:pt idx="679">
                  <c:v>0.29920000000002833</c:v>
                </c:pt>
                <c:pt idx="680">
                  <c:v>0.29226666666669487</c:v>
                </c:pt>
                <c:pt idx="681">
                  <c:v>0.28533333333336142</c:v>
                </c:pt>
                <c:pt idx="682">
                  <c:v>0.27840000000002796</c:v>
                </c:pt>
                <c:pt idx="683">
                  <c:v>0.2714666666666945</c:v>
                </c:pt>
                <c:pt idx="684">
                  <c:v>0.26453333333336193</c:v>
                </c:pt>
                <c:pt idx="685">
                  <c:v>0.25760000000002847</c:v>
                </c:pt>
                <c:pt idx="686">
                  <c:v>0.25066666666669501</c:v>
                </c:pt>
                <c:pt idx="687">
                  <c:v>0.24373333333336156</c:v>
                </c:pt>
                <c:pt idx="688">
                  <c:v>0.2368000000000281</c:v>
                </c:pt>
                <c:pt idx="689">
                  <c:v>0.22986666666669553</c:v>
                </c:pt>
                <c:pt idx="690">
                  <c:v>0.22293333333336207</c:v>
                </c:pt>
                <c:pt idx="691">
                  <c:v>0.21600000000002861</c:v>
                </c:pt>
                <c:pt idx="692">
                  <c:v>0.20906666666669516</c:v>
                </c:pt>
                <c:pt idx="693">
                  <c:v>0.2021333333333617</c:v>
                </c:pt>
                <c:pt idx="694">
                  <c:v>0.19520000000002824</c:v>
                </c:pt>
                <c:pt idx="695">
                  <c:v>0.18826666666669567</c:v>
                </c:pt>
                <c:pt idx="696">
                  <c:v>0.18133333333336221</c:v>
                </c:pt>
                <c:pt idx="697">
                  <c:v>0.17440000000002875</c:v>
                </c:pt>
                <c:pt idx="698">
                  <c:v>0.1674666666666953</c:v>
                </c:pt>
                <c:pt idx="699">
                  <c:v>0.16053333333336184</c:v>
                </c:pt>
                <c:pt idx="700">
                  <c:v>0.15360000000002927</c:v>
                </c:pt>
                <c:pt idx="701">
                  <c:v>0.14666666666669581</c:v>
                </c:pt>
                <c:pt idx="702">
                  <c:v>0.13973333333336235</c:v>
                </c:pt>
                <c:pt idx="703">
                  <c:v>0.13280000000002889</c:v>
                </c:pt>
                <c:pt idx="704">
                  <c:v>0.12586666666669544</c:v>
                </c:pt>
                <c:pt idx="705">
                  <c:v>0.11893333333336287</c:v>
                </c:pt>
                <c:pt idx="706">
                  <c:v>0.11200000000002941</c:v>
                </c:pt>
                <c:pt idx="707">
                  <c:v>0.10506666666669595</c:v>
                </c:pt>
                <c:pt idx="708">
                  <c:v>9.8133333333362494E-2</c:v>
                </c:pt>
                <c:pt idx="709">
                  <c:v>9.1200000000029036E-2</c:v>
                </c:pt>
                <c:pt idx="710">
                  <c:v>8.4266666666696466E-2</c:v>
                </c:pt>
                <c:pt idx="711">
                  <c:v>7.7333333333363008E-2</c:v>
                </c:pt>
                <c:pt idx="712">
                  <c:v>7.040000000002955E-2</c:v>
                </c:pt>
                <c:pt idx="713">
                  <c:v>6.3466666666696092E-2</c:v>
                </c:pt>
                <c:pt idx="714">
                  <c:v>5.6533333333362634E-2</c:v>
                </c:pt>
                <c:pt idx="715">
                  <c:v>4.9600000000030064E-2</c:v>
                </c:pt>
                <c:pt idx="716">
                  <c:v>4.2666666666696607E-2</c:v>
                </c:pt>
                <c:pt idx="717">
                  <c:v>3.5733333333363149E-2</c:v>
                </c:pt>
                <c:pt idx="718">
                  <c:v>2.8800000000029691E-2</c:v>
                </c:pt>
                <c:pt idx="719">
                  <c:v>2.1866666666696233E-2</c:v>
                </c:pt>
                <c:pt idx="720">
                  <c:v>1.4933333333363663E-2</c:v>
                </c:pt>
                <c:pt idx="721">
                  <c:v>8.0000000000302052E-3</c:v>
                </c:pt>
                <c:pt idx="722">
                  <c:v>1.0666666666967473E-3</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6.933333333333333E-3</c:v>
                </c:pt>
                <c:pt idx="781">
                  <c:v>1.3866666666666666E-2</c:v>
                </c:pt>
                <c:pt idx="782">
                  <c:v>2.0799999999999999E-2</c:v>
                </c:pt>
                <c:pt idx="783">
                  <c:v>2.7733333333333332E-2</c:v>
                </c:pt>
                <c:pt idx="784">
                  <c:v>3.4666666666666665E-2</c:v>
                </c:pt>
                <c:pt idx="785">
                  <c:v>4.1599999999999998E-2</c:v>
                </c:pt>
                <c:pt idx="786">
                  <c:v>4.8533333333333331E-2</c:v>
                </c:pt>
                <c:pt idx="787">
                  <c:v>5.5466666666666664E-2</c:v>
                </c:pt>
                <c:pt idx="788">
                  <c:v>6.2399999999999997E-2</c:v>
                </c:pt>
                <c:pt idx="789">
                  <c:v>6.933333333333333E-2</c:v>
                </c:pt>
                <c:pt idx="790">
                  <c:v>7.6266666666666663E-2</c:v>
                </c:pt>
                <c:pt idx="791">
                  <c:v>8.3199999999999996E-2</c:v>
                </c:pt>
                <c:pt idx="792">
                  <c:v>9.0133333333333329E-2</c:v>
                </c:pt>
                <c:pt idx="793">
                  <c:v>9.7066666666666662E-2</c:v>
                </c:pt>
                <c:pt idx="794">
                  <c:v>0.104</c:v>
                </c:pt>
                <c:pt idx="795">
                  <c:v>0.11093333333333333</c:v>
                </c:pt>
                <c:pt idx="796">
                  <c:v>0.11786666666666666</c:v>
                </c:pt>
                <c:pt idx="797">
                  <c:v>0.12479999999999999</c:v>
                </c:pt>
                <c:pt idx="798">
                  <c:v>0.13173333333333331</c:v>
                </c:pt>
                <c:pt idx="799">
                  <c:v>0.13866666666666666</c:v>
                </c:pt>
                <c:pt idx="800">
                  <c:v>0.14560000000000001</c:v>
                </c:pt>
                <c:pt idx="801">
                  <c:v>0.15253333333333335</c:v>
                </c:pt>
                <c:pt idx="802">
                  <c:v>0.1594666666666667</c:v>
                </c:pt>
                <c:pt idx="803">
                  <c:v>0.16640000000000005</c:v>
                </c:pt>
                <c:pt idx="804">
                  <c:v>0.17333333333333339</c:v>
                </c:pt>
                <c:pt idx="805">
                  <c:v>0.18026666666666674</c:v>
                </c:pt>
                <c:pt idx="806">
                  <c:v>0.18720000000000009</c:v>
                </c:pt>
                <c:pt idx="807">
                  <c:v>0.19413333333333344</c:v>
                </c:pt>
                <c:pt idx="808">
                  <c:v>0.20106666666666678</c:v>
                </c:pt>
                <c:pt idx="809">
                  <c:v>0.20800000000000013</c:v>
                </c:pt>
                <c:pt idx="810">
                  <c:v>0.21493333333333348</c:v>
                </c:pt>
                <c:pt idx="811">
                  <c:v>0.22186666666666682</c:v>
                </c:pt>
                <c:pt idx="812">
                  <c:v>0.22880000000000017</c:v>
                </c:pt>
                <c:pt idx="813">
                  <c:v>0.23573333333333352</c:v>
                </c:pt>
                <c:pt idx="814">
                  <c:v>0.24266666666666686</c:v>
                </c:pt>
                <c:pt idx="815">
                  <c:v>0.24960000000000021</c:v>
                </c:pt>
                <c:pt idx="816">
                  <c:v>0.25653333333333356</c:v>
                </c:pt>
                <c:pt idx="817">
                  <c:v>0.2634666666666669</c:v>
                </c:pt>
                <c:pt idx="818">
                  <c:v>0.27040000000000025</c:v>
                </c:pt>
                <c:pt idx="819">
                  <c:v>0.2773333333333336</c:v>
                </c:pt>
                <c:pt idx="820">
                  <c:v>0.28426666666666695</c:v>
                </c:pt>
                <c:pt idx="821">
                  <c:v>0.29120000000000029</c:v>
                </c:pt>
                <c:pt idx="822">
                  <c:v>0.29813333333333364</c:v>
                </c:pt>
                <c:pt idx="823">
                  <c:v>0.30506666666666699</c:v>
                </c:pt>
                <c:pt idx="824">
                  <c:v>0.31200000000000033</c:v>
                </c:pt>
                <c:pt idx="825">
                  <c:v>0.31893333333333368</c:v>
                </c:pt>
                <c:pt idx="826">
                  <c:v>0.32586666666666703</c:v>
                </c:pt>
                <c:pt idx="827">
                  <c:v>0.33280000000000037</c:v>
                </c:pt>
                <c:pt idx="828">
                  <c:v>0.33973333333333372</c:v>
                </c:pt>
                <c:pt idx="829">
                  <c:v>0.34666666666666707</c:v>
                </c:pt>
                <c:pt idx="830">
                  <c:v>0.35360000000000041</c:v>
                </c:pt>
                <c:pt idx="831">
                  <c:v>0.36053333333333376</c:v>
                </c:pt>
                <c:pt idx="832">
                  <c:v>0.36746666666666711</c:v>
                </c:pt>
                <c:pt idx="833">
                  <c:v>0.37440000000000045</c:v>
                </c:pt>
                <c:pt idx="834">
                  <c:v>0.3813333333333338</c:v>
                </c:pt>
                <c:pt idx="835">
                  <c:v>0.38826666666666715</c:v>
                </c:pt>
                <c:pt idx="836">
                  <c:v>0.3952000000000005</c:v>
                </c:pt>
                <c:pt idx="837">
                  <c:v>0.40213333333333384</c:v>
                </c:pt>
                <c:pt idx="838">
                  <c:v>0.40906666666666719</c:v>
                </c:pt>
                <c:pt idx="839">
                  <c:v>0.41600000000000054</c:v>
                </c:pt>
                <c:pt idx="840">
                  <c:v>0.42293333333333388</c:v>
                </c:pt>
                <c:pt idx="841">
                  <c:v>0.42986666666666723</c:v>
                </c:pt>
                <c:pt idx="842">
                  <c:v>0.43680000000000058</c:v>
                </c:pt>
                <c:pt idx="843">
                  <c:v>0.44373333333333392</c:v>
                </c:pt>
                <c:pt idx="844">
                  <c:v>0.45066666666666727</c:v>
                </c:pt>
                <c:pt idx="845">
                  <c:v>0.45760000000000062</c:v>
                </c:pt>
                <c:pt idx="846">
                  <c:v>0.46453333333333396</c:v>
                </c:pt>
                <c:pt idx="847">
                  <c:v>0.47146666666666731</c:v>
                </c:pt>
                <c:pt idx="848">
                  <c:v>0.47840000000000066</c:v>
                </c:pt>
                <c:pt idx="849">
                  <c:v>0.485333333333334</c:v>
                </c:pt>
                <c:pt idx="850">
                  <c:v>0.49226666666666735</c:v>
                </c:pt>
                <c:pt idx="851">
                  <c:v>0.4992000000000007</c:v>
                </c:pt>
                <c:pt idx="852">
                  <c:v>0.50613333333333399</c:v>
                </c:pt>
                <c:pt idx="853">
                  <c:v>0.51306666666666734</c:v>
                </c:pt>
                <c:pt idx="854">
                  <c:v>0.52000000000000068</c:v>
                </c:pt>
                <c:pt idx="855">
                  <c:v>0.52693333333333403</c:v>
                </c:pt>
                <c:pt idx="856">
                  <c:v>0.53386666666666738</c:v>
                </c:pt>
                <c:pt idx="857">
                  <c:v>0.54080000000000072</c:v>
                </c:pt>
                <c:pt idx="858">
                  <c:v>0.54773333333333407</c:v>
                </c:pt>
                <c:pt idx="859">
                  <c:v>0.55466666666666742</c:v>
                </c:pt>
                <c:pt idx="860">
                  <c:v>0.56160000000000077</c:v>
                </c:pt>
                <c:pt idx="861">
                  <c:v>0.56853333333333411</c:v>
                </c:pt>
                <c:pt idx="862">
                  <c:v>0.57546666666666746</c:v>
                </c:pt>
                <c:pt idx="863">
                  <c:v>0.58240000000000081</c:v>
                </c:pt>
                <c:pt idx="864">
                  <c:v>0.58933333333333415</c:v>
                </c:pt>
                <c:pt idx="865">
                  <c:v>0.5962666666666675</c:v>
                </c:pt>
                <c:pt idx="866">
                  <c:v>0.60320000000000085</c:v>
                </c:pt>
                <c:pt idx="867">
                  <c:v>0.61013333333333419</c:v>
                </c:pt>
                <c:pt idx="868">
                  <c:v>0.61706666666666754</c:v>
                </c:pt>
                <c:pt idx="869">
                  <c:v>0.62400000000000089</c:v>
                </c:pt>
                <c:pt idx="870">
                  <c:v>0.63093333333333423</c:v>
                </c:pt>
                <c:pt idx="871">
                  <c:v>0.63786666666666758</c:v>
                </c:pt>
                <c:pt idx="872">
                  <c:v>0.64480000000000093</c:v>
                </c:pt>
                <c:pt idx="873">
                  <c:v>0.65173333333333427</c:v>
                </c:pt>
                <c:pt idx="874">
                  <c:v>0.65866666666666762</c:v>
                </c:pt>
                <c:pt idx="875">
                  <c:v>0.66560000000000097</c:v>
                </c:pt>
                <c:pt idx="876">
                  <c:v>0.67253333333333432</c:v>
                </c:pt>
                <c:pt idx="877">
                  <c:v>0.67946666666666766</c:v>
                </c:pt>
                <c:pt idx="878">
                  <c:v>0.68640000000000101</c:v>
                </c:pt>
                <c:pt idx="879">
                  <c:v>0.69333333333333436</c:v>
                </c:pt>
                <c:pt idx="880">
                  <c:v>0.7002666666666677</c:v>
                </c:pt>
                <c:pt idx="881">
                  <c:v>0.70720000000000105</c:v>
                </c:pt>
                <c:pt idx="882">
                  <c:v>0.7141333333333344</c:v>
                </c:pt>
                <c:pt idx="883">
                  <c:v>0.72106666666666774</c:v>
                </c:pt>
                <c:pt idx="884">
                  <c:v>0.72800000000000109</c:v>
                </c:pt>
                <c:pt idx="885">
                  <c:v>0.73493333333333444</c:v>
                </c:pt>
                <c:pt idx="886">
                  <c:v>0.74186666666666778</c:v>
                </c:pt>
                <c:pt idx="887">
                  <c:v>0.74880000000000113</c:v>
                </c:pt>
                <c:pt idx="888">
                  <c:v>0.75573333333333448</c:v>
                </c:pt>
                <c:pt idx="889">
                  <c:v>0.76266666666666783</c:v>
                </c:pt>
                <c:pt idx="890">
                  <c:v>0.76960000000000117</c:v>
                </c:pt>
                <c:pt idx="891">
                  <c:v>0.77653333333333452</c:v>
                </c:pt>
                <c:pt idx="892">
                  <c:v>0.78346666666666787</c:v>
                </c:pt>
                <c:pt idx="893">
                  <c:v>0.79040000000000121</c:v>
                </c:pt>
                <c:pt idx="894">
                  <c:v>0.79733333333333456</c:v>
                </c:pt>
                <c:pt idx="895">
                  <c:v>0.80426666666666791</c:v>
                </c:pt>
                <c:pt idx="896">
                  <c:v>0.81120000000000125</c:v>
                </c:pt>
                <c:pt idx="897">
                  <c:v>0.8181333333333346</c:v>
                </c:pt>
                <c:pt idx="898">
                  <c:v>0.82506666666666795</c:v>
                </c:pt>
                <c:pt idx="899">
                  <c:v>0.83200000000000129</c:v>
                </c:pt>
                <c:pt idx="900">
                  <c:v>0.83893333333333464</c:v>
                </c:pt>
                <c:pt idx="901">
                  <c:v>0.84586666666666799</c:v>
                </c:pt>
                <c:pt idx="902">
                  <c:v>0.85280000000000133</c:v>
                </c:pt>
                <c:pt idx="903">
                  <c:v>0.85973333333333468</c:v>
                </c:pt>
                <c:pt idx="904">
                  <c:v>0.86666666666666803</c:v>
                </c:pt>
                <c:pt idx="905">
                  <c:v>0.87360000000000138</c:v>
                </c:pt>
                <c:pt idx="906">
                  <c:v>0.88053333333333472</c:v>
                </c:pt>
                <c:pt idx="907">
                  <c:v>0.88746666666666807</c:v>
                </c:pt>
                <c:pt idx="908">
                  <c:v>0.89440000000000142</c:v>
                </c:pt>
                <c:pt idx="909">
                  <c:v>0.90133333333333476</c:v>
                </c:pt>
                <c:pt idx="910">
                  <c:v>0.90826666666666811</c:v>
                </c:pt>
                <c:pt idx="911">
                  <c:v>0.91520000000000146</c:v>
                </c:pt>
                <c:pt idx="912">
                  <c:v>0.9221333333333348</c:v>
                </c:pt>
                <c:pt idx="913">
                  <c:v>0.92906666666666815</c:v>
                </c:pt>
                <c:pt idx="914">
                  <c:v>0.9360000000000015</c:v>
                </c:pt>
                <c:pt idx="915">
                  <c:v>0.94293333333333484</c:v>
                </c:pt>
                <c:pt idx="916">
                  <c:v>0.94986666666666819</c:v>
                </c:pt>
                <c:pt idx="917">
                  <c:v>0.95680000000000154</c:v>
                </c:pt>
                <c:pt idx="918">
                  <c:v>0.96373333333333489</c:v>
                </c:pt>
                <c:pt idx="919">
                  <c:v>0.97066666666666823</c:v>
                </c:pt>
                <c:pt idx="920">
                  <c:v>0.97760000000000158</c:v>
                </c:pt>
                <c:pt idx="921">
                  <c:v>0.98453333333333493</c:v>
                </c:pt>
                <c:pt idx="922">
                  <c:v>0.99146666666666827</c:v>
                </c:pt>
                <c:pt idx="923">
                  <c:v>0.99840000000000162</c:v>
                </c:pt>
                <c:pt idx="924">
                  <c:v>1.005333333333335</c:v>
                </c:pt>
                <c:pt idx="925">
                  <c:v>1.0122666666666682</c:v>
                </c:pt>
                <c:pt idx="926">
                  <c:v>1.0192000000000014</c:v>
                </c:pt>
                <c:pt idx="927">
                  <c:v>1.0261333333333347</c:v>
                </c:pt>
                <c:pt idx="928">
                  <c:v>1.0330666666666679</c:v>
                </c:pt>
                <c:pt idx="929">
                  <c:v>1.0400000000000011</c:v>
                </c:pt>
                <c:pt idx="930">
                  <c:v>1.0469333333333344</c:v>
                </c:pt>
                <c:pt idx="931">
                  <c:v>1.0538666666666676</c:v>
                </c:pt>
                <c:pt idx="932">
                  <c:v>1.0608000000000009</c:v>
                </c:pt>
                <c:pt idx="933">
                  <c:v>1.0677333333333341</c:v>
                </c:pt>
                <c:pt idx="934">
                  <c:v>1.0746666666666673</c:v>
                </c:pt>
                <c:pt idx="935">
                  <c:v>1.0816000000000006</c:v>
                </c:pt>
                <c:pt idx="936">
                  <c:v>1.0885333333333338</c:v>
                </c:pt>
                <c:pt idx="937">
                  <c:v>1.095466666666667</c:v>
                </c:pt>
                <c:pt idx="938">
                  <c:v>1.1024000000000003</c:v>
                </c:pt>
                <c:pt idx="939">
                  <c:v>1.1093333333333335</c:v>
                </c:pt>
                <c:pt idx="940">
                  <c:v>1.1162666666666667</c:v>
                </c:pt>
                <c:pt idx="941">
                  <c:v>1.1232</c:v>
                </c:pt>
                <c:pt idx="942">
                  <c:v>1.1301333333333332</c:v>
                </c:pt>
                <c:pt idx="943">
                  <c:v>1.1370666666666664</c:v>
                </c:pt>
                <c:pt idx="944">
                  <c:v>1.1439999999999997</c:v>
                </c:pt>
                <c:pt idx="945">
                  <c:v>1.1509333333333329</c:v>
                </c:pt>
                <c:pt idx="946">
                  <c:v>1.1578666666666662</c:v>
                </c:pt>
                <c:pt idx="947">
                  <c:v>1.1647999999999994</c:v>
                </c:pt>
                <c:pt idx="948">
                  <c:v>1.1717333333333326</c:v>
                </c:pt>
                <c:pt idx="949">
                  <c:v>1.1786666666666659</c:v>
                </c:pt>
                <c:pt idx="950">
                  <c:v>1.1855999999999991</c:v>
                </c:pt>
                <c:pt idx="951">
                  <c:v>1.1925333333333323</c:v>
                </c:pt>
                <c:pt idx="952">
                  <c:v>1.1994666666666656</c:v>
                </c:pt>
                <c:pt idx="953">
                  <c:v>1.2063999999999988</c:v>
                </c:pt>
                <c:pt idx="954">
                  <c:v>1.213333333333332</c:v>
                </c:pt>
                <c:pt idx="955">
                  <c:v>1.2202666666666653</c:v>
                </c:pt>
                <c:pt idx="956">
                  <c:v>1.2271999999999985</c:v>
                </c:pt>
                <c:pt idx="957">
                  <c:v>1.2341333333333318</c:v>
                </c:pt>
                <c:pt idx="958">
                  <c:v>1.241066666666665</c:v>
                </c:pt>
                <c:pt idx="959">
                  <c:v>1.2479999999999982</c:v>
                </c:pt>
                <c:pt idx="960">
                  <c:v>1.2549333333333315</c:v>
                </c:pt>
                <c:pt idx="961">
                  <c:v>1.2618666666666647</c:v>
                </c:pt>
                <c:pt idx="962">
                  <c:v>1.2687999999999979</c:v>
                </c:pt>
                <c:pt idx="963">
                  <c:v>1.2757333333333312</c:v>
                </c:pt>
                <c:pt idx="964">
                  <c:v>1.2826666666666644</c:v>
                </c:pt>
                <c:pt idx="965">
                  <c:v>1.2895999999999976</c:v>
                </c:pt>
                <c:pt idx="966">
                  <c:v>1.2965333333333309</c:v>
                </c:pt>
                <c:pt idx="967">
                  <c:v>1.3034666666666641</c:v>
                </c:pt>
                <c:pt idx="968">
                  <c:v>1.3103999999999973</c:v>
                </c:pt>
                <c:pt idx="969">
                  <c:v>1.3173333333333306</c:v>
                </c:pt>
                <c:pt idx="970">
                  <c:v>1.3242666666666638</c:v>
                </c:pt>
                <c:pt idx="971">
                  <c:v>1.3311999999999971</c:v>
                </c:pt>
                <c:pt idx="972">
                  <c:v>1.3381333333333303</c:v>
                </c:pt>
                <c:pt idx="973">
                  <c:v>1.3450666666666635</c:v>
                </c:pt>
                <c:pt idx="974">
                  <c:v>1.3519999999999968</c:v>
                </c:pt>
                <c:pt idx="975">
                  <c:v>1.35893333333333</c:v>
                </c:pt>
                <c:pt idx="976">
                  <c:v>1.3658666666666632</c:v>
                </c:pt>
                <c:pt idx="977">
                  <c:v>1.3727999999999965</c:v>
                </c:pt>
                <c:pt idx="978">
                  <c:v>1.3797333333333297</c:v>
                </c:pt>
                <c:pt idx="979">
                  <c:v>1.3866666666666629</c:v>
                </c:pt>
                <c:pt idx="980">
                  <c:v>1.3935999999999962</c:v>
                </c:pt>
                <c:pt idx="981">
                  <c:v>1.4005333333333294</c:v>
                </c:pt>
                <c:pt idx="982">
                  <c:v>1.4074666666666626</c:v>
                </c:pt>
                <c:pt idx="983">
                  <c:v>1.4143999999999959</c:v>
                </c:pt>
                <c:pt idx="984">
                  <c:v>1.4213333333333291</c:v>
                </c:pt>
                <c:pt idx="985">
                  <c:v>1.4282666666666624</c:v>
                </c:pt>
                <c:pt idx="986">
                  <c:v>1.4351999999999956</c:v>
                </c:pt>
                <c:pt idx="987">
                  <c:v>1.4421333333333288</c:v>
                </c:pt>
                <c:pt idx="988">
                  <c:v>1.4490666666666621</c:v>
                </c:pt>
                <c:pt idx="989">
                  <c:v>1.4559999999999953</c:v>
                </c:pt>
                <c:pt idx="990">
                  <c:v>1.4629333333333285</c:v>
                </c:pt>
                <c:pt idx="991">
                  <c:v>1.4698666666666618</c:v>
                </c:pt>
                <c:pt idx="992">
                  <c:v>1.476799999999995</c:v>
                </c:pt>
                <c:pt idx="993">
                  <c:v>1.4837333333333282</c:v>
                </c:pt>
                <c:pt idx="994">
                  <c:v>1.4906666666666615</c:v>
                </c:pt>
                <c:pt idx="995">
                  <c:v>1.4975999999999947</c:v>
                </c:pt>
                <c:pt idx="996">
                  <c:v>1.5045333333333279</c:v>
                </c:pt>
                <c:pt idx="997">
                  <c:v>1.5114666666666612</c:v>
                </c:pt>
                <c:pt idx="998">
                  <c:v>1.5183999999999944</c:v>
                </c:pt>
                <c:pt idx="999">
                  <c:v>1.5253333333333277</c:v>
                </c:pt>
                <c:pt idx="1000">
                  <c:v>1.5322666666666609</c:v>
                </c:pt>
                <c:pt idx="1001">
                  <c:v>1.5391999999999941</c:v>
                </c:pt>
                <c:pt idx="1002">
                  <c:v>1.5461333333333274</c:v>
                </c:pt>
                <c:pt idx="1003">
                  <c:v>1.5530666666666606</c:v>
                </c:pt>
                <c:pt idx="1004">
                  <c:v>1.5599999999999938</c:v>
                </c:pt>
                <c:pt idx="1005">
                  <c:v>1.5669333333333271</c:v>
                </c:pt>
                <c:pt idx="1006">
                  <c:v>1.5738666666666603</c:v>
                </c:pt>
                <c:pt idx="1007">
                  <c:v>1.5807999999999935</c:v>
                </c:pt>
                <c:pt idx="1008">
                  <c:v>1.5877333333333268</c:v>
                </c:pt>
                <c:pt idx="1009">
                  <c:v>1.59466666666666</c:v>
                </c:pt>
                <c:pt idx="1010">
                  <c:v>1.6015999999999933</c:v>
                </c:pt>
                <c:pt idx="1011">
                  <c:v>1.6085333333333265</c:v>
                </c:pt>
                <c:pt idx="1012">
                  <c:v>1.6154666666666597</c:v>
                </c:pt>
                <c:pt idx="1013">
                  <c:v>1.622399999999993</c:v>
                </c:pt>
                <c:pt idx="1014">
                  <c:v>1.6293333333333262</c:v>
                </c:pt>
                <c:pt idx="1015">
                  <c:v>1.6362666666666594</c:v>
                </c:pt>
                <c:pt idx="1016">
                  <c:v>1.6431999999999927</c:v>
                </c:pt>
                <c:pt idx="1017">
                  <c:v>1.6501333333333259</c:v>
                </c:pt>
                <c:pt idx="1018">
                  <c:v>1.6570666666666591</c:v>
                </c:pt>
                <c:pt idx="1019">
                  <c:v>1.6639999999999924</c:v>
                </c:pt>
                <c:pt idx="1020">
                  <c:v>1.6709333333333256</c:v>
                </c:pt>
                <c:pt idx="1021">
                  <c:v>1.6778666666666588</c:v>
                </c:pt>
                <c:pt idx="1022">
                  <c:v>1.6847999999999921</c:v>
                </c:pt>
                <c:pt idx="1023">
                  <c:v>1.6917333333333253</c:v>
                </c:pt>
                <c:pt idx="1024">
                  <c:v>1.6986666666666586</c:v>
                </c:pt>
                <c:pt idx="1025">
                  <c:v>1.7055999999999918</c:v>
                </c:pt>
                <c:pt idx="1026">
                  <c:v>1.712533333333325</c:v>
                </c:pt>
                <c:pt idx="1027">
                  <c:v>1.7194666666666583</c:v>
                </c:pt>
                <c:pt idx="1028">
                  <c:v>1.7263999999999915</c:v>
                </c:pt>
                <c:pt idx="1029">
                  <c:v>1.7333333333333247</c:v>
                </c:pt>
                <c:pt idx="1030">
                  <c:v>1.740266666666658</c:v>
                </c:pt>
                <c:pt idx="1031">
                  <c:v>1.7471999999999912</c:v>
                </c:pt>
                <c:pt idx="1032">
                  <c:v>1.7541333333333244</c:v>
                </c:pt>
                <c:pt idx="1033">
                  <c:v>1.7610666666666577</c:v>
                </c:pt>
                <c:pt idx="1034">
                  <c:v>1.7679999999999909</c:v>
                </c:pt>
                <c:pt idx="1035">
                  <c:v>1.7749333333333241</c:v>
                </c:pt>
                <c:pt idx="1036">
                  <c:v>1.7818666666666574</c:v>
                </c:pt>
                <c:pt idx="1037">
                  <c:v>1.7887999999999906</c:v>
                </c:pt>
                <c:pt idx="1038">
                  <c:v>1.7957333333333239</c:v>
                </c:pt>
                <c:pt idx="1039">
                  <c:v>1.8026666666666571</c:v>
                </c:pt>
                <c:pt idx="1040">
                  <c:v>1.8095999999999903</c:v>
                </c:pt>
                <c:pt idx="1041">
                  <c:v>1.8165333333333236</c:v>
                </c:pt>
                <c:pt idx="1042">
                  <c:v>1.8234666666666568</c:v>
                </c:pt>
                <c:pt idx="1043">
                  <c:v>1.83039999999999</c:v>
                </c:pt>
                <c:pt idx="1044">
                  <c:v>1.8373333333333233</c:v>
                </c:pt>
                <c:pt idx="1045">
                  <c:v>1.8442666666666565</c:v>
                </c:pt>
                <c:pt idx="1046">
                  <c:v>1.8511999999999897</c:v>
                </c:pt>
                <c:pt idx="1047">
                  <c:v>1.858133333333323</c:v>
                </c:pt>
                <c:pt idx="1048">
                  <c:v>1.8650666666666562</c:v>
                </c:pt>
                <c:pt idx="1049">
                  <c:v>1.8719999999999895</c:v>
                </c:pt>
                <c:pt idx="1050">
                  <c:v>1.8789333333333227</c:v>
                </c:pt>
                <c:pt idx="1051">
                  <c:v>1.8858666666666559</c:v>
                </c:pt>
                <c:pt idx="1052">
                  <c:v>1.8927999999999892</c:v>
                </c:pt>
                <c:pt idx="1053">
                  <c:v>1.8997333333333224</c:v>
                </c:pt>
                <c:pt idx="1054">
                  <c:v>1.9066666666666556</c:v>
                </c:pt>
                <c:pt idx="1055">
                  <c:v>1.9135999999999889</c:v>
                </c:pt>
                <c:pt idx="1056">
                  <c:v>1.9205333333333221</c:v>
                </c:pt>
                <c:pt idx="1057">
                  <c:v>1.9274666666666553</c:v>
                </c:pt>
                <c:pt idx="1058">
                  <c:v>1.9343999999999886</c:v>
                </c:pt>
                <c:pt idx="1059">
                  <c:v>1.9413333333333218</c:v>
                </c:pt>
                <c:pt idx="1060">
                  <c:v>1.948266666666655</c:v>
                </c:pt>
                <c:pt idx="1061">
                  <c:v>1.9551999999999883</c:v>
                </c:pt>
                <c:pt idx="1062">
                  <c:v>1.9621333333333215</c:v>
                </c:pt>
                <c:pt idx="1063">
                  <c:v>1.9690666666666548</c:v>
                </c:pt>
                <c:pt idx="1064">
                  <c:v>1.975999999999988</c:v>
                </c:pt>
                <c:pt idx="1065">
                  <c:v>1.9829333333333212</c:v>
                </c:pt>
                <c:pt idx="1066">
                  <c:v>1.9898666666666545</c:v>
                </c:pt>
                <c:pt idx="1067">
                  <c:v>1.9967999999999877</c:v>
                </c:pt>
                <c:pt idx="1068">
                  <c:v>2.0037333333333209</c:v>
                </c:pt>
                <c:pt idx="1069">
                  <c:v>2.0106666666666544</c:v>
                </c:pt>
                <c:pt idx="1070">
                  <c:v>2.0175999999999878</c:v>
                </c:pt>
                <c:pt idx="1071">
                  <c:v>2.0245333333333213</c:v>
                </c:pt>
                <c:pt idx="1072">
                  <c:v>2.0314666666666548</c:v>
                </c:pt>
                <c:pt idx="1073">
                  <c:v>2.0383999999999882</c:v>
                </c:pt>
                <c:pt idx="1074">
                  <c:v>2.0453333333333217</c:v>
                </c:pt>
                <c:pt idx="1075">
                  <c:v>2.0522666666666551</c:v>
                </c:pt>
                <c:pt idx="1076">
                  <c:v>2.0591999999999886</c:v>
                </c:pt>
                <c:pt idx="1077">
                  <c:v>2.0661333333333221</c:v>
                </c:pt>
                <c:pt idx="1078">
                  <c:v>2.0730666666666555</c:v>
                </c:pt>
                <c:pt idx="1079">
                  <c:v>2.079999999999989</c:v>
                </c:pt>
                <c:pt idx="1080">
                  <c:v>2.0869333333333224</c:v>
                </c:pt>
                <c:pt idx="1081">
                  <c:v>2.0938666666666559</c:v>
                </c:pt>
                <c:pt idx="1082">
                  <c:v>2.1007999999999893</c:v>
                </c:pt>
                <c:pt idx="1083">
                  <c:v>2.1077333333333228</c:v>
                </c:pt>
                <c:pt idx="1084">
                  <c:v>2.1146666666666563</c:v>
                </c:pt>
                <c:pt idx="1085">
                  <c:v>2.1215999999999897</c:v>
                </c:pt>
                <c:pt idx="1086">
                  <c:v>2.1285333333333232</c:v>
                </c:pt>
                <c:pt idx="1087">
                  <c:v>2.1354666666666566</c:v>
                </c:pt>
                <c:pt idx="1088">
                  <c:v>2.1423999999999901</c:v>
                </c:pt>
                <c:pt idx="1089">
                  <c:v>2.1493333333333235</c:v>
                </c:pt>
                <c:pt idx="1090">
                  <c:v>2.156266666666657</c:v>
                </c:pt>
                <c:pt idx="1091">
                  <c:v>2.1631999999999905</c:v>
                </c:pt>
                <c:pt idx="1092">
                  <c:v>2.1701333333333239</c:v>
                </c:pt>
                <c:pt idx="1093">
                  <c:v>2.1770666666666574</c:v>
                </c:pt>
                <c:pt idx="1094">
                  <c:v>2.1839999999999908</c:v>
                </c:pt>
                <c:pt idx="1095">
                  <c:v>2.1909333333333243</c:v>
                </c:pt>
                <c:pt idx="1096">
                  <c:v>2.1978666666666578</c:v>
                </c:pt>
                <c:pt idx="1097">
                  <c:v>2.2047999999999912</c:v>
                </c:pt>
                <c:pt idx="1098">
                  <c:v>2.2117333333333247</c:v>
                </c:pt>
                <c:pt idx="1099">
                  <c:v>2.2186666666666581</c:v>
                </c:pt>
                <c:pt idx="1100">
                  <c:v>2.2255999999999916</c:v>
                </c:pt>
                <c:pt idx="1101">
                  <c:v>2.232533333333325</c:v>
                </c:pt>
                <c:pt idx="1102">
                  <c:v>2.2394666666666585</c:v>
                </c:pt>
                <c:pt idx="1103">
                  <c:v>2.246399999999992</c:v>
                </c:pt>
                <c:pt idx="1104">
                  <c:v>2.2533333333333254</c:v>
                </c:pt>
                <c:pt idx="1105">
                  <c:v>2.2602666666666589</c:v>
                </c:pt>
                <c:pt idx="1106">
                  <c:v>2.2671999999999923</c:v>
                </c:pt>
                <c:pt idx="1107">
                  <c:v>2.2741333333333258</c:v>
                </c:pt>
                <c:pt idx="1108">
                  <c:v>2.2810666666666592</c:v>
                </c:pt>
                <c:pt idx="1109">
                  <c:v>2.2879999999999927</c:v>
                </c:pt>
                <c:pt idx="1110">
                  <c:v>2.2949333333333262</c:v>
                </c:pt>
                <c:pt idx="1111">
                  <c:v>2.3018666666666596</c:v>
                </c:pt>
                <c:pt idx="1112">
                  <c:v>2.3087999999999931</c:v>
                </c:pt>
                <c:pt idx="1113">
                  <c:v>2.3157333333333265</c:v>
                </c:pt>
                <c:pt idx="1114">
                  <c:v>2.32266666666666</c:v>
                </c:pt>
                <c:pt idx="1115">
                  <c:v>2.3295999999999935</c:v>
                </c:pt>
                <c:pt idx="1116">
                  <c:v>2.3365333333333269</c:v>
                </c:pt>
                <c:pt idx="1117">
                  <c:v>2.3434666666666604</c:v>
                </c:pt>
                <c:pt idx="1118">
                  <c:v>2.3503999999999938</c:v>
                </c:pt>
                <c:pt idx="1119">
                  <c:v>2.3573333333333273</c:v>
                </c:pt>
                <c:pt idx="1120">
                  <c:v>2.3642666666666607</c:v>
                </c:pt>
                <c:pt idx="1121">
                  <c:v>2.3711999999999942</c:v>
                </c:pt>
                <c:pt idx="1122">
                  <c:v>2.3781333333333277</c:v>
                </c:pt>
                <c:pt idx="1123">
                  <c:v>2.3850666666666611</c:v>
                </c:pt>
                <c:pt idx="1124">
                  <c:v>2.3919999999999946</c:v>
                </c:pt>
                <c:pt idx="1125">
                  <c:v>2.398933333333328</c:v>
                </c:pt>
                <c:pt idx="1126">
                  <c:v>2.4058666666666615</c:v>
                </c:pt>
                <c:pt idx="1127">
                  <c:v>2.4127999999999949</c:v>
                </c:pt>
                <c:pt idx="1128">
                  <c:v>2.4197333333333284</c:v>
                </c:pt>
                <c:pt idx="1129">
                  <c:v>2.4266666666666619</c:v>
                </c:pt>
                <c:pt idx="1130">
                  <c:v>2.4335999999999953</c:v>
                </c:pt>
                <c:pt idx="1131">
                  <c:v>2.4405333333333288</c:v>
                </c:pt>
                <c:pt idx="1132">
                  <c:v>2.4474666666666622</c:v>
                </c:pt>
                <c:pt idx="1133">
                  <c:v>2.4543999999999957</c:v>
                </c:pt>
                <c:pt idx="1134">
                  <c:v>2.4613333333333292</c:v>
                </c:pt>
                <c:pt idx="1135">
                  <c:v>2.4682666666666626</c:v>
                </c:pt>
                <c:pt idx="1136">
                  <c:v>2.4751999999999961</c:v>
                </c:pt>
                <c:pt idx="1137">
                  <c:v>2.4821333333333295</c:v>
                </c:pt>
                <c:pt idx="1138">
                  <c:v>2.489066666666663</c:v>
                </c:pt>
                <c:pt idx="1139">
                  <c:v>2.4959999999999964</c:v>
                </c:pt>
                <c:pt idx="1140">
                  <c:v>2.5029333333333299</c:v>
                </c:pt>
                <c:pt idx="1141">
                  <c:v>2.5098666666666634</c:v>
                </c:pt>
                <c:pt idx="1142">
                  <c:v>2.5167999999999968</c:v>
                </c:pt>
                <c:pt idx="1143">
                  <c:v>2.5237333333333303</c:v>
                </c:pt>
                <c:pt idx="1144">
                  <c:v>2.5306666666666637</c:v>
                </c:pt>
                <c:pt idx="1145">
                  <c:v>2.5375999999999972</c:v>
                </c:pt>
                <c:pt idx="1146">
                  <c:v>2.5445333333333306</c:v>
                </c:pt>
                <c:pt idx="1147">
                  <c:v>2.5514666666666641</c:v>
                </c:pt>
                <c:pt idx="1148">
                  <c:v>2.5583999999999976</c:v>
                </c:pt>
                <c:pt idx="1149">
                  <c:v>2.565333333333331</c:v>
                </c:pt>
                <c:pt idx="1150">
                  <c:v>2.5722666666666645</c:v>
                </c:pt>
                <c:pt idx="1151">
                  <c:v>2.5791999999999979</c:v>
                </c:pt>
                <c:pt idx="1152">
                  <c:v>2.5861333333333314</c:v>
                </c:pt>
                <c:pt idx="1153">
                  <c:v>2.5930666666666649</c:v>
                </c:pt>
                <c:pt idx="1154">
                  <c:v>2.5999999999999983</c:v>
                </c:pt>
                <c:pt idx="1155">
                  <c:v>2.6069333333333318</c:v>
                </c:pt>
                <c:pt idx="1156">
                  <c:v>2.6138666666666652</c:v>
                </c:pt>
                <c:pt idx="1157">
                  <c:v>2.6207999999999987</c:v>
                </c:pt>
                <c:pt idx="1158">
                  <c:v>2.6277333333333321</c:v>
                </c:pt>
                <c:pt idx="1159">
                  <c:v>2.6346666666666656</c:v>
                </c:pt>
                <c:pt idx="1160">
                  <c:v>2.6415999999999991</c:v>
                </c:pt>
                <c:pt idx="1161">
                  <c:v>2.6485333333333325</c:v>
                </c:pt>
                <c:pt idx="1162">
                  <c:v>2.655466666666666</c:v>
                </c:pt>
                <c:pt idx="1163">
                  <c:v>2.6623999999999994</c:v>
                </c:pt>
                <c:pt idx="1164">
                  <c:v>2.6693333333333329</c:v>
                </c:pt>
                <c:pt idx="1165">
                  <c:v>2.6762666666666663</c:v>
                </c:pt>
                <c:pt idx="1166">
                  <c:v>2.6831999999999998</c:v>
                </c:pt>
                <c:pt idx="1167">
                  <c:v>2.6901333333333333</c:v>
                </c:pt>
                <c:pt idx="1168">
                  <c:v>2.6970666666666667</c:v>
                </c:pt>
                <c:pt idx="1169">
                  <c:v>2.7040000000000002</c:v>
                </c:pt>
                <c:pt idx="1170">
                  <c:v>2.7109333333333336</c:v>
                </c:pt>
                <c:pt idx="1171">
                  <c:v>2.7178666666666671</c:v>
                </c:pt>
                <c:pt idx="1172">
                  <c:v>2.7248000000000006</c:v>
                </c:pt>
                <c:pt idx="1173">
                  <c:v>2.731733333333334</c:v>
                </c:pt>
                <c:pt idx="1174">
                  <c:v>2.7386666666666675</c:v>
                </c:pt>
                <c:pt idx="1175">
                  <c:v>2.7456000000000009</c:v>
                </c:pt>
                <c:pt idx="1176">
                  <c:v>2.7525333333333344</c:v>
                </c:pt>
                <c:pt idx="1177">
                  <c:v>2.7594666666666678</c:v>
                </c:pt>
                <c:pt idx="1178">
                  <c:v>2.7664000000000013</c:v>
                </c:pt>
                <c:pt idx="1179">
                  <c:v>2.7733333333333348</c:v>
                </c:pt>
                <c:pt idx="1180">
                  <c:v>2.7802666666666682</c:v>
                </c:pt>
                <c:pt idx="1181">
                  <c:v>2.7872000000000017</c:v>
                </c:pt>
                <c:pt idx="1182">
                  <c:v>2.7941333333333351</c:v>
                </c:pt>
                <c:pt idx="1183">
                  <c:v>2.8010666666666686</c:v>
                </c:pt>
                <c:pt idx="1184">
                  <c:v>2.808000000000002</c:v>
                </c:pt>
                <c:pt idx="1185">
                  <c:v>2.8149333333333355</c:v>
                </c:pt>
                <c:pt idx="1186">
                  <c:v>2.821866666666669</c:v>
                </c:pt>
                <c:pt idx="1187">
                  <c:v>2.8288000000000024</c:v>
                </c:pt>
                <c:pt idx="1188">
                  <c:v>2.8357333333333359</c:v>
                </c:pt>
                <c:pt idx="1189">
                  <c:v>2.8426666666666693</c:v>
                </c:pt>
                <c:pt idx="1190">
                  <c:v>2.8496000000000028</c:v>
                </c:pt>
                <c:pt idx="1191">
                  <c:v>2.8565333333333363</c:v>
                </c:pt>
                <c:pt idx="1192">
                  <c:v>2.8634666666666697</c:v>
                </c:pt>
                <c:pt idx="1193">
                  <c:v>2.8704000000000032</c:v>
                </c:pt>
                <c:pt idx="1194">
                  <c:v>2.8773333333333366</c:v>
                </c:pt>
                <c:pt idx="1195">
                  <c:v>2.8842666666666701</c:v>
                </c:pt>
                <c:pt idx="1196">
                  <c:v>2.8912000000000035</c:v>
                </c:pt>
                <c:pt idx="1197">
                  <c:v>2.898133333333337</c:v>
                </c:pt>
                <c:pt idx="1198">
                  <c:v>2.9050666666666705</c:v>
                </c:pt>
                <c:pt idx="1199">
                  <c:v>2.9120000000000039</c:v>
                </c:pt>
                <c:pt idx="1200">
                  <c:v>2.9189333333333374</c:v>
                </c:pt>
                <c:pt idx="1201">
                  <c:v>2.9258666666666708</c:v>
                </c:pt>
                <c:pt idx="1202">
                  <c:v>2.9328000000000043</c:v>
                </c:pt>
                <c:pt idx="1203">
                  <c:v>2.9397333333333378</c:v>
                </c:pt>
                <c:pt idx="1204">
                  <c:v>2.9466666666666712</c:v>
                </c:pt>
                <c:pt idx="1205">
                  <c:v>2.9536000000000047</c:v>
                </c:pt>
                <c:pt idx="1206">
                  <c:v>2.9605333333333381</c:v>
                </c:pt>
                <c:pt idx="1207">
                  <c:v>2.9674666666666716</c:v>
                </c:pt>
                <c:pt idx="1208">
                  <c:v>2.974400000000005</c:v>
                </c:pt>
                <c:pt idx="1209">
                  <c:v>2.9813333333333385</c:v>
                </c:pt>
                <c:pt idx="1210">
                  <c:v>2.988266666666672</c:v>
                </c:pt>
                <c:pt idx="1211">
                  <c:v>2.9952000000000054</c:v>
                </c:pt>
                <c:pt idx="1212">
                  <c:v>3.0021333333333389</c:v>
                </c:pt>
                <c:pt idx="1213">
                  <c:v>3.0090666666666723</c:v>
                </c:pt>
                <c:pt idx="1214">
                  <c:v>3.0160000000000058</c:v>
                </c:pt>
                <c:pt idx="1215">
                  <c:v>3.0229333333333392</c:v>
                </c:pt>
                <c:pt idx="1216">
                  <c:v>3.0298666666666727</c:v>
                </c:pt>
                <c:pt idx="1217">
                  <c:v>3.0368000000000062</c:v>
                </c:pt>
                <c:pt idx="1218">
                  <c:v>3.0437333333333396</c:v>
                </c:pt>
                <c:pt idx="1219">
                  <c:v>3.0506666666666731</c:v>
                </c:pt>
                <c:pt idx="1220">
                  <c:v>3.0576000000000065</c:v>
                </c:pt>
                <c:pt idx="1221">
                  <c:v>3.06453333333334</c:v>
                </c:pt>
                <c:pt idx="1222">
                  <c:v>3.0714666666666735</c:v>
                </c:pt>
                <c:pt idx="1223">
                  <c:v>3.0784000000000069</c:v>
                </c:pt>
                <c:pt idx="1224">
                  <c:v>3.0853333333333404</c:v>
                </c:pt>
                <c:pt idx="1225">
                  <c:v>3.0922666666666738</c:v>
                </c:pt>
                <c:pt idx="1226">
                  <c:v>3.0992000000000073</c:v>
                </c:pt>
                <c:pt idx="1227">
                  <c:v>3.1061333333333407</c:v>
                </c:pt>
                <c:pt idx="1228">
                  <c:v>3.1130666666666742</c:v>
                </c:pt>
                <c:pt idx="1229">
                  <c:v>3.1200000000000077</c:v>
                </c:pt>
                <c:pt idx="1230">
                  <c:v>3.1269333333333411</c:v>
                </c:pt>
                <c:pt idx="1231">
                  <c:v>3.1338666666666746</c:v>
                </c:pt>
                <c:pt idx="1232">
                  <c:v>3.140800000000008</c:v>
                </c:pt>
                <c:pt idx="1233">
                  <c:v>3.1477333333333415</c:v>
                </c:pt>
                <c:pt idx="1234">
                  <c:v>3.1546666666666749</c:v>
                </c:pt>
                <c:pt idx="1235">
                  <c:v>3.1616000000000084</c:v>
                </c:pt>
                <c:pt idx="1236">
                  <c:v>3.1685333333333419</c:v>
                </c:pt>
                <c:pt idx="1237">
                  <c:v>3.1754666666666753</c:v>
                </c:pt>
                <c:pt idx="1238">
                  <c:v>3.1824000000000088</c:v>
                </c:pt>
                <c:pt idx="1239">
                  <c:v>3.1893333333333422</c:v>
                </c:pt>
                <c:pt idx="1240">
                  <c:v>3.1962666666666757</c:v>
                </c:pt>
                <c:pt idx="1241">
                  <c:v>3.2032000000000092</c:v>
                </c:pt>
                <c:pt idx="1242">
                  <c:v>3.2101333333333426</c:v>
                </c:pt>
                <c:pt idx="1243">
                  <c:v>3.2170666666666761</c:v>
                </c:pt>
                <c:pt idx="1244">
                  <c:v>3.2240000000000095</c:v>
                </c:pt>
                <c:pt idx="1245">
                  <c:v>3.230933333333343</c:v>
                </c:pt>
                <c:pt idx="1246">
                  <c:v>3.2378666666666764</c:v>
                </c:pt>
                <c:pt idx="1247">
                  <c:v>3.2448000000000099</c:v>
                </c:pt>
                <c:pt idx="1248">
                  <c:v>3.2517333333333434</c:v>
                </c:pt>
                <c:pt idx="1249">
                  <c:v>3.2586666666666768</c:v>
                </c:pt>
                <c:pt idx="1250">
                  <c:v>3.2656000000000103</c:v>
                </c:pt>
                <c:pt idx="1251">
                  <c:v>3.2725333333333437</c:v>
                </c:pt>
                <c:pt idx="1252">
                  <c:v>3.2794666666666772</c:v>
                </c:pt>
                <c:pt idx="1253">
                  <c:v>3.2864000000000106</c:v>
                </c:pt>
                <c:pt idx="1254">
                  <c:v>3.2933333333333441</c:v>
                </c:pt>
                <c:pt idx="1255">
                  <c:v>3.3002666666666776</c:v>
                </c:pt>
                <c:pt idx="1256">
                  <c:v>3.307200000000011</c:v>
                </c:pt>
                <c:pt idx="1257">
                  <c:v>3.3141333333333445</c:v>
                </c:pt>
                <c:pt idx="1258">
                  <c:v>3.3210666666666779</c:v>
                </c:pt>
                <c:pt idx="1259">
                  <c:v>3.3280000000000114</c:v>
                </c:pt>
                <c:pt idx="1260">
                  <c:v>3.3349333333333449</c:v>
                </c:pt>
                <c:pt idx="1261">
                  <c:v>3.3418666666666783</c:v>
                </c:pt>
                <c:pt idx="1262">
                  <c:v>3.3488000000000118</c:v>
                </c:pt>
                <c:pt idx="1263">
                  <c:v>3.3557333333333452</c:v>
                </c:pt>
                <c:pt idx="1264">
                  <c:v>3.3626666666666787</c:v>
                </c:pt>
                <c:pt idx="1265">
                  <c:v>3.3696000000000121</c:v>
                </c:pt>
                <c:pt idx="1266">
                  <c:v>3.3765333333333456</c:v>
                </c:pt>
                <c:pt idx="1267">
                  <c:v>3.3834666666666791</c:v>
                </c:pt>
                <c:pt idx="1268">
                  <c:v>3.3904000000000125</c:v>
                </c:pt>
                <c:pt idx="1269">
                  <c:v>3.397333333333346</c:v>
                </c:pt>
                <c:pt idx="1270">
                  <c:v>3.4042666666666794</c:v>
                </c:pt>
                <c:pt idx="1271">
                  <c:v>3.4112000000000129</c:v>
                </c:pt>
                <c:pt idx="1272">
                  <c:v>3.4181333333333463</c:v>
                </c:pt>
                <c:pt idx="1273">
                  <c:v>3.4250666666666798</c:v>
                </c:pt>
                <c:pt idx="1274">
                  <c:v>3.4320000000000133</c:v>
                </c:pt>
                <c:pt idx="1275">
                  <c:v>3.4389333333333467</c:v>
                </c:pt>
                <c:pt idx="1276">
                  <c:v>3.4458666666666802</c:v>
                </c:pt>
                <c:pt idx="1277">
                  <c:v>3.4528000000000136</c:v>
                </c:pt>
                <c:pt idx="1278">
                  <c:v>3.4597333333333471</c:v>
                </c:pt>
                <c:pt idx="1279">
                  <c:v>3.4666666666666806</c:v>
                </c:pt>
                <c:pt idx="1280">
                  <c:v>3.473600000000014</c:v>
                </c:pt>
                <c:pt idx="1281">
                  <c:v>3.4805333333333475</c:v>
                </c:pt>
                <c:pt idx="1282">
                  <c:v>3.4874666666666809</c:v>
                </c:pt>
                <c:pt idx="1283">
                  <c:v>3.4944000000000144</c:v>
                </c:pt>
                <c:pt idx="1284">
                  <c:v>3.5013333333333478</c:v>
                </c:pt>
                <c:pt idx="1285">
                  <c:v>3.5082666666666813</c:v>
                </c:pt>
                <c:pt idx="1286">
                  <c:v>3.5152000000000148</c:v>
                </c:pt>
                <c:pt idx="1287">
                  <c:v>3.5221333333333482</c:v>
                </c:pt>
                <c:pt idx="1288">
                  <c:v>3.5290666666666817</c:v>
                </c:pt>
                <c:pt idx="1289">
                  <c:v>3.5360000000000151</c:v>
                </c:pt>
                <c:pt idx="1290">
                  <c:v>3.5429333333333486</c:v>
                </c:pt>
                <c:pt idx="1291">
                  <c:v>3.549866666666682</c:v>
                </c:pt>
                <c:pt idx="1292">
                  <c:v>3.5568000000000155</c:v>
                </c:pt>
                <c:pt idx="1293">
                  <c:v>3.563733333333349</c:v>
                </c:pt>
                <c:pt idx="1294">
                  <c:v>3.5706666666666824</c:v>
                </c:pt>
                <c:pt idx="1295">
                  <c:v>3.5776000000000159</c:v>
                </c:pt>
                <c:pt idx="1296">
                  <c:v>3.5845333333333493</c:v>
                </c:pt>
                <c:pt idx="1297">
                  <c:v>3.5914666666666828</c:v>
                </c:pt>
                <c:pt idx="1298">
                  <c:v>3.5984000000000163</c:v>
                </c:pt>
                <c:pt idx="1299">
                  <c:v>3.6053333333333497</c:v>
                </c:pt>
                <c:pt idx="1300">
                  <c:v>3.6122666666666832</c:v>
                </c:pt>
                <c:pt idx="1301">
                  <c:v>3.6192000000000166</c:v>
                </c:pt>
                <c:pt idx="1302">
                  <c:v>3.6261333333333501</c:v>
                </c:pt>
                <c:pt idx="1303">
                  <c:v>3.6330666666666835</c:v>
                </c:pt>
                <c:pt idx="1304">
                  <c:v>3.640000000000017</c:v>
                </c:pt>
                <c:pt idx="1305">
                  <c:v>3.6469333333333505</c:v>
                </c:pt>
                <c:pt idx="1306">
                  <c:v>3.6538666666666839</c:v>
                </c:pt>
                <c:pt idx="1307">
                  <c:v>3.6608000000000174</c:v>
                </c:pt>
                <c:pt idx="1308">
                  <c:v>3.6677333333333508</c:v>
                </c:pt>
                <c:pt idx="1309">
                  <c:v>3.6746666666666843</c:v>
                </c:pt>
                <c:pt idx="1310">
                  <c:v>3.6816000000000177</c:v>
                </c:pt>
                <c:pt idx="1311">
                  <c:v>3.6885333333333512</c:v>
                </c:pt>
                <c:pt idx="1312">
                  <c:v>3.6954666666666847</c:v>
                </c:pt>
                <c:pt idx="1313">
                  <c:v>3.7024000000000181</c:v>
                </c:pt>
                <c:pt idx="1314">
                  <c:v>3.7093333333333516</c:v>
                </c:pt>
                <c:pt idx="1315">
                  <c:v>3.716266666666685</c:v>
                </c:pt>
                <c:pt idx="1316">
                  <c:v>3.7232000000000185</c:v>
                </c:pt>
                <c:pt idx="1317">
                  <c:v>3.730133333333352</c:v>
                </c:pt>
                <c:pt idx="1318">
                  <c:v>3.7370666666666854</c:v>
                </c:pt>
                <c:pt idx="1319">
                  <c:v>3.7440000000000189</c:v>
                </c:pt>
                <c:pt idx="1320">
                  <c:v>3.7509333333333523</c:v>
                </c:pt>
                <c:pt idx="1321">
                  <c:v>3.7578666666666858</c:v>
                </c:pt>
                <c:pt idx="1322">
                  <c:v>3.7648000000000192</c:v>
                </c:pt>
                <c:pt idx="1323">
                  <c:v>3.7717333333333527</c:v>
                </c:pt>
                <c:pt idx="1324">
                  <c:v>3.7786666666666862</c:v>
                </c:pt>
                <c:pt idx="1325">
                  <c:v>3.7856000000000196</c:v>
                </c:pt>
                <c:pt idx="1326">
                  <c:v>3.7925333333333531</c:v>
                </c:pt>
                <c:pt idx="1327">
                  <c:v>3.7994666666666865</c:v>
                </c:pt>
                <c:pt idx="1328">
                  <c:v>3.80640000000002</c:v>
                </c:pt>
                <c:pt idx="1329">
                  <c:v>3.8133333333333534</c:v>
                </c:pt>
                <c:pt idx="1330">
                  <c:v>3.8202666666666869</c:v>
                </c:pt>
                <c:pt idx="1331">
                  <c:v>3.8272000000000204</c:v>
                </c:pt>
                <c:pt idx="1332">
                  <c:v>3.8341333333333538</c:v>
                </c:pt>
                <c:pt idx="1333">
                  <c:v>3.8410666666666873</c:v>
                </c:pt>
                <c:pt idx="1334">
                  <c:v>3.8480000000000207</c:v>
                </c:pt>
                <c:pt idx="1335">
                  <c:v>3.8549333333333542</c:v>
                </c:pt>
                <c:pt idx="1336">
                  <c:v>3.8618666666666877</c:v>
                </c:pt>
                <c:pt idx="1337">
                  <c:v>3.8688000000000211</c:v>
                </c:pt>
                <c:pt idx="1338">
                  <c:v>3.8757333333333546</c:v>
                </c:pt>
                <c:pt idx="1339">
                  <c:v>3.882666666666688</c:v>
                </c:pt>
                <c:pt idx="1340">
                  <c:v>3.8896000000000215</c:v>
                </c:pt>
                <c:pt idx="1341">
                  <c:v>3.8965333333333549</c:v>
                </c:pt>
                <c:pt idx="1342">
                  <c:v>3.9034666666666884</c:v>
                </c:pt>
                <c:pt idx="1343">
                  <c:v>3.9104000000000219</c:v>
                </c:pt>
                <c:pt idx="1344">
                  <c:v>3.9173333333333553</c:v>
                </c:pt>
                <c:pt idx="1345">
                  <c:v>3.9242666666666888</c:v>
                </c:pt>
                <c:pt idx="1346">
                  <c:v>3.9312000000000222</c:v>
                </c:pt>
                <c:pt idx="1347">
                  <c:v>3.9381333333333557</c:v>
                </c:pt>
                <c:pt idx="1348">
                  <c:v>3.9450666666666891</c:v>
                </c:pt>
                <c:pt idx="1349">
                  <c:v>3.9520000000000226</c:v>
                </c:pt>
                <c:pt idx="1350">
                  <c:v>3.9589333333333561</c:v>
                </c:pt>
                <c:pt idx="1351">
                  <c:v>3.9658666666666895</c:v>
                </c:pt>
                <c:pt idx="1352">
                  <c:v>3.972800000000023</c:v>
                </c:pt>
                <c:pt idx="1353">
                  <c:v>3.9797333333333564</c:v>
                </c:pt>
                <c:pt idx="1354">
                  <c:v>3.9866666666666899</c:v>
                </c:pt>
                <c:pt idx="1355">
                  <c:v>3.9936000000000234</c:v>
                </c:pt>
                <c:pt idx="1356">
                  <c:v>4.0005333333333564</c:v>
                </c:pt>
                <c:pt idx="1357">
                  <c:v>4.0074666666666898</c:v>
                </c:pt>
                <c:pt idx="1358">
                  <c:v>4.0144000000000233</c:v>
                </c:pt>
                <c:pt idx="1359">
                  <c:v>4.0213333333333567</c:v>
                </c:pt>
                <c:pt idx="1360">
                  <c:v>4.0282666666666902</c:v>
                </c:pt>
                <c:pt idx="1361">
                  <c:v>4.0352000000000237</c:v>
                </c:pt>
                <c:pt idx="1362">
                  <c:v>4.0421333333333571</c:v>
                </c:pt>
                <c:pt idx="1363">
                  <c:v>4.0490666666666906</c:v>
                </c:pt>
                <c:pt idx="1364">
                  <c:v>4.056000000000024</c:v>
                </c:pt>
                <c:pt idx="1365">
                  <c:v>4.0629333333333575</c:v>
                </c:pt>
                <c:pt idx="1366">
                  <c:v>4.0698666666666909</c:v>
                </c:pt>
                <c:pt idx="1367">
                  <c:v>4.0768000000000244</c:v>
                </c:pt>
                <c:pt idx="1368">
                  <c:v>4.0837333333333579</c:v>
                </c:pt>
                <c:pt idx="1369">
                  <c:v>4.0906666666666913</c:v>
                </c:pt>
                <c:pt idx="1370">
                  <c:v>4.0976000000000248</c:v>
                </c:pt>
                <c:pt idx="1371">
                  <c:v>4.1045333333333582</c:v>
                </c:pt>
                <c:pt idx="1372">
                  <c:v>4.1114666666666917</c:v>
                </c:pt>
                <c:pt idx="1373">
                  <c:v>4.1184000000000252</c:v>
                </c:pt>
                <c:pt idx="1374">
                  <c:v>4.1253333333333586</c:v>
                </c:pt>
                <c:pt idx="1375">
                  <c:v>4.1322666666666921</c:v>
                </c:pt>
                <c:pt idx="1376">
                  <c:v>4.1392000000000255</c:v>
                </c:pt>
                <c:pt idx="1377">
                  <c:v>4.146133333333359</c:v>
                </c:pt>
                <c:pt idx="1378">
                  <c:v>4.1530666666666924</c:v>
                </c:pt>
                <c:pt idx="1379">
                  <c:v>4.1600000000000259</c:v>
                </c:pt>
                <c:pt idx="1380">
                  <c:v>4.1669333333333594</c:v>
                </c:pt>
                <c:pt idx="1381">
                  <c:v>4.1738666666666928</c:v>
                </c:pt>
                <c:pt idx="1382">
                  <c:v>4.1808000000000263</c:v>
                </c:pt>
                <c:pt idx="1383">
                  <c:v>4.1877333333333597</c:v>
                </c:pt>
                <c:pt idx="1384">
                  <c:v>4.1946666666666932</c:v>
                </c:pt>
                <c:pt idx="1385">
                  <c:v>4.2016000000000266</c:v>
                </c:pt>
                <c:pt idx="1386">
                  <c:v>4.2085333333333601</c:v>
                </c:pt>
                <c:pt idx="1387">
                  <c:v>4.2154666666666936</c:v>
                </c:pt>
                <c:pt idx="1388">
                  <c:v>4.222400000000027</c:v>
                </c:pt>
                <c:pt idx="1389">
                  <c:v>4.2293333333333605</c:v>
                </c:pt>
                <c:pt idx="1390">
                  <c:v>4.2362666666666939</c:v>
                </c:pt>
                <c:pt idx="1391">
                  <c:v>4.2432000000000274</c:v>
                </c:pt>
                <c:pt idx="1392">
                  <c:v>4.2501333333333609</c:v>
                </c:pt>
                <c:pt idx="1393">
                  <c:v>4.2570666666666943</c:v>
                </c:pt>
                <c:pt idx="1394">
                  <c:v>4.2640000000000278</c:v>
                </c:pt>
                <c:pt idx="1395">
                  <c:v>4.2709333333333612</c:v>
                </c:pt>
                <c:pt idx="1396">
                  <c:v>4.2778666666666947</c:v>
                </c:pt>
                <c:pt idx="1397">
                  <c:v>4.2848000000000281</c:v>
                </c:pt>
                <c:pt idx="1398">
                  <c:v>4.2917333333333616</c:v>
                </c:pt>
                <c:pt idx="1399">
                  <c:v>4.2986666666666951</c:v>
                </c:pt>
                <c:pt idx="1400">
                  <c:v>4.3056000000000285</c:v>
                </c:pt>
                <c:pt idx="1401">
                  <c:v>4.312533333333362</c:v>
                </c:pt>
                <c:pt idx="1402">
                  <c:v>4.3194666666666954</c:v>
                </c:pt>
                <c:pt idx="1403">
                  <c:v>4.3264000000000289</c:v>
                </c:pt>
                <c:pt idx="1404">
                  <c:v>4.3333333333333623</c:v>
                </c:pt>
                <c:pt idx="1405">
                  <c:v>4.3402666666666958</c:v>
                </c:pt>
                <c:pt idx="1406">
                  <c:v>4.3472000000000293</c:v>
                </c:pt>
                <c:pt idx="1407">
                  <c:v>4.3541333333333627</c:v>
                </c:pt>
                <c:pt idx="1408">
                  <c:v>4.3610666666666962</c:v>
                </c:pt>
                <c:pt idx="1409">
                  <c:v>4.3680000000000296</c:v>
                </c:pt>
                <c:pt idx="1410">
                  <c:v>4.3749333333333631</c:v>
                </c:pt>
                <c:pt idx="1411">
                  <c:v>4.3818666666666966</c:v>
                </c:pt>
                <c:pt idx="1412">
                  <c:v>4.38880000000003</c:v>
                </c:pt>
                <c:pt idx="1413">
                  <c:v>4.3957333333333635</c:v>
                </c:pt>
                <c:pt idx="1414">
                  <c:v>4.4026666666666969</c:v>
                </c:pt>
                <c:pt idx="1415">
                  <c:v>4.4096000000000304</c:v>
                </c:pt>
                <c:pt idx="1416">
                  <c:v>4.4165333333333638</c:v>
                </c:pt>
                <c:pt idx="1417">
                  <c:v>4.4234666666666973</c:v>
                </c:pt>
                <c:pt idx="1418">
                  <c:v>4.4304000000000308</c:v>
                </c:pt>
                <c:pt idx="1419">
                  <c:v>4.4373333333333642</c:v>
                </c:pt>
                <c:pt idx="1420">
                  <c:v>4.4442666666666977</c:v>
                </c:pt>
                <c:pt idx="1421">
                  <c:v>4.4512000000000311</c:v>
                </c:pt>
                <c:pt idx="1422">
                  <c:v>4.4581333333333646</c:v>
                </c:pt>
                <c:pt idx="1423">
                  <c:v>4.465066666666698</c:v>
                </c:pt>
                <c:pt idx="1424">
                  <c:v>4.4720000000000315</c:v>
                </c:pt>
                <c:pt idx="1425">
                  <c:v>4.478933333333365</c:v>
                </c:pt>
                <c:pt idx="1426">
                  <c:v>4.4858666666666984</c:v>
                </c:pt>
                <c:pt idx="1427">
                  <c:v>4.4928000000000319</c:v>
                </c:pt>
                <c:pt idx="1428">
                  <c:v>4.4997333333333653</c:v>
                </c:pt>
                <c:pt idx="1429">
                  <c:v>4.5066666666666988</c:v>
                </c:pt>
                <c:pt idx="1430">
                  <c:v>4.5136000000000323</c:v>
                </c:pt>
                <c:pt idx="1431">
                  <c:v>4.5205333333333657</c:v>
                </c:pt>
                <c:pt idx="1432">
                  <c:v>4.5274666666666992</c:v>
                </c:pt>
                <c:pt idx="1433">
                  <c:v>4.5344000000000326</c:v>
                </c:pt>
                <c:pt idx="1434">
                  <c:v>4.5413333333333661</c:v>
                </c:pt>
                <c:pt idx="1435">
                  <c:v>4.5482666666666995</c:v>
                </c:pt>
                <c:pt idx="1436">
                  <c:v>4.555200000000033</c:v>
                </c:pt>
                <c:pt idx="1437">
                  <c:v>4.5621333333333665</c:v>
                </c:pt>
                <c:pt idx="1438">
                  <c:v>4.5690666666666999</c:v>
                </c:pt>
                <c:pt idx="1439">
                  <c:v>4.5760000000000334</c:v>
                </c:pt>
                <c:pt idx="1440">
                  <c:v>4.5829333333333668</c:v>
                </c:pt>
                <c:pt idx="1441">
                  <c:v>4.5898666666667003</c:v>
                </c:pt>
                <c:pt idx="1442">
                  <c:v>4.5968000000000337</c:v>
                </c:pt>
                <c:pt idx="1443">
                  <c:v>4.6037333333333672</c:v>
                </c:pt>
                <c:pt idx="1444">
                  <c:v>4.6106666666667007</c:v>
                </c:pt>
                <c:pt idx="1445">
                  <c:v>4.6176000000000341</c:v>
                </c:pt>
                <c:pt idx="1446">
                  <c:v>4.6245333333333676</c:v>
                </c:pt>
                <c:pt idx="1447">
                  <c:v>4.631466666666701</c:v>
                </c:pt>
                <c:pt idx="1448">
                  <c:v>4.6384000000000345</c:v>
                </c:pt>
                <c:pt idx="1449">
                  <c:v>4.645333333333368</c:v>
                </c:pt>
                <c:pt idx="1450">
                  <c:v>4.6522666666667014</c:v>
                </c:pt>
                <c:pt idx="1451">
                  <c:v>4.6592000000000349</c:v>
                </c:pt>
                <c:pt idx="1452">
                  <c:v>4.6661333333333683</c:v>
                </c:pt>
                <c:pt idx="1453">
                  <c:v>4.6730666666667018</c:v>
                </c:pt>
                <c:pt idx="1454">
                  <c:v>4.6800000000000352</c:v>
                </c:pt>
                <c:pt idx="1455">
                  <c:v>4.6869333333333687</c:v>
                </c:pt>
                <c:pt idx="1456">
                  <c:v>4.6938666666667022</c:v>
                </c:pt>
                <c:pt idx="1457">
                  <c:v>4.7008000000000356</c:v>
                </c:pt>
                <c:pt idx="1458">
                  <c:v>4.7077333333333691</c:v>
                </c:pt>
                <c:pt idx="1459">
                  <c:v>4.7146666666667025</c:v>
                </c:pt>
                <c:pt idx="1460">
                  <c:v>4.721600000000036</c:v>
                </c:pt>
                <c:pt idx="1461">
                  <c:v>4.7285333333333694</c:v>
                </c:pt>
                <c:pt idx="1462">
                  <c:v>4.7354666666667029</c:v>
                </c:pt>
                <c:pt idx="1463">
                  <c:v>4.7424000000000364</c:v>
                </c:pt>
                <c:pt idx="1464">
                  <c:v>4.7493333333333698</c:v>
                </c:pt>
                <c:pt idx="1465">
                  <c:v>4.7562666666667033</c:v>
                </c:pt>
                <c:pt idx="1466">
                  <c:v>4.7632000000000367</c:v>
                </c:pt>
                <c:pt idx="1467">
                  <c:v>4.7701333333333702</c:v>
                </c:pt>
                <c:pt idx="1468">
                  <c:v>4.7770666666667037</c:v>
                </c:pt>
                <c:pt idx="1469">
                  <c:v>4.7840000000000371</c:v>
                </c:pt>
                <c:pt idx="1470">
                  <c:v>4.7909333333333706</c:v>
                </c:pt>
                <c:pt idx="1471">
                  <c:v>4.797866666666704</c:v>
                </c:pt>
                <c:pt idx="1472">
                  <c:v>4.8048000000000375</c:v>
                </c:pt>
                <c:pt idx="1473">
                  <c:v>4.8117333333333709</c:v>
                </c:pt>
                <c:pt idx="1474">
                  <c:v>4.8186666666667044</c:v>
                </c:pt>
                <c:pt idx="1475">
                  <c:v>4.8256000000000379</c:v>
                </c:pt>
                <c:pt idx="1476">
                  <c:v>4.8325333333333713</c:v>
                </c:pt>
                <c:pt idx="1477">
                  <c:v>4.8394666666667048</c:v>
                </c:pt>
                <c:pt idx="1478">
                  <c:v>4.8464000000000382</c:v>
                </c:pt>
                <c:pt idx="1479">
                  <c:v>4.8533333333333717</c:v>
                </c:pt>
                <c:pt idx="1480">
                  <c:v>4.8602666666667051</c:v>
                </c:pt>
                <c:pt idx="1481">
                  <c:v>4.8672000000000386</c:v>
                </c:pt>
                <c:pt idx="1482">
                  <c:v>4.8741333333333721</c:v>
                </c:pt>
                <c:pt idx="1483">
                  <c:v>4.8810666666667055</c:v>
                </c:pt>
                <c:pt idx="1484">
                  <c:v>4.888000000000039</c:v>
                </c:pt>
                <c:pt idx="1485">
                  <c:v>4.8949333333333724</c:v>
                </c:pt>
                <c:pt idx="1486">
                  <c:v>4.9018666666667059</c:v>
                </c:pt>
                <c:pt idx="1487">
                  <c:v>4.9088000000000394</c:v>
                </c:pt>
                <c:pt idx="1488">
                  <c:v>4.9157333333333728</c:v>
                </c:pt>
                <c:pt idx="1489">
                  <c:v>4.9226666666667063</c:v>
                </c:pt>
                <c:pt idx="1490">
                  <c:v>4.9296000000000397</c:v>
                </c:pt>
                <c:pt idx="1491">
                  <c:v>4.9365333333333732</c:v>
                </c:pt>
                <c:pt idx="1492">
                  <c:v>4.9434666666667066</c:v>
                </c:pt>
                <c:pt idx="1493">
                  <c:v>4.9504000000000401</c:v>
                </c:pt>
                <c:pt idx="1494">
                  <c:v>4.9573333333333736</c:v>
                </c:pt>
                <c:pt idx="1495">
                  <c:v>4.964266666666707</c:v>
                </c:pt>
                <c:pt idx="1496">
                  <c:v>4.9712000000000405</c:v>
                </c:pt>
                <c:pt idx="1497">
                  <c:v>4.9781333333333739</c:v>
                </c:pt>
                <c:pt idx="1498">
                  <c:v>4.9850666666667074</c:v>
                </c:pt>
                <c:pt idx="1499">
                  <c:v>4.9920000000000408</c:v>
                </c:pt>
                <c:pt idx="1500">
                  <c:v>4.9989333333333743</c:v>
                </c:pt>
                <c:pt idx="1501">
                  <c:v>5</c:v>
                </c:pt>
                <c:pt idx="1502">
                  <c:v>5</c:v>
                </c:pt>
              </c:numCache>
            </c:numRef>
          </c:yVal>
          <c:smooth val="0"/>
        </c:ser>
        <c:ser>
          <c:idx val="4"/>
          <c:order val="4"/>
          <c:tx>
            <c:v>Bundslamshøjde scenarie 2</c:v>
          </c:tx>
          <c:spPr>
            <a:ln>
              <a:solidFill>
                <a:schemeClr val="accent6">
                  <a:lumMod val="50000"/>
                </a:schemeClr>
              </a:solidFill>
              <a:prstDash val="sysDash"/>
            </a:ln>
          </c:spPr>
          <c:marker>
            <c:symbol val="none"/>
          </c:marker>
          <c:xVal>
            <c:numRef>
              <c:f>'Beregninger scenarie 2'!$G$30:$G$1530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2'!$I$30:$I$1530</c:f>
              <c:numCache>
                <c:formatCode>#,##0.00</c:formatCode>
                <c:ptCount val="15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numCache>
            </c:numRef>
          </c:yVal>
          <c:smooth val="0"/>
        </c:ser>
        <c:ser>
          <c:idx val="5"/>
          <c:order val="5"/>
          <c:tx>
            <c:v>Vandspejlshøjde scenarie 2</c:v>
          </c:tx>
          <c:spPr>
            <a:ln>
              <a:solidFill>
                <a:srgbClr val="0070C0"/>
              </a:solidFill>
              <a:prstDash val="sysDash"/>
            </a:ln>
          </c:spPr>
          <c:marker>
            <c:symbol val="none"/>
          </c:marker>
          <c:xVal>
            <c:numRef>
              <c:f>'Beregninger scenarie 2'!$G$30:$G$1530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2'!$J$30:$J$1530</c:f>
              <c:numCache>
                <c:formatCode>#,##0.00</c:formatCode>
                <c:ptCount val="150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5</c:v>
                </c:pt>
                <c:pt idx="286">
                  <c:v>5</c:v>
                </c:pt>
                <c:pt idx="287">
                  <c:v>5</c:v>
                </c:pt>
                <c:pt idx="288">
                  <c:v>5</c:v>
                </c:pt>
                <c:pt idx="289">
                  <c:v>5</c:v>
                </c:pt>
                <c:pt idx="290">
                  <c:v>5</c:v>
                </c:pt>
                <c:pt idx="291">
                  <c:v>5</c:v>
                </c:pt>
                <c:pt idx="292">
                  <c:v>5</c:v>
                </c:pt>
                <c:pt idx="293">
                  <c:v>5</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5</c:v>
                </c:pt>
                <c:pt idx="331">
                  <c:v>5</c:v>
                </c:pt>
                <c:pt idx="332">
                  <c:v>5</c:v>
                </c:pt>
                <c:pt idx="333">
                  <c:v>5</c:v>
                </c:pt>
                <c:pt idx="334">
                  <c:v>5</c:v>
                </c:pt>
                <c:pt idx="335">
                  <c:v>5</c:v>
                </c:pt>
                <c:pt idx="336">
                  <c:v>5</c:v>
                </c:pt>
                <c:pt idx="337">
                  <c:v>5</c:v>
                </c:pt>
                <c:pt idx="338">
                  <c:v>5</c:v>
                </c:pt>
                <c:pt idx="339">
                  <c:v>5</c:v>
                </c:pt>
                <c:pt idx="340">
                  <c:v>5</c:v>
                </c:pt>
                <c:pt idx="341">
                  <c:v>5</c:v>
                </c:pt>
                <c:pt idx="342">
                  <c:v>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c:v>
                </c:pt>
                <c:pt idx="380">
                  <c:v>5</c:v>
                </c:pt>
                <c:pt idx="381">
                  <c:v>5</c:v>
                </c:pt>
                <c:pt idx="382">
                  <c:v>5</c:v>
                </c:pt>
                <c:pt idx="383">
                  <c:v>5</c:v>
                </c:pt>
                <c:pt idx="384">
                  <c:v>5</c:v>
                </c:pt>
                <c:pt idx="385">
                  <c:v>5</c:v>
                </c:pt>
                <c:pt idx="386">
                  <c:v>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pt idx="402">
                  <c:v>5</c:v>
                </c:pt>
                <c:pt idx="403">
                  <c:v>5</c:v>
                </c:pt>
                <c:pt idx="404">
                  <c:v>5</c:v>
                </c:pt>
                <c:pt idx="405">
                  <c:v>5</c:v>
                </c:pt>
                <c:pt idx="406">
                  <c:v>5</c:v>
                </c:pt>
                <c:pt idx="407">
                  <c:v>5</c:v>
                </c:pt>
                <c:pt idx="408">
                  <c:v>5</c:v>
                </c:pt>
                <c:pt idx="409">
                  <c:v>5</c:v>
                </c:pt>
                <c:pt idx="410">
                  <c:v>5</c:v>
                </c:pt>
                <c:pt idx="411">
                  <c:v>5</c:v>
                </c:pt>
                <c:pt idx="412">
                  <c:v>5</c:v>
                </c:pt>
                <c:pt idx="413">
                  <c:v>5</c:v>
                </c:pt>
                <c:pt idx="414">
                  <c:v>5</c:v>
                </c:pt>
                <c:pt idx="415">
                  <c:v>5</c:v>
                </c:pt>
                <c:pt idx="416">
                  <c:v>5</c:v>
                </c:pt>
                <c:pt idx="417">
                  <c:v>5</c:v>
                </c:pt>
                <c:pt idx="418">
                  <c:v>5</c:v>
                </c:pt>
                <c:pt idx="419">
                  <c:v>5</c:v>
                </c:pt>
                <c:pt idx="420">
                  <c:v>5</c:v>
                </c:pt>
                <c:pt idx="421">
                  <c:v>5</c:v>
                </c:pt>
                <c:pt idx="422">
                  <c:v>5</c:v>
                </c:pt>
                <c:pt idx="423">
                  <c:v>5</c:v>
                </c:pt>
                <c:pt idx="424">
                  <c:v>5</c:v>
                </c:pt>
                <c:pt idx="425">
                  <c:v>5</c:v>
                </c:pt>
                <c:pt idx="426">
                  <c:v>5</c:v>
                </c:pt>
                <c:pt idx="427">
                  <c:v>5</c:v>
                </c:pt>
                <c:pt idx="428">
                  <c:v>5</c:v>
                </c:pt>
                <c:pt idx="429">
                  <c:v>5</c:v>
                </c:pt>
                <c:pt idx="430">
                  <c:v>5</c:v>
                </c:pt>
                <c:pt idx="431">
                  <c:v>5</c:v>
                </c:pt>
                <c:pt idx="432">
                  <c:v>5</c:v>
                </c:pt>
                <c:pt idx="433">
                  <c:v>5</c:v>
                </c:pt>
                <c:pt idx="434">
                  <c:v>5</c:v>
                </c:pt>
                <c:pt idx="435">
                  <c:v>5</c:v>
                </c:pt>
                <c:pt idx="436">
                  <c:v>5</c:v>
                </c:pt>
                <c:pt idx="437">
                  <c:v>5</c:v>
                </c:pt>
                <c:pt idx="438">
                  <c:v>5</c:v>
                </c:pt>
                <c:pt idx="439">
                  <c:v>5</c:v>
                </c:pt>
                <c:pt idx="440">
                  <c:v>5</c:v>
                </c:pt>
                <c:pt idx="441">
                  <c:v>5</c:v>
                </c:pt>
                <c:pt idx="442">
                  <c:v>5</c:v>
                </c:pt>
                <c:pt idx="443">
                  <c:v>5</c:v>
                </c:pt>
                <c:pt idx="444">
                  <c:v>5</c:v>
                </c:pt>
                <c:pt idx="445">
                  <c:v>5</c:v>
                </c:pt>
                <c:pt idx="446">
                  <c:v>5</c:v>
                </c:pt>
                <c:pt idx="447">
                  <c:v>5</c:v>
                </c:pt>
                <c:pt idx="448">
                  <c:v>5</c:v>
                </c:pt>
                <c:pt idx="449">
                  <c:v>5</c:v>
                </c:pt>
                <c:pt idx="450">
                  <c:v>5</c:v>
                </c:pt>
                <c:pt idx="451">
                  <c:v>5</c:v>
                </c:pt>
                <c:pt idx="452">
                  <c:v>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c:v>
                </c:pt>
                <c:pt idx="475">
                  <c:v>5</c:v>
                </c:pt>
                <c:pt idx="476">
                  <c:v>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5</c:v>
                </c:pt>
                <c:pt idx="600">
                  <c:v>5</c:v>
                </c:pt>
                <c:pt idx="601">
                  <c:v>5</c:v>
                </c:pt>
                <c:pt idx="602">
                  <c:v>5</c:v>
                </c:pt>
                <c:pt idx="603">
                  <c:v>5</c:v>
                </c:pt>
                <c:pt idx="604">
                  <c:v>5</c:v>
                </c:pt>
                <c:pt idx="605">
                  <c:v>5</c:v>
                </c:pt>
                <c:pt idx="606">
                  <c:v>5</c:v>
                </c:pt>
                <c:pt idx="607">
                  <c:v>5</c:v>
                </c:pt>
                <c:pt idx="608">
                  <c:v>5</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pt idx="704">
                  <c:v>5</c:v>
                </c:pt>
                <c:pt idx="705">
                  <c:v>5</c:v>
                </c:pt>
                <c:pt idx="706">
                  <c:v>5</c:v>
                </c:pt>
                <c:pt idx="707">
                  <c:v>5</c:v>
                </c:pt>
                <c:pt idx="708">
                  <c:v>5</c:v>
                </c:pt>
                <c:pt idx="709">
                  <c:v>5</c:v>
                </c:pt>
                <c:pt idx="710">
                  <c:v>5</c:v>
                </c:pt>
                <c:pt idx="711">
                  <c:v>5</c:v>
                </c:pt>
                <c:pt idx="712">
                  <c:v>5</c:v>
                </c:pt>
                <c:pt idx="713">
                  <c:v>5</c:v>
                </c:pt>
                <c:pt idx="714">
                  <c:v>5</c:v>
                </c:pt>
                <c:pt idx="715">
                  <c:v>5</c:v>
                </c:pt>
                <c:pt idx="716">
                  <c:v>5</c:v>
                </c:pt>
                <c:pt idx="717">
                  <c:v>5</c:v>
                </c:pt>
                <c:pt idx="718">
                  <c:v>5</c:v>
                </c:pt>
                <c:pt idx="719">
                  <c:v>5</c:v>
                </c:pt>
                <c:pt idx="720">
                  <c:v>5</c:v>
                </c:pt>
                <c:pt idx="721">
                  <c:v>5</c:v>
                </c:pt>
                <c:pt idx="722">
                  <c:v>5</c:v>
                </c:pt>
                <c:pt idx="723">
                  <c:v>5</c:v>
                </c:pt>
                <c:pt idx="724">
                  <c:v>5</c:v>
                </c:pt>
                <c:pt idx="725">
                  <c:v>5</c:v>
                </c:pt>
                <c:pt idx="726">
                  <c:v>5</c:v>
                </c:pt>
                <c:pt idx="727">
                  <c:v>5</c:v>
                </c:pt>
                <c:pt idx="728">
                  <c:v>5</c:v>
                </c:pt>
                <c:pt idx="729">
                  <c:v>5</c:v>
                </c:pt>
                <c:pt idx="730">
                  <c:v>5</c:v>
                </c:pt>
                <c:pt idx="731">
                  <c:v>5</c:v>
                </c:pt>
                <c:pt idx="732">
                  <c:v>5</c:v>
                </c:pt>
                <c:pt idx="733">
                  <c:v>5</c:v>
                </c:pt>
                <c:pt idx="734">
                  <c:v>5</c:v>
                </c:pt>
                <c:pt idx="735">
                  <c:v>5</c:v>
                </c:pt>
                <c:pt idx="736">
                  <c:v>5</c:v>
                </c:pt>
                <c:pt idx="737">
                  <c:v>5</c:v>
                </c:pt>
                <c:pt idx="738">
                  <c:v>5</c:v>
                </c:pt>
                <c:pt idx="739">
                  <c:v>5</c:v>
                </c:pt>
                <c:pt idx="740">
                  <c:v>5</c:v>
                </c:pt>
                <c:pt idx="741">
                  <c:v>5</c:v>
                </c:pt>
                <c:pt idx="742">
                  <c:v>5</c:v>
                </c:pt>
                <c:pt idx="743">
                  <c:v>5</c:v>
                </c:pt>
                <c:pt idx="744">
                  <c:v>5</c:v>
                </c:pt>
                <c:pt idx="745">
                  <c:v>5</c:v>
                </c:pt>
                <c:pt idx="746">
                  <c:v>5</c:v>
                </c:pt>
                <c:pt idx="747">
                  <c:v>5</c:v>
                </c:pt>
                <c:pt idx="748">
                  <c:v>5</c:v>
                </c:pt>
                <c:pt idx="749">
                  <c:v>5</c:v>
                </c:pt>
                <c:pt idx="750">
                  <c:v>5</c:v>
                </c:pt>
                <c:pt idx="751">
                  <c:v>5</c:v>
                </c:pt>
                <c:pt idx="752">
                  <c:v>5</c:v>
                </c:pt>
                <c:pt idx="753">
                  <c:v>5</c:v>
                </c:pt>
                <c:pt idx="754">
                  <c:v>5</c:v>
                </c:pt>
                <c:pt idx="755">
                  <c:v>5</c:v>
                </c:pt>
                <c:pt idx="756">
                  <c:v>5</c:v>
                </c:pt>
                <c:pt idx="757">
                  <c:v>5</c:v>
                </c:pt>
                <c:pt idx="758">
                  <c:v>5</c:v>
                </c:pt>
                <c:pt idx="759">
                  <c:v>5</c:v>
                </c:pt>
                <c:pt idx="760">
                  <c:v>5</c:v>
                </c:pt>
                <c:pt idx="761">
                  <c:v>5</c:v>
                </c:pt>
                <c:pt idx="762">
                  <c:v>5</c:v>
                </c:pt>
                <c:pt idx="763">
                  <c:v>5</c:v>
                </c:pt>
                <c:pt idx="764">
                  <c:v>5</c:v>
                </c:pt>
                <c:pt idx="765">
                  <c:v>5</c:v>
                </c:pt>
                <c:pt idx="766">
                  <c:v>5</c:v>
                </c:pt>
                <c:pt idx="767">
                  <c:v>5</c:v>
                </c:pt>
                <c:pt idx="768">
                  <c:v>5</c:v>
                </c:pt>
                <c:pt idx="769">
                  <c:v>5</c:v>
                </c:pt>
                <c:pt idx="770">
                  <c:v>5</c:v>
                </c:pt>
                <c:pt idx="771">
                  <c:v>5</c:v>
                </c:pt>
                <c:pt idx="772">
                  <c:v>5</c:v>
                </c:pt>
                <c:pt idx="773">
                  <c:v>5</c:v>
                </c:pt>
                <c:pt idx="774">
                  <c:v>5</c:v>
                </c:pt>
                <c:pt idx="775">
                  <c:v>5</c:v>
                </c:pt>
                <c:pt idx="776">
                  <c:v>5</c:v>
                </c:pt>
                <c:pt idx="777">
                  <c:v>5</c:v>
                </c:pt>
                <c:pt idx="778">
                  <c:v>5</c:v>
                </c:pt>
                <c:pt idx="779">
                  <c:v>5</c:v>
                </c:pt>
                <c:pt idx="780">
                  <c:v>5</c:v>
                </c:pt>
                <c:pt idx="781">
                  <c:v>5</c:v>
                </c:pt>
                <c:pt idx="782">
                  <c:v>5</c:v>
                </c:pt>
                <c:pt idx="783">
                  <c:v>5</c:v>
                </c:pt>
                <c:pt idx="784">
                  <c:v>5</c:v>
                </c:pt>
                <c:pt idx="785">
                  <c:v>5</c:v>
                </c:pt>
                <c:pt idx="786">
                  <c:v>5</c:v>
                </c:pt>
                <c:pt idx="787">
                  <c:v>5</c:v>
                </c:pt>
                <c:pt idx="788">
                  <c:v>5</c:v>
                </c:pt>
                <c:pt idx="789">
                  <c:v>5</c:v>
                </c:pt>
                <c:pt idx="790">
                  <c:v>5</c:v>
                </c:pt>
                <c:pt idx="791">
                  <c:v>5</c:v>
                </c:pt>
                <c:pt idx="792">
                  <c:v>5</c:v>
                </c:pt>
                <c:pt idx="793">
                  <c:v>5</c:v>
                </c:pt>
                <c:pt idx="794">
                  <c:v>5</c:v>
                </c:pt>
                <c:pt idx="795">
                  <c:v>5</c:v>
                </c:pt>
                <c:pt idx="796">
                  <c:v>5</c:v>
                </c:pt>
                <c:pt idx="797">
                  <c:v>5</c:v>
                </c:pt>
                <c:pt idx="798">
                  <c:v>5</c:v>
                </c:pt>
                <c:pt idx="799">
                  <c:v>5</c:v>
                </c:pt>
                <c:pt idx="800">
                  <c:v>5</c:v>
                </c:pt>
                <c:pt idx="801">
                  <c:v>5</c:v>
                </c:pt>
                <c:pt idx="802">
                  <c:v>5</c:v>
                </c:pt>
                <c:pt idx="803">
                  <c:v>5</c:v>
                </c:pt>
                <c:pt idx="804">
                  <c:v>5</c:v>
                </c:pt>
                <c:pt idx="805">
                  <c:v>5</c:v>
                </c:pt>
                <c:pt idx="806">
                  <c:v>5</c:v>
                </c:pt>
                <c:pt idx="807">
                  <c:v>5</c:v>
                </c:pt>
                <c:pt idx="808">
                  <c:v>5</c:v>
                </c:pt>
                <c:pt idx="809">
                  <c:v>5</c:v>
                </c:pt>
                <c:pt idx="810">
                  <c:v>5</c:v>
                </c:pt>
                <c:pt idx="811">
                  <c:v>5</c:v>
                </c:pt>
                <c:pt idx="812">
                  <c:v>5</c:v>
                </c:pt>
                <c:pt idx="813">
                  <c:v>5</c:v>
                </c:pt>
                <c:pt idx="814">
                  <c:v>5</c:v>
                </c:pt>
                <c:pt idx="815">
                  <c:v>5</c:v>
                </c:pt>
                <c:pt idx="816">
                  <c:v>5</c:v>
                </c:pt>
                <c:pt idx="817">
                  <c:v>5</c:v>
                </c:pt>
                <c:pt idx="818">
                  <c:v>5</c:v>
                </c:pt>
                <c:pt idx="819">
                  <c:v>5</c:v>
                </c:pt>
                <c:pt idx="820">
                  <c:v>5</c:v>
                </c:pt>
                <c:pt idx="821">
                  <c:v>5</c:v>
                </c:pt>
                <c:pt idx="822">
                  <c:v>5</c:v>
                </c:pt>
                <c:pt idx="823">
                  <c:v>5</c:v>
                </c:pt>
                <c:pt idx="824">
                  <c:v>5</c:v>
                </c:pt>
                <c:pt idx="825">
                  <c:v>5</c:v>
                </c:pt>
                <c:pt idx="826">
                  <c:v>5</c:v>
                </c:pt>
                <c:pt idx="827">
                  <c:v>5</c:v>
                </c:pt>
                <c:pt idx="828">
                  <c:v>5</c:v>
                </c:pt>
                <c:pt idx="829">
                  <c:v>5</c:v>
                </c:pt>
                <c:pt idx="830">
                  <c:v>5</c:v>
                </c:pt>
                <c:pt idx="831">
                  <c:v>5</c:v>
                </c:pt>
                <c:pt idx="832">
                  <c:v>5</c:v>
                </c:pt>
                <c:pt idx="833">
                  <c:v>5</c:v>
                </c:pt>
                <c:pt idx="834">
                  <c:v>5</c:v>
                </c:pt>
                <c:pt idx="835">
                  <c:v>5</c:v>
                </c:pt>
                <c:pt idx="836">
                  <c:v>5</c:v>
                </c:pt>
                <c:pt idx="837">
                  <c:v>5</c:v>
                </c:pt>
                <c:pt idx="838">
                  <c:v>5</c:v>
                </c:pt>
                <c:pt idx="839">
                  <c:v>5</c:v>
                </c:pt>
                <c:pt idx="840">
                  <c:v>5</c:v>
                </c:pt>
                <c:pt idx="841">
                  <c:v>5</c:v>
                </c:pt>
                <c:pt idx="842">
                  <c:v>5</c:v>
                </c:pt>
                <c:pt idx="843">
                  <c:v>5</c:v>
                </c:pt>
                <c:pt idx="844">
                  <c:v>5</c:v>
                </c:pt>
                <c:pt idx="845">
                  <c:v>5</c:v>
                </c:pt>
                <c:pt idx="846">
                  <c:v>5</c:v>
                </c:pt>
                <c:pt idx="847">
                  <c:v>5</c:v>
                </c:pt>
                <c:pt idx="848">
                  <c:v>5</c:v>
                </c:pt>
                <c:pt idx="849">
                  <c:v>5</c:v>
                </c:pt>
                <c:pt idx="850">
                  <c:v>5</c:v>
                </c:pt>
                <c:pt idx="851">
                  <c:v>5</c:v>
                </c:pt>
                <c:pt idx="852">
                  <c:v>5</c:v>
                </c:pt>
                <c:pt idx="853">
                  <c:v>5</c:v>
                </c:pt>
                <c:pt idx="854">
                  <c:v>5</c:v>
                </c:pt>
                <c:pt idx="855">
                  <c:v>5</c:v>
                </c:pt>
                <c:pt idx="856">
                  <c:v>5</c:v>
                </c:pt>
                <c:pt idx="857">
                  <c:v>5</c:v>
                </c:pt>
                <c:pt idx="858">
                  <c:v>5</c:v>
                </c:pt>
                <c:pt idx="859">
                  <c:v>5</c:v>
                </c:pt>
                <c:pt idx="860">
                  <c:v>5</c:v>
                </c:pt>
                <c:pt idx="861">
                  <c:v>5</c:v>
                </c:pt>
                <c:pt idx="862">
                  <c:v>5</c:v>
                </c:pt>
                <c:pt idx="863">
                  <c:v>5</c:v>
                </c:pt>
                <c:pt idx="864">
                  <c:v>5</c:v>
                </c:pt>
                <c:pt idx="865">
                  <c:v>5</c:v>
                </c:pt>
                <c:pt idx="866">
                  <c:v>5</c:v>
                </c:pt>
                <c:pt idx="867">
                  <c:v>5</c:v>
                </c:pt>
                <c:pt idx="868">
                  <c:v>5</c:v>
                </c:pt>
                <c:pt idx="869">
                  <c:v>5</c:v>
                </c:pt>
                <c:pt idx="870">
                  <c:v>5</c:v>
                </c:pt>
                <c:pt idx="871">
                  <c:v>5</c:v>
                </c:pt>
                <c:pt idx="872">
                  <c:v>5</c:v>
                </c:pt>
                <c:pt idx="873">
                  <c:v>5</c:v>
                </c:pt>
                <c:pt idx="874">
                  <c:v>5</c:v>
                </c:pt>
                <c:pt idx="875">
                  <c:v>5</c:v>
                </c:pt>
                <c:pt idx="876">
                  <c:v>5</c:v>
                </c:pt>
                <c:pt idx="877">
                  <c:v>5</c:v>
                </c:pt>
                <c:pt idx="878">
                  <c:v>5</c:v>
                </c:pt>
                <c:pt idx="879">
                  <c:v>5</c:v>
                </c:pt>
                <c:pt idx="880">
                  <c:v>5</c:v>
                </c:pt>
                <c:pt idx="881">
                  <c:v>5</c:v>
                </c:pt>
                <c:pt idx="882">
                  <c:v>5</c:v>
                </c:pt>
                <c:pt idx="883">
                  <c:v>5</c:v>
                </c:pt>
                <c:pt idx="884">
                  <c:v>5</c:v>
                </c:pt>
                <c:pt idx="885">
                  <c:v>5</c:v>
                </c:pt>
                <c:pt idx="886">
                  <c:v>5</c:v>
                </c:pt>
                <c:pt idx="887">
                  <c:v>5</c:v>
                </c:pt>
                <c:pt idx="888">
                  <c:v>5</c:v>
                </c:pt>
                <c:pt idx="889">
                  <c:v>5</c:v>
                </c:pt>
                <c:pt idx="890">
                  <c:v>5</c:v>
                </c:pt>
                <c:pt idx="891">
                  <c:v>5</c:v>
                </c:pt>
                <c:pt idx="892">
                  <c:v>5</c:v>
                </c:pt>
                <c:pt idx="893">
                  <c:v>5</c:v>
                </c:pt>
                <c:pt idx="894">
                  <c:v>5</c:v>
                </c:pt>
                <c:pt idx="895">
                  <c:v>5</c:v>
                </c:pt>
                <c:pt idx="896">
                  <c:v>5</c:v>
                </c:pt>
                <c:pt idx="897">
                  <c:v>5</c:v>
                </c:pt>
                <c:pt idx="898">
                  <c:v>5</c:v>
                </c:pt>
                <c:pt idx="899">
                  <c:v>5</c:v>
                </c:pt>
                <c:pt idx="900">
                  <c:v>5</c:v>
                </c:pt>
                <c:pt idx="901">
                  <c:v>5</c:v>
                </c:pt>
                <c:pt idx="902">
                  <c:v>5</c:v>
                </c:pt>
                <c:pt idx="903">
                  <c:v>5</c:v>
                </c:pt>
                <c:pt idx="904">
                  <c:v>5</c:v>
                </c:pt>
                <c:pt idx="905">
                  <c:v>5</c:v>
                </c:pt>
                <c:pt idx="906">
                  <c:v>5</c:v>
                </c:pt>
                <c:pt idx="907">
                  <c:v>5</c:v>
                </c:pt>
                <c:pt idx="908">
                  <c:v>5</c:v>
                </c:pt>
                <c:pt idx="909">
                  <c:v>5</c:v>
                </c:pt>
                <c:pt idx="910">
                  <c:v>5</c:v>
                </c:pt>
                <c:pt idx="911">
                  <c:v>5</c:v>
                </c:pt>
                <c:pt idx="912">
                  <c:v>5</c:v>
                </c:pt>
                <c:pt idx="913">
                  <c:v>5</c:v>
                </c:pt>
                <c:pt idx="914">
                  <c:v>5</c:v>
                </c:pt>
                <c:pt idx="915">
                  <c:v>5</c:v>
                </c:pt>
                <c:pt idx="916">
                  <c:v>5</c:v>
                </c:pt>
                <c:pt idx="917">
                  <c:v>5</c:v>
                </c:pt>
                <c:pt idx="918">
                  <c:v>5</c:v>
                </c:pt>
                <c:pt idx="919">
                  <c:v>5</c:v>
                </c:pt>
                <c:pt idx="920">
                  <c:v>5</c:v>
                </c:pt>
                <c:pt idx="921">
                  <c:v>5</c:v>
                </c:pt>
                <c:pt idx="922">
                  <c:v>5</c:v>
                </c:pt>
                <c:pt idx="923">
                  <c:v>5</c:v>
                </c:pt>
                <c:pt idx="924">
                  <c:v>5</c:v>
                </c:pt>
                <c:pt idx="925">
                  <c:v>5</c:v>
                </c:pt>
                <c:pt idx="926">
                  <c:v>5</c:v>
                </c:pt>
                <c:pt idx="927">
                  <c:v>5</c:v>
                </c:pt>
                <c:pt idx="928">
                  <c:v>5</c:v>
                </c:pt>
                <c:pt idx="929">
                  <c:v>5</c:v>
                </c:pt>
                <c:pt idx="930">
                  <c:v>5</c:v>
                </c:pt>
                <c:pt idx="931">
                  <c:v>5</c:v>
                </c:pt>
                <c:pt idx="932">
                  <c:v>5</c:v>
                </c:pt>
                <c:pt idx="933">
                  <c:v>5</c:v>
                </c:pt>
                <c:pt idx="934">
                  <c:v>5</c:v>
                </c:pt>
                <c:pt idx="935">
                  <c:v>5</c:v>
                </c:pt>
                <c:pt idx="936">
                  <c:v>5</c:v>
                </c:pt>
                <c:pt idx="937">
                  <c:v>5</c:v>
                </c:pt>
                <c:pt idx="938">
                  <c:v>5</c:v>
                </c:pt>
                <c:pt idx="939">
                  <c:v>5</c:v>
                </c:pt>
                <c:pt idx="940">
                  <c:v>5</c:v>
                </c:pt>
                <c:pt idx="941">
                  <c:v>5</c:v>
                </c:pt>
                <c:pt idx="942">
                  <c:v>5</c:v>
                </c:pt>
                <c:pt idx="943">
                  <c:v>5</c:v>
                </c:pt>
                <c:pt idx="944">
                  <c:v>5</c:v>
                </c:pt>
                <c:pt idx="945">
                  <c:v>5</c:v>
                </c:pt>
                <c:pt idx="946">
                  <c:v>5</c:v>
                </c:pt>
                <c:pt idx="947">
                  <c:v>5</c:v>
                </c:pt>
                <c:pt idx="948">
                  <c:v>5</c:v>
                </c:pt>
                <c:pt idx="949">
                  <c:v>5</c:v>
                </c:pt>
                <c:pt idx="950">
                  <c:v>5</c:v>
                </c:pt>
                <c:pt idx="951">
                  <c:v>5</c:v>
                </c:pt>
                <c:pt idx="952">
                  <c:v>5</c:v>
                </c:pt>
                <c:pt idx="953">
                  <c:v>5</c:v>
                </c:pt>
                <c:pt idx="954">
                  <c:v>5</c:v>
                </c:pt>
                <c:pt idx="955">
                  <c:v>5</c:v>
                </c:pt>
                <c:pt idx="956">
                  <c:v>5</c:v>
                </c:pt>
                <c:pt idx="957">
                  <c:v>5</c:v>
                </c:pt>
                <c:pt idx="958">
                  <c:v>5</c:v>
                </c:pt>
                <c:pt idx="959">
                  <c:v>5</c:v>
                </c:pt>
                <c:pt idx="960">
                  <c:v>5</c:v>
                </c:pt>
                <c:pt idx="961">
                  <c:v>5</c:v>
                </c:pt>
                <c:pt idx="962">
                  <c:v>5</c:v>
                </c:pt>
                <c:pt idx="963">
                  <c:v>5</c:v>
                </c:pt>
                <c:pt idx="964">
                  <c:v>5</c:v>
                </c:pt>
                <c:pt idx="965">
                  <c:v>5</c:v>
                </c:pt>
                <c:pt idx="966">
                  <c:v>5</c:v>
                </c:pt>
                <c:pt idx="967">
                  <c:v>5</c:v>
                </c:pt>
                <c:pt idx="968">
                  <c:v>5</c:v>
                </c:pt>
                <c:pt idx="969">
                  <c:v>5</c:v>
                </c:pt>
                <c:pt idx="970">
                  <c:v>5</c:v>
                </c:pt>
                <c:pt idx="971">
                  <c:v>5</c:v>
                </c:pt>
                <c:pt idx="972">
                  <c:v>5</c:v>
                </c:pt>
                <c:pt idx="973">
                  <c:v>5</c:v>
                </c:pt>
                <c:pt idx="974">
                  <c:v>5</c:v>
                </c:pt>
                <c:pt idx="975">
                  <c:v>5</c:v>
                </c:pt>
                <c:pt idx="976">
                  <c:v>5</c:v>
                </c:pt>
                <c:pt idx="977">
                  <c:v>5</c:v>
                </c:pt>
                <c:pt idx="978">
                  <c:v>5</c:v>
                </c:pt>
                <c:pt idx="979">
                  <c:v>5</c:v>
                </c:pt>
                <c:pt idx="980">
                  <c:v>5</c:v>
                </c:pt>
                <c:pt idx="981">
                  <c:v>5</c:v>
                </c:pt>
                <c:pt idx="982">
                  <c:v>5</c:v>
                </c:pt>
                <c:pt idx="983">
                  <c:v>5</c:v>
                </c:pt>
                <c:pt idx="984">
                  <c:v>5</c:v>
                </c:pt>
                <c:pt idx="985">
                  <c:v>5</c:v>
                </c:pt>
                <c:pt idx="986">
                  <c:v>5</c:v>
                </c:pt>
                <c:pt idx="987">
                  <c:v>5</c:v>
                </c:pt>
                <c:pt idx="988">
                  <c:v>5</c:v>
                </c:pt>
                <c:pt idx="989">
                  <c:v>5</c:v>
                </c:pt>
                <c:pt idx="990">
                  <c:v>5</c:v>
                </c:pt>
                <c:pt idx="991">
                  <c:v>5</c:v>
                </c:pt>
                <c:pt idx="992">
                  <c:v>5</c:v>
                </c:pt>
                <c:pt idx="993">
                  <c:v>5</c:v>
                </c:pt>
                <c:pt idx="994">
                  <c:v>5</c:v>
                </c:pt>
                <c:pt idx="995">
                  <c:v>5</c:v>
                </c:pt>
                <c:pt idx="996">
                  <c:v>5</c:v>
                </c:pt>
                <c:pt idx="997">
                  <c:v>5</c:v>
                </c:pt>
                <c:pt idx="998">
                  <c:v>5</c:v>
                </c:pt>
                <c:pt idx="999">
                  <c:v>5</c:v>
                </c:pt>
                <c:pt idx="1000">
                  <c:v>5</c:v>
                </c:pt>
                <c:pt idx="1001">
                  <c:v>5</c:v>
                </c:pt>
                <c:pt idx="1002">
                  <c:v>5</c:v>
                </c:pt>
                <c:pt idx="1003">
                  <c:v>5</c:v>
                </c:pt>
                <c:pt idx="1004">
                  <c:v>5</c:v>
                </c:pt>
                <c:pt idx="1005">
                  <c:v>5</c:v>
                </c:pt>
                <c:pt idx="1006">
                  <c:v>5</c:v>
                </c:pt>
                <c:pt idx="1007">
                  <c:v>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c:v>
                </c:pt>
                <c:pt idx="1034">
                  <c:v>5</c:v>
                </c:pt>
                <c:pt idx="1035">
                  <c:v>5</c:v>
                </c:pt>
                <c:pt idx="1036">
                  <c:v>5</c:v>
                </c:pt>
                <c:pt idx="1037">
                  <c:v>5</c:v>
                </c:pt>
                <c:pt idx="1038">
                  <c:v>5</c:v>
                </c:pt>
                <c:pt idx="1039">
                  <c:v>5</c:v>
                </c:pt>
                <c:pt idx="1040">
                  <c:v>5</c:v>
                </c:pt>
                <c:pt idx="1041">
                  <c:v>5</c:v>
                </c:pt>
                <c:pt idx="1042">
                  <c:v>5</c:v>
                </c:pt>
                <c:pt idx="1043">
                  <c:v>5</c:v>
                </c:pt>
                <c:pt idx="1044">
                  <c:v>5</c:v>
                </c:pt>
                <c:pt idx="1045">
                  <c:v>5</c:v>
                </c:pt>
                <c:pt idx="1046">
                  <c:v>5</c:v>
                </c:pt>
                <c:pt idx="1047">
                  <c:v>5</c:v>
                </c:pt>
                <c:pt idx="1048">
                  <c:v>5</c:v>
                </c:pt>
                <c:pt idx="1049">
                  <c:v>5</c:v>
                </c:pt>
                <c:pt idx="1050">
                  <c:v>5</c:v>
                </c:pt>
                <c:pt idx="1051">
                  <c:v>5</c:v>
                </c:pt>
                <c:pt idx="1052">
                  <c:v>5</c:v>
                </c:pt>
                <c:pt idx="1053">
                  <c:v>5</c:v>
                </c:pt>
                <c:pt idx="1054">
                  <c:v>5</c:v>
                </c:pt>
                <c:pt idx="1055">
                  <c:v>5</c:v>
                </c:pt>
                <c:pt idx="1056">
                  <c:v>5</c:v>
                </c:pt>
                <c:pt idx="1057">
                  <c:v>5</c:v>
                </c:pt>
                <c:pt idx="1058">
                  <c:v>5</c:v>
                </c:pt>
                <c:pt idx="1059">
                  <c:v>5</c:v>
                </c:pt>
                <c:pt idx="1060">
                  <c:v>5</c:v>
                </c:pt>
                <c:pt idx="1061">
                  <c:v>5</c:v>
                </c:pt>
                <c:pt idx="1062">
                  <c:v>5</c:v>
                </c:pt>
                <c:pt idx="1063">
                  <c:v>5</c:v>
                </c:pt>
                <c:pt idx="1064">
                  <c:v>5</c:v>
                </c:pt>
                <c:pt idx="1065">
                  <c:v>5</c:v>
                </c:pt>
                <c:pt idx="1066">
                  <c:v>5</c:v>
                </c:pt>
                <c:pt idx="1067">
                  <c:v>5</c:v>
                </c:pt>
                <c:pt idx="1068">
                  <c:v>5</c:v>
                </c:pt>
                <c:pt idx="1069">
                  <c:v>5</c:v>
                </c:pt>
                <c:pt idx="1070">
                  <c:v>5</c:v>
                </c:pt>
                <c:pt idx="1071">
                  <c:v>5</c:v>
                </c:pt>
                <c:pt idx="1072">
                  <c:v>5</c:v>
                </c:pt>
                <c:pt idx="1073">
                  <c:v>5</c:v>
                </c:pt>
                <c:pt idx="1074">
                  <c:v>5</c:v>
                </c:pt>
                <c:pt idx="1075">
                  <c:v>5</c:v>
                </c:pt>
                <c:pt idx="1076">
                  <c:v>5</c:v>
                </c:pt>
                <c:pt idx="1077">
                  <c:v>5</c:v>
                </c:pt>
                <c:pt idx="1078">
                  <c:v>5</c:v>
                </c:pt>
                <c:pt idx="1079">
                  <c:v>5</c:v>
                </c:pt>
                <c:pt idx="1080">
                  <c:v>5</c:v>
                </c:pt>
                <c:pt idx="1081">
                  <c:v>5</c:v>
                </c:pt>
                <c:pt idx="1082">
                  <c:v>5</c:v>
                </c:pt>
                <c:pt idx="1083">
                  <c:v>5</c:v>
                </c:pt>
                <c:pt idx="1084">
                  <c:v>5</c:v>
                </c:pt>
                <c:pt idx="1085">
                  <c:v>5</c:v>
                </c:pt>
                <c:pt idx="1086">
                  <c:v>5</c:v>
                </c:pt>
                <c:pt idx="1087">
                  <c:v>5</c:v>
                </c:pt>
                <c:pt idx="1088">
                  <c:v>5</c:v>
                </c:pt>
                <c:pt idx="1089">
                  <c:v>5</c:v>
                </c:pt>
                <c:pt idx="1090">
                  <c:v>5</c:v>
                </c:pt>
                <c:pt idx="1091">
                  <c:v>5</c:v>
                </c:pt>
                <c:pt idx="1092">
                  <c:v>5</c:v>
                </c:pt>
                <c:pt idx="1093">
                  <c:v>5</c:v>
                </c:pt>
                <c:pt idx="1094">
                  <c:v>5</c:v>
                </c:pt>
                <c:pt idx="1095">
                  <c:v>5</c:v>
                </c:pt>
                <c:pt idx="1096">
                  <c:v>5</c:v>
                </c:pt>
                <c:pt idx="1097">
                  <c:v>5</c:v>
                </c:pt>
                <c:pt idx="1098">
                  <c:v>5</c:v>
                </c:pt>
                <c:pt idx="1099">
                  <c:v>5</c:v>
                </c:pt>
                <c:pt idx="1100">
                  <c:v>5</c:v>
                </c:pt>
                <c:pt idx="1101">
                  <c:v>5</c:v>
                </c:pt>
                <c:pt idx="1102">
                  <c:v>5</c:v>
                </c:pt>
                <c:pt idx="1103">
                  <c:v>5</c:v>
                </c:pt>
                <c:pt idx="1104">
                  <c:v>5</c:v>
                </c:pt>
                <c:pt idx="1105">
                  <c:v>5</c:v>
                </c:pt>
                <c:pt idx="1106">
                  <c:v>5</c:v>
                </c:pt>
                <c:pt idx="1107">
                  <c:v>5</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5</c:v>
                </c:pt>
                <c:pt idx="1130">
                  <c:v>5</c:v>
                </c:pt>
                <c:pt idx="1131">
                  <c:v>5</c:v>
                </c:pt>
                <c:pt idx="1132">
                  <c:v>5</c:v>
                </c:pt>
                <c:pt idx="1133">
                  <c:v>5</c:v>
                </c:pt>
                <c:pt idx="1134">
                  <c:v>5</c:v>
                </c:pt>
                <c:pt idx="1135">
                  <c:v>5</c:v>
                </c:pt>
                <c:pt idx="1136">
                  <c:v>5</c:v>
                </c:pt>
                <c:pt idx="1137">
                  <c:v>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pt idx="1154">
                  <c:v>5</c:v>
                </c:pt>
                <c:pt idx="1155">
                  <c:v>5</c:v>
                </c:pt>
                <c:pt idx="1156">
                  <c:v>5</c:v>
                </c:pt>
                <c:pt idx="1157">
                  <c:v>5</c:v>
                </c:pt>
                <c:pt idx="1158">
                  <c:v>5</c:v>
                </c:pt>
                <c:pt idx="1159">
                  <c:v>5</c:v>
                </c:pt>
                <c:pt idx="1160">
                  <c:v>5</c:v>
                </c:pt>
                <c:pt idx="1161">
                  <c:v>5</c:v>
                </c:pt>
                <c:pt idx="1162">
                  <c:v>5</c:v>
                </c:pt>
                <c:pt idx="1163">
                  <c:v>5</c:v>
                </c:pt>
                <c:pt idx="1164">
                  <c:v>5</c:v>
                </c:pt>
                <c:pt idx="1165">
                  <c:v>5</c:v>
                </c:pt>
                <c:pt idx="1166">
                  <c:v>5</c:v>
                </c:pt>
                <c:pt idx="1167">
                  <c:v>5</c:v>
                </c:pt>
                <c:pt idx="1168">
                  <c:v>5</c:v>
                </c:pt>
                <c:pt idx="1169">
                  <c:v>5</c:v>
                </c:pt>
                <c:pt idx="1170">
                  <c:v>5</c:v>
                </c:pt>
                <c:pt idx="1171">
                  <c:v>5</c:v>
                </c:pt>
                <c:pt idx="1172">
                  <c:v>5</c:v>
                </c:pt>
                <c:pt idx="1173">
                  <c:v>5</c:v>
                </c:pt>
                <c:pt idx="1174">
                  <c:v>5</c:v>
                </c:pt>
                <c:pt idx="1175">
                  <c:v>5</c:v>
                </c:pt>
                <c:pt idx="1176">
                  <c:v>5</c:v>
                </c:pt>
                <c:pt idx="1177">
                  <c:v>5</c:v>
                </c:pt>
                <c:pt idx="1178">
                  <c:v>5</c:v>
                </c:pt>
                <c:pt idx="1179">
                  <c:v>5</c:v>
                </c:pt>
                <c:pt idx="1180">
                  <c:v>5</c:v>
                </c:pt>
                <c:pt idx="1181">
                  <c:v>5</c:v>
                </c:pt>
                <c:pt idx="1182">
                  <c:v>5</c:v>
                </c:pt>
                <c:pt idx="1183">
                  <c:v>5</c:v>
                </c:pt>
                <c:pt idx="1184">
                  <c:v>5</c:v>
                </c:pt>
                <c:pt idx="1185">
                  <c:v>5</c:v>
                </c:pt>
                <c:pt idx="1186">
                  <c:v>5</c:v>
                </c:pt>
                <c:pt idx="1187">
                  <c:v>5</c:v>
                </c:pt>
                <c:pt idx="1188">
                  <c:v>5</c:v>
                </c:pt>
                <c:pt idx="1189">
                  <c:v>5</c:v>
                </c:pt>
                <c:pt idx="1190">
                  <c:v>5</c:v>
                </c:pt>
                <c:pt idx="1191">
                  <c:v>5</c:v>
                </c:pt>
                <c:pt idx="1192">
                  <c:v>5</c:v>
                </c:pt>
                <c:pt idx="1193">
                  <c:v>5</c:v>
                </c:pt>
                <c:pt idx="1194">
                  <c:v>5</c:v>
                </c:pt>
                <c:pt idx="1195">
                  <c:v>5</c:v>
                </c:pt>
                <c:pt idx="1196">
                  <c:v>5</c:v>
                </c:pt>
                <c:pt idx="1197">
                  <c:v>5</c:v>
                </c:pt>
                <c:pt idx="1198">
                  <c:v>5</c:v>
                </c:pt>
                <c:pt idx="1199">
                  <c:v>5</c:v>
                </c:pt>
                <c:pt idx="1200">
                  <c:v>5</c:v>
                </c:pt>
                <c:pt idx="1201">
                  <c:v>5</c:v>
                </c:pt>
                <c:pt idx="1202">
                  <c:v>5</c:v>
                </c:pt>
                <c:pt idx="1203">
                  <c:v>5</c:v>
                </c:pt>
                <c:pt idx="1204">
                  <c:v>5</c:v>
                </c:pt>
                <c:pt idx="1205">
                  <c:v>5</c:v>
                </c:pt>
                <c:pt idx="1206">
                  <c:v>5</c:v>
                </c:pt>
                <c:pt idx="1207">
                  <c:v>5</c:v>
                </c:pt>
                <c:pt idx="1208">
                  <c:v>5</c:v>
                </c:pt>
                <c:pt idx="1209">
                  <c:v>5</c:v>
                </c:pt>
                <c:pt idx="1210">
                  <c:v>5</c:v>
                </c:pt>
                <c:pt idx="1211">
                  <c:v>5</c:v>
                </c:pt>
                <c:pt idx="1212">
                  <c:v>5</c:v>
                </c:pt>
                <c:pt idx="1213">
                  <c:v>5</c:v>
                </c:pt>
                <c:pt idx="1214">
                  <c:v>5</c:v>
                </c:pt>
                <c:pt idx="1215">
                  <c:v>5</c:v>
                </c:pt>
                <c:pt idx="1216">
                  <c:v>5</c:v>
                </c:pt>
                <c:pt idx="1217">
                  <c:v>5</c:v>
                </c:pt>
                <c:pt idx="1218">
                  <c:v>5</c:v>
                </c:pt>
                <c:pt idx="1219">
                  <c:v>5</c:v>
                </c:pt>
                <c:pt idx="1220">
                  <c:v>5</c:v>
                </c:pt>
                <c:pt idx="1221">
                  <c:v>5</c:v>
                </c:pt>
                <c:pt idx="1222">
                  <c:v>5</c:v>
                </c:pt>
                <c:pt idx="1223">
                  <c:v>5</c:v>
                </c:pt>
                <c:pt idx="1224">
                  <c:v>5</c:v>
                </c:pt>
                <c:pt idx="1225">
                  <c:v>5</c:v>
                </c:pt>
                <c:pt idx="1226">
                  <c:v>5</c:v>
                </c:pt>
                <c:pt idx="1227">
                  <c:v>5</c:v>
                </c:pt>
                <c:pt idx="1228">
                  <c:v>5</c:v>
                </c:pt>
                <c:pt idx="1229">
                  <c:v>5</c:v>
                </c:pt>
                <c:pt idx="1230">
                  <c:v>5</c:v>
                </c:pt>
                <c:pt idx="1231">
                  <c:v>5</c:v>
                </c:pt>
                <c:pt idx="1232">
                  <c:v>5</c:v>
                </c:pt>
                <c:pt idx="1233">
                  <c:v>5</c:v>
                </c:pt>
                <c:pt idx="1234">
                  <c:v>5</c:v>
                </c:pt>
                <c:pt idx="1235">
                  <c:v>5</c:v>
                </c:pt>
                <c:pt idx="1236">
                  <c:v>5</c:v>
                </c:pt>
                <c:pt idx="1237">
                  <c:v>5</c:v>
                </c:pt>
                <c:pt idx="1238">
                  <c:v>5</c:v>
                </c:pt>
                <c:pt idx="1239">
                  <c:v>5</c:v>
                </c:pt>
                <c:pt idx="1240">
                  <c:v>5</c:v>
                </c:pt>
                <c:pt idx="1241">
                  <c:v>5</c:v>
                </c:pt>
                <c:pt idx="1242">
                  <c:v>5</c:v>
                </c:pt>
                <c:pt idx="1243">
                  <c:v>5</c:v>
                </c:pt>
                <c:pt idx="1244">
                  <c:v>5</c:v>
                </c:pt>
                <c:pt idx="1245">
                  <c:v>5</c:v>
                </c:pt>
                <c:pt idx="1246">
                  <c:v>5</c:v>
                </c:pt>
                <c:pt idx="1247">
                  <c:v>5</c:v>
                </c:pt>
                <c:pt idx="1248">
                  <c:v>5</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c:v>
                </c:pt>
                <c:pt idx="1263">
                  <c:v>5</c:v>
                </c:pt>
                <c:pt idx="1264">
                  <c:v>5</c:v>
                </c:pt>
                <c:pt idx="1265">
                  <c:v>5</c:v>
                </c:pt>
                <c:pt idx="1266">
                  <c:v>5</c:v>
                </c:pt>
                <c:pt idx="1267">
                  <c:v>5</c:v>
                </c:pt>
                <c:pt idx="1268">
                  <c:v>5</c:v>
                </c:pt>
                <c:pt idx="1269">
                  <c:v>5</c:v>
                </c:pt>
                <c:pt idx="1270">
                  <c:v>5</c:v>
                </c:pt>
                <c:pt idx="1271">
                  <c:v>5</c:v>
                </c:pt>
                <c:pt idx="1272">
                  <c:v>5</c:v>
                </c:pt>
                <c:pt idx="1273">
                  <c:v>5</c:v>
                </c:pt>
                <c:pt idx="1274">
                  <c:v>5</c:v>
                </c:pt>
                <c:pt idx="1275">
                  <c:v>5</c:v>
                </c:pt>
                <c:pt idx="1276">
                  <c:v>5</c:v>
                </c:pt>
                <c:pt idx="1277">
                  <c:v>5</c:v>
                </c:pt>
                <c:pt idx="1278">
                  <c:v>5</c:v>
                </c:pt>
                <c:pt idx="1279">
                  <c:v>5</c:v>
                </c:pt>
                <c:pt idx="1280">
                  <c:v>5</c:v>
                </c:pt>
                <c:pt idx="1281">
                  <c:v>5</c:v>
                </c:pt>
                <c:pt idx="1282">
                  <c:v>5</c:v>
                </c:pt>
                <c:pt idx="1283">
                  <c:v>5</c:v>
                </c:pt>
                <c:pt idx="1284">
                  <c:v>5</c:v>
                </c:pt>
                <c:pt idx="1285">
                  <c:v>5</c:v>
                </c:pt>
                <c:pt idx="1286">
                  <c:v>5</c:v>
                </c:pt>
                <c:pt idx="1287">
                  <c:v>5</c:v>
                </c:pt>
                <c:pt idx="1288">
                  <c:v>5</c:v>
                </c:pt>
                <c:pt idx="1289">
                  <c:v>5</c:v>
                </c:pt>
                <c:pt idx="1290">
                  <c:v>5</c:v>
                </c:pt>
                <c:pt idx="1291">
                  <c:v>5</c:v>
                </c:pt>
                <c:pt idx="1292">
                  <c:v>5</c:v>
                </c:pt>
                <c:pt idx="1293">
                  <c:v>5</c:v>
                </c:pt>
                <c:pt idx="1294">
                  <c:v>5</c:v>
                </c:pt>
                <c:pt idx="1295">
                  <c:v>5</c:v>
                </c:pt>
                <c:pt idx="1296">
                  <c:v>5</c:v>
                </c:pt>
                <c:pt idx="1297">
                  <c:v>5</c:v>
                </c:pt>
                <c:pt idx="1298">
                  <c:v>5</c:v>
                </c:pt>
                <c:pt idx="1299">
                  <c:v>5</c:v>
                </c:pt>
                <c:pt idx="1300">
                  <c:v>5</c:v>
                </c:pt>
                <c:pt idx="1301">
                  <c:v>5</c:v>
                </c:pt>
                <c:pt idx="1302">
                  <c:v>5</c:v>
                </c:pt>
                <c:pt idx="1303">
                  <c:v>5</c:v>
                </c:pt>
                <c:pt idx="1304">
                  <c:v>5</c:v>
                </c:pt>
                <c:pt idx="1305">
                  <c:v>5</c:v>
                </c:pt>
                <c:pt idx="1306">
                  <c:v>5</c:v>
                </c:pt>
                <c:pt idx="1307">
                  <c:v>5</c:v>
                </c:pt>
                <c:pt idx="1308">
                  <c:v>5</c:v>
                </c:pt>
                <c:pt idx="1309">
                  <c:v>5</c:v>
                </c:pt>
                <c:pt idx="1310">
                  <c:v>5</c:v>
                </c:pt>
                <c:pt idx="1311">
                  <c:v>5</c:v>
                </c:pt>
                <c:pt idx="1312">
                  <c:v>5</c:v>
                </c:pt>
                <c:pt idx="1313">
                  <c:v>5</c:v>
                </c:pt>
                <c:pt idx="1314">
                  <c:v>5</c:v>
                </c:pt>
                <c:pt idx="1315">
                  <c:v>5</c:v>
                </c:pt>
                <c:pt idx="1316">
                  <c:v>5</c:v>
                </c:pt>
                <c:pt idx="1317">
                  <c:v>5</c:v>
                </c:pt>
                <c:pt idx="1318">
                  <c:v>5</c:v>
                </c:pt>
                <c:pt idx="1319">
                  <c:v>5</c:v>
                </c:pt>
                <c:pt idx="1320">
                  <c:v>5</c:v>
                </c:pt>
                <c:pt idx="1321">
                  <c:v>5</c:v>
                </c:pt>
                <c:pt idx="1322">
                  <c:v>5</c:v>
                </c:pt>
                <c:pt idx="1323">
                  <c:v>5</c:v>
                </c:pt>
                <c:pt idx="1324">
                  <c:v>5</c:v>
                </c:pt>
                <c:pt idx="1325">
                  <c:v>5</c:v>
                </c:pt>
                <c:pt idx="1326">
                  <c:v>5</c:v>
                </c:pt>
                <c:pt idx="1327">
                  <c:v>5</c:v>
                </c:pt>
                <c:pt idx="1328">
                  <c:v>5</c:v>
                </c:pt>
                <c:pt idx="1329">
                  <c:v>5</c:v>
                </c:pt>
                <c:pt idx="1330">
                  <c:v>5</c:v>
                </c:pt>
                <c:pt idx="1331">
                  <c:v>5</c:v>
                </c:pt>
                <c:pt idx="1332">
                  <c:v>5</c:v>
                </c:pt>
                <c:pt idx="1333">
                  <c:v>5</c:v>
                </c:pt>
                <c:pt idx="1334">
                  <c:v>5</c:v>
                </c:pt>
                <c:pt idx="1335">
                  <c:v>5</c:v>
                </c:pt>
                <c:pt idx="1336">
                  <c:v>5</c:v>
                </c:pt>
                <c:pt idx="1337">
                  <c:v>5</c:v>
                </c:pt>
                <c:pt idx="1338">
                  <c:v>5</c:v>
                </c:pt>
                <c:pt idx="1339">
                  <c:v>5</c:v>
                </c:pt>
                <c:pt idx="1340">
                  <c:v>5</c:v>
                </c:pt>
                <c:pt idx="1341">
                  <c:v>5</c:v>
                </c:pt>
                <c:pt idx="1342">
                  <c:v>5</c:v>
                </c:pt>
                <c:pt idx="1343">
                  <c:v>5</c:v>
                </c:pt>
                <c:pt idx="1344">
                  <c:v>5</c:v>
                </c:pt>
                <c:pt idx="1345">
                  <c:v>5</c:v>
                </c:pt>
                <c:pt idx="1346">
                  <c:v>5</c:v>
                </c:pt>
                <c:pt idx="1347">
                  <c:v>5</c:v>
                </c:pt>
                <c:pt idx="1348">
                  <c:v>5</c:v>
                </c:pt>
                <c:pt idx="1349">
                  <c:v>5</c:v>
                </c:pt>
                <c:pt idx="1350">
                  <c:v>5</c:v>
                </c:pt>
                <c:pt idx="1351">
                  <c:v>5</c:v>
                </c:pt>
                <c:pt idx="1352">
                  <c:v>5</c:v>
                </c:pt>
                <c:pt idx="1353">
                  <c:v>5</c:v>
                </c:pt>
                <c:pt idx="1354">
                  <c:v>5</c:v>
                </c:pt>
                <c:pt idx="1355">
                  <c:v>5</c:v>
                </c:pt>
                <c:pt idx="1356">
                  <c:v>5</c:v>
                </c:pt>
                <c:pt idx="1357">
                  <c:v>5</c:v>
                </c:pt>
                <c:pt idx="1358">
                  <c:v>5</c:v>
                </c:pt>
                <c:pt idx="1359">
                  <c:v>5</c:v>
                </c:pt>
                <c:pt idx="1360">
                  <c:v>5</c:v>
                </c:pt>
                <c:pt idx="1361">
                  <c:v>5</c:v>
                </c:pt>
                <c:pt idx="1362">
                  <c:v>5</c:v>
                </c:pt>
                <c:pt idx="1363">
                  <c:v>5</c:v>
                </c:pt>
                <c:pt idx="1364">
                  <c:v>5</c:v>
                </c:pt>
                <c:pt idx="1365">
                  <c:v>5</c:v>
                </c:pt>
                <c:pt idx="1366">
                  <c:v>5</c:v>
                </c:pt>
                <c:pt idx="1367">
                  <c:v>5</c:v>
                </c:pt>
                <c:pt idx="1368">
                  <c:v>5</c:v>
                </c:pt>
                <c:pt idx="1369">
                  <c:v>5</c:v>
                </c:pt>
                <c:pt idx="1370">
                  <c:v>5</c:v>
                </c:pt>
                <c:pt idx="1371">
                  <c:v>5</c:v>
                </c:pt>
                <c:pt idx="1372">
                  <c:v>5</c:v>
                </c:pt>
                <c:pt idx="1373">
                  <c:v>5</c:v>
                </c:pt>
                <c:pt idx="1374">
                  <c:v>5</c:v>
                </c:pt>
                <c:pt idx="1375">
                  <c:v>5</c:v>
                </c:pt>
                <c:pt idx="1376">
                  <c:v>5</c:v>
                </c:pt>
                <c:pt idx="1377">
                  <c:v>5</c:v>
                </c:pt>
                <c:pt idx="1378">
                  <c:v>5</c:v>
                </c:pt>
                <c:pt idx="1379">
                  <c:v>5</c:v>
                </c:pt>
                <c:pt idx="1380">
                  <c:v>5</c:v>
                </c:pt>
                <c:pt idx="1381">
                  <c:v>5</c:v>
                </c:pt>
                <c:pt idx="1382">
                  <c:v>5</c:v>
                </c:pt>
                <c:pt idx="1383">
                  <c:v>5</c:v>
                </c:pt>
                <c:pt idx="1384">
                  <c:v>5</c:v>
                </c:pt>
                <c:pt idx="1385">
                  <c:v>5</c:v>
                </c:pt>
                <c:pt idx="1386">
                  <c:v>5</c:v>
                </c:pt>
                <c:pt idx="1387">
                  <c:v>5</c:v>
                </c:pt>
                <c:pt idx="1388">
                  <c:v>5</c:v>
                </c:pt>
                <c:pt idx="1389">
                  <c:v>5</c:v>
                </c:pt>
                <c:pt idx="1390">
                  <c:v>5</c:v>
                </c:pt>
                <c:pt idx="1391">
                  <c:v>5</c:v>
                </c:pt>
                <c:pt idx="1392">
                  <c:v>5</c:v>
                </c:pt>
                <c:pt idx="1393">
                  <c:v>5</c:v>
                </c:pt>
                <c:pt idx="1394">
                  <c:v>5</c:v>
                </c:pt>
                <c:pt idx="1395">
                  <c:v>5</c:v>
                </c:pt>
                <c:pt idx="1396">
                  <c:v>5</c:v>
                </c:pt>
                <c:pt idx="1397">
                  <c:v>5</c:v>
                </c:pt>
                <c:pt idx="1398">
                  <c:v>5</c:v>
                </c:pt>
                <c:pt idx="1399">
                  <c:v>5</c:v>
                </c:pt>
                <c:pt idx="1400">
                  <c:v>5</c:v>
                </c:pt>
                <c:pt idx="1401">
                  <c:v>5</c:v>
                </c:pt>
                <c:pt idx="1402">
                  <c:v>5</c:v>
                </c:pt>
                <c:pt idx="1403">
                  <c:v>5</c:v>
                </c:pt>
                <c:pt idx="1404">
                  <c:v>5</c:v>
                </c:pt>
                <c:pt idx="1405">
                  <c:v>5</c:v>
                </c:pt>
                <c:pt idx="1406">
                  <c:v>5</c:v>
                </c:pt>
                <c:pt idx="1407">
                  <c:v>5</c:v>
                </c:pt>
                <c:pt idx="1408">
                  <c:v>5</c:v>
                </c:pt>
                <c:pt idx="1409">
                  <c:v>5</c:v>
                </c:pt>
                <c:pt idx="1410">
                  <c:v>5</c:v>
                </c:pt>
                <c:pt idx="1411">
                  <c:v>5</c:v>
                </c:pt>
                <c:pt idx="1412">
                  <c:v>5</c:v>
                </c:pt>
                <c:pt idx="1413">
                  <c:v>5</c:v>
                </c:pt>
                <c:pt idx="1414">
                  <c:v>5</c:v>
                </c:pt>
                <c:pt idx="1415">
                  <c:v>5</c:v>
                </c:pt>
                <c:pt idx="1416">
                  <c:v>5</c:v>
                </c:pt>
                <c:pt idx="1417">
                  <c:v>5</c:v>
                </c:pt>
                <c:pt idx="1418">
                  <c:v>5</c:v>
                </c:pt>
                <c:pt idx="1419">
                  <c:v>5</c:v>
                </c:pt>
                <c:pt idx="1420">
                  <c:v>5</c:v>
                </c:pt>
                <c:pt idx="1421">
                  <c:v>5</c:v>
                </c:pt>
                <c:pt idx="1422">
                  <c:v>5</c:v>
                </c:pt>
                <c:pt idx="1423">
                  <c:v>5</c:v>
                </c:pt>
                <c:pt idx="1424">
                  <c:v>5</c:v>
                </c:pt>
                <c:pt idx="1425">
                  <c:v>5</c:v>
                </c:pt>
                <c:pt idx="1426">
                  <c:v>5</c:v>
                </c:pt>
                <c:pt idx="1427">
                  <c:v>5</c:v>
                </c:pt>
                <c:pt idx="1428">
                  <c:v>5</c:v>
                </c:pt>
                <c:pt idx="1429">
                  <c:v>5</c:v>
                </c:pt>
                <c:pt idx="1430">
                  <c:v>5</c:v>
                </c:pt>
                <c:pt idx="1431">
                  <c:v>5</c:v>
                </c:pt>
                <c:pt idx="1432">
                  <c:v>5</c:v>
                </c:pt>
                <c:pt idx="1433">
                  <c:v>5</c:v>
                </c:pt>
                <c:pt idx="1434">
                  <c:v>5</c:v>
                </c:pt>
                <c:pt idx="1435">
                  <c:v>5</c:v>
                </c:pt>
                <c:pt idx="1436">
                  <c:v>5</c:v>
                </c:pt>
                <c:pt idx="1437">
                  <c:v>5</c:v>
                </c:pt>
                <c:pt idx="1438">
                  <c:v>5</c:v>
                </c:pt>
                <c:pt idx="1439">
                  <c:v>5</c:v>
                </c:pt>
                <c:pt idx="1440">
                  <c:v>5</c:v>
                </c:pt>
                <c:pt idx="1441">
                  <c:v>5</c:v>
                </c:pt>
                <c:pt idx="1442">
                  <c:v>5</c:v>
                </c:pt>
                <c:pt idx="1443">
                  <c:v>5</c:v>
                </c:pt>
                <c:pt idx="1444">
                  <c:v>5</c:v>
                </c:pt>
                <c:pt idx="1445">
                  <c:v>5</c:v>
                </c:pt>
                <c:pt idx="1446">
                  <c:v>5</c:v>
                </c:pt>
                <c:pt idx="1447">
                  <c:v>5</c:v>
                </c:pt>
                <c:pt idx="1448">
                  <c:v>5</c:v>
                </c:pt>
                <c:pt idx="1449">
                  <c:v>5</c:v>
                </c:pt>
                <c:pt idx="1450">
                  <c:v>5</c:v>
                </c:pt>
                <c:pt idx="1451">
                  <c:v>5</c:v>
                </c:pt>
                <c:pt idx="1452">
                  <c:v>5</c:v>
                </c:pt>
                <c:pt idx="1453">
                  <c:v>5</c:v>
                </c:pt>
                <c:pt idx="1454">
                  <c:v>5</c:v>
                </c:pt>
                <c:pt idx="1455">
                  <c:v>5</c:v>
                </c:pt>
                <c:pt idx="1456">
                  <c:v>5</c:v>
                </c:pt>
                <c:pt idx="1457">
                  <c:v>5</c:v>
                </c:pt>
                <c:pt idx="1458">
                  <c:v>5</c:v>
                </c:pt>
                <c:pt idx="1459">
                  <c:v>5</c:v>
                </c:pt>
                <c:pt idx="1460">
                  <c:v>5</c:v>
                </c:pt>
                <c:pt idx="1461">
                  <c:v>5</c:v>
                </c:pt>
                <c:pt idx="1462">
                  <c:v>5</c:v>
                </c:pt>
                <c:pt idx="1463">
                  <c:v>5</c:v>
                </c:pt>
                <c:pt idx="1464">
                  <c:v>5</c:v>
                </c:pt>
                <c:pt idx="1465">
                  <c:v>5</c:v>
                </c:pt>
                <c:pt idx="1466">
                  <c:v>5</c:v>
                </c:pt>
                <c:pt idx="1467">
                  <c:v>5</c:v>
                </c:pt>
                <c:pt idx="1468">
                  <c:v>5</c:v>
                </c:pt>
                <c:pt idx="1469">
                  <c:v>5</c:v>
                </c:pt>
                <c:pt idx="1470">
                  <c:v>5</c:v>
                </c:pt>
                <c:pt idx="1471">
                  <c:v>5</c:v>
                </c:pt>
                <c:pt idx="1472">
                  <c:v>5</c:v>
                </c:pt>
                <c:pt idx="1473">
                  <c:v>5</c:v>
                </c:pt>
                <c:pt idx="1474">
                  <c:v>5</c:v>
                </c:pt>
                <c:pt idx="1475">
                  <c:v>5</c:v>
                </c:pt>
                <c:pt idx="1476">
                  <c:v>5</c:v>
                </c:pt>
                <c:pt idx="1477">
                  <c:v>5</c:v>
                </c:pt>
                <c:pt idx="1478">
                  <c:v>5</c:v>
                </c:pt>
                <c:pt idx="1479">
                  <c:v>5</c:v>
                </c:pt>
                <c:pt idx="1480">
                  <c:v>5</c:v>
                </c:pt>
                <c:pt idx="1481">
                  <c:v>5</c:v>
                </c:pt>
                <c:pt idx="1482">
                  <c:v>5</c:v>
                </c:pt>
                <c:pt idx="1483">
                  <c:v>5</c:v>
                </c:pt>
                <c:pt idx="1484">
                  <c:v>5</c:v>
                </c:pt>
                <c:pt idx="1485">
                  <c:v>5</c:v>
                </c:pt>
                <c:pt idx="1486">
                  <c:v>5</c:v>
                </c:pt>
                <c:pt idx="1487">
                  <c:v>5</c:v>
                </c:pt>
                <c:pt idx="1488">
                  <c:v>5</c:v>
                </c:pt>
                <c:pt idx="1489">
                  <c:v>5</c:v>
                </c:pt>
                <c:pt idx="1490">
                  <c:v>5</c:v>
                </c:pt>
                <c:pt idx="1491">
                  <c:v>5</c:v>
                </c:pt>
                <c:pt idx="1492">
                  <c:v>5</c:v>
                </c:pt>
                <c:pt idx="1493">
                  <c:v>5</c:v>
                </c:pt>
                <c:pt idx="1494">
                  <c:v>5</c:v>
                </c:pt>
                <c:pt idx="1495">
                  <c:v>5</c:v>
                </c:pt>
                <c:pt idx="1496">
                  <c:v>5</c:v>
                </c:pt>
                <c:pt idx="1497">
                  <c:v>5</c:v>
                </c:pt>
                <c:pt idx="1498">
                  <c:v>5</c:v>
                </c:pt>
                <c:pt idx="1499">
                  <c:v>5</c:v>
                </c:pt>
                <c:pt idx="1500">
                  <c:v>5</c:v>
                </c:pt>
              </c:numCache>
            </c:numRef>
          </c:yVal>
          <c:smooth val="0"/>
        </c:ser>
        <c:ser>
          <c:idx val="6"/>
          <c:order val="6"/>
          <c:tx>
            <c:v>Kanalkant scenarie 3</c:v>
          </c:tx>
          <c:spPr>
            <a:ln>
              <a:solidFill>
                <a:srgbClr val="00B050"/>
              </a:solidFill>
              <a:prstDash val="sysDot"/>
            </a:ln>
          </c:spPr>
          <c:marker>
            <c:symbol val="none"/>
          </c:marker>
          <c:xVal>
            <c:numRef>
              <c:f>'Beregninger scenarie 3'!$G$29:$G$1531</c:f>
              <c:numCache>
                <c:formatCode>#,##0.00</c:formatCode>
                <c:ptCount val="1503"/>
                <c:pt idx="0">
                  <c:v>0</c:v>
                </c:pt>
                <c:pt idx="1">
                  <c:v>2</c:v>
                </c:pt>
                <c:pt idx="2">
                  <c:v>2.0070666666666668</c:v>
                </c:pt>
                <c:pt idx="3">
                  <c:v>2.0141333333333336</c:v>
                </c:pt>
                <c:pt idx="4">
                  <c:v>2.0211999999999999</c:v>
                </c:pt>
                <c:pt idx="5">
                  <c:v>2.0282666666666667</c:v>
                </c:pt>
                <c:pt idx="6">
                  <c:v>2.0353333333333334</c:v>
                </c:pt>
                <c:pt idx="7">
                  <c:v>2.0424000000000002</c:v>
                </c:pt>
                <c:pt idx="8">
                  <c:v>2.0494666666666665</c:v>
                </c:pt>
                <c:pt idx="9">
                  <c:v>2.0565333333333333</c:v>
                </c:pt>
                <c:pt idx="10">
                  <c:v>2.0636000000000001</c:v>
                </c:pt>
                <c:pt idx="11">
                  <c:v>2.0706666666666669</c:v>
                </c:pt>
                <c:pt idx="12">
                  <c:v>2.0777333333333332</c:v>
                </c:pt>
                <c:pt idx="13">
                  <c:v>2.0848</c:v>
                </c:pt>
                <c:pt idx="14">
                  <c:v>2.0918666666666668</c:v>
                </c:pt>
                <c:pt idx="15">
                  <c:v>2.0989333333333335</c:v>
                </c:pt>
                <c:pt idx="16">
                  <c:v>2.1059999999999999</c:v>
                </c:pt>
                <c:pt idx="17">
                  <c:v>2.1130666666666666</c:v>
                </c:pt>
                <c:pt idx="18">
                  <c:v>2.1201333333333334</c:v>
                </c:pt>
                <c:pt idx="19">
                  <c:v>2.1272000000000002</c:v>
                </c:pt>
                <c:pt idx="20">
                  <c:v>2.1342666666666665</c:v>
                </c:pt>
                <c:pt idx="21">
                  <c:v>2.1413333333333333</c:v>
                </c:pt>
                <c:pt idx="22">
                  <c:v>2.1484000000000001</c:v>
                </c:pt>
                <c:pt idx="23">
                  <c:v>2.1554666666666669</c:v>
                </c:pt>
                <c:pt idx="24">
                  <c:v>2.1625333333333332</c:v>
                </c:pt>
                <c:pt idx="25">
                  <c:v>2.1696</c:v>
                </c:pt>
                <c:pt idx="26">
                  <c:v>2.1766666666666667</c:v>
                </c:pt>
                <c:pt idx="27">
                  <c:v>2.1837333333333335</c:v>
                </c:pt>
                <c:pt idx="28">
                  <c:v>2.1907999999999999</c:v>
                </c:pt>
                <c:pt idx="29">
                  <c:v>2.1978666666666666</c:v>
                </c:pt>
                <c:pt idx="30">
                  <c:v>2.2049333333333334</c:v>
                </c:pt>
                <c:pt idx="31">
                  <c:v>2.2120000000000002</c:v>
                </c:pt>
                <c:pt idx="32">
                  <c:v>2.2190666666666665</c:v>
                </c:pt>
                <c:pt idx="33">
                  <c:v>2.2261333333333333</c:v>
                </c:pt>
                <c:pt idx="34">
                  <c:v>2.2332000000000001</c:v>
                </c:pt>
                <c:pt idx="35">
                  <c:v>2.2402666666666669</c:v>
                </c:pt>
                <c:pt idx="36">
                  <c:v>2.2473333333333332</c:v>
                </c:pt>
                <c:pt idx="37">
                  <c:v>2.2544</c:v>
                </c:pt>
                <c:pt idx="38">
                  <c:v>2.2614666666666667</c:v>
                </c:pt>
                <c:pt idx="39">
                  <c:v>2.2685333333333335</c:v>
                </c:pt>
                <c:pt idx="40">
                  <c:v>2.2755999999999998</c:v>
                </c:pt>
                <c:pt idx="41">
                  <c:v>2.2826666666666666</c:v>
                </c:pt>
                <c:pt idx="42">
                  <c:v>2.2897333333333334</c:v>
                </c:pt>
                <c:pt idx="43">
                  <c:v>2.2968000000000002</c:v>
                </c:pt>
                <c:pt idx="44">
                  <c:v>2.3038666666666665</c:v>
                </c:pt>
                <c:pt idx="45">
                  <c:v>2.3109333333333333</c:v>
                </c:pt>
                <c:pt idx="46">
                  <c:v>2.3180000000000001</c:v>
                </c:pt>
                <c:pt idx="47">
                  <c:v>2.3250666666666668</c:v>
                </c:pt>
                <c:pt idx="48">
                  <c:v>2.3321333333333332</c:v>
                </c:pt>
                <c:pt idx="49">
                  <c:v>2.3391999999999999</c:v>
                </c:pt>
                <c:pt idx="50">
                  <c:v>2.3462666666666667</c:v>
                </c:pt>
                <c:pt idx="51">
                  <c:v>2.3533333333333335</c:v>
                </c:pt>
                <c:pt idx="52">
                  <c:v>2.3603999999999998</c:v>
                </c:pt>
                <c:pt idx="53">
                  <c:v>2.3674666666666666</c:v>
                </c:pt>
                <c:pt idx="54">
                  <c:v>2.3745333333333334</c:v>
                </c:pt>
                <c:pt idx="55">
                  <c:v>2.3816000000000002</c:v>
                </c:pt>
                <c:pt idx="56">
                  <c:v>2.3886666666666665</c:v>
                </c:pt>
                <c:pt idx="57">
                  <c:v>2.3957333333333333</c:v>
                </c:pt>
                <c:pt idx="58">
                  <c:v>2.4028</c:v>
                </c:pt>
                <c:pt idx="59">
                  <c:v>2.4098666666666668</c:v>
                </c:pt>
                <c:pt idx="60">
                  <c:v>2.4169333333333332</c:v>
                </c:pt>
                <c:pt idx="61">
                  <c:v>2.4239999999999999</c:v>
                </c:pt>
                <c:pt idx="62">
                  <c:v>2.4310666666666667</c:v>
                </c:pt>
                <c:pt idx="63">
                  <c:v>2.4381333333333335</c:v>
                </c:pt>
                <c:pt idx="64">
                  <c:v>2.4451999999999998</c:v>
                </c:pt>
                <c:pt idx="65">
                  <c:v>2.4522666666666666</c:v>
                </c:pt>
                <c:pt idx="66">
                  <c:v>2.4593333333333334</c:v>
                </c:pt>
                <c:pt idx="67">
                  <c:v>2.4664000000000001</c:v>
                </c:pt>
                <c:pt idx="68">
                  <c:v>2.4734666666666665</c:v>
                </c:pt>
                <c:pt idx="69">
                  <c:v>2.4805333333333333</c:v>
                </c:pt>
                <c:pt idx="70">
                  <c:v>2.4876</c:v>
                </c:pt>
                <c:pt idx="71">
                  <c:v>2.4946666666666668</c:v>
                </c:pt>
                <c:pt idx="72">
                  <c:v>2.5017333333333331</c:v>
                </c:pt>
                <c:pt idx="73">
                  <c:v>2.5087999999999999</c:v>
                </c:pt>
                <c:pt idx="74">
                  <c:v>2.5158666666666667</c:v>
                </c:pt>
                <c:pt idx="75">
                  <c:v>2.5229333333333335</c:v>
                </c:pt>
                <c:pt idx="76">
                  <c:v>2.5300000000000002</c:v>
                </c:pt>
                <c:pt idx="77">
                  <c:v>2.5370666666666666</c:v>
                </c:pt>
                <c:pt idx="78">
                  <c:v>2.5441333333333334</c:v>
                </c:pt>
                <c:pt idx="79">
                  <c:v>2.5512000000000001</c:v>
                </c:pt>
                <c:pt idx="80">
                  <c:v>2.5582666666666665</c:v>
                </c:pt>
                <c:pt idx="81">
                  <c:v>2.5653333333333332</c:v>
                </c:pt>
                <c:pt idx="82">
                  <c:v>2.5724</c:v>
                </c:pt>
                <c:pt idx="83">
                  <c:v>2.5794666666666668</c:v>
                </c:pt>
                <c:pt idx="84">
                  <c:v>2.5865333333333336</c:v>
                </c:pt>
                <c:pt idx="85">
                  <c:v>2.5935999999999999</c:v>
                </c:pt>
                <c:pt idx="86">
                  <c:v>2.6006666666666667</c:v>
                </c:pt>
                <c:pt idx="87">
                  <c:v>2.6077333333333335</c:v>
                </c:pt>
                <c:pt idx="88">
                  <c:v>2.6147999999999998</c:v>
                </c:pt>
                <c:pt idx="89">
                  <c:v>2.6218666666666666</c:v>
                </c:pt>
                <c:pt idx="90">
                  <c:v>2.6289333333333333</c:v>
                </c:pt>
                <c:pt idx="91">
                  <c:v>2.6360000000000001</c:v>
                </c:pt>
                <c:pt idx="92">
                  <c:v>2.6430666666666669</c:v>
                </c:pt>
                <c:pt idx="93">
                  <c:v>2.6501333333333332</c:v>
                </c:pt>
                <c:pt idx="94">
                  <c:v>2.6572</c:v>
                </c:pt>
                <c:pt idx="95">
                  <c:v>2.6642666666666668</c:v>
                </c:pt>
                <c:pt idx="96">
                  <c:v>2.6713333333333331</c:v>
                </c:pt>
                <c:pt idx="97">
                  <c:v>2.6783999999999999</c:v>
                </c:pt>
                <c:pt idx="98">
                  <c:v>2.6854666666666667</c:v>
                </c:pt>
                <c:pt idx="99">
                  <c:v>2.6925333333333334</c:v>
                </c:pt>
                <c:pt idx="100">
                  <c:v>2.6996000000000002</c:v>
                </c:pt>
                <c:pt idx="101">
                  <c:v>2.7066666666666666</c:v>
                </c:pt>
                <c:pt idx="102">
                  <c:v>2.7137333333333333</c:v>
                </c:pt>
                <c:pt idx="103">
                  <c:v>2.7208000000000001</c:v>
                </c:pt>
                <c:pt idx="104">
                  <c:v>2.7278666666666664</c:v>
                </c:pt>
                <c:pt idx="105">
                  <c:v>2.7349333333333332</c:v>
                </c:pt>
                <c:pt idx="106">
                  <c:v>2.742</c:v>
                </c:pt>
                <c:pt idx="107">
                  <c:v>2.7490666666666668</c:v>
                </c:pt>
                <c:pt idx="108">
                  <c:v>2.7561333333333335</c:v>
                </c:pt>
                <c:pt idx="109">
                  <c:v>2.7631999999999999</c:v>
                </c:pt>
                <c:pt idx="110">
                  <c:v>2.7702666666666667</c:v>
                </c:pt>
                <c:pt idx="111">
                  <c:v>2.7773333333333334</c:v>
                </c:pt>
                <c:pt idx="112">
                  <c:v>2.7843999999999998</c:v>
                </c:pt>
                <c:pt idx="113">
                  <c:v>2.7914666666666665</c:v>
                </c:pt>
                <c:pt idx="114">
                  <c:v>2.7985333333333333</c:v>
                </c:pt>
                <c:pt idx="115">
                  <c:v>2.8056000000000001</c:v>
                </c:pt>
                <c:pt idx="116">
                  <c:v>2.8126666666666669</c:v>
                </c:pt>
                <c:pt idx="117">
                  <c:v>2.8197333333333332</c:v>
                </c:pt>
                <c:pt idx="118">
                  <c:v>2.8268</c:v>
                </c:pt>
                <c:pt idx="119">
                  <c:v>2.8338666666666668</c:v>
                </c:pt>
                <c:pt idx="120">
                  <c:v>2.8409333333333331</c:v>
                </c:pt>
                <c:pt idx="121">
                  <c:v>2.8479999999999999</c:v>
                </c:pt>
                <c:pt idx="122">
                  <c:v>2.8550666666666666</c:v>
                </c:pt>
                <c:pt idx="123">
                  <c:v>2.8621333333333334</c:v>
                </c:pt>
                <c:pt idx="124">
                  <c:v>2.8692000000000002</c:v>
                </c:pt>
                <c:pt idx="125">
                  <c:v>2.8762666666666665</c:v>
                </c:pt>
                <c:pt idx="126">
                  <c:v>2.8833333333333333</c:v>
                </c:pt>
                <c:pt idx="127">
                  <c:v>2.8904000000000001</c:v>
                </c:pt>
                <c:pt idx="128">
                  <c:v>2.8974666666666664</c:v>
                </c:pt>
                <c:pt idx="129">
                  <c:v>2.9045333333333332</c:v>
                </c:pt>
                <c:pt idx="130">
                  <c:v>2.9116</c:v>
                </c:pt>
                <c:pt idx="131">
                  <c:v>2.9186666666666667</c:v>
                </c:pt>
                <c:pt idx="132">
                  <c:v>2.9257333333333335</c:v>
                </c:pt>
                <c:pt idx="133">
                  <c:v>2.9327999999999999</c:v>
                </c:pt>
                <c:pt idx="134">
                  <c:v>2.9398666666666666</c:v>
                </c:pt>
                <c:pt idx="135">
                  <c:v>2.9469333333333334</c:v>
                </c:pt>
                <c:pt idx="136">
                  <c:v>2.9539999999999997</c:v>
                </c:pt>
                <c:pt idx="137">
                  <c:v>2.9610666666666665</c:v>
                </c:pt>
                <c:pt idx="138">
                  <c:v>2.9681333333333333</c:v>
                </c:pt>
                <c:pt idx="139">
                  <c:v>2.9752000000000001</c:v>
                </c:pt>
                <c:pt idx="140">
                  <c:v>2.9822666666666668</c:v>
                </c:pt>
                <c:pt idx="141">
                  <c:v>2.9893333333333332</c:v>
                </c:pt>
                <c:pt idx="142">
                  <c:v>2.9964</c:v>
                </c:pt>
                <c:pt idx="143">
                  <c:v>3.0034666666666667</c:v>
                </c:pt>
                <c:pt idx="144">
                  <c:v>3.0105333333333335</c:v>
                </c:pt>
                <c:pt idx="145">
                  <c:v>3.0176000000000003</c:v>
                </c:pt>
                <c:pt idx="146">
                  <c:v>3.0246666666666671</c:v>
                </c:pt>
                <c:pt idx="147">
                  <c:v>3.0317333333333338</c:v>
                </c:pt>
                <c:pt idx="148">
                  <c:v>3.0388000000000006</c:v>
                </c:pt>
                <c:pt idx="149">
                  <c:v>3.0458666666666674</c:v>
                </c:pt>
                <c:pt idx="150">
                  <c:v>3.0529333333333342</c:v>
                </c:pt>
                <c:pt idx="151">
                  <c:v>3.0600000000000009</c:v>
                </c:pt>
                <c:pt idx="152">
                  <c:v>3.0670666666666677</c:v>
                </c:pt>
                <c:pt idx="153">
                  <c:v>3.0741333333333345</c:v>
                </c:pt>
                <c:pt idx="154">
                  <c:v>3.0812000000000013</c:v>
                </c:pt>
                <c:pt idx="155">
                  <c:v>3.088266666666668</c:v>
                </c:pt>
                <c:pt idx="156">
                  <c:v>3.0953333333333348</c:v>
                </c:pt>
                <c:pt idx="157">
                  <c:v>3.1024000000000016</c:v>
                </c:pt>
                <c:pt idx="158">
                  <c:v>3.1094666666666684</c:v>
                </c:pt>
                <c:pt idx="159">
                  <c:v>3.1165333333333352</c:v>
                </c:pt>
                <c:pt idx="160">
                  <c:v>3.1236000000000019</c:v>
                </c:pt>
                <c:pt idx="161">
                  <c:v>3.1306666666666687</c:v>
                </c:pt>
                <c:pt idx="162">
                  <c:v>3.1377333333333355</c:v>
                </c:pt>
                <c:pt idx="163">
                  <c:v>3.1448000000000023</c:v>
                </c:pt>
                <c:pt idx="164">
                  <c:v>3.151866666666669</c:v>
                </c:pt>
                <c:pt idx="165">
                  <c:v>3.1589333333333358</c:v>
                </c:pt>
                <c:pt idx="166">
                  <c:v>3.1660000000000026</c:v>
                </c:pt>
                <c:pt idx="167">
                  <c:v>3.1730666666666694</c:v>
                </c:pt>
                <c:pt idx="168">
                  <c:v>3.1801333333333361</c:v>
                </c:pt>
                <c:pt idx="169">
                  <c:v>3.1872000000000029</c:v>
                </c:pt>
                <c:pt idx="170">
                  <c:v>3.1942666666666697</c:v>
                </c:pt>
                <c:pt idx="171">
                  <c:v>3.2013333333333365</c:v>
                </c:pt>
                <c:pt idx="172">
                  <c:v>3.2084000000000032</c:v>
                </c:pt>
                <c:pt idx="173">
                  <c:v>3.21546666666667</c:v>
                </c:pt>
                <c:pt idx="174">
                  <c:v>3.2225333333333368</c:v>
                </c:pt>
                <c:pt idx="175">
                  <c:v>3.2296000000000036</c:v>
                </c:pt>
                <c:pt idx="176">
                  <c:v>3.2366666666666704</c:v>
                </c:pt>
                <c:pt idx="177">
                  <c:v>3.2437333333333371</c:v>
                </c:pt>
                <c:pt idx="178">
                  <c:v>3.2508000000000039</c:v>
                </c:pt>
                <c:pt idx="179">
                  <c:v>3.2578666666666707</c:v>
                </c:pt>
                <c:pt idx="180">
                  <c:v>3.2649333333333375</c:v>
                </c:pt>
                <c:pt idx="181">
                  <c:v>3.2720000000000042</c:v>
                </c:pt>
                <c:pt idx="182">
                  <c:v>3.279066666666671</c:v>
                </c:pt>
                <c:pt idx="183">
                  <c:v>3.2861333333333378</c:v>
                </c:pt>
                <c:pt idx="184">
                  <c:v>3.2932000000000046</c:v>
                </c:pt>
                <c:pt idx="185">
                  <c:v>3.3002666666666713</c:v>
                </c:pt>
                <c:pt idx="186">
                  <c:v>3.3073333333333381</c:v>
                </c:pt>
                <c:pt idx="187">
                  <c:v>3.3144000000000049</c:v>
                </c:pt>
                <c:pt idx="188">
                  <c:v>3.3214666666666717</c:v>
                </c:pt>
                <c:pt idx="189">
                  <c:v>3.3285333333333385</c:v>
                </c:pt>
                <c:pt idx="190">
                  <c:v>3.3356000000000052</c:v>
                </c:pt>
                <c:pt idx="191">
                  <c:v>3.342666666666672</c:v>
                </c:pt>
                <c:pt idx="192">
                  <c:v>3.3497333333333388</c:v>
                </c:pt>
                <c:pt idx="193">
                  <c:v>3.3568000000000056</c:v>
                </c:pt>
                <c:pt idx="194">
                  <c:v>3.3638666666666723</c:v>
                </c:pt>
                <c:pt idx="195">
                  <c:v>3.3709333333333391</c:v>
                </c:pt>
                <c:pt idx="196">
                  <c:v>3.3780000000000059</c:v>
                </c:pt>
                <c:pt idx="197">
                  <c:v>3.3850666666666727</c:v>
                </c:pt>
                <c:pt idx="198">
                  <c:v>3.3921333333333394</c:v>
                </c:pt>
                <c:pt idx="199">
                  <c:v>3.3992000000000062</c:v>
                </c:pt>
                <c:pt idx="200">
                  <c:v>3.406266666666673</c:v>
                </c:pt>
                <c:pt idx="201">
                  <c:v>3.4133333333333398</c:v>
                </c:pt>
                <c:pt idx="202">
                  <c:v>3.4204000000000065</c:v>
                </c:pt>
                <c:pt idx="203">
                  <c:v>3.4274666666666733</c:v>
                </c:pt>
                <c:pt idx="204">
                  <c:v>3.4345333333333401</c:v>
                </c:pt>
                <c:pt idx="205">
                  <c:v>3.4416000000000069</c:v>
                </c:pt>
                <c:pt idx="206">
                  <c:v>3.4486666666666737</c:v>
                </c:pt>
                <c:pt idx="207">
                  <c:v>3.4557333333333404</c:v>
                </c:pt>
                <c:pt idx="208">
                  <c:v>3.4628000000000072</c:v>
                </c:pt>
                <c:pt idx="209">
                  <c:v>3.469866666666674</c:v>
                </c:pt>
                <c:pt idx="210">
                  <c:v>3.4769333333333408</c:v>
                </c:pt>
                <c:pt idx="211">
                  <c:v>3.4840000000000075</c:v>
                </c:pt>
                <c:pt idx="212">
                  <c:v>3.4910666666666743</c:v>
                </c:pt>
                <c:pt idx="213">
                  <c:v>3.4981333333333411</c:v>
                </c:pt>
                <c:pt idx="214">
                  <c:v>3.5052000000000079</c:v>
                </c:pt>
                <c:pt idx="215">
                  <c:v>3.5122666666666746</c:v>
                </c:pt>
                <c:pt idx="216">
                  <c:v>3.5193333333333414</c:v>
                </c:pt>
                <c:pt idx="217">
                  <c:v>3.5264000000000082</c:v>
                </c:pt>
                <c:pt idx="218">
                  <c:v>3.533466666666675</c:v>
                </c:pt>
                <c:pt idx="219">
                  <c:v>3.5405333333333417</c:v>
                </c:pt>
                <c:pt idx="220">
                  <c:v>3.5476000000000085</c:v>
                </c:pt>
                <c:pt idx="221">
                  <c:v>3.5546666666666753</c:v>
                </c:pt>
                <c:pt idx="222">
                  <c:v>3.5617333333333421</c:v>
                </c:pt>
                <c:pt idx="223">
                  <c:v>3.5688000000000089</c:v>
                </c:pt>
                <c:pt idx="224">
                  <c:v>3.5758666666666756</c:v>
                </c:pt>
                <c:pt idx="225">
                  <c:v>3.5829333333333424</c:v>
                </c:pt>
                <c:pt idx="226">
                  <c:v>3.5900000000000092</c:v>
                </c:pt>
                <c:pt idx="227">
                  <c:v>3.597066666666676</c:v>
                </c:pt>
                <c:pt idx="228">
                  <c:v>3.6041333333333427</c:v>
                </c:pt>
                <c:pt idx="229">
                  <c:v>3.6112000000000095</c:v>
                </c:pt>
                <c:pt idx="230">
                  <c:v>3.6182666666666763</c:v>
                </c:pt>
                <c:pt idx="231">
                  <c:v>3.6253333333333431</c:v>
                </c:pt>
                <c:pt idx="232">
                  <c:v>3.6324000000000098</c:v>
                </c:pt>
                <c:pt idx="233">
                  <c:v>3.6394666666666766</c:v>
                </c:pt>
                <c:pt idx="234">
                  <c:v>3.6465333333333434</c:v>
                </c:pt>
                <c:pt idx="235">
                  <c:v>3.6536000000000102</c:v>
                </c:pt>
                <c:pt idx="236">
                  <c:v>3.6606666666666769</c:v>
                </c:pt>
                <c:pt idx="237">
                  <c:v>3.6677333333333437</c:v>
                </c:pt>
                <c:pt idx="238">
                  <c:v>3.6748000000000105</c:v>
                </c:pt>
                <c:pt idx="239">
                  <c:v>3.6818666666666773</c:v>
                </c:pt>
                <c:pt idx="240">
                  <c:v>3.6889333333333441</c:v>
                </c:pt>
                <c:pt idx="241">
                  <c:v>3.6960000000000108</c:v>
                </c:pt>
                <c:pt idx="242">
                  <c:v>3.7030666666666776</c:v>
                </c:pt>
                <c:pt idx="243">
                  <c:v>3.7101333333333444</c:v>
                </c:pt>
                <c:pt idx="244">
                  <c:v>3.7172000000000112</c:v>
                </c:pt>
                <c:pt idx="245">
                  <c:v>3.7242666666666779</c:v>
                </c:pt>
                <c:pt idx="246">
                  <c:v>3.7313333333333447</c:v>
                </c:pt>
                <c:pt idx="247">
                  <c:v>3.7384000000000115</c:v>
                </c:pt>
                <c:pt idx="248">
                  <c:v>3.7454666666666783</c:v>
                </c:pt>
                <c:pt idx="249">
                  <c:v>3.752533333333345</c:v>
                </c:pt>
                <c:pt idx="250">
                  <c:v>3.7596000000000118</c:v>
                </c:pt>
                <c:pt idx="251">
                  <c:v>3.7666666666666786</c:v>
                </c:pt>
                <c:pt idx="252">
                  <c:v>3.7737333333333454</c:v>
                </c:pt>
                <c:pt idx="253">
                  <c:v>3.7808000000000122</c:v>
                </c:pt>
                <c:pt idx="254">
                  <c:v>3.7878666666666789</c:v>
                </c:pt>
                <c:pt idx="255">
                  <c:v>3.7949333333333457</c:v>
                </c:pt>
                <c:pt idx="256">
                  <c:v>3.8020000000000125</c:v>
                </c:pt>
                <c:pt idx="257">
                  <c:v>3.8090666666666793</c:v>
                </c:pt>
                <c:pt idx="258">
                  <c:v>3.816133333333346</c:v>
                </c:pt>
                <c:pt idx="259">
                  <c:v>3.8232000000000128</c:v>
                </c:pt>
                <c:pt idx="260">
                  <c:v>3.8302666666666796</c:v>
                </c:pt>
                <c:pt idx="261">
                  <c:v>3.8373333333333464</c:v>
                </c:pt>
                <c:pt idx="262">
                  <c:v>3.8444000000000131</c:v>
                </c:pt>
                <c:pt idx="263">
                  <c:v>3.8514666666666799</c:v>
                </c:pt>
                <c:pt idx="264">
                  <c:v>3.8585333333333467</c:v>
                </c:pt>
                <c:pt idx="265">
                  <c:v>3.8656000000000135</c:v>
                </c:pt>
                <c:pt idx="266">
                  <c:v>3.8726666666666802</c:v>
                </c:pt>
                <c:pt idx="267">
                  <c:v>3.879733333333347</c:v>
                </c:pt>
                <c:pt idx="268">
                  <c:v>3.8868000000000138</c:v>
                </c:pt>
                <c:pt idx="269">
                  <c:v>3.8938666666666806</c:v>
                </c:pt>
                <c:pt idx="270">
                  <c:v>3.9009333333333474</c:v>
                </c:pt>
                <c:pt idx="271">
                  <c:v>3.9080000000000141</c:v>
                </c:pt>
                <c:pt idx="272">
                  <c:v>3.9150666666666809</c:v>
                </c:pt>
                <c:pt idx="273">
                  <c:v>3.9221333333333477</c:v>
                </c:pt>
                <c:pt idx="274">
                  <c:v>3.9292000000000145</c:v>
                </c:pt>
                <c:pt idx="275">
                  <c:v>3.9362666666666812</c:v>
                </c:pt>
                <c:pt idx="276">
                  <c:v>3.943333333333348</c:v>
                </c:pt>
                <c:pt idx="277">
                  <c:v>3.9504000000000148</c:v>
                </c:pt>
                <c:pt idx="278">
                  <c:v>3.9574666666666816</c:v>
                </c:pt>
                <c:pt idx="279">
                  <c:v>3.9645333333333483</c:v>
                </c:pt>
                <c:pt idx="280">
                  <c:v>3.9716000000000151</c:v>
                </c:pt>
                <c:pt idx="281">
                  <c:v>3.9786666666666819</c:v>
                </c:pt>
                <c:pt idx="282">
                  <c:v>3.9857333333333487</c:v>
                </c:pt>
                <c:pt idx="283">
                  <c:v>3.9928000000000154</c:v>
                </c:pt>
                <c:pt idx="284">
                  <c:v>3.9998666666666822</c:v>
                </c:pt>
                <c:pt idx="285">
                  <c:v>4.0069333333333486</c:v>
                </c:pt>
                <c:pt idx="286">
                  <c:v>4.0140000000000153</c:v>
                </c:pt>
                <c:pt idx="287">
                  <c:v>4.0210666666666821</c:v>
                </c:pt>
                <c:pt idx="288">
                  <c:v>4.0281333333333489</c:v>
                </c:pt>
                <c:pt idx="289">
                  <c:v>4.0352000000000157</c:v>
                </c:pt>
                <c:pt idx="290">
                  <c:v>4.0422666666666824</c:v>
                </c:pt>
                <c:pt idx="291">
                  <c:v>4.0493333333333492</c:v>
                </c:pt>
                <c:pt idx="292">
                  <c:v>4.056400000000016</c:v>
                </c:pt>
                <c:pt idx="293">
                  <c:v>4.0634666666666828</c:v>
                </c:pt>
                <c:pt idx="294">
                  <c:v>4.0705333333333495</c:v>
                </c:pt>
                <c:pt idx="295">
                  <c:v>4.0776000000000163</c:v>
                </c:pt>
                <c:pt idx="296">
                  <c:v>4.0846666666666831</c:v>
                </c:pt>
                <c:pt idx="297">
                  <c:v>4.0917333333333499</c:v>
                </c:pt>
                <c:pt idx="298">
                  <c:v>4.0988000000000167</c:v>
                </c:pt>
                <c:pt idx="299">
                  <c:v>4.1058666666666834</c:v>
                </c:pt>
                <c:pt idx="300">
                  <c:v>4.1129333333333502</c:v>
                </c:pt>
                <c:pt idx="301">
                  <c:v>4.120000000000017</c:v>
                </c:pt>
                <c:pt idx="302">
                  <c:v>4.1270666666666838</c:v>
                </c:pt>
                <c:pt idx="303">
                  <c:v>4.1341333333333505</c:v>
                </c:pt>
                <c:pt idx="304">
                  <c:v>4.1412000000000173</c:v>
                </c:pt>
                <c:pt idx="305">
                  <c:v>4.1482666666666841</c:v>
                </c:pt>
                <c:pt idx="306">
                  <c:v>4.1553333333333509</c:v>
                </c:pt>
                <c:pt idx="307">
                  <c:v>4.1624000000000176</c:v>
                </c:pt>
                <c:pt idx="308">
                  <c:v>4.1694666666666844</c:v>
                </c:pt>
                <c:pt idx="309">
                  <c:v>4.1765333333333512</c:v>
                </c:pt>
                <c:pt idx="310">
                  <c:v>4.183600000000018</c:v>
                </c:pt>
                <c:pt idx="311">
                  <c:v>4.1906666666666847</c:v>
                </c:pt>
                <c:pt idx="312">
                  <c:v>4.1977333333333515</c:v>
                </c:pt>
                <c:pt idx="313">
                  <c:v>4.2048000000000183</c:v>
                </c:pt>
                <c:pt idx="314">
                  <c:v>4.2118666666666851</c:v>
                </c:pt>
                <c:pt idx="315">
                  <c:v>4.2189333333333519</c:v>
                </c:pt>
                <c:pt idx="316">
                  <c:v>4.2260000000000186</c:v>
                </c:pt>
                <c:pt idx="317">
                  <c:v>4.2330666666666854</c:v>
                </c:pt>
                <c:pt idx="318">
                  <c:v>4.2401333333333522</c:v>
                </c:pt>
                <c:pt idx="319">
                  <c:v>4.247200000000019</c:v>
                </c:pt>
                <c:pt idx="320">
                  <c:v>4.2542666666666857</c:v>
                </c:pt>
                <c:pt idx="321">
                  <c:v>4.2613333333333525</c:v>
                </c:pt>
                <c:pt idx="322">
                  <c:v>4.2684000000000193</c:v>
                </c:pt>
                <c:pt idx="323">
                  <c:v>4.2754666666666861</c:v>
                </c:pt>
                <c:pt idx="324">
                  <c:v>4.2825333333333528</c:v>
                </c:pt>
                <c:pt idx="325">
                  <c:v>4.2896000000000196</c:v>
                </c:pt>
                <c:pt idx="326">
                  <c:v>4.2966666666666864</c:v>
                </c:pt>
                <c:pt idx="327">
                  <c:v>4.3037333333333532</c:v>
                </c:pt>
                <c:pt idx="328">
                  <c:v>4.3108000000000199</c:v>
                </c:pt>
                <c:pt idx="329">
                  <c:v>4.3178666666666867</c:v>
                </c:pt>
                <c:pt idx="330">
                  <c:v>4.3249333333333535</c:v>
                </c:pt>
                <c:pt idx="331">
                  <c:v>4.3320000000000203</c:v>
                </c:pt>
                <c:pt idx="332">
                  <c:v>4.3390666666666871</c:v>
                </c:pt>
                <c:pt idx="333">
                  <c:v>4.3461333333333538</c:v>
                </c:pt>
                <c:pt idx="334">
                  <c:v>4.3532000000000206</c:v>
                </c:pt>
                <c:pt idx="335">
                  <c:v>4.3602666666666874</c:v>
                </c:pt>
                <c:pt idx="336">
                  <c:v>4.3673333333333542</c:v>
                </c:pt>
                <c:pt idx="337">
                  <c:v>4.3744000000000209</c:v>
                </c:pt>
                <c:pt idx="338">
                  <c:v>4.3814666666666877</c:v>
                </c:pt>
                <c:pt idx="339">
                  <c:v>4.3885333333333545</c:v>
                </c:pt>
                <c:pt idx="340">
                  <c:v>4.3956000000000213</c:v>
                </c:pt>
                <c:pt idx="341">
                  <c:v>4.402666666666688</c:v>
                </c:pt>
                <c:pt idx="342">
                  <c:v>4.4097333333333548</c:v>
                </c:pt>
                <c:pt idx="343">
                  <c:v>4.4168000000000216</c:v>
                </c:pt>
                <c:pt idx="344">
                  <c:v>4.4238666666666884</c:v>
                </c:pt>
                <c:pt idx="345">
                  <c:v>4.4309333333333552</c:v>
                </c:pt>
                <c:pt idx="346">
                  <c:v>4.4380000000000219</c:v>
                </c:pt>
                <c:pt idx="347">
                  <c:v>4.4450666666666887</c:v>
                </c:pt>
                <c:pt idx="348">
                  <c:v>4.4521333333333555</c:v>
                </c:pt>
                <c:pt idx="349">
                  <c:v>4.4592000000000223</c:v>
                </c:pt>
                <c:pt idx="350">
                  <c:v>4.466266666666689</c:v>
                </c:pt>
                <c:pt idx="351">
                  <c:v>4.4733333333333558</c:v>
                </c:pt>
                <c:pt idx="352">
                  <c:v>4.4804000000000226</c:v>
                </c:pt>
                <c:pt idx="353">
                  <c:v>4.4874666666666894</c:v>
                </c:pt>
                <c:pt idx="354">
                  <c:v>4.4945333333333561</c:v>
                </c:pt>
                <c:pt idx="355">
                  <c:v>4.5016000000000229</c:v>
                </c:pt>
                <c:pt idx="356">
                  <c:v>4.5086666666666897</c:v>
                </c:pt>
                <c:pt idx="357">
                  <c:v>4.5157333333333565</c:v>
                </c:pt>
                <c:pt idx="358">
                  <c:v>4.5228000000000232</c:v>
                </c:pt>
                <c:pt idx="359">
                  <c:v>4.52986666666669</c:v>
                </c:pt>
                <c:pt idx="360">
                  <c:v>4.5369333333333568</c:v>
                </c:pt>
                <c:pt idx="361">
                  <c:v>4.5440000000000236</c:v>
                </c:pt>
                <c:pt idx="362">
                  <c:v>4.5510666666666904</c:v>
                </c:pt>
                <c:pt idx="363">
                  <c:v>4.5581333333333571</c:v>
                </c:pt>
                <c:pt idx="364">
                  <c:v>4.5652000000000239</c:v>
                </c:pt>
                <c:pt idx="365">
                  <c:v>4.5722666666666907</c:v>
                </c:pt>
                <c:pt idx="366">
                  <c:v>4.5793333333333575</c:v>
                </c:pt>
                <c:pt idx="367">
                  <c:v>4.5864000000000242</c:v>
                </c:pt>
                <c:pt idx="368">
                  <c:v>4.593466666666691</c:v>
                </c:pt>
                <c:pt idx="369">
                  <c:v>4.6005333333333578</c:v>
                </c:pt>
                <c:pt idx="370">
                  <c:v>4.6076000000000246</c:v>
                </c:pt>
                <c:pt idx="371">
                  <c:v>4.6146666666666913</c:v>
                </c:pt>
                <c:pt idx="372">
                  <c:v>4.6217333333333581</c:v>
                </c:pt>
                <c:pt idx="373">
                  <c:v>4.6288000000000249</c:v>
                </c:pt>
                <c:pt idx="374">
                  <c:v>4.6358666666666917</c:v>
                </c:pt>
                <c:pt idx="375">
                  <c:v>4.6429333333333584</c:v>
                </c:pt>
                <c:pt idx="376">
                  <c:v>4.6500000000000252</c:v>
                </c:pt>
                <c:pt idx="377">
                  <c:v>4.657066666666692</c:v>
                </c:pt>
                <c:pt idx="378">
                  <c:v>4.6641333333333588</c:v>
                </c:pt>
                <c:pt idx="379">
                  <c:v>4.6712000000000256</c:v>
                </c:pt>
                <c:pt idx="380">
                  <c:v>4.6782666666666923</c:v>
                </c:pt>
                <c:pt idx="381">
                  <c:v>4.6853333333333591</c:v>
                </c:pt>
                <c:pt idx="382">
                  <c:v>4.6924000000000259</c:v>
                </c:pt>
                <c:pt idx="383">
                  <c:v>4.6994666666666927</c:v>
                </c:pt>
                <c:pt idx="384">
                  <c:v>4.7065333333333594</c:v>
                </c:pt>
                <c:pt idx="385">
                  <c:v>4.7136000000000262</c:v>
                </c:pt>
                <c:pt idx="386">
                  <c:v>4.720666666666693</c:v>
                </c:pt>
                <c:pt idx="387">
                  <c:v>4.7277333333333598</c:v>
                </c:pt>
                <c:pt idx="388">
                  <c:v>4.7348000000000265</c:v>
                </c:pt>
                <c:pt idx="389">
                  <c:v>4.7418666666666933</c:v>
                </c:pt>
                <c:pt idx="390">
                  <c:v>4.7489333333333601</c:v>
                </c:pt>
                <c:pt idx="391">
                  <c:v>4.7560000000000269</c:v>
                </c:pt>
                <c:pt idx="392">
                  <c:v>4.7630666666666936</c:v>
                </c:pt>
                <c:pt idx="393">
                  <c:v>4.7701333333333604</c:v>
                </c:pt>
                <c:pt idx="394">
                  <c:v>4.7772000000000272</c:v>
                </c:pt>
                <c:pt idx="395">
                  <c:v>4.784266666666694</c:v>
                </c:pt>
                <c:pt idx="396">
                  <c:v>4.7913333333333608</c:v>
                </c:pt>
                <c:pt idx="397">
                  <c:v>4.7984000000000275</c:v>
                </c:pt>
                <c:pt idx="398">
                  <c:v>4.8054666666666943</c:v>
                </c:pt>
                <c:pt idx="399">
                  <c:v>4.8125333333333611</c:v>
                </c:pt>
                <c:pt idx="400">
                  <c:v>4.8196000000000279</c:v>
                </c:pt>
                <c:pt idx="401">
                  <c:v>4.8266666666666946</c:v>
                </c:pt>
                <c:pt idx="402">
                  <c:v>4.8337333333333614</c:v>
                </c:pt>
                <c:pt idx="403">
                  <c:v>4.8408000000000282</c:v>
                </c:pt>
                <c:pt idx="404">
                  <c:v>4.847866666666695</c:v>
                </c:pt>
                <c:pt idx="405">
                  <c:v>4.8549333333333617</c:v>
                </c:pt>
                <c:pt idx="406">
                  <c:v>4.8620000000000285</c:v>
                </c:pt>
                <c:pt idx="407">
                  <c:v>4.8690666666666953</c:v>
                </c:pt>
                <c:pt idx="408">
                  <c:v>4.8761333333333621</c:v>
                </c:pt>
                <c:pt idx="409">
                  <c:v>4.8832000000000289</c:v>
                </c:pt>
                <c:pt idx="410">
                  <c:v>4.8902666666666956</c:v>
                </c:pt>
                <c:pt idx="411">
                  <c:v>4.8973333333333624</c:v>
                </c:pt>
                <c:pt idx="412">
                  <c:v>4.9044000000000292</c:v>
                </c:pt>
                <c:pt idx="413">
                  <c:v>4.911466666666696</c:v>
                </c:pt>
                <c:pt idx="414">
                  <c:v>4.9185333333333627</c:v>
                </c:pt>
                <c:pt idx="415">
                  <c:v>4.9256000000000295</c:v>
                </c:pt>
                <c:pt idx="416">
                  <c:v>4.9326666666666963</c:v>
                </c:pt>
                <c:pt idx="417">
                  <c:v>4.9397333333333631</c:v>
                </c:pt>
                <c:pt idx="418">
                  <c:v>4.9468000000000298</c:v>
                </c:pt>
                <c:pt idx="419">
                  <c:v>4.9538666666666966</c:v>
                </c:pt>
                <c:pt idx="420">
                  <c:v>4.9609333333333634</c:v>
                </c:pt>
                <c:pt idx="421">
                  <c:v>4.9680000000000302</c:v>
                </c:pt>
                <c:pt idx="422">
                  <c:v>4.9750666666666969</c:v>
                </c:pt>
                <c:pt idx="423">
                  <c:v>4.9821333333333637</c:v>
                </c:pt>
                <c:pt idx="424">
                  <c:v>4.9892000000000305</c:v>
                </c:pt>
                <c:pt idx="425">
                  <c:v>4.9962666666666973</c:v>
                </c:pt>
                <c:pt idx="426">
                  <c:v>5.0033333333333641</c:v>
                </c:pt>
                <c:pt idx="427">
                  <c:v>5.0104000000000308</c:v>
                </c:pt>
                <c:pt idx="428">
                  <c:v>5.0174666666666976</c:v>
                </c:pt>
                <c:pt idx="429">
                  <c:v>5.0245333333333644</c:v>
                </c:pt>
                <c:pt idx="430">
                  <c:v>5.0316000000000312</c:v>
                </c:pt>
                <c:pt idx="431">
                  <c:v>5.0386666666666979</c:v>
                </c:pt>
                <c:pt idx="432">
                  <c:v>5.0457333333333647</c:v>
                </c:pt>
                <c:pt idx="433">
                  <c:v>5.0528000000000315</c:v>
                </c:pt>
                <c:pt idx="434">
                  <c:v>5.0598666666666983</c:v>
                </c:pt>
                <c:pt idx="435">
                  <c:v>5.066933333333365</c:v>
                </c:pt>
                <c:pt idx="436">
                  <c:v>5.0740000000000318</c:v>
                </c:pt>
                <c:pt idx="437">
                  <c:v>5.0810666666666986</c:v>
                </c:pt>
                <c:pt idx="438">
                  <c:v>5.0881333333333654</c:v>
                </c:pt>
                <c:pt idx="439">
                  <c:v>5.0952000000000321</c:v>
                </c:pt>
                <c:pt idx="440">
                  <c:v>5.1022666666666989</c:v>
                </c:pt>
                <c:pt idx="441">
                  <c:v>5.1093333333333657</c:v>
                </c:pt>
                <c:pt idx="442">
                  <c:v>5.1164000000000325</c:v>
                </c:pt>
                <c:pt idx="443">
                  <c:v>5.1234666666666993</c:v>
                </c:pt>
                <c:pt idx="444">
                  <c:v>5.130533333333366</c:v>
                </c:pt>
                <c:pt idx="445">
                  <c:v>5.1376000000000328</c:v>
                </c:pt>
                <c:pt idx="446">
                  <c:v>5.1446666666666996</c:v>
                </c:pt>
                <c:pt idx="447">
                  <c:v>5.1517333333333664</c:v>
                </c:pt>
                <c:pt idx="448">
                  <c:v>5.1588000000000331</c:v>
                </c:pt>
                <c:pt idx="449">
                  <c:v>5.1658666666666999</c:v>
                </c:pt>
                <c:pt idx="450">
                  <c:v>5.1729333333333667</c:v>
                </c:pt>
                <c:pt idx="451">
                  <c:v>5.1800000000000335</c:v>
                </c:pt>
                <c:pt idx="452">
                  <c:v>5.1870666666667002</c:v>
                </c:pt>
                <c:pt idx="453">
                  <c:v>5.194133333333367</c:v>
                </c:pt>
                <c:pt idx="454">
                  <c:v>5.2012000000000338</c:v>
                </c:pt>
                <c:pt idx="455">
                  <c:v>5.2082666666667006</c:v>
                </c:pt>
                <c:pt idx="456">
                  <c:v>5.2153333333333673</c:v>
                </c:pt>
                <c:pt idx="457">
                  <c:v>5.2224000000000341</c:v>
                </c:pt>
                <c:pt idx="458">
                  <c:v>5.2294666666667009</c:v>
                </c:pt>
                <c:pt idx="459">
                  <c:v>5.2365333333333677</c:v>
                </c:pt>
                <c:pt idx="460">
                  <c:v>5.2436000000000345</c:v>
                </c:pt>
                <c:pt idx="461">
                  <c:v>5.2506666666667012</c:v>
                </c:pt>
                <c:pt idx="462">
                  <c:v>5.257733333333368</c:v>
                </c:pt>
                <c:pt idx="463">
                  <c:v>5.2648000000000348</c:v>
                </c:pt>
                <c:pt idx="464">
                  <c:v>5.2718666666667016</c:v>
                </c:pt>
                <c:pt idx="465">
                  <c:v>5.2789333333333683</c:v>
                </c:pt>
                <c:pt idx="466">
                  <c:v>5.2860000000000351</c:v>
                </c:pt>
                <c:pt idx="467">
                  <c:v>5.2930666666667019</c:v>
                </c:pt>
                <c:pt idx="468">
                  <c:v>5.3001333333333687</c:v>
                </c:pt>
                <c:pt idx="469">
                  <c:v>5.3072000000000354</c:v>
                </c:pt>
                <c:pt idx="470">
                  <c:v>5.3142666666667022</c:v>
                </c:pt>
                <c:pt idx="471">
                  <c:v>5.321333333333369</c:v>
                </c:pt>
                <c:pt idx="472">
                  <c:v>5.3284000000000358</c:v>
                </c:pt>
                <c:pt idx="473">
                  <c:v>5.3354666666667026</c:v>
                </c:pt>
                <c:pt idx="474">
                  <c:v>5.3425333333333693</c:v>
                </c:pt>
                <c:pt idx="475">
                  <c:v>5.3496000000000361</c:v>
                </c:pt>
                <c:pt idx="476">
                  <c:v>5.3566666666667029</c:v>
                </c:pt>
                <c:pt idx="477">
                  <c:v>5.3637333333333697</c:v>
                </c:pt>
                <c:pt idx="478">
                  <c:v>5.3708000000000364</c:v>
                </c:pt>
                <c:pt idx="479">
                  <c:v>5.3778666666667032</c:v>
                </c:pt>
                <c:pt idx="480">
                  <c:v>5.38493333333337</c:v>
                </c:pt>
                <c:pt idx="481">
                  <c:v>5.3920000000000368</c:v>
                </c:pt>
                <c:pt idx="482">
                  <c:v>5.3990666666667035</c:v>
                </c:pt>
                <c:pt idx="483">
                  <c:v>5.4061333333333703</c:v>
                </c:pt>
                <c:pt idx="484">
                  <c:v>5.4132000000000371</c:v>
                </c:pt>
                <c:pt idx="485">
                  <c:v>5.4202666666667039</c:v>
                </c:pt>
                <c:pt idx="486">
                  <c:v>5.4273333333333706</c:v>
                </c:pt>
                <c:pt idx="487">
                  <c:v>5.4344000000000374</c:v>
                </c:pt>
                <c:pt idx="488">
                  <c:v>5.4414666666667042</c:v>
                </c:pt>
                <c:pt idx="489">
                  <c:v>5.448533333333371</c:v>
                </c:pt>
                <c:pt idx="490">
                  <c:v>5.4556000000000378</c:v>
                </c:pt>
                <c:pt idx="491">
                  <c:v>5.4626666666667045</c:v>
                </c:pt>
                <c:pt idx="492">
                  <c:v>5.4697333333333713</c:v>
                </c:pt>
                <c:pt idx="493">
                  <c:v>5.4768000000000381</c:v>
                </c:pt>
                <c:pt idx="494">
                  <c:v>5.4838666666667049</c:v>
                </c:pt>
                <c:pt idx="495">
                  <c:v>5.4909333333333716</c:v>
                </c:pt>
                <c:pt idx="496">
                  <c:v>5.4980000000000384</c:v>
                </c:pt>
                <c:pt idx="497">
                  <c:v>5.5050666666667052</c:v>
                </c:pt>
                <c:pt idx="498">
                  <c:v>5.512133333333372</c:v>
                </c:pt>
                <c:pt idx="499">
                  <c:v>5.5192000000000387</c:v>
                </c:pt>
                <c:pt idx="500">
                  <c:v>5.5262666666667055</c:v>
                </c:pt>
                <c:pt idx="501">
                  <c:v>5.5333333333333723</c:v>
                </c:pt>
                <c:pt idx="502">
                  <c:v>5.5404000000000391</c:v>
                </c:pt>
                <c:pt idx="503">
                  <c:v>5.5474666666667058</c:v>
                </c:pt>
                <c:pt idx="504">
                  <c:v>5.5545333333333726</c:v>
                </c:pt>
                <c:pt idx="505">
                  <c:v>5.5616000000000394</c:v>
                </c:pt>
                <c:pt idx="506">
                  <c:v>5.5686666666667062</c:v>
                </c:pt>
                <c:pt idx="507">
                  <c:v>5.575733333333373</c:v>
                </c:pt>
                <c:pt idx="508">
                  <c:v>5.5828000000000397</c:v>
                </c:pt>
                <c:pt idx="509">
                  <c:v>5.5898666666667065</c:v>
                </c:pt>
                <c:pt idx="510">
                  <c:v>5.5969333333333733</c:v>
                </c:pt>
                <c:pt idx="511">
                  <c:v>5.6040000000000401</c:v>
                </c:pt>
                <c:pt idx="512">
                  <c:v>5.6110666666667068</c:v>
                </c:pt>
                <c:pt idx="513">
                  <c:v>5.6181333333333736</c:v>
                </c:pt>
                <c:pt idx="514">
                  <c:v>5.6252000000000404</c:v>
                </c:pt>
                <c:pt idx="515">
                  <c:v>5.6322666666667072</c:v>
                </c:pt>
                <c:pt idx="516">
                  <c:v>5.6393333333333739</c:v>
                </c:pt>
                <c:pt idx="517">
                  <c:v>5.6464000000000407</c:v>
                </c:pt>
                <c:pt idx="518">
                  <c:v>5.6534666666667075</c:v>
                </c:pt>
                <c:pt idx="519">
                  <c:v>5.6605333333333743</c:v>
                </c:pt>
                <c:pt idx="520">
                  <c:v>5.667600000000041</c:v>
                </c:pt>
                <c:pt idx="521">
                  <c:v>5.6746666666667078</c:v>
                </c:pt>
                <c:pt idx="522">
                  <c:v>5.6817333333333746</c:v>
                </c:pt>
                <c:pt idx="523">
                  <c:v>5.6888000000000414</c:v>
                </c:pt>
                <c:pt idx="524">
                  <c:v>5.6958666666667082</c:v>
                </c:pt>
                <c:pt idx="525">
                  <c:v>5.7029333333333749</c:v>
                </c:pt>
                <c:pt idx="526">
                  <c:v>5.7100000000000417</c:v>
                </c:pt>
                <c:pt idx="527">
                  <c:v>5.7170666666667085</c:v>
                </c:pt>
                <c:pt idx="528">
                  <c:v>5.7241333333333753</c:v>
                </c:pt>
                <c:pt idx="529">
                  <c:v>5.731200000000042</c:v>
                </c:pt>
                <c:pt idx="530">
                  <c:v>5.7382666666667088</c:v>
                </c:pt>
                <c:pt idx="531">
                  <c:v>5.7453333333333756</c:v>
                </c:pt>
                <c:pt idx="532">
                  <c:v>5.7524000000000424</c:v>
                </c:pt>
                <c:pt idx="533">
                  <c:v>5.7594666666667091</c:v>
                </c:pt>
                <c:pt idx="534">
                  <c:v>5.7665333333333759</c:v>
                </c:pt>
                <c:pt idx="535">
                  <c:v>5.7736000000000427</c:v>
                </c:pt>
                <c:pt idx="536">
                  <c:v>5.7806666666667095</c:v>
                </c:pt>
                <c:pt idx="537">
                  <c:v>5.7877333333333763</c:v>
                </c:pt>
                <c:pt idx="538">
                  <c:v>5.794800000000043</c:v>
                </c:pt>
                <c:pt idx="539">
                  <c:v>5.8018666666667098</c:v>
                </c:pt>
                <c:pt idx="540">
                  <c:v>5.8089333333333766</c:v>
                </c:pt>
                <c:pt idx="541">
                  <c:v>5.8160000000000434</c:v>
                </c:pt>
                <c:pt idx="542">
                  <c:v>5.8230666666667101</c:v>
                </c:pt>
                <c:pt idx="543">
                  <c:v>5.8301333333333769</c:v>
                </c:pt>
                <c:pt idx="544">
                  <c:v>5.8372000000000437</c:v>
                </c:pt>
                <c:pt idx="545">
                  <c:v>5.8442666666667105</c:v>
                </c:pt>
                <c:pt idx="546">
                  <c:v>5.8513333333333772</c:v>
                </c:pt>
                <c:pt idx="547">
                  <c:v>5.858400000000044</c:v>
                </c:pt>
                <c:pt idx="548">
                  <c:v>5.8654666666667108</c:v>
                </c:pt>
                <c:pt idx="549">
                  <c:v>5.8725333333333776</c:v>
                </c:pt>
                <c:pt idx="550">
                  <c:v>5.8796000000000443</c:v>
                </c:pt>
                <c:pt idx="551">
                  <c:v>5.8866666666667111</c:v>
                </c:pt>
                <c:pt idx="552">
                  <c:v>5.8937333333333779</c:v>
                </c:pt>
                <c:pt idx="553">
                  <c:v>5.9008000000000447</c:v>
                </c:pt>
                <c:pt idx="554">
                  <c:v>5.9078666666667115</c:v>
                </c:pt>
                <c:pt idx="555">
                  <c:v>5.9149333333333782</c:v>
                </c:pt>
                <c:pt idx="556">
                  <c:v>5.922000000000045</c:v>
                </c:pt>
                <c:pt idx="557">
                  <c:v>5.9290666666667118</c:v>
                </c:pt>
                <c:pt idx="558">
                  <c:v>5.9361333333333786</c:v>
                </c:pt>
                <c:pt idx="559">
                  <c:v>5.9432000000000453</c:v>
                </c:pt>
                <c:pt idx="560">
                  <c:v>5.9502666666667121</c:v>
                </c:pt>
                <c:pt idx="561">
                  <c:v>5.9573333333333789</c:v>
                </c:pt>
                <c:pt idx="562">
                  <c:v>5.9644000000000457</c:v>
                </c:pt>
                <c:pt idx="563">
                  <c:v>5.9714666666667124</c:v>
                </c:pt>
                <c:pt idx="564">
                  <c:v>5.9785333333333792</c:v>
                </c:pt>
                <c:pt idx="565">
                  <c:v>5.985600000000046</c:v>
                </c:pt>
                <c:pt idx="566">
                  <c:v>5.9926666666667128</c:v>
                </c:pt>
                <c:pt idx="567">
                  <c:v>5.9997333333333795</c:v>
                </c:pt>
                <c:pt idx="568">
                  <c:v>6.0068000000000463</c:v>
                </c:pt>
                <c:pt idx="569">
                  <c:v>6.0138666666667131</c:v>
                </c:pt>
                <c:pt idx="570">
                  <c:v>6.0209333333333799</c:v>
                </c:pt>
                <c:pt idx="571">
                  <c:v>6.0280000000000467</c:v>
                </c:pt>
                <c:pt idx="572">
                  <c:v>6.0350666666667134</c:v>
                </c:pt>
                <c:pt idx="573">
                  <c:v>6.0421333333333802</c:v>
                </c:pt>
                <c:pt idx="574">
                  <c:v>6.049200000000047</c:v>
                </c:pt>
                <c:pt idx="575">
                  <c:v>6.0562666666667138</c:v>
                </c:pt>
                <c:pt idx="576">
                  <c:v>6.0633333333333805</c:v>
                </c:pt>
                <c:pt idx="577">
                  <c:v>6.0704000000000473</c:v>
                </c:pt>
                <c:pt idx="578">
                  <c:v>6.0774666666667141</c:v>
                </c:pt>
                <c:pt idx="579">
                  <c:v>6.0845333333333809</c:v>
                </c:pt>
                <c:pt idx="580">
                  <c:v>6.0916000000000476</c:v>
                </c:pt>
                <c:pt idx="581">
                  <c:v>6.0986666666667144</c:v>
                </c:pt>
                <c:pt idx="582">
                  <c:v>6.1057333333333812</c:v>
                </c:pt>
                <c:pt idx="583">
                  <c:v>6.112800000000048</c:v>
                </c:pt>
                <c:pt idx="584">
                  <c:v>6.1198666666667147</c:v>
                </c:pt>
                <c:pt idx="585">
                  <c:v>6.1269333333333815</c:v>
                </c:pt>
                <c:pt idx="586">
                  <c:v>6.1340000000000483</c:v>
                </c:pt>
                <c:pt idx="587">
                  <c:v>6.1410666666667151</c:v>
                </c:pt>
                <c:pt idx="588">
                  <c:v>6.1481333333333819</c:v>
                </c:pt>
                <c:pt idx="589">
                  <c:v>6.1552000000000486</c:v>
                </c:pt>
                <c:pt idx="590">
                  <c:v>6.1622666666667154</c:v>
                </c:pt>
                <c:pt idx="591">
                  <c:v>6.1693333333333822</c:v>
                </c:pt>
                <c:pt idx="592">
                  <c:v>6.176400000000049</c:v>
                </c:pt>
                <c:pt idx="593">
                  <c:v>6.1834666666667157</c:v>
                </c:pt>
                <c:pt idx="594">
                  <c:v>6.1905333333333825</c:v>
                </c:pt>
                <c:pt idx="595">
                  <c:v>6.1976000000000493</c:v>
                </c:pt>
                <c:pt idx="596">
                  <c:v>6.2046666666667161</c:v>
                </c:pt>
                <c:pt idx="597">
                  <c:v>6.2117333333333828</c:v>
                </c:pt>
                <c:pt idx="598">
                  <c:v>6.2188000000000496</c:v>
                </c:pt>
                <c:pt idx="599">
                  <c:v>6.2258666666667164</c:v>
                </c:pt>
                <c:pt idx="600">
                  <c:v>6.2329333333333832</c:v>
                </c:pt>
                <c:pt idx="601">
                  <c:v>6.24000000000005</c:v>
                </c:pt>
                <c:pt idx="602">
                  <c:v>6.2470666666667167</c:v>
                </c:pt>
                <c:pt idx="603">
                  <c:v>6.2541333333333835</c:v>
                </c:pt>
                <c:pt idx="604">
                  <c:v>6.2612000000000503</c:v>
                </c:pt>
                <c:pt idx="605">
                  <c:v>6.2682666666667171</c:v>
                </c:pt>
                <c:pt idx="606">
                  <c:v>6.2753333333333838</c:v>
                </c:pt>
                <c:pt idx="607">
                  <c:v>6.2824000000000506</c:v>
                </c:pt>
                <c:pt idx="608">
                  <c:v>6.2894666666667174</c:v>
                </c:pt>
                <c:pt idx="609">
                  <c:v>6.2965333333333842</c:v>
                </c:pt>
                <c:pt idx="610">
                  <c:v>6.3036000000000509</c:v>
                </c:pt>
                <c:pt idx="611">
                  <c:v>6.3106666666667177</c:v>
                </c:pt>
                <c:pt idx="612">
                  <c:v>6.3177333333333845</c:v>
                </c:pt>
                <c:pt idx="613">
                  <c:v>6.3248000000000513</c:v>
                </c:pt>
                <c:pt idx="614">
                  <c:v>6.331866666666718</c:v>
                </c:pt>
                <c:pt idx="615">
                  <c:v>6.3389333333333848</c:v>
                </c:pt>
                <c:pt idx="616">
                  <c:v>6.3460000000000516</c:v>
                </c:pt>
                <c:pt idx="617">
                  <c:v>6.3530666666667184</c:v>
                </c:pt>
                <c:pt idx="618">
                  <c:v>6.3601333333333852</c:v>
                </c:pt>
                <c:pt idx="619">
                  <c:v>6.3672000000000519</c:v>
                </c:pt>
                <c:pt idx="620">
                  <c:v>6.3742666666667187</c:v>
                </c:pt>
                <c:pt idx="621">
                  <c:v>6.3813333333333855</c:v>
                </c:pt>
                <c:pt idx="622">
                  <c:v>6.3884000000000523</c:v>
                </c:pt>
                <c:pt idx="623">
                  <c:v>6.395466666666719</c:v>
                </c:pt>
                <c:pt idx="624">
                  <c:v>6.4025333333333858</c:v>
                </c:pt>
                <c:pt idx="625">
                  <c:v>6.4096000000000526</c:v>
                </c:pt>
                <c:pt idx="626">
                  <c:v>6.4166666666667194</c:v>
                </c:pt>
                <c:pt idx="627">
                  <c:v>6.4237333333333861</c:v>
                </c:pt>
                <c:pt idx="628">
                  <c:v>6.4308000000000529</c:v>
                </c:pt>
                <c:pt idx="629">
                  <c:v>6.4378666666667197</c:v>
                </c:pt>
                <c:pt idx="630">
                  <c:v>6.4449333333333865</c:v>
                </c:pt>
                <c:pt idx="631">
                  <c:v>6.4520000000000532</c:v>
                </c:pt>
                <c:pt idx="632">
                  <c:v>6.45906666666672</c:v>
                </c:pt>
                <c:pt idx="633">
                  <c:v>6.4661333333333868</c:v>
                </c:pt>
                <c:pt idx="634">
                  <c:v>6.4732000000000536</c:v>
                </c:pt>
                <c:pt idx="635">
                  <c:v>6.4802666666667204</c:v>
                </c:pt>
                <c:pt idx="636">
                  <c:v>6.4873333333333871</c:v>
                </c:pt>
                <c:pt idx="637">
                  <c:v>6.4944000000000539</c:v>
                </c:pt>
                <c:pt idx="638">
                  <c:v>6.5014666666667207</c:v>
                </c:pt>
                <c:pt idx="639">
                  <c:v>6.5085333333333875</c:v>
                </c:pt>
                <c:pt idx="640">
                  <c:v>6.5156000000000542</c:v>
                </c:pt>
                <c:pt idx="641">
                  <c:v>6.522666666666721</c:v>
                </c:pt>
                <c:pt idx="642">
                  <c:v>6.5297333333333878</c:v>
                </c:pt>
                <c:pt idx="643">
                  <c:v>6.5368000000000546</c:v>
                </c:pt>
                <c:pt idx="644">
                  <c:v>6.5438666666667213</c:v>
                </c:pt>
                <c:pt idx="645">
                  <c:v>6.5509333333333881</c:v>
                </c:pt>
                <c:pt idx="646">
                  <c:v>6.5580000000000549</c:v>
                </c:pt>
                <c:pt idx="647">
                  <c:v>6.5650666666667217</c:v>
                </c:pt>
                <c:pt idx="648">
                  <c:v>6.5721333333333884</c:v>
                </c:pt>
                <c:pt idx="649">
                  <c:v>6.5792000000000552</c:v>
                </c:pt>
                <c:pt idx="650">
                  <c:v>6.586266666666722</c:v>
                </c:pt>
                <c:pt idx="651">
                  <c:v>6.5933333333333888</c:v>
                </c:pt>
                <c:pt idx="652">
                  <c:v>6.6004000000000556</c:v>
                </c:pt>
                <c:pt idx="653">
                  <c:v>6.6074666666667223</c:v>
                </c:pt>
                <c:pt idx="654">
                  <c:v>6.6145333333333891</c:v>
                </c:pt>
                <c:pt idx="655">
                  <c:v>6.6216000000000559</c:v>
                </c:pt>
                <c:pt idx="656">
                  <c:v>6.6286666666667227</c:v>
                </c:pt>
                <c:pt idx="657">
                  <c:v>6.6357333333333894</c:v>
                </c:pt>
                <c:pt idx="658">
                  <c:v>6.6428000000000562</c:v>
                </c:pt>
                <c:pt idx="659">
                  <c:v>6.649866666666723</c:v>
                </c:pt>
                <c:pt idx="660">
                  <c:v>6.6569333333333898</c:v>
                </c:pt>
                <c:pt idx="661">
                  <c:v>6.6640000000000565</c:v>
                </c:pt>
                <c:pt idx="662">
                  <c:v>6.6710666666667233</c:v>
                </c:pt>
                <c:pt idx="663">
                  <c:v>6.6781333333333901</c:v>
                </c:pt>
                <c:pt idx="664">
                  <c:v>6.6852000000000569</c:v>
                </c:pt>
                <c:pt idx="665">
                  <c:v>6.6922666666667237</c:v>
                </c:pt>
                <c:pt idx="666">
                  <c:v>6.6993333333333904</c:v>
                </c:pt>
                <c:pt idx="667">
                  <c:v>6.7064000000000572</c:v>
                </c:pt>
                <c:pt idx="668">
                  <c:v>6.713466666666724</c:v>
                </c:pt>
                <c:pt idx="669">
                  <c:v>6.7205333333333908</c:v>
                </c:pt>
                <c:pt idx="670">
                  <c:v>6.7276000000000575</c:v>
                </c:pt>
                <c:pt idx="671">
                  <c:v>6.7346666666667243</c:v>
                </c:pt>
                <c:pt idx="672">
                  <c:v>6.7417333333333911</c:v>
                </c:pt>
                <c:pt idx="673">
                  <c:v>6.7488000000000579</c:v>
                </c:pt>
                <c:pt idx="674">
                  <c:v>6.7558666666667246</c:v>
                </c:pt>
                <c:pt idx="675">
                  <c:v>6.7629333333333914</c:v>
                </c:pt>
                <c:pt idx="676">
                  <c:v>6.7700000000000582</c:v>
                </c:pt>
                <c:pt idx="677">
                  <c:v>6.777066666666725</c:v>
                </c:pt>
                <c:pt idx="678">
                  <c:v>6.7841333333333917</c:v>
                </c:pt>
                <c:pt idx="679">
                  <c:v>6.7912000000000585</c:v>
                </c:pt>
                <c:pt idx="680">
                  <c:v>6.7982666666667253</c:v>
                </c:pt>
                <c:pt idx="681">
                  <c:v>6.8053333333333921</c:v>
                </c:pt>
                <c:pt idx="682">
                  <c:v>6.8124000000000589</c:v>
                </c:pt>
                <c:pt idx="683">
                  <c:v>6.8194666666667256</c:v>
                </c:pt>
                <c:pt idx="684">
                  <c:v>6.8265333333333924</c:v>
                </c:pt>
                <c:pt idx="685">
                  <c:v>6.8336000000000592</c:v>
                </c:pt>
                <c:pt idx="686">
                  <c:v>6.840666666666726</c:v>
                </c:pt>
                <c:pt idx="687">
                  <c:v>6.8477333333333927</c:v>
                </c:pt>
                <c:pt idx="688">
                  <c:v>6.8548000000000595</c:v>
                </c:pt>
                <c:pt idx="689">
                  <c:v>6.8618666666667263</c:v>
                </c:pt>
                <c:pt idx="690">
                  <c:v>6.8689333333333931</c:v>
                </c:pt>
                <c:pt idx="691">
                  <c:v>6.8760000000000598</c:v>
                </c:pt>
                <c:pt idx="692">
                  <c:v>6.8830666666667266</c:v>
                </c:pt>
                <c:pt idx="693">
                  <c:v>6.8901333333333934</c:v>
                </c:pt>
                <c:pt idx="694">
                  <c:v>6.8972000000000602</c:v>
                </c:pt>
                <c:pt idx="695">
                  <c:v>6.9042666666667269</c:v>
                </c:pt>
                <c:pt idx="696">
                  <c:v>6.9113333333333937</c:v>
                </c:pt>
                <c:pt idx="697">
                  <c:v>6.9184000000000605</c:v>
                </c:pt>
                <c:pt idx="698">
                  <c:v>6.9254666666667273</c:v>
                </c:pt>
                <c:pt idx="699">
                  <c:v>6.9325333333333941</c:v>
                </c:pt>
                <c:pt idx="700">
                  <c:v>6.9396000000000608</c:v>
                </c:pt>
                <c:pt idx="701">
                  <c:v>6.9466666666667276</c:v>
                </c:pt>
                <c:pt idx="702">
                  <c:v>6.9537333333333944</c:v>
                </c:pt>
                <c:pt idx="703">
                  <c:v>6.9608000000000612</c:v>
                </c:pt>
                <c:pt idx="704">
                  <c:v>6.9678666666667279</c:v>
                </c:pt>
                <c:pt idx="705">
                  <c:v>6.9749333333333947</c:v>
                </c:pt>
                <c:pt idx="706">
                  <c:v>6.9820000000000615</c:v>
                </c:pt>
                <c:pt idx="707">
                  <c:v>6.9890666666667283</c:v>
                </c:pt>
                <c:pt idx="708">
                  <c:v>6.996133333333395</c:v>
                </c:pt>
                <c:pt idx="709">
                  <c:v>7.0032000000000618</c:v>
                </c:pt>
                <c:pt idx="710">
                  <c:v>7.0102666666667286</c:v>
                </c:pt>
                <c:pt idx="711">
                  <c:v>7.0173333333333954</c:v>
                </c:pt>
                <c:pt idx="712">
                  <c:v>7.0244000000000621</c:v>
                </c:pt>
                <c:pt idx="713">
                  <c:v>7.0314666666667289</c:v>
                </c:pt>
                <c:pt idx="714">
                  <c:v>7.0385333333333957</c:v>
                </c:pt>
                <c:pt idx="715">
                  <c:v>7.0456000000000625</c:v>
                </c:pt>
                <c:pt idx="716">
                  <c:v>7.0526666666667293</c:v>
                </c:pt>
                <c:pt idx="717">
                  <c:v>7.059733333333396</c:v>
                </c:pt>
                <c:pt idx="718">
                  <c:v>7.0668000000000628</c:v>
                </c:pt>
                <c:pt idx="719">
                  <c:v>7.0738666666667296</c:v>
                </c:pt>
                <c:pt idx="720">
                  <c:v>7.0809333333333964</c:v>
                </c:pt>
                <c:pt idx="721">
                  <c:v>7.0880000000000631</c:v>
                </c:pt>
                <c:pt idx="722">
                  <c:v>7.0950666666667299</c:v>
                </c:pt>
                <c:pt idx="723">
                  <c:v>7.1021333333333967</c:v>
                </c:pt>
                <c:pt idx="724">
                  <c:v>7.1092000000000635</c:v>
                </c:pt>
                <c:pt idx="725">
                  <c:v>7.1162666666667302</c:v>
                </c:pt>
                <c:pt idx="726">
                  <c:v>7.123333333333397</c:v>
                </c:pt>
                <c:pt idx="727">
                  <c:v>7.1304000000000638</c:v>
                </c:pt>
                <c:pt idx="728">
                  <c:v>7.1374666666667306</c:v>
                </c:pt>
                <c:pt idx="729">
                  <c:v>7.1445333333333974</c:v>
                </c:pt>
                <c:pt idx="730">
                  <c:v>7.1516000000000641</c:v>
                </c:pt>
                <c:pt idx="731">
                  <c:v>7.1586666666667309</c:v>
                </c:pt>
                <c:pt idx="732">
                  <c:v>7.1657333333333977</c:v>
                </c:pt>
                <c:pt idx="733">
                  <c:v>7.1728000000000645</c:v>
                </c:pt>
                <c:pt idx="734">
                  <c:v>7.1798666666667312</c:v>
                </c:pt>
                <c:pt idx="735">
                  <c:v>7.186933333333398</c:v>
                </c:pt>
                <c:pt idx="736">
                  <c:v>7.1940000000000648</c:v>
                </c:pt>
                <c:pt idx="737">
                  <c:v>7.2010666666667316</c:v>
                </c:pt>
                <c:pt idx="738">
                  <c:v>7.2081333333333983</c:v>
                </c:pt>
                <c:pt idx="739">
                  <c:v>7.2152000000000651</c:v>
                </c:pt>
                <c:pt idx="740">
                  <c:v>7.2222666666667319</c:v>
                </c:pt>
                <c:pt idx="741">
                  <c:v>7.2293333333333987</c:v>
                </c:pt>
                <c:pt idx="742">
                  <c:v>7.2364000000000654</c:v>
                </c:pt>
                <c:pt idx="743">
                  <c:v>7.2434666666667322</c:v>
                </c:pt>
                <c:pt idx="744">
                  <c:v>7.250533333333399</c:v>
                </c:pt>
                <c:pt idx="745">
                  <c:v>7.2576000000000658</c:v>
                </c:pt>
                <c:pt idx="746">
                  <c:v>7.2646666666667326</c:v>
                </c:pt>
                <c:pt idx="747">
                  <c:v>7.2717333333333993</c:v>
                </c:pt>
                <c:pt idx="748">
                  <c:v>7.2788000000000661</c:v>
                </c:pt>
                <c:pt idx="749">
                  <c:v>7.2858666666667329</c:v>
                </c:pt>
                <c:pt idx="750">
                  <c:v>7.2929333333333997</c:v>
                </c:pt>
                <c:pt idx="751">
                  <c:v>7.3000000000000664</c:v>
                </c:pt>
                <c:pt idx="752">
                  <c:v>7.3070666666667332</c:v>
                </c:pt>
                <c:pt idx="753">
                  <c:v>7.3141333333334</c:v>
                </c:pt>
                <c:pt idx="754">
                  <c:v>7.3212000000000668</c:v>
                </c:pt>
                <c:pt idx="755">
                  <c:v>7.3282666666667335</c:v>
                </c:pt>
                <c:pt idx="756">
                  <c:v>7.3353333333334003</c:v>
                </c:pt>
                <c:pt idx="757">
                  <c:v>7.3424000000000671</c:v>
                </c:pt>
                <c:pt idx="758">
                  <c:v>7.3494666666667339</c:v>
                </c:pt>
                <c:pt idx="759">
                  <c:v>7.3565333333334006</c:v>
                </c:pt>
                <c:pt idx="760">
                  <c:v>7.3636000000000674</c:v>
                </c:pt>
                <c:pt idx="761">
                  <c:v>7.3706666666667342</c:v>
                </c:pt>
                <c:pt idx="762">
                  <c:v>7.377733333333401</c:v>
                </c:pt>
                <c:pt idx="763">
                  <c:v>7.3848000000000678</c:v>
                </c:pt>
                <c:pt idx="764">
                  <c:v>7.3918666666667345</c:v>
                </c:pt>
                <c:pt idx="765">
                  <c:v>7.3989333333334013</c:v>
                </c:pt>
                <c:pt idx="766">
                  <c:v>7.4060000000000681</c:v>
                </c:pt>
                <c:pt idx="767">
                  <c:v>7.4130666666667349</c:v>
                </c:pt>
                <c:pt idx="768">
                  <c:v>7.4201333333334016</c:v>
                </c:pt>
                <c:pt idx="769">
                  <c:v>7.4272000000000684</c:v>
                </c:pt>
                <c:pt idx="770">
                  <c:v>7.4342666666667352</c:v>
                </c:pt>
                <c:pt idx="771">
                  <c:v>7.441333333333402</c:v>
                </c:pt>
                <c:pt idx="772">
                  <c:v>7.4484000000000687</c:v>
                </c:pt>
                <c:pt idx="773">
                  <c:v>7.4554666666667355</c:v>
                </c:pt>
                <c:pt idx="774">
                  <c:v>7.4625333333334023</c:v>
                </c:pt>
                <c:pt idx="775">
                  <c:v>7.4696000000000691</c:v>
                </c:pt>
                <c:pt idx="776">
                  <c:v>7.4766666666667358</c:v>
                </c:pt>
                <c:pt idx="777">
                  <c:v>7.4837333333334026</c:v>
                </c:pt>
                <c:pt idx="778">
                  <c:v>7.4908000000000694</c:v>
                </c:pt>
                <c:pt idx="779">
                  <c:v>7.4978666666667362</c:v>
                </c:pt>
                <c:pt idx="780">
                  <c:v>7.504933333333403</c:v>
                </c:pt>
                <c:pt idx="781">
                  <c:v>7.5120000000000697</c:v>
                </c:pt>
                <c:pt idx="782">
                  <c:v>7.5190666666667365</c:v>
                </c:pt>
                <c:pt idx="783">
                  <c:v>7.5261333333334033</c:v>
                </c:pt>
                <c:pt idx="784">
                  <c:v>7.5332000000000701</c:v>
                </c:pt>
                <c:pt idx="785">
                  <c:v>7.5402666666667368</c:v>
                </c:pt>
                <c:pt idx="786">
                  <c:v>7.5473333333334036</c:v>
                </c:pt>
                <c:pt idx="787">
                  <c:v>7.5544000000000704</c:v>
                </c:pt>
                <c:pt idx="788">
                  <c:v>7.5614666666667372</c:v>
                </c:pt>
                <c:pt idx="789">
                  <c:v>7.5685333333334039</c:v>
                </c:pt>
                <c:pt idx="790">
                  <c:v>7.5756000000000707</c:v>
                </c:pt>
                <c:pt idx="791">
                  <c:v>7.5826666666667375</c:v>
                </c:pt>
                <c:pt idx="792">
                  <c:v>7.5897333333334043</c:v>
                </c:pt>
                <c:pt idx="793">
                  <c:v>7.5968000000000711</c:v>
                </c:pt>
                <c:pt idx="794">
                  <c:v>7.6038666666667378</c:v>
                </c:pt>
                <c:pt idx="795">
                  <c:v>7.6109333333334046</c:v>
                </c:pt>
                <c:pt idx="796">
                  <c:v>7.6180000000000714</c:v>
                </c:pt>
                <c:pt idx="797">
                  <c:v>7.6250666666667382</c:v>
                </c:pt>
                <c:pt idx="798">
                  <c:v>7.6321333333334049</c:v>
                </c:pt>
                <c:pt idx="799">
                  <c:v>7.6392000000000717</c:v>
                </c:pt>
                <c:pt idx="800">
                  <c:v>7.6462666666667385</c:v>
                </c:pt>
                <c:pt idx="801">
                  <c:v>7.6533333333334053</c:v>
                </c:pt>
                <c:pt idx="802">
                  <c:v>7.660400000000072</c:v>
                </c:pt>
                <c:pt idx="803">
                  <c:v>7.6674666666667388</c:v>
                </c:pt>
                <c:pt idx="804">
                  <c:v>7.6745333333334056</c:v>
                </c:pt>
                <c:pt idx="805">
                  <c:v>7.6816000000000724</c:v>
                </c:pt>
                <c:pt idx="806">
                  <c:v>7.6886666666667391</c:v>
                </c:pt>
                <c:pt idx="807">
                  <c:v>7.6957333333334059</c:v>
                </c:pt>
                <c:pt idx="808">
                  <c:v>7.7028000000000727</c:v>
                </c:pt>
                <c:pt idx="809">
                  <c:v>7.7098666666667395</c:v>
                </c:pt>
                <c:pt idx="810">
                  <c:v>7.7169333333334063</c:v>
                </c:pt>
                <c:pt idx="811">
                  <c:v>7.724000000000073</c:v>
                </c:pt>
                <c:pt idx="812">
                  <c:v>7.7310666666667398</c:v>
                </c:pt>
                <c:pt idx="813">
                  <c:v>7.7381333333334066</c:v>
                </c:pt>
                <c:pt idx="814">
                  <c:v>7.7452000000000734</c:v>
                </c:pt>
                <c:pt idx="815">
                  <c:v>7.7522666666667401</c:v>
                </c:pt>
                <c:pt idx="816">
                  <c:v>7.7593333333334069</c:v>
                </c:pt>
                <c:pt idx="817">
                  <c:v>7.7664000000000737</c:v>
                </c:pt>
                <c:pt idx="818">
                  <c:v>7.7734666666667405</c:v>
                </c:pt>
                <c:pt idx="819">
                  <c:v>7.7805333333334072</c:v>
                </c:pt>
                <c:pt idx="820">
                  <c:v>7.787600000000074</c:v>
                </c:pt>
                <c:pt idx="821">
                  <c:v>7.7946666666667408</c:v>
                </c:pt>
                <c:pt idx="822">
                  <c:v>7.8017333333334076</c:v>
                </c:pt>
                <c:pt idx="823">
                  <c:v>7.8088000000000743</c:v>
                </c:pt>
                <c:pt idx="824">
                  <c:v>7.8158666666667411</c:v>
                </c:pt>
                <c:pt idx="825">
                  <c:v>7.8229333333334079</c:v>
                </c:pt>
                <c:pt idx="826">
                  <c:v>7.8300000000000747</c:v>
                </c:pt>
                <c:pt idx="827">
                  <c:v>7.8370666666667415</c:v>
                </c:pt>
                <c:pt idx="828">
                  <c:v>7.8441333333334082</c:v>
                </c:pt>
                <c:pt idx="829">
                  <c:v>7.851200000000075</c:v>
                </c:pt>
                <c:pt idx="830">
                  <c:v>7.8582666666667418</c:v>
                </c:pt>
                <c:pt idx="831">
                  <c:v>7.8653333333334086</c:v>
                </c:pt>
                <c:pt idx="832">
                  <c:v>7.8724000000000753</c:v>
                </c:pt>
                <c:pt idx="833">
                  <c:v>7.8794666666667421</c:v>
                </c:pt>
                <c:pt idx="834">
                  <c:v>7.8865333333334089</c:v>
                </c:pt>
                <c:pt idx="835">
                  <c:v>7.8936000000000757</c:v>
                </c:pt>
                <c:pt idx="836">
                  <c:v>7.9006666666667424</c:v>
                </c:pt>
                <c:pt idx="837">
                  <c:v>7.9077333333334092</c:v>
                </c:pt>
                <c:pt idx="838">
                  <c:v>7.914800000000076</c:v>
                </c:pt>
                <c:pt idx="839">
                  <c:v>7.9218666666667428</c:v>
                </c:pt>
                <c:pt idx="840">
                  <c:v>7.9289333333334095</c:v>
                </c:pt>
                <c:pt idx="841">
                  <c:v>7.9360000000000763</c:v>
                </c:pt>
                <c:pt idx="842">
                  <c:v>7.9430666666667431</c:v>
                </c:pt>
                <c:pt idx="843">
                  <c:v>7.9501333333334099</c:v>
                </c:pt>
                <c:pt idx="844">
                  <c:v>7.9572000000000767</c:v>
                </c:pt>
                <c:pt idx="845">
                  <c:v>7.9642666666667434</c:v>
                </c:pt>
                <c:pt idx="846">
                  <c:v>7.9713333333334102</c:v>
                </c:pt>
                <c:pt idx="847">
                  <c:v>7.978400000000077</c:v>
                </c:pt>
                <c:pt idx="848">
                  <c:v>7.9854666666667438</c:v>
                </c:pt>
                <c:pt idx="849">
                  <c:v>7.9925333333334105</c:v>
                </c:pt>
                <c:pt idx="850">
                  <c:v>7.9996000000000773</c:v>
                </c:pt>
                <c:pt idx="851">
                  <c:v>8.0066666666667441</c:v>
                </c:pt>
                <c:pt idx="852">
                  <c:v>8.0137333333334109</c:v>
                </c:pt>
                <c:pt idx="853">
                  <c:v>8.0208000000000776</c:v>
                </c:pt>
                <c:pt idx="854">
                  <c:v>8.0278666666667444</c:v>
                </c:pt>
                <c:pt idx="855">
                  <c:v>8.0349333333334112</c:v>
                </c:pt>
                <c:pt idx="856">
                  <c:v>8.042000000000078</c:v>
                </c:pt>
                <c:pt idx="857">
                  <c:v>8.0490666666667448</c:v>
                </c:pt>
                <c:pt idx="858">
                  <c:v>8.0561333333334115</c:v>
                </c:pt>
                <c:pt idx="859">
                  <c:v>8.0632000000000783</c:v>
                </c:pt>
                <c:pt idx="860">
                  <c:v>8.0702666666667451</c:v>
                </c:pt>
                <c:pt idx="861">
                  <c:v>8.0773333333334119</c:v>
                </c:pt>
                <c:pt idx="862">
                  <c:v>8.0844000000000786</c:v>
                </c:pt>
                <c:pt idx="863">
                  <c:v>8.0914666666667454</c:v>
                </c:pt>
                <c:pt idx="864">
                  <c:v>8.0985333333334122</c:v>
                </c:pt>
                <c:pt idx="865">
                  <c:v>8.105600000000079</c:v>
                </c:pt>
                <c:pt idx="866">
                  <c:v>8.1126666666667457</c:v>
                </c:pt>
                <c:pt idx="867">
                  <c:v>8.1197333333334125</c:v>
                </c:pt>
                <c:pt idx="868">
                  <c:v>8.1268000000000793</c:v>
                </c:pt>
                <c:pt idx="869">
                  <c:v>8.1338666666667461</c:v>
                </c:pt>
                <c:pt idx="870">
                  <c:v>8.1409333333334128</c:v>
                </c:pt>
                <c:pt idx="871">
                  <c:v>8.1480000000000796</c:v>
                </c:pt>
                <c:pt idx="872">
                  <c:v>8.1550666666667464</c:v>
                </c:pt>
                <c:pt idx="873">
                  <c:v>8.1621333333334132</c:v>
                </c:pt>
                <c:pt idx="874">
                  <c:v>8.16920000000008</c:v>
                </c:pt>
                <c:pt idx="875">
                  <c:v>8.1762666666667467</c:v>
                </c:pt>
                <c:pt idx="876">
                  <c:v>8.1833333333334135</c:v>
                </c:pt>
                <c:pt idx="877">
                  <c:v>8.1904000000000803</c:v>
                </c:pt>
                <c:pt idx="878">
                  <c:v>8.1974666666667471</c:v>
                </c:pt>
                <c:pt idx="879">
                  <c:v>8.2045333333334138</c:v>
                </c:pt>
                <c:pt idx="880">
                  <c:v>8.2116000000000806</c:v>
                </c:pt>
                <c:pt idx="881">
                  <c:v>8.2186666666667474</c:v>
                </c:pt>
                <c:pt idx="882">
                  <c:v>8.2257333333334142</c:v>
                </c:pt>
                <c:pt idx="883">
                  <c:v>8.2328000000000809</c:v>
                </c:pt>
                <c:pt idx="884">
                  <c:v>8.2398666666667477</c:v>
                </c:pt>
                <c:pt idx="885">
                  <c:v>8.2469333333334145</c:v>
                </c:pt>
                <c:pt idx="886">
                  <c:v>8.2540000000000813</c:v>
                </c:pt>
                <c:pt idx="887">
                  <c:v>8.261066666666748</c:v>
                </c:pt>
                <c:pt idx="888">
                  <c:v>8.2681333333334148</c:v>
                </c:pt>
                <c:pt idx="889">
                  <c:v>8.2752000000000816</c:v>
                </c:pt>
                <c:pt idx="890">
                  <c:v>8.2822666666667484</c:v>
                </c:pt>
                <c:pt idx="891">
                  <c:v>8.2893333333334152</c:v>
                </c:pt>
                <c:pt idx="892">
                  <c:v>8.2964000000000819</c:v>
                </c:pt>
                <c:pt idx="893">
                  <c:v>8.3034666666667487</c:v>
                </c:pt>
                <c:pt idx="894">
                  <c:v>8.3105333333334155</c:v>
                </c:pt>
                <c:pt idx="895">
                  <c:v>8.3176000000000823</c:v>
                </c:pt>
                <c:pt idx="896">
                  <c:v>8.324666666666749</c:v>
                </c:pt>
                <c:pt idx="897">
                  <c:v>8.3317333333334158</c:v>
                </c:pt>
                <c:pt idx="898">
                  <c:v>8.3388000000000826</c:v>
                </c:pt>
                <c:pt idx="899">
                  <c:v>8.3458666666667494</c:v>
                </c:pt>
                <c:pt idx="900">
                  <c:v>8.3529333333334161</c:v>
                </c:pt>
                <c:pt idx="901">
                  <c:v>8.3600000000000829</c:v>
                </c:pt>
                <c:pt idx="902">
                  <c:v>8.3670666666667497</c:v>
                </c:pt>
                <c:pt idx="903">
                  <c:v>8.3741333333334165</c:v>
                </c:pt>
                <c:pt idx="904">
                  <c:v>8.3812000000000833</c:v>
                </c:pt>
                <c:pt idx="905">
                  <c:v>8.38826666666675</c:v>
                </c:pt>
                <c:pt idx="906">
                  <c:v>8.3953333333334168</c:v>
                </c:pt>
                <c:pt idx="907">
                  <c:v>8.4024000000000836</c:v>
                </c:pt>
                <c:pt idx="908">
                  <c:v>8.4094666666667504</c:v>
                </c:pt>
                <c:pt idx="909">
                  <c:v>8.4165333333334171</c:v>
                </c:pt>
                <c:pt idx="910">
                  <c:v>8.4236000000000839</c:v>
                </c:pt>
                <c:pt idx="911">
                  <c:v>8.4306666666667507</c:v>
                </c:pt>
                <c:pt idx="912">
                  <c:v>8.4377333333334175</c:v>
                </c:pt>
                <c:pt idx="913">
                  <c:v>8.4448000000000842</c:v>
                </c:pt>
                <c:pt idx="914">
                  <c:v>8.451866666666751</c:v>
                </c:pt>
                <c:pt idx="915">
                  <c:v>8.4589333333334178</c:v>
                </c:pt>
                <c:pt idx="916">
                  <c:v>8.4660000000000846</c:v>
                </c:pt>
                <c:pt idx="917">
                  <c:v>8.4730666666667513</c:v>
                </c:pt>
                <c:pt idx="918">
                  <c:v>8.4801333333334181</c:v>
                </c:pt>
                <c:pt idx="919">
                  <c:v>8.4872000000000849</c:v>
                </c:pt>
                <c:pt idx="920">
                  <c:v>8.4942666666667517</c:v>
                </c:pt>
                <c:pt idx="921">
                  <c:v>8.5013333333334185</c:v>
                </c:pt>
                <c:pt idx="922">
                  <c:v>8.5084000000000852</c:v>
                </c:pt>
                <c:pt idx="923">
                  <c:v>8.515466666666752</c:v>
                </c:pt>
                <c:pt idx="924">
                  <c:v>8.5225333333334188</c:v>
                </c:pt>
                <c:pt idx="925">
                  <c:v>8.5296000000000856</c:v>
                </c:pt>
                <c:pt idx="926">
                  <c:v>8.5366666666667523</c:v>
                </c:pt>
                <c:pt idx="927">
                  <c:v>8.5437333333334191</c:v>
                </c:pt>
                <c:pt idx="928">
                  <c:v>8.5508000000000859</c:v>
                </c:pt>
                <c:pt idx="929">
                  <c:v>8.5578666666667527</c:v>
                </c:pt>
                <c:pt idx="930">
                  <c:v>8.5649333333334194</c:v>
                </c:pt>
                <c:pt idx="931">
                  <c:v>8.5720000000000862</c:v>
                </c:pt>
                <c:pt idx="932">
                  <c:v>8.579066666666753</c:v>
                </c:pt>
                <c:pt idx="933">
                  <c:v>8.5861333333334198</c:v>
                </c:pt>
                <c:pt idx="934">
                  <c:v>8.5932000000000865</c:v>
                </c:pt>
                <c:pt idx="935">
                  <c:v>8.6002666666667533</c:v>
                </c:pt>
                <c:pt idx="936">
                  <c:v>8.6073333333334201</c:v>
                </c:pt>
                <c:pt idx="937">
                  <c:v>8.6144000000000869</c:v>
                </c:pt>
                <c:pt idx="938">
                  <c:v>8.6214666666667537</c:v>
                </c:pt>
                <c:pt idx="939">
                  <c:v>8.6285333333334204</c:v>
                </c:pt>
                <c:pt idx="940">
                  <c:v>8.6356000000000872</c:v>
                </c:pt>
                <c:pt idx="941">
                  <c:v>8.642666666666754</c:v>
                </c:pt>
                <c:pt idx="942">
                  <c:v>8.6497333333334208</c:v>
                </c:pt>
                <c:pt idx="943">
                  <c:v>8.6568000000000875</c:v>
                </c:pt>
                <c:pt idx="944">
                  <c:v>8.6638666666667543</c:v>
                </c:pt>
                <c:pt idx="945">
                  <c:v>8.6709333333334211</c:v>
                </c:pt>
                <c:pt idx="946">
                  <c:v>8.6780000000000879</c:v>
                </c:pt>
                <c:pt idx="947">
                  <c:v>8.6850666666667546</c:v>
                </c:pt>
                <c:pt idx="948">
                  <c:v>8.6921333333334214</c:v>
                </c:pt>
                <c:pt idx="949">
                  <c:v>8.6992000000000882</c:v>
                </c:pt>
                <c:pt idx="950">
                  <c:v>8.706266666666755</c:v>
                </c:pt>
                <c:pt idx="951">
                  <c:v>8.7133333333334217</c:v>
                </c:pt>
                <c:pt idx="952">
                  <c:v>8.7204000000000885</c:v>
                </c:pt>
                <c:pt idx="953">
                  <c:v>8.7274666666667553</c:v>
                </c:pt>
                <c:pt idx="954">
                  <c:v>8.7345333333334221</c:v>
                </c:pt>
                <c:pt idx="955">
                  <c:v>8.7416000000000889</c:v>
                </c:pt>
                <c:pt idx="956">
                  <c:v>8.7486666666667556</c:v>
                </c:pt>
                <c:pt idx="957">
                  <c:v>8.7557333333334224</c:v>
                </c:pt>
                <c:pt idx="958">
                  <c:v>8.7628000000000892</c:v>
                </c:pt>
                <c:pt idx="959">
                  <c:v>8.769866666666756</c:v>
                </c:pt>
                <c:pt idx="960">
                  <c:v>8.7769333333334227</c:v>
                </c:pt>
                <c:pt idx="961">
                  <c:v>8.7840000000000895</c:v>
                </c:pt>
                <c:pt idx="962">
                  <c:v>8.7910666666667563</c:v>
                </c:pt>
                <c:pt idx="963">
                  <c:v>8.7981333333334231</c:v>
                </c:pt>
                <c:pt idx="964">
                  <c:v>8.8052000000000898</c:v>
                </c:pt>
                <c:pt idx="965">
                  <c:v>8.8122666666667566</c:v>
                </c:pt>
                <c:pt idx="966">
                  <c:v>8.8193333333334234</c:v>
                </c:pt>
                <c:pt idx="967">
                  <c:v>8.8264000000000902</c:v>
                </c:pt>
                <c:pt idx="968">
                  <c:v>8.833466666666757</c:v>
                </c:pt>
                <c:pt idx="969">
                  <c:v>8.8405333333334237</c:v>
                </c:pt>
                <c:pt idx="970">
                  <c:v>8.8476000000000905</c:v>
                </c:pt>
                <c:pt idx="971">
                  <c:v>8.8546666666667573</c:v>
                </c:pt>
                <c:pt idx="972">
                  <c:v>8.8617333333334241</c:v>
                </c:pt>
                <c:pt idx="973">
                  <c:v>8.8688000000000908</c:v>
                </c:pt>
                <c:pt idx="974">
                  <c:v>8.8758666666667576</c:v>
                </c:pt>
                <c:pt idx="975">
                  <c:v>8.8829333333334244</c:v>
                </c:pt>
                <c:pt idx="976">
                  <c:v>8.8900000000000912</c:v>
                </c:pt>
                <c:pt idx="977">
                  <c:v>8.8970666666667579</c:v>
                </c:pt>
                <c:pt idx="978">
                  <c:v>8.9041333333334247</c:v>
                </c:pt>
                <c:pt idx="979">
                  <c:v>8.9112000000000915</c:v>
                </c:pt>
                <c:pt idx="980">
                  <c:v>8.9182666666667583</c:v>
                </c:pt>
                <c:pt idx="981">
                  <c:v>8.925333333333425</c:v>
                </c:pt>
                <c:pt idx="982">
                  <c:v>8.9324000000000918</c:v>
                </c:pt>
                <c:pt idx="983">
                  <c:v>8.9394666666667586</c:v>
                </c:pt>
                <c:pt idx="984">
                  <c:v>8.9465333333334254</c:v>
                </c:pt>
                <c:pt idx="985">
                  <c:v>8.9536000000000922</c:v>
                </c:pt>
                <c:pt idx="986">
                  <c:v>8.9606666666667589</c:v>
                </c:pt>
                <c:pt idx="987">
                  <c:v>8.9677333333334257</c:v>
                </c:pt>
                <c:pt idx="988">
                  <c:v>8.9748000000000925</c:v>
                </c:pt>
                <c:pt idx="989">
                  <c:v>8.9818666666667593</c:v>
                </c:pt>
                <c:pt idx="990">
                  <c:v>8.988933333333426</c:v>
                </c:pt>
                <c:pt idx="991">
                  <c:v>8.9960000000000928</c:v>
                </c:pt>
                <c:pt idx="992">
                  <c:v>9.0030666666667596</c:v>
                </c:pt>
                <c:pt idx="993">
                  <c:v>9.0101333333334264</c:v>
                </c:pt>
                <c:pt idx="994">
                  <c:v>9.0172000000000931</c:v>
                </c:pt>
                <c:pt idx="995">
                  <c:v>9.0242666666667599</c:v>
                </c:pt>
                <c:pt idx="996">
                  <c:v>9.0313333333334267</c:v>
                </c:pt>
                <c:pt idx="997">
                  <c:v>9.0384000000000935</c:v>
                </c:pt>
                <c:pt idx="998">
                  <c:v>9.0454666666667602</c:v>
                </c:pt>
                <c:pt idx="999">
                  <c:v>9.052533333333427</c:v>
                </c:pt>
                <c:pt idx="1000">
                  <c:v>9.0596000000000938</c:v>
                </c:pt>
                <c:pt idx="1001">
                  <c:v>9.0666666666667606</c:v>
                </c:pt>
                <c:pt idx="1002">
                  <c:v>9.0737333333334274</c:v>
                </c:pt>
                <c:pt idx="1003">
                  <c:v>9.0808000000000941</c:v>
                </c:pt>
                <c:pt idx="1004">
                  <c:v>9.0878666666667609</c:v>
                </c:pt>
                <c:pt idx="1005">
                  <c:v>9.0949333333334277</c:v>
                </c:pt>
                <c:pt idx="1006">
                  <c:v>9.1020000000000945</c:v>
                </c:pt>
                <c:pt idx="1007">
                  <c:v>9.1090666666667612</c:v>
                </c:pt>
                <c:pt idx="1008">
                  <c:v>9.116133333333428</c:v>
                </c:pt>
                <c:pt idx="1009">
                  <c:v>9.1232000000000948</c:v>
                </c:pt>
                <c:pt idx="1010">
                  <c:v>9.1302666666667616</c:v>
                </c:pt>
                <c:pt idx="1011">
                  <c:v>9.1373333333334283</c:v>
                </c:pt>
                <c:pt idx="1012">
                  <c:v>9.1444000000000951</c:v>
                </c:pt>
                <c:pt idx="1013">
                  <c:v>9.1514666666667619</c:v>
                </c:pt>
                <c:pt idx="1014">
                  <c:v>9.1585333333334287</c:v>
                </c:pt>
                <c:pt idx="1015">
                  <c:v>9.1656000000000954</c:v>
                </c:pt>
                <c:pt idx="1016">
                  <c:v>9.1726666666667622</c:v>
                </c:pt>
                <c:pt idx="1017">
                  <c:v>9.179733333333429</c:v>
                </c:pt>
                <c:pt idx="1018">
                  <c:v>9.1868000000000958</c:v>
                </c:pt>
                <c:pt idx="1019">
                  <c:v>9.1938666666667626</c:v>
                </c:pt>
                <c:pt idx="1020">
                  <c:v>9.2009333333334293</c:v>
                </c:pt>
                <c:pt idx="1021">
                  <c:v>9.2080000000000961</c:v>
                </c:pt>
                <c:pt idx="1022">
                  <c:v>9.2150666666667629</c:v>
                </c:pt>
                <c:pt idx="1023">
                  <c:v>9.2221333333334297</c:v>
                </c:pt>
                <c:pt idx="1024">
                  <c:v>9.2292000000000964</c:v>
                </c:pt>
                <c:pt idx="1025">
                  <c:v>9.2362666666667632</c:v>
                </c:pt>
                <c:pt idx="1026">
                  <c:v>9.24333333333343</c:v>
                </c:pt>
                <c:pt idx="1027">
                  <c:v>9.2504000000000968</c:v>
                </c:pt>
                <c:pt idx="1028">
                  <c:v>9.2574666666667635</c:v>
                </c:pt>
                <c:pt idx="1029">
                  <c:v>9.2645333333334303</c:v>
                </c:pt>
                <c:pt idx="1030">
                  <c:v>9.2716000000000971</c:v>
                </c:pt>
                <c:pt idx="1031">
                  <c:v>9.2786666666667639</c:v>
                </c:pt>
                <c:pt idx="1032">
                  <c:v>9.2857333333334307</c:v>
                </c:pt>
                <c:pt idx="1033">
                  <c:v>9.2928000000000974</c:v>
                </c:pt>
                <c:pt idx="1034">
                  <c:v>9.2998666666667642</c:v>
                </c:pt>
                <c:pt idx="1035">
                  <c:v>9.306933333333431</c:v>
                </c:pt>
                <c:pt idx="1036">
                  <c:v>9.3140000000000978</c:v>
                </c:pt>
                <c:pt idx="1037">
                  <c:v>9.3210666666667645</c:v>
                </c:pt>
                <c:pt idx="1038">
                  <c:v>9.3281333333334313</c:v>
                </c:pt>
                <c:pt idx="1039">
                  <c:v>9.3352000000000981</c:v>
                </c:pt>
                <c:pt idx="1040">
                  <c:v>9.3422666666667649</c:v>
                </c:pt>
                <c:pt idx="1041">
                  <c:v>9.3493333333334316</c:v>
                </c:pt>
                <c:pt idx="1042">
                  <c:v>9.3564000000000984</c:v>
                </c:pt>
                <c:pt idx="1043">
                  <c:v>9.3634666666667652</c:v>
                </c:pt>
                <c:pt idx="1044">
                  <c:v>9.370533333333432</c:v>
                </c:pt>
                <c:pt idx="1045">
                  <c:v>9.3776000000000987</c:v>
                </c:pt>
                <c:pt idx="1046">
                  <c:v>9.3846666666667655</c:v>
                </c:pt>
                <c:pt idx="1047">
                  <c:v>9.3917333333334323</c:v>
                </c:pt>
                <c:pt idx="1048">
                  <c:v>9.3988000000000991</c:v>
                </c:pt>
                <c:pt idx="1049">
                  <c:v>9.4058666666667659</c:v>
                </c:pt>
                <c:pt idx="1050">
                  <c:v>9.4129333333334326</c:v>
                </c:pt>
                <c:pt idx="1051">
                  <c:v>9.4200000000000994</c:v>
                </c:pt>
                <c:pt idx="1052">
                  <c:v>9.4270666666667662</c:v>
                </c:pt>
                <c:pt idx="1053">
                  <c:v>9.434133333333433</c:v>
                </c:pt>
                <c:pt idx="1054">
                  <c:v>9.4412000000000997</c:v>
                </c:pt>
                <c:pt idx="1055">
                  <c:v>9.4482666666667665</c:v>
                </c:pt>
                <c:pt idx="1056">
                  <c:v>9.4553333333334333</c:v>
                </c:pt>
                <c:pt idx="1057">
                  <c:v>9.4624000000001001</c:v>
                </c:pt>
                <c:pt idx="1058">
                  <c:v>9.4694666666667668</c:v>
                </c:pt>
                <c:pt idx="1059">
                  <c:v>9.4765333333334336</c:v>
                </c:pt>
                <c:pt idx="1060">
                  <c:v>9.4836000000001004</c:v>
                </c:pt>
                <c:pt idx="1061">
                  <c:v>9.4906666666667672</c:v>
                </c:pt>
                <c:pt idx="1062">
                  <c:v>9.4977333333334339</c:v>
                </c:pt>
                <c:pt idx="1063">
                  <c:v>9.5048000000001007</c:v>
                </c:pt>
                <c:pt idx="1064">
                  <c:v>9.5118666666667675</c:v>
                </c:pt>
                <c:pt idx="1065">
                  <c:v>9.5189333333334343</c:v>
                </c:pt>
                <c:pt idx="1066">
                  <c:v>9.5260000000001011</c:v>
                </c:pt>
                <c:pt idx="1067">
                  <c:v>9.5330666666667678</c:v>
                </c:pt>
                <c:pt idx="1068">
                  <c:v>9.5401333333334346</c:v>
                </c:pt>
                <c:pt idx="1069">
                  <c:v>9.5472000000001014</c:v>
                </c:pt>
                <c:pt idx="1070">
                  <c:v>9.5542666666667682</c:v>
                </c:pt>
                <c:pt idx="1071">
                  <c:v>9.5613333333334349</c:v>
                </c:pt>
                <c:pt idx="1072">
                  <c:v>9.5684000000001017</c:v>
                </c:pt>
                <c:pt idx="1073">
                  <c:v>9.5754666666667685</c:v>
                </c:pt>
                <c:pt idx="1074">
                  <c:v>9.5825333333334353</c:v>
                </c:pt>
                <c:pt idx="1075">
                  <c:v>9.589600000000102</c:v>
                </c:pt>
                <c:pt idx="1076">
                  <c:v>9.5966666666667688</c:v>
                </c:pt>
                <c:pt idx="1077">
                  <c:v>9.6037333333334356</c:v>
                </c:pt>
                <c:pt idx="1078">
                  <c:v>9.6108000000001024</c:v>
                </c:pt>
                <c:pt idx="1079">
                  <c:v>9.6178666666667691</c:v>
                </c:pt>
                <c:pt idx="1080">
                  <c:v>9.6249333333334359</c:v>
                </c:pt>
                <c:pt idx="1081">
                  <c:v>9.6320000000001027</c:v>
                </c:pt>
                <c:pt idx="1082">
                  <c:v>9.6390666666667695</c:v>
                </c:pt>
                <c:pt idx="1083">
                  <c:v>9.6461333333334363</c:v>
                </c:pt>
                <c:pt idx="1084">
                  <c:v>9.653200000000103</c:v>
                </c:pt>
                <c:pt idx="1085">
                  <c:v>9.6602666666667698</c:v>
                </c:pt>
                <c:pt idx="1086">
                  <c:v>9.6673333333334366</c:v>
                </c:pt>
                <c:pt idx="1087">
                  <c:v>9.6744000000001034</c:v>
                </c:pt>
                <c:pt idx="1088">
                  <c:v>9.6814666666667701</c:v>
                </c:pt>
                <c:pt idx="1089">
                  <c:v>9.6885333333334369</c:v>
                </c:pt>
                <c:pt idx="1090">
                  <c:v>9.6956000000001037</c:v>
                </c:pt>
                <c:pt idx="1091">
                  <c:v>9.7026666666667705</c:v>
                </c:pt>
                <c:pt idx="1092">
                  <c:v>9.7097333333334372</c:v>
                </c:pt>
                <c:pt idx="1093">
                  <c:v>9.716800000000104</c:v>
                </c:pt>
                <c:pt idx="1094">
                  <c:v>9.7238666666667708</c:v>
                </c:pt>
                <c:pt idx="1095">
                  <c:v>9.7309333333334376</c:v>
                </c:pt>
                <c:pt idx="1096">
                  <c:v>9.7380000000001044</c:v>
                </c:pt>
                <c:pt idx="1097">
                  <c:v>9.7450666666667711</c:v>
                </c:pt>
                <c:pt idx="1098">
                  <c:v>9.7521333333334379</c:v>
                </c:pt>
                <c:pt idx="1099">
                  <c:v>9.7592000000001047</c:v>
                </c:pt>
                <c:pt idx="1100">
                  <c:v>9.7662666666667715</c:v>
                </c:pt>
                <c:pt idx="1101">
                  <c:v>9.7733333333334382</c:v>
                </c:pt>
                <c:pt idx="1102">
                  <c:v>9.780400000000105</c:v>
                </c:pt>
                <c:pt idx="1103">
                  <c:v>9.7874666666667718</c:v>
                </c:pt>
                <c:pt idx="1104">
                  <c:v>9.7945333333334386</c:v>
                </c:pt>
                <c:pt idx="1105">
                  <c:v>9.8016000000001053</c:v>
                </c:pt>
                <c:pt idx="1106">
                  <c:v>9.8086666666667721</c:v>
                </c:pt>
                <c:pt idx="1107">
                  <c:v>9.8157333333334389</c:v>
                </c:pt>
                <c:pt idx="1108">
                  <c:v>9.8228000000001057</c:v>
                </c:pt>
                <c:pt idx="1109">
                  <c:v>9.8298666666667724</c:v>
                </c:pt>
                <c:pt idx="1110">
                  <c:v>9.8369333333334392</c:v>
                </c:pt>
                <c:pt idx="1111">
                  <c:v>9.844000000000106</c:v>
                </c:pt>
                <c:pt idx="1112">
                  <c:v>9.8510666666667728</c:v>
                </c:pt>
                <c:pt idx="1113">
                  <c:v>9.8581333333334396</c:v>
                </c:pt>
                <c:pt idx="1114">
                  <c:v>9.8652000000001063</c:v>
                </c:pt>
                <c:pt idx="1115">
                  <c:v>9.8722666666667731</c:v>
                </c:pt>
                <c:pt idx="1116">
                  <c:v>9.8793333333334399</c:v>
                </c:pt>
                <c:pt idx="1117">
                  <c:v>9.8864000000001067</c:v>
                </c:pt>
                <c:pt idx="1118">
                  <c:v>9.8934666666667734</c:v>
                </c:pt>
                <c:pt idx="1119">
                  <c:v>9.9005333333334402</c:v>
                </c:pt>
                <c:pt idx="1120">
                  <c:v>9.907600000000107</c:v>
                </c:pt>
                <c:pt idx="1121">
                  <c:v>9.9146666666667738</c:v>
                </c:pt>
                <c:pt idx="1122">
                  <c:v>9.9217333333334405</c:v>
                </c:pt>
                <c:pt idx="1123">
                  <c:v>9.9288000000001073</c:v>
                </c:pt>
                <c:pt idx="1124">
                  <c:v>9.9358666666667741</c:v>
                </c:pt>
                <c:pt idx="1125">
                  <c:v>9.9429333333334409</c:v>
                </c:pt>
                <c:pt idx="1126">
                  <c:v>9.9500000000001076</c:v>
                </c:pt>
                <c:pt idx="1127">
                  <c:v>9.9570666666667744</c:v>
                </c:pt>
                <c:pt idx="1128">
                  <c:v>9.9641333333334412</c:v>
                </c:pt>
                <c:pt idx="1129">
                  <c:v>9.971200000000108</c:v>
                </c:pt>
                <c:pt idx="1130">
                  <c:v>9.9782666666667748</c:v>
                </c:pt>
                <c:pt idx="1131">
                  <c:v>9.9853333333334415</c:v>
                </c:pt>
                <c:pt idx="1132">
                  <c:v>9.9924000000001083</c:v>
                </c:pt>
                <c:pt idx="1133">
                  <c:v>9.9994666666667751</c:v>
                </c:pt>
                <c:pt idx="1134">
                  <c:v>10.006533333333442</c:v>
                </c:pt>
                <c:pt idx="1135">
                  <c:v>10.013600000000109</c:v>
                </c:pt>
                <c:pt idx="1136">
                  <c:v>10.020666666666775</c:v>
                </c:pt>
                <c:pt idx="1137">
                  <c:v>10.027733333333442</c:v>
                </c:pt>
                <c:pt idx="1138">
                  <c:v>10.034800000000109</c:v>
                </c:pt>
                <c:pt idx="1139">
                  <c:v>10.041866666666776</c:v>
                </c:pt>
                <c:pt idx="1140">
                  <c:v>10.048933333333443</c:v>
                </c:pt>
                <c:pt idx="1141">
                  <c:v>10.056000000000109</c:v>
                </c:pt>
                <c:pt idx="1142">
                  <c:v>10.063066666666776</c:v>
                </c:pt>
                <c:pt idx="1143">
                  <c:v>10.070133333333443</c:v>
                </c:pt>
                <c:pt idx="1144">
                  <c:v>10.07720000000011</c:v>
                </c:pt>
                <c:pt idx="1145">
                  <c:v>10.084266666666776</c:v>
                </c:pt>
                <c:pt idx="1146">
                  <c:v>10.091333333333443</c:v>
                </c:pt>
                <c:pt idx="1147">
                  <c:v>10.09840000000011</c:v>
                </c:pt>
                <c:pt idx="1148">
                  <c:v>10.105466666666777</c:v>
                </c:pt>
                <c:pt idx="1149">
                  <c:v>10.112533333333444</c:v>
                </c:pt>
                <c:pt idx="1150">
                  <c:v>10.11960000000011</c:v>
                </c:pt>
                <c:pt idx="1151">
                  <c:v>10.126666666666777</c:v>
                </c:pt>
                <c:pt idx="1152">
                  <c:v>10.133733333333444</c:v>
                </c:pt>
                <c:pt idx="1153">
                  <c:v>10.140800000000111</c:v>
                </c:pt>
                <c:pt idx="1154">
                  <c:v>10.147866666666777</c:v>
                </c:pt>
                <c:pt idx="1155">
                  <c:v>10.154933333333444</c:v>
                </c:pt>
                <c:pt idx="1156">
                  <c:v>10.162000000000111</c:v>
                </c:pt>
                <c:pt idx="1157">
                  <c:v>10.169066666666778</c:v>
                </c:pt>
                <c:pt idx="1158">
                  <c:v>10.176133333333444</c:v>
                </c:pt>
                <c:pt idx="1159">
                  <c:v>10.183200000000111</c:v>
                </c:pt>
                <c:pt idx="1160">
                  <c:v>10.190266666666778</c:v>
                </c:pt>
                <c:pt idx="1161">
                  <c:v>10.197333333333445</c:v>
                </c:pt>
                <c:pt idx="1162">
                  <c:v>10.204400000000112</c:v>
                </c:pt>
                <c:pt idx="1163">
                  <c:v>10.211466666666778</c:v>
                </c:pt>
                <c:pt idx="1164">
                  <c:v>10.218533333333445</c:v>
                </c:pt>
                <c:pt idx="1165">
                  <c:v>10.225600000000112</c:v>
                </c:pt>
                <c:pt idx="1166">
                  <c:v>10.232666666666779</c:v>
                </c:pt>
                <c:pt idx="1167">
                  <c:v>10.239733333333445</c:v>
                </c:pt>
                <c:pt idx="1168">
                  <c:v>10.246800000000112</c:v>
                </c:pt>
                <c:pt idx="1169">
                  <c:v>10.253866666666779</c:v>
                </c:pt>
                <c:pt idx="1170">
                  <c:v>10.260933333333446</c:v>
                </c:pt>
                <c:pt idx="1171">
                  <c:v>10.268000000000113</c:v>
                </c:pt>
                <c:pt idx="1172">
                  <c:v>10.275066666666779</c:v>
                </c:pt>
                <c:pt idx="1173">
                  <c:v>10.282133333333446</c:v>
                </c:pt>
                <c:pt idx="1174">
                  <c:v>10.289200000000113</c:v>
                </c:pt>
                <c:pt idx="1175">
                  <c:v>10.29626666666678</c:v>
                </c:pt>
                <c:pt idx="1176">
                  <c:v>10.303333333333446</c:v>
                </c:pt>
                <c:pt idx="1177">
                  <c:v>10.310400000000113</c:v>
                </c:pt>
                <c:pt idx="1178">
                  <c:v>10.31746666666678</c:v>
                </c:pt>
                <c:pt idx="1179">
                  <c:v>10.324533333333447</c:v>
                </c:pt>
                <c:pt idx="1180">
                  <c:v>10.331600000000114</c:v>
                </c:pt>
                <c:pt idx="1181">
                  <c:v>10.33866666666678</c:v>
                </c:pt>
                <c:pt idx="1182">
                  <c:v>10.345733333333447</c:v>
                </c:pt>
                <c:pt idx="1183">
                  <c:v>10.352800000000114</c:v>
                </c:pt>
                <c:pt idx="1184">
                  <c:v>10.359866666666781</c:v>
                </c:pt>
                <c:pt idx="1185">
                  <c:v>10.366933333333447</c:v>
                </c:pt>
                <c:pt idx="1186">
                  <c:v>10.374000000000114</c:v>
                </c:pt>
                <c:pt idx="1187">
                  <c:v>10.381066666666781</c:v>
                </c:pt>
                <c:pt idx="1188">
                  <c:v>10.388133333333448</c:v>
                </c:pt>
                <c:pt idx="1189">
                  <c:v>10.395200000000115</c:v>
                </c:pt>
                <c:pt idx="1190">
                  <c:v>10.402266666666781</c:v>
                </c:pt>
                <c:pt idx="1191">
                  <c:v>10.409333333333448</c:v>
                </c:pt>
                <c:pt idx="1192">
                  <c:v>10.416400000000115</c:v>
                </c:pt>
                <c:pt idx="1193">
                  <c:v>10.423466666666782</c:v>
                </c:pt>
                <c:pt idx="1194">
                  <c:v>10.430533333333448</c:v>
                </c:pt>
                <c:pt idx="1195">
                  <c:v>10.437600000000115</c:v>
                </c:pt>
                <c:pt idx="1196">
                  <c:v>10.444666666666782</c:v>
                </c:pt>
                <c:pt idx="1197">
                  <c:v>10.451733333333449</c:v>
                </c:pt>
                <c:pt idx="1198">
                  <c:v>10.458800000000116</c:v>
                </c:pt>
                <c:pt idx="1199">
                  <c:v>10.465866666666782</c:v>
                </c:pt>
                <c:pt idx="1200">
                  <c:v>10.472933333333449</c:v>
                </c:pt>
                <c:pt idx="1201">
                  <c:v>10.480000000000116</c:v>
                </c:pt>
                <c:pt idx="1202">
                  <c:v>10.487066666666783</c:v>
                </c:pt>
                <c:pt idx="1203">
                  <c:v>10.494133333333449</c:v>
                </c:pt>
                <c:pt idx="1204">
                  <c:v>10.501200000000116</c:v>
                </c:pt>
                <c:pt idx="1205">
                  <c:v>10.508266666666783</c:v>
                </c:pt>
                <c:pt idx="1206">
                  <c:v>10.51533333333345</c:v>
                </c:pt>
                <c:pt idx="1207">
                  <c:v>10.522400000000117</c:v>
                </c:pt>
                <c:pt idx="1208">
                  <c:v>10.529466666666783</c:v>
                </c:pt>
                <c:pt idx="1209">
                  <c:v>10.53653333333345</c:v>
                </c:pt>
                <c:pt idx="1210">
                  <c:v>10.543600000000117</c:v>
                </c:pt>
                <c:pt idx="1211">
                  <c:v>10.550666666666784</c:v>
                </c:pt>
                <c:pt idx="1212">
                  <c:v>10.55773333333345</c:v>
                </c:pt>
                <c:pt idx="1213">
                  <c:v>10.564800000000117</c:v>
                </c:pt>
                <c:pt idx="1214">
                  <c:v>10.571866666666784</c:v>
                </c:pt>
                <c:pt idx="1215">
                  <c:v>10.578933333333451</c:v>
                </c:pt>
                <c:pt idx="1216">
                  <c:v>10.586000000000118</c:v>
                </c:pt>
                <c:pt idx="1217">
                  <c:v>10.593066666666784</c:v>
                </c:pt>
                <c:pt idx="1218">
                  <c:v>10.600133333333451</c:v>
                </c:pt>
                <c:pt idx="1219">
                  <c:v>10.607200000000118</c:v>
                </c:pt>
                <c:pt idx="1220">
                  <c:v>10.614266666666785</c:v>
                </c:pt>
                <c:pt idx="1221">
                  <c:v>10.621333333333451</c:v>
                </c:pt>
                <c:pt idx="1222">
                  <c:v>10.628400000000118</c:v>
                </c:pt>
                <c:pt idx="1223">
                  <c:v>10.635466666666785</c:v>
                </c:pt>
                <c:pt idx="1224">
                  <c:v>10.642533333333452</c:v>
                </c:pt>
                <c:pt idx="1225">
                  <c:v>10.649600000000119</c:v>
                </c:pt>
                <c:pt idx="1226">
                  <c:v>10.656666666666785</c:v>
                </c:pt>
                <c:pt idx="1227">
                  <c:v>10.663733333333452</c:v>
                </c:pt>
                <c:pt idx="1228">
                  <c:v>10.670800000000119</c:v>
                </c:pt>
                <c:pt idx="1229">
                  <c:v>10.677866666666786</c:v>
                </c:pt>
                <c:pt idx="1230">
                  <c:v>10.684933333333452</c:v>
                </c:pt>
                <c:pt idx="1231">
                  <c:v>10.692000000000119</c:v>
                </c:pt>
                <c:pt idx="1232">
                  <c:v>10.699066666666786</c:v>
                </c:pt>
                <c:pt idx="1233">
                  <c:v>10.706133333333453</c:v>
                </c:pt>
                <c:pt idx="1234">
                  <c:v>10.71320000000012</c:v>
                </c:pt>
                <c:pt idx="1235">
                  <c:v>10.720266666666786</c:v>
                </c:pt>
                <c:pt idx="1236">
                  <c:v>10.727333333333453</c:v>
                </c:pt>
                <c:pt idx="1237">
                  <c:v>10.73440000000012</c:v>
                </c:pt>
                <c:pt idx="1238">
                  <c:v>10.741466666666787</c:v>
                </c:pt>
                <c:pt idx="1239">
                  <c:v>10.748533333333453</c:v>
                </c:pt>
                <c:pt idx="1240">
                  <c:v>10.75560000000012</c:v>
                </c:pt>
                <c:pt idx="1241">
                  <c:v>10.762666666666787</c:v>
                </c:pt>
                <c:pt idx="1242">
                  <c:v>10.769733333333454</c:v>
                </c:pt>
                <c:pt idx="1243">
                  <c:v>10.776800000000121</c:v>
                </c:pt>
                <c:pt idx="1244">
                  <c:v>10.783866666666787</c:v>
                </c:pt>
                <c:pt idx="1245">
                  <c:v>10.790933333333454</c:v>
                </c:pt>
                <c:pt idx="1246">
                  <c:v>10.798000000000121</c:v>
                </c:pt>
                <c:pt idx="1247">
                  <c:v>10.805066666666788</c:v>
                </c:pt>
                <c:pt idx="1248">
                  <c:v>10.812133333333454</c:v>
                </c:pt>
                <c:pt idx="1249">
                  <c:v>10.819200000000121</c:v>
                </c:pt>
                <c:pt idx="1250">
                  <c:v>10.826266666666788</c:v>
                </c:pt>
                <c:pt idx="1251">
                  <c:v>10.833333333333455</c:v>
                </c:pt>
                <c:pt idx="1252">
                  <c:v>10.840400000000121</c:v>
                </c:pt>
                <c:pt idx="1253">
                  <c:v>10.847466666666788</c:v>
                </c:pt>
                <c:pt idx="1254">
                  <c:v>10.854533333333455</c:v>
                </c:pt>
                <c:pt idx="1255">
                  <c:v>10.861600000000122</c:v>
                </c:pt>
                <c:pt idx="1256">
                  <c:v>10.868666666666789</c:v>
                </c:pt>
                <c:pt idx="1257">
                  <c:v>10.875733333333455</c:v>
                </c:pt>
                <c:pt idx="1258">
                  <c:v>10.882800000000122</c:v>
                </c:pt>
                <c:pt idx="1259">
                  <c:v>10.889866666666789</c:v>
                </c:pt>
                <c:pt idx="1260">
                  <c:v>10.896933333333456</c:v>
                </c:pt>
                <c:pt idx="1261">
                  <c:v>10.904000000000122</c:v>
                </c:pt>
                <c:pt idx="1262">
                  <c:v>10.911066666666789</c:v>
                </c:pt>
                <c:pt idx="1263">
                  <c:v>10.918133333333456</c:v>
                </c:pt>
                <c:pt idx="1264">
                  <c:v>10.925200000000123</c:v>
                </c:pt>
                <c:pt idx="1265">
                  <c:v>10.93226666666679</c:v>
                </c:pt>
                <c:pt idx="1266">
                  <c:v>10.939333333333456</c:v>
                </c:pt>
                <c:pt idx="1267">
                  <c:v>10.946400000000123</c:v>
                </c:pt>
                <c:pt idx="1268">
                  <c:v>10.95346666666679</c:v>
                </c:pt>
                <c:pt idx="1269">
                  <c:v>10.960533333333457</c:v>
                </c:pt>
                <c:pt idx="1270">
                  <c:v>10.967600000000123</c:v>
                </c:pt>
                <c:pt idx="1271">
                  <c:v>10.97466666666679</c:v>
                </c:pt>
                <c:pt idx="1272">
                  <c:v>10.981733333333457</c:v>
                </c:pt>
                <c:pt idx="1273">
                  <c:v>10.988800000000124</c:v>
                </c:pt>
                <c:pt idx="1274">
                  <c:v>10.995866666666791</c:v>
                </c:pt>
                <c:pt idx="1275">
                  <c:v>11.002933333333457</c:v>
                </c:pt>
                <c:pt idx="1276">
                  <c:v>11.010000000000124</c:v>
                </c:pt>
                <c:pt idx="1277">
                  <c:v>11.017066666666791</c:v>
                </c:pt>
                <c:pt idx="1278">
                  <c:v>11.024133333333458</c:v>
                </c:pt>
                <c:pt idx="1279">
                  <c:v>11.031200000000124</c:v>
                </c:pt>
                <c:pt idx="1280">
                  <c:v>11.038266666666791</c:v>
                </c:pt>
                <c:pt idx="1281">
                  <c:v>11.045333333333458</c:v>
                </c:pt>
                <c:pt idx="1282">
                  <c:v>11.052400000000125</c:v>
                </c:pt>
                <c:pt idx="1283">
                  <c:v>11.059466666666792</c:v>
                </c:pt>
                <c:pt idx="1284">
                  <c:v>11.066533333333458</c:v>
                </c:pt>
                <c:pt idx="1285">
                  <c:v>11.073600000000125</c:v>
                </c:pt>
                <c:pt idx="1286">
                  <c:v>11.080666666666792</c:v>
                </c:pt>
                <c:pt idx="1287">
                  <c:v>11.087733333333459</c:v>
                </c:pt>
                <c:pt idx="1288">
                  <c:v>11.094800000000125</c:v>
                </c:pt>
                <c:pt idx="1289">
                  <c:v>11.101866666666792</c:v>
                </c:pt>
                <c:pt idx="1290">
                  <c:v>11.108933333333459</c:v>
                </c:pt>
                <c:pt idx="1291">
                  <c:v>11.116000000000126</c:v>
                </c:pt>
                <c:pt idx="1292">
                  <c:v>11.123066666666793</c:v>
                </c:pt>
                <c:pt idx="1293">
                  <c:v>11.130133333333459</c:v>
                </c:pt>
                <c:pt idx="1294">
                  <c:v>11.137200000000126</c:v>
                </c:pt>
                <c:pt idx="1295">
                  <c:v>11.144266666666793</c:v>
                </c:pt>
                <c:pt idx="1296">
                  <c:v>11.15133333333346</c:v>
                </c:pt>
                <c:pt idx="1297">
                  <c:v>11.158400000000126</c:v>
                </c:pt>
                <c:pt idx="1298">
                  <c:v>11.165466666666793</c:v>
                </c:pt>
                <c:pt idx="1299">
                  <c:v>11.17253333333346</c:v>
                </c:pt>
                <c:pt idx="1300">
                  <c:v>11.179600000000127</c:v>
                </c:pt>
                <c:pt idx="1301">
                  <c:v>11.186666666666794</c:v>
                </c:pt>
                <c:pt idx="1302">
                  <c:v>11.19373333333346</c:v>
                </c:pt>
                <c:pt idx="1303">
                  <c:v>11.200800000000127</c:v>
                </c:pt>
                <c:pt idx="1304">
                  <c:v>11.207866666666794</c:v>
                </c:pt>
                <c:pt idx="1305">
                  <c:v>11.214933333333461</c:v>
                </c:pt>
                <c:pt idx="1306">
                  <c:v>11.222000000000127</c:v>
                </c:pt>
                <c:pt idx="1307">
                  <c:v>11.229066666666794</c:v>
                </c:pt>
                <c:pt idx="1308">
                  <c:v>11.236133333333461</c:v>
                </c:pt>
                <c:pt idx="1309">
                  <c:v>11.243200000000128</c:v>
                </c:pt>
                <c:pt idx="1310">
                  <c:v>11.250266666666795</c:v>
                </c:pt>
                <c:pt idx="1311">
                  <c:v>11.257333333333461</c:v>
                </c:pt>
                <c:pt idx="1312">
                  <c:v>11.264400000000128</c:v>
                </c:pt>
                <c:pt idx="1313">
                  <c:v>11.271466666666795</c:v>
                </c:pt>
                <c:pt idx="1314">
                  <c:v>11.278533333333462</c:v>
                </c:pt>
                <c:pt idx="1315">
                  <c:v>11.285600000000128</c:v>
                </c:pt>
                <c:pt idx="1316">
                  <c:v>11.292666666666795</c:v>
                </c:pt>
                <c:pt idx="1317">
                  <c:v>11.299733333333462</c:v>
                </c:pt>
                <c:pt idx="1318">
                  <c:v>11.306800000000129</c:v>
                </c:pt>
                <c:pt idx="1319">
                  <c:v>11.313866666666796</c:v>
                </c:pt>
                <c:pt idx="1320">
                  <c:v>11.320933333333462</c:v>
                </c:pt>
                <c:pt idx="1321">
                  <c:v>11.328000000000129</c:v>
                </c:pt>
                <c:pt idx="1322">
                  <c:v>11.335066666666796</c:v>
                </c:pt>
                <c:pt idx="1323">
                  <c:v>11.342133333333463</c:v>
                </c:pt>
                <c:pt idx="1324">
                  <c:v>11.349200000000129</c:v>
                </c:pt>
                <c:pt idx="1325">
                  <c:v>11.356266666666796</c:v>
                </c:pt>
                <c:pt idx="1326">
                  <c:v>11.363333333333463</c:v>
                </c:pt>
                <c:pt idx="1327">
                  <c:v>11.37040000000013</c:v>
                </c:pt>
                <c:pt idx="1328">
                  <c:v>11.377466666666797</c:v>
                </c:pt>
                <c:pt idx="1329">
                  <c:v>11.384533333333463</c:v>
                </c:pt>
                <c:pt idx="1330">
                  <c:v>11.39160000000013</c:v>
                </c:pt>
                <c:pt idx="1331">
                  <c:v>11.398666666666797</c:v>
                </c:pt>
                <c:pt idx="1332">
                  <c:v>11.405733333333464</c:v>
                </c:pt>
                <c:pt idx="1333">
                  <c:v>11.41280000000013</c:v>
                </c:pt>
                <c:pt idx="1334">
                  <c:v>11.419866666666797</c:v>
                </c:pt>
                <c:pt idx="1335">
                  <c:v>11.426933333333464</c:v>
                </c:pt>
                <c:pt idx="1336">
                  <c:v>11.434000000000131</c:v>
                </c:pt>
                <c:pt idx="1337">
                  <c:v>11.441066666666798</c:v>
                </c:pt>
                <c:pt idx="1338">
                  <c:v>11.448133333333464</c:v>
                </c:pt>
                <c:pt idx="1339">
                  <c:v>11.455200000000131</c:v>
                </c:pt>
                <c:pt idx="1340">
                  <c:v>11.462266666666798</c:v>
                </c:pt>
                <c:pt idx="1341">
                  <c:v>11.469333333333465</c:v>
                </c:pt>
                <c:pt idx="1342">
                  <c:v>11.476400000000131</c:v>
                </c:pt>
                <c:pt idx="1343">
                  <c:v>11.483466666666798</c:v>
                </c:pt>
                <c:pt idx="1344">
                  <c:v>11.490533333333465</c:v>
                </c:pt>
                <c:pt idx="1345">
                  <c:v>11.497600000000132</c:v>
                </c:pt>
                <c:pt idx="1346">
                  <c:v>11.504666666666798</c:v>
                </c:pt>
                <c:pt idx="1347">
                  <c:v>11.511733333333465</c:v>
                </c:pt>
                <c:pt idx="1348">
                  <c:v>11.518800000000132</c:v>
                </c:pt>
                <c:pt idx="1349">
                  <c:v>11.525866666666799</c:v>
                </c:pt>
                <c:pt idx="1350">
                  <c:v>11.532933333333466</c:v>
                </c:pt>
                <c:pt idx="1351">
                  <c:v>11.540000000000132</c:v>
                </c:pt>
                <c:pt idx="1352">
                  <c:v>11.547066666666799</c:v>
                </c:pt>
                <c:pt idx="1353">
                  <c:v>11.554133333333466</c:v>
                </c:pt>
                <c:pt idx="1354">
                  <c:v>11.561200000000133</c:v>
                </c:pt>
                <c:pt idx="1355">
                  <c:v>11.568266666666799</c:v>
                </c:pt>
                <c:pt idx="1356">
                  <c:v>11.575333333333466</c:v>
                </c:pt>
                <c:pt idx="1357">
                  <c:v>11.582400000000133</c:v>
                </c:pt>
                <c:pt idx="1358">
                  <c:v>11.5894666666668</c:v>
                </c:pt>
                <c:pt idx="1359">
                  <c:v>11.596533333333467</c:v>
                </c:pt>
                <c:pt idx="1360">
                  <c:v>11.603600000000133</c:v>
                </c:pt>
                <c:pt idx="1361">
                  <c:v>11.6106666666668</c:v>
                </c:pt>
                <c:pt idx="1362">
                  <c:v>11.617733333333467</c:v>
                </c:pt>
                <c:pt idx="1363">
                  <c:v>11.624800000000134</c:v>
                </c:pt>
                <c:pt idx="1364">
                  <c:v>11.6318666666668</c:v>
                </c:pt>
                <c:pt idx="1365">
                  <c:v>11.638933333333467</c:v>
                </c:pt>
                <c:pt idx="1366">
                  <c:v>11.646000000000134</c:v>
                </c:pt>
                <c:pt idx="1367">
                  <c:v>11.653066666666801</c:v>
                </c:pt>
                <c:pt idx="1368">
                  <c:v>11.660133333333468</c:v>
                </c:pt>
                <c:pt idx="1369">
                  <c:v>11.667200000000134</c:v>
                </c:pt>
                <c:pt idx="1370">
                  <c:v>11.674266666666801</c:v>
                </c:pt>
                <c:pt idx="1371">
                  <c:v>11.681333333333468</c:v>
                </c:pt>
                <c:pt idx="1372">
                  <c:v>11.688400000000135</c:v>
                </c:pt>
                <c:pt idx="1373">
                  <c:v>11.695466666666801</c:v>
                </c:pt>
                <c:pt idx="1374">
                  <c:v>11.702533333333468</c:v>
                </c:pt>
                <c:pt idx="1375">
                  <c:v>11.709600000000135</c:v>
                </c:pt>
                <c:pt idx="1376">
                  <c:v>11.716666666666802</c:v>
                </c:pt>
                <c:pt idx="1377">
                  <c:v>11.723733333333469</c:v>
                </c:pt>
                <c:pt idx="1378">
                  <c:v>11.730800000000135</c:v>
                </c:pt>
                <c:pt idx="1379">
                  <c:v>11.737866666666802</c:v>
                </c:pt>
                <c:pt idx="1380">
                  <c:v>11.744933333333469</c:v>
                </c:pt>
                <c:pt idx="1381">
                  <c:v>11.752000000000136</c:v>
                </c:pt>
                <c:pt idx="1382">
                  <c:v>11.759066666666802</c:v>
                </c:pt>
                <c:pt idx="1383">
                  <c:v>11.766133333333469</c:v>
                </c:pt>
                <c:pt idx="1384">
                  <c:v>11.773200000000136</c:v>
                </c:pt>
                <c:pt idx="1385">
                  <c:v>11.780266666666803</c:v>
                </c:pt>
                <c:pt idx="1386">
                  <c:v>11.78733333333347</c:v>
                </c:pt>
                <c:pt idx="1387">
                  <c:v>11.794400000000136</c:v>
                </c:pt>
                <c:pt idx="1388">
                  <c:v>11.801466666666803</c:v>
                </c:pt>
                <c:pt idx="1389">
                  <c:v>11.80853333333347</c:v>
                </c:pt>
                <c:pt idx="1390">
                  <c:v>11.815600000000137</c:v>
                </c:pt>
                <c:pt idx="1391">
                  <c:v>11.822666666666803</c:v>
                </c:pt>
                <c:pt idx="1392">
                  <c:v>11.82973333333347</c:v>
                </c:pt>
                <c:pt idx="1393">
                  <c:v>11.836800000000137</c:v>
                </c:pt>
                <c:pt idx="1394">
                  <c:v>11.843866666666804</c:v>
                </c:pt>
                <c:pt idx="1395">
                  <c:v>11.850933333333471</c:v>
                </c:pt>
                <c:pt idx="1396">
                  <c:v>11.858000000000137</c:v>
                </c:pt>
                <c:pt idx="1397">
                  <c:v>11.865066666666804</c:v>
                </c:pt>
                <c:pt idx="1398">
                  <c:v>11.872133333333471</c:v>
                </c:pt>
                <c:pt idx="1399">
                  <c:v>11.879200000000138</c:v>
                </c:pt>
                <c:pt idx="1400">
                  <c:v>11.886266666666804</c:v>
                </c:pt>
                <c:pt idx="1401">
                  <c:v>11.893333333333471</c:v>
                </c:pt>
                <c:pt idx="1402">
                  <c:v>11.900400000000138</c:v>
                </c:pt>
                <c:pt idx="1403">
                  <c:v>11.907466666666805</c:v>
                </c:pt>
                <c:pt idx="1404">
                  <c:v>11.914533333333472</c:v>
                </c:pt>
                <c:pt idx="1405">
                  <c:v>11.921600000000138</c:v>
                </c:pt>
                <c:pt idx="1406">
                  <c:v>11.928666666666805</c:v>
                </c:pt>
                <c:pt idx="1407">
                  <c:v>11.935733333333472</c:v>
                </c:pt>
                <c:pt idx="1408">
                  <c:v>11.942800000000139</c:v>
                </c:pt>
                <c:pt idx="1409">
                  <c:v>11.949866666666805</c:v>
                </c:pt>
                <c:pt idx="1410">
                  <c:v>11.956933333333472</c:v>
                </c:pt>
                <c:pt idx="1411">
                  <c:v>11.964000000000139</c:v>
                </c:pt>
                <c:pt idx="1412">
                  <c:v>11.971066666666806</c:v>
                </c:pt>
                <c:pt idx="1413">
                  <c:v>11.978133333333473</c:v>
                </c:pt>
                <c:pt idx="1414">
                  <c:v>11.985200000000139</c:v>
                </c:pt>
                <c:pt idx="1415">
                  <c:v>11.992266666666806</c:v>
                </c:pt>
                <c:pt idx="1416">
                  <c:v>11.999333333333473</c:v>
                </c:pt>
                <c:pt idx="1417">
                  <c:v>12.00640000000014</c:v>
                </c:pt>
                <c:pt idx="1418">
                  <c:v>12.013466666666806</c:v>
                </c:pt>
                <c:pt idx="1419">
                  <c:v>12.020533333333473</c:v>
                </c:pt>
                <c:pt idx="1420">
                  <c:v>12.02760000000014</c:v>
                </c:pt>
                <c:pt idx="1421">
                  <c:v>12.034666666666807</c:v>
                </c:pt>
                <c:pt idx="1422">
                  <c:v>12.041733333333474</c:v>
                </c:pt>
                <c:pt idx="1423">
                  <c:v>12.04880000000014</c:v>
                </c:pt>
                <c:pt idx="1424">
                  <c:v>12.055866666666807</c:v>
                </c:pt>
                <c:pt idx="1425">
                  <c:v>12.062933333333474</c:v>
                </c:pt>
                <c:pt idx="1426">
                  <c:v>12.070000000000141</c:v>
                </c:pt>
                <c:pt idx="1427">
                  <c:v>12.077066666666807</c:v>
                </c:pt>
                <c:pt idx="1428">
                  <c:v>12.084133333333474</c:v>
                </c:pt>
                <c:pt idx="1429">
                  <c:v>12.091200000000141</c:v>
                </c:pt>
                <c:pt idx="1430">
                  <c:v>12.098266666666808</c:v>
                </c:pt>
                <c:pt idx="1431">
                  <c:v>12.105333333333474</c:v>
                </c:pt>
                <c:pt idx="1432">
                  <c:v>12.112400000000141</c:v>
                </c:pt>
                <c:pt idx="1433">
                  <c:v>12.119466666666808</c:v>
                </c:pt>
                <c:pt idx="1434">
                  <c:v>12.126533333333475</c:v>
                </c:pt>
                <c:pt idx="1435">
                  <c:v>12.133600000000142</c:v>
                </c:pt>
                <c:pt idx="1436">
                  <c:v>12.140666666666808</c:v>
                </c:pt>
                <c:pt idx="1437">
                  <c:v>12.147733333333475</c:v>
                </c:pt>
                <c:pt idx="1438">
                  <c:v>12.154800000000142</c:v>
                </c:pt>
                <c:pt idx="1439">
                  <c:v>12.161866666666809</c:v>
                </c:pt>
                <c:pt idx="1440">
                  <c:v>12.168933333333475</c:v>
                </c:pt>
                <c:pt idx="1441">
                  <c:v>12.176000000000142</c:v>
                </c:pt>
                <c:pt idx="1442">
                  <c:v>12.183066666666809</c:v>
                </c:pt>
                <c:pt idx="1443">
                  <c:v>12.190133333333476</c:v>
                </c:pt>
                <c:pt idx="1444">
                  <c:v>12.197200000000143</c:v>
                </c:pt>
                <c:pt idx="1445">
                  <c:v>12.204266666666809</c:v>
                </c:pt>
                <c:pt idx="1446">
                  <c:v>12.211333333333476</c:v>
                </c:pt>
                <c:pt idx="1447">
                  <c:v>12.218400000000143</c:v>
                </c:pt>
                <c:pt idx="1448">
                  <c:v>12.22546666666681</c:v>
                </c:pt>
                <c:pt idx="1449">
                  <c:v>12.232533333333476</c:v>
                </c:pt>
                <c:pt idx="1450">
                  <c:v>12.239600000000143</c:v>
                </c:pt>
                <c:pt idx="1451">
                  <c:v>12.24666666666681</c:v>
                </c:pt>
                <c:pt idx="1452">
                  <c:v>12.253733333333477</c:v>
                </c:pt>
                <c:pt idx="1453">
                  <c:v>12.260800000000144</c:v>
                </c:pt>
                <c:pt idx="1454">
                  <c:v>12.26786666666681</c:v>
                </c:pt>
                <c:pt idx="1455">
                  <c:v>12.274933333333477</c:v>
                </c:pt>
                <c:pt idx="1456">
                  <c:v>12.282000000000144</c:v>
                </c:pt>
                <c:pt idx="1457">
                  <c:v>12.289066666666811</c:v>
                </c:pt>
                <c:pt idx="1458">
                  <c:v>12.296133333333477</c:v>
                </c:pt>
                <c:pt idx="1459">
                  <c:v>12.303200000000144</c:v>
                </c:pt>
                <c:pt idx="1460">
                  <c:v>12.310266666666811</c:v>
                </c:pt>
                <c:pt idx="1461">
                  <c:v>12.317333333333478</c:v>
                </c:pt>
                <c:pt idx="1462">
                  <c:v>12.324400000000145</c:v>
                </c:pt>
                <c:pt idx="1463">
                  <c:v>12.331466666666811</c:v>
                </c:pt>
                <c:pt idx="1464">
                  <c:v>12.338533333333478</c:v>
                </c:pt>
                <c:pt idx="1465">
                  <c:v>12.345600000000145</c:v>
                </c:pt>
                <c:pt idx="1466">
                  <c:v>12.352666666666812</c:v>
                </c:pt>
                <c:pt idx="1467">
                  <c:v>12.359733333333478</c:v>
                </c:pt>
                <c:pt idx="1468">
                  <c:v>12.366800000000145</c:v>
                </c:pt>
                <c:pt idx="1469">
                  <c:v>12.373866666666812</c:v>
                </c:pt>
                <c:pt idx="1470">
                  <c:v>12.380933333333479</c:v>
                </c:pt>
                <c:pt idx="1471">
                  <c:v>12.388000000000146</c:v>
                </c:pt>
                <c:pt idx="1472">
                  <c:v>12.395066666666812</c:v>
                </c:pt>
                <c:pt idx="1473">
                  <c:v>12.402133333333479</c:v>
                </c:pt>
                <c:pt idx="1474">
                  <c:v>12.409200000000146</c:v>
                </c:pt>
                <c:pt idx="1475">
                  <c:v>12.416266666666813</c:v>
                </c:pt>
                <c:pt idx="1476">
                  <c:v>12.423333333333479</c:v>
                </c:pt>
                <c:pt idx="1477">
                  <c:v>12.430400000000146</c:v>
                </c:pt>
                <c:pt idx="1478">
                  <c:v>12.437466666666813</c:v>
                </c:pt>
                <c:pt idx="1479">
                  <c:v>12.44453333333348</c:v>
                </c:pt>
                <c:pt idx="1480">
                  <c:v>12.451600000000147</c:v>
                </c:pt>
                <c:pt idx="1481">
                  <c:v>12.458666666666813</c:v>
                </c:pt>
                <c:pt idx="1482">
                  <c:v>12.46573333333348</c:v>
                </c:pt>
                <c:pt idx="1483">
                  <c:v>12.472800000000147</c:v>
                </c:pt>
                <c:pt idx="1484">
                  <c:v>12.479866666666814</c:v>
                </c:pt>
                <c:pt idx="1485">
                  <c:v>12.48693333333348</c:v>
                </c:pt>
                <c:pt idx="1486">
                  <c:v>12.494000000000147</c:v>
                </c:pt>
                <c:pt idx="1487">
                  <c:v>12.501066666666814</c:v>
                </c:pt>
                <c:pt idx="1488">
                  <c:v>12.508133333333481</c:v>
                </c:pt>
                <c:pt idx="1489">
                  <c:v>12.515200000000148</c:v>
                </c:pt>
                <c:pt idx="1490">
                  <c:v>12.522266666666814</c:v>
                </c:pt>
                <c:pt idx="1491">
                  <c:v>12.529333333333481</c:v>
                </c:pt>
                <c:pt idx="1492">
                  <c:v>12.536400000000148</c:v>
                </c:pt>
                <c:pt idx="1493">
                  <c:v>12.543466666666815</c:v>
                </c:pt>
                <c:pt idx="1494">
                  <c:v>12.550533333333481</c:v>
                </c:pt>
                <c:pt idx="1495">
                  <c:v>12.557600000000148</c:v>
                </c:pt>
                <c:pt idx="1496">
                  <c:v>12.564666666666815</c:v>
                </c:pt>
                <c:pt idx="1497">
                  <c:v>12.571733333333482</c:v>
                </c:pt>
                <c:pt idx="1498">
                  <c:v>12.578800000000149</c:v>
                </c:pt>
                <c:pt idx="1499">
                  <c:v>12.585866666666815</c:v>
                </c:pt>
                <c:pt idx="1500">
                  <c:v>12.592933333333482</c:v>
                </c:pt>
                <c:pt idx="1501">
                  <c:v>12.600000000000149</c:v>
                </c:pt>
                <c:pt idx="1502">
                  <c:v>14.600000000000149</c:v>
                </c:pt>
              </c:numCache>
            </c:numRef>
          </c:xVal>
          <c:yVal>
            <c:numRef>
              <c:f>'Beregninger scenarie 3'!$H$29:$H$1531</c:f>
              <c:numCache>
                <c:formatCode>#,##0.00</c:formatCode>
                <c:ptCount val="1503"/>
                <c:pt idx="0">
                  <c:v>4</c:v>
                </c:pt>
                <c:pt idx="1">
                  <c:v>4</c:v>
                </c:pt>
                <c:pt idx="2">
                  <c:v>3.9929333333333332</c:v>
                </c:pt>
                <c:pt idx="3">
                  <c:v>3.9858666666666664</c:v>
                </c:pt>
                <c:pt idx="4">
                  <c:v>3.9788000000000001</c:v>
                </c:pt>
                <c:pt idx="5">
                  <c:v>3.9717333333333333</c:v>
                </c:pt>
                <c:pt idx="6">
                  <c:v>3.9646666666666666</c:v>
                </c:pt>
                <c:pt idx="7">
                  <c:v>3.9575999999999998</c:v>
                </c:pt>
                <c:pt idx="8">
                  <c:v>3.9505333333333335</c:v>
                </c:pt>
                <c:pt idx="9">
                  <c:v>3.9434666666666667</c:v>
                </c:pt>
                <c:pt idx="10">
                  <c:v>3.9363999999999999</c:v>
                </c:pt>
                <c:pt idx="11">
                  <c:v>3.9293333333333331</c:v>
                </c:pt>
                <c:pt idx="12">
                  <c:v>3.9222666666666668</c:v>
                </c:pt>
                <c:pt idx="13">
                  <c:v>3.9152</c:v>
                </c:pt>
                <c:pt idx="14">
                  <c:v>3.9081333333333332</c:v>
                </c:pt>
                <c:pt idx="15">
                  <c:v>3.9010666666666665</c:v>
                </c:pt>
                <c:pt idx="16">
                  <c:v>3.8940000000000001</c:v>
                </c:pt>
                <c:pt idx="17">
                  <c:v>3.8869333333333334</c:v>
                </c:pt>
                <c:pt idx="18">
                  <c:v>3.8798666666666666</c:v>
                </c:pt>
                <c:pt idx="19">
                  <c:v>3.8727999999999998</c:v>
                </c:pt>
                <c:pt idx="20">
                  <c:v>3.8657333333333335</c:v>
                </c:pt>
                <c:pt idx="21">
                  <c:v>3.8586666666666667</c:v>
                </c:pt>
                <c:pt idx="22">
                  <c:v>3.8515999999999999</c:v>
                </c:pt>
                <c:pt idx="23">
                  <c:v>3.8445333333333331</c:v>
                </c:pt>
                <c:pt idx="24">
                  <c:v>3.8374666666666668</c:v>
                </c:pt>
                <c:pt idx="25">
                  <c:v>3.8304</c:v>
                </c:pt>
                <c:pt idx="26">
                  <c:v>3.8233333333333333</c:v>
                </c:pt>
                <c:pt idx="27">
                  <c:v>3.8162666666666665</c:v>
                </c:pt>
                <c:pt idx="28">
                  <c:v>3.8092000000000001</c:v>
                </c:pt>
                <c:pt idx="29">
                  <c:v>3.8021333333333334</c:v>
                </c:pt>
                <c:pt idx="30">
                  <c:v>3.7950666666666666</c:v>
                </c:pt>
                <c:pt idx="31">
                  <c:v>3.7879999999999998</c:v>
                </c:pt>
                <c:pt idx="32">
                  <c:v>3.7809333333333335</c:v>
                </c:pt>
                <c:pt idx="33">
                  <c:v>3.7738666666666667</c:v>
                </c:pt>
                <c:pt idx="34">
                  <c:v>3.7667999999999999</c:v>
                </c:pt>
                <c:pt idx="35">
                  <c:v>3.7597333333333331</c:v>
                </c:pt>
                <c:pt idx="36">
                  <c:v>3.7526666666666668</c:v>
                </c:pt>
                <c:pt idx="37">
                  <c:v>3.7456</c:v>
                </c:pt>
                <c:pt idx="38">
                  <c:v>3.7385333333333333</c:v>
                </c:pt>
                <c:pt idx="39">
                  <c:v>3.7314666666666665</c:v>
                </c:pt>
                <c:pt idx="40">
                  <c:v>3.7244000000000002</c:v>
                </c:pt>
                <c:pt idx="41">
                  <c:v>3.7173333333333334</c:v>
                </c:pt>
                <c:pt idx="42">
                  <c:v>3.7102666666666666</c:v>
                </c:pt>
                <c:pt idx="43">
                  <c:v>3.7031999999999998</c:v>
                </c:pt>
                <c:pt idx="44">
                  <c:v>3.6961333333333335</c:v>
                </c:pt>
                <c:pt idx="45">
                  <c:v>3.6890666666666667</c:v>
                </c:pt>
                <c:pt idx="46">
                  <c:v>3.6819999999999999</c:v>
                </c:pt>
                <c:pt idx="47">
                  <c:v>3.6749333333333332</c:v>
                </c:pt>
                <c:pt idx="48">
                  <c:v>3.6678666666666668</c:v>
                </c:pt>
                <c:pt idx="49">
                  <c:v>3.6608000000000001</c:v>
                </c:pt>
                <c:pt idx="50">
                  <c:v>3.6537333333333333</c:v>
                </c:pt>
                <c:pt idx="51">
                  <c:v>3.6466666666666665</c:v>
                </c:pt>
                <c:pt idx="52">
                  <c:v>3.6396000000000002</c:v>
                </c:pt>
                <c:pt idx="53">
                  <c:v>3.6325333333333334</c:v>
                </c:pt>
                <c:pt idx="54">
                  <c:v>3.6254666666666666</c:v>
                </c:pt>
                <c:pt idx="55">
                  <c:v>3.6183999999999998</c:v>
                </c:pt>
                <c:pt idx="56">
                  <c:v>3.6113333333333335</c:v>
                </c:pt>
                <c:pt idx="57">
                  <c:v>3.6042666666666667</c:v>
                </c:pt>
                <c:pt idx="58">
                  <c:v>3.5972</c:v>
                </c:pt>
                <c:pt idx="59">
                  <c:v>3.5901333333333332</c:v>
                </c:pt>
                <c:pt idx="60">
                  <c:v>3.5830666666666668</c:v>
                </c:pt>
                <c:pt idx="61">
                  <c:v>3.5760000000000001</c:v>
                </c:pt>
                <c:pt idx="62">
                  <c:v>3.5689333333333333</c:v>
                </c:pt>
                <c:pt idx="63">
                  <c:v>3.5618666666666665</c:v>
                </c:pt>
                <c:pt idx="64">
                  <c:v>3.5548000000000002</c:v>
                </c:pt>
                <c:pt idx="65">
                  <c:v>3.5477333333333334</c:v>
                </c:pt>
                <c:pt idx="66">
                  <c:v>3.5406666666666666</c:v>
                </c:pt>
                <c:pt idx="67">
                  <c:v>3.5335999999999999</c:v>
                </c:pt>
                <c:pt idx="68">
                  <c:v>3.5265333333333335</c:v>
                </c:pt>
                <c:pt idx="69">
                  <c:v>3.5194666666666667</c:v>
                </c:pt>
                <c:pt idx="70">
                  <c:v>3.5124</c:v>
                </c:pt>
                <c:pt idx="71">
                  <c:v>3.5053333333333332</c:v>
                </c:pt>
                <c:pt idx="72">
                  <c:v>3.4982666666666669</c:v>
                </c:pt>
                <c:pt idx="73">
                  <c:v>3.4912000000000001</c:v>
                </c:pt>
                <c:pt idx="74">
                  <c:v>3.4841333333333333</c:v>
                </c:pt>
                <c:pt idx="75">
                  <c:v>3.4770666666666665</c:v>
                </c:pt>
                <c:pt idx="76">
                  <c:v>3.4699999999999998</c:v>
                </c:pt>
                <c:pt idx="77">
                  <c:v>3.4629333333333334</c:v>
                </c:pt>
                <c:pt idx="78">
                  <c:v>3.4558666666666666</c:v>
                </c:pt>
                <c:pt idx="79">
                  <c:v>3.4487999999999999</c:v>
                </c:pt>
                <c:pt idx="80">
                  <c:v>3.4417333333333335</c:v>
                </c:pt>
                <c:pt idx="81">
                  <c:v>3.4346666666666668</c:v>
                </c:pt>
                <c:pt idx="82">
                  <c:v>3.4276</c:v>
                </c:pt>
                <c:pt idx="83">
                  <c:v>3.4205333333333332</c:v>
                </c:pt>
                <c:pt idx="84">
                  <c:v>3.4134666666666664</c:v>
                </c:pt>
                <c:pt idx="85">
                  <c:v>3.4064000000000001</c:v>
                </c:pt>
                <c:pt idx="86">
                  <c:v>3.3993333333333333</c:v>
                </c:pt>
                <c:pt idx="87">
                  <c:v>3.3922666666666665</c:v>
                </c:pt>
                <c:pt idx="88">
                  <c:v>3.3852000000000002</c:v>
                </c:pt>
                <c:pt idx="89">
                  <c:v>3.3781333333333334</c:v>
                </c:pt>
                <c:pt idx="90">
                  <c:v>3.3710666666666667</c:v>
                </c:pt>
                <c:pt idx="91">
                  <c:v>3.3639999999999999</c:v>
                </c:pt>
                <c:pt idx="92">
                  <c:v>3.3569333333333331</c:v>
                </c:pt>
                <c:pt idx="93">
                  <c:v>3.3498666666666668</c:v>
                </c:pt>
                <c:pt idx="94">
                  <c:v>3.3428</c:v>
                </c:pt>
                <c:pt idx="95">
                  <c:v>3.3357333333333332</c:v>
                </c:pt>
                <c:pt idx="96">
                  <c:v>3.3286666666666669</c:v>
                </c:pt>
                <c:pt idx="97">
                  <c:v>3.3216000000000001</c:v>
                </c:pt>
                <c:pt idx="98">
                  <c:v>3.3145333333333333</c:v>
                </c:pt>
                <c:pt idx="99">
                  <c:v>3.3074666666666666</c:v>
                </c:pt>
                <c:pt idx="100">
                  <c:v>3.3003999999999998</c:v>
                </c:pt>
                <c:pt idx="101">
                  <c:v>3.2933333333333334</c:v>
                </c:pt>
                <c:pt idx="102">
                  <c:v>3.2862666666666667</c:v>
                </c:pt>
                <c:pt idx="103">
                  <c:v>3.2791999999999999</c:v>
                </c:pt>
                <c:pt idx="104">
                  <c:v>3.2721333333333336</c:v>
                </c:pt>
                <c:pt idx="105">
                  <c:v>3.2650666666666668</c:v>
                </c:pt>
                <c:pt idx="106">
                  <c:v>3.258</c:v>
                </c:pt>
                <c:pt idx="107">
                  <c:v>3.2509333333333332</c:v>
                </c:pt>
                <c:pt idx="108">
                  <c:v>3.2438666666666665</c:v>
                </c:pt>
                <c:pt idx="109">
                  <c:v>3.2368000000000001</c:v>
                </c:pt>
                <c:pt idx="110">
                  <c:v>3.2297333333333333</c:v>
                </c:pt>
                <c:pt idx="111">
                  <c:v>3.2226666666666666</c:v>
                </c:pt>
                <c:pt idx="112">
                  <c:v>3.2156000000000002</c:v>
                </c:pt>
                <c:pt idx="113">
                  <c:v>3.2085333333333335</c:v>
                </c:pt>
                <c:pt idx="114">
                  <c:v>3.2014666666666667</c:v>
                </c:pt>
                <c:pt idx="115">
                  <c:v>3.1943999999999999</c:v>
                </c:pt>
                <c:pt idx="116">
                  <c:v>3.1873333333333331</c:v>
                </c:pt>
                <c:pt idx="117">
                  <c:v>3.1802666666666668</c:v>
                </c:pt>
                <c:pt idx="118">
                  <c:v>3.1732</c:v>
                </c:pt>
                <c:pt idx="119">
                  <c:v>3.1661333333333332</c:v>
                </c:pt>
                <c:pt idx="120">
                  <c:v>3.1590666666666669</c:v>
                </c:pt>
                <c:pt idx="121">
                  <c:v>3.1520000000000001</c:v>
                </c:pt>
                <c:pt idx="122">
                  <c:v>3.1449333333333334</c:v>
                </c:pt>
                <c:pt idx="123">
                  <c:v>3.1378666666666666</c:v>
                </c:pt>
                <c:pt idx="124">
                  <c:v>3.1307999999999998</c:v>
                </c:pt>
                <c:pt idx="125">
                  <c:v>3.1237333333333335</c:v>
                </c:pt>
                <c:pt idx="126">
                  <c:v>3.1166666666666667</c:v>
                </c:pt>
                <c:pt idx="127">
                  <c:v>3.1095999999999999</c:v>
                </c:pt>
                <c:pt idx="128">
                  <c:v>3.1025333333333336</c:v>
                </c:pt>
                <c:pt idx="129">
                  <c:v>3.0954666666666668</c:v>
                </c:pt>
                <c:pt idx="130">
                  <c:v>3.0884</c:v>
                </c:pt>
                <c:pt idx="131">
                  <c:v>3.0813333333333333</c:v>
                </c:pt>
                <c:pt idx="132">
                  <c:v>3.0742666666666665</c:v>
                </c:pt>
                <c:pt idx="133">
                  <c:v>3.0672000000000001</c:v>
                </c:pt>
                <c:pt idx="134">
                  <c:v>3.0601333333333334</c:v>
                </c:pt>
                <c:pt idx="135">
                  <c:v>3.0530666666666666</c:v>
                </c:pt>
                <c:pt idx="136">
                  <c:v>3.0460000000000003</c:v>
                </c:pt>
                <c:pt idx="137">
                  <c:v>3.0389333333333335</c:v>
                </c:pt>
                <c:pt idx="138">
                  <c:v>3.0318666666666667</c:v>
                </c:pt>
                <c:pt idx="139">
                  <c:v>3.0247999999999999</c:v>
                </c:pt>
                <c:pt idx="140">
                  <c:v>3.0177333333333332</c:v>
                </c:pt>
                <c:pt idx="141">
                  <c:v>3.0106666666666668</c:v>
                </c:pt>
                <c:pt idx="142">
                  <c:v>3.0036</c:v>
                </c:pt>
                <c:pt idx="143">
                  <c:v>2.9965333333333333</c:v>
                </c:pt>
                <c:pt idx="144">
                  <c:v>2.9894666666666665</c:v>
                </c:pt>
                <c:pt idx="145">
                  <c:v>2.9823999999999997</c:v>
                </c:pt>
                <c:pt idx="146">
                  <c:v>2.9753333333333329</c:v>
                </c:pt>
                <c:pt idx="147">
                  <c:v>2.9682666666666662</c:v>
                </c:pt>
                <c:pt idx="148">
                  <c:v>2.9611999999999994</c:v>
                </c:pt>
                <c:pt idx="149">
                  <c:v>2.9541333333333326</c:v>
                </c:pt>
                <c:pt idx="150">
                  <c:v>2.9470666666666658</c:v>
                </c:pt>
                <c:pt idx="151">
                  <c:v>2.9399999999999991</c:v>
                </c:pt>
                <c:pt idx="152">
                  <c:v>2.9329333333333323</c:v>
                </c:pt>
                <c:pt idx="153">
                  <c:v>2.9258666666666655</c:v>
                </c:pt>
                <c:pt idx="154">
                  <c:v>2.9187999999999987</c:v>
                </c:pt>
                <c:pt idx="155">
                  <c:v>2.911733333333332</c:v>
                </c:pt>
                <c:pt idx="156">
                  <c:v>2.9046666666666652</c:v>
                </c:pt>
                <c:pt idx="157">
                  <c:v>2.8975999999999984</c:v>
                </c:pt>
                <c:pt idx="158">
                  <c:v>2.8905333333333316</c:v>
                </c:pt>
                <c:pt idx="159">
                  <c:v>2.8834666666666648</c:v>
                </c:pt>
                <c:pt idx="160">
                  <c:v>2.8763999999999981</c:v>
                </c:pt>
                <c:pt idx="161">
                  <c:v>2.8693333333333313</c:v>
                </c:pt>
                <c:pt idx="162">
                  <c:v>2.8622666666666645</c:v>
                </c:pt>
                <c:pt idx="163">
                  <c:v>2.8551999999999977</c:v>
                </c:pt>
                <c:pt idx="164">
                  <c:v>2.848133333333331</c:v>
                </c:pt>
                <c:pt idx="165">
                  <c:v>2.8410666666666642</c:v>
                </c:pt>
                <c:pt idx="166">
                  <c:v>2.8339999999999974</c:v>
                </c:pt>
                <c:pt idx="167">
                  <c:v>2.8269333333333306</c:v>
                </c:pt>
                <c:pt idx="168">
                  <c:v>2.8198666666666639</c:v>
                </c:pt>
                <c:pt idx="169">
                  <c:v>2.8127999999999971</c:v>
                </c:pt>
                <c:pt idx="170">
                  <c:v>2.8057333333333303</c:v>
                </c:pt>
                <c:pt idx="171">
                  <c:v>2.7986666666666635</c:v>
                </c:pt>
                <c:pt idx="172">
                  <c:v>2.7915999999999968</c:v>
                </c:pt>
                <c:pt idx="173">
                  <c:v>2.78453333333333</c:v>
                </c:pt>
                <c:pt idx="174">
                  <c:v>2.7774666666666632</c:v>
                </c:pt>
                <c:pt idx="175">
                  <c:v>2.7703999999999964</c:v>
                </c:pt>
                <c:pt idx="176">
                  <c:v>2.7633333333333296</c:v>
                </c:pt>
                <c:pt idx="177">
                  <c:v>2.7562666666666629</c:v>
                </c:pt>
                <c:pt idx="178">
                  <c:v>2.7491999999999961</c:v>
                </c:pt>
                <c:pt idx="179">
                  <c:v>2.7421333333333293</c:v>
                </c:pt>
                <c:pt idx="180">
                  <c:v>2.7350666666666625</c:v>
                </c:pt>
                <c:pt idx="181">
                  <c:v>2.7279999999999958</c:v>
                </c:pt>
                <c:pt idx="182">
                  <c:v>2.720933333333329</c:v>
                </c:pt>
                <c:pt idx="183">
                  <c:v>2.7138666666666622</c:v>
                </c:pt>
                <c:pt idx="184">
                  <c:v>2.7067999999999954</c:v>
                </c:pt>
                <c:pt idx="185">
                  <c:v>2.6997333333333287</c:v>
                </c:pt>
                <c:pt idx="186">
                  <c:v>2.6926666666666619</c:v>
                </c:pt>
                <c:pt idx="187">
                  <c:v>2.6855999999999951</c:v>
                </c:pt>
                <c:pt idx="188">
                  <c:v>2.6785333333333283</c:v>
                </c:pt>
                <c:pt idx="189">
                  <c:v>2.6714666666666615</c:v>
                </c:pt>
                <c:pt idx="190">
                  <c:v>2.6643999999999948</c:v>
                </c:pt>
                <c:pt idx="191">
                  <c:v>2.657333333333328</c:v>
                </c:pt>
                <c:pt idx="192">
                  <c:v>2.6502666666666612</c:v>
                </c:pt>
                <c:pt idx="193">
                  <c:v>2.6431999999999944</c:v>
                </c:pt>
                <c:pt idx="194">
                  <c:v>2.6361333333333277</c:v>
                </c:pt>
                <c:pt idx="195">
                  <c:v>2.6290666666666609</c:v>
                </c:pt>
                <c:pt idx="196">
                  <c:v>2.6219999999999941</c:v>
                </c:pt>
                <c:pt idx="197">
                  <c:v>2.6149333333333273</c:v>
                </c:pt>
                <c:pt idx="198">
                  <c:v>2.6078666666666606</c:v>
                </c:pt>
                <c:pt idx="199">
                  <c:v>2.6007999999999938</c:v>
                </c:pt>
                <c:pt idx="200">
                  <c:v>2.593733333333327</c:v>
                </c:pt>
                <c:pt idx="201">
                  <c:v>2.5866666666666602</c:v>
                </c:pt>
                <c:pt idx="202">
                  <c:v>2.5795999999999935</c:v>
                </c:pt>
                <c:pt idx="203">
                  <c:v>2.5725333333333267</c:v>
                </c:pt>
                <c:pt idx="204">
                  <c:v>2.5654666666666599</c:v>
                </c:pt>
                <c:pt idx="205">
                  <c:v>2.5583999999999931</c:v>
                </c:pt>
                <c:pt idx="206">
                  <c:v>2.5513333333333263</c:v>
                </c:pt>
                <c:pt idx="207">
                  <c:v>2.5442666666666596</c:v>
                </c:pt>
                <c:pt idx="208">
                  <c:v>2.5371999999999928</c:v>
                </c:pt>
                <c:pt idx="209">
                  <c:v>2.530133333333326</c:v>
                </c:pt>
                <c:pt idx="210">
                  <c:v>2.5230666666666592</c:v>
                </c:pt>
                <c:pt idx="211">
                  <c:v>2.5159999999999925</c:v>
                </c:pt>
                <c:pt idx="212">
                  <c:v>2.5089333333333257</c:v>
                </c:pt>
                <c:pt idx="213">
                  <c:v>2.5018666666666589</c:v>
                </c:pt>
                <c:pt idx="214">
                  <c:v>2.4947999999999921</c:v>
                </c:pt>
                <c:pt idx="215">
                  <c:v>2.4877333333333254</c:v>
                </c:pt>
                <c:pt idx="216">
                  <c:v>2.4806666666666586</c:v>
                </c:pt>
                <c:pt idx="217">
                  <c:v>2.4735999999999918</c:v>
                </c:pt>
                <c:pt idx="218">
                  <c:v>2.466533333333325</c:v>
                </c:pt>
                <c:pt idx="219">
                  <c:v>2.4594666666666583</c:v>
                </c:pt>
                <c:pt idx="220">
                  <c:v>2.4523999999999915</c:v>
                </c:pt>
                <c:pt idx="221">
                  <c:v>2.4453333333333247</c:v>
                </c:pt>
                <c:pt idx="222">
                  <c:v>2.4382666666666579</c:v>
                </c:pt>
                <c:pt idx="223">
                  <c:v>2.4311999999999911</c:v>
                </c:pt>
                <c:pt idx="224">
                  <c:v>2.4241333333333244</c:v>
                </c:pt>
                <c:pt idx="225">
                  <c:v>2.4170666666666576</c:v>
                </c:pt>
                <c:pt idx="226">
                  <c:v>2.4099999999999908</c:v>
                </c:pt>
                <c:pt idx="227">
                  <c:v>2.402933333333324</c:v>
                </c:pt>
                <c:pt idx="228">
                  <c:v>2.3958666666666573</c:v>
                </c:pt>
                <c:pt idx="229">
                  <c:v>2.3887999999999905</c:v>
                </c:pt>
                <c:pt idx="230">
                  <c:v>2.3817333333333237</c:v>
                </c:pt>
                <c:pt idx="231">
                  <c:v>2.3746666666666569</c:v>
                </c:pt>
                <c:pt idx="232">
                  <c:v>2.3675999999999902</c:v>
                </c:pt>
                <c:pt idx="233">
                  <c:v>2.3605333333333234</c:v>
                </c:pt>
                <c:pt idx="234">
                  <c:v>2.3534666666666566</c:v>
                </c:pt>
                <c:pt idx="235">
                  <c:v>2.3463999999999898</c:v>
                </c:pt>
                <c:pt idx="236">
                  <c:v>2.3393333333333231</c:v>
                </c:pt>
                <c:pt idx="237">
                  <c:v>2.3322666666666563</c:v>
                </c:pt>
                <c:pt idx="238">
                  <c:v>2.3251999999999895</c:v>
                </c:pt>
                <c:pt idx="239">
                  <c:v>2.3181333333333227</c:v>
                </c:pt>
                <c:pt idx="240">
                  <c:v>2.3110666666666559</c:v>
                </c:pt>
                <c:pt idx="241">
                  <c:v>2.3039999999999892</c:v>
                </c:pt>
                <c:pt idx="242">
                  <c:v>2.2969333333333224</c:v>
                </c:pt>
                <c:pt idx="243">
                  <c:v>2.2898666666666556</c:v>
                </c:pt>
                <c:pt idx="244">
                  <c:v>2.2827999999999888</c:v>
                </c:pt>
                <c:pt idx="245">
                  <c:v>2.2757333333333221</c:v>
                </c:pt>
                <c:pt idx="246">
                  <c:v>2.2686666666666553</c:v>
                </c:pt>
                <c:pt idx="247">
                  <c:v>2.2615999999999885</c:v>
                </c:pt>
                <c:pt idx="248">
                  <c:v>2.2545333333333217</c:v>
                </c:pt>
                <c:pt idx="249">
                  <c:v>2.247466666666655</c:v>
                </c:pt>
                <c:pt idx="250">
                  <c:v>2.2403999999999882</c:v>
                </c:pt>
                <c:pt idx="251">
                  <c:v>2.2333333333333214</c:v>
                </c:pt>
                <c:pt idx="252">
                  <c:v>2.2262666666666546</c:v>
                </c:pt>
                <c:pt idx="253">
                  <c:v>2.2191999999999878</c:v>
                </c:pt>
                <c:pt idx="254">
                  <c:v>2.2121333333333211</c:v>
                </c:pt>
                <c:pt idx="255">
                  <c:v>2.2050666666666543</c:v>
                </c:pt>
                <c:pt idx="256">
                  <c:v>2.1979999999999875</c:v>
                </c:pt>
                <c:pt idx="257">
                  <c:v>2.1909333333333207</c:v>
                </c:pt>
                <c:pt idx="258">
                  <c:v>2.183866666666654</c:v>
                </c:pt>
                <c:pt idx="259">
                  <c:v>2.1767999999999872</c:v>
                </c:pt>
                <c:pt idx="260">
                  <c:v>2.1697333333333204</c:v>
                </c:pt>
                <c:pt idx="261">
                  <c:v>2.1626666666666536</c:v>
                </c:pt>
                <c:pt idx="262">
                  <c:v>2.1555999999999869</c:v>
                </c:pt>
                <c:pt idx="263">
                  <c:v>2.1485333333333201</c:v>
                </c:pt>
                <c:pt idx="264">
                  <c:v>2.1414666666666533</c:v>
                </c:pt>
                <c:pt idx="265">
                  <c:v>2.1343999999999865</c:v>
                </c:pt>
                <c:pt idx="266">
                  <c:v>2.1273333333333198</c:v>
                </c:pt>
                <c:pt idx="267">
                  <c:v>2.120266666666653</c:v>
                </c:pt>
                <c:pt idx="268">
                  <c:v>2.1131999999999862</c:v>
                </c:pt>
                <c:pt idx="269">
                  <c:v>2.1061333333333194</c:v>
                </c:pt>
                <c:pt idx="270">
                  <c:v>2.0990666666666526</c:v>
                </c:pt>
                <c:pt idx="271">
                  <c:v>2.0919999999999859</c:v>
                </c:pt>
                <c:pt idx="272">
                  <c:v>2.0849333333333191</c:v>
                </c:pt>
                <c:pt idx="273">
                  <c:v>2.0778666666666523</c:v>
                </c:pt>
                <c:pt idx="274">
                  <c:v>2.0707999999999855</c:v>
                </c:pt>
                <c:pt idx="275">
                  <c:v>2.0637333333333188</c:v>
                </c:pt>
                <c:pt idx="276">
                  <c:v>2.056666666666652</c:v>
                </c:pt>
                <c:pt idx="277">
                  <c:v>2.0495999999999852</c:v>
                </c:pt>
                <c:pt idx="278">
                  <c:v>2.0425333333333184</c:v>
                </c:pt>
                <c:pt idx="279">
                  <c:v>2.0354666666666517</c:v>
                </c:pt>
                <c:pt idx="280">
                  <c:v>2.0283999999999849</c:v>
                </c:pt>
                <c:pt idx="281">
                  <c:v>2.0213333333333181</c:v>
                </c:pt>
                <c:pt idx="282">
                  <c:v>2.0142666666666513</c:v>
                </c:pt>
                <c:pt idx="283">
                  <c:v>2.0071999999999846</c:v>
                </c:pt>
                <c:pt idx="284">
                  <c:v>2.0001333333333178</c:v>
                </c:pt>
                <c:pt idx="285">
                  <c:v>1.993066666666651</c:v>
                </c:pt>
                <c:pt idx="286">
                  <c:v>1.9859999999999842</c:v>
                </c:pt>
                <c:pt idx="287">
                  <c:v>1.9789333333333174</c:v>
                </c:pt>
                <c:pt idx="288">
                  <c:v>1.9718666666666507</c:v>
                </c:pt>
                <c:pt idx="289">
                  <c:v>1.9647999999999839</c:v>
                </c:pt>
                <c:pt idx="290">
                  <c:v>1.9577333333333171</c:v>
                </c:pt>
                <c:pt idx="291">
                  <c:v>1.9506666666666503</c:v>
                </c:pt>
                <c:pt idx="292">
                  <c:v>1.9435999999999836</c:v>
                </c:pt>
                <c:pt idx="293">
                  <c:v>1.9365333333333168</c:v>
                </c:pt>
                <c:pt idx="294">
                  <c:v>1.92946666666665</c:v>
                </c:pt>
                <c:pt idx="295">
                  <c:v>1.9223999999999832</c:v>
                </c:pt>
                <c:pt idx="296">
                  <c:v>1.9153333333333165</c:v>
                </c:pt>
                <c:pt idx="297">
                  <c:v>1.9082666666666497</c:v>
                </c:pt>
                <c:pt idx="298">
                  <c:v>1.9011999999999829</c:v>
                </c:pt>
                <c:pt idx="299">
                  <c:v>1.8941333333333161</c:v>
                </c:pt>
                <c:pt idx="300">
                  <c:v>1.8870666666666494</c:v>
                </c:pt>
                <c:pt idx="301">
                  <c:v>1.8799999999999826</c:v>
                </c:pt>
                <c:pt idx="302">
                  <c:v>1.8729333333333158</c:v>
                </c:pt>
                <c:pt idx="303">
                  <c:v>1.865866666666649</c:v>
                </c:pt>
                <c:pt idx="304">
                  <c:v>1.8587999999999822</c:v>
                </c:pt>
                <c:pt idx="305">
                  <c:v>1.8517333333333155</c:v>
                </c:pt>
                <c:pt idx="306">
                  <c:v>1.8446666666666487</c:v>
                </c:pt>
                <c:pt idx="307">
                  <c:v>1.8375999999999819</c:v>
                </c:pt>
                <c:pt idx="308">
                  <c:v>1.8305333333333151</c:v>
                </c:pt>
                <c:pt idx="309">
                  <c:v>1.8234666666666484</c:v>
                </c:pt>
                <c:pt idx="310">
                  <c:v>1.8163999999999816</c:v>
                </c:pt>
                <c:pt idx="311">
                  <c:v>1.8093333333333148</c:v>
                </c:pt>
                <c:pt idx="312">
                  <c:v>1.802266666666648</c:v>
                </c:pt>
                <c:pt idx="313">
                  <c:v>1.7951999999999813</c:v>
                </c:pt>
                <c:pt idx="314">
                  <c:v>1.7881333333333145</c:v>
                </c:pt>
                <c:pt idx="315">
                  <c:v>1.7810666666666477</c:v>
                </c:pt>
                <c:pt idx="316">
                  <c:v>1.7739999999999809</c:v>
                </c:pt>
                <c:pt idx="317">
                  <c:v>1.7669333333333141</c:v>
                </c:pt>
                <c:pt idx="318">
                  <c:v>1.7598666666666474</c:v>
                </c:pt>
                <c:pt idx="319">
                  <c:v>1.7527999999999806</c:v>
                </c:pt>
                <c:pt idx="320">
                  <c:v>1.7457333333333138</c:v>
                </c:pt>
                <c:pt idx="321">
                  <c:v>1.738666666666647</c:v>
                </c:pt>
                <c:pt idx="322">
                  <c:v>1.7315999999999803</c:v>
                </c:pt>
                <c:pt idx="323">
                  <c:v>1.7245333333333135</c:v>
                </c:pt>
                <c:pt idx="324">
                  <c:v>1.7174666666666467</c:v>
                </c:pt>
                <c:pt idx="325">
                  <c:v>1.7103999999999799</c:v>
                </c:pt>
                <c:pt idx="326">
                  <c:v>1.7033333333333132</c:v>
                </c:pt>
                <c:pt idx="327">
                  <c:v>1.6962666666666464</c:v>
                </c:pt>
                <c:pt idx="328">
                  <c:v>1.6891999999999796</c:v>
                </c:pt>
                <c:pt idx="329">
                  <c:v>1.6821333333333128</c:v>
                </c:pt>
                <c:pt idx="330">
                  <c:v>1.6750666666666461</c:v>
                </c:pt>
                <c:pt idx="331">
                  <c:v>1.6679999999999793</c:v>
                </c:pt>
                <c:pt idx="332">
                  <c:v>1.6609333333333125</c:v>
                </c:pt>
                <c:pt idx="333">
                  <c:v>1.6538666666666457</c:v>
                </c:pt>
                <c:pt idx="334">
                  <c:v>1.6467999999999789</c:v>
                </c:pt>
                <c:pt idx="335">
                  <c:v>1.6397333333333122</c:v>
                </c:pt>
                <c:pt idx="336">
                  <c:v>1.6326666666666454</c:v>
                </c:pt>
                <c:pt idx="337">
                  <c:v>1.6255999999999786</c:v>
                </c:pt>
                <c:pt idx="338">
                  <c:v>1.6185333333333118</c:v>
                </c:pt>
                <c:pt idx="339">
                  <c:v>1.6114666666666451</c:v>
                </c:pt>
                <c:pt idx="340">
                  <c:v>1.6043999999999783</c:v>
                </c:pt>
                <c:pt idx="341">
                  <c:v>1.5973333333333115</c:v>
                </c:pt>
                <c:pt idx="342">
                  <c:v>1.5902666666666447</c:v>
                </c:pt>
                <c:pt idx="343">
                  <c:v>1.583199999999978</c:v>
                </c:pt>
                <c:pt idx="344">
                  <c:v>1.5761333333333112</c:v>
                </c:pt>
                <c:pt idx="345">
                  <c:v>1.5690666666666444</c:v>
                </c:pt>
                <c:pt idx="346">
                  <c:v>1.5619999999999776</c:v>
                </c:pt>
                <c:pt idx="347">
                  <c:v>1.5549333333333109</c:v>
                </c:pt>
                <c:pt idx="348">
                  <c:v>1.5478666666666441</c:v>
                </c:pt>
                <c:pt idx="349">
                  <c:v>1.5407999999999773</c:v>
                </c:pt>
                <c:pt idx="350">
                  <c:v>1.5337333333333105</c:v>
                </c:pt>
                <c:pt idx="351">
                  <c:v>1.5266666666666437</c:v>
                </c:pt>
                <c:pt idx="352">
                  <c:v>1.519599999999977</c:v>
                </c:pt>
                <c:pt idx="353">
                  <c:v>1.5125333333333102</c:v>
                </c:pt>
                <c:pt idx="354">
                  <c:v>1.5054666666666434</c:v>
                </c:pt>
                <c:pt idx="355">
                  <c:v>1.4983999999999766</c:v>
                </c:pt>
                <c:pt idx="356">
                  <c:v>1.4913333333333099</c:v>
                </c:pt>
                <c:pt idx="357">
                  <c:v>1.4842666666666431</c:v>
                </c:pt>
                <c:pt idx="358">
                  <c:v>1.4771999999999763</c:v>
                </c:pt>
                <c:pt idx="359">
                  <c:v>1.4701333333333095</c:v>
                </c:pt>
                <c:pt idx="360">
                  <c:v>1.4630666666666428</c:v>
                </c:pt>
                <c:pt idx="361">
                  <c:v>1.455999999999976</c:v>
                </c:pt>
                <c:pt idx="362">
                  <c:v>1.4489333333333092</c:v>
                </c:pt>
                <c:pt idx="363">
                  <c:v>1.4418666666666424</c:v>
                </c:pt>
                <c:pt idx="364">
                  <c:v>1.4347999999999757</c:v>
                </c:pt>
                <c:pt idx="365">
                  <c:v>1.4277333333333089</c:v>
                </c:pt>
                <c:pt idx="366">
                  <c:v>1.4206666666666421</c:v>
                </c:pt>
                <c:pt idx="367">
                  <c:v>1.4135999999999753</c:v>
                </c:pt>
                <c:pt idx="368">
                  <c:v>1.4065333333333085</c:v>
                </c:pt>
                <c:pt idx="369">
                  <c:v>1.3994666666666418</c:v>
                </c:pt>
                <c:pt idx="370">
                  <c:v>1.392399999999975</c:v>
                </c:pt>
                <c:pt idx="371">
                  <c:v>1.3853333333333082</c:v>
                </c:pt>
                <c:pt idx="372">
                  <c:v>1.3782666666666414</c:v>
                </c:pt>
                <c:pt idx="373">
                  <c:v>1.3711999999999747</c:v>
                </c:pt>
                <c:pt idx="374">
                  <c:v>1.3641333333333079</c:v>
                </c:pt>
                <c:pt idx="375">
                  <c:v>1.3570666666666411</c:v>
                </c:pt>
                <c:pt idx="376">
                  <c:v>1.3499999999999743</c:v>
                </c:pt>
                <c:pt idx="377">
                  <c:v>1.3429333333333076</c:v>
                </c:pt>
                <c:pt idx="378">
                  <c:v>1.3358666666666408</c:v>
                </c:pt>
                <c:pt idx="379">
                  <c:v>1.328799999999974</c:v>
                </c:pt>
                <c:pt idx="380">
                  <c:v>1.3217333333333072</c:v>
                </c:pt>
                <c:pt idx="381">
                  <c:v>1.3146666666666404</c:v>
                </c:pt>
                <c:pt idx="382">
                  <c:v>1.3075999999999737</c:v>
                </c:pt>
                <c:pt idx="383">
                  <c:v>1.3005333333333069</c:v>
                </c:pt>
                <c:pt idx="384">
                  <c:v>1.2934666666666401</c:v>
                </c:pt>
                <c:pt idx="385">
                  <c:v>1.2863999999999733</c:v>
                </c:pt>
                <c:pt idx="386">
                  <c:v>1.2793333333333066</c:v>
                </c:pt>
                <c:pt idx="387">
                  <c:v>1.2722666666666398</c:v>
                </c:pt>
                <c:pt idx="388">
                  <c:v>1.265199999999973</c:v>
                </c:pt>
                <c:pt idx="389">
                  <c:v>1.2581333333333062</c:v>
                </c:pt>
                <c:pt idx="390">
                  <c:v>1.2510666666666395</c:v>
                </c:pt>
                <c:pt idx="391">
                  <c:v>1.2439999999999727</c:v>
                </c:pt>
                <c:pt idx="392">
                  <c:v>1.2369333333333059</c:v>
                </c:pt>
                <c:pt idx="393">
                  <c:v>1.2298666666666391</c:v>
                </c:pt>
                <c:pt idx="394">
                  <c:v>1.2227999999999724</c:v>
                </c:pt>
                <c:pt idx="395">
                  <c:v>1.2157333333333056</c:v>
                </c:pt>
                <c:pt idx="396">
                  <c:v>1.2086666666666388</c:v>
                </c:pt>
                <c:pt idx="397">
                  <c:v>1.201599999999972</c:v>
                </c:pt>
                <c:pt idx="398">
                  <c:v>1.1945333333333052</c:v>
                </c:pt>
                <c:pt idx="399">
                  <c:v>1.1874666666666385</c:v>
                </c:pt>
                <c:pt idx="400">
                  <c:v>1.1803999999999717</c:v>
                </c:pt>
                <c:pt idx="401">
                  <c:v>1.1733333333333049</c:v>
                </c:pt>
                <c:pt idx="402">
                  <c:v>1.1662666666666381</c:v>
                </c:pt>
                <c:pt idx="403">
                  <c:v>1.1591999999999714</c:v>
                </c:pt>
                <c:pt idx="404">
                  <c:v>1.1521333333333046</c:v>
                </c:pt>
                <c:pt idx="405">
                  <c:v>1.1450666666666378</c:v>
                </c:pt>
                <c:pt idx="406">
                  <c:v>1.137999999999971</c:v>
                </c:pt>
                <c:pt idx="407">
                  <c:v>1.1309333333333043</c:v>
                </c:pt>
                <c:pt idx="408">
                  <c:v>1.1238666666666375</c:v>
                </c:pt>
                <c:pt idx="409">
                  <c:v>1.1167999999999707</c:v>
                </c:pt>
                <c:pt idx="410">
                  <c:v>1.1097333333333039</c:v>
                </c:pt>
                <c:pt idx="411">
                  <c:v>1.1026666666666372</c:v>
                </c:pt>
                <c:pt idx="412">
                  <c:v>1.0955999999999704</c:v>
                </c:pt>
                <c:pt idx="413">
                  <c:v>1.0885333333333036</c:v>
                </c:pt>
                <c:pt idx="414">
                  <c:v>1.0814666666666368</c:v>
                </c:pt>
                <c:pt idx="415">
                  <c:v>1.07439999999997</c:v>
                </c:pt>
                <c:pt idx="416">
                  <c:v>1.0673333333333033</c:v>
                </c:pt>
                <c:pt idx="417">
                  <c:v>1.0602666666666365</c:v>
                </c:pt>
                <c:pt idx="418">
                  <c:v>1.0531999999999697</c:v>
                </c:pt>
                <c:pt idx="419">
                  <c:v>1.0461333333333029</c:v>
                </c:pt>
                <c:pt idx="420">
                  <c:v>1.0390666666666362</c:v>
                </c:pt>
                <c:pt idx="421">
                  <c:v>1.0319999999999694</c:v>
                </c:pt>
                <c:pt idx="422">
                  <c:v>1.0249333333333026</c:v>
                </c:pt>
                <c:pt idx="423">
                  <c:v>1.0178666666666358</c:v>
                </c:pt>
                <c:pt idx="424">
                  <c:v>1.0107999999999691</c:v>
                </c:pt>
                <c:pt idx="425">
                  <c:v>1.0037333333333023</c:v>
                </c:pt>
                <c:pt idx="426">
                  <c:v>0.9966666666666355</c:v>
                </c:pt>
                <c:pt idx="427">
                  <c:v>0.98959999999996873</c:v>
                </c:pt>
                <c:pt idx="428">
                  <c:v>0.98253333333330195</c:v>
                </c:pt>
                <c:pt idx="429">
                  <c:v>0.97546666666663517</c:v>
                </c:pt>
                <c:pt idx="430">
                  <c:v>0.9683999999999684</c:v>
                </c:pt>
                <c:pt idx="431">
                  <c:v>0.96133333333330162</c:v>
                </c:pt>
                <c:pt idx="432">
                  <c:v>0.95426666666663484</c:v>
                </c:pt>
                <c:pt idx="433">
                  <c:v>0.94719999999996807</c:v>
                </c:pt>
                <c:pt idx="434">
                  <c:v>0.94013333333330129</c:v>
                </c:pt>
                <c:pt idx="435">
                  <c:v>0.93306666666663451</c:v>
                </c:pt>
                <c:pt idx="436">
                  <c:v>0.92599999999996774</c:v>
                </c:pt>
                <c:pt idx="437">
                  <c:v>0.91893333333330096</c:v>
                </c:pt>
                <c:pt idx="438">
                  <c:v>0.91186666666663418</c:v>
                </c:pt>
                <c:pt idx="439">
                  <c:v>0.90479999999996741</c:v>
                </c:pt>
                <c:pt idx="440">
                  <c:v>0.89773333333330063</c:v>
                </c:pt>
                <c:pt idx="441">
                  <c:v>0.89066666666663385</c:v>
                </c:pt>
                <c:pt idx="442">
                  <c:v>0.88359999999996708</c:v>
                </c:pt>
                <c:pt idx="443">
                  <c:v>0.8765333333333003</c:v>
                </c:pt>
                <c:pt idx="444">
                  <c:v>0.86946666666663353</c:v>
                </c:pt>
                <c:pt idx="445">
                  <c:v>0.86239999999996675</c:v>
                </c:pt>
                <c:pt idx="446">
                  <c:v>0.85533333333329997</c:v>
                </c:pt>
                <c:pt idx="447">
                  <c:v>0.8482666666666332</c:v>
                </c:pt>
                <c:pt idx="448">
                  <c:v>0.84119999999996642</c:v>
                </c:pt>
                <c:pt idx="449">
                  <c:v>0.83413333333329964</c:v>
                </c:pt>
                <c:pt idx="450">
                  <c:v>0.82706666666663287</c:v>
                </c:pt>
                <c:pt idx="451">
                  <c:v>0.81999999999996609</c:v>
                </c:pt>
                <c:pt idx="452">
                  <c:v>0.81293333333329931</c:v>
                </c:pt>
                <c:pt idx="453">
                  <c:v>0.80586666666663254</c:v>
                </c:pt>
                <c:pt idx="454">
                  <c:v>0.79879999999996576</c:v>
                </c:pt>
                <c:pt idx="455">
                  <c:v>0.79173333333329898</c:v>
                </c:pt>
                <c:pt idx="456">
                  <c:v>0.78466666666663221</c:v>
                </c:pt>
                <c:pt idx="457">
                  <c:v>0.77759999999996543</c:v>
                </c:pt>
                <c:pt idx="458">
                  <c:v>0.77053333333329865</c:v>
                </c:pt>
                <c:pt idx="459">
                  <c:v>0.76346666666663188</c:v>
                </c:pt>
                <c:pt idx="460">
                  <c:v>0.7563999999999651</c:v>
                </c:pt>
                <c:pt idx="461">
                  <c:v>0.74933333333329832</c:v>
                </c:pt>
                <c:pt idx="462">
                  <c:v>0.74226666666663155</c:v>
                </c:pt>
                <c:pt idx="463">
                  <c:v>0.73519999999996477</c:v>
                </c:pt>
                <c:pt idx="464">
                  <c:v>0.72813333333329799</c:v>
                </c:pt>
                <c:pt idx="465">
                  <c:v>0.72106666666663122</c:v>
                </c:pt>
                <c:pt idx="466">
                  <c:v>0.71399999999996444</c:v>
                </c:pt>
                <c:pt idx="467">
                  <c:v>0.70693333333329766</c:v>
                </c:pt>
                <c:pt idx="468">
                  <c:v>0.69986666666663089</c:v>
                </c:pt>
                <c:pt idx="469">
                  <c:v>0.69279999999996411</c:v>
                </c:pt>
                <c:pt idx="470">
                  <c:v>0.68573333333329733</c:v>
                </c:pt>
                <c:pt idx="471">
                  <c:v>0.67866666666663056</c:v>
                </c:pt>
                <c:pt idx="472">
                  <c:v>0.67159999999996378</c:v>
                </c:pt>
                <c:pt idx="473">
                  <c:v>0.664533333333297</c:v>
                </c:pt>
                <c:pt idx="474">
                  <c:v>0.65746666666663023</c:v>
                </c:pt>
                <c:pt idx="475">
                  <c:v>0.65039999999996345</c:v>
                </c:pt>
                <c:pt idx="476">
                  <c:v>0.64333333333329668</c:v>
                </c:pt>
                <c:pt idx="477">
                  <c:v>0.6362666666666299</c:v>
                </c:pt>
                <c:pt idx="478">
                  <c:v>0.62919999999996312</c:v>
                </c:pt>
                <c:pt idx="479">
                  <c:v>0.62213333333329635</c:v>
                </c:pt>
                <c:pt idx="480">
                  <c:v>0.61506666666662957</c:v>
                </c:pt>
                <c:pt idx="481">
                  <c:v>0.60799999999996279</c:v>
                </c:pt>
                <c:pt idx="482">
                  <c:v>0.60093333333329602</c:v>
                </c:pt>
                <c:pt idx="483">
                  <c:v>0.59386666666662924</c:v>
                </c:pt>
                <c:pt idx="484">
                  <c:v>0.58679999999996246</c:v>
                </c:pt>
                <c:pt idx="485">
                  <c:v>0.57973333333329569</c:v>
                </c:pt>
                <c:pt idx="486">
                  <c:v>0.57266666666662891</c:v>
                </c:pt>
                <c:pt idx="487">
                  <c:v>0.56559999999996213</c:v>
                </c:pt>
                <c:pt idx="488">
                  <c:v>0.55853333333329536</c:v>
                </c:pt>
                <c:pt idx="489">
                  <c:v>0.55146666666662858</c:v>
                </c:pt>
                <c:pt idx="490">
                  <c:v>0.5443999999999618</c:v>
                </c:pt>
                <c:pt idx="491">
                  <c:v>0.53733333333329503</c:v>
                </c:pt>
                <c:pt idx="492">
                  <c:v>0.53026666666662825</c:v>
                </c:pt>
                <c:pt idx="493">
                  <c:v>0.52319999999996147</c:v>
                </c:pt>
                <c:pt idx="494">
                  <c:v>0.5161333333332947</c:v>
                </c:pt>
                <c:pt idx="495">
                  <c:v>0.50906666666662792</c:v>
                </c:pt>
                <c:pt idx="496">
                  <c:v>0.50199999999996114</c:v>
                </c:pt>
                <c:pt idx="497">
                  <c:v>0.49493333333329437</c:v>
                </c:pt>
                <c:pt idx="498">
                  <c:v>0.48786666666662759</c:v>
                </c:pt>
                <c:pt idx="499">
                  <c:v>0.48079999999996081</c:v>
                </c:pt>
                <c:pt idx="500">
                  <c:v>0.47373333333329404</c:v>
                </c:pt>
                <c:pt idx="501">
                  <c:v>0.46666666666662726</c:v>
                </c:pt>
                <c:pt idx="502">
                  <c:v>0.45959999999996048</c:v>
                </c:pt>
                <c:pt idx="503">
                  <c:v>0.45253333333329371</c:v>
                </c:pt>
                <c:pt idx="504">
                  <c:v>0.44546666666662693</c:v>
                </c:pt>
                <c:pt idx="505">
                  <c:v>0.43839999999996015</c:v>
                </c:pt>
                <c:pt idx="506">
                  <c:v>0.43133333333329338</c:v>
                </c:pt>
                <c:pt idx="507">
                  <c:v>0.4242666666666266</c:v>
                </c:pt>
                <c:pt idx="508">
                  <c:v>0.41719999999995983</c:v>
                </c:pt>
                <c:pt idx="509">
                  <c:v>0.41013333333329305</c:v>
                </c:pt>
                <c:pt idx="510">
                  <c:v>0.40306666666662627</c:v>
                </c:pt>
                <c:pt idx="511">
                  <c:v>0.3959999999999595</c:v>
                </c:pt>
                <c:pt idx="512">
                  <c:v>0.38893333333329272</c:v>
                </c:pt>
                <c:pt idx="513">
                  <c:v>0.38186666666662594</c:v>
                </c:pt>
                <c:pt idx="514">
                  <c:v>0.37479999999995917</c:v>
                </c:pt>
                <c:pt idx="515">
                  <c:v>0.36773333333329239</c:v>
                </c:pt>
                <c:pt idx="516">
                  <c:v>0.36066666666662561</c:v>
                </c:pt>
                <c:pt idx="517">
                  <c:v>0.35359999999995884</c:v>
                </c:pt>
                <c:pt idx="518">
                  <c:v>0.34653333333329206</c:v>
                </c:pt>
                <c:pt idx="519">
                  <c:v>0.33946666666662528</c:v>
                </c:pt>
                <c:pt idx="520">
                  <c:v>0.33239999999995851</c:v>
                </c:pt>
                <c:pt idx="521">
                  <c:v>0.32533333333329173</c:v>
                </c:pt>
                <c:pt idx="522">
                  <c:v>0.31826666666662495</c:v>
                </c:pt>
                <c:pt idx="523">
                  <c:v>0.31119999999995818</c:v>
                </c:pt>
                <c:pt idx="524">
                  <c:v>0.3041333333332914</c:v>
                </c:pt>
                <c:pt idx="525">
                  <c:v>0.29706666666662462</c:v>
                </c:pt>
                <c:pt idx="526">
                  <c:v>0.28999999999995785</c:v>
                </c:pt>
                <c:pt idx="527">
                  <c:v>0.28293333333329107</c:v>
                </c:pt>
                <c:pt idx="528">
                  <c:v>0.27586666666662429</c:v>
                </c:pt>
                <c:pt idx="529">
                  <c:v>0.26879999999995752</c:v>
                </c:pt>
                <c:pt idx="530">
                  <c:v>0.26173333333329074</c:v>
                </c:pt>
                <c:pt idx="531">
                  <c:v>0.25466666666662396</c:v>
                </c:pt>
                <c:pt idx="532">
                  <c:v>0.24759999999995719</c:v>
                </c:pt>
                <c:pt idx="533">
                  <c:v>0.24053333333329041</c:v>
                </c:pt>
                <c:pt idx="534">
                  <c:v>0.23346666666662363</c:v>
                </c:pt>
                <c:pt idx="535">
                  <c:v>0.22639999999995686</c:v>
                </c:pt>
                <c:pt idx="536">
                  <c:v>0.21933333333329008</c:v>
                </c:pt>
                <c:pt idx="537">
                  <c:v>0.2122666666666233</c:v>
                </c:pt>
                <c:pt idx="538">
                  <c:v>0.20519999999995653</c:v>
                </c:pt>
                <c:pt idx="539">
                  <c:v>0.19813333333328975</c:v>
                </c:pt>
                <c:pt idx="540">
                  <c:v>0.19106666666662298</c:v>
                </c:pt>
                <c:pt idx="541">
                  <c:v>0.1839999999999562</c:v>
                </c:pt>
                <c:pt idx="542">
                  <c:v>0.17693333333328942</c:v>
                </c:pt>
                <c:pt idx="543">
                  <c:v>0.16986666666662265</c:v>
                </c:pt>
                <c:pt idx="544">
                  <c:v>0.16279999999995587</c:v>
                </c:pt>
                <c:pt idx="545">
                  <c:v>0.15573333333328909</c:v>
                </c:pt>
                <c:pt idx="546">
                  <c:v>0.14866666666662232</c:v>
                </c:pt>
                <c:pt idx="547">
                  <c:v>0.14159999999995554</c:v>
                </c:pt>
                <c:pt idx="548">
                  <c:v>0.13453333333328876</c:v>
                </c:pt>
                <c:pt idx="549">
                  <c:v>0.12746666666662199</c:v>
                </c:pt>
                <c:pt idx="550">
                  <c:v>0.12039999999995521</c:v>
                </c:pt>
                <c:pt idx="551">
                  <c:v>0.11333333333328843</c:v>
                </c:pt>
                <c:pt idx="552">
                  <c:v>0.10626666666662166</c:v>
                </c:pt>
                <c:pt idx="553">
                  <c:v>9.919999999995488E-2</c:v>
                </c:pt>
                <c:pt idx="554">
                  <c:v>9.2133333333288103E-2</c:v>
                </c:pt>
                <c:pt idx="555">
                  <c:v>8.5066666666621327E-2</c:v>
                </c:pt>
                <c:pt idx="556">
                  <c:v>7.799999999995455E-2</c:v>
                </c:pt>
                <c:pt idx="557">
                  <c:v>7.0933333333287774E-2</c:v>
                </c:pt>
                <c:pt idx="558">
                  <c:v>6.3866666666620997E-2</c:v>
                </c:pt>
                <c:pt idx="559">
                  <c:v>5.679999999995422E-2</c:v>
                </c:pt>
                <c:pt idx="560">
                  <c:v>4.9733333333287444E-2</c:v>
                </c:pt>
                <c:pt idx="561">
                  <c:v>4.2666666666620667E-2</c:v>
                </c:pt>
                <c:pt idx="562">
                  <c:v>3.5599999999953891E-2</c:v>
                </c:pt>
                <c:pt idx="563">
                  <c:v>2.8533333333287114E-2</c:v>
                </c:pt>
                <c:pt idx="564">
                  <c:v>2.1466666666620338E-2</c:v>
                </c:pt>
                <c:pt idx="565">
                  <c:v>1.4399999999953561E-2</c:v>
                </c:pt>
                <c:pt idx="566">
                  <c:v>7.3333333332867845E-3</c:v>
                </c:pt>
                <c:pt idx="567">
                  <c:v>2.6666666662000793E-4</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7.0666666666666664E-3</c:v>
                </c:pt>
                <c:pt idx="936">
                  <c:v>1.4133333333333333E-2</c:v>
                </c:pt>
                <c:pt idx="937">
                  <c:v>2.12E-2</c:v>
                </c:pt>
                <c:pt idx="938">
                  <c:v>2.8266666666666666E-2</c:v>
                </c:pt>
                <c:pt idx="939">
                  <c:v>3.5333333333333335E-2</c:v>
                </c:pt>
                <c:pt idx="940">
                  <c:v>4.24E-2</c:v>
                </c:pt>
                <c:pt idx="941">
                  <c:v>4.9466666666666666E-2</c:v>
                </c:pt>
                <c:pt idx="942">
                  <c:v>5.6533333333333331E-2</c:v>
                </c:pt>
                <c:pt idx="943">
                  <c:v>6.3600000000000004E-2</c:v>
                </c:pt>
                <c:pt idx="944">
                  <c:v>7.0666666666666669E-2</c:v>
                </c:pt>
                <c:pt idx="945">
                  <c:v>7.7733333333333335E-2</c:v>
                </c:pt>
                <c:pt idx="946">
                  <c:v>8.48E-2</c:v>
                </c:pt>
                <c:pt idx="947">
                  <c:v>9.1866666666666666E-2</c:v>
                </c:pt>
                <c:pt idx="948">
                  <c:v>9.8933333333333331E-2</c:v>
                </c:pt>
                <c:pt idx="949">
                  <c:v>0.106</c:v>
                </c:pt>
                <c:pt idx="950">
                  <c:v>0.11306666666666666</c:v>
                </c:pt>
                <c:pt idx="951">
                  <c:v>0.12013333333333333</c:v>
                </c:pt>
                <c:pt idx="952">
                  <c:v>0.12720000000000001</c:v>
                </c:pt>
                <c:pt idx="953">
                  <c:v>0.13426666666666667</c:v>
                </c:pt>
                <c:pt idx="954">
                  <c:v>0.14133333333333334</c:v>
                </c:pt>
                <c:pt idx="955">
                  <c:v>0.1484</c:v>
                </c:pt>
                <c:pt idx="956">
                  <c:v>0.15546666666666667</c:v>
                </c:pt>
                <c:pt idx="957">
                  <c:v>0.16253333333333334</c:v>
                </c:pt>
                <c:pt idx="958">
                  <c:v>0.1696</c:v>
                </c:pt>
                <c:pt idx="959">
                  <c:v>0.17666666666666667</c:v>
                </c:pt>
                <c:pt idx="960">
                  <c:v>0.18373333333333333</c:v>
                </c:pt>
                <c:pt idx="961">
                  <c:v>0.1908</c:v>
                </c:pt>
                <c:pt idx="962">
                  <c:v>0.19786666666666666</c:v>
                </c:pt>
                <c:pt idx="963">
                  <c:v>0.20493333333333333</c:v>
                </c:pt>
                <c:pt idx="964">
                  <c:v>0.21199999999999999</c:v>
                </c:pt>
                <c:pt idx="965">
                  <c:v>0.21906666666666666</c:v>
                </c:pt>
                <c:pt idx="966">
                  <c:v>0.22613333333333333</c:v>
                </c:pt>
                <c:pt idx="967">
                  <c:v>0.23319999999999999</c:v>
                </c:pt>
                <c:pt idx="968">
                  <c:v>0.24026666666666666</c:v>
                </c:pt>
                <c:pt idx="969">
                  <c:v>0.24733333333333332</c:v>
                </c:pt>
                <c:pt idx="970">
                  <c:v>0.25440000000000002</c:v>
                </c:pt>
                <c:pt idx="971">
                  <c:v>0.26146666666666668</c:v>
                </c:pt>
                <c:pt idx="972">
                  <c:v>0.26853333333333335</c:v>
                </c:pt>
                <c:pt idx="973">
                  <c:v>0.27560000000000001</c:v>
                </c:pt>
                <c:pt idx="974">
                  <c:v>0.28266666666666668</c:v>
                </c:pt>
                <c:pt idx="975">
                  <c:v>0.28973333333333334</c:v>
                </c:pt>
                <c:pt idx="976">
                  <c:v>0.29680000000000001</c:v>
                </c:pt>
                <c:pt idx="977">
                  <c:v>0.30386666666666667</c:v>
                </c:pt>
                <c:pt idx="978">
                  <c:v>0.31093333333333334</c:v>
                </c:pt>
                <c:pt idx="979">
                  <c:v>0.318</c:v>
                </c:pt>
                <c:pt idx="980">
                  <c:v>0.32506666666666667</c:v>
                </c:pt>
                <c:pt idx="981">
                  <c:v>0.33213333333333334</c:v>
                </c:pt>
                <c:pt idx="982">
                  <c:v>0.3392</c:v>
                </c:pt>
                <c:pt idx="983">
                  <c:v>0.34626666666666667</c:v>
                </c:pt>
                <c:pt idx="984">
                  <c:v>0.35333333333333333</c:v>
                </c:pt>
                <c:pt idx="985">
                  <c:v>0.3604</c:v>
                </c:pt>
                <c:pt idx="986">
                  <c:v>0.36746666666666666</c:v>
                </c:pt>
                <c:pt idx="987">
                  <c:v>0.37453333333333333</c:v>
                </c:pt>
                <c:pt idx="988">
                  <c:v>0.38159999999999999</c:v>
                </c:pt>
                <c:pt idx="989">
                  <c:v>0.38866666666666666</c:v>
                </c:pt>
                <c:pt idx="990">
                  <c:v>0.39573333333333333</c:v>
                </c:pt>
                <c:pt idx="991">
                  <c:v>0.40279999999999999</c:v>
                </c:pt>
                <c:pt idx="992">
                  <c:v>0.40986666666666666</c:v>
                </c:pt>
                <c:pt idx="993">
                  <c:v>0.41693333333333332</c:v>
                </c:pt>
                <c:pt idx="994">
                  <c:v>0.42399999999999999</c:v>
                </c:pt>
                <c:pt idx="995">
                  <c:v>0.43106666666666665</c:v>
                </c:pt>
                <c:pt idx="996">
                  <c:v>0.43813333333333332</c:v>
                </c:pt>
                <c:pt idx="997">
                  <c:v>0.44519999999999998</c:v>
                </c:pt>
                <c:pt idx="998">
                  <c:v>0.45226666666666665</c:v>
                </c:pt>
                <c:pt idx="999">
                  <c:v>0.45933333333333332</c:v>
                </c:pt>
                <c:pt idx="1000">
                  <c:v>0.46639999999999998</c:v>
                </c:pt>
                <c:pt idx="1001">
                  <c:v>0.47346666666666665</c:v>
                </c:pt>
                <c:pt idx="1002">
                  <c:v>0.48053333333333331</c:v>
                </c:pt>
                <c:pt idx="1003">
                  <c:v>0.48759999999999998</c:v>
                </c:pt>
                <c:pt idx="1004">
                  <c:v>0.49466666666666664</c:v>
                </c:pt>
                <c:pt idx="1005">
                  <c:v>0.50173333333333336</c:v>
                </c:pt>
                <c:pt idx="1006">
                  <c:v>0.50880000000000003</c:v>
                </c:pt>
                <c:pt idx="1007">
                  <c:v>0.5158666666666667</c:v>
                </c:pt>
                <c:pt idx="1008">
                  <c:v>0.52293333333333336</c:v>
                </c:pt>
                <c:pt idx="1009">
                  <c:v>0.53</c:v>
                </c:pt>
                <c:pt idx="1010">
                  <c:v>0.53706666666666669</c:v>
                </c:pt>
                <c:pt idx="1011">
                  <c:v>0.54413333333333336</c:v>
                </c:pt>
                <c:pt idx="1012">
                  <c:v>0.55120000000000002</c:v>
                </c:pt>
                <c:pt idx="1013">
                  <c:v>0.55826666666666669</c:v>
                </c:pt>
                <c:pt idx="1014">
                  <c:v>0.56533333333333335</c:v>
                </c:pt>
                <c:pt idx="1015">
                  <c:v>0.57240000000000002</c:v>
                </c:pt>
                <c:pt idx="1016">
                  <c:v>0.57946666666666669</c:v>
                </c:pt>
                <c:pt idx="1017">
                  <c:v>0.58653333333333335</c:v>
                </c:pt>
                <c:pt idx="1018">
                  <c:v>0.59360000000000002</c:v>
                </c:pt>
                <c:pt idx="1019">
                  <c:v>0.60066666666666668</c:v>
                </c:pt>
                <c:pt idx="1020">
                  <c:v>0.60773333333333335</c:v>
                </c:pt>
                <c:pt idx="1021">
                  <c:v>0.61480000000000001</c:v>
                </c:pt>
                <c:pt idx="1022">
                  <c:v>0.62186666666666668</c:v>
                </c:pt>
                <c:pt idx="1023">
                  <c:v>0.62893333333333334</c:v>
                </c:pt>
                <c:pt idx="1024">
                  <c:v>0.63600000000000001</c:v>
                </c:pt>
                <c:pt idx="1025">
                  <c:v>0.64306666666666668</c:v>
                </c:pt>
                <c:pt idx="1026">
                  <c:v>0.65013333333333334</c:v>
                </c:pt>
                <c:pt idx="1027">
                  <c:v>0.65720000000000001</c:v>
                </c:pt>
                <c:pt idx="1028">
                  <c:v>0.66426666666666667</c:v>
                </c:pt>
                <c:pt idx="1029">
                  <c:v>0.67133333333333334</c:v>
                </c:pt>
                <c:pt idx="1030">
                  <c:v>0.6784</c:v>
                </c:pt>
                <c:pt idx="1031">
                  <c:v>0.68546666666666667</c:v>
                </c:pt>
                <c:pt idx="1032">
                  <c:v>0.69253333333333333</c:v>
                </c:pt>
                <c:pt idx="1033">
                  <c:v>0.6996</c:v>
                </c:pt>
                <c:pt idx="1034">
                  <c:v>0.70666666666666667</c:v>
                </c:pt>
                <c:pt idx="1035">
                  <c:v>0.71373333333333333</c:v>
                </c:pt>
                <c:pt idx="1036">
                  <c:v>0.7208</c:v>
                </c:pt>
                <c:pt idx="1037">
                  <c:v>0.72786666666666666</c:v>
                </c:pt>
                <c:pt idx="1038">
                  <c:v>0.73493333333333333</c:v>
                </c:pt>
                <c:pt idx="1039">
                  <c:v>0.74199999999999999</c:v>
                </c:pt>
                <c:pt idx="1040">
                  <c:v>0.74906666666666666</c:v>
                </c:pt>
                <c:pt idx="1041">
                  <c:v>0.75613333333333332</c:v>
                </c:pt>
                <c:pt idx="1042">
                  <c:v>0.76319999999999999</c:v>
                </c:pt>
                <c:pt idx="1043">
                  <c:v>0.77026666666666666</c:v>
                </c:pt>
                <c:pt idx="1044">
                  <c:v>0.77733333333333332</c:v>
                </c:pt>
                <c:pt idx="1045">
                  <c:v>0.78439999999999999</c:v>
                </c:pt>
                <c:pt idx="1046">
                  <c:v>0.79146666666666665</c:v>
                </c:pt>
                <c:pt idx="1047">
                  <c:v>0.79853333333333332</c:v>
                </c:pt>
                <c:pt idx="1048">
                  <c:v>0.80559999999999998</c:v>
                </c:pt>
                <c:pt idx="1049">
                  <c:v>0.81266666666666665</c:v>
                </c:pt>
                <c:pt idx="1050">
                  <c:v>0.81973333333333331</c:v>
                </c:pt>
                <c:pt idx="1051">
                  <c:v>0.82679999999999998</c:v>
                </c:pt>
                <c:pt idx="1052">
                  <c:v>0.83386666666666664</c:v>
                </c:pt>
                <c:pt idx="1053">
                  <c:v>0.84093333333333331</c:v>
                </c:pt>
                <c:pt idx="1054">
                  <c:v>0.84799999999999998</c:v>
                </c:pt>
                <c:pt idx="1055">
                  <c:v>0.85506666666666664</c:v>
                </c:pt>
                <c:pt idx="1056">
                  <c:v>0.86213333333333331</c:v>
                </c:pt>
                <c:pt idx="1057">
                  <c:v>0.86919999999999997</c:v>
                </c:pt>
                <c:pt idx="1058">
                  <c:v>0.87626666666666664</c:v>
                </c:pt>
                <c:pt idx="1059">
                  <c:v>0.8833333333333333</c:v>
                </c:pt>
                <c:pt idx="1060">
                  <c:v>0.89039999999999997</c:v>
                </c:pt>
                <c:pt idx="1061">
                  <c:v>0.89746666666666663</c:v>
                </c:pt>
                <c:pt idx="1062">
                  <c:v>0.9045333333333333</c:v>
                </c:pt>
                <c:pt idx="1063">
                  <c:v>0.91159999999999997</c:v>
                </c:pt>
                <c:pt idx="1064">
                  <c:v>0.91866666666666663</c:v>
                </c:pt>
                <c:pt idx="1065">
                  <c:v>0.9257333333333333</c:v>
                </c:pt>
                <c:pt idx="1066">
                  <c:v>0.93279999999999996</c:v>
                </c:pt>
                <c:pt idx="1067">
                  <c:v>0.93986666666666663</c:v>
                </c:pt>
                <c:pt idx="1068">
                  <c:v>0.94693333333333329</c:v>
                </c:pt>
                <c:pt idx="1069">
                  <c:v>0.95399999999999996</c:v>
                </c:pt>
                <c:pt idx="1070">
                  <c:v>0.96106666666666662</c:v>
                </c:pt>
                <c:pt idx="1071">
                  <c:v>0.96813333333333329</c:v>
                </c:pt>
                <c:pt idx="1072">
                  <c:v>0.97519999999999996</c:v>
                </c:pt>
                <c:pt idx="1073">
                  <c:v>0.98226666666666662</c:v>
                </c:pt>
                <c:pt idx="1074">
                  <c:v>0.98933333333333329</c:v>
                </c:pt>
                <c:pt idx="1075">
                  <c:v>0.99639999999999995</c:v>
                </c:pt>
                <c:pt idx="1076">
                  <c:v>1.0034666666666667</c:v>
                </c:pt>
                <c:pt idx="1077">
                  <c:v>1.0105333333333335</c:v>
                </c:pt>
                <c:pt idx="1078">
                  <c:v>1.0176000000000003</c:v>
                </c:pt>
                <c:pt idx="1079">
                  <c:v>1.0246666666666671</c:v>
                </c:pt>
                <c:pt idx="1080">
                  <c:v>1.0317333333333338</c:v>
                </c:pt>
                <c:pt idx="1081">
                  <c:v>1.0388000000000006</c:v>
                </c:pt>
                <c:pt idx="1082">
                  <c:v>1.0458666666666674</c:v>
                </c:pt>
                <c:pt idx="1083">
                  <c:v>1.0529333333333342</c:v>
                </c:pt>
                <c:pt idx="1084">
                  <c:v>1.0600000000000009</c:v>
                </c:pt>
                <c:pt idx="1085">
                  <c:v>1.0670666666666677</c:v>
                </c:pt>
                <c:pt idx="1086">
                  <c:v>1.0741333333333345</c:v>
                </c:pt>
                <c:pt idx="1087">
                  <c:v>1.0812000000000013</c:v>
                </c:pt>
                <c:pt idx="1088">
                  <c:v>1.088266666666668</c:v>
                </c:pt>
                <c:pt idx="1089">
                  <c:v>1.0953333333333348</c:v>
                </c:pt>
                <c:pt idx="1090">
                  <c:v>1.1024000000000016</c:v>
                </c:pt>
                <c:pt idx="1091">
                  <c:v>1.1094666666666684</c:v>
                </c:pt>
                <c:pt idx="1092">
                  <c:v>1.1165333333333352</c:v>
                </c:pt>
                <c:pt idx="1093">
                  <c:v>1.1236000000000019</c:v>
                </c:pt>
                <c:pt idx="1094">
                  <c:v>1.1306666666666687</c:v>
                </c:pt>
                <c:pt idx="1095">
                  <c:v>1.1377333333333355</c:v>
                </c:pt>
                <c:pt idx="1096">
                  <c:v>1.1448000000000023</c:v>
                </c:pt>
                <c:pt idx="1097">
                  <c:v>1.151866666666669</c:v>
                </c:pt>
                <c:pt idx="1098">
                  <c:v>1.1589333333333358</c:v>
                </c:pt>
                <c:pt idx="1099">
                  <c:v>1.1660000000000026</c:v>
                </c:pt>
                <c:pt idx="1100">
                  <c:v>1.1730666666666694</c:v>
                </c:pt>
                <c:pt idx="1101">
                  <c:v>1.1801333333333361</c:v>
                </c:pt>
                <c:pt idx="1102">
                  <c:v>1.1872000000000029</c:v>
                </c:pt>
                <c:pt idx="1103">
                  <c:v>1.1942666666666697</c:v>
                </c:pt>
                <c:pt idx="1104">
                  <c:v>1.2013333333333365</c:v>
                </c:pt>
                <c:pt idx="1105">
                  <c:v>1.2084000000000032</c:v>
                </c:pt>
                <c:pt idx="1106">
                  <c:v>1.21546666666667</c:v>
                </c:pt>
                <c:pt idx="1107">
                  <c:v>1.2225333333333368</c:v>
                </c:pt>
                <c:pt idx="1108">
                  <c:v>1.2296000000000036</c:v>
                </c:pt>
                <c:pt idx="1109">
                  <c:v>1.2366666666666704</c:v>
                </c:pt>
                <c:pt idx="1110">
                  <c:v>1.2437333333333371</c:v>
                </c:pt>
                <c:pt idx="1111">
                  <c:v>1.2508000000000039</c:v>
                </c:pt>
                <c:pt idx="1112">
                  <c:v>1.2578666666666707</c:v>
                </c:pt>
                <c:pt idx="1113">
                  <c:v>1.2649333333333375</c:v>
                </c:pt>
                <c:pt idx="1114">
                  <c:v>1.2720000000000042</c:v>
                </c:pt>
                <c:pt idx="1115">
                  <c:v>1.279066666666671</c:v>
                </c:pt>
                <c:pt idx="1116">
                  <c:v>1.2861333333333378</c:v>
                </c:pt>
                <c:pt idx="1117">
                  <c:v>1.2932000000000046</c:v>
                </c:pt>
                <c:pt idx="1118">
                  <c:v>1.3002666666666713</c:v>
                </c:pt>
                <c:pt idx="1119">
                  <c:v>1.3073333333333381</c:v>
                </c:pt>
                <c:pt idx="1120">
                  <c:v>1.3144000000000049</c:v>
                </c:pt>
                <c:pt idx="1121">
                  <c:v>1.3214666666666717</c:v>
                </c:pt>
                <c:pt idx="1122">
                  <c:v>1.3285333333333385</c:v>
                </c:pt>
                <c:pt idx="1123">
                  <c:v>1.3356000000000052</c:v>
                </c:pt>
                <c:pt idx="1124">
                  <c:v>1.342666666666672</c:v>
                </c:pt>
                <c:pt idx="1125">
                  <c:v>1.3497333333333388</c:v>
                </c:pt>
                <c:pt idx="1126">
                  <c:v>1.3568000000000056</c:v>
                </c:pt>
                <c:pt idx="1127">
                  <c:v>1.3638666666666723</c:v>
                </c:pt>
                <c:pt idx="1128">
                  <c:v>1.3709333333333391</c:v>
                </c:pt>
                <c:pt idx="1129">
                  <c:v>1.3780000000000059</c:v>
                </c:pt>
                <c:pt idx="1130">
                  <c:v>1.3850666666666727</c:v>
                </c:pt>
                <c:pt idx="1131">
                  <c:v>1.3921333333333394</c:v>
                </c:pt>
                <c:pt idx="1132">
                  <c:v>1.3992000000000062</c:v>
                </c:pt>
                <c:pt idx="1133">
                  <c:v>1.406266666666673</c:v>
                </c:pt>
                <c:pt idx="1134">
                  <c:v>1.4133333333333398</c:v>
                </c:pt>
                <c:pt idx="1135">
                  <c:v>1.4204000000000065</c:v>
                </c:pt>
                <c:pt idx="1136">
                  <c:v>1.4274666666666733</c:v>
                </c:pt>
                <c:pt idx="1137">
                  <c:v>1.4345333333333401</c:v>
                </c:pt>
                <c:pt idx="1138">
                  <c:v>1.4416000000000069</c:v>
                </c:pt>
                <c:pt idx="1139">
                  <c:v>1.4486666666666737</c:v>
                </c:pt>
                <c:pt idx="1140">
                  <c:v>1.4557333333333404</c:v>
                </c:pt>
                <c:pt idx="1141">
                  <c:v>1.4628000000000072</c:v>
                </c:pt>
                <c:pt idx="1142">
                  <c:v>1.469866666666674</c:v>
                </c:pt>
                <c:pt idx="1143">
                  <c:v>1.4769333333333408</c:v>
                </c:pt>
                <c:pt idx="1144">
                  <c:v>1.4840000000000075</c:v>
                </c:pt>
                <c:pt idx="1145">
                  <c:v>1.4910666666666743</c:v>
                </c:pt>
                <c:pt idx="1146">
                  <c:v>1.4981333333333411</c:v>
                </c:pt>
                <c:pt idx="1147">
                  <c:v>1.5052000000000079</c:v>
                </c:pt>
                <c:pt idx="1148">
                  <c:v>1.5122666666666746</c:v>
                </c:pt>
                <c:pt idx="1149">
                  <c:v>1.5193333333333414</c:v>
                </c:pt>
                <c:pt idx="1150">
                  <c:v>1.5264000000000082</c:v>
                </c:pt>
                <c:pt idx="1151">
                  <c:v>1.533466666666675</c:v>
                </c:pt>
                <c:pt idx="1152">
                  <c:v>1.5405333333333417</c:v>
                </c:pt>
                <c:pt idx="1153">
                  <c:v>1.5476000000000085</c:v>
                </c:pt>
                <c:pt idx="1154">
                  <c:v>1.5546666666666753</c:v>
                </c:pt>
                <c:pt idx="1155">
                  <c:v>1.5617333333333421</c:v>
                </c:pt>
                <c:pt idx="1156">
                  <c:v>1.5688000000000089</c:v>
                </c:pt>
                <c:pt idx="1157">
                  <c:v>1.5758666666666756</c:v>
                </c:pt>
                <c:pt idx="1158">
                  <c:v>1.5829333333333424</c:v>
                </c:pt>
                <c:pt idx="1159">
                  <c:v>1.5900000000000092</c:v>
                </c:pt>
                <c:pt idx="1160">
                  <c:v>1.597066666666676</c:v>
                </c:pt>
                <c:pt idx="1161">
                  <c:v>1.6041333333333427</c:v>
                </c:pt>
                <c:pt idx="1162">
                  <c:v>1.6112000000000095</c:v>
                </c:pt>
                <c:pt idx="1163">
                  <c:v>1.6182666666666763</c:v>
                </c:pt>
                <c:pt idx="1164">
                  <c:v>1.6253333333333431</c:v>
                </c:pt>
                <c:pt idx="1165">
                  <c:v>1.6324000000000098</c:v>
                </c:pt>
                <c:pt idx="1166">
                  <c:v>1.6394666666666766</c:v>
                </c:pt>
                <c:pt idx="1167">
                  <c:v>1.6465333333333434</c:v>
                </c:pt>
                <c:pt idx="1168">
                  <c:v>1.6536000000000102</c:v>
                </c:pt>
                <c:pt idx="1169">
                  <c:v>1.6606666666666769</c:v>
                </c:pt>
                <c:pt idx="1170">
                  <c:v>1.6677333333333437</c:v>
                </c:pt>
                <c:pt idx="1171">
                  <c:v>1.6748000000000105</c:v>
                </c:pt>
                <c:pt idx="1172">
                  <c:v>1.6818666666666773</c:v>
                </c:pt>
                <c:pt idx="1173">
                  <c:v>1.6889333333333441</c:v>
                </c:pt>
                <c:pt idx="1174">
                  <c:v>1.6960000000000108</c:v>
                </c:pt>
                <c:pt idx="1175">
                  <c:v>1.7030666666666776</c:v>
                </c:pt>
                <c:pt idx="1176">
                  <c:v>1.7101333333333444</c:v>
                </c:pt>
                <c:pt idx="1177">
                  <c:v>1.7172000000000112</c:v>
                </c:pt>
                <c:pt idx="1178">
                  <c:v>1.7242666666666779</c:v>
                </c:pt>
                <c:pt idx="1179">
                  <c:v>1.7313333333333447</c:v>
                </c:pt>
                <c:pt idx="1180">
                  <c:v>1.7384000000000115</c:v>
                </c:pt>
                <c:pt idx="1181">
                  <c:v>1.7454666666666783</c:v>
                </c:pt>
                <c:pt idx="1182">
                  <c:v>1.752533333333345</c:v>
                </c:pt>
                <c:pt idx="1183">
                  <c:v>1.7596000000000118</c:v>
                </c:pt>
                <c:pt idx="1184">
                  <c:v>1.7666666666666786</c:v>
                </c:pt>
                <c:pt idx="1185">
                  <c:v>1.7737333333333454</c:v>
                </c:pt>
                <c:pt idx="1186">
                  <c:v>1.7808000000000122</c:v>
                </c:pt>
                <c:pt idx="1187">
                  <c:v>1.7878666666666789</c:v>
                </c:pt>
                <c:pt idx="1188">
                  <c:v>1.7949333333333457</c:v>
                </c:pt>
                <c:pt idx="1189">
                  <c:v>1.8020000000000125</c:v>
                </c:pt>
                <c:pt idx="1190">
                  <c:v>1.8090666666666793</c:v>
                </c:pt>
                <c:pt idx="1191">
                  <c:v>1.816133333333346</c:v>
                </c:pt>
                <c:pt idx="1192">
                  <c:v>1.8232000000000128</c:v>
                </c:pt>
                <c:pt idx="1193">
                  <c:v>1.8302666666666796</c:v>
                </c:pt>
                <c:pt idx="1194">
                  <c:v>1.8373333333333464</c:v>
                </c:pt>
                <c:pt idx="1195">
                  <c:v>1.8444000000000131</c:v>
                </c:pt>
                <c:pt idx="1196">
                  <c:v>1.8514666666666799</c:v>
                </c:pt>
                <c:pt idx="1197">
                  <c:v>1.8585333333333467</c:v>
                </c:pt>
                <c:pt idx="1198">
                  <c:v>1.8656000000000135</c:v>
                </c:pt>
                <c:pt idx="1199">
                  <c:v>1.8726666666666802</c:v>
                </c:pt>
                <c:pt idx="1200">
                  <c:v>1.879733333333347</c:v>
                </c:pt>
                <c:pt idx="1201">
                  <c:v>1.8868000000000138</c:v>
                </c:pt>
                <c:pt idx="1202">
                  <c:v>1.8938666666666806</c:v>
                </c:pt>
                <c:pt idx="1203">
                  <c:v>1.9009333333333474</c:v>
                </c:pt>
                <c:pt idx="1204">
                  <c:v>1.9080000000000141</c:v>
                </c:pt>
                <c:pt idx="1205">
                  <c:v>1.9150666666666809</c:v>
                </c:pt>
                <c:pt idx="1206">
                  <c:v>1.9221333333333477</c:v>
                </c:pt>
                <c:pt idx="1207">
                  <c:v>1.9292000000000145</c:v>
                </c:pt>
                <c:pt idx="1208">
                  <c:v>1.9362666666666812</c:v>
                </c:pt>
                <c:pt idx="1209">
                  <c:v>1.943333333333348</c:v>
                </c:pt>
                <c:pt idx="1210">
                  <c:v>1.9504000000000148</c:v>
                </c:pt>
                <c:pt idx="1211">
                  <c:v>1.9574666666666816</c:v>
                </c:pt>
                <c:pt idx="1212">
                  <c:v>1.9645333333333483</c:v>
                </c:pt>
                <c:pt idx="1213">
                  <c:v>1.9716000000000151</c:v>
                </c:pt>
                <c:pt idx="1214">
                  <c:v>1.9786666666666819</c:v>
                </c:pt>
                <c:pt idx="1215">
                  <c:v>1.9857333333333487</c:v>
                </c:pt>
                <c:pt idx="1216">
                  <c:v>1.9928000000000154</c:v>
                </c:pt>
                <c:pt idx="1217">
                  <c:v>1.9998666666666822</c:v>
                </c:pt>
                <c:pt idx="1218">
                  <c:v>2.006933333333349</c:v>
                </c:pt>
                <c:pt idx="1219">
                  <c:v>2.0140000000000158</c:v>
                </c:pt>
                <c:pt idx="1220">
                  <c:v>2.0210666666666826</c:v>
                </c:pt>
                <c:pt idx="1221">
                  <c:v>2.0281333333333493</c:v>
                </c:pt>
                <c:pt idx="1222">
                  <c:v>2.0352000000000161</c:v>
                </c:pt>
                <c:pt idx="1223">
                  <c:v>2.0422666666666829</c:v>
                </c:pt>
                <c:pt idx="1224">
                  <c:v>2.0493333333333497</c:v>
                </c:pt>
                <c:pt idx="1225">
                  <c:v>2.0564000000000164</c:v>
                </c:pt>
                <c:pt idx="1226">
                  <c:v>2.0634666666666832</c:v>
                </c:pt>
                <c:pt idx="1227">
                  <c:v>2.07053333333335</c:v>
                </c:pt>
                <c:pt idx="1228">
                  <c:v>2.0776000000000168</c:v>
                </c:pt>
                <c:pt idx="1229">
                  <c:v>2.0846666666666835</c:v>
                </c:pt>
                <c:pt idx="1230">
                  <c:v>2.0917333333333503</c:v>
                </c:pt>
                <c:pt idx="1231">
                  <c:v>2.0988000000000171</c:v>
                </c:pt>
                <c:pt idx="1232">
                  <c:v>2.1058666666666839</c:v>
                </c:pt>
                <c:pt idx="1233">
                  <c:v>2.1129333333333506</c:v>
                </c:pt>
                <c:pt idx="1234">
                  <c:v>2.1200000000000174</c:v>
                </c:pt>
                <c:pt idx="1235">
                  <c:v>2.1270666666666842</c:v>
                </c:pt>
                <c:pt idx="1236">
                  <c:v>2.134133333333351</c:v>
                </c:pt>
                <c:pt idx="1237">
                  <c:v>2.1412000000000178</c:v>
                </c:pt>
                <c:pt idx="1238">
                  <c:v>2.1482666666666845</c:v>
                </c:pt>
                <c:pt idx="1239">
                  <c:v>2.1553333333333513</c:v>
                </c:pt>
                <c:pt idx="1240">
                  <c:v>2.1624000000000181</c:v>
                </c:pt>
                <c:pt idx="1241">
                  <c:v>2.1694666666666849</c:v>
                </c:pt>
                <c:pt idx="1242">
                  <c:v>2.1765333333333516</c:v>
                </c:pt>
                <c:pt idx="1243">
                  <c:v>2.1836000000000184</c:v>
                </c:pt>
                <c:pt idx="1244">
                  <c:v>2.1906666666666852</c:v>
                </c:pt>
                <c:pt idx="1245">
                  <c:v>2.197733333333352</c:v>
                </c:pt>
                <c:pt idx="1246">
                  <c:v>2.2048000000000187</c:v>
                </c:pt>
                <c:pt idx="1247">
                  <c:v>2.2118666666666855</c:v>
                </c:pt>
                <c:pt idx="1248">
                  <c:v>2.2189333333333523</c:v>
                </c:pt>
                <c:pt idx="1249">
                  <c:v>2.2260000000000191</c:v>
                </c:pt>
                <c:pt idx="1250">
                  <c:v>2.2330666666666859</c:v>
                </c:pt>
                <c:pt idx="1251">
                  <c:v>2.2401333333333526</c:v>
                </c:pt>
                <c:pt idx="1252">
                  <c:v>2.2472000000000194</c:v>
                </c:pt>
                <c:pt idx="1253">
                  <c:v>2.2542666666666862</c:v>
                </c:pt>
                <c:pt idx="1254">
                  <c:v>2.261333333333353</c:v>
                </c:pt>
                <c:pt idx="1255">
                  <c:v>2.2684000000000197</c:v>
                </c:pt>
                <c:pt idx="1256">
                  <c:v>2.2754666666666865</c:v>
                </c:pt>
                <c:pt idx="1257">
                  <c:v>2.2825333333333533</c:v>
                </c:pt>
                <c:pt idx="1258">
                  <c:v>2.2896000000000201</c:v>
                </c:pt>
                <c:pt idx="1259">
                  <c:v>2.2966666666666868</c:v>
                </c:pt>
                <c:pt idx="1260">
                  <c:v>2.3037333333333536</c:v>
                </c:pt>
                <c:pt idx="1261">
                  <c:v>2.3108000000000204</c:v>
                </c:pt>
                <c:pt idx="1262">
                  <c:v>2.3178666666666872</c:v>
                </c:pt>
                <c:pt idx="1263">
                  <c:v>2.3249333333333539</c:v>
                </c:pt>
                <c:pt idx="1264">
                  <c:v>2.3320000000000207</c:v>
                </c:pt>
                <c:pt idx="1265">
                  <c:v>2.3390666666666875</c:v>
                </c:pt>
                <c:pt idx="1266">
                  <c:v>2.3461333333333543</c:v>
                </c:pt>
                <c:pt idx="1267">
                  <c:v>2.3532000000000211</c:v>
                </c:pt>
                <c:pt idx="1268">
                  <c:v>2.3602666666666878</c:v>
                </c:pt>
                <c:pt idx="1269">
                  <c:v>2.3673333333333546</c:v>
                </c:pt>
                <c:pt idx="1270">
                  <c:v>2.3744000000000214</c:v>
                </c:pt>
                <c:pt idx="1271">
                  <c:v>2.3814666666666882</c:v>
                </c:pt>
                <c:pt idx="1272">
                  <c:v>2.3885333333333549</c:v>
                </c:pt>
                <c:pt idx="1273">
                  <c:v>2.3956000000000217</c:v>
                </c:pt>
                <c:pt idx="1274">
                  <c:v>2.4026666666666885</c:v>
                </c:pt>
                <c:pt idx="1275">
                  <c:v>2.4097333333333553</c:v>
                </c:pt>
                <c:pt idx="1276">
                  <c:v>2.416800000000022</c:v>
                </c:pt>
                <c:pt idx="1277">
                  <c:v>2.4238666666666888</c:v>
                </c:pt>
                <c:pt idx="1278">
                  <c:v>2.4309333333333556</c:v>
                </c:pt>
                <c:pt idx="1279">
                  <c:v>2.4380000000000224</c:v>
                </c:pt>
                <c:pt idx="1280">
                  <c:v>2.4450666666666891</c:v>
                </c:pt>
                <c:pt idx="1281">
                  <c:v>2.4521333333333559</c:v>
                </c:pt>
                <c:pt idx="1282">
                  <c:v>2.4592000000000227</c:v>
                </c:pt>
                <c:pt idx="1283">
                  <c:v>2.4662666666666895</c:v>
                </c:pt>
                <c:pt idx="1284">
                  <c:v>2.4733333333333563</c:v>
                </c:pt>
                <c:pt idx="1285">
                  <c:v>2.480400000000023</c:v>
                </c:pt>
                <c:pt idx="1286">
                  <c:v>2.4874666666666898</c:v>
                </c:pt>
                <c:pt idx="1287">
                  <c:v>2.4945333333333566</c:v>
                </c:pt>
                <c:pt idx="1288">
                  <c:v>2.5016000000000234</c:v>
                </c:pt>
                <c:pt idx="1289">
                  <c:v>2.5086666666666901</c:v>
                </c:pt>
                <c:pt idx="1290">
                  <c:v>2.5157333333333569</c:v>
                </c:pt>
                <c:pt idx="1291">
                  <c:v>2.5228000000000237</c:v>
                </c:pt>
                <c:pt idx="1292">
                  <c:v>2.5298666666666905</c:v>
                </c:pt>
                <c:pt idx="1293">
                  <c:v>2.5369333333333572</c:v>
                </c:pt>
                <c:pt idx="1294">
                  <c:v>2.544000000000024</c:v>
                </c:pt>
                <c:pt idx="1295">
                  <c:v>2.5510666666666908</c:v>
                </c:pt>
                <c:pt idx="1296">
                  <c:v>2.5581333333333576</c:v>
                </c:pt>
                <c:pt idx="1297">
                  <c:v>2.5652000000000243</c:v>
                </c:pt>
                <c:pt idx="1298">
                  <c:v>2.5722666666666911</c:v>
                </c:pt>
                <c:pt idx="1299">
                  <c:v>2.5793333333333579</c:v>
                </c:pt>
                <c:pt idx="1300">
                  <c:v>2.5864000000000247</c:v>
                </c:pt>
                <c:pt idx="1301">
                  <c:v>2.5934666666666915</c:v>
                </c:pt>
                <c:pt idx="1302">
                  <c:v>2.6005333333333582</c:v>
                </c:pt>
                <c:pt idx="1303">
                  <c:v>2.607600000000025</c:v>
                </c:pt>
                <c:pt idx="1304">
                  <c:v>2.6146666666666918</c:v>
                </c:pt>
                <c:pt idx="1305">
                  <c:v>2.6217333333333586</c:v>
                </c:pt>
                <c:pt idx="1306">
                  <c:v>2.6288000000000253</c:v>
                </c:pt>
                <c:pt idx="1307">
                  <c:v>2.6358666666666921</c:v>
                </c:pt>
                <c:pt idx="1308">
                  <c:v>2.6429333333333589</c:v>
                </c:pt>
                <c:pt idx="1309">
                  <c:v>2.6500000000000257</c:v>
                </c:pt>
                <c:pt idx="1310">
                  <c:v>2.6570666666666924</c:v>
                </c:pt>
                <c:pt idx="1311">
                  <c:v>2.6641333333333592</c:v>
                </c:pt>
                <c:pt idx="1312">
                  <c:v>2.671200000000026</c:v>
                </c:pt>
                <c:pt idx="1313">
                  <c:v>2.6782666666666928</c:v>
                </c:pt>
                <c:pt idx="1314">
                  <c:v>2.6853333333333596</c:v>
                </c:pt>
                <c:pt idx="1315">
                  <c:v>2.6924000000000263</c:v>
                </c:pt>
                <c:pt idx="1316">
                  <c:v>2.6994666666666931</c:v>
                </c:pt>
                <c:pt idx="1317">
                  <c:v>2.7065333333333599</c:v>
                </c:pt>
                <c:pt idx="1318">
                  <c:v>2.7136000000000267</c:v>
                </c:pt>
                <c:pt idx="1319">
                  <c:v>2.7206666666666934</c:v>
                </c:pt>
                <c:pt idx="1320">
                  <c:v>2.7277333333333602</c:v>
                </c:pt>
                <c:pt idx="1321">
                  <c:v>2.734800000000027</c:v>
                </c:pt>
                <c:pt idx="1322">
                  <c:v>2.7418666666666938</c:v>
                </c:pt>
                <c:pt idx="1323">
                  <c:v>2.7489333333333605</c:v>
                </c:pt>
                <c:pt idx="1324">
                  <c:v>2.7560000000000273</c:v>
                </c:pt>
                <c:pt idx="1325">
                  <c:v>2.7630666666666941</c:v>
                </c:pt>
                <c:pt idx="1326">
                  <c:v>2.7701333333333609</c:v>
                </c:pt>
                <c:pt idx="1327">
                  <c:v>2.7772000000000276</c:v>
                </c:pt>
                <c:pt idx="1328">
                  <c:v>2.7842666666666944</c:v>
                </c:pt>
                <c:pt idx="1329">
                  <c:v>2.7913333333333612</c:v>
                </c:pt>
                <c:pt idx="1330">
                  <c:v>2.798400000000028</c:v>
                </c:pt>
                <c:pt idx="1331">
                  <c:v>2.8054666666666948</c:v>
                </c:pt>
                <c:pt idx="1332">
                  <c:v>2.8125333333333615</c:v>
                </c:pt>
                <c:pt idx="1333">
                  <c:v>2.8196000000000283</c:v>
                </c:pt>
                <c:pt idx="1334">
                  <c:v>2.8266666666666951</c:v>
                </c:pt>
                <c:pt idx="1335">
                  <c:v>2.8337333333333619</c:v>
                </c:pt>
                <c:pt idx="1336">
                  <c:v>2.8408000000000286</c:v>
                </c:pt>
                <c:pt idx="1337">
                  <c:v>2.8478666666666954</c:v>
                </c:pt>
                <c:pt idx="1338">
                  <c:v>2.8549333333333622</c:v>
                </c:pt>
                <c:pt idx="1339">
                  <c:v>2.862000000000029</c:v>
                </c:pt>
                <c:pt idx="1340">
                  <c:v>2.8690666666666957</c:v>
                </c:pt>
                <c:pt idx="1341">
                  <c:v>2.8761333333333625</c:v>
                </c:pt>
                <c:pt idx="1342">
                  <c:v>2.8832000000000293</c:v>
                </c:pt>
                <c:pt idx="1343">
                  <c:v>2.8902666666666961</c:v>
                </c:pt>
                <c:pt idx="1344">
                  <c:v>2.8973333333333628</c:v>
                </c:pt>
                <c:pt idx="1345">
                  <c:v>2.9044000000000296</c:v>
                </c:pt>
                <c:pt idx="1346">
                  <c:v>2.9114666666666964</c:v>
                </c:pt>
                <c:pt idx="1347">
                  <c:v>2.9185333333333632</c:v>
                </c:pt>
                <c:pt idx="1348">
                  <c:v>2.92560000000003</c:v>
                </c:pt>
                <c:pt idx="1349">
                  <c:v>2.9326666666666967</c:v>
                </c:pt>
                <c:pt idx="1350">
                  <c:v>2.9397333333333635</c:v>
                </c:pt>
                <c:pt idx="1351">
                  <c:v>2.9468000000000303</c:v>
                </c:pt>
                <c:pt idx="1352">
                  <c:v>2.9538666666666971</c:v>
                </c:pt>
                <c:pt idx="1353">
                  <c:v>2.9609333333333638</c:v>
                </c:pt>
                <c:pt idx="1354">
                  <c:v>2.9680000000000306</c:v>
                </c:pt>
                <c:pt idx="1355">
                  <c:v>2.9750666666666974</c:v>
                </c:pt>
                <c:pt idx="1356">
                  <c:v>2.9821333333333642</c:v>
                </c:pt>
                <c:pt idx="1357">
                  <c:v>2.9892000000000309</c:v>
                </c:pt>
                <c:pt idx="1358">
                  <c:v>2.9962666666666977</c:v>
                </c:pt>
                <c:pt idx="1359">
                  <c:v>3.0033333333333645</c:v>
                </c:pt>
                <c:pt idx="1360">
                  <c:v>3.0104000000000313</c:v>
                </c:pt>
                <c:pt idx="1361">
                  <c:v>3.017466666666698</c:v>
                </c:pt>
                <c:pt idx="1362">
                  <c:v>3.0245333333333648</c:v>
                </c:pt>
                <c:pt idx="1363">
                  <c:v>3.0316000000000316</c:v>
                </c:pt>
                <c:pt idx="1364">
                  <c:v>3.0386666666666984</c:v>
                </c:pt>
                <c:pt idx="1365">
                  <c:v>3.0457333333333652</c:v>
                </c:pt>
                <c:pt idx="1366">
                  <c:v>3.0528000000000319</c:v>
                </c:pt>
                <c:pt idx="1367">
                  <c:v>3.0598666666666987</c:v>
                </c:pt>
                <c:pt idx="1368">
                  <c:v>3.0669333333333655</c:v>
                </c:pt>
                <c:pt idx="1369">
                  <c:v>3.0740000000000323</c:v>
                </c:pt>
                <c:pt idx="1370">
                  <c:v>3.081066666666699</c:v>
                </c:pt>
                <c:pt idx="1371">
                  <c:v>3.0881333333333658</c:v>
                </c:pt>
                <c:pt idx="1372">
                  <c:v>3.0952000000000326</c:v>
                </c:pt>
                <c:pt idx="1373">
                  <c:v>3.1022666666666994</c:v>
                </c:pt>
                <c:pt idx="1374">
                  <c:v>3.1093333333333661</c:v>
                </c:pt>
                <c:pt idx="1375">
                  <c:v>3.1164000000000329</c:v>
                </c:pt>
                <c:pt idx="1376">
                  <c:v>3.1234666666666997</c:v>
                </c:pt>
                <c:pt idx="1377">
                  <c:v>3.1305333333333665</c:v>
                </c:pt>
                <c:pt idx="1378">
                  <c:v>3.1376000000000333</c:v>
                </c:pt>
                <c:pt idx="1379">
                  <c:v>3.1446666666667</c:v>
                </c:pt>
                <c:pt idx="1380">
                  <c:v>3.1517333333333668</c:v>
                </c:pt>
                <c:pt idx="1381">
                  <c:v>3.1588000000000336</c:v>
                </c:pt>
                <c:pt idx="1382">
                  <c:v>3.1658666666667004</c:v>
                </c:pt>
                <c:pt idx="1383">
                  <c:v>3.1729333333333671</c:v>
                </c:pt>
                <c:pt idx="1384">
                  <c:v>3.1800000000000339</c:v>
                </c:pt>
                <c:pt idx="1385">
                  <c:v>3.1870666666667007</c:v>
                </c:pt>
                <c:pt idx="1386">
                  <c:v>3.1941333333333675</c:v>
                </c:pt>
                <c:pt idx="1387">
                  <c:v>3.2012000000000342</c:v>
                </c:pt>
                <c:pt idx="1388">
                  <c:v>3.208266666666701</c:v>
                </c:pt>
                <c:pt idx="1389">
                  <c:v>3.2153333333333678</c:v>
                </c:pt>
                <c:pt idx="1390">
                  <c:v>3.2224000000000346</c:v>
                </c:pt>
                <c:pt idx="1391">
                  <c:v>3.2294666666667013</c:v>
                </c:pt>
                <c:pt idx="1392">
                  <c:v>3.2365333333333681</c:v>
                </c:pt>
                <c:pt idx="1393">
                  <c:v>3.2436000000000349</c:v>
                </c:pt>
                <c:pt idx="1394">
                  <c:v>3.2506666666667017</c:v>
                </c:pt>
                <c:pt idx="1395">
                  <c:v>3.2577333333333685</c:v>
                </c:pt>
                <c:pt idx="1396">
                  <c:v>3.2648000000000352</c:v>
                </c:pt>
                <c:pt idx="1397">
                  <c:v>3.271866666666702</c:v>
                </c:pt>
                <c:pt idx="1398">
                  <c:v>3.2789333333333688</c:v>
                </c:pt>
                <c:pt idx="1399">
                  <c:v>3.2860000000000356</c:v>
                </c:pt>
                <c:pt idx="1400">
                  <c:v>3.2930666666667023</c:v>
                </c:pt>
                <c:pt idx="1401">
                  <c:v>3.3001333333333691</c:v>
                </c:pt>
                <c:pt idx="1402">
                  <c:v>3.3072000000000359</c:v>
                </c:pt>
                <c:pt idx="1403">
                  <c:v>3.3142666666667027</c:v>
                </c:pt>
                <c:pt idx="1404">
                  <c:v>3.3213333333333694</c:v>
                </c:pt>
                <c:pt idx="1405">
                  <c:v>3.3284000000000362</c:v>
                </c:pt>
                <c:pt idx="1406">
                  <c:v>3.335466666666703</c:v>
                </c:pt>
                <c:pt idx="1407">
                  <c:v>3.3425333333333698</c:v>
                </c:pt>
                <c:pt idx="1408">
                  <c:v>3.3496000000000365</c:v>
                </c:pt>
                <c:pt idx="1409">
                  <c:v>3.3566666666667033</c:v>
                </c:pt>
                <c:pt idx="1410">
                  <c:v>3.3637333333333701</c:v>
                </c:pt>
                <c:pt idx="1411">
                  <c:v>3.3708000000000369</c:v>
                </c:pt>
                <c:pt idx="1412">
                  <c:v>3.3778666666667037</c:v>
                </c:pt>
                <c:pt idx="1413">
                  <c:v>3.3849333333333704</c:v>
                </c:pt>
                <c:pt idx="1414">
                  <c:v>3.3920000000000372</c:v>
                </c:pt>
                <c:pt idx="1415">
                  <c:v>3.399066666666704</c:v>
                </c:pt>
                <c:pt idx="1416">
                  <c:v>3.4061333333333708</c:v>
                </c:pt>
                <c:pt idx="1417">
                  <c:v>3.4132000000000375</c:v>
                </c:pt>
                <c:pt idx="1418">
                  <c:v>3.4202666666667043</c:v>
                </c:pt>
                <c:pt idx="1419">
                  <c:v>3.4273333333333711</c:v>
                </c:pt>
                <c:pt idx="1420">
                  <c:v>3.4344000000000379</c:v>
                </c:pt>
                <c:pt idx="1421">
                  <c:v>3.4414666666667046</c:v>
                </c:pt>
                <c:pt idx="1422">
                  <c:v>3.4485333333333714</c:v>
                </c:pt>
                <c:pt idx="1423">
                  <c:v>3.4556000000000382</c:v>
                </c:pt>
                <c:pt idx="1424">
                  <c:v>3.462666666666705</c:v>
                </c:pt>
                <c:pt idx="1425">
                  <c:v>3.4697333333333717</c:v>
                </c:pt>
                <c:pt idx="1426">
                  <c:v>3.4768000000000385</c:v>
                </c:pt>
                <c:pt idx="1427">
                  <c:v>3.4838666666667053</c:v>
                </c:pt>
                <c:pt idx="1428">
                  <c:v>3.4909333333333721</c:v>
                </c:pt>
                <c:pt idx="1429">
                  <c:v>3.4980000000000389</c:v>
                </c:pt>
                <c:pt idx="1430">
                  <c:v>3.5050666666667056</c:v>
                </c:pt>
                <c:pt idx="1431">
                  <c:v>3.5121333333333724</c:v>
                </c:pt>
                <c:pt idx="1432">
                  <c:v>3.5192000000000392</c:v>
                </c:pt>
                <c:pt idx="1433">
                  <c:v>3.526266666666706</c:v>
                </c:pt>
                <c:pt idx="1434">
                  <c:v>3.5333333333333727</c:v>
                </c:pt>
                <c:pt idx="1435">
                  <c:v>3.5404000000000395</c:v>
                </c:pt>
                <c:pt idx="1436">
                  <c:v>3.5474666666667063</c:v>
                </c:pt>
                <c:pt idx="1437">
                  <c:v>3.5545333333333731</c:v>
                </c:pt>
                <c:pt idx="1438">
                  <c:v>3.5616000000000398</c:v>
                </c:pt>
                <c:pt idx="1439">
                  <c:v>3.5686666666667066</c:v>
                </c:pt>
                <c:pt idx="1440">
                  <c:v>3.5757333333333734</c:v>
                </c:pt>
                <c:pt idx="1441">
                  <c:v>3.5828000000000402</c:v>
                </c:pt>
                <c:pt idx="1442">
                  <c:v>3.589866666666707</c:v>
                </c:pt>
                <c:pt idx="1443">
                  <c:v>3.5969333333333737</c:v>
                </c:pt>
                <c:pt idx="1444">
                  <c:v>3.6040000000000405</c:v>
                </c:pt>
                <c:pt idx="1445">
                  <c:v>3.6110666666667073</c:v>
                </c:pt>
                <c:pt idx="1446">
                  <c:v>3.6181333333333741</c:v>
                </c:pt>
                <c:pt idx="1447">
                  <c:v>3.6252000000000408</c:v>
                </c:pt>
                <c:pt idx="1448">
                  <c:v>3.6322666666667076</c:v>
                </c:pt>
                <c:pt idx="1449">
                  <c:v>3.6393333333333744</c:v>
                </c:pt>
                <c:pt idx="1450">
                  <c:v>3.6464000000000412</c:v>
                </c:pt>
                <c:pt idx="1451">
                  <c:v>3.6534666666667079</c:v>
                </c:pt>
                <c:pt idx="1452">
                  <c:v>3.6605333333333747</c:v>
                </c:pt>
                <c:pt idx="1453">
                  <c:v>3.6676000000000415</c:v>
                </c:pt>
                <c:pt idx="1454">
                  <c:v>3.6746666666667083</c:v>
                </c:pt>
                <c:pt idx="1455">
                  <c:v>3.681733333333375</c:v>
                </c:pt>
                <c:pt idx="1456">
                  <c:v>3.6888000000000418</c:v>
                </c:pt>
                <c:pt idx="1457">
                  <c:v>3.6958666666667086</c:v>
                </c:pt>
                <c:pt idx="1458">
                  <c:v>3.7029333333333754</c:v>
                </c:pt>
                <c:pt idx="1459">
                  <c:v>3.7100000000000422</c:v>
                </c:pt>
                <c:pt idx="1460">
                  <c:v>3.7170666666667089</c:v>
                </c:pt>
                <c:pt idx="1461">
                  <c:v>3.7241333333333757</c:v>
                </c:pt>
                <c:pt idx="1462">
                  <c:v>3.7312000000000425</c:v>
                </c:pt>
                <c:pt idx="1463">
                  <c:v>3.7382666666667093</c:v>
                </c:pt>
                <c:pt idx="1464">
                  <c:v>3.745333333333376</c:v>
                </c:pt>
                <c:pt idx="1465">
                  <c:v>3.7524000000000428</c:v>
                </c:pt>
                <c:pt idx="1466">
                  <c:v>3.7594666666667096</c:v>
                </c:pt>
                <c:pt idx="1467">
                  <c:v>3.7665333333333764</c:v>
                </c:pt>
                <c:pt idx="1468">
                  <c:v>3.7736000000000431</c:v>
                </c:pt>
                <c:pt idx="1469">
                  <c:v>3.7806666666667099</c:v>
                </c:pt>
                <c:pt idx="1470">
                  <c:v>3.7877333333333767</c:v>
                </c:pt>
                <c:pt idx="1471">
                  <c:v>3.7948000000000435</c:v>
                </c:pt>
                <c:pt idx="1472">
                  <c:v>3.8018666666667102</c:v>
                </c:pt>
                <c:pt idx="1473">
                  <c:v>3.808933333333377</c:v>
                </c:pt>
                <c:pt idx="1474">
                  <c:v>3.8160000000000438</c:v>
                </c:pt>
                <c:pt idx="1475">
                  <c:v>3.8230666666667106</c:v>
                </c:pt>
                <c:pt idx="1476">
                  <c:v>3.8301333333333774</c:v>
                </c:pt>
                <c:pt idx="1477">
                  <c:v>3.8372000000000441</c:v>
                </c:pt>
                <c:pt idx="1478">
                  <c:v>3.8442666666667109</c:v>
                </c:pt>
                <c:pt idx="1479">
                  <c:v>3.8513333333333777</c:v>
                </c:pt>
                <c:pt idx="1480">
                  <c:v>3.8584000000000445</c:v>
                </c:pt>
                <c:pt idx="1481">
                  <c:v>3.8654666666667112</c:v>
                </c:pt>
                <c:pt idx="1482">
                  <c:v>3.872533333333378</c:v>
                </c:pt>
                <c:pt idx="1483">
                  <c:v>3.8796000000000448</c:v>
                </c:pt>
                <c:pt idx="1484">
                  <c:v>3.8866666666667116</c:v>
                </c:pt>
                <c:pt idx="1485">
                  <c:v>3.8937333333333783</c:v>
                </c:pt>
                <c:pt idx="1486">
                  <c:v>3.9008000000000451</c:v>
                </c:pt>
                <c:pt idx="1487">
                  <c:v>3.9078666666667119</c:v>
                </c:pt>
                <c:pt idx="1488">
                  <c:v>3.9149333333333787</c:v>
                </c:pt>
                <c:pt idx="1489">
                  <c:v>3.9220000000000454</c:v>
                </c:pt>
                <c:pt idx="1490">
                  <c:v>3.9290666666667122</c:v>
                </c:pt>
                <c:pt idx="1491">
                  <c:v>3.936133333333379</c:v>
                </c:pt>
                <c:pt idx="1492">
                  <c:v>3.9432000000000458</c:v>
                </c:pt>
                <c:pt idx="1493">
                  <c:v>3.9502666666667126</c:v>
                </c:pt>
                <c:pt idx="1494">
                  <c:v>3.9573333333333793</c:v>
                </c:pt>
                <c:pt idx="1495">
                  <c:v>3.9644000000000461</c:v>
                </c:pt>
                <c:pt idx="1496">
                  <c:v>3.9714666666667129</c:v>
                </c:pt>
                <c:pt idx="1497">
                  <c:v>3.9785333333333797</c:v>
                </c:pt>
                <c:pt idx="1498">
                  <c:v>3.9856000000000464</c:v>
                </c:pt>
                <c:pt idx="1499">
                  <c:v>3.9926666666667132</c:v>
                </c:pt>
                <c:pt idx="1500">
                  <c:v>3.99973333333338</c:v>
                </c:pt>
                <c:pt idx="1501">
                  <c:v>4</c:v>
                </c:pt>
                <c:pt idx="1502">
                  <c:v>4</c:v>
                </c:pt>
              </c:numCache>
            </c:numRef>
          </c:yVal>
          <c:smooth val="0"/>
        </c:ser>
        <c:ser>
          <c:idx val="7"/>
          <c:order val="7"/>
          <c:tx>
            <c:v>Bundslamshøjde scenarie 3</c:v>
          </c:tx>
          <c:spPr>
            <a:ln>
              <a:solidFill>
                <a:schemeClr val="accent6">
                  <a:lumMod val="50000"/>
                </a:schemeClr>
              </a:solidFill>
              <a:prstDash val="sysDot"/>
            </a:ln>
          </c:spPr>
          <c:marker>
            <c:symbol val="none"/>
          </c:marker>
          <c:xVal>
            <c:numRef>
              <c:f>'Beregninger scenarie 3'!$G$30:$G$1530</c:f>
              <c:numCache>
                <c:formatCode>#,##0.00</c:formatCode>
                <c:ptCount val="1501"/>
                <c:pt idx="0">
                  <c:v>2</c:v>
                </c:pt>
                <c:pt idx="1">
                  <c:v>2.0070666666666668</c:v>
                </c:pt>
                <c:pt idx="2">
                  <c:v>2.0141333333333336</c:v>
                </c:pt>
                <c:pt idx="3">
                  <c:v>2.0211999999999999</c:v>
                </c:pt>
                <c:pt idx="4">
                  <c:v>2.0282666666666667</c:v>
                </c:pt>
                <c:pt idx="5">
                  <c:v>2.0353333333333334</c:v>
                </c:pt>
                <c:pt idx="6">
                  <c:v>2.0424000000000002</c:v>
                </c:pt>
                <c:pt idx="7">
                  <c:v>2.0494666666666665</c:v>
                </c:pt>
                <c:pt idx="8">
                  <c:v>2.0565333333333333</c:v>
                </c:pt>
                <c:pt idx="9">
                  <c:v>2.0636000000000001</c:v>
                </c:pt>
                <c:pt idx="10">
                  <c:v>2.0706666666666669</c:v>
                </c:pt>
                <c:pt idx="11">
                  <c:v>2.0777333333333332</c:v>
                </c:pt>
                <c:pt idx="12">
                  <c:v>2.0848</c:v>
                </c:pt>
                <c:pt idx="13">
                  <c:v>2.0918666666666668</c:v>
                </c:pt>
                <c:pt idx="14">
                  <c:v>2.0989333333333335</c:v>
                </c:pt>
                <c:pt idx="15">
                  <c:v>2.1059999999999999</c:v>
                </c:pt>
                <c:pt idx="16">
                  <c:v>2.1130666666666666</c:v>
                </c:pt>
                <c:pt idx="17">
                  <c:v>2.1201333333333334</c:v>
                </c:pt>
                <c:pt idx="18">
                  <c:v>2.1272000000000002</c:v>
                </c:pt>
                <c:pt idx="19">
                  <c:v>2.1342666666666665</c:v>
                </c:pt>
                <c:pt idx="20">
                  <c:v>2.1413333333333333</c:v>
                </c:pt>
                <c:pt idx="21">
                  <c:v>2.1484000000000001</c:v>
                </c:pt>
                <c:pt idx="22">
                  <c:v>2.1554666666666669</c:v>
                </c:pt>
                <c:pt idx="23">
                  <c:v>2.1625333333333332</c:v>
                </c:pt>
                <c:pt idx="24">
                  <c:v>2.1696</c:v>
                </c:pt>
                <c:pt idx="25">
                  <c:v>2.1766666666666667</c:v>
                </c:pt>
                <c:pt idx="26">
                  <c:v>2.1837333333333335</c:v>
                </c:pt>
                <c:pt idx="27">
                  <c:v>2.1907999999999999</c:v>
                </c:pt>
                <c:pt idx="28">
                  <c:v>2.1978666666666666</c:v>
                </c:pt>
                <c:pt idx="29">
                  <c:v>2.2049333333333334</c:v>
                </c:pt>
                <c:pt idx="30">
                  <c:v>2.2120000000000002</c:v>
                </c:pt>
                <c:pt idx="31">
                  <c:v>2.2190666666666665</c:v>
                </c:pt>
                <c:pt idx="32">
                  <c:v>2.2261333333333333</c:v>
                </c:pt>
                <c:pt idx="33">
                  <c:v>2.2332000000000001</c:v>
                </c:pt>
                <c:pt idx="34">
                  <c:v>2.2402666666666669</c:v>
                </c:pt>
                <c:pt idx="35">
                  <c:v>2.2473333333333332</c:v>
                </c:pt>
                <c:pt idx="36">
                  <c:v>2.2544</c:v>
                </c:pt>
                <c:pt idx="37">
                  <c:v>2.2614666666666667</c:v>
                </c:pt>
                <c:pt idx="38">
                  <c:v>2.2685333333333335</c:v>
                </c:pt>
                <c:pt idx="39">
                  <c:v>2.2755999999999998</c:v>
                </c:pt>
                <c:pt idx="40">
                  <c:v>2.2826666666666666</c:v>
                </c:pt>
                <c:pt idx="41">
                  <c:v>2.2897333333333334</c:v>
                </c:pt>
                <c:pt idx="42">
                  <c:v>2.2968000000000002</c:v>
                </c:pt>
                <c:pt idx="43">
                  <c:v>2.3038666666666665</c:v>
                </c:pt>
                <c:pt idx="44">
                  <c:v>2.3109333333333333</c:v>
                </c:pt>
                <c:pt idx="45">
                  <c:v>2.3180000000000001</c:v>
                </c:pt>
                <c:pt idx="46">
                  <c:v>2.3250666666666668</c:v>
                </c:pt>
                <c:pt idx="47">
                  <c:v>2.3321333333333332</c:v>
                </c:pt>
                <c:pt idx="48">
                  <c:v>2.3391999999999999</c:v>
                </c:pt>
                <c:pt idx="49">
                  <c:v>2.3462666666666667</c:v>
                </c:pt>
                <c:pt idx="50">
                  <c:v>2.3533333333333335</c:v>
                </c:pt>
                <c:pt idx="51">
                  <c:v>2.3603999999999998</c:v>
                </c:pt>
                <c:pt idx="52">
                  <c:v>2.3674666666666666</c:v>
                </c:pt>
                <c:pt idx="53">
                  <c:v>2.3745333333333334</c:v>
                </c:pt>
                <c:pt idx="54">
                  <c:v>2.3816000000000002</c:v>
                </c:pt>
                <c:pt idx="55">
                  <c:v>2.3886666666666665</c:v>
                </c:pt>
                <c:pt idx="56">
                  <c:v>2.3957333333333333</c:v>
                </c:pt>
                <c:pt idx="57">
                  <c:v>2.4028</c:v>
                </c:pt>
                <c:pt idx="58">
                  <c:v>2.4098666666666668</c:v>
                </c:pt>
                <c:pt idx="59">
                  <c:v>2.4169333333333332</c:v>
                </c:pt>
                <c:pt idx="60">
                  <c:v>2.4239999999999999</c:v>
                </c:pt>
                <c:pt idx="61">
                  <c:v>2.4310666666666667</c:v>
                </c:pt>
                <c:pt idx="62">
                  <c:v>2.4381333333333335</c:v>
                </c:pt>
                <c:pt idx="63">
                  <c:v>2.4451999999999998</c:v>
                </c:pt>
                <c:pt idx="64">
                  <c:v>2.4522666666666666</c:v>
                </c:pt>
                <c:pt idx="65">
                  <c:v>2.4593333333333334</c:v>
                </c:pt>
                <c:pt idx="66">
                  <c:v>2.4664000000000001</c:v>
                </c:pt>
                <c:pt idx="67">
                  <c:v>2.4734666666666665</c:v>
                </c:pt>
                <c:pt idx="68">
                  <c:v>2.4805333333333333</c:v>
                </c:pt>
                <c:pt idx="69">
                  <c:v>2.4876</c:v>
                </c:pt>
                <c:pt idx="70">
                  <c:v>2.4946666666666668</c:v>
                </c:pt>
                <c:pt idx="71">
                  <c:v>2.5017333333333331</c:v>
                </c:pt>
                <c:pt idx="72">
                  <c:v>2.5087999999999999</c:v>
                </c:pt>
                <c:pt idx="73">
                  <c:v>2.5158666666666667</c:v>
                </c:pt>
                <c:pt idx="74">
                  <c:v>2.5229333333333335</c:v>
                </c:pt>
                <c:pt idx="75">
                  <c:v>2.5300000000000002</c:v>
                </c:pt>
                <c:pt idx="76">
                  <c:v>2.5370666666666666</c:v>
                </c:pt>
                <c:pt idx="77">
                  <c:v>2.5441333333333334</c:v>
                </c:pt>
                <c:pt idx="78">
                  <c:v>2.5512000000000001</c:v>
                </c:pt>
                <c:pt idx="79">
                  <c:v>2.5582666666666665</c:v>
                </c:pt>
                <c:pt idx="80">
                  <c:v>2.5653333333333332</c:v>
                </c:pt>
                <c:pt idx="81">
                  <c:v>2.5724</c:v>
                </c:pt>
                <c:pt idx="82">
                  <c:v>2.5794666666666668</c:v>
                </c:pt>
                <c:pt idx="83">
                  <c:v>2.5865333333333336</c:v>
                </c:pt>
                <c:pt idx="84">
                  <c:v>2.5935999999999999</c:v>
                </c:pt>
                <c:pt idx="85">
                  <c:v>2.6006666666666667</c:v>
                </c:pt>
                <c:pt idx="86">
                  <c:v>2.6077333333333335</c:v>
                </c:pt>
                <c:pt idx="87">
                  <c:v>2.6147999999999998</c:v>
                </c:pt>
                <c:pt idx="88">
                  <c:v>2.6218666666666666</c:v>
                </c:pt>
                <c:pt idx="89">
                  <c:v>2.6289333333333333</c:v>
                </c:pt>
                <c:pt idx="90">
                  <c:v>2.6360000000000001</c:v>
                </c:pt>
                <c:pt idx="91">
                  <c:v>2.6430666666666669</c:v>
                </c:pt>
                <c:pt idx="92">
                  <c:v>2.6501333333333332</c:v>
                </c:pt>
                <c:pt idx="93">
                  <c:v>2.6572</c:v>
                </c:pt>
                <c:pt idx="94">
                  <c:v>2.6642666666666668</c:v>
                </c:pt>
                <c:pt idx="95">
                  <c:v>2.6713333333333331</c:v>
                </c:pt>
                <c:pt idx="96">
                  <c:v>2.6783999999999999</c:v>
                </c:pt>
                <c:pt idx="97">
                  <c:v>2.6854666666666667</c:v>
                </c:pt>
                <c:pt idx="98">
                  <c:v>2.6925333333333334</c:v>
                </c:pt>
                <c:pt idx="99">
                  <c:v>2.6996000000000002</c:v>
                </c:pt>
                <c:pt idx="100">
                  <c:v>2.7066666666666666</c:v>
                </c:pt>
                <c:pt idx="101">
                  <c:v>2.7137333333333333</c:v>
                </c:pt>
                <c:pt idx="102">
                  <c:v>2.7208000000000001</c:v>
                </c:pt>
                <c:pt idx="103">
                  <c:v>2.7278666666666664</c:v>
                </c:pt>
                <c:pt idx="104">
                  <c:v>2.7349333333333332</c:v>
                </c:pt>
                <c:pt idx="105">
                  <c:v>2.742</c:v>
                </c:pt>
                <c:pt idx="106">
                  <c:v>2.7490666666666668</c:v>
                </c:pt>
                <c:pt idx="107">
                  <c:v>2.7561333333333335</c:v>
                </c:pt>
                <c:pt idx="108">
                  <c:v>2.7631999999999999</c:v>
                </c:pt>
                <c:pt idx="109">
                  <c:v>2.7702666666666667</c:v>
                </c:pt>
                <c:pt idx="110">
                  <c:v>2.7773333333333334</c:v>
                </c:pt>
                <c:pt idx="111">
                  <c:v>2.7843999999999998</c:v>
                </c:pt>
                <c:pt idx="112">
                  <c:v>2.7914666666666665</c:v>
                </c:pt>
                <c:pt idx="113">
                  <c:v>2.7985333333333333</c:v>
                </c:pt>
                <c:pt idx="114">
                  <c:v>2.8056000000000001</c:v>
                </c:pt>
                <c:pt idx="115">
                  <c:v>2.8126666666666669</c:v>
                </c:pt>
                <c:pt idx="116">
                  <c:v>2.8197333333333332</c:v>
                </c:pt>
                <c:pt idx="117">
                  <c:v>2.8268</c:v>
                </c:pt>
                <c:pt idx="118">
                  <c:v>2.8338666666666668</c:v>
                </c:pt>
                <c:pt idx="119">
                  <c:v>2.8409333333333331</c:v>
                </c:pt>
                <c:pt idx="120">
                  <c:v>2.8479999999999999</c:v>
                </c:pt>
                <c:pt idx="121">
                  <c:v>2.8550666666666666</c:v>
                </c:pt>
                <c:pt idx="122">
                  <c:v>2.8621333333333334</c:v>
                </c:pt>
                <c:pt idx="123">
                  <c:v>2.8692000000000002</c:v>
                </c:pt>
                <c:pt idx="124">
                  <c:v>2.8762666666666665</c:v>
                </c:pt>
                <c:pt idx="125">
                  <c:v>2.8833333333333333</c:v>
                </c:pt>
                <c:pt idx="126">
                  <c:v>2.8904000000000001</c:v>
                </c:pt>
                <c:pt idx="127">
                  <c:v>2.8974666666666664</c:v>
                </c:pt>
                <c:pt idx="128">
                  <c:v>2.9045333333333332</c:v>
                </c:pt>
                <c:pt idx="129">
                  <c:v>2.9116</c:v>
                </c:pt>
                <c:pt idx="130">
                  <c:v>2.9186666666666667</c:v>
                </c:pt>
                <c:pt idx="131">
                  <c:v>2.9257333333333335</c:v>
                </c:pt>
                <c:pt idx="132">
                  <c:v>2.9327999999999999</c:v>
                </c:pt>
                <c:pt idx="133">
                  <c:v>2.9398666666666666</c:v>
                </c:pt>
                <c:pt idx="134">
                  <c:v>2.9469333333333334</c:v>
                </c:pt>
                <c:pt idx="135">
                  <c:v>2.9539999999999997</c:v>
                </c:pt>
                <c:pt idx="136">
                  <c:v>2.9610666666666665</c:v>
                </c:pt>
                <c:pt idx="137">
                  <c:v>2.9681333333333333</c:v>
                </c:pt>
                <c:pt idx="138">
                  <c:v>2.9752000000000001</c:v>
                </c:pt>
                <c:pt idx="139">
                  <c:v>2.9822666666666668</c:v>
                </c:pt>
                <c:pt idx="140">
                  <c:v>2.9893333333333332</c:v>
                </c:pt>
                <c:pt idx="141">
                  <c:v>2.9964</c:v>
                </c:pt>
                <c:pt idx="142">
                  <c:v>3.0034666666666667</c:v>
                </c:pt>
                <c:pt idx="143">
                  <c:v>3.0105333333333335</c:v>
                </c:pt>
                <c:pt idx="144">
                  <c:v>3.0176000000000003</c:v>
                </c:pt>
                <c:pt idx="145">
                  <c:v>3.0246666666666671</c:v>
                </c:pt>
                <c:pt idx="146">
                  <c:v>3.0317333333333338</c:v>
                </c:pt>
                <c:pt idx="147">
                  <c:v>3.0388000000000006</c:v>
                </c:pt>
                <c:pt idx="148">
                  <c:v>3.0458666666666674</c:v>
                </c:pt>
                <c:pt idx="149">
                  <c:v>3.0529333333333342</c:v>
                </c:pt>
                <c:pt idx="150">
                  <c:v>3.0600000000000009</c:v>
                </c:pt>
                <c:pt idx="151">
                  <c:v>3.0670666666666677</c:v>
                </c:pt>
                <c:pt idx="152">
                  <c:v>3.0741333333333345</c:v>
                </c:pt>
                <c:pt idx="153">
                  <c:v>3.0812000000000013</c:v>
                </c:pt>
                <c:pt idx="154">
                  <c:v>3.088266666666668</c:v>
                </c:pt>
                <c:pt idx="155">
                  <c:v>3.0953333333333348</c:v>
                </c:pt>
                <c:pt idx="156">
                  <c:v>3.1024000000000016</c:v>
                </c:pt>
                <c:pt idx="157">
                  <c:v>3.1094666666666684</c:v>
                </c:pt>
                <c:pt idx="158">
                  <c:v>3.1165333333333352</c:v>
                </c:pt>
                <c:pt idx="159">
                  <c:v>3.1236000000000019</c:v>
                </c:pt>
                <c:pt idx="160">
                  <c:v>3.1306666666666687</c:v>
                </c:pt>
                <c:pt idx="161">
                  <c:v>3.1377333333333355</c:v>
                </c:pt>
                <c:pt idx="162">
                  <c:v>3.1448000000000023</c:v>
                </c:pt>
                <c:pt idx="163">
                  <c:v>3.151866666666669</c:v>
                </c:pt>
                <c:pt idx="164">
                  <c:v>3.1589333333333358</c:v>
                </c:pt>
                <c:pt idx="165">
                  <c:v>3.1660000000000026</c:v>
                </c:pt>
                <c:pt idx="166">
                  <c:v>3.1730666666666694</c:v>
                </c:pt>
                <c:pt idx="167">
                  <c:v>3.1801333333333361</c:v>
                </c:pt>
                <c:pt idx="168">
                  <c:v>3.1872000000000029</c:v>
                </c:pt>
                <c:pt idx="169">
                  <c:v>3.1942666666666697</c:v>
                </c:pt>
                <c:pt idx="170">
                  <c:v>3.2013333333333365</c:v>
                </c:pt>
                <c:pt idx="171">
                  <c:v>3.2084000000000032</c:v>
                </c:pt>
                <c:pt idx="172">
                  <c:v>3.21546666666667</c:v>
                </c:pt>
                <c:pt idx="173">
                  <c:v>3.2225333333333368</c:v>
                </c:pt>
                <c:pt idx="174">
                  <c:v>3.2296000000000036</c:v>
                </c:pt>
                <c:pt idx="175">
                  <c:v>3.2366666666666704</c:v>
                </c:pt>
                <c:pt idx="176">
                  <c:v>3.2437333333333371</c:v>
                </c:pt>
                <c:pt idx="177">
                  <c:v>3.2508000000000039</c:v>
                </c:pt>
                <c:pt idx="178">
                  <c:v>3.2578666666666707</c:v>
                </c:pt>
                <c:pt idx="179">
                  <c:v>3.2649333333333375</c:v>
                </c:pt>
                <c:pt idx="180">
                  <c:v>3.2720000000000042</c:v>
                </c:pt>
                <c:pt idx="181">
                  <c:v>3.279066666666671</c:v>
                </c:pt>
                <c:pt idx="182">
                  <c:v>3.2861333333333378</c:v>
                </c:pt>
                <c:pt idx="183">
                  <c:v>3.2932000000000046</c:v>
                </c:pt>
                <c:pt idx="184">
                  <c:v>3.3002666666666713</c:v>
                </c:pt>
                <c:pt idx="185">
                  <c:v>3.3073333333333381</c:v>
                </c:pt>
                <c:pt idx="186">
                  <c:v>3.3144000000000049</c:v>
                </c:pt>
                <c:pt idx="187">
                  <c:v>3.3214666666666717</c:v>
                </c:pt>
                <c:pt idx="188">
                  <c:v>3.3285333333333385</c:v>
                </c:pt>
                <c:pt idx="189">
                  <c:v>3.3356000000000052</c:v>
                </c:pt>
                <c:pt idx="190">
                  <c:v>3.342666666666672</c:v>
                </c:pt>
                <c:pt idx="191">
                  <c:v>3.3497333333333388</c:v>
                </c:pt>
                <c:pt idx="192">
                  <c:v>3.3568000000000056</c:v>
                </c:pt>
                <c:pt idx="193">
                  <c:v>3.3638666666666723</c:v>
                </c:pt>
                <c:pt idx="194">
                  <c:v>3.3709333333333391</c:v>
                </c:pt>
                <c:pt idx="195">
                  <c:v>3.3780000000000059</c:v>
                </c:pt>
                <c:pt idx="196">
                  <c:v>3.3850666666666727</c:v>
                </c:pt>
                <c:pt idx="197">
                  <c:v>3.3921333333333394</c:v>
                </c:pt>
                <c:pt idx="198">
                  <c:v>3.3992000000000062</c:v>
                </c:pt>
                <c:pt idx="199">
                  <c:v>3.406266666666673</c:v>
                </c:pt>
                <c:pt idx="200">
                  <c:v>3.4133333333333398</c:v>
                </c:pt>
                <c:pt idx="201">
                  <c:v>3.4204000000000065</c:v>
                </c:pt>
                <c:pt idx="202">
                  <c:v>3.4274666666666733</c:v>
                </c:pt>
                <c:pt idx="203">
                  <c:v>3.4345333333333401</c:v>
                </c:pt>
                <c:pt idx="204">
                  <c:v>3.4416000000000069</c:v>
                </c:pt>
                <c:pt idx="205">
                  <c:v>3.4486666666666737</c:v>
                </c:pt>
                <c:pt idx="206">
                  <c:v>3.4557333333333404</c:v>
                </c:pt>
                <c:pt idx="207">
                  <c:v>3.4628000000000072</c:v>
                </c:pt>
                <c:pt idx="208">
                  <c:v>3.469866666666674</c:v>
                </c:pt>
                <c:pt idx="209">
                  <c:v>3.4769333333333408</c:v>
                </c:pt>
                <c:pt idx="210">
                  <c:v>3.4840000000000075</c:v>
                </c:pt>
                <c:pt idx="211">
                  <c:v>3.4910666666666743</c:v>
                </c:pt>
                <c:pt idx="212">
                  <c:v>3.4981333333333411</c:v>
                </c:pt>
                <c:pt idx="213">
                  <c:v>3.5052000000000079</c:v>
                </c:pt>
                <c:pt idx="214">
                  <c:v>3.5122666666666746</c:v>
                </c:pt>
                <c:pt idx="215">
                  <c:v>3.5193333333333414</c:v>
                </c:pt>
                <c:pt idx="216">
                  <c:v>3.5264000000000082</c:v>
                </c:pt>
                <c:pt idx="217">
                  <c:v>3.533466666666675</c:v>
                </c:pt>
                <c:pt idx="218">
                  <c:v>3.5405333333333417</c:v>
                </c:pt>
                <c:pt idx="219">
                  <c:v>3.5476000000000085</c:v>
                </c:pt>
                <c:pt idx="220">
                  <c:v>3.5546666666666753</c:v>
                </c:pt>
                <c:pt idx="221">
                  <c:v>3.5617333333333421</c:v>
                </c:pt>
                <c:pt idx="222">
                  <c:v>3.5688000000000089</c:v>
                </c:pt>
                <c:pt idx="223">
                  <c:v>3.5758666666666756</c:v>
                </c:pt>
                <c:pt idx="224">
                  <c:v>3.5829333333333424</c:v>
                </c:pt>
                <c:pt idx="225">
                  <c:v>3.5900000000000092</c:v>
                </c:pt>
                <c:pt idx="226">
                  <c:v>3.597066666666676</c:v>
                </c:pt>
                <c:pt idx="227">
                  <c:v>3.6041333333333427</c:v>
                </c:pt>
                <c:pt idx="228">
                  <c:v>3.6112000000000095</c:v>
                </c:pt>
                <c:pt idx="229">
                  <c:v>3.6182666666666763</c:v>
                </c:pt>
                <c:pt idx="230">
                  <c:v>3.6253333333333431</c:v>
                </c:pt>
                <c:pt idx="231">
                  <c:v>3.6324000000000098</c:v>
                </c:pt>
                <c:pt idx="232">
                  <c:v>3.6394666666666766</c:v>
                </c:pt>
                <c:pt idx="233">
                  <c:v>3.6465333333333434</c:v>
                </c:pt>
                <c:pt idx="234">
                  <c:v>3.6536000000000102</c:v>
                </c:pt>
                <c:pt idx="235">
                  <c:v>3.6606666666666769</c:v>
                </c:pt>
                <c:pt idx="236">
                  <c:v>3.6677333333333437</c:v>
                </c:pt>
                <c:pt idx="237">
                  <c:v>3.6748000000000105</c:v>
                </c:pt>
                <c:pt idx="238">
                  <c:v>3.6818666666666773</c:v>
                </c:pt>
                <c:pt idx="239">
                  <c:v>3.6889333333333441</c:v>
                </c:pt>
                <c:pt idx="240">
                  <c:v>3.6960000000000108</c:v>
                </c:pt>
                <c:pt idx="241">
                  <c:v>3.7030666666666776</c:v>
                </c:pt>
                <c:pt idx="242">
                  <c:v>3.7101333333333444</c:v>
                </c:pt>
                <c:pt idx="243">
                  <c:v>3.7172000000000112</c:v>
                </c:pt>
                <c:pt idx="244">
                  <c:v>3.7242666666666779</c:v>
                </c:pt>
                <c:pt idx="245">
                  <c:v>3.7313333333333447</c:v>
                </c:pt>
                <c:pt idx="246">
                  <c:v>3.7384000000000115</c:v>
                </c:pt>
                <c:pt idx="247">
                  <c:v>3.7454666666666783</c:v>
                </c:pt>
                <c:pt idx="248">
                  <c:v>3.752533333333345</c:v>
                </c:pt>
                <c:pt idx="249">
                  <c:v>3.7596000000000118</c:v>
                </c:pt>
                <c:pt idx="250">
                  <c:v>3.7666666666666786</c:v>
                </c:pt>
                <c:pt idx="251">
                  <c:v>3.7737333333333454</c:v>
                </c:pt>
                <c:pt idx="252">
                  <c:v>3.7808000000000122</c:v>
                </c:pt>
                <c:pt idx="253">
                  <c:v>3.7878666666666789</c:v>
                </c:pt>
                <c:pt idx="254">
                  <c:v>3.7949333333333457</c:v>
                </c:pt>
                <c:pt idx="255">
                  <c:v>3.8020000000000125</c:v>
                </c:pt>
                <c:pt idx="256">
                  <c:v>3.8090666666666793</c:v>
                </c:pt>
                <c:pt idx="257">
                  <c:v>3.816133333333346</c:v>
                </c:pt>
                <c:pt idx="258">
                  <c:v>3.8232000000000128</c:v>
                </c:pt>
                <c:pt idx="259">
                  <c:v>3.8302666666666796</c:v>
                </c:pt>
                <c:pt idx="260">
                  <c:v>3.8373333333333464</c:v>
                </c:pt>
                <c:pt idx="261">
                  <c:v>3.8444000000000131</c:v>
                </c:pt>
                <c:pt idx="262">
                  <c:v>3.8514666666666799</c:v>
                </c:pt>
                <c:pt idx="263">
                  <c:v>3.8585333333333467</c:v>
                </c:pt>
                <c:pt idx="264">
                  <c:v>3.8656000000000135</c:v>
                </c:pt>
                <c:pt idx="265">
                  <c:v>3.8726666666666802</c:v>
                </c:pt>
                <c:pt idx="266">
                  <c:v>3.879733333333347</c:v>
                </c:pt>
                <c:pt idx="267">
                  <c:v>3.8868000000000138</c:v>
                </c:pt>
                <c:pt idx="268">
                  <c:v>3.8938666666666806</c:v>
                </c:pt>
                <c:pt idx="269">
                  <c:v>3.9009333333333474</c:v>
                </c:pt>
                <c:pt idx="270">
                  <c:v>3.9080000000000141</c:v>
                </c:pt>
                <c:pt idx="271">
                  <c:v>3.9150666666666809</c:v>
                </c:pt>
                <c:pt idx="272">
                  <c:v>3.9221333333333477</c:v>
                </c:pt>
                <c:pt idx="273">
                  <c:v>3.9292000000000145</c:v>
                </c:pt>
                <c:pt idx="274">
                  <c:v>3.9362666666666812</c:v>
                </c:pt>
                <c:pt idx="275">
                  <c:v>3.943333333333348</c:v>
                </c:pt>
                <c:pt idx="276">
                  <c:v>3.9504000000000148</c:v>
                </c:pt>
                <c:pt idx="277">
                  <c:v>3.9574666666666816</c:v>
                </c:pt>
                <c:pt idx="278">
                  <c:v>3.9645333333333483</c:v>
                </c:pt>
                <c:pt idx="279">
                  <c:v>3.9716000000000151</c:v>
                </c:pt>
                <c:pt idx="280">
                  <c:v>3.9786666666666819</c:v>
                </c:pt>
                <c:pt idx="281">
                  <c:v>3.9857333333333487</c:v>
                </c:pt>
                <c:pt idx="282">
                  <c:v>3.9928000000000154</c:v>
                </c:pt>
                <c:pt idx="283">
                  <c:v>3.9998666666666822</c:v>
                </c:pt>
                <c:pt idx="284">
                  <c:v>4.0069333333333486</c:v>
                </c:pt>
                <c:pt idx="285">
                  <c:v>4.0140000000000153</c:v>
                </c:pt>
                <c:pt idx="286">
                  <c:v>4.0210666666666821</c:v>
                </c:pt>
                <c:pt idx="287">
                  <c:v>4.0281333333333489</c:v>
                </c:pt>
                <c:pt idx="288">
                  <c:v>4.0352000000000157</c:v>
                </c:pt>
                <c:pt idx="289">
                  <c:v>4.0422666666666824</c:v>
                </c:pt>
                <c:pt idx="290">
                  <c:v>4.0493333333333492</c:v>
                </c:pt>
                <c:pt idx="291">
                  <c:v>4.056400000000016</c:v>
                </c:pt>
                <c:pt idx="292">
                  <c:v>4.0634666666666828</c:v>
                </c:pt>
                <c:pt idx="293">
                  <c:v>4.0705333333333495</c:v>
                </c:pt>
                <c:pt idx="294">
                  <c:v>4.0776000000000163</c:v>
                </c:pt>
                <c:pt idx="295">
                  <c:v>4.0846666666666831</c:v>
                </c:pt>
                <c:pt idx="296">
                  <c:v>4.0917333333333499</c:v>
                </c:pt>
                <c:pt idx="297">
                  <c:v>4.0988000000000167</c:v>
                </c:pt>
                <c:pt idx="298">
                  <c:v>4.1058666666666834</c:v>
                </c:pt>
                <c:pt idx="299">
                  <c:v>4.1129333333333502</c:v>
                </c:pt>
                <c:pt idx="300">
                  <c:v>4.120000000000017</c:v>
                </c:pt>
                <c:pt idx="301">
                  <c:v>4.1270666666666838</c:v>
                </c:pt>
                <c:pt idx="302">
                  <c:v>4.1341333333333505</c:v>
                </c:pt>
                <c:pt idx="303">
                  <c:v>4.1412000000000173</c:v>
                </c:pt>
                <c:pt idx="304">
                  <c:v>4.1482666666666841</c:v>
                </c:pt>
                <c:pt idx="305">
                  <c:v>4.1553333333333509</c:v>
                </c:pt>
                <c:pt idx="306">
                  <c:v>4.1624000000000176</c:v>
                </c:pt>
                <c:pt idx="307">
                  <c:v>4.1694666666666844</c:v>
                </c:pt>
                <c:pt idx="308">
                  <c:v>4.1765333333333512</c:v>
                </c:pt>
                <c:pt idx="309">
                  <c:v>4.183600000000018</c:v>
                </c:pt>
                <c:pt idx="310">
                  <c:v>4.1906666666666847</c:v>
                </c:pt>
                <c:pt idx="311">
                  <c:v>4.1977333333333515</c:v>
                </c:pt>
                <c:pt idx="312">
                  <c:v>4.2048000000000183</c:v>
                </c:pt>
                <c:pt idx="313">
                  <c:v>4.2118666666666851</c:v>
                </c:pt>
                <c:pt idx="314">
                  <c:v>4.2189333333333519</c:v>
                </c:pt>
                <c:pt idx="315">
                  <c:v>4.2260000000000186</c:v>
                </c:pt>
                <c:pt idx="316">
                  <c:v>4.2330666666666854</c:v>
                </c:pt>
                <c:pt idx="317">
                  <c:v>4.2401333333333522</c:v>
                </c:pt>
                <c:pt idx="318">
                  <c:v>4.247200000000019</c:v>
                </c:pt>
                <c:pt idx="319">
                  <c:v>4.2542666666666857</c:v>
                </c:pt>
                <c:pt idx="320">
                  <c:v>4.2613333333333525</c:v>
                </c:pt>
                <c:pt idx="321">
                  <c:v>4.2684000000000193</c:v>
                </c:pt>
                <c:pt idx="322">
                  <c:v>4.2754666666666861</c:v>
                </c:pt>
                <c:pt idx="323">
                  <c:v>4.2825333333333528</c:v>
                </c:pt>
                <c:pt idx="324">
                  <c:v>4.2896000000000196</c:v>
                </c:pt>
                <c:pt idx="325">
                  <c:v>4.2966666666666864</c:v>
                </c:pt>
                <c:pt idx="326">
                  <c:v>4.3037333333333532</c:v>
                </c:pt>
                <c:pt idx="327">
                  <c:v>4.3108000000000199</c:v>
                </c:pt>
                <c:pt idx="328">
                  <c:v>4.3178666666666867</c:v>
                </c:pt>
                <c:pt idx="329">
                  <c:v>4.3249333333333535</c:v>
                </c:pt>
                <c:pt idx="330">
                  <c:v>4.3320000000000203</c:v>
                </c:pt>
                <c:pt idx="331">
                  <c:v>4.3390666666666871</c:v>
                </c:pt>
                <c:pt idx="332">
                  <c:v>4.3461333333333538</c:v>
                </c:pt>
                <c:pt idx="333">
                  <c:v>4.3532000000000206</c:v>
                </c:pt>
                <c:pt idx="334">
                  <c:v>4.3602666666666874</c:v>
                </c:pt>
                <c:pt idx="335">
                  <c:v>4.3673333333333542</c:v>
                </c:pt>
                <c:pt idx="336">
                  <c:v>4.3744000000000209</c:v>
                </c:pt>
                <c:pt idx="337">
                  <c:v>4.3814666666666877</c:v>
                </c:pt>
                <c:pt idx="338">
                  <c:v>4.3885333333333545</c:v>
                </c:pt>
                <c:pt idx="339">
                  <c:v>4.3956000000000213</c:v>
                </c:pt>
                <c:pt idx="340">
                  <c:v>4.402666666666688</c:v>
                </c:pt>
                <c:pt idx="341">
                  <c:v>4.4097333333333548</c:v>
                </c:pt>
                <c:pt idx="342">
                  <c:v>4.4168000000000216</c:v>
                </c:pt>
                <c:pt idx="343">
                  <c:v>4.4238666666666884</c:v>
                </c:pt>
                <c:pt idx="344">
                  <c:v>4.4309333333333552</c:v>
                </c:pt>
                <c:pt idx="345">
                  <c:v>4.4380000000000219</c:v>
                </c:pt>
                <c:pt idx="346">
                  <c:v>4.4450666666666887</c:v>
                </c:pt>
                <c:pt idx="347">
                  <c:v>4.4521333333333555</c:v>
                </c:pt>
                <c:pt idx="348">
                  <c:v>4.4592000000000223</c:v>
                </c:pt>
                <c:pt idx="349">
                  <c:v>4.466266666666689</c:v>
                </c:pt>
                <c:pt idx="350">
                  <c:v>4.4733333333333558</c:v>
                </c:pt>
                <c:pt idx="351">
                  <c:v>4.4804000000000226</c:v>
                </c:pt>
                <c:pt idx="352">
                  <c:v>4.4874666666666894</c:v>
                </c:pt>
                <c:pt idx="353">
                  <c:v>4.4945333333333561</c:v>
                </c:pt>
                <c:pt idx="354">
                  <c:v>4.5016000000000229</c:v>
                </c:pt>
                <c:pt idx="355">
                  <c:v>4.5086666666666897</c:v>
                </c:pt>
                <c:pt idx="356">
                  <c:v>4.5157333333333565</c:v>
                </c:pt>
                <c:pt idx="357">
                  <c:v>4.5228000000000232</c:v>
                </c:pt>
                <c:pt idx="358">
                  <c:v>4.52986666666669</c:v>
                </c:pt>
                <c:pt idx="359">
                  <c:v>4.5369333333333568</c:v>
                </c:pt>
                <c:pt idx="360">
                  <c:v>4.5440000000000236</c:v>
                </c:pt>
                <c:pt idx="361">
                  <c:v>4.5510666666666904</c:v>
                </c:pt>
                <c:pt idx="362">
                  <c:v>4.5581333333333571</c:v>
                </c:pt>
                <c:pt idx="363">
                  <c:v>4.5652000000000239</c:v>
                </c:pt>
                <c:pt idx="364">
                  <c:v>4.5722666666666907</c:v>
                </c:pt>
                <c:pt idx="365">
                  <c:v>4.5793333333333575</c:v>
                </c:pt>
                <c:pt idx="366">
                  <c:v>4.5864000000000242</c:v>
                </c:pt>
                <c:pt idx="367">
                  <c:v>4.593466666666691</c:v>
                </c:pt>
                <c:pt idx="368">
                  <c:v>4.6005333333333578</c:v>
                </c:pt>
                <c:pt idx="369">
                  <c:v>4.6076000000000246</c:v>
                </c:pt>
                <c:pt idx="370">
                  <c:v>4.6146666666666913</c:v>
                </c:pt>
                <c:pt idx="371">
                  <c:v>4.6217333333333581</c:v>
                </c:pt>
                <c:pt idx="372">
                  <c:v>4.6288000000000249</c:v>
                </c:pt>
                <c:pt idx="373">
                  <c:v>4.6358666666666917</c:v>
                </c:pt>
                <c:pt idx="374">
                  <c:v>4.6429333333333584</c:v>
                </c:pt>
                <c:pt idx="375">
                  <c:v>4.6500000000000252</c:v>
                </c:pt>
                <c:pt idx="376">
                  <c:v>4.657066666666692</c:v>
                </c:pt>
                <c:pt idx="377">
                  <c:v>4.6641333333333588</c:v>
                </c:pt>
                <c:pt idx="378">
                  <c:v>4.6712000000000256</c:v>
                </c:pt>
                <c:pt idx="379">
                  <c:v>4.6782666666666923</c:v>
                </c:pt>
                <c:pt idx="380">
                  <c:v>4.6853333333333591</c:v>
                </c:pt>
                <c:pt idx="381">
                  <c:v>4.6924000000000259</c:v>
                </c:pt>
                <c:pt idx="382">
                  <c:v>4.6994666666666927</c:v>
                </c:pt>
                <c:pt idx="383">
                  <c:v>4.7065333333333594</c:v>
                </c:pt>
                <c:pt idx="384">
                  <c:v>4.7136000000000262</c:v>
                </c:pt>
                <c:pt idx="385">
                  <c:v>4.720666666666693</c:v>
                </c:pt>
                <c:pt idx="386">
                  <c:v>4.7277333333333598</c:v>
                </c:pt>
                <c:pt idx="387">
                  <c:v>4.7348000000000265</c:v>
                </c:pt>
                <c:pt idx="388">
                  <c:v>4.7418666666666933</c:v>
                </c:pt>
                <c:pt idx="389">
                  <c:v>4.7489333333333601</c:v>
                </c:pt>
                <c:pt idx="390">
                  <c:v>4.7560000000000269</c:v>
                </c:pt>
                <c:pt idx="391">
                  <c:v>4.7630666666666936</c:v>
                </c:pt>
                <c:pt idx="392">
                  <c:v>4.7701333333333604</c:v>
                </c:pt>
                <c:pt idx="393">
                  <c:v>4.7772000000000272</c:v>
                </c:pt>
                <c:pt idx="394">
                  <c:v>4.784266666666694</c:v>
                </c:pt>
                <c:pt idx="395">
                  <c:v>4.7913333333333608</c:v>
                </c:pt>
                <c:pt idx="396">
                  <c:v>4.7984000000000275</c:v>
                </c:pt>
                <c:pt idx="397">
                  <c:v>4.8054666666666943</c:v>
                </c:pt>
                <c:pt idx="398">
                  <c:v>4.8125333333333611</c:v>
                </c:pt>
                <c:pt idx="399">
                  <c:v>4.8196000000000279</c:v>
                </c:pt>
                <c:pt idx="400">
                  <c:v>4.8266666666666946</c:v>
                </c:pt>
                <c:pt idx="401">
                  <c:v>4.8337333333333614</c:v>
                </c:pt>
                <c:pt idx="402">
                  <c:v>4.8408000000000282</c:v>
                </c:pt>
                <c:pt idx="403">
                  <c:v>4.847866666666695</c:v>
                </c:pt>
                <c:pt idx="404">
                  <c:v>4.8549333333333617</c:v>
                </c:pt>
                <c:pt idx="405">
                  <c:v>4.8620000000000285</c:v>
                </c:pt>
                <c:pt idx="406">
                  <c:v>4.8690666666666953</c:v>
                </c:pt>
                <c:pt idx="407">
                  <c:v>4.8761333333333621</c:v>
                </c:pt>
                <c:pt idx="408">
                  <c:v>4.8832000000000289</c:v>
                </c:pt>
                <c:pt idx="409">
                  <c:v>4.8902666666666956</c:v>
                </c:pt>
                <c:pt idx="410">
                  <c:v>4.8973333333333624</c:v>
                </c:pt>
                <c:pt idx="411">
                  <c:v>4.9044000000000292</c:v>
                </c:pt>
                <c:pt idx="412">
                  <c:v>4.911466666666696</c:v>
                </c:pt>
                <c:pt idx="413">
                  <c:v>4.9185333333333627</c:v>
                </c:pt>
                <c:pt idx="414">
                  <c:v>4.9256000000000295</c:v>
                </c:pt>
                <c:pt idx="415">
                  <c:v>4.9326666666666963</c:v>
                </c:pt>
                <c:pt idx="416">
                  <c:v>4.9397333333333631</c:v>
                </c:pt>
                <c:pt idx="417">
                  <c:v>4.9468000000000298</c:v>
                </c:pt>
                <c:pt idx="418">
                  <c:v>4.9538666666666966</c:v>
                </c:pt>
                <c:pt idx="419">
                  <c:v>4.9609333333333634</c:v>
                </c:pt>
                <c:pt idx="420">
                  <c:v>4.9680000000000302</c:v>
                </c:pt>
                <c:pt idx="421">
                  <c:v>4.9750666666666969</c:v>
                </c:pt>
                <c:pt idx="422">
                  <c:v>4.9821333333333637</c:v>
                </c:pt>
                <c:pt idx="423">
                  <c:v>4.9892000000000305</c:v>
                </c:pt>
                <c:pt idx="424">
                  <c:v>4.9962666666666973</c:v>
                </c:pt>
                <c:pt idx="425">
                  <c:v>5.0033333333333641</c:v>
                </c:pt>
                <c:pt idx="426">
                  <c:v>5.0104000000000308</c:v>
                </c:pt>
                <c:pt idx="427">
                  <c:v>5.0174666666666976</c:v>
                </c:pt>
                <c:pt idx="428">
                  <c:v>5.0245333333333644</c:v>
                </c:pt>
                <c:pt idx="429">
                  <c:v>5.0316000000000312</c:v>
                </c:pt>
                <c:pt idx="430">
                  <c:v>5.0386666666666979</c:v>
                </c:pt>
                <c:pt idx="431">
                  <c:v>5.0457333333333647</c:v>
                </c:pt>
                <c:pt idx="432">
                  <c:v>5.0528000000000315</c:v>
                </c:pt>
                <c:pt idx="433">
                  <c:v>5.0598666666666983</c:v>
                </c:pt>
                <c:pt idx="434">
                  <c:v>5.066933333333365</c:v>
                </c:pt>
                <c:pt idx="435">
                  <c:v>5.0740000000000318</c:v>
                </c:pt>
                <c:pt idx="436">
                  <c:v>5.0810666666666986</c:v>
                </c:pt>
                <c:pt idx="437">
                  <c:v>5.0881333333333654</c:v>
                </c:pt>
                <c:pt idx="438">
                  <c:v>5.0952000000000321</c:v>
                </c:pt>
                <c:pt idx="439">
                  <c:v>5.1022666666666989</c:v>
                </c:pt>
                <c:pt idx="440">
                  <c:v>5.1093333333333657</c:v>
                </c:pt>
                <c:pt idx="441">
                  <c:v>5.1164000000000325</c:v>
                </c:pt>
                <c:pt idx="442">
                  <c:v>5.1234666666666993</c:v>
                </c:pt>
                <c:pt idx="443">
                  <c:v>5.130533333333366</c:v>
                </c:pt>
                <c:pt idx="444">
                  <c:v>5.1376000000000328</c:v>
                </c:pt>
                <c:pt idx="445">
                  <c:v>5.1446666666666996</c:v>
                </c:pt>
                <c:pt idx="446">
                  <c:v>5.1517333333333664</c:v>
                </c:pt>
                <c:pt idx="447">
                  <c:v>5.1588000000000331</c:v>
                </c:pt>
                <c:pt idx="448">
                  <c:v>5.1658666666666999</c:v>
                </c:pt>
                <c:pt idx="449">
                  <c:v>5.1729333333333667</c:v>
                </c:pt>
                <c:pt idx="450">
                  <c:v>5.1800000000000335</c:v>
                </c:pt>
                <c:pt idx="451">
                  <c:v>5.1870666666667002</c:v>
                </c:pt>
                <c:pt idx="452">
                  <c:v>5.194133333333367</c:v>
                </c:pt>
                <c:pt idx="453">
                  <c:v>5.2012000000000338</c:v>
                </c:pt>
                <c:pt idx="454">
                  <c:v>5.2082666666667006</c:v>
                </c:pt>
                <c:pt idx="455">
                  <c:v>5.2153333333333673</c:v>
                </c:pt>
                <c:pt idx="456">
                  <c:v>5.2224000000000341</c:v>
                </c:pt>
                <c:pt idx="457">
                  <c:v>5.2294666666667009</c:v>
                </c:pt>
                <c:pt idx="458">
                  <c:v>5.2365333333333677</c:v>
                </c:pt>
                <c:pt idx="459">
                  <c:v>5.2436000000000345</c:v>
                </c:pt>
                <c:pt idx="460">
                  <c:v>5.2506666666667012</c:v>
                </c:pt>
                <c:pt idx="461">
                  <c:v>5.257733333333368</c:v>
                </c:pt>
                <c:pt idx="462">
                  <c:v>5.2648000000000348</c:v>
                </c:pt>
                <c:pt idx="463">
                  <c:v>5.2718666666667016</c:v>
                </c:pt>
                <c:pt idx="464">
                  <c:v>5.2789333333333683</c:v>
                </c:pt>
                <c:pt idx="465">
                  <c:v>5.2860000000000351</c:v>
                </c:pt>
                <c:pt idx="466">
                  <c:v>5.2930666666667019</c:v>
                </c:pt>
                <c:pt idx="467">
                  <c:v>5.3001333333333687</c:v>
                </c:pt>
                <c:pt idx="468">
                  <c:v>5.3072000000000354</c:v>
                </c:pt>
                <c:pt idx="469">
                  <c:v>5.3142666666667022</c:v>
                </c:pt>
                <c:pt idx="470">
                  <c:v>5.321333333333369</c:v>
                </c:pt>
                <c:pt idx="471">
                  <c:v>5.3284000000000358</c:v>
                </c:pt>
                <c:pt idx="472">
                  <c:v>5.3354666666667026</c:v>
                </c:pt>
                <c:pt idx="473">
                  <c:v>5.3425333333333693</c:v>
                </c:pt>
                <c:pt idx="474">
                  <c:v>5.3496000000000361</c:v>
                </c:pt>
                <c:pt idx="475">
                  <c:v>5.3566666666667029</c:v>
                </c:pt>
                <c:pt idx="476">
                  <c:v>5.3637333333333697</c:v>
                </c:pt>
                <c:pt idx="477">
                  <c:v>5.3708000000000364</c:v>
                </c:pt>
                <c:pt idx="478">
                  <c:v>5.3778666666667032</c:v>
                </c:pt>
                <c:pt idx="479">
                  <c:v>5.38493333333337</c:v>
                </c:pt>
                <c:pt idx="480">
                  <c:v>5.3920000000000368</c:v>
                </c:pt>
                <c:pt idx="481">
                  <c:v>5.3990666666667035</c:v>
                </c:pt>
                <c:pt idx="482">
                  <c:v>5.4061333333333703</c:v>
                </c:pt>
                <c:pt idx="483">
                  <c:v>5.4132000000000371</c:v>
                </c:pt>
                <c:pt idx="484">
                  <c:v>5.4202666666667039</c:v>
                </c:pt>
                <c:pt idx="485">
                  <c:v>5.4273333333333706</c:v>
                </c:pt>
                <c:pt idx="486">
                  <c:v>5.4344000000000374</c:v>
                </c:pt>
                <c:pt idx="487">
                  <c:v>5.4414666666667042</c:v>
                </c:pt>
                <c:pt idx="488">
                  <c:v>5.448533333333371</c:v>
                </c:pt>
                <c:pt idx="489">
                  <c:v>5.4556000000000378</c:v>
                </c:pt>
                <c:pt idx="490">
                  <c:v>5.4626666666667045</c:v>
                </c:pt>
                <c:pt idx="491">
                  <c:v>5.4697333333333713</c:v>
                </c:pt>
                <c:pt idx="492">
                  <c:v>5.4768000000000381</c:v>
                </c:pt>
                <c:pt idx="493">
                  <c:v>5.4838666666667049</c:v>
                </c:pt>
                <c:pt idx="494">
                  <c:v>5.4909333333333716</c:v>
                </c:pt>
                <c:pt idx="495">
                  <c:v>5.4980000000000384</c:v>
                </c:pt>
                <c:pt idx="496">
                  <c:v>5.5050666666667052</c:v>
                </c:pt>
                <c:pt idx="497">
                  <c:v>5.512133333333372</c:v>
                </c:pt>
                <c:pt idx="498">
                  <c:v>5.5192000000000387</c:v>
                </c:pt>
                <c:pt idx="499">
                  <c:v>5.5262666666667055</c:v>
                </c:pt>
                <c:pt idx="500">
                  <c:v>5.5333333333333723</c:v>
                </c:pt>
                <c:pt idx="501">
                  <c:v>5.5404000000000391</c:v>
                </c:pt>
                <c:pt idx="502">
                  <c:v>5.5474666666667058</c:v>
                </c:pt>
                <c:pt idx="503">
                  <c:v>5.5545333333333726</c:v>
                </c:pt>
                <c:pt idx="504">
                  <c:v>5.5616000000000394</c:v>
                </c:pt>
                <c:pt idx="505">
                  <c:v>5.5686666666667062</c:v>
                </c:pt>
                <c:pt idx="506">
                  <c:v>5.575733333333373</c:v>
                </c:pt>
                <c:pt idx="507">
                  <c:v>5.5828000000000397</c:v>
                </c:pt>
                <c:pt idx="508">
                  <c:v>5.5898666666667065</c:v>
                </c:pt>
                <c:pt idx="509">
                  <c:v>5.5969333333333733</c:v>
                </c:pt>
                <c:pt idx="510">
                  <c:v>5.6040000000000401</c:v>
                </c:pt>
                <c:pt idx="511">
                  <c:v>5.6110666666667068</c:v>
                </c:pt>
                <c:pt idx="512">
                  <c:v>5.6181333333333736</c:v>
                </c:pt>
                <c:pt idx="513">
                  <c:v>5.6252000000000404</c:v>
                </c:pt>
                <c:pt idx="514">
                  <c:v>5.6322666666667072</c:v>
                </c:pt>
                <c:pt idx="515">
                  <c:v>5.6393333333333739</c:v>
                </c:pt>
                <c:pt idx="516">
                  <c:v>5.6464000000000407</c:v>
                </c:pt>
                <c:pt idx="517">
                  <c:v>5.6534666666667075</c:v>
                </c:pt>
                <c:pt idx="518">
                  <c:v>5.6605333333333743</c:v>
                </c:pt>
                <c:pt idx="519">
                  <c:v>5.667600000000041</c:v>
                </c:pt>
                <c:pt idx="520">
                  <c:v>5.6746666666667078</c:v>
                </c:pt>
                <c:pt idx="521">
                  <c:v>5.6817333333333746</c:v>
                </c:pt>
                <c:pt idx="522">
                  <c:v>5.6888000000000414</c:v>
                </c:pt>
                <c:pt idx="523">
                  <c:v>5.6958666666667082</c:v>
                </c:pt>
                <c:pt idx="524">
                  <c:v>5.7029333333333749</c:v>
                </c:pt>
                <c:pt idx="525">
                  <c:v>5.7100000000000417</c:v>
                </c:pt>
                <c:pt idx="526">
                  <c:v>5.7170666666667085</c:v>
                </c:pt>
                <c:pt idx="527">
                  <c:v>5.7241333333333753</c:v>
                </c:pt>
                <c:pt idx="528">
                  <c:v>5.731200000000042</c:v>
                </c:pt>
                <c:pt idx="529">
                  <c:v>5.7382666666667088</c:v>
                </c:pt>
                <c:pt idx="530">
                  <c:v>5.7453333333333756</c:v>
                </c:pt>
                <c:pt idx="531">
                  <c:v>5.7524000000000424</c:v>
                </c:pt>
                <c:pt idx="532">
                  <c:v>5.7594666666667091</c:v>
                </c:pt>
                <c:pt idx="533">
                  <c:v>5.7665333333333759</c:v>
                </c:pt>
                <c:pt idx="534">
                  <c:v>5.7736000000000427</c:v>
                </c:pt>
                <c:pt idx="535">
                  <c:v>5.7806666666667095</c:v>
                </c:pt>
                <c:pt idx="536">
                  <c:v>5.7877333333333763</c:v>
                </c:pt>
                <c:pt idx="537">
                  <c:v>5.794800000000043</c:v>
                </c:pt>
                <c:pt idx="538">
                  <c:v>5.8018666666667098</c:v>
                </c:pt>
                <c:pt idx="539">
                  <c:v>5.8089333333333766</c:v>
                </c:pt>
                <c:pt idx="540">
                  <c:v>5.8160000000000434</c:v>
                </c:pt>
                <c:pt idx="541">
                  <c:v>5.8230666666667101</c:v>
                </c:pt>
                <c:pt idx="542">
                  <c:v>5.8301333333333769</c:v>
                </c:pt>
                <c:pt idx="543">
                  <c:v>5.8372000000000437</c:v>
                </c:pt>
                <c:pt idx="544">
                  <c:v>5.8442666666667105</c:v>
                </c:pt>
                <c:pt idx="545">
                  <c:v>5.8513333333333772</c:v>
                </c:pt>
                <c:pt idx="546">
                  <c:v>5.858400000000044</c:v>
                </c:pt>
                <c:pt idx="547">
                  <c:v>5.8654666666667108</c:v>
                </c:pt>
                <c:pt idx="548">
                  <c:v>5.8725333333333776</c:v>
                </c:pt>
                <c:pt idx="549">
                  <c:v>5.8796000000000443</c:v>
                </c:pt>
                <c:pt idx="550">
                  <c:v>5.8866666666667111</c:v>
                </c:pt>
                <c:pt idx="551">
                  <c:v>5.8937333333333779</c:v>
                </c:pt>
                <c:pt idx="552">
                  <c:v>5.9008000000000447</c:v>
                </c:pt>
                <c:pt idx="553">
                  <c:v>5.9078666666667115</c:v>
                </c:pt>
                <c:pt idx="554">
                  <c:v>5.9149333333333782</c:v>
                </c:pt>
                <c:pt idx="555">
                  <c:v>5.922000000000045</c:v>
                </c:pt>
                <c:pt idx="556">
                  <c:v>5.9290666666667118</c:v>
                </c:pt>
                <c:pt idx="557">
                  <c:v>5.9361333333333786</c:v>
                </c:pt>
                <c:pt idx="558">
                  <c:v>5.9432000000000453</c:v>
                </c:pt>
                <c:pt idx="559">
                  <c:v>5.9502666666667121</c:v>
                </c:pt>
                <c:pt idx="560">
                  <c:v>5.9573333333333789</c:v>
                </c:pt>
                <c:pt idx="561">
                  <c:v>5.9644000000000457</c:v>
                </c:pt>
                <c:pt idx="562">
                  <c:v>5.9714666666667124</c:v>
                </c:pt>
                <c:pt idx="563">
                  <c:v>5.9785333333333792</c:v>
                </c:pt>
                <c:pt idx="564">
                  <c:v>5.985600000000046</c:v>
                </c:pt>
                <c:pt idx="565">
                  <c:v>5.9926666666667128</c:v>
                </c:pt>
                <c:pt idx="566">
                  <c:v>5.9997333333333795</c:v>
                </c:pt>
                <c:pt idx="567">
                  <c:v>6.0068000000000463</c:v>
                </c:pt>
                <c:pt idx="568">
                  <c:v>6.0138666666667131</c:v>
                </c:pt>
                <c:pt idx="569">
                  <c:v>6.0209333333333799</c:v>
                </c:pt>
                <c:pt idx="570">
                  <c:v>6.0280000000000467</c:v>
                </c:pt>
                <c:pt idx="571">
                  <c:v>6.0350666666667134</c:v>
                </c:pt>
                <c:pt idx="572">
                  <c:v>6.0421333333333802</c:v>
                </c:pt>
                <c:pt idx="573">
                  <c:v>6.049200000000047</c:v>
                </c:pt>
                <c:pt idx="574">
                  <c:v>6.0562666666667138</c:v>
                </c:pt>
                <c:pt idx="575">
                  <c:v>6.0633333333333805</c:v>
                </c:pt>
                <c:pt idx="576">
                  <c:v>6.0704000000000473</c:v>
                </c:pt>
                <c:pt idx="577">
                  <c:v>6.0774666666667141</c:v>
                </c:pt>
                <c:pt idx="578">
                  <c:v>6.0845333333333809</c:v>
                </c:pt>
                <c:pt idx="579">
                  <c:v>6.0916000000000476</c:v>
                </c:pt>
                <c:pt idx="580">
                  <c:v>6.0986666666667144</c:v>
                </c:pt>
                <c:pt idx="581">
                  <c:v>6.1057333333333812</c:v>
                </c:pt>
                <c:pt idx="582">
                  <c:v>6.112800000000048</c:v>
                </c:pt>
                <c:pt idx="583">
                  <c:v>6.1198666666667147</c:v>
                </c:pt>
                <c:pt idx="584">
                  <c:v>6.1269333333333815</c:v>
                </c:pt>
                <c:pt idx="585">
                  <c:v>6.1340000000000483</c:v>
                </c:pt>
                <c:pt idx="586">
                  <c:v>6.1410666666667151</c:v>
                </c:pt>
                <c:pt idx="587">
                  <c:v>6.1481333333333819</c:v>
                </c:pt>
                <c:pt idx="588">
                  <c:v>6.1552000000000486</c:v>
                </c:pt>
                <c:pt idx="589">
                  <c:v>6.1622666666667154</c:v>
                </c:pt>
                <c:pt idx="590">
                  <c:v>6.1693333333333822</c:v>
                </c:pt>
                <c:pt idx="591">
                  <c:v>6.176400000000049</c:v>
                </c:pt>
                <c:pt idx="592">
                  <c:v>6.1834666666667157</c:v>
                </c:pt>
                <c:pt idx="593">
                  <c:v>6.1905333333333825</c:v>
                </c:pt>
                <c:pt idx="594">
                  <c:v>6.1976000000000493</c:v>
                </c:pt>
                <c:pt idx="595">
                  <c:v>6.2046666666667161</c:v>
                </c:pt>
                <c:pt idx="596">
                  <c:v>6.2117333333333828</c:v>
                </c:pt>
                <c:pt idx="597">
                  <c:v>6.2188000000000496</c:v>
                </c:pt>
                <c:pt idx="598">
                  <c:v>6.2258666666667164</c:v>
                </c:pt>
                <c:pt idx="599">
                  <c:v>6.2329333333333832</c:v>
                </c:pt>
                <c:pt idx="600">
                  <c:v>6.24000000000005</c:v>
                </c:pt>
                <c:pt idx="601">
                  <c:v>6.2470666666667167</c:v>
                </c:pt>
                <c:pt idx="602">
                  <c:v>6.2541333333333835</c:v>
                </c:pt>
                <c:pt idx="603">
                  <c:v>6.2612000000000503</c:v>
                </c:pt>
                <c:pt idx="604">
                  <c:v>6.2682666666667171</c:v>
                </c:pt>
                <c:pt idx="605">
                  <c:v>6.2753333333333838</c:v>
                </c:pt>
                <c:pt idx="606">
                  <c:v>6.2824000000000506</c:v>
                </c:pt>
                <c:pt idx="607">
                  <c:v>6.2894666666667174</c:v>
                </c:pt>
                <c:pt idx="608">
                  <c:v>6.2965333333333842</c:v>
                </c:pt>
                <c:pt idx="609">
                  <c:v>6.3036000000000509</c:v>
                </c:pt>
                <c:pt idx="610">
                  <c:v>6.3106666666667177</c:v>
                </c:pt>
                <c:pt idx="611">
                  <c:v>6.3177333333333845</c:v>
                </c:pt>
                <c:pt idx="612">
                  <c:v>6.3248000000000513</c:v>
                </c:pt>
                <c:pt idx="613">
                  <c:v>6.331866666666718</c:v>
                </c:pt>
                <c:pt idx="614">
                  <c:v>6.3389333333333848</c:v>
                </c:pt>
                <c:pt idx="615">
                  <c:v>6.3460000000000516</c:v>
                </c:pt>
                <c:pt idx="616">
                  <c:v>6.3530666666667184</c:v>
                </c:pt>
                <c:pt idx="617">
                  <c:v>6.3601333333333852</c:v>
                </c:pt>
                <c:pt idx="618">
                  <c:v>6.3672000000000519</c:v>
                </c:pt>
                <c:pt idx="619">
                  <c:v>6.3742666666667187</c:v>
                </c:pt>
                <c:pt idx="620">
                  <c:v>6.3813333333333855</c:v>
                </c:pt>
                <c:pt idx="621">
                  <c:v>6.3884000000000523</c:v>
                </c:pt>
                <c:pt idx="622">
                  <c:v>6.395466666666719</c:v>
                </c:pt>
                <c:pt idx="623">
                  <c:v>6.4025333333333858</c:v>
                </c:pt>
                <c:pt idx="624">
                  <c:v>6.4096000000000526</c:v>
                </c:pt>
                <c:pt idx="625">
                  <c:v>6.4166666666667194</c:v>
                </c:pt>
                <c:pt idx="626">
                  <c:v>6.4237333333333861</c:v>
                </c:pt>
                <c:pt idx="627">
                  <c:v>6.4308000000000529</c:v>
                </c:pt>
                <c:pt idx="628">
                  <c:v>6.4378666666667197</c:v>
                </c:pt>
                <c:pt idx="629">
                  <c:v>6.4449333333333865</c:v>
                </c:pt>
                <c:pt idx="630">
                  <c:v>6.4520000000000532</c:v>
                </c:pt>
                <c:pt idx="631">
                  <c:v>6.45906666666672</c:v>
                </c:pt>
                <c:pt idx="632">
                  <c:v>6.4661333333333868</c:v>
                </c:pt>
                <c:pt idx="633">
                  <c:v>6.4732000000000536</c:v>
                </c:pt>
                <c:pt idx="634">
                  <c:v>6.4802666666667204</c:v>
                </c:pt>
                <c:pt idx="635">
                  <c:v>6.4873333333333871</c:v>
                </c:pt>
                <c:pt idx="636">
                  <c:v>6.4944000000000539</c:v>
                </c:pt>
                <c:pt idx="637">
                  <c:v>6.5014666666667207</c:v>
                </c:pt>
                <c:pt idx="638">
                  <c:v>6.5085333333333875</c:v>
                </c:pt>
                <c:pt idx="639">
                  <c:v>6.5156000000000542</c:v>
                </c:pt>
                <c:pt idx="640">
                  <c:v>6.522666666666721</c:v>
                </c:pt>
                <c:pt idx="641">
                  <c:v>6.5297333333333878</c:v>
                </c:pt>
                <c:pt idx="642">
                  <c:v>6.5368000000000546</c:v>
                </c:pt>
                <c:pt idx="643">
                  <c:v>6.5438666666667213</c:v>
                </c:pt>
                <c:pt idx="644">
                  <c:v>6.5509333333333881</c:v>
                </c:pt>
                <c:pt idx="645">
                  <c:v>6.5580000000000549</c:v>
                </c:pt>
                <c:pt idx="646">
                  <c:v>6.5650666666667217</c:v>
                </c:pt>
                <c:pt idx="647">
                  <c:v>6.5721333333333884</c:v>
                </c:pt>
                <c:pt idx="648">
                  <c:v>6.5792000000000552</c:v>
                </c:pt>
                <c:pt idx="649">
                  <c:v>6.586266666666722</c:v>
                </c:pt>
                <c:pt idx="650">
                  <c:v>6.5933333333333888</c:v>
                </c:pt>
                <c:pt idx="651">
                  <c:v>6.6004000000000556</c:v>
                </c:pt>
                <c:pt idx="652">
                  <c:v>6.6074666666667223</c:v>
                </c:pt>
                <c:pt idx="653">
                  <c:v>6.6145333333333891</c:v>
                </c:pt>
                <c:pt idx="654">
                  <c:v>6.6216000000000559</c:v>
                </c:pt>
                <c:pt idx="655">
                  <c:v>6.6286666666667227</c:v>
                </c:pt>
                <c:pt idx="656">
                  <c:v>6.6357333333333894</c:v>
                </c:pt>
                <c:pt idx="657">
                  <c:v>6.6428000000000562</c:v>
                </c:pt>
                <c:pt idx="658">
                  <c:v>6.649866666666723</c:v>
                </c:pt>
                <c:pt idx="659">
                  <c:v>6.6569333333333898</c:v>
                </c:pt>
                <c:pt idx="660">
                  <c:v>6.6640000000000565</c:v>
                </c:pt>
                <c:pt idx="661">
                  <c:v>6.6710666666667233</c:v>
                </c:pt>
                <c:pt idx="662">
                  <c:v>6.6781333333333901</c:v>
                </c:pt>
                <c:pt idx="663">
                  <c:v>6.6852000000000569</c:v>
                </c:pt>
                <c:pt idx="664">
                  <c:v>6.6922666666667237</c:v>
                </c:pt>
                <c:pt idx="665">
                  <c:v>6.6993333333333904</c:v>
                </c:pt>
                <c:pt idx="666">
                  <c:v>6.7064000000000572</c:v>
                </c:pt>
                <c:pt idx="667">
                  <c:v>6.713466666666724</c:v>
                </c:pt>
                <c:pt idx="668">
                  <c:v>6.7205333333333908</c:v>
                </c:pt>
                <c:pt idx="669">
                  <c:v>6.7276000000000575</c:v>
                </c:pt>
                <c:pt idx="670">
                  <c:v>6.7346666666667243</c:v>
                </c:pt>
                <c:pt idx="671">
                  <c:v>6.7417333333333911</c:v>
                </c:pt>
                <c:pt idx="672">
                  <c:v>6.7488000000000579</c:v>
                </c:pt>
                <c:pt idx="673">
                  <c:v>6.7558666666667246</c:v>
                </c:pt>
                <c:pt idx="674">
                  <c:v>6.7629333333333914</c:v>
                </c:pt>
                <c:pt idx="675">
                  <c:v>6.7700000000000582</c:v>
                </c:pt>
                <c:pt idx="676">
                  <c:v>6.777066666666725</c:v>
                </c:pt>
                <c:pt idx="677">
                  <c:v>6.7841333333333917</c:v>
                </c:pt>
                <c:pt idx="678">
                  <c:v>6.7912000000000585</c:v>
                </c:pt>
                <c:pt idx="679">
                  <c:v>6.7982666666667253</c:v>
                </c:pt>
                <c:pt idx="680">
                  <c:v>6.8053333333333921</c:v>
                </c:pt>
                <c:pt idx="681">
                  <c:v>6.8124000000000589</c:v>
                </c:pt>
                <c:pt idx="682">
                  <c:v>6.8194666666667256</c:v>
                </c:pt>
                <c:pt idx="683">
                  <c:v>6.8265333333333924</c:v>
                </c:pt>
                <c:pt idx="684">
                  <c:v>6.8336000000000592</c:v>
                </c:pt>
                <c:pt idx="685">
                  <c:v>6.840666666666726</c:v>
                </c:pt>
                <c:pt idx="686">
                  <c:v>6.8477333333333927</c:v>
                </c:pt>
                <c:pt idx="687">
                  <c:v>6.8548000000000595</c:v>
                </c:pt>
                <c:pt idx="688">
                  <c:v>6.8618666666667263</c:v>
                </c:pt>
                <c:pt idx="689">
                  <c:v>6.8689333333333931</c:v>
                </c:pt>
                <c:pt idx="690">
                  <c:v>6.8760000000000598</c:v>
                </c:pt>
                <c:pt idx="691">
                  <c:v>6.8830666666667266</c:v>
                </c:pt>
                <c:pt idx="692">
                  <c:v>6.8901333333333934</c:v>
                </c:pt>
                <c:pt idx="693">
                  <c:v>6.8972000000000602</c:v>
                </c:pt>
                <c:pt idx="694">
                  <c:v>6.9042666666667269</c:v>
                </c:pt>
                <c:pt idx="695">
                  <c:v>6.9113333333333937</c:v>
                </c:pt>
                <c:pt idx="696">
                  <c:v>6.9184000000000605</c:v>
                </c:pt>
                <c:pt idx="697">
                  <c:v>6.9254666666667273</c:v>
                </c:pt>
                <c:pt idx="698">
                  <c:v>6.9325333333333941</c:v>
                </c:pt>
                <c:pt idx="699">
                  <c:v>6.9396000000000608</c:v>
                </c:pt>
                <c:pt idx="700">
                  <c:v>6.9466666666667276</c:v>
                </c:pt>
                <c:pt idx="701">
                  <c:v>6.9537333333333944</c:v>
                </c:pt>
                <c:pt idx="702">
                  <c:v>6.9608000000000612</c:v>
                </c:pt>
                <c:pt idx="703">
                  <c:v>6.9678666666667279</c:v>
                </c:pt>
                <c:pt idx="704">
                  <c:v>6.9749333333333947</c:v>
                </c:pt>
                <c:pt idx="705">
                  <c:v>6.9820000000000615</c:v>
                </c:pt>
                <c:pt idx="706">
                  <c:v>6.9890666666667283</c:v>
                </c:pt>
                <c:pt idx="707">
                  <c:v>6.996133333333395</c:v>
                </c:pt>
                <c:pt idx="708">
                  <c:v>7.0032000000000618</c:v>
                </c:pt>
                <c:pt idx="709">
                  <c:v>7.0102666666667286</c:v>
                </c:pt>
                <c:pt idx="710">
                  <c:v>7.0173333333333954</c:v>
                </c:pt>
                <c:pt idx="711">
                  <c:v>7.0244000000000621</c:v>
                </c:pt>
                <c:pt idx="712">
                  <c:v>7.0314666666667289</c:v>
                </c:pt>
                <c:pt idx="713">
                  <c:v>7.0385333333333957</c:v>
                </c:pt>
                <c:pt idx="714">
                  <c:v>7.0456000000000625</c:v>
                </c:pt>
                <c:pt idx="715">
                  <c:v>7.0526666666667293</c:v>
                </c:pt>
                <c:pt idx="716">
                  <c:v>7.059733333333396</c:v>
                </c:pt>
                <c:pt idx="717">
                  <c:v>7.0668000000000628</c:v>
                </c:pt>
                <c:pt idx="718">
                  <c:v>7.0738666666667296</c:v>
                </c:pt>
                <c:pt idx="719">
                  <c:v>7.0809333333333964</c:v>
                </c:pt>
                <c:pt idx="720">
                  <c:v>7.0880000000000631</c:v>
                </c:pt>
                <c:pt idx="721">
                  <c:v>7.0950666666667299</c:v>
                </c:pt>
                <c:pt idx="722">
                  <c:v>7.1021333333333967</c:v>
                </c:pt>
                <c:pt idx="723">
                  <c:v>7.1092000000000635</c:v>
                </c:pt>
                <c:pt idx="724">
                  <c:v>7.1162666666667302</c:v>
                </c:pt>
                <c:pt idx="725">
                  <c:v>7.123333333333397</c:v>
                </c:pt>
                <c:pt idx="726">
                  <c:v>7.1304000000000638</c:v>
                </c:pt>
                <c:pt idx="727">
                  <c:v>7.1374666666667306</c:v>
                </c:pt>
                <c:pt idx="728">
                  <c:v>7.1445333333333974</c:v>
                </c:pt>
                <c:pt idx="729">
                  <c:v>7.1516000000000641</c:v>
                </c:pt>
                <c:pt idx="730">
                  <c:v>7.1586666666667309</c:v>
                </c:pt>
                <c:pt idx="731">
                  <c:v>7.1657333333333977</c:v>
                </c:pt>
                <c:pt idx="732">
                  <c:v>7.1728000000000645</c:v>
                </c:pt>
                <c:pt idx="733">
                  <c:v>7.1798666666667312</c:v>
                </c:pt>
                <c:pt idx="734">
                  <c:v>7.186933333333398</c:v>
                </c:pt>
                <c:pt idx="735">
                  <c:v>7.1940000000000648</c:v>
                </c:pt>
                <c:pt idx="736">
                  <c:v>7.2010666666667316</c:v>
                </c:pt>
                <c:pt idx="737">
                  <c:v>7.2081333333333983</c:v>
                </c:pt>
                <c:pt idx="738">
                  <c:v>7.2152000000000651</c:v>
                </c:pt>
                <c:pt idx="739">
                  <c:v>7.2222666666667319</c:v>
                </c:pt>
                <c:pt idx="740">
                  <c:v>7.2293333333333987</c:v>
                </c:pt>
                <c:pt idx="741">
                  <c:v>7.2364000000000654</c:v>
                </c:pt>
                <c:pt idx="742">
                  <c:v>7.2434666666667322</c:v>
                </c:pt>
                <c:pt idx="743">
                  <c:v>7.250533333333399</c:v>
                </c:pt>
                <c:pt idx="744">
                  <c:v>7.2576000000000658</c:v>
                </c:pt>
                <c:pt idx="745">
                  <c:v>7.2646666666667326</c:v>
                </c:pt>
                <c:pt idx="746">
                  <c:v>7.2717333333333993</c:v>
                </c:pt>
                <c:pt idx="747">
                  <c:v>7.2788000000000661</c:v>
                </c:pt>
                <c:pt idx="748">
                  <c:v>7.2858666666667329</c:v>
                </c:pt>
                <c:pt idx="749">
                  <c:v>7.2929333333333997</c:v>
                </c:pt>
                <c:pt idx="750">
                  <c:v>7.3000000000000664</c:v>
                </c:pt>
                <c:pt idx="751">
                  <c:v>7.3070666666667332</c:v>
                </c:pt>
                <c:pt idx="752">
                  <c:v>7.3141333333334</c:v>
                </c:pt>
                <c:pt idx="753">
                  <c:v>7.3212000000000668</c:v>
                </c:pt>
                <c:pt idx="754">
                  <c:v>7.3282666666667335</c:v>
                </c:pt>
                <c:pt idx="755">
                  <c:v>7.3353333333334003</c:v>
                </c:pt>
                <c:pt idx="756">
                  <c:v>7.3424000000000671</c:v>
                </c:pt>
                <c:pt idx="757">
                  <c:v>7.3494666666667339</c:v>
                </c:pt>
                <c:pt idx="758">
                  <c:v>7.3565333333334006</c:v>
                </c:pt>
                <c:pt idx="759">
                  <c:v>7.3636000000000674</c:v>
                </c:pt>
                <c:pt idx="760">
                  <c:v>7.3706666666667342</c:v>
                </c:pt>
                <c:pt idx="761">
                  <c:v>7.377733333333401</c:v>
                </c:pt>
                <c:pt idx="762">
                  <c:v>7.3848000000000678</c:v>
                </c:pt>
                <c:pt idx="763">
                  <c:v>7.3918666666667345</c:v>
                </c:pt>
                <c:pt idx="764">
                  <c:v>7.3989333333334013</c:v>
                </c:pt>
                <c:pt idx="765">
                  <c:v>7.4060000000000681</c:v>
                </c:pt>
                <c:pt idx="766">
                  <c:v>7.4130666666667349</c:v>
                </c:pt>
                <c:pt idx="767">
                  <c:v>7.4201333333334016</c:v>
                </c:pt>
                <c:pt idx="768">
                  <c:v>7.4272000000000684</c:v>
                </c:pt>
                <c:pt idx="769">
                  <c:v>7.4342666666667352</c:v>
                </c:pt>
                <c:pt idx="770">
                  <c:v>7.441333333333402</c:v>
                </c:pt>
                <c:pt idx="771">
                  <c:v>7.4484000000000687</c:v>
                </c:pt>
                <c:pt idx="772">
                  <c:v>7.4554666666667355</c:v>
                </c:pt>
                <c:pt idx="773">
                  <c:v>7.4625333333334023</c:v>
                </c:pt>
                <c:pt idx="774">
                  <c:v>7.4696000000000691</c:v>
                </c:pt>
                <c:pt idx="775">
                  <c:v>7.4766666666667358</c:v>
                </c:pt>
                <c:pt idx="776">
                  <c:v>7.4837333333334026</c:v>
                </c:pt>
                <c:pt idx="777">
                  <c:v>7.4908000000000694</c:v>
                </c:pt>
                <c:pt idx="778">
                  <c:v>7.4978666666667362</c:v>
                </c:pt>
                <c:pt idx="779">
                  <c:v>7.504933333333403</c:v>
                </c:pt>
                <c:pt idx="780">
                  <c:v>7.5120000000000697</c:v>
                </c:pt>
                <c:pt idx="781">
                  <c:v>7.5190666666667365</c:v>
                </c:pt>
                <c:pt idx="782">
                  <c:v>7.5261333333334033</c:v>
                </c:pt>
                <c:pt idx="783">
                  <c:v>7.5332000000000701</c:v>
                </c:pt>
                <c:pt idx="784">
                  <c:v>7.5402666666667368</c:v>
                </c:pt>
                <c:pt idx="785">
                  <c:v>7.5473333333334036</c:v>
                </c:pt>
                <c:pt idx="786">
                  <c:v>7.5544000000000704</c:v>
                </c:pt>
                <c:pt idx="787">
                  <c:v>7.5614666666667372</c:v>
                </c:pt>
                <c:pt idx="788">
                  <c:v>7.5685333333334039</c:v>
                </c:pt>
                <c:pt idx="789">
                  <c:v>7.5756000000000707</c:v>
                </c:pt>
                <c:pt idx="790">
                  <c:v>7.5826666666667375</c:v>
                </c:pt>
                <c:pt idx="791">
                  <c:v>7.5897333333334043</c:v>
                </c:pt>
                <c:pt idx="792">
                  <c:v>7.5968000000000711</c:v>
                </c:pt>
                <c:pt idx="793">
                  <c:v>7.6038666666667378</c:v>
                </c:pt>
                <c:pt idx="794">
                  <c:v>7.6109333333334046</c:v>
                </c:pt>
                <c:pt idx="795">
                  <c:v>7.6180000000000714</c:v>
                </c:pt>
                <c:pt idx="796">
                  <c:v>7.6250666666667382</c:v>
                </c:pt>
                <c:pt idx="797">
                  <c:v>7.6321333333334049</c:v>
                </c:pt>
                <c:pt idx="798">
                  <c:v>7.6392000000000717</c:v>
                </c:pt>
                <c:pt idx="799">
                  <c:v>7.6462666666667385</c:v>
                </c:pt>
                <c:pt idx="800">
                  <c:v>7.6533333333334053</c:v>
                </c:pt>
                <c:pt idx="801">
                  <c:v>7.660400000000072</c:v>
                </c:pt>
                <c:pt idx="802">
                  <c:v>7.6674666666667388</c:v>
                </c:pt>
                <c:pt idx="803">
                  <c:v>7.6745333333334056</c:v>
                </c:pt>
                <c:pt idx="804">
                  <c:v>7.6816000000000724</c:v>
                </c:pt>
                <c:pt idx="805">
                  <c:v>7.6886666666667391</c:v>
                </c:pt>
                <c:pt idx="806">
                  <c:v>7.6957333333334059</c:v>
                </c:pt>
                <c:pt idx="807">
                  <c:v>7.7028000000000727</c:v>
                </c:pt>
                <c:pt idx="808">
                  <c:v>7.7098666666667395</c:v>
                </c:pt>
                <c:pt idx="809">
                  <c:v>7.7169333333334063</c:v>
                </c:pt>
                <c:pt idx="810">
                  <c:v>7.724000000000073</c:v>
                </c:pt>
                <c:pt idx="811">
                  <c:v>7.7310666666667398</c:v>
                </c:pt>
                <c:pt idx="812">
                  <c:v>7.7381333333334066</c:v>
                </c:pt>
                <c:pt idx="813">
                  <c:v>7.7452000000000734</c:v>
                </c:pt>
                <c:pt idx="814">
                  <c:v>7.7522666666667401</c:v>
                </c:pt>
                <c:pt idx="815">
                  <c:v>7.7593333333334069</c:v>
                </c:pt>
                <c:pt idx="816">
                  <c:v>7.7664000000000737</c:v>
                </c:pt>
                <c:pt idx="817">
                  <c:v>7.7734666666667405</c:v>
                </c:pt>
                <c:pt idx="818">
                  <c:v>7.7805333333334072</c:v>
                </c:pt>
                <c:pt idx="819">
                  <c:v>7.787600000000074</c:v>
                </c:pt>
                <c:pt idx="820">
                  <c:v>7.7946666666667408</c:v>
                </c:pt>
                <c:pt idx="821">
                  <c:v>7.8017333333334076</c:v>
                </c:pt>
                <c:pt idx="822">
                  <c:v>7.8088000000000743</c:v>
                </c:pt>
                <c:pt idx="823">
                  <c:v>7.8158666666667411</c:v>
                </c:pt>
                <c:pt idx="824">
                  <c:v>7.8229333333334079</c:v>
                </c:pt>
                <c:pt idx="825">
                  <c:v>7.8300000000000747</c:v>
                </c:pt>
                <c:pt idx="826">
                  <c:v>7.8370666666667415</c:v>
                </c:pt>
                <c:pt idx="827">
                  <c:v>7.8441333333334082</c:v>
                </c:pt>
                <c:pt idx="828">
                  <c:v>7.851200000000075</c:v>
                </c:pt>
                <c:pt idx="829">
                  <c:v>7.8582666666667418</c:v>
                </c:pt>
                <c:pt idx="830">
                  <c:v>7.8653333333334086</c:v>
                </c:pt>
                <c:pt idx="831">
                  <c:v>7.8724000000000753</c:v>
                </c:pt>
                <c:pt idx="832">
                  <c:v>7.8794666666667421</c:v>
                </c:pt>
                <c:pt idx="833">
                  <c:v>7.8865333333334089</c:v>
                </c:pt>
                <c:pt idx="834">
                  <c:v>7.8936000000000757</c:v>
                </c:pt>
                <c:pt idx="835">
                  <c:v>7.9006666666667424</c:v>
                </c:pt>
                <c:pt idx="836">
                  <c:v>7.9077333333334092</c:v>
                </c:pt>
                <c:pt idx="837">
                  <c:v>7.914800000000076</c:v>
                </c:pt>
                <c:pt idx="838">
                  <c:v>7.9218666666667428</c:v>
                </c:pt>
                <c:pt idx="839">
                  <c:v>7.9289333333334095</c:v>
                </c:pt>
                <c:pt idx="840">
                  <c:v>7.9360000000000763</c:v>
                </c:pt>
                <c:pt idx="841">
                  <c:v>7.9430666666667431</c:v>
                </c:pt>
                <c:pt idx="842">
                  <c:v>7.9501333333334099</c:v>
                </c:pt>
                <c:pt idx="843">
                  <c:v>7.9572000000000767</c:v>
                </c:pt>
                <c:pt idx="844">
                  <c:v>7.9642666666667434</c:v>
                </c:pt>
                <c:pt idx="845">
                  <c:v>7.9713333333334102</c:v>
                </c:pt>
                <c:pt idx="846">
                  <c:v>7.978400000000077</c:v>
                </c:pt>
                <c:pt idx="847">
                  <c:v>7.9854666666667438</c:v>
                </c:pt>
                <c:pt idx="848">
                  <c:v>7.9925333333334105</c:v>
                </c:pt>
                <c:pt idx="849">
                  <c:v>7.9996000000000773</c:v>
                </c:pt>
                <c:pt idx="850">
                  <c:v>8.0066666666667441</c:v>
                </c:pt>
                <c:pt idx="851">
                  <c:v>8.0137333333334109</c:v>
                </c:pt>
                <c:pt idx="852">
                  <c:v>8.0208000000000776</c:v>
                </c:pt>
                <c:pt idx="853">
                  <c:v>8.0278666666667444</c:v>
                </c:pt>
                <c:pt idx="854">
                  <c:v>8.0349333333334112</c:v>
                </c:pt>
                <c:pt idx="855">
                  <c:v>8.042000000000078</c:v>
                </c:pt>
                <c:pt idx="856">
                  <c:v>8.0490666666667448</c:v>
                </c:pt>
                <c:pt idx="857">
                  <c:v>8.0561333333334115</c:v>
                </c:pt>
                <c:pt idx="858">
                  <c:v>8.0632000000000783</c:v>
                </c:pt>
                <c:pt idx="859">
                  <c:v>8.0702666666667451</c:v>
                </c:pt>
                <c:pt idx="860">
                  <c:v>8.0773333333334119</c:v>
                </c:pt>
                <c:pt idx="861">
                  <c:v>8.0844000000000786</c:v>
                </c:pt>
                <c:pt idx="862">
                  <c:v>8.0914666666667454</c:v>
                </c:pt>
                <c:pt idx="863">
                  <c:v>8.0985333333334122</c:v>
                </c:pt>
                <c:pt idx="864">
                  <c:v>8.105600000000079</c:v>
                </c:pt>
                <c:pt idx="865">
                  <c:v>8.1126666666667457</c:v>
                </c:pt>
                <c:pt idx="866">
                  <c:v>8.1197333333334125</c:v>
                </c:pt>
                <c:pt idx="867">
                  <c:v>8.1268000000000793</c:v>
                </c:pt>
                <c:pt idx="868">
                  <c:v>8.1338666666667461</c:v>
                </c:pt>
                <c:pt idx="869">
                  <c:v>8.1409333333334128</c:v>
                </c:pt>
                <c:pt idx="870">
                  <c:v>8.1480000000000796</c:v>
                </c:pt>
                <c:pt idx="871">
                  <c:v>8.1550666666667464</c:v>
                </c:pt>
                <c:pt idx="872">
                  <c:v>8.1621333333334132</c:v>
                </c:pt>
                <c:pt idx="873">
                  <c:v>8.16920000000008</c:v>
                </c:pt>
                <c:pt idx="874">
                  <c:v>8.1762666666667467</c:v>
                </c:pt>
                <c:pt idx="875">
                  <c:v>8.1833333333334135</c:v>
                </c:pt>
                <c:pt idx="876">
                  <c:v>8.1904000000000803</c:v>
                </c:pt>
                <c:pt idx="877">
                  <c:v>8.1974666666667471</c:v>
                </c:pt>
                <c:pt idx="878">
                  <c:v>8.2045333333334138</c:v>
                </c:pt>
                <c:pt idx="879">
                  <c:v>8.2116000000000806</c:v>
                </c:pt>
                <c:pt idx="880">
                  <c:v>8.2186666666667474</c:v>
                </c:pt>
                <c:pt idx="881">
                  <c:v>8.2257333333334142</c:v>
                </c:pt>
                <c:pt idx="882">
                  <c:v>8.2328000000000809</c:v>
                </c:pt>
                <c:pt idx="883">
                  <c:v>8.2398666666667477</c:v>
                </c:pt>
                <c:pt idx="884">
                  <c:v>8.2469333333334145</c:v>
                </c:pt>
                <c:pt idx="885">
                  <c:v>8.2540000000000813</c:v>
                </c:pt>
                <c:pt idx="886">
                  <c:v>8.261066666666748</c:v>
                </c:pt>
                <c:pt idx="887">
                  <c:v>8.2681333333334148</c:v>
                </c:pt>
                <c:pt idx="888">
                  <c:v>8.2752000000000816</c:v>
                </c:pt>
                <c:pt idx="889">
                  <c:v>8.2822666666667484</c:v>
                </c:pt>
                <c:pt idx="890">
                  <c:v>8.2893333333334152</c:v>
                </c:pt>
                <c:pt idx="891">
                  <c:v>8.2964000000000819</c:v>
                </c:pt>
                <c:pt idx="892">
                  <c:v>8.3034666666667487</c:v>
                </c:pt>
                <c:pt idx="893">
                  <c:v>8.3105333333334155</c:v>
                </c:pt>
                <c:pt idx="894">
                  <c:v>8.3176000000000823</c:v>
                </c:pt>
                <c:pt idx="895">
                  <c:v>8.324666666666749</c:v>
                </c:pt>
                <c:pt idx="896">
                  <c:v>8.3317333333334158</c:v>
                </c:pt>
                <c:pt idx="897">
                  <c:v>8.3388000000000826</c:v>
                </c:pt>
                <c:pt idx="898">
                  <c:v>8.3458666666667494</c:v>
                </c:pt>
                <c:pt idx="899">
                  <c:v>8.3529333333334161</c:v>
                </c:pt>
                <c:pt idx="900">
                  <c:v>8.3600000000000829</c:v>
                </c:pt>
                <c:pt idx="901">
                  <c:v>8.3670666666667497</c:v>
                </c:pt>
                <c:pt idx="902">
                  <c:v>8.3741333333334165</c:v>
                </c:pt>
                <c:pt idx="903">
                  <c:v>8.3812000000000833</c:v>
                </c:pt>
                <c:pt idx="904">
                  <c:v>8.38826666666675</c:v>
                </c:pt>
                <c:pt idx="905">
                  <c:v>8.3953333333334168</c:v>
                </c:pt>
                <c:pt idx="906">
                  <c:v>8.4024000000000836</c:v>
                </c:pt>
                <c:pt idx="907">
                  <c:v>8.4094666666667504</c:v>
                </c:pt>
                <c:pt idx="908">
                  <c:v>8.4165333333334171</c:v>
                </c:pt>
                <c:pt idx="909">
                  <c:v>8.4236000000000839</c:v>
                </c:pt>
                <c:pt idx="910">
                  <c:v>8.4306666666667507</c:v>
                </c:pt>
                <c:pt idx="911">
                  <c:v>8.4377333333334175</c:v>
                </c:pt>
                <c:pt idx="912">
                  <c:v>8.4448000000000842</c:v>
                </c:pt>
                <c:pt idx="913">
                  <c:v>8.451866666666751</c:v>
                </c:pt>
                <c:pt idx="914">
                  <c:v>8.4589333333334178</c:v>
                </c:pt>
                <c:pt idx="915">
                  <c:v>8.4660000000000846</c:v>
                </c:pt>
                <c:pt idx="916">
                  <c:v>8.4730666666667513</c:v>
                </c:pt>
                <c:pt idx="917">
                  <c:v>8.4801333333334181</c:v>
                </c:pt>
                <c:pt idx="918">
                  <c:v>8.4872000000000849</c:v>
                </c:pt>
                <c:pt idx="919">
                  <c:v>8.4942666666667517</c:v>
                </c:pt>
                <c:pt idx="920">
                  <c:v>8.5013333333334185</c:v>
                </c:pt>
                <c:pt idx="921">
                  <c:v>8.5084000000000852</c:v>
                </c:pt>
                <c:pt idx="922">
                  <c:v>8.515466666666752</c:v>
                </c:pt>
                <c:pt idx="923">
                  <c:v>8.5225333333334188</c:v>
                </c:pt>
                <c:pt idx="924">
                  <c:v>8.5296000000000856</c:v>
                </c:pt>
                <c:pt idx="925">
                  <c:v>8.5366666666667523</c:v>
                </c:pt>
                <c:pt idx="926">
                  <c:v>8.5437333333334191</c:v>
                </c:pt>
                <c:pt idx="927">
                  <c:v>8.5508000000000859</c:v>
                </c:pt>
                <c:pt idx="928">
                  <c:v>8.5578666666667527</c:v>
                </c:pt>
                <c:pt idx="929">
                  <c:v>8.5649333333334194</c:v>
                </c:pt>
                <c:pt idx="930">
                  <c:v>8.5720000000000862</c:v>
                </c:pt>
                <c:pt idx="931">
                  <c:v>8.579066666666753</c:v>
                </c:pt>
                <c:pt idx="932">
                  <c:v>8.5861333333334198</c:v>
                </c:pt>
                <c:pt idx="933">
                  <c:v>8.5932000000000865</c:v>
                </c:pt>
                <c:pt idx="934">
                  <c:v>8.6002666666667533</c:v>
                </c:pt>
                <c:pt idx="935">
                  <c:v>8.6073333333334201</c:v>
                </c:pt>
                <c:pt idx="936">
                  <c:v>8.6144000000000869</c:v>
                </c:pt>
                <c:pt idx="937">
                  <c:v>8.6214666666667537</c:v>
                </c:pt>
                <c:pt idx="938">
                  <c:v>8.6285333333334204</c:v>
                </c:pt>
                <c:pt idx="939">
                  <c:v>8.6356000000000872</c:v>
                </c:pt>
                <c:pt idx="940">
                  <c:v>8.642666666666754</c:v>
                </c:pt>
                <c:pt idx="941">
                  <c:v>8.6497333333334208</c:v>
                </c:pt>
                <c:pt idx="942">
                  <c:v>8.6568000000000875</c:v>
                </c:pt>
                <c:pt idx="943">
                  <c:v>8.6638666666667543</c:v>
                </c:pt>
                <c:pt idx="944">
                  <c:v>8.6709333333334211</c:v>
                </c:pt>
                <c:pt idx="945">
                  <c:v>8.6780000000000879</c:v>
                </c:pt>
                <c:pt idx="946">
                  <c:v>8.6850666666667546</c:v>
                </c:pt>
                <c:pt idx="947">
                  <c:v>8.6921333333334214</c:v>
                </c:pt>
                <c:pt idx="948">
                  <c:v>8.6992000000000882</c:v>
                </c:pt>
                <c:pt idx="949">
                  <c:v>8.706266666666755</c:v>
                </c:pt>
                <c:pt idx="950">
                  <c:v>8.7133333333334217</c:v>
                </c:pt>
                <c:pt idx="951">
                  <c:v>8.7204000000000885</c:v>
                </c:pt>
                <c:pt idx="952">
                  <c:v>8.7274666666667553</c:v>
                </c:pt>
                <c:pt idx="953">
                  <c:v>8.7345333333334221</c:v>
                </c:pt>
                <c:pt idx="954">
                  <c:v>8.7416000000000889</c:v>
                </c:pt>
                <c:pt idx="955">
                  <c:v>8.7486666666667556</c:v>
                </c:pt>
                <c:pt idx="956">
                  <c:v>8.7557333333334224</c:v>
                </c:pt>
                <c:pt idx="957">
                  <c:v>8.7628000000000892</c:v>
                </c:pt>
                <c:pt idx="958">
                  <c:v>8.769866666666756</c:v>
                </c:pt>
                <c:pt idx="959">
                  <c:v>8.7769333333334227</c:v>
                </c:pt>
                <c:pt idx="960">
                  <c:v>8.7840000000000895</c:v>
                </c:pt>
                <c:pt idx="961">
                  <c:v>8.7910666666667563</c:v>
                </c:pt>
                <c:pt idx="962">
                  <c:v>8.7981333333334231</c:v>
                </c:pt>
                <c:pt idx="963">
                  <c:v>8.8052000000000898</c:v>
                </c:pt>
                <c:pt idx="964">
                  <c:v>8.8122666666667566</c:v>
                </c:pt>
                <c:pt idx="965">
                  <c:v>8.8193333333334234</c:v>
                </c:pt>
                <c:pt idx="966">
                  <c:v>8.8264000000000902</c:v>
                </c:pt>
                <c:pt idx="967">
                  <c:v>8.833466666666757</c:v>
                </c:pt>
                <c:pt idx="968">
                  <c:v>8.8405333333334237</c:v>
                </c:pt>
                <c:pt idx="969">
                  <c:v>8.8476000000000905</c:v>
                </c:pt>
                <c:pt idx="970">
                  <c:v>8.8546666666667573</c:v>
                </c:pt>
                <c:pt idx="971">
                  <c:v>8.8617333333334241</c:v>
                </c:pt>
                <c:pt idx="972">
                  <c:v>8.8688000000000908</c:v>
                </c:pt>
                <c:pt idx="973">
                  <c:v>8.8758666666667576</c:v>
                </c:pt>
                <c:pt idx="974">
                  <c:v>8.8829333333334244</c:v>
                </c:pt>
                <c:pt idx="975">
                  <c:v>8.8900000000000912</c:v>
                </c:pt>
                <c:pt idx="976">
                  <c:v>8.8970666666667579</c:v>
                </c:pt>
                <c:pt idx="977">
                  <c:v>8.9041333333334247</c:v>
                </c:pt>
                <c:pt idx="978">
                  <c:v>8.9112000000000915</c:v>
                </c:pt>
                <c:pt idx="979">
                  <c:v>8.9182666666667583</c:v>
                </c:pt>
                <c:pt idx="980">
                  <c:v>8.925333333333425</c:v>
                </c:pt>
                <c:pt idx="981">
                  <c:v>8.9324000000000918</c:v>
                </c:pt>
                <c:pt idx="982">
                  <c:v>8.9394666666667586</c:v>
                </c:pt>
                <c:pt idx="983">
                  <c:v>8.9465333333334254</c:v>
                </c:pt>
                <c:pt idx="984">
                  <c:v>8.9536000000000922</c:v>
                </c:pt>
                <c:pt idx="985">
                  <c:v>8.9606666666667589</c:v>
                </c:pt>
                <c:pt idx="986">
                  <c:v>8.9677333333334257</c:v>
                </c:pt>
                <c:pt idx="987">
                  <c:v>8.9748000000000925</c:v>
                </c:pt>
                <c:pt idx="988">
                  <c:v>8.9818666666667593</c:v>
                </c:pt>
                <c:pt idx="989">
                  <c:v>8.988933333333426</c:v>
                </c:pt>
                <c:pt idx="990">
                  <c:v>8.9960000000000928</c:v>
                </c:pt>
                <c:pt idx="991">
                  <c:v>9.0030666666667596</c:v>
                </c:pt>
                <c:pt idx="992">
                  <c:v>9.0101333333334264</c:v>
                </c:pt>
                <c:pt idx="993">
                  <c:v>9.0172000000000931</c:v>
                </c:pt>
                <c:pt idx="994">
                  <c:v>9.0242666666667599</c:v>
                </c:pt>
                <c:pt idx="995">
                  <c:v>9.0313333333334267</c:v>
                </c:pt>
                <c:pt idx="996">
                  <c:v>9.0384000000000935</c:v>
                </c:pt>
                <c:pt idx="997">
                  <c:v>9.0454666666667602</c:v>
                </c:pt>
                <c:pt idx="998">
                  <c:v>9.052533333333427</c:v>
                </c:pt>
                <c:pt idx="999">
                  <c:v>9.0596000000000938</c:v>
                </c:pt>
                <c:pt idx="1000">
                  <c:v>9.0666666666667606</c:v>
                </c:pt>
                <c:pt idx="1001">
                  <c:v>9.0737333333334274</c:v>
                </c:pt>
                <c:pt idx="1002">
                  <c:v>9.0808000000000941</c:v>
                </c:pt>
                <c:pt idx="1003">
                  <c:v>9.0878666666667609</c:v>
                </c:pt>
                <c:pt idx="1004">
                  <c:v>9.0949333333334277</c:v>
                </c:pt>
                <c:pt idx="1005">
                  <c:v>9.1020000000000945</c:v>
                </c:pt>
                <c:pt idx="1006">
                  <c:v>9.1090666666667612</c:v>
                </c:pt>
                <c:pt idx="1007">
                  <c:v>9.116133333333428</c:v>
                </c:pt>
                <c:pt idx="1008">
                  <c:v>9.1232000000000948</c:v>
                </c:pt>
                <c:pt idx="1009">
                  <c:v>9.1302666666667616</c:v>
                </c:pt>
                <c:pt idx="1010">
                  <c:v>9.1373333333334283</c:v>
                </c:pt>
                <c:pt idx="1011">
                  <c:v>9.1444000000000951</c:v>
                </c:pt>
                <c:pt idx="1012">
                  <c:v>9.1514666666667619</c:v>
                </c:pt>
                <c:pt idx="1013">
                  <c:v>9.1585333333334287</c:v>
                </c:pt>
                <c:pt idx="1014">
                  <c:v>9.1656000000000954</c:v>
                </c:pt>
                <c:pt idx="1015">
                  <c:v>9.1726666666667622</c:v>
                </c:pt>
                <c:pt idx="1016">
                  <c:v>9.179733333333429</c:v>
                </c:pt>
                <c:pt idx="1017">
                  <c:v>9.1868000000000958</c:v>
                </c:pt>
                <c:pt idx="1018">
                  <c:v>9.1938666666667626</c:v>
                </c:pt>
                <c:pt idx="1019">
                  <c:v>9.2009333333334293</c:v>
                </c:pt>
                <c:pt idx="1020">
                  <c:v>9.2080000000000961</c:v>
                </c:pt>
                <c:pt idx="1021">
                  <c:v>9.2150666666667629</c:v>
                </c:pt>
                <c:pt idx="1022">
                  <c:v>9.2221333333334297</c:v>
                </c:pt>
                <c:pt idx="1023">
                  <c:v>9.2292000000000964</c:v>
                </c:pt>
                <c:pt idx="1024">
                  <c:v>9.2362666666667632</c:v>
                </c:pt>
                <c:pt idx="1025">
                  <c:v>9.24333333333343</c:v>
                </c:pt>
                <c:pt idx="1026">
                  <c:v>9.2504000000000968</c:v>
                </c:pt>
                <c:pt idx="1027">
                  <c:v>9.2574666666667635</c:v>
                </c:pt>
                <c:pt idx="1028">
                  <c:v>9.2645333333334303</c:v>
                </c:pt>
                <c:pt idx="1029">
                  <c:v>9.2716000000000971</c:v>
                </c:pt>
                <c:pt idx="1030">
                  <c:v>9.2786666666667639</c:v>
                </c:pt>
                <c:pt idx="1031">
                  <c:v>9.2857333333334307</c:v>
                </c:pt>
                <c:pt idx="1032">
                  <c:v>9.2928000000000974</c:v>
                </c:pt>
                <c:pt idx="1033">
                  <c:v>9.2998666666667642</c:v>
                </c:pt>
                <c:pt idx="1034">
                  <c:v>9.306933333333431</c:v>
                </c:pt>
                <c:pt idx="1035">
                  <c:v>9.3140000000000978</c:v>
                </c:pt>
                <c:pt idx="1036">
                  <c:v>9.3210666666667645</c:v>
                </c:pt>
                <c:pt idx="1037">
                  <c:v>9.3281333333334313</c:v>
                </c:pt>
                <c:pt idx="1038">
                  <c:v>9.3352000000000981</c:v>
                </c:pt>
                <c:pt idx="1039">
                  <c:v>9.3422666666667649</c:v>
                </c:pt>
                <c:pt idx="1040">
                  <c:v>9.3493333333334316</c:v>
                </c:pt>
                <c:pt idx="1041">
                  <c:v>9.3564000000000984</c:v>
                </c:pt>
                <c:pt idx="1042">
                  <c:v>9.3634666666667652</c:v>
                </c:pt>
                <c:pt idx="1043">
                  <c:v>9.370533333333432</c:v>
                </c:pt>
                <c:pt idx="1044">
                  <c:v>9.3776000000000987</c:v>
                </c:pt>
                <c:pt idx="1045">
                  <c:v>9.3846666666667655</c:v>
                </c:pt>
                <c:pt idx="1046">
                  <c:v>9.3917333333334323</c:v>
                </c:pt>
                <c:pt idx="1047">
                  <c:v>9.3988000000000991</c:v>
                </c:pt>
                <c:pt idx="1048">
                  <c:v>9.4058666666667659</c:v>
                </c:pt>
                <c:pt idx="1049">
                  <c:v>9.4129333333334326</c:v>
                </c:pt>
                <c:pt idx="1050">
                  <c:v>9.4200000000000994</c:v>
                </c:pt>
                <c:pt idx="1051">
                  <c:v>9.4270666666667662</c:v>
                </c:pt>
                <c:pt idx="1052">
                  <c:v>9.434133333333433</c:v>
                </c:pt>
                <c:pt idx="1053">
                  <c:v>9.4412000000000997</c:v>
                </c:pt>
                <c:pt idx="1054">
                  <c:v>9.4482666666667665</c:v>
                </c:pt>
                <c:pt idx="1055">
                  <c:v>9.4553333333334333</c:v>
                </c:pt>
                <c:pt idx="1056">
                  <c:v>9.4624000000001001</c:v>
                </c:pt>
                <c:pt idx="1057">
                  <c:v>9.4694666666667668</c:v>
                </c:pt>
                <c:pt idx="1058">
                  <c:v>9.4765333333334336</c:v>
                </c:pt>
                <c:pt idx="1059">
                  <c:v>9.4836000000001004</c:v>
                </c:pt>
                <c:pt idx="1060">
                  <c:v>9.4906666666667672</c:v>
                </c:pt>
                <c:pt idx="1061">
                  <c:v>9.4977333333334339</c:v>
                </c:pt>
                <c:pt idx="1062">
                  <c:v>9.5048000000001007</c:v>
                </c:pt>
                <c:pt idx="1063">
                  <c:v>9.5118666666667675</c:v>
                </c:pt>
                <c:pt idx="1064">
                  <c:v>9.5189333333334343</c:v>
                </c:pt>
                <c:pt idx="1065">
                  <c:v>9.5260000000001011</c:v>
                </c:pt>
                <c:pt idx="1066">
                  <c:v>9.5330666666667678</c:v>
                </c:pt>
                <c:pt idx="1067">
                  <c:v>9.5401333333334346</c:v>
                </c:pt>
                <c:pt idx="1068">
                  <c:v>9.5472000000001014</c:v>
                </c:pt>
                <c:pt idx="1069">
                  <c:v>9.5542666666667682</c:v>
                </c:pt>
                <c:pt idx="1070">
                  <c:v>9.5613333333334349</c:v>
                </c:pt>
                <c:pt idx="1071">
                  <c:v>9.5684000000001017</c:v>
                </c:pt>
                <c:pt idx="1072">
                  <c:v>9.5754666666667685</c:v>
                </c:pt>
                <c:pt idx="1073">
                  <c:v>9.5825333333334353</c:v>
                </c:pt>
                <c:pt idx="1074">
                  <c:v>9.589600000000102</c:v>
                </c:pt>
                <c:pt idx="1075">
                  <c:v>9.5966666666667688</c:v>
                </c:pt>
                <c:pt idx="1076">
                  <c:v>9.6037333333334356</c:v>
                </c:pt>
                <c:pt idx="1077">
                  <c:v>9.6108000000001024</c:v>
                </c:pt>
                <c:pt idx="1078">
                  <c:v>9.6178666666667691</c:v>
                </c:pt>
                <c:pt idx="1079">
                  <c:v>9.6249333333334359</c:v>
                </c:pt>
                <c:pt idx="1080">
                  <c:v>9.6320000000001027</c:v>
                </c:pt>
                <c:pt idx="1081">
                  <c:v>9.6390666666667695</c:v>
                </c:pt>
                <c:pt idx="1082">
                  <c:v>9.6461333333334363</c:v>
                </c:pt>
                <c:pt idx="1083">
                  <c:v>9.653200000000103</c:v>
                </c:pt>
                <c:pt idx="1084">
                  <c:v>9.6602666666667698</c:v>
                </c:pt>
                <c:pt idx="1085">
                  <c:v>9.6673333333334366</c:v>
                </c:pt>
                <c:pt idx="1086">
                  <c:v>9.6744000000001034</c:v>
                </c:pt>
                <c:pt idx="1087">
                  <c:v>9.6814666666667701</c:v>
                </c:pt>
                <c:pt idx="1088">
                  <c:v>9.6885333333334369</c:v>
                </c:pt>
                <c:pt idx="1089">
                  <c:v>9.6956000000001037</c:v>
                </c:pt>
                <c:pt idx="1090">
                  <c:v>9.7026666666667705</c:v>
                </c:pt>
                <c:pt idx="1091">
                  <c:v>9.7097333333334372</c:v>
                </c:pt>
                <c:pt idx="1092">
                  <c:v>9.716800000000104</c:v>
                </c:pt>
                <c:pt idx="1093">
                  <c:v>9.7238666666667708</c:v>
                </c:pt>
                <c:pt idx="1094">
                  <c:v>9.7309333333334376</c:v>
                </c:pt>
                <c:pt idx="1095">
                  <c:v>9.7380000000001044</c:v>
                </c:pt>
                <c:pt idx="1096">
                  <c:v>9.7450666666667711</c:v>
                </c:pt>
                <c:pt idx="1097">
                  <c:v>9.7521333333334379</c:v>
                </c:pt>
                <c:pt idx="1098">
                  <c:v>9.7592000000001047</c:v>
                </c:pt>
                <c:pt idx="1099">
                  <c:v>9.7662666666667715</c:v>
                </c:pt>
                <c:pt idx="1100">
                  <c:v>9.7733333333334382</c:v>
                </c:pt>
                <c:pt idx="1101">
                  <c:v>9.780400000000105</c:v>
                </c:pt>
                <c:pt idx="1102">
                  <c:v>9.7874666666667718</c:v>
                </c:pt>
                <c:pt idx="1103">
                  <c:v>9.7945333333334386</c:v>
                </c:pt>
                <c:pt idx="1104">
                  <c:v>9.8016000000001053</c:v>
                </c:pt>
                <c:pt idx="1105">
                  <c:v>9.8086666666667721</c:v>
                </c:pt>
                <c:pt idx="1106">
                  <c:v>9.8157333333334389</c:v>
                </c:pt>
                <c:pt idx="1107">
                  <c:v>9.8228000000001057</c:v>
                </c:pt>
                <c:pt idx="1108">
                  <c:v>9.8298666666667724</c:v>
                </c:pt>
                <c:pt idx="1109">
                  <c:v>9.8369333333334392</c:v>
                </c:pt>
                <c:pt idx="1110">
                  <c:v>9.844000000000106</c:v>
                </c:pt>
                <c:pt idx="1111">
                  <c:v>9.8510666666667728</c:v>
                </c:pt>
                <c:pt idx="1112">
                  <c:v>9.8581333333334396</c:v>
                </c:pt>
                <c:pt idx="1113">
                  <c:v>9.8652000000001063</c:v>
                </c:pt>
                <c:pt idx="1114">
                  <c:v>9.8722666666667731</c:v>
                </c:pt>
                <c:pt idx="1115">
                  <c:v>9.8793333333334399</c:v>
                </c:pt>
                <c:pt idx="1116">
                  <c:v>9.8864000000001067</c:v>
                </c:pt>
                <c:pt idx="1117">
                  <c:v>9.8934666666667734</c:v>
                </c:pt>
                <c:pt idx="1118">
                  <c:v>9.9005333333334402</c:v>
                </c:pt>
                <c:pt idx="1119">
                  <c:v>9.907600000000107</c:v>
                </c:pt>
                <c:pt idx="1120">
                  <c:v>9.9146666666667738</c:v>
                </c:pt>
                <c:pt idx="1121">
                  <c:v>9.9217333333334405</c:v>
                </c:pt>
                <c:pt idx="1122">
                  <c:v>9.9288000000001073</c:v>
                </c:pt>
                <c:pt idx="1123">
                  <c:v>9.9358666666667741</c:v>
                </c:pt>
                <c:pt idx="1124">
                  <c:v>9.9429333333334409</c:v>
                </c:pt>
                <c:pt idx="1125">
                  <c:v>9.9500000000001076</c:v>
                </c:pt>
                <c:pt idx="1126">
                  <c:v>9.9570666666667744</c:v>
                </c:pt>
                <c:pt idx="1127">
                  <c:v>9.9641333333334412</c:v>
                </c:pt>
                <c:pt idx="1128">
                  <c:v>9.971200000000108</c:v>
                </c:pt>
                <c:pt idx="1129">
                  <c:v>9.9782666666667748</c:v>
                </c:pt>
                <c:pt idx="1130">
                  <c:v>9.9853333333334415</c:v>
                </c:pt>
                <c:pt idx="1131">
                  <c:v>9.9924000000001083</c:v>
                </c:pt>
                <c:pt idx="1132">
                  <c:v>9.9994666666667751</c:v>
                </c:pt>
                <c:pt idx="1133">
                  <c:v>10.006533333333442</c:v>
                </c:pt>
                <c:pt idx="1134">
                  <c:v>10.013600000000109</c:v>
                </c:pt>
                <c:pt idx="1135">
                  <c:v>10.020666666666775</c:v>
                </c:pt>
                <c:pt idx="1136">
                  <c:v>10.027733333333442</c:v>
                </c:pt>
                <c:pt idx="1137">
                  <c:v>10.034800000000109</c:v>
                </c:pt>
                <c:pt idx="1138">
                  <c:v>10.041866666666776</c:v>
                </c:pt>
                <c:pt idx="1139">
                  <c:v>10.048933333333443</c:v>
                </c:pt>
                <c:pt idx="1140">
                  <c:v>10.056000000000109</c:v>
                </c:pt>
                <c:pt idx="1141">
                  <c:v>10.063066666666776</c:v>
                </c:pt>
                <c:pt idx="1142">
                  <c:v>10.070133333333443</c:v>
                </c:pt>
                <c:pt idx="1143">
                  <c:v>10.07720000000011</c:v>
                </c:pt>
                <c:pt idx="1144">
                  <c:v>10.084266666666776</c:v>
                </c:pt>
                <c:pt idx="1145">
                  <c:v>10.091333333333443</c:v>
                </c:pt>
                <c:pt idx="1146">
                  <c:v>10.09840000000011</c:v>
                </c:pt>
                <c:pt idx="1147">
                  <c:v>10.105466666666777</c:v>
                </c:pt>
                <c:pt idx="1148">
                  <c:v>10.112533333333444</c:v>
                </c:pt>
                <c:pt idx="1149">
                  <c:v>10.11960000000011</c:v>
                </c:pt>
                <c:pt idx="1150">
                  <c:v>10.126666666666777</c:v>
                </c:pt>
                <c:pt idx="1151">
                  <c:v>10.133733333333444</c:v>
                </c:pt>
                <c:pt idx="1152">
                  <c:v>10.140800000000111</c:v>
                </c:pt>
                <c:pt idx="1153">
                  <c:v>10.147866666666777</c:v>
                </c:pt>
                <c:pt idx="1154">
                  <c:v>10.154933333333444</c:v>
                </c:pt>
                <c:pt idx="1155">
                  <c:v>10.162000000000111</c:v>
                </c:pt>
                <c:pt idx="1156">
                  <c:v>10.169066666666778</c:v>
                </c:pt>
                <c:pt idx="1157">
                  <c:v>10.176133333333444</c:v>
                </c:pt>
                <c:pt idx="1158">
                  <c:v>10.183200000000111</c:v>
                </c:pt>
                <c:pt idx="1159">
                  <c:v>10.190266666666778</c:v>
                </c:pt>
                <c:pt idx="1160">
                  <c:v>10.197333333333445</c:v>
                </c:pt>
                <c:pt idx="1161">
                  <c:v>10.204400000000112</c:v>
                </c:pt>
                <c:pt idx="1162">
                  <c:v>10.211466666666778</c:v>
                </c:pt>
                <c:pt idx="1163">
                  <c:v>10.218533333333445</c:v>
                </c:pt>
                <c:pt idx="1164">
                  <c:v>10.225600000000112</c:v>
                </c:pt>
                <c:pt idx="1165">
                  <c:v>10.232666666666779</c:v>
                </c:pt>
                <c:pt idx="1166">
                  <c:v>10.239733333333445</c:v>
                </c:pt>
                <c:pt idx="1167">
                  <c:v>10.246800000000112</c:v>
                </c:pt>
                <c:pt idx="1168">
                  <c:v>10.253866666666779</c:v>
                </c:pt>
                <c:pt idx="1169">
                  <c:v>10.260933333333446</c:v>
                </c:pt>
                <c:pt idx="1170">
                  <c:v>10.268000000000113</c:v>
                </c:pt>
                <c:pt idx="1171">
                  <c:v>10.275066666666779</c:v>
                </c:pt>
                <c:pt idx="1172">
                  <c:v>10.282133333333446</c:v>
                </c:pt>
                <c:pt idx="1173">
                  <c:v>10.289200000000113</c:v>
                </c:pt>
                <c:pt idx="1174">
                  <c:v>10.29626666666678</c:v>
                </c:pt>
                <c:pt idx="1175">
                  <c:v>10.303333333333446</c:v>
                </c:pt>
                <c:pt idx="1176">
                  <c:v>10.310400000000113</c:v>
                </c:pt>
                <c:pt idx="1177">
                  <c:v>10.31746666666678</c:v>
                </c:pt>
                <c:pt idx="1178">
                  <c:v>10.324533333333447</c:v>
                </c:pt>
                <c:pt idx="1179">
                  <c:v>10.331600000000114</c:v>
                </c:pt>
                <c:pt idx="1180">
                  <c:v>10.33866666666678</c:v>
                </c:pt>
                <c:pt idx="1181">
                  <c:v>10.345733333333447</c:v>
                </c:pt>
                <c:pt idx="1182">
                  <c:v>10.352800000000114</c:v>
                </c:pt>
                <c:pt idx="1183">
                  <c:v>10.359866666666781</c:v>
                </c:pt>
                <c:pt idx="1184">
                  <c:v>10.366933333333447</c:v>
                </c:pt>
                <c:pt idx="1185">
                  <c:v>10.374000000000114</c:v>
                </c:pt>
                <c:pt idx="1186">
                  <c:v>10.381066666666781</c:v>
                </c:pt>
                <c:pt idx="1187">
                  <c:v>10.388133333333448</c:v>
                </c:pt>
                <c:pt idx="1188">
                  <c:v>10.395200000000115</c:v>
                </c:pt>
                <c:pt idx="1189">
                  <c:v>10.402266666666781</c:v>
                </c:pt>
                <c:pt idx="1190">
                  <c:v>10.409333333333448</c:v>
                </c:pt>
                <c:pt idx="1191">
                  <c:v>10.416400000000115</c:v>
                </c:pt>
                <c:pt idx="1192">
                  <c:v>10.423466666666782</c:v>
                </c:pt>
                <c:pt idx="1193">
                  <c:v>10.430533333333448</c:v>
                </c:pt>
                <c:pt idx="1194">
                  <c:v>10.437600000000115</c:v>
                </c:pt>
                <c:pt idx="1195">
                  <c:v>10.444666666666782</c:v>
                </c:pt>
                <c:pt idx="1196">
                  <c:v>10.451733333333449</c:v>
                </c:pt>
                <c:pt idx="1197">
                  <c:v>10.458800000000116</c:v>
                </c:pt>
                <c:pt idx="1198">
                  <c:v>10.465866666666782</c:v>
                </c:pt>
                <c:pt idx="1199">
                  <c:v>10.472933333333449</c:v>
                </c:pt>
                <c:pt idx="1200">
                  <c:v>10.480000000000116</c:v>
                </c:pt>
                <c:pt idx="1201">
                  <c:v>10.487066666666783</c:v>
                </c:pt>
                <c:pt idx="1202">
                  <c:v>10.494133333333449</c:v>
                </c:pt>
                <c:pt idx="1203">
                  <c:v>10.501200000000116</c:v>
                </c:pt>
                <c:pt idx="1204">
                  <c:v>10.508266666666783</c:v>
                </c:pt>
                <c:pt idx="1205">
                  <c:v>10.51533333333345</c:v>
                </c:pt>
                <c:pt idx="1206">
                  <c:v>10.522400000000117</c:v>
                </c:pt>
                <c:pt idx="1207">
                  <c:v>10.529466666666783</c:v>
                </c:pt>
                <c:pt idx="1208">
                  <c:v>10.53653333333345</c:v>
                </c:pt>
                <c:pt idx="1209">
                  <c:v>10.543600000000117</c:v>
                </c:pt>
                <c:pt idx="1210">
                  <c:v>10.550666666666784</c:v>
                </c:pt>
                <c:pt idx="1211">
                  <c:v>10.55773333333345</c:v>
                </c:pt>
                <c:pt idx="1212">
                  <c:v>10.564800000000117</c:v>
                </c:pt>
                <c:pt idx="1213">
                  <c:v>10.571866666666784</c:v>
                </c:pt>
                <c:pt idx="1214">
                  <c:v>10.578933333333451</c:v>
                </c:pt>
                <c:pt idx="1215">
                  <c:v>10.586000000000118</c:v>
                </c:pt>
                <c:pt idx="1216">
                  <c:v>10.593066666666784</c:v>
                </c:pt>
                <c:pt idx="1217">
                  <c:v>10.600133333333451</c:v>
                </c:pt>
                <c:pt idx="1218">
                  <c:v>10.607200000000118</c:v>
                </c:pt>
                <c:pt idx="1219">
                  <c:v>10.614266666666785</c:v>
                </c:pt>
                <c:pt idx="1220">
                  <c:v>10.621333333333451</c:v>
                </c:pt>
                <c:pt idx="1221">
                  <c:v>10.628400000000118</c:v>
                </c:pt>
                <c:pt idx="1222">
                  <c:v>10.635466666666785</c:v>
                </c:pt>
                <c:pt idx="1223">
                  <c:v>10.642533333333452</c:v>
                </c:pt>
                <c:pt idx="1224">
                  <c:v>10.649600000000119</c:v>
                </c:pt>
                <c:pt idx="1225">
                  <c:v>10.656666666666785</c:v>
                </c:pt>
                <c:pt idx="1226">
                  <c:v>10.663733333333452</c:v>
                </c:pt>
                <c:pt idx="1227">
                  <c:v>10.670800000000119</c:v>
                </c:pt>
                <c:pt idx="1228">
                  <c:v>10.677866666666786</c:v>
                </c:pt>
                <c:pt idx="1229">
                  <c:v>10.684933333333452</c:v>
                </c:pt>
                <c:pt idx="1230">
                  <c:v>10.692000000000119</c:v>
                </c:pt>
                <c:pt idx="1231">
                  <c:v>10.699066666666786</c:v>
                </c:pt>
                <c:pt idx="1232">
                  <c:v>10.706133333333453</c:v>
                </c:pt>
                <c:pt idx="1233">
                  <c:v>10.71320000000012</c:v>
                </c:pt>
                <c:pt idx="1234">
                  <c:v>10.720266666666786</c:v>
                </c:pt>
                <c:pt idx="1235">
                  <c:v>10.727333333333453</c:v>
                </c:pt>
                <c:pt idx="1236">
                  <c:v>10.73440000000012</c:v>
                </c:pt>
                <c:pt idx="1237">
                  <c:v>10.741466666666787</c:v>
                </c:pt>
                <c:pt idx="1238">
                  <c:v>10.748533333333453</c:v>
                </c:pt>
                <c:pt idx="1239">
                  <c:v>10.75560000000012</c:v>
                </c:pt>
                <c:pt idx="1240">
                  <c:v>10.762666666666787</c:v>
                </c:pt>
                <c:pt idx="1241">
                  <c:v>10.769733333333454</c:v>
                </c:pt>
                <c:pt idx="1242">
                  <c:v>10.776800000000121</c:v>
                </c:pt>
                <c:pt idx="1243">
                  <c:v>10.783866666666787</c:v>
                </c:pt>
                <c:pt idx="1244">
                  <c:v>10.790933333333454</c:v>
                </c:pt>
                <c:pt idx="1245">
                  <c:v>10.798000000000121</c:v>
                </c:pt>
                <c:pt idx="1246">
                  <c:v>10.805066666666788</c:v>
                </c:pt>
                <c:pt idx="1247">
                  <c:v>10.812133333333454</c:v>
                </c:pt>
                <c:pt idx="1248">
                  <c:v>10.819200000000121</c:v>
                </c:pt>
                <c:pt idx="1249">
                  <c:v>10.826266666666788</c:v>
                </c:pt>
                <c:pt idx="1250">
                  <c:v>10.833333333333455</c:v>
                </c:pt>
                <c:pt idx="1251">
                  <c:v>10.840400000000121</c:v>
                </c:pt>
                <c:pt idx="1252">
                  <c:v>10.847466666666788</c:v>
                </c:pt>
                <c:pt idx="1253">
                  <c:v>10.854533333333455</c:v>
                </c:pt>
                <c:pt idx="1254">
                  <c:v>10.861600000000122</c:v>
                </c:pt>
                <c:pt idx="1255">
                  <c:v>10.868666666666789</c:v>
                </c:pt>
                <c:pt idx="1256">
                  <c:v>10.875733333333455</c:v>
                </c:pt>
                <c:pt idx="1257">
                  <c:v>10.882800000000122</c:v>
                </c:pt>
                <c:pt idx="1258">
                  <c:v>10.889866666666789</c:v>
                </c:pt>
                <c:pt idx="1259">
                  <c:v>10.896933333333456</c:v>
                </c:pt>
                <c:pt idx="1260">
                  <c:v>10.904000000000122</c:v>
                </c:pt>
                <c:pt idx="1261">
                  <c:v>10.911066666666789</c:v>
                </c:pt>
                <c:pt idx="1262">
                  <c:v>10.918133333333456</c:v>
                </c:pt>
                <c:pt idx="1263">
                  <c:v>10.925200000000123</c:v>
                </c:pt>
                <c:pt idx="1264">
                  <c:v>10.93226666666679</c:v>
                </c:pt>
                <c:pt idx="1265">
                  <c:v>10.939333333333456</c:v>
                </c:pt>
                <c:pt idx="1266">
                  <c:v>10.946400000000123</c:v>
                </c:pt>
                <c:pt idx="1267">
                  <c:v>10.95346666666679</c:v>
                </c:pt>
                <c:pt idx="1268">
                  <c:v>10.960533333333457</c:v>
                </c:pt>
                <c:pt idx="1269">
                  <c:v>10.967600000000123</c:v>
                </c:pt>
                <c:pt idx="1270">
                  <c:v>10.97466666666679</c:v>
                </c:pt>
                <c:pt idx="1271">
                  <c:v>10.981733333333457</c:v>
                </c:pt>
                <c:pt idx="1272">
                  <c:v>10.988800000000124</c:v>
                </c:pt>
                <c:pt idx="1273">
                  <c:v>10.995866666666791</c:v>
                </c:pt>
                <c:pt idx="1274">
                  <c:v>11.002933333333457</c:v>
                </c:pt>
                <c:pt idx="1275">
                  <c:v>11.010000000000124</c:v>
                </c:pt>
                <c:pt idx="1276">
                  <c:v>11.017066666666791</c:v>
                </c:pt>
                <c:pt idx="1277">
                  <c:v>11.024133333333458</c:v>
                </c:pt>
                <c:pt idx="1278">
                  <c:v>11.031200000000124</c:v>
                </c:pt>
                <c:pt idx="1279">
                  <c:v>11.038266666666791</c:v>
                </c:pt>
                <c:pt idx="1280">
                  <c:v>11.045333333333458</c:v>
                </c:pt>
                <c:pt idx="1281">
                  <c:v>11.052400000000125</c:v>
                </c:pt>
                <c:pt idx="1282">
                  <c:v>11.059466666666792</c:v>
                </c:pt>
                <c:pt idx="1283">
                  <c:v>11.066533333333458</c:v>
                </c:pt>
                <c:pt idx="1284">
                  <c:v>11.073600000000125</c:v>
                </c:pt>
                <c:pt idx="1285">
                  <c:v>11.080666666666792</c:v>
                </c:pt>
                <c:pt idx="1286">
                  <c:v>11.087733333333459</c:v>
                </c:pt>
                <c:pt idx="1287">
                  <c:v>11.094800000000125</c:v>
                </c:pt>
                <c:pt idx="1288">
                  <c:v>11.101866666666792</c:v>
                </c:pt>
                <c:pt idx="1289">
                  <c:v>11.108933333333459</c:v>
                </c:pt>
                <c:pt idx="1290">
                  <c:v>11.116000000000126</c:v>
                </c:pt>
                <c:pt idx="1291">
                  <c:v>11.123066666666793</c:v>
                </c:pt>
                <c:pt idx="1292">
                  <c:v>11.130133333333459</c:v>
                </c:pt>
                <c:pt idx="1293">
                  <c:v>11.137200000000126</c:v>
                </c:pt>
                <c:pt idx="1294">
                  <c:v>11.144266666666793</c:v>
                </c:pt>
                <c:pt idx="1295">
                  <c:v>11.15133333333346</c:v>
                </c:pt>
                <c:pt idx="1296">
                  <c:v>11.158400000000126</c:v>
                </c:pt>
                <c:pt idx="1297">
                  <c:v>11.165466666666793</c:v>
                </c:pt>
                <c:pt idx="1298">
                  <c:v>11.17253333333346</c:v>
                </c:pt>
                <c:pt idx="1299">
                  <c:v>11.179600000000127</c:v>
                </c:pt>
                <c:pt idx="1300">
                  <c:v>11.186666666666794</c:v>
                </c:pt>
                <c:pt idx="1301">
                  <c:v>11.19373333333346</c:v>
                </c:pt>
                <c:pt idx="1302">
                  <c:v>11.200800000000127</c:v>
                </c:pt>
                <c:pt idx="1303">
                  <c:v>11.207866666666794</c:v>
                </c:pt>
                <c:pt idx="1304">
                  <c:v>11.214933333333461</c:v>
                </c:pt>
                <c:pt idx="1305">
                  <c:v>11.222000000000127</c:v>
                </c:pt>
                <c:pt idx="1306">
                  <c:v>11.229066666666794</c:v>
                </c:pt>
                <c:pt idx="1307">
                  <c:v>11.236133333333461</c:v>
                </c:pt>
                <c:pt idx="1308">
                  <c:v>11.243200000000128</c:v>
                </c:pt>
                <c:pt idx="1309">
                  <c:v>11.250266666666795</c:v>
                </c:pt>
                <c:pt idx="1310">
                  <c:v>11.257333333333461</c:v>
                </c:pt>
                <c:pt idx="1311">
                  <c:v>11.264400000000128</c:v>
                </c:pt>
                <c:pt idx="1312">
                  <c:v>11.271466666666795</c:v>
                </c:pt>
                <c:pt idx="1313">
                  <c:v>11.278533333333462</c:v>
                </c:pt>
                <c:pt idx="1314">
                  <c:v>11.285600000000128</c:v>
                </c:pt>
                <c:pt idx="1315">
                  <c:v>11.292666666666795</c:v>
                </c:pt>
                <c:pt idx="1316">
                  <c:v>11.299733333333462</c:v>
                </c:pt>
                <c:pt idx="1317">
                  <c:v>11.306800000000129</c:v>
                </c:pt>
                <c:pt idx="1318">
                  <c:v>11.313866666666796</c:v>
                </c:pt>
                <c:pt idx="1319">
                  <c:v>11.320933333333462</c:v>
                </c:pt>
                <c:pt idx="1320">
                  <c:v>11.328000000000129</c:v>
                </c:pt>
                <c:pt idx="1321">
                  <c:v>11.335066666666796</c:v>
                </c:pt>
                <c:pt idx="1322">
                  <c:v>11.342133333333463</c:v>
                </c:pt>
                <c:pt idx="1323">
                  <c:v>11.349200000000129</c:v>
                </c:pt>
                <c:pt idx="1324">
                  <c:v>11.356266666666796</c:v>
                </c:pt>
                <c:pt idx="1325">
                  <c:v>11.363333333333463</c:v>
                </c:pt>
                <c:pt idx="1326">
                  <c:v>11.37040000000013</c:v>
                </c:pt>
                <c:pt idx="1327">
                  <c:v>11.377466666666797</c:v>
                </c:pt>
                <c:pt idx="1328">
                  <c:v>11.384533333333463</c:v>
                </c:pt>
                <c:pt idx="1329">
                  <c:v>11.39160000000013</c:v>
                </c:pt>
                <c:pt idx="1330">
                  <c:v>11.398666666666797</c:v>
                </c:pt>
                <c:pt idx="1331">
                  <c:v>11.405733333333464</c:v>
                </c:pt>
                <c:pt idx="1332">
                  <c:v>11.41280000000013</c:v>
                </c:pt>
                <c:pt idx="1333">
                  <c:v>11.419866666666797</c:v>
                </c:pt>
                <c:pt idx="1334">
                  <c:v>11.426933333333464</c:v>
                </c:pt>
                <c:pt idx="1335">
                  <c:v>11.434000000000131</c:v>
                </c:pt>
                <c:pt idx="1336">
                  <c:v>11.441066666666798</c:v>
                </c:pt>
                <c:pt idx="1337">
                  <c:v>11.448133333333464</c:v>
                </c:pt>
                <c:pt idx="1338">
                  <c:v>11.455200000000131</c:v>
                </c:pt>
                <c:pt idx="1339">
                  <c:v>11.462266666666798</c:v>
                </c:pt>
                <c:pt idx="1340">
                  <c:v>11.469333333333465</c:v>
                </c:pt>
                <c:pt idx="1341">
                  <c:v>11.476400000000131</c:v>
                </c:pt>
                <c:pt idx="1342">
                  <c:v>11.483466666666798</c:v>
                </c:pt>
                <c:pt idx="1343">
                  <c:v>11.490533333333465</c:v>
                </c:pt>
                <c:pt idx="1344">
                  <c:v>11.497600000000132</c:v>
                </c:pt>
                <c:pt idx="1345">
                  <c:v>11.504666666666798</c:v>
                </c:pt>
                <c:pt idx="1346">
                  <c:v>11.511733333333465</c:v>
                </c:pt>
                <c:pt idx="1347">
                  <c:v>11.518800000000132</c:v>
                </c:pt>
                <c:pt idx="1348">
                  <c:v>11.525866666666799</c:v>
                </c:pt>
                <c:pt idx="1349">
                  <c:v>11.532933333333466</c:v>
                </c:pt>
                <c:pt idx="1350">
                  <c:v>11.540000000000132</c:v>
                </c:pt>
                <c:pt idx="1351">
                  <c:v>11.547066666666799</c:v>
                </c:pt>
                <c:pt idx="1352">
                  <c:v>11.554133333333466</c:v>
                </c:pt>
                <c:pt idx="1353">
                  <c:v>11.561200000000133</c:v>
                </c:pt>
                <c:pt idx="1354">
                  <c:v>11.568266666666799</c:v>
                </c:pt>
                <c:pt idx="1355">
                  <c:v>11.575333333333466</c:v>
                </c:pt>
                <c:pt idx="1356">
                  <c:v>11.582400000000133</c:v>
                </c:pt>
                <c:pt idx="1357">
                  <c:v>11.5894666666668</c:v>
                </c:pt>
                <c:pt idx="1358">
                  <c:v>11.596533333333467</c:v>
                </c:pt>
                <c:pt idx="1359">
                  <c:v>11.603600000000133</c:v>
                </c:pt>
                <c:pt idx="1360">
                  <c:v>11.6106666666668</c:v>
                </c:pt>
                <c:pt idx="1361">
                  <c:v>11.617733333333467</c:v>
                </c:pt>
                <c:pt idx="1362">
                  <c:v>11.624800000000134</c:v>
                </c:pt>
                <c:pt idx="1363">
                  <c:v>11.6318666666668</c:v>
                </c:pt>
                <c:pt idx="1364">
                  <c:v>11.638933333333467</c:v>
                </c:pt>
                <c:pt idx="1365">
                  <c:v>11.646000000000134</c:v>
                </c:pt>
                <c:pt idx="1366">
                  <c:v>11.653066666666801</c:v>
                </c:pt>
                <c:pt idx="1367">
                  <c:v>11.660133333333468</c:v>
                </c:pt>
                <c:pt idx="1368">
                  <c:v>11.667200000000134</c:v>
                </c:pt>
                <c:pt idx="1369">
                  <c:v>11.674266666666801</c:v>
                </c:pt>
                <c:pt idx="1370">
                  <c:v>11.681333333333468</c:v>
                </c:pt>
                <c:pt idx="1371">
                  <c:v>11.688400000000135</c:v>
                </c:pt>
                <c:pt idx="1372">
                  <c:v>11.695466666666801</c:v>
                </c:pt>
                <c:pt idx="1373">
                  <c:v>11.702533333333468</c:v>
                </c:pt>
                <c:pt idx="1374">
                  <c:v>11.709600000000135</c:v>
                </c:pt>
                <c:pt idx="1375">
                  <c:v>11.716666666666802</c:v>
                </c:pt>
                <c:pt idx="1376">
                  <c:v>11.723733333333469</c:v>
                </c:pt>
                <c:pt idx="1377">
                  <c:v>11.730800000000135</c:v>
                </c:pt>
                <c:pt idx="1378">
                  <c:v>11.737866666666802</c:v>
                </c:pt>
                <c:pt idx="1379">
                  <c:v>11.744933333333469</c:v>
                </c:pt>
                <c:pt idx="1380">
                  <c:v>11.752000000000136</c:v>
                </c:pt>
                <c:pt idx="1381">
                  <c:v>11.759066666666802</c:v>
                </c:pt>
                <c:pt idx="1382">
                  <c:v>11.766133333333469</c:v>
                </c:pt>
                <c:pt idx="1383">
                  <c:v>11.773200000000136</c:v>
                </c:pt>
                <c:pt idx="1384">
                  <c:v>11.780266666666803</c:v>
                </c:pt>
                <c:pt idx="1385">
                  <c:v>11.78733333333347</c:v>
                </c:pt>
                <c:pt idx="1386">
                  <c:v>11.794400000000136</c:v>
                </c:pt>
                <c:pt idx="1387">
                  <c:v>11.801466666666803</c:v>
                </c:pt>
                <c:pt idx="1388">
                  <c:v>11.80853333333347</c:v>
                </c:pt>
                <c:pt idx="1389">
                  <c:v>11.815600000000137</c:v>
                </c:pt>
                <c:pt idx="1390">
                  <c:v>11.822666666666803</c:v>
                </c:pt>
                <c:pt idx="1391">
                  <c:v>11.82973333333347</c:v>
                </c:pt>
                <c:pt idx="1392">
                  <c:v>11.836800000000137</c:v>
                </c:pt>
                <c:pt idx="1393">
                  <c:v>11.843866666666804</c:v>
                </c:pt>
                <c:pt idx="1394">
                  <c:v>11.850933333333471</c:v>
                </c:pt>
                <c:pt idx="1395">
                  <c:v>11.858000000000137</c:v>
                </c:pt>
                <c:pt idx="1396">
                  <c:v>11.865066666666804</c:v>
                </c:pt>
                <c:pt idx="1397">
                  <c:v>11.872133333333471</c:v>
                </c:pt>
                <c:pt idx="1398">
                  <c:v>11.879200000000138</c:v>
                </c:pt>
                <c:pt idx="1399">
                  <c:v>11.886266666666804</c:v>
                </c:pt>
                <c:pt idx="1400">
                  <c:v>11.893333333333471</c:v>
                </c:pt>
                <c:pt idx="1401">
                  <c:v>11.900400000000138</c:v>
                </c:pt>
                <c:pt idx="1402">
                  <c:v>11.907466666666805</c:v>
                </c:pt>
                <c:pt idx="1403">
                  <c:v>11.914533333333472</c:v>
                </c:pt>
                <c:pt idx="1404">
                  <c:v>11.921600000000138</c:v>
                </c:pt>
                <c:pt idx="1405">
                  <c:v>11.928666666666805</c:v>
                </c:pt>
                <c:pt idx="1406">
                  <c:v>11.935733333333472</c:v>
                </c:pt>
                <c:pt idx="1407">
                  <c:v>11.942800000000139</c:v>
                </c:pt>
                <c:pt idx="1408">
                  <c:v>11.949866666666805</c:v>
                </c:pt>
                <c:pt idx="1409">
                  <c:v>11.956933333333472</c:v>
                </c:pt>
                <c:pt idx="1410">
                  <c:v>11.964000000000139</c:v>
                </c:pt>
                <c:pt idx="1411">
                  <c:v>11.971066666666806</c:v>
                </c:pt>
                <c:pt idx="1412">
                  <c:v>11.978133333333473</c:v>
                </c:pt>
                <c:pt idx="1413">
                  <c:v>11.985200000000139</c:v>
                </c:pt>
                <c:pt idx="1414">
                  <c:v>11.992266666666806</c:v>
                </c:pt>
                <c:pt idx="1415">
                  <c:v>11.999333333333473</c:v>
                </c:pt>
                <c:pt idx="1416">
                  <c:v>12.00640000000014</c:v>
                </c:pt>
                <c:pt idx="1417">
                  <c:v>12.013466666666806</c:v>
                </c:pt>
                <c:pt idx="1418">
                  <c:v>12.020533333333473</c:v>
                </c:pt>
                <c:pt idx="1419">
                  <c:v>12.02760000000014</c:v>
                </c:pt>
                <c:pt idx="1420">
                  <c:v>12.034666666666807</c:v>
                </c:pt>
                <c:pt idx="1421">
                  <c:v>12.041733333333474</c:v>
                </c:pt>
                <c:pt idx="1422">
                  <c:v>12.04880000000014</c:v>
                </c:pt>
                <c:pt idx="1423">
                  <c:v>12.055866666666807</c:v>
                </c:pt>
                <c:pt idx="1424">
                  <c:v>12.062933333333474</c:v>
                </c:pt>
                <c:pt idx="1425">
                  <c:v>12.070000000000141</c:v>
                </c:pt>
                <c:pt idx="1426">
                  <c:v>12.077066666666807</c:v>
                </c:pt>
                <c:pt idx="1427">
                  <c:v>12.084133333333474</c:v>
                </c:pt>
                <c:pt idx="1428">
                  <c:v>12.091200000000141</c:v>
                </c:pt>
                <c:pt idx="1429">
                  <c:v>12.098266666666808</c:v>
                </c:pt>
                <c:pt idx="1430">
                  <c:v>12.105333333333474</c:v>
                </c:pt>
                <c:pt idx="1431">
                  <c:v>12.112400000000141</c:v>
                </c:pt>
                <c:pt idx="1432">
                  <c:v>12.119466666666808</c:v>
                </c:pt>
                <c:pt idx="1433">
                  <c:v>12.126533333333475</c:v>
                </c:pt>
                <c:pt idx="1434">
                  <c:v>12.133600000000142</c:v>
                </c:pt>
                <c:pt idx="1435">
                  <c:v>12.140666666666808</c:v>
                </c:pt>
                <c:pt idx="1436">
                  <c:v>12.147733333333475</c:v>
                </c:pt>
                <c:pt idx="1437">
                  <c:v>12.154800000000142</c:v>
                </c:pt>
                <c:pt idx="1438">
                  <c:v>12.161866666666809</c:v>
                </c:pt>
                <c:pt idx="1439">
                  <c:v>12.168933333333475</c:v>
                </c:pt>
                <c:pt idx="1440">
                  <c:v>12.176000000000142</c:v>
                </c:pt>
                <c:pt idx="1441">
                  <c:v>12.183066666666809</c:v>
                </c:pt>
                <c:pt idx="1442">
                  <c:v>12.190133333333476</c:v>
                </c:pt>
                <c:pt idx="1443">
                  <c:v>12.197200000000143</c:v>
                </c:pt>
                <c:pt idx="1444">
                  <c:v>12.204266666666809</c:v>
                </c:pt>
                <c:pt idx="1445">
                  <c:v>12.211333333333476</c:v>
                </c:pt>
                <c:pt idx="1446">
                  <c:v>12.218400000000143</c:v>
                </c:pt>
                <c:pt idx="1447">
                  <c:v>12.22546666666681</c:v>
                </c:pt>
                <c:pt idx="1448">
                  <c:v>12.232533333333476</c:v>
                </c:pt>
                <c:pt idx="1449">
                  <c:v>12.239600000000143</c:v>
                </c:pt>
                <c:pt idx="1450">
                  <c:v>12.24666666666681</c:v>
                </c:pt>
                <c:pt idx="1451">
                  <c:v>12.253733333333477</c:v>
                </c:pt>
                <c:pt idx="1452">
                  <c:v>12.260800000000144</c:v>
                </c:pt>
                <c:pt idx="1453">
                  <c:v>12.26786666666681</c:v>
                </c:pt>
                <c:pt idx="1454">
                  <c:v>12.274933333333477</c:v>
                </c:pt>
                <c:pt idx="1455">
                  <c:v>12.282000000000144</c:v>
                </c:pt>
                <c:pt idx="1456">
                  <c:v>12.289066666666811</c:v>
                </c:pt>
                <c:pt idx="1457">
                  <c:v>12.296133333333477</c:v>
                </c:pt>
                <c:pt idx="1458">
                  <c:v>12.303200000000144</c:v>
                </c:pt>
                <c:pt idx="1459">
                  <c:v>12.310266666666811</c:v>
                </c:pt>
                <c:pt idx="1460">
                  <c:v>12.317333333333478</c:v>
                </c:pt>
                <c:pt idx="1461">
                  <c:v>12.324400000000145</c:v>
                </c:pt>
                <c:pt idx="1462">
                  <c:v>12.331466666666811</c:v>
                </c:pt>
                <c:pt idx="1463">
                  <c:v>12.338533333333478</c:v>
                </c:pt>
                <c:pt idx="1464">
                  <c:v>12.345600000000145</c:v>
                </c:pt>
                <c:pt idx="1465">
                  <c:v>12.352666666666812</c:v>
                </c:pt>
                <c:pt idx="1466">
                  <c:v>12.359733333333478</c:v>
                </c:pt>
                <c:pt idx="1467">
                  <c:v>12.366800000000145</c:v>
                </c:pt>
                <c:pt idx="1468">
                  <c:v>12.373866666666812</c:v>
                </c:pt>
                <c:pt idx="1469">
                  <c:v>12.380933333333479</c:v>
                </c:pt>
                <c:pt idx="1470">
                  <c:v>12.388000000000146</c:v>
                </c:pt>
                <c:pt idx="1471">
                  <c:v>12.395066666666812</c:v>
                </c:pt>
                <c:pt idx="1472">
                  <c:v>12.402133333333479</c:v>
                </c:pt>
                <c:pt idx="1473">
                  <c:v>12.409200000000146</c:v>
                </c:pt>
                <c:pt idx="1474">
                  <c:v>12.416266666666813</c:v>
                </c:pt>
                <c:pt idx="1475">
                  <c:v>12.423333333333479</c:v>
                </c:pt>
                <c:pt idx="1476">
                  <c:v>12.430400000000146</c:v>
                </c:pt>
                <c:pt idx="1477">
                  <c:v>12.437466666666813</c:v>
                </c:pt>
                <c:pt idx="1478">
                  <c:v>12.44453333333348</c:v>
                </c:pt>
                <c:pt idx="1479">
                  <c:v>12.451600000000147</c:v>
                </c:pt>
                <c:pt idx="1480">
                  <c:v>12.458666666666813</c:v>
                </c:pt>
                <c:pt idx="1481">
                  <c:v>12.46573333333348</c:v>
                </c:pt>
                <c:pt idx="1482">
                  <c:v>12.472800000000147</c:v>
                </c:pt>
                <c:pt idx="1483">
                  <c:v>12.479866666666814</c:v>
                </c:pt>
                <c:pt idx="1484">
                  <c:v>12.48693333333348</c:v>
                </c:pt>
                <c:pt idx="1485">
                  <c:v>12.494000000000147</c:v>
                </c:pt>
                <c:pt idx="1486">
                  <c:v>12.501066666666814</c:v>
                </c:pt>
                <c:pt idx="1487">
                  <c:v>12.508133333333481</c:v>
                </c:pt>
                <c:pt idx="1488">
                  <c:v>12.515200000000148</c:v>
                </c:pt>
                <c:pt idx="1489">
                  <c:v>12.522266666666814</c:v>
                </c:pt>
                <c:pt idx="1490">
                  <c:v>12.529333333333481</c:v>
                </c:pt>
                <c:pt idx="1491">
                  <c:v>12.536400000000148</c:v>
                </c:pt>
                <c:pt idx="1492">
                  <c:v>12.543466666666815</c:v>
                </c:pt>
                <c:pt idx="1493">
                  <c:v>12.550533333333481</c:v>
                </c:pt>
                <c:pt idx="1494">
                  <c:v>12.557600000000148</c:v>
                </c:pt>
                <c:pt idx="1495">
                  <c:v>12.564666666666815</c:v>
                </c:pt>
                <c:pt idx="1496">
                  <c:v>12.571733333333482</c:v>
                </c:pt>
                <c:pt idx="1497">
                  <c:v>12.578800000000149</c:v>
                </c:pt>
                <c:pt idx="1498">
                  <c:v>12.585866666666815</c:v>
                </c:pt>
                <c:pt idx="1499">
                  <c:v>12.592933333333482</c:v>
                </c:pt>
                <c:pt idx="1500">
                  <c:v>12.600000000000149</c:v>
                </c:pt>
              </c:numCache>
            </c:numRef>
          </c:xVal>
          <c:yVal>
            <c:numRef>
              <c:f>'Beregninger scenarie 3'!$I$30:$I$1530</c:f>
              <c:numCache>
                <c:formatCode>#,##0.00</c:formatCode>
                <c:ptCount val="15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numCache>
            </c:numRef>
          </c:yVal>
          <c:smooth val="0"/>
        </c:ser>
        <c:ser>
          <c:idx val="8"/>
          <c:order val="8"/>
          <c:tx>
            <c:v>Vandspejlshøjde scenarie 3</c:v>
          </c:tx>
          <c:spPr>
            <a:ln>
              <a:solidFill>
                <a:srgbClr val="0070C0"/>
              </a:solidFill>
              <a:prstDash val="sysDot"/>
            </a:ln>
          </c:spPr>
          <c:marker>
            <c:symbol val="none"/>
          </c:marker>
          <c:xVal>
            <c:numRef>
              <c:f>'Beregninger scenarie 3'!$G$30:$G$1530</c:f>
              <c:numCache>
                <c:formatCode>#,##0.00</c:formatCode>
                <c:ptCount val="1501"/>
                <c:pt idx="0">
                  <c:v>2</c:v>
                </c:pt>
                <c:pt idx="1">
                  <c:v>2.0070666666666668</c:v>
                </c:pt>
                <c:pt idx="2">
                  <c:v>2.0141333333333336</c:v>
                </c:pt>
                <c:pt idx="3">
                  <c:v>2.0211999999999999</c:v>
                </c:pt>
                <c:pt idx="4">
                  <c:v>2.0282666666666667</c:v>
                </c:pt>
                <c:pt idx="5">
                  <c:v>2.0353333333333334</c:v>
                </c:pt>
                <c:pt idx="6">
                  <c:v>2.0424000000000002</c:v>
                </c:pt>
                <c:pt idx="7">
                  <c:v>2.0494666666666665</c:v>
                </c:pt>
                <c:pt idx="8">
                  <c:v>2.0565333333333333</c:v>
                </c:pt>
                <c:pt idx="9">
                  <c:v>2.0636000000000001</c:v>
                </c:pt>
                <c:pt idx="10">
                  <c:v>2.0706666666666669</c:v>
                </c:pt>
                <c:pt idx="11">
                  <c:v>2.0777333333333332</c:v>
                </c:pt>
                <c:pt idx="12">
                  <c:v>2.0848</c:v>
                </c:pt>
                <c:pt idx="13">
                  <c:v>2.0918666666666668</c:v>
                </c:pt>
                <c:pt idx="14">
                  <c:v>2.0989333333333335</c:v>
                </c:pt>
                <c:pt idx="15">
                  <c:v>2.1059999999999999</c:v>
                </c:pt>
                <c:pt idx="16">
                  <c:v>2.1130666666666666</c:v>
                </c:pt>
                <c:pt idx="17">
                  <c:v>2.1201333333333334</c:v>
                </c:pt>
                <c:pt idx="18">
                  <c:v>2.1272000000000002</c:v>
                </c:pt>
                <c:pt idx="19">
                  <c:v>2.1342666666666665</c:v>
                </c:pt>
                <c:pt idx="20">
                  <c:v>2.1413333333333333</c:v>
                </c:pt>
                <c:pt idx="21">
                  <c:v>2.1484000000000001</c:v>
                </c:pt>
                <c:pt idx="22">
                  <c:v>2.1554666666666669</c:v>
                </c:pt>
                <c:pt idx="23">
                  <c:v>2.1625333333333332</c:v>
                </c:pt>
                <c:pt idx="24">
                  <c:v>2.1696</c:v>
                </c:pt>
                <c:pt idx="25">
                  <c:v>2.1766666666666667</c:v>
                </c:pt>
                <c:pt idx="26">
                  <c:v>2.1837333333333335</c:v>
                </c:pt>
                <c:pt idx="27">
                  <c:v>2.1907999999999999</c:v>
                </c:pt>
                <c:pt idx="28">
                  <c:v>2.1978666666666666</c:v>
                </c:pt>
                <c:pt idx="29">
                  <c:v>2.2049333333333334</c:v>
                </c:pt>
                <c:pt idx="30">
                  <c:v>2.2120000000000002</c:v>
                </c:pt>
                <c:pt idx="31">
                  <c:v>2.2190666666666665</c:v>
                </c:pt>
                <c:pt idx="32">
                  <c:v>2.2261333333333333</c:v>
                </c:pt>
                <c:pt idx="33">
                  <c:v>2.2332000000000001</c:v>
                </c:pt>
                <c:pt idx="34">
                  <c:v>2.2402666666666669</c:v>
                </c:pt>
                <c:pt idx="35">
                  <c:v>2.2473333333333332</c:v>
                </c:pt>
                <c:pt idx="36">
                  <c:v>2.2544</c:v>
                </c:pt>
                <c:pt idx="37">
                  <c:v>2.2614666666666667</c:v>
                </c:pt>
                <c:pt idx="38">
                  <c:v>2.2685333333333335</c:v>
                </c:pt>
                <c:pt idx="39">
                  <c:v>2.2755999999999998</c:v>
                </c:pt>
                <c:pt idx="40">
                  <c:v>2.2826666666666666</c:v>
                </c:pt>
                <c:pt idx="41">
                  <c:v>2.2897333333333334</c:v>
                </c:pt>
                <c:pt idx="42">
                  <c:v>2.2968000000000002</c:v>
                </c:pt>
                <c:pt idx="43">
                  <c:v>2.3038666666666665</c:v>
                </c:pt>
                <c:pt idx="44">
                  <c:v>2.3109333333333333</c:v>
                </c:pt>
                <c:pt idx="45">
                  <c:v>2.3180000000000001</c:v>
                </c:pt>
                <c:pt idx="46">
                  <c:v>2.3250666666666668</c:v>
                </c:pt>
                <c:pt idx="47">
                  <c:v>2.3321333333333332</c:v>
                </c:pt>
                <c:pt idx="48">
                  <c:v>2.3391999999999999</c:v>
                </c:pt>
                <c:pt idx="49">
                  <c:v>2.3462666666666667</c:v>
                </c:pt>
                <c:pt idx="50">
                  <c:v>2.3533333333333335</c:v>
                </c:pt>
                <c:pt idx="51">
                  <c:v>2.3603999999999998</c:v>
                </c:pt>
                <c:pt idx="52">
                  <c:v>2.3674666666666666</c:v>
                </c:pt>
                <c:pt idx="53">
                  <c:v>2.3745333333333334</c:v>
                </c:pt>
                <c:pt idx="54">
                  <c:v>2.3816000000000002</c:v>
                </c:pt>
                <c:pt idx="55">
                  <c:v>2.3886666666666665</c:v>
                </c:pt>
                <c:pt idx="56">
                  <c:v>2.3957333333333333</c:v>
                </c:pt>
                <c:pt idx="57">
                  <c:v>2.4028</c:v>
                </c:pt>
                <c:pt idx="58">
                  <c:v>2.4098666666666668</c:v>
                </c:pt>
                <c:pt idx="59">
                  <c:v>2.4169333333333332</c:v>
                </c:pt>
                <c:pt idx="60">
                  <c:v>2.4239999999999999</c:v>
                </c:pt>
                <c:pt idx="61">
                  <c:v>2.4310666666666667</c:v>
                </c:pt>
                <c:pt idx="62">
                  <c:v>2.4381333333333335</c:v>
                </c:pt>
                <c:pt idx="63">
                  <c:v>2.4451999999999998</c:v>
                </c:pt>
                <c:pt idx="64">
                  <c:v>2.4522666666666666</c:v>
                </c:pt>
                <c:pt idx="65">
                  <c:v>2.4593333333333334</c:v>
                </c:pt>
                <c:pt idx="66">
                  <c:v>2.4664000000000001</c:v>
                </c:pt>
                <c:pt idx="67">
                  <c:v>2.4734666666666665</c:v>
                </c:pt>
                <c:pt idx="68">
                  <c:v>2.4805333333333333</c:v>
                </c:pt>
                <c:pt idx="69">
                  <c:v>2.4876</c:v>
                </c:pt>
                <c:pt idx="70">
                  <c:v>2.4946666666666668</c:v>
                </c:pt>
                <c:pt idx="71">
                  <c:v>2.5017333333333331</c:v>
                </c:pt>
                <c:pt idx="72">
                  <c:v>2.5087999999999999</c:v>
                </c:pt>
                <c:pt idx="73">
                  <c:v>2.5158666666666667</c:v>
                </c:pt>
                <c:pt idx="74">
                  <c:v>2.5229333333333335</c:v>
                </c:pt>
                <c:pt idx="75">
                  <c:v>2.5300000000000002</c:v>
                </c:pt>
                <c:pt idx="76">
                  <c:v>2.5370666666666666</c:v>
                </c:pt>
                <c:pt idx="77">
                  <c:v>2.5441333333333334</c:v>
                </c:pt>
                <c:pt idx="78">
                  <c:v>2.5512000000000001</c:v>
                </c:pt>
                <c:pt idx="79">
                  <c:v>2.5582666666666665</c:v>
                </c:pt>
                <c:pt idx="80">
                  <c:v>2.5653333333333332</c:v>
                </c:pt>
                <c:pt idx="81">
                  <c:v>2.5724</c:v>
                </c:pt>
                <c:pt idx="82">
                  <c:v>2.5794666666666668</c:v>
                </c:pt>
                <c:pt idx="83">
                  <c:v>2.5865333333333336</c:v>
                </c:pt>
                <c:pt idx="84">
                  <c:v>2.5935999999999999</c:v>
                </c:pt>
                <c:pt idx="85">
                  <c:v>2.6006666666666667</c:v>
                </c:pt>
                <c:pt idx="86">
                  <c:v>2.6077333333333335</c:v>
                </c:pt>
                <c:pt idx="87">
                  <c:v>2.6147999999999998</c:v>
                </c:pt>
                <c:pt idx="88">
                  <c:v>2.6218666666666666</c:v>
                </c:pt>
                <c:pt idx="89">
                  <c:v>2.6289333333333333</c:v>
                </c:pt>
                <c:pt idx="90">
                  <c:v>2.6360000000000001</c:v>
                </c:pt>
                <c:pt idx="91">
                  <c:v>2.6430666666666669</c:v>
                </c:pt>
                <c:pt idx="92">
                  <c:v>2.6501333333333332</c:v>
                </c:pt>
                <c:pt idx="93">
                  <c:v>2.6572</c:v>
                </c:pt>
                <c:pt idx="94">
                  <c:v>2.6642666666666668</c:v>
                </c:pt>
                <c:pt idx="95">
                  <c:v>2.6713333333333331</c:v>
                </c:pt>
                <c:pt idx="96">
                  <c:v>2.6783999999999999</c:v>
                </c:pt>
                <c:pt idx="97">
                  <c:v>2.6854666666666667</c:v>
                </c:pt>
                <c:pt idx="98">
                  <c:v>2.6925333333333334</c:v>
                </c:pt>
                <c:pt idx="99">
                  <c:v>2.6996000000000002</c:v>
                </c:pt>
                <c:pt idx="100">
                  <c:v>2.7066666666666666</c:v>
                </c:pt>
                <c:pt idx="101">
                  <c:v>2.7137333333333333</c:v>
                </c:pt>
                <c:pt idx="102">
                  <c:v>2.7208000000000001</c:v>
                </c:pt>
                <c:pt idx="103">
                  <c:v>2.7278666666666664</c:v>
                </c:pt>
                <c:pt idx="104">
                  <c:v>2.7349333333333332</c:v>
                </c:pt>
                <c:pt idx="105">
                  <c:v>2.742</c:v>
                </c:pt>
                <c:pt idx="106">
                  <c:v>2.7490666666666668</c:v>
                </c:pt>
                <c:pt idx="107">
                  <c:v>2.7561333333333335</c:v>
                </c:pt>
                <c:pt idx="108">
                  <c:v>2.7631999999999999</c:v>
                </c:pt>
                <c:pt idx="109">
                  <c:v>2.7702666666666667</c:v>
                </c:pt>
                <c:pt idx="110">
                  <c:v>2.7773333333333334</c:v>
                </c:pt>
                <c:pt idx="111">
                  <c:v>2.7843999999999998</c:v>
                </c:pt>
                <c:pt idx="112">
                  <c:v>2.7914666666666665</c:v>
                </c:pt>
                <c:pt idx="113">
                  <c:v>2.7985333333333333</c:v>
                </c:pt>
                <c:pt idx="114">
                  <c:v>2.8056000000000001</c:v>
                </c:pt>
                <c:pt idx="115">
                  <c:v>2.8126666666666669</c:v>
                </c:pt>
                <c:pt idx="116">
                  <c:v>2.8197333333333332</c:v>
                </c:pt>
                <c:pt idx="117">
                  <c:v>2.8268</c:v>
                </c:pt>
                <c:pt idx="118">
                  <c:v>2.8338666666666668</c:v>
                </c:pt>
                <c:pt idx="119">
                  <c:v>2.8409333333333331</c:v>
                </c:pt>
                <c:pt idx="120">
                  <c:v>2.8479999999999999</c:v>
                </c:pt>
                <c:pt idx="121">
                  <c:v>2.8550666666666666</c:v>
                </c:pt>
                <c:pt idx="122">
                  <c:v>2.8621333333333334</c:v>
                </c:pt>
                <c:pt idx="123">
                  <c:v>2.8692000000000002</c:v>
                </c:pt>
                <c:pt idx="124">
                  <c:v>2.8762666666666665</c:v>
                </c:pt>
                <c:pt idx="125">
                  <c:v>2.8833333333333333</c:v>
                </c:pt>
                <c:pt idx="126">
                  <c:v>2.8904000000000001</c:v>
                </c:pt>
                <c:pt idx="127">
                  <c:v>2.8974666666666664</c:v>
                </c:pt>
                <c:pt idx="128">
                  <c:v>2.9045333333333332</c:v>
                </c:pt>
                <c:pt idx="129">
                  <c:v>2.9116</c:v>
                </c:pt>
                <c:pt idx="130">
                  <c:v>2.9186666666666667</c:v>
                </c:pt>
                <c:pt idx="131">
                  <c:v>2.9257333333333335</c:v>
                </c:pt>
                <c:pt idx="132">
                  <c:v>2.9327999999999999</c:v>
                </c:pt>
                <c:pt idx="133">
                  <c:v>2.9398666666666666</c:v>
                </c:pt>
                <c:pt idx="134">
                  <c:v>2.9469333333333334</c:v>
                </c:pt>
                <c:pt idx="135">
                  <c:v>2.9539999999999997</c:v>
                </c:pt>
                <c:pt idx="136">
                  <c:v>2.9610666666666665</c:v>
                </c:pt>
                <c:pt idx="137">
                  <c:v>2.9681333333333333</c:v>
                </c:pt>
                <c:pt idx="138">
                  <c:v>2.9752000000000001</c:v>
                </c:pt>
                <c:pt idx="139">
                  <c:v>2.9822666666666668</c:v>
                </c:pt>
                <c:pt idx="140">
                  <c:v>2.9893333333333332</c:v>
                </c:pt>
                <c:pt idx="141">
                  <c:v>2.9964</c:v>
                </c:pt>
                <c:pt idx="142">
                  <c:v>3.0034666666666667</c:v>
                </c:pt>
                <c:pt idx="143">
                  <c:v>3.0105333333333335</c:v>
                </c:pt>
                <c:pt idx="144">
                  <c:v>3.0176000000000003</c:v>
                </c:pt>
                <c:pt idx="145">
                  <c:v>3.0246666666666671</c:v>
                </c:pt>
                <c:pt idx="146">
                  <c:v>3.0317333333333338</c:v>
                </c:pt>
                <c:pt idx="147">
                  <c:v>3.0388000000000006</c:v>
                </c:pt>
                <c:pt idx="148">
                  <c:v>3.0458666666666674</c:v>
                </c:pt>
                <c:pt idx="149">
                  <c:v>3.0529333333333342</c:v>
                </c:pt>
                <c:pt idx="150">
                  <c:v>3.0600000000000009</c:v>
                </c:pt>
                <c:pt idx="151">
                  <c:v>3.0670666666666677</c:v>
                </c:pt>
                <c:pt idx="152">
                  <c:v>3.0741333333333345</c:v>
                </c:pt>
                <c:pt idx="153">
                  <c:v>3.0812000000000013</c:v>
                </c:pt>
                <c:pt idx="154">
                  <c:v>3.088266666666668</c:v>
                </c:pt>
                <c:pt idx="155">
                  <c:v>3.0953333333333348</c:v>
                </c:pt>
                <c:pt idx="156">
                  <c:v>3.1024000000000016</c:v>
                </c:pt>
                <c:pt idx="157">
                  <c:v>3.1094666666666684</c:v>
                </c:pt>
                <c:pt idx="158">
                  <c:v>3.1165333333333352</c:v>
                </c:pt>
                <c:pt idx="159">
                  <c:v>3.1236000000000019</c:v>
                </c:pt>
                <c:pt idx="160">
                  <c:v>3.1306666666666687</c:v>
                </c:pt>
                <c:pt idx="161">
                  <c:v>3.1377333333333355</c:v>
                </c:pt>
                <c:pt idx="162">
                  <c:v>3.1448000000000023</c:v>
                </c:pt>
                <c:pt idx="163">
                  <c:v>3.151866666666669</c:v>
                </c:pt>
                <c:pt idx="164">
                  <c:v>3.1589333333333358</c:v>
                </c:pt>
                <c:pt idx="165">
                  <c:v>3.1660000000000026</c:v>
                </c:pt>
                <c:pt idx="166">
                  <c:v>3.1730666666666694</c:v>
                </c:pt>
                <c:pt idx="167">
                  <c:v>3.1801333333333361</c:v>
                </c:pt>
                <c:pt idx="168">
                  <c:v>3.1872000000000029</c:v>
                </c:pt>
                <c:pt idx="169">
                  <c:v>3.1942666666666697</c:v>
                </c:pt>
                <c:pt idx="170">
                  <c:v>3.2013333333333365</c:v>
                </c:pt>
                <c:pt idx="171">
                  <c:v>3.2084000000000032</c:v>
                </c:pt>
                <c:pt idx="172">
                  <c:v>3.21546666666667</c:v>
                </c:pt>
                <c:pt idx="173">
                  <c:v>3.2225333333333368</c:v>
                </c:pt>
                <c:pt idx="174">
                  <c:v>3.2296000000000036</c:v>
                </c:pt>
                <c:pt idx="175">
                  <c:v>3.2366666666666704</c:v>
                </c:pt>
                <c:pt idx="176">
                  <c:v>3.2437333333333371</c:v>
                </c:pt>
                <c:pt idx="177">
                  <c:v>3.2508000000000039</c:v>
                </c:pt>
                <c:pt idx="178">
                  <c:v>3.2578666666666707</c:v>
                </c:pt>
                <c:pt idx="179">
                  <c:v>3.2649333333333375</c:v>
                </c:pt>
                <c:pt idx="180">
                  <c:v>3.2720000000000042</c:v>
                </c:pt>
                <c:pt idx="181">
                  <c:v>3.279066666666671</c:v>
                </c:pt>
                <c:pt idx="182">
                  <c:v>3.2861333333333378</c:v>
                </c:pt>
                <c:pt idx="183">
                  <c:v>3.2932000000000046</c:v>
                </c:pt>
                <c:pt idx="184">
                  <c:v>3.3002666666666713</c:v>
                </c:pt>
                <c:pt idx="185">
                  <c:v>3.3073333333333381</c:v>
                </c:pt>
                <c:pt idx="186">
                  <c:v>3.3144000000000049</c:v>
                </c:pt>
                <c:pt idx="187">
                  <c:v>3.3214666666666717</c:v>
                </c:pt>
                <c:pt idx="188">
                  <c:v>3.3285333333333385</c:v>
                </c:pt>
                <c:pt idx="189">
                  <c:v>3.3356000000000052</c:v>
                </c:pt>
                <c:pt idx="190">
                  <c:v>3.342666666666672</c:v>
                </c:pt>
                <c:pt idx="191">
                  <c:v>3.3497333333333388</c:v>
                </c:pt>
                <c:pt idx="192">
                  <c:v>3.3568000000000056</c:v>
                </c:pt>
                <c:pt idx="193">
                  <c:v>3.3638666666666723</c:v>
                </c:pt>
                <c:pt idx="194">
                  <c:v>3.3709333333333391</c:v>
                </c:pt>
                <c:pt idx="195">
                  <c:v>3.3780000000000059</c:v>
                </c:pt>
                <c:pt idx="196">
                  <c:v>3.3850666666666727</c:v>
                </c:pt>
                <c:pt idx="197">
                  <c:v>3.3921333333333394</c:v>
                </c:pt>
                <c:pt idx="198">
                  <c:v>3.3992000000000062</c:v>
                </c:pt>
                <c:pt idx="199">
                  <c:v>3.406266666666673</c:v>
                </c:pt>
                <c:pt idx="200">
                  <c:v>3.4133333333333398</c:v>
                </c:pt>
                <c:pt idx="201">
                  <c:v>3.4204000000000065</c:v>
                </c:pt>
                <c:pt idx="202">
                  <c:v>3.4274666666666733</c:v>
                </c:pt>
                <c:pt idx="203">
                  <c:v>3.4345333333333401</c:v>
                </c:pt>
                <c:pt idx="204">
                  <c:v>3.4416000000000069</c:v>
                </c:pt>
                <c:pt idx="205">
                  <c:v>3.4486666666666737</c:v>
                </c:pt>
                <c:pt idx="206">
                  <c:v>3.4557333333333404</c:v>
                </c:pt>
                <c:pt idx="207">
                  <c:v>3.4628000000000072</c:v>
                </c:pt>
                <c:pt idx="208">
                  <c:v>3.469866666666674</c:v>
                </c:pt>
                <c:pt idx="209">
                  <c:v>3.4769333333333408</c:v>
                </c:pt>
                <c:pt idx="210">
                  <c:v>3.4840000000000075</c:v>
                </c:pt>
                <c:pt idx="211">
                  <c:v>3.4910666666666743</c:v>
                </c:pt>
                <c:pt idx="212">
                  <c:v>3.4981333333333411</c:v>
                </c:pt>
                <c:pt idx="213">
                  <c:v>3.5052000000000079</c:v>
                </c:pt>
                <c:pt idx="214">
                  <c:v>3.5122666666666746</c:v>
                </c:pt>
                <c:pt idx="215">
                  <c:v>3.5193333333333414</c:v>
                </c:pt>
                <c:pt idx="216">
                  <c:v>3.5264000000000082</c:v>
                </c:pt>
                <c:pt idx="217">
                  <c:v>3.533466666666675</c:v>
                </c:pt>
                <c:pt idx="218">
                  <c:v>3.5405333333333417</c:v>
                </c:pt>
                <c:pt idx="219">
                  <c:v>3.5476000000000085</c:v>
                </c:pt>
                <c:pt idx="220">
                  <c:v>3.5546666666666753</c:v>
                </c:pt>
                <c:pt idx="221">
                  <c:v>3.5617333333333421</c:v>
                </c:pt>
                <c:pt idx="222">
                  <c:v>3.5688000000000089</c:v>
                </c:pt>
                <c:pt idx="223">
                  <c:v>3.5758666666666756</c:v>
                </c:pt>
                <c:pt idx="224">
                  <c:v>3.5829333333333424</c:v>
                </c:pt>
                <c:pt idx="225">
                  <c:v>3.5900000000000092</c:v>
                </c:pt>
                <c:pt idx="226">
                  <c:v>3.597066666666676</c:v>
                </c:pt>
                <c:pt idx="227">
                  <c:v>3.6041333333333427</c:v>
                </c:pt>
                <c:pt idx="228">
                  <c:v>3.6112000000000095</c:v>
                </c:pt>
                <c:pt idx="229">
                  <c:v>3.6182666666666763</c:v>
                </c:pt>
                <c:pt idx="230">
                  <c:v>3.6253333333333431</c:v>
                </c:pt>
                <c:pt idx="231">
                  <c:v>3.6324000000000098</c:v>
                </c:pt>
                <c:pt idx="232">
                  <c:v>3.6394666666666766</c:v>
                </c:pt>
                <c:pt idx="233">
                  <c:v>3.6465333333333434</c:v>
                </c:pt>
                <c:pt idx="234">
                  <c:v>3.6536000000000102</c:v>
                </c:pt>
                <c:pt idx="235">
                  <c:v>3.6606666666666769</c:v>
                </c:pt>
                <c:pt idx="236">
                  <c:v>3.6677333333333437</c:v>
                </c:pt>
                <c:pt idx="237">
                  <c:v>3.6748000000000105</c:v>
                </c:pt>
                <c:pt idx="238">
                  <c:v>3.6818666666666773</c:v>
                </c:pt>
                <c:pt idx="239">
                  <c:v>3.6889333333333441</c:v>
                </c:pt>
                <c:pt idx="240">
                  <c:v>3.6960000000000108</c:v>
                </c:pt>
                <c:pt idx="241">
                  <c:v>3.7030666666666776</c:v>
                </c:pt>
                <c:pt idx="242">
                  <c:v>3.7101333333333444</c:v>
                </c:pt>
                <c:pt idx="243">
                  <c:v>3.7172000000000112</c:v>
                </c:pt>
                <c:pt idx="244">
                  <c:v>3.7242666666666779</c:v>
                </c:pt>
                <c:pt idx="245">
                  <c:v>3.7313333333333447</c:v>
                </c:pt>
                <c:pt idx="246">
                  <c:v>3.7384000000000115</c:v>
                </c:pt>
                <c:pt idx="247">
                  <c:v>3.7454666666666783</c:v>
                </c:pt>
                <c:pt idx="248">
                  <c:v>3.752533333333345</c:v>
                </c:pt>
                <c:pt idx="249">
                  <c:v>3.7596000000000118</c:v>
                </c:pt>
                <c:pt idx="250">
                  <c:v>3.7666666666666786</c:v>
                </c:pt>
                <c:pt idx="251">
                  <c:v>3.7737333333333454</c:v>
                </c:pt>
                <c:pt idx="252">
                  <c:v>3.7808000000000122</c:v>
                </c:pt>
                <c:pt idx="253">
                  <c:v>3.7878666666666789</c:v>
                </c:pt>
                <c:pt idx="254">
                  <c:v>3.7949333333333457</c:v>
                </c:pt>
                <c:pt idx="255">
                  <c:v>3.8020000000000125</c:v>
                </c:pt>
                <c:pt idx="256">
                  <c:v>3.8090666666666793</c:v>
                </c:pt>
                <c:pt idx="257">
                  <c:v>3.816133333333346</c:v>
                </c:pt>
                <c:pt idx="258">
                  <c:v>3.8232000000000128</c:v>
                </c:pt>
                <c:pt idx="259">
                  <c:v>3.8302666666666796</c:v>
                </c:pt>
                <c:pt idx="260">
                  <c:v>3.8373333333333464</c:v>
                </c:pt>
                <c:pt idx="261">
                  <c:v>3.8444000000000131</c:v>
                </c:pt>
                <c:pt idx="262">
                  <c:v>3.8514666666666799</c:v>
                </c:pt>
                <c:pt idx="263">
                  <c:v>3.8585333333333467</c:v>
                </c:pt>
                <c:pt idx="264">
                  <c:v>3.8656000000000135</c:v>
                </c:pt>
                <c:pt idx="265">
                  <c:v>3.8726666666666802</c:v>
                </c:pt>
                <c:pt idx="266">
                  <c:v>3.879733333333347</c:v>
                </c:pt>
                <c:pt idx="267">
                  <c:v>3.8868000000000138</c:v>
                </c:pt>
                <c:pt idx="268">
                  <c:v>3.8938666666666806</c:v>
                </c:pt>
                <c:pt idx="269">
                  <c:v>3.9009333333333474</c:v>
                </c:pt>
                <c:pt idx="270">
                  <c:v>3.9080000000000141</c:v>
                </c:pt>
                <c:pt idx="271">
                  <c:v>3.9150666666666809</c:v>
                </c:pt>
                <c:pt idx="272">
                  <c:v>3.9221333333333477</c:v>
                </c:pt>
                <c:pt idx="273">
                  <c:v>3.9292000000000145</c:v>
                </c:pt>
                <c:pt idx="274">
                  <c:v>3.9362666666666812</c:v>
                </c:pt>
                <c:pt idx="275">
                  <c:v>3.943333333333348</c:v>
                </c:pt>
                <c:pt idx="276">
                  <c:v>3.9504000000000148</c:v>
                </c:pt>
                <c:pt idx="277">
                  <c:v>3.9574666666666816</c:v>
                </c:pt>
                <c:pt idx="278">
                  <c:v>3.9645333333333483</c:v>
                </c:pt>
                <c:pt idx="279">
                  <c:v>3.9716000000000151</c:v>
                </c:pt>
                <c:pt idx="280">
                  <c:v>3.9786666666666819</c:v>
                </c:pt>
                <c:pt idx="281">
                  <c:v>3.9857333333333487</c:v>
                </c:pt>
                <c:pt idx="282">
                  <c:v>3.9928000000000154</c:v>
                </c:pt>
                <c:pt idx="283">
                  <c:v>3.9998666666666822</c:v>
                </c:pt>
                <c:pt idx="284">
                  <c:v>4.0069333333333486</c:v>
                </c:pt>
                <c:pt idx="285">
                  <c:v>4.0140000000000153</c:v>
                </c:pt>
                <c:pt idx="286">
                  <c:v>4.0210666666666821</c:v>
                </c:pt>
                <c:pt idx="287">
                  <c:v>4.0281333333333489</c:v>
                </c:pt>
                <c:pt idx="288">
                  <c:v>4.0352000000000157</c:v>
                </c:pt>
                <c:pt idx="289">
                  <c:v>4.0422666666666824</c:v>
                </c:pt>
                <c:pt idx="290">
                  <c:v>4.0493333333333492</c:v>
                </c:pt>
                <c:pt idx="291">
                  <c:v>4.056400000000016</c:v>
                </c:pt>
                <c:pt idx="292">
                  <c:v>4.0634666666666828</c:v>
                </c:pt>
                <c:pt idx="293">
                  <c:v>4.0705333333333495</c:v>
                </c:pt>
                <c:pt idx="294">
                  <c:v>4.0776000000000163</c:v>
                </c:pt>
                <c:pt idx="295">
                  <c:v>4.0846666666666831</c:v>
                </c:pt>
                <c:pt idx="296">
                  <c:v>4.0917333333333499</c:v>
                </c:pt>
                <c:pt idx="297">
                  <c:v>4.0988000000000167</c:v>
                </c:pt>
                <c:pt idx="298">
                  <c:v>4.1058666666666834</c:v>
                </c:pt>
                <c:pt idx="299">
                  <c:v>4.1129333333333502</c:v>
                </c:pt>
                <c:pt idx="300">
                  <c:v>4.120000000000017</c:v>
                </c:pt>
                <c:pt idx="301">
                  <c:v>4.1270666666666838</c:v>
                </c:pt>
                <c:pt idx="302">
                  <c:v>4.1341333333333505</c:v>
                </c:pt>
                <c:pt idx="303">
                  <c:v>4.1412000000000173</c:v>
                </c:pt>
                <c:pt idx="304">
                  <c:v>4.1482666666666841</c:v>
                </c:pt>
                <c:pt idx="305">
                  <c:v>4.1553333333333509</c:v>
                </c:pt>
                <c:pt idx="306">
                  <c:v>4.1624000000000176</c:v>
                </c:pt>
                <c:pt idx="307">
                  <c:v>4.1694666666666844</c:v>
                </c:pt>
                <c:pt idx="308">
                  <c:v>4.1765333333333512</c:v>
                </c:pt>
                <c:pt idx="309">
                  <c:v>4.183600000000018</c:v>
                </c:pt>
                <c:pt idx="310">
                  <c:v>4.1906666666666847</c:v>
                </c:pt>
                <c:pt idx="311">
                  <c:v>4.1977333333333515</c:v>
                </c:pt>
                <c:pt idx="312">
                  <c:v>4.2048000000000183</c:v>
                </c:pt>
                <c:pt idx="313">
                  <c:v>4.2118666666666851</c:v>
                </c:pt>
                <c:pt idx="314">
                  <c:v>4.2189333333333519</c:v>
                </c:pt>
                <c:pt idx="315">
                  <c:v>4.2260000000000186</c:v>
                </c:pt>
                <c:pt idx="316">
                  <c:v>4.2330666666666854</c:v>
                </c:pt>
                <c:pt idx="317">
                  <c:v>4.2401333333333522</c:v>
                </c:pt>
                <c:pt idx="318">
                  <c:v>4.247200000000019</c:v>
                </c:pt>
                <c:pt idx="319">
                  <c:v>4.2542666666666857</c:v>
                </c:pt>
                <c:pt idx="320">
                  <c:v>4.2613333333333525</c:v>
                </c:pt>
                <c:pt idx="321">
                  <c:v>4.2684000000000193</c:v>
                </c:pt>
                <c:pt idx="322">
                  <c:v>4.2754666666666861</c:v>
                </c:pt>
                <c:pt idx="323">
                  <c:v>4.2825333333333528</c:v>
                </c:pt>
                <c:pt idx="324">
                  <c:v>4.2896000000000196</c:v>
                </c:pt>
                <c:pt idx="325">
                  <c:v>4.2966666666666864</c:v>
                </c:pt>
                <c:pt idx="326">
                  <c:v>4.3037333333333532</c:v>
                </c:pt>
                <c:pt idx="327">
                  <c:v>4.3108000000000199</c:v>
                </c:pt>
                <c:pt idx="328">
                  <c:v>4.3178666666666867</c:v>
                </c:pt>
                <c:pt idx="329">
                  <c:v>4.3249333333333535</c:v>
                </c:pt>
                <c:pt idx="330">
                  <c:v>4.3320000000000203</c:v>
                </c:pt>
                <c:pt idx="331">
                  <c:v>4.3390666666666871</c:v>
                </c:pt>
                <c:pt idx="332">
                  <c:v>4.3461333333333538</c:v>
                </c:pt>
                <c:pt idx="333">
                  <c:v>4.3532000000000206</c:v>
                </c:pt>
                <c:pt idx="334">
                  <c:v>4.3602666666666874</c:v>
                </c:pt>
                <c:pt idx="335">
                  <c:v>4.3673333333333542</c:v>
                </c:pt>
                <c:pt idx="336">
                  <c:v>4.3744000000000209</c:v>
                </c:pt>
                <c:pt idx="337">
                  <c:v>4.3814666666666877</c:v>
                </c:pt>
                <c:pt idx="338">
                  <c:v>4.3885333333333545</c:v>
                </c:pt>
                <c:pt idx="339">
                  <c:v>4.3956000000000213</c:v>
                </c:pt>
                <c:pt idx="340">
                  <c:v>4.402666666666688</c:v>
                </c:pt>
                <c:pt idx="341">
                  <c:v>4.4097333333333548</c:v>
                </c:pt>
                <c:pt idx="342">
                  <c:v>4.4168000000000216</c:v>
                </c:pt>
                <c:pt idx="343">
                  <c:v>4.4238666666666884</c:v>
                </c:pt>
                <c:pt idx="344">
                  <c:v>4.4309333333333552</c:v>
                </c:pt>
                <c:pt idx="345">
                  <c:v>4.4380000000000219</c:v>
                </c:pt>
                <c:pt idx="346">
                  <c:v>4.4450666666666887</c:v>
                </c:pt>
                <c:pt idx="347">
                  <c:v>4.4521333333333555</c:v>
                </c:pt>
                <c:pt idx="348">
                  <c:v>4.4592000000000223</c:v>
                </c:pt>
                <c:pt idx="349">
                  <c:v>4.466266666666689</c:v>
                </c:pt>
                <c:pt idx="350">
                  <c:v>4.4733333333333558</c:v>
                </c:pt>
                <c:pt idx="351">
                  <c:v>4.4804000000000226</c:v>
                </c:pt>
                <c:pt idx="352">
                  <c:v>4.4874666666666894</c:v>
                </c:pt>
                <c:pt idx="353">
                  <c:v>4.4945333333333561</c:v>
                </c:pt>
                <c:pt idx="354">
                  <c:v>4.5016000000000229</c:v>
                </c:pt>
                <c:pt idx="355">
                  <c:v>4.5086666666666897</c:v>
                </c:pt>
                <c:pt idx="356">
                  <c:v>4.5157333333333565</c:v>
                </c:pt>
                <c:pt idx="357">
                  <c:v>4.5228000000000232</c:v>
                </c:pt>
                <c:pt idx="358">
                  <c:v>4.52986666666669</c:v>
                </c:pt>
                <c:pt idx="359">
                  <c:v>4.5369333333333568</c:v>
                </c:pt>
                <c:pt idx="360">
                  <c:v>4.5440000000000236</c:v>
                </c:pt>
                <c:pt idx="361">
                  <c:v>4.5510666666666904</c:v>
                </c:pt>
                <c:pt idx="362">
                  <c:v>4.5581333333333571</c:v>
                </c:pt>
                <c:pt idx="363">
                  <c:v>4.5652000000000239</c:v>
                </c:pt>
                <c:pt idx="364">
                  <c:v>4.5722666666666907</c:v>
                </c:pt>
                <c:pt idx="365">
                  <c:v>4.5793333333333575</c:v>
                </c:pt>
                <c:pt idx="366">
                  <c:v>4.5864000000000242</c:v>
                </c:pt>
                <c:pt idx="367">
                  <c:v>4.593466666666691</c:v>
                </c:pt>
                <c:pt idx="368">
                  <c:v>4.6005333333333578</c:v>
                </c:pt>
                <c:pt idx="369">
                  <c:v>4.6076000000000246</c:v>
                </c:pt>
                <c:pt idx="370">
                  <c:v>4.6146666666666913</c:v>
                </c:pt>
                <c:pt idx="371">
                  <c:v>4.6217333333333581</c:v>
                </c:pt>
                <c:pt idx="372">
                  <c:v>4.6288000000000249</c:v>
                </c:pt>
                <c:pt idx="373">
                  <c:v>4.6358666666666917</c:v>
                </c:pt>
                <c:pt idx="374">
                  <c:v>4.6429333333333584</c:v>
                </c:pt>
                <c:pt idx="375">
                  <c:v>4.6500000000000252</c:v>
                </c:pt>
                <c:pt idx="376">
                  <c:v>4.657066666666692</c:v>
                </c:pt>
                <c:pt idx="377">
                  <c:v>4.6641333333333588</c:v>
                </c:pt>
                <c:pt idx="378">
                  <c:v>4.6712000000000256</c:v>
                </c:pt>
                <c:pt idx="379">
                  <c:v>4.6782666666666923</c:v>
                </c:pt>
                <c:pt idx="380">
                  <c:v>4.6853333333333591</c:v>
                </c:pt>
                <c:pt idx="381">
                  <c:v>4.6924000000000259</c:v>
                </c:pt>
                <c:pt idx="382">
                  <c:v>4.6994666666666927</c:v>
                </c:pt>
                <c:pt idx="383">
                  <c:v>4.7065333333333594</c:v>
                </c:pt>
                <c:pt idx="384">
                  <c:v>4.7136000000000262</c:v>
                </c:pt>
                <c:pt idx="385">
                  <c:v>4.720666666666693</c:v>
                </c:pt>
                <c:pt idx="386">
                  <c:v>4.7277333333333598</c:v>
                </c:pt>
                <c:pt idx="387">
                  <c:v>4.7348000000000265</c:v>
                </c:pt>
                <c:pt idx="388">
                  <c:v>4.7418666666666933</c:v>
                </c:pt>
                <c:pt idx="389">
                  <c:v>4.7489333333333601</c:v>
                </c:pt>
                <c:pt idx="390">
                  <c:v>4.7560000000000269</c:v>
                </c:pt>
                <c:pt idx="391">
                  <c:v>4.7630666666666936</c:v>
                </c:pt>
                <c:pt idx="392">
                  <c:v>4.7701333333333604</c:v>
                </c:pt>
                <c:pt idx="393">
                  <c:v>4.7772000000000272</c:v>
                </c:pt>
                <c:pt idx="394">
                  <c:v>4.784266666666694</c:v>
                </c:pt>
                <c:pt idx="395">
                  <c:v>4.7913333333333608</c:v>
                </c:pt>
                <c:pt idx="396">
                  <c:v>4.7984000000000275</c:v>
                </c:pt>
                <c:pt idx="397">
                  <c:v>4.8054666666666943</c:v>
                </c:pt>
                <c:pt idx="398">
                  <c:v>4.8125333333333611</c:v>
                </c:pt>
                <c:pt idx="399">
                  <c:v>4.8196000000000279</c:v>
                </c:pt>
                <c:pt idx="400">
                  <c:v>4.8266666666666946</c:v>
                </c:pt>
                <c:pt idx="401">
                  <c:v>4.8337333333333614</c:v>
                </c:pt>
                <c:pt idx="402">
                  <c:v>4.8408000000000282</c:v>
                </c:pt>
                <c:pt idx="403">
                  <c:v>4.847866666666695</c:v>
                </c:pt>
                <c:pt idx="404">
                  <c:v>4.8549333333333617</c:v>
                </c:pt>
                <c:pt idx="405">
                  <c:v>4.8620000000000285</c:v>
                </c:pt>
                <c:pt idx="406">
                  <c:v>4.8690666666666953</c:v>
                </c:pt>
                <c:pt idx="407">
                  <c:v>4.8761333333333621</c:v>
                </c:pt>
                <c:pt idx="408">
                  <c:v>4.8832000000000289</c:v>
                </c:pt>
                <c:pt idx="409">
                  <c:v>4.8902666666666956</c:v>
                </c:pt>
                <c:pt idx="410">
                  <c:v>4.8973333333333624</c:v>
                </c:pt>
                <c:pt idx="411">
                  <c:v>4.9044000000000292</c:v>
                </c:pt>
                <c:pt idx="412">
                  <c:v>4.911466666666696</c:v>
                </c:pt>
                <c:pt idx="413">
                  <c:v>4.9185333333333627</c:v>
                </c:pt>
                <c:pt idx="414">
                  <c:v>4.9256000000000295</c:v>
                </c:pt>
                <c:pt idx="415">
                  <c:v>4.9326666666666963</c:v>
                </c:pt>
                <c:pt idx="416">
                  <c:v>4.9397333333333631</c:v>
                </c:pt>
                <c:pt idx="417">
                  <c:v>4.9468000000000298</c:v>
                </c:pt>
                <c:pt idx="418">
                  <c:v>4.9538666666666966</c:v>
                </c:pt>
                <c:pt idx="419">
                  <c:v>4.9609333333333634</c:v>
                </c:pt>
                <c:pt idx="420">
                  <c:v>4.9680000000000302</c:v>
                </c:pt>
                <c:pt idx="421">
                  <c:v>4.9750666666666969</c:v>
                </c:pt>
                <c:pt idx="422">
                  <c:v>4.9821333333333637</c:v>
                </c:pt>
                <c:pt idx="423">
                  <c:v>4.9892000000000305</c:v>
                </c:pt>
                <c:pt idx="424">
                  <c:v>4.9962666666666973</c:v>
                </c:pt>
                <c:pt idx="425">
                  <c:v>5.0033333333333641</c:v>
                </c:pt>
                <c:pt idx="426">
                  <c:v>5.0104000000000308</c:v>
                </c:pt>
                <c:pt idx="427">
                  <c:v>5.0174666666666976</c:v>
                </c:pt>
                <c:pt idx="428">
                  <c:v>5.0245333333333644</c:v>
                </c:pt>
                <c:pt idx="429">
                  <c:v>5.0316000000000312</c:v>
                </c:pt>
                <c:pt idx="430">
                  <c:v>5.0386666666666979</c:v>
                </c:pt>
                <c:pt idx="431">
                  <c:v>5.0457333333333647</c:v>
                </c:pt>
                <c:pt idx="432">
                  <c:v>5.0528000000000315</c:v>
                </c:pt>
                <c:pt idx="433">
                  <c:v>5.0598666666666983</c:v>
                </c:pt>
                <c:pt idx="434">
                  <c:v>5.066933333333365</c:v>
                </c:pt>
                <c:pt idx="435">
                  <c:v>5.0740000000000318</c:v>
                </c:pt>
                <c:pt idx="436">
                  <c:v>5.0810666666666986</c:v>
                </c:pt>
                <c:pt idx="437">
                  <c:v>5.0881333333333654</c:v>
                </c:pt>
                <c:pt idx="438">
                  <c:v>5.0952000000000321</c:v>
                </c:pt>
                <c:pt idx="439">
                  <c:v>5.1022666666666989</c:v>
                </c:pt>
                <c:pt idx="440">
                  <c:v>5.1093333333333657</c:v>
                </c:pt>
                <c:pt idx="441">
                  <c:v>5.1164000000000325</c:v>
                </c:pt>
                <c:pt idx="442">
                  <c:v>5.1234666666666993</c:v>
                </c:pt>
                <c:pt idx="443">
                  <c:v>5.130533333333366</c:v>
                </c:pt>
                <c:pt idx="444">
                  <c:v>5.1376000000000328</c:v>
                </c:pt>
                <c:pt idx="445">
                  <c:v>5.1446666666666996</c:v>
                </c:pt>
                <c:pt idx="446">
                  <c:v>5.1517333333333664</c:v>
                </c:pt>
                <c:pt idx="447">
                  <c:v>5.1588000000000331</c:v>
                </c:pt>
                <c:pt idx="448">
                  <c:v>5.1658666666666999</c:v>
                </c:pt>
                <c:pt idx="449">
                  <c:v>5.1729333333333667</c:v>
                </c:pt>
                <c:pt idx="450">
                  <c:v>5.1800000000000335</c:v>
                </c:pt>
                <c:pt idx="451">
                  <c:v>5.1870666666667002</c:v>
                </c:pt>
                <c:pt idx="452">
                  <c:v>5.194133333333367</c:v>
                </c:pt>
                <c:pt idx="453">
                  <c:v>5.2012000000000338</c:v>
                </c:pt>
                <c:pt idx="454">
                  <c:v>5.2082666666667006</c:v>
                </c:pt>
                <c:pt idx="455">
                  <c:v>5.2153333333333673</c:v>
                </c:pt>
                <c:pt idx="456">
                  <c:v>5.2224000000000341</c:v>
                </c:pt>
                <c:pt idx="457">
                  <c:v>5.2294666666667009</c:v>
                </c:pt>
                <c:pt idx="458">
                  <c:v>5.2365333333333677</c:v>
                </c:pt>
                <c:pt idx="459">
                  <c:v>5.2436000000000345</c:v>
                </c:pt>
                <c:pt idx="460">
                  <c:v>5.2506666666667012</c:v>
                </c:pt>
                <c:pt idx="461">
                  <c:v>5.257733333333368</c:v>
                </c:pt>
                <c:pt idx="462">
                  <c:v>5.2648000000000348</c:v>
                </c:pt>
                <c:pt idx="463">
                  <c:v>5.2718666666667016</c:v>
                </c:pt>
                <c:pt idx="464">
                  <c:v>5.2789333333333683</c:v>
                </c:pt>
                <c:pt idx="465">
                  <c:v>5.2860000000000351</c:v>
                </c:pt>
                <c:pt idx="466">
                  <c:v>5.2930666666667019</c:v>
                </c:pt>
                <c:pt idx="467">
                  <c:v>5.3001333333333687</c:v>
                </c:pt>
                <c:pt idx="468">
                  <c:v>5.3072000000000354</c:v>
                </c:pt>
                <c:pt idx="469">
                  <c:v>5.3142666666667022</c:v>
                </c:pt>
                <c:pt idx="470">
                  <c:v>5.321333333333369</c:v>
                </c:pt>
                <c:pt idx="471">
                  <c:v>5.3284000000000358</c:v>
                </c:pt>
                <c:pt idx="472">
                  <c:v>5.3354666666667026</c:v>
                </c:pt>
                <c:pt idx="473">
                  <c:v>5.3425333333333693</c:v>
                </c:pt>
                <c:pt idx="474">
                  <c:v>5.3496000000000361</c:v>
                </c:pt>
                <c:pt idx="475">
                  <c:v>5.3566666666667029</c:v>
                </c:pt>
                <c:pt idx="476">
                  <c:v>5.3637333333333697</c:v>
                </c:pt>
                <c:pt idx="477">
                  <c:v>5.3708000000000364</c:v>
                </c:pt>
                <c:pt idx="478">
                  <c:v>5.3778666666667032</c:v>
                </c:pt>
                <c:pt idx="479">
                  <c:v>5.38493333333337</c:v>
                </c:pt>
                <c:pt idx="480">
                  <c:v>5.3920000000000368</c:v>
                </c:pt>
                <c:pt idx="481">
                  <c:v>5.3990666666667035</c:v>
                </c:pt>
                <c:pt idx="482">
                  <c:v>5.4061333333333703</c:v>
                </c:pt>
                <c:pt idx="483">
                  <c:v>5.4132000000000371</c:v>
                </c:pt>
                <c:pt idx="484">
                  <c:v>5.4202666666667039</c:v>
                </c:pt>
                <c:pt idx="485">
                  <c:v>5.4273333333333706</c:v>
                </c:pt>
                <c:pt idx="486">
                  <c:v>5.4344000000000374</c:v>
                </c:pt>
                <c:pt idx="487">
                  <c:v>5.4414666666667042</c:v>
                </c:pt>
                <c:pt idx="488">
                  <c:v>5.448533333333371</c:v>
                </c:pt>
                <c:pt idx="489">
                  <c:v>5.4556000000000378</c:v>
                </c:pt>
                <c:pt idx="490">
                  <c:v>5.4626666666667045</c:v>
                </c:pt>
                <c:pt idx="491">
                  <c:v>5.4697333333333713</c:v>
                </c:pt>
                <c:pt idx="492">
                  <c:v>5.4768000000000381</c:v>
                </c:pt>
                <c:pt idx="493">
                  <c:v>5.4838666666667049</c:v>
                </c:pt>
                <c:pt idx="494">
                  <c:v>5.4909333333333716</c:v>
                </c:pt>
                <c:pt idx="495">
                  <c:v>5.4980000000000384</c:v>
                </c:pt>
                <c:pt idx="496">
                  <c:v>5.5050666666667052</c:v>
                </c:pt>
                <c:pt idx="497">
                  <c:v>5.512133333333372</c:v>
                </c:pt>
                <c:pt idx="498">
                  <c:v>5.5192000000000387</c:v>
                </c:pt>
                <c:pt idx="499">
                  <c:v>5.5262666666667055</c:v>
                </c:pt>
                <c:pt idx="500">
                  <c:v>5.5333333333333723</c:v>
                </c:pt>
                <c:pt idx="501">
                  <c:v>5.5404000000000391</c:v>
                </c:pt>
                <c:pt idx="502">
                  <c:v>5.5474666666667058</c:v>
                </c:pt>
                <c:pt idx="503">
                  <c:v>5.5545333333333726</c:v>
                </c:pt>
                <c:pt idx="504">
                  <c:v>5.5616000000000394</c:v>
                </c:pt>
                <c:pt idx="505">
                  <c:v>5.5686666666667062</c:v>
                </c:pt>
                <c:pt idx="506">
                  <c:v>5.575733333333373</c:v>
                </c:pt>
                <c:pt idx="507">
                  <c:v>5.5828000000000397</c:v>
                </c:pt>
                <c:pt idx="508">
                  <c:v>5.5898666666667065</c:v>
                </c:pt>
                <c:pt idx="509">
                  <c:v>5.5969333333333733</c:v>
                </c:pt>
                <c:pt idx="510">
                  <c:v>5.6040000000000401</c:v>
                </c:pt>
                <c:pt idx="511">
                  <c:v>5.6110666666667068</c:v>
                </c:pt>
                <c:pt idx="512">
                  <c:v>5.6181333333333736</c:v>
                </c:pt>
                <c:pt idx="513">
                  <c:v>5.6252000000000404</c:v>
                </c:pt>
                <c:pt idx="514">
                  <c:v>5.6322666666667072</c:v>
                </c:pt>
                <c:pt idx="515">
                  <c:v>5.6393333333333739</c:v>
                </c:pt>
                <c:pt idx="516">
                  <c:v>5.6464000000000407</c:v>
                </c:pt>
                <c:pt idx="517">
                  <c:v>5.6534666666667075</c:v>
                </c:pt>
                <c:pt idx="518">
                  <c:v>5.6605333333333743</c:v>
                </c:pt>
                <c:pt idx="519">
                  <c:v>5.667600000000041</c:v>
                </c:pt>
                <c:pt idx="520">
                  <c:v>5.6746666666667078</c:v>
                </c:pt>
                <c:pt idx="521">
                  <c:v>5.6817333333333746</c:v>
                </c:pt>
                <c:pt idx="522">
                  <c:v>5.6888000000000414</c:v>
                </c:pt>
                <c:pt idx="523">
                  <c:v>5.6958666666667082</c:v>
                </c:pt>
                <c:pt idx="524">
                  <c:v>5.7029333333333749</c:v>
                </c:pt>
                <c:pt idx="525">
                  <c:v>5.7100000000000417</c:v>
                </c:pt>
                <c:pt idx="526">
                  <c:v>5.7170666666667085</c:v>
                </c:pt>
                <c:pt idx="527">
                  <c:v>5.7241333333333753</c:v>
                </c:pt>
                <c:pt idx="528">
                  <c:v>5.731200000000042</c:v>
                </c:pt>
                <c:pt idx="529">
                  <c:v>5.7382666666667088</c:v>
                </c:pt>
                <c:pt idx="530">
                  <c:v>5.7453333333333756</c:v>
                </c:pt>
                <c:pt idx="531">
                  <c:v>5.7524000000000424</c:v>
                </c:pt>
                <c:pt idx="532">
                  <c:v>5.7594666666667091</c:v>
                </c:pt>
                <c:pt idx="533">
                  <c:v>5.7665333333333759</c:v>
                </c:pt>
                <c:pt idx="534">
                  <c:v>5.7736000000000427</c:v>
                </c:pt>
                <c:pt idx="535">
                  <c:v>5.7806666666667095</c:v>
                </c:pt>
                <c:pt idx="536">
                  <c:v>5.7877333333333763</c:v>
                </c:pt>
                <c:pt idx="537">
                  <c:v>5.794800000000043</c:v>
                </c:pt>
                <c:pt idx="538">
                  <c:v>5.8018666666667098</c:v>
                </c:pt>
                <c:pt idx="539">
                  <c:v>5.8089333333333766</c:v>
                </c:pt>
                <c:pt idx="540">
                  <c:v>5.8160000000000434</c:v>
                </c:pt>
                <c:pt idx="541">
                  <c:v>5.8230666666667101</c:v>
                </c:pt>
                <c:pt idx="542">
                  <c:v>5.8301333333333769</c:v>
                </c:pt>
                <c:pt idx="543">
                  <c:v>5.8372000000000437</c:v>
                </c:pt>
                <c:pt idx="544">
                  <c:v>5.8442666666667105</c:v>
                </c:pt>
                <c:pt idx="545">
                  <c:v>5.8513333333333772</c:v>
                </c:pt>
                <c:pt idx="546">
                  <c:v>5.858400000000044</c:v>
                </c:pt>
                <c:pt idx="547">
                  <c:v>5.8654666666667108</c:v>
                </c:pt>
                <c:pt idx="548">
                  <c:v>5.8725333333333776</c:v>
                </c:pt>
                <c:pt idx="549">
                  <c:v>5.8796000000000443</c:v>
                </c:pt>
                <c:pt idx="550">
                  <c:v>5.8866666666667111</c:v>
                </c:pt>
                <c:pt idx="551">
                  <c:v>5.8937333333333779</c:v>
                </c:pt>
                <c:pt idx="552">
                  <c:v>5.9008000000000447</c:v>
                </c:pt>
                <c:pt idx="553">
                  <c:v>5.9078666666667115</c:v>
                </c:pt>
                <c:pt idx="554">
                  <c:v>5.9149333333333782</c:v>
                </c:pt>
                <c:pt idx="555">
                  <c:v>5.922000000000045</c:v>
                </c:pt>
                <c:pt idx="556">
                  <c:v>5.9290666666667118</c:v>
                </c:pt>
                <c:pt idx="557">
                  <c:v>5.9361333333333786</c:v>
                </c:pt>
                <c:pt idx="558">
                  <c:v>5.9432000000000453</c:v>
                </c:pt>
                <c:pt idx="559">
                  <c:v>5.9502666666667121</c:v>
                </c:pt>
                <c:pt idx="560">
                  <c:v>5.9573333333333789</c:v>
                </c:pt>
                <c:pt idx="561">
                  <c:v>5.9644000000000457</c:v>
                </c:pt>
                <c:pt idx="562">
                  <c:v>5.9714666666667124</c:v>
                </c:pt>
                <c:pt idx="563">
                  <c:v>5.9785333333333792</c:v>
                </c:pt>
                <c:pt idx="564">
                  <c:v>5.985600000000046</c:v>
                </c:pt>
                <c:pt idx="565">
                  <c:v>5.9926666666667128</c:v>
                </c:pt>
                <c:pt idx="566">
                  <c:v>5.9997333333333795</c:v>
                </c:pt>
                <c:pt idx="567">
                  <c:v>6.0068000000000463</c:v>
                </c:pt>
                <c:pt idx="568">
                  <c:v>6.0138666666667131</c:v>
                </c:pt>
                <c:pt idx="569">
                  <c:v>6.0209333333333799</c:v>
                </c:pt>
                <c:pt idx="570">
                  <c:v>6.0280000000000467</c:v>
                </c:pt>
                <c:pt idx="571">
                  <c:v>6.0350666666667134</c:v>
                </c:pt>
                <c:pt idx="572">
                  <c:v>6.0421333333333802</c:v>
                </c:pt>
                <c:pt idx="573">
                  <c:v>6.049200000000047</c:v>
                </c:pt>
                <c:pt idx="574">
                  <c:v>6.0562666666667138</c:v>
                </c:pt>
                <c:pt idx="575">
                  <c:v>6.0633333333333805</c:v>
                </c:pt>
                <c:pt idx="576">
                  <c:v>6.0704000000000473</c:v>
                </c:pt>
                <c:pt idx="577">
                  <c:v>6.0774666666667141</c:v>
                </c:pt>
                <c:pt idx="578">
                  <c:v>6.0845333333333809</c:v>
                </c:pt>
                <c:pt idx="579">
                  <c:v>6.0916000000000476</c:v>
                </c:pt>
                <c:pt idx="580">
                  <c:v>6.0986666666667144</c:v>
                </c:pt>
                <c:pt idx="581">
                  <c:v>6.1057333333333812</c:v>
                </c:pt>
                <c:pt idx="582">
                  <c:v>6.112800000000048</c:v>
                </c:pt>
                <c:pt idx="583">
                  <c:v>6.1198666666667147</c:v>
                </c:pt>
                <c:pt idx="584">
                  <c:v>6.1269333333333815</c:v>
                </c:pt>
                <c:pt idx="585">
                  <c:v>6.1340000000000483</c:v>
                </c:pt>
                <c:pt idx="586">
                  <c:v>6.1410666666667151</c:v>
                </c:pt>
                <c:pt idx="587">
                  <c:v>6.1481333333333819</c:v>
                </c:pt>
                <c:pt idx="588">
                  <c:v>6.1552000000000486</c:v>
                </c:pt>
                <c:pt idx="589">
                  <c:v>6.1622666666667154</c:v>
                </c:pt>
                <c:pt idx="590">
                  <c:v>6.1693333333333822</c:v>
                </c:pt>
                <c:pt idx="591">
                  <c:v>6.176400000000049</c:v>
                </c:pt>
                <c:pt idx="592">
                  <c:v>6.1834666666667157</c:v>
                </c:pt>
                <c:pt idx="593">
                  <c:v>6.1905333333333825</c:v>
                </c:pt>
                <c:pt idx="594">
                  <c:v>6.1976000000000493</c:v>
                </c:pt>
                <c:pt idx="595">
                  <c:v>6.2046666666667161</c:v>
                </c:pt>
                <c:pt idx="596">
                  <c:v>6.2117333333333828</c:v>
                </c:pt>
                <c:pt idx="597">
                  <c:v>6.2188000000000496</c:v>
                </c:pt>
                <c:pt idx="598">
                  <c:v>6.2258666666667164</c:v>
                </c:pt>
                <c:pt idx="599">
                  <c:v>6.2329333333333832</c:v>
                </c:pt>
                <c:pt idx="600">
                  <c:v>6.24000000000005</c:v>
                </c:pt>
                <c:pt idx="601">
                  <c:v>6.2470666666667167</c:v>
                </c:pt>
                <c:pt idx="602">
                  <c:v>6.2541333333333835</c:v>
                </c:pt>
                <c:pt idx="603">
                  <c:v>6.2612000000000503</c:v>
                </c:pt>
                <c:pt idx="604">
                  <c:v>6.2682666666667171</c:v>
                </c:pt>
                <c:pt idx="605">
                  <c:v>6.2753333333333838</c:v>
                </c:pt>
                <c:pt idx="606">
                  <c:v>6.2824000000000506</c:v>
                </c:pt>
                <c:pt idx="607">
                  <c:v>6.2894666666667174</c:v>
                </c:pt>
                <c:pt idx="608">
                  <c:v>6.2965333333333842</c:v>
                </c:pt>
                <c:pt idx="609">
                  <c:v>6.3036000000000509</c:v>
                </c:pt>
                <c:pt idx="610">
                  <c:v>6.3106666666667177</c:v>
                </c:pt>
                <c:pt idx="611">
                  <c:v>6.3177333333333845</c:v>
                </c:pt>
                <c:pt idx="612">
                  <c:v>6.3248000000000513</c:v>
                </c:pt>
                <c:pt idx="613">
                  <c:v>6.331866666666718</c:v>
                </c:pt>
                <c:pt idx="614">
                  <c:v>6.3389333333333848</c:v>
                </c:pt>
                <c:pt idx="615">
                  <c:v>6.3460000000000516</c:v>
                </c:pt>
                <c:pt idx="616">
                  <c:v>6.3530666666667184</c:v>
                </c:pt>
                <c:pt idx="617">
                  <c:v>6.3601333333333852</c:v>
                </c:pt>
                <c:pt idx="618">
                  <c:v>6.3672000000000519</c:v>
                </c:pt>
                <c:pt idx="619">
                  <c:v>6.3742666666667187</c:v>
                </c:pt>
                <c:pt idx="620">
                  <c:v>6.3813333333333855</c:v>
                </c:pt>
                <c:pt idx="621">
                  <c:v>6.3884000000000523</c:v>
                </c:pt>
                <c:pt idx="622">
                  <c:v>6.395466666666719</c:v>
                </c:pt>
                <c:pt idx="623">
                  <c:v>6.4025333333333858</c:v>
                </c:pt>
                <c:pt idx="624">
                  <c:v>6.4096000000000526</c:v>
                </c:pt>
                <c:pt idx="625">
                  <c:v>6.4166666666667194</c:v>
                </c:pt>
                <c:pt idx="626">
                  <c:v>6.4237333333333861</c:v>
                </c:pt>
                <c:pt idx="627">
                  <c:v>6.4308000000000529</c:v>
                </c:pt>
                <c:pt idx="628">
                  <c:v>6.4378666666667197</c:v>
                </c:pt>
                <c:pt idx="629">
                  <c:v>6.4449333333333865</c:v>
                </c:pt>
                <c:pt idx="630">
                  <c:v>6.4520000000000532</c:v>
                </c:pt>
                <c:pt idx="631">
                  <c:v>6.45906666666672</c:v>
                </c:pt>
                <c:pt idx="632">
                  <c:v>6.4661333333333868</c:v>
                </c:pt>
                <c:pt idx="633">
                  <c:v>6.4732000000000536</c:v>
                </c:pt>
                <c:pt idx="634">
                  <c:v>6.4802666666667204</c:v>
                </c:pt>
                <c:pt idx="635">
                  <c:v>6.4873333333333871</c:v>
                </c:pt>
                <c:pt idx="636">
                  <c:v>6.4944000000000539</c:v>
                </c:pt>
                <c:pt idx="637">
                  <c:v>6.5014666666667207</c:v>
                </c:pt>
                <c:pt idx="638">
                  <c:v>6.5085333333333875</c:v>
                </c:pt>
                <c:pt idx="639">
                  <c:v>6.5156000000000542</c:v>
                </c:pt>
                <c:pt idx="640">
                  <c:v>6.522666666666721</c:v>
                </c:pt>
                <c:pt idx="641">
                  <c:v>6.5297333333333878</c:v>
                </c:pt>
                <c:pt idx="642">
                  <c:v>6.5368000000000546</c:v>
                </c:pt>
                <c:pt idx="643">
                  <c:v>6.5438666666667213</c:v>
                </c:pt>
                <c:pt idx="644">
                  <c:v>6.5509333333333881</c:v>
                </c:pt>
                <c:pt idx="645">
                  <c:v>6.5580000000000549</c:v>
                </c:pt>
                <c:pt idx="646">
                  <c:v>6.5650666666667217</c:v>
                </c:pt>
                <c:pt idx="647">
                  <c:v>6.5721333333333884</c:v>
                </c:pt>
                <c:pt idx="648">
                  <c:v>6.5792000000000552</c:v>
                </c:pt>
                <c:pt idx="649">
                  <c:v>6.586266666666722</c:v>
                </c:pt>
                <c:pt idx="650">
                  <c:v>6.5933333333333888</c:v>
                </c:pt>
                <c:pt idx="651">
                  <c:v>6.6004000000000556</c:v>
                </c:pt>
                <c:pt idx="652">
                  <c:v>6.6074666666667223</c:v>
                </c:pt>
                <c:pt idx="653">
                  <c:v>6.6145333333333891</c:v>
                </c:pt>
                <c:pt idx="654">
                  <c:v>6.6216000000000559</c:v>
                </c:pt>
                <c:pt idx="655">
                  <c:v>6.6286666666667227</c:v>
                </c:pt>
                <c:pt idx="656">
                  <c:v>6.6357333333333894</c:v>
                </c:pt>
                <c:pt idx="657">
                  <c:v>6.6428000000000562</c:v>
                </c:pt>
                <c:pt idx="658">
                  <c:v>6.649866666666723</c:v>
                </c:pt>
                <c:pt idx="659">
                  <c:v>6.6569333333333898</c:v>
                </c:pt>
                <c:pt idx="660">
                  <c:v>6.6640000000000565</c:v>
                </c:pt>
                <c:pt idx="661">
                  <c:v>6.6710666666667233</c:v>
                </c:pt>
                <c:pt idx="662">
                  <c:v>6.6781333333333901</c:v>
                </c:pt>
                <c:pt idx="663">
                  <c:v>6.6852000000000569</c:v>
                </c:pt>
                <c:pt idx="664">
                  <c:v>6.6922666666667237</c:v>
                </c:pt>
                <c:pt idx="665">
                  <c:v>6.6993333333333904</c:v>
                </c:pt>
                <c:pt idx="666">
                  <c:v>6.7064000000000572</c:v>
                </c:pt>
                <c:pt idx="667">
                  <c:v>6.713466666666724</c:v>
                </c:pt>
                <c:pt idx="668">
                  <c:v>6.7205333333333908</c:v>
                </c:pt>
                <c:pt idx="669">
                  <c:v>6.7276000000000575</c:v>
                </c:pt>
                <c:pt idx="670">
                  <c:v>6.7346666666667243</c:v>
                </c:pt>
                <c:pt idx="671">
                  <c:v>6.7417333333333911</c:v>
                </c:pt>
                <c:pt idx="672">
                  <c:v>6.7488000000000579</c:v>
                </c:pt>
                <c:pt idx="673">
                  <c:v>6.7558666666667246</c:v>
                </c:pt>
                <c:pt idx="674">
                  <c:v>6.7629333333333914</c:v>
                </c:pt>
                <c:pt idx="675">
                  <c:v>6.7700000000000582</c:v>
                </c:pt>
                <c:pt idx="676">
                  <c:v>6.777066666666725</c:v>
                </c:pt>
                <c:pt idx="677">
                  <c:v>6.7841333333333917</c:v>
                </c:pt>
                <c:pt idx="678">
                  <c:v>6.7912000000000585</c:v>
                </c:pt>
                <c:pt idx="679">
                  <c:v>6.7982666666667253</c:v>
                </c:pt>
                <c:pt idx="680">
                  <c:v>6.8053333333333921</c:v>
                </c:pt>
                <c:pt idx="681">
                  <c:v>6.8124000000000589</c:v>
                </c:pt>
                <c:pt idx="682">
                  <c:v>6.8194666666667256</c:v>
                </c:pt>
                <c:pt idx="683">
                  <c:v>6.8265333333333924</c:v>
                </c:pt>
                <c:pt idx="684">
                  <c:v>6.8336000000000592</c:v>
                </c:pt>
                <c:pt idx="685">
                  <c:v>6.840666666666726</c:v>
                </c:pt>
                <c:pt idx="686">
                  <c:v>6.8477333333333927</c:v>
                </c:pt>
                <c:pt idx="687">
                  <c:v>6.8548000000000595</c:v>
                </c:pt>
                <c:pt idx="688">
                  <c:v>6.8618666666667263</c:v>
                </c:pt>
                <c:pt idx="689">
                  <c:v>6.8689333333333931</c:v>
                </c:pt>
                <c:pt idx="690">
                  <c:v>6.8760000000000598</c:v>
                </c:pt>
                <c:pt idx="691">
                  <c:v>6.8830666666667266</c:v>
                </c:pt>
                <c:pt idx="692">
                  <c:v>6.8901333333333934</c:v>
                </c:pt>
                <c:pt idx="693">
                  <c:v>6.8972000000000602</c:v>
                </c:pt>
                <c:pt idx="694">
                  <c:v>6.9042666666667269</c:v>
                </c:pt>
                <c:pt idx="695">
                  <c:v>6.9113333333333937</c:v>
                </c:pt>
                <c:pt idx="696">
                  <c:v>6.9184000000000605</c:v>
                </c:pt>
                <c:pt idx="697">
                  <c:v>6.9254666666667273</c:v>
                </c:pt>
                <c:pt idx="698">
                  <c:v>6.9325333333333941</c:v>
                </c:pt>
                <c:pt idx="699">
                  <c:v>6.9396000000000608</c:v>
                </c:pt>
                <c:pt idx="700">
                  <c:v>6.9466666666667276</c:v>
                </c:pt>
                <c:pt idx="701">
                  <c:v>6.9537333333333944</c:v>
                </c:pt>
                <c:pt idx="702">
                  <c:v>6.9608000000000612</c:v>
                </c:pt>
                <c:pt idx="703">
                  <c:v>6.9678666666667279</c:v>
                </c:pt>
                <c:pt idx="704">
                  <c:v>6.9749333333333947</c:v>
                </c:pt>
                <c:pt idx="705">
                  <c:v>6.9820000000000615</c:v>
                </c:pt>
                <c:pt idx="706">
                  <c:v>6.9890666666667283</c:v>
                </c:pt>
                <c:pt idx="707">
                  <c:v>6.996133333333395</c:v>
                </c:pt>
                <c:pt idx="708">
                  <c:v>7.0032000000000618</c:v>
                </c:pt>
                <c:pt idx="709">
                  <c:v>7.0102666666667286</c:v>
                </c:pt>
                <c:pt idx="710">
                  <c:v>7.0173333333333954</c:v>
                </c:pt>
                <c:pt idx="711">
                  <c:v>7.0244000000000621</c:v>
                </c:pt>
                <c:pt idx="712">
                  <c:v>7.0314666666667289</c:v>
                </c:pt>
                <c:pt idx="713">
                  <c:v>7.0385333333333957</c:v>
                </c:pt>
                <c:pt idx="714">
                  <c:v>7.0456000000000625</c:v>
                </c:pt>
                <c:pt idx="715">
                  <c:v>7.0526666666667293</c:v>
                </c:pt>
                <c:pt idx="716">
                  <c:v>7.059733333333396</c:v>
                </c:pt>
                <c:pt idx="717">
                  <c:v>7.0668000000000628</c:v>
                </c:pt>
                <c:pt idx="718">
                  <c:v>7.0738666666667296</c:v>
                </c:pt>
                <c:pt idx="719">
                  <c:v>7.0809333333333964</c:v>
                </c:pt>
                <c:pt idx="720">
                  <c:v>7.0880000000000631</c:v>
                </c:pt>
                <c:pt idx="721">
                  <c:v>7.0950666666667299</c:v>
                </c:pt>
                <c:pt idx="722">
                  <c:v>7.1021333333333967</c:v>
                </c:pt>
                <c:pt idx="723">
                  <c:v>7.1092000000000635</c:v>
                </c:pt>
                <c:pt idx="724">
                  <c:v>7.1162666666667302</c:v>
                </c:pt>
                <c:pt idx="725">
                  <c:v>7.123333333333397</c:v>
                </c:pt>
                <c:pt idx="726">
                  <c:v>7.1304000000000638</c:v>
                </c:pt>
                <c:pt idx="727">
                  <c:v>7.1374666666667306</c:v>
                </c:pt>
                <c:pt idx="728">
                  <c:v>7.1445333333333974</c:v>
                </c:pt>
                <c:pt idx="729">
                  <c:v>7.1516000000000641</c:v>
                </c:pt>
                <c:pt idx="730">
                  <c:v>7.1586666666667309</c:v>
                </c:pt>
                <c:pt idx="731">
                  <c:v>7.1657333333333977</c:v>
                </c:pt>
                <c:pt idx="732">
                  <c:v>7.1728000000000645</c:v>
                </c:pt>
                <c:pt idx="733">
                  <c:v>7.1798666666667312</c:v>
                </c:pt>
                <c:pt idx="734">
                  <c:v>7.186933333333398</c:v>
                </c:pt>
                <c:pt idx="735">
                  <c:v>7.1940000000000648</c:v>
                </c:pt>
                <c:pt idx="736">
                  <c:v>7.2010666666667316</c:v>
                </c:pt>
                <c:pt idx="737">
                  <c:v>7.2081333333333983</c:v>
                </c:pt>
                <c:pt idx="738">
                  <c:v>7.2152000000000651</c:v>
                </c:pt>
                <c:pt idx="739">
                  <c:v>7.2222666666667319</c:v>
                </c:pt>
                <c:pt idx="740">
                  <c:v>7.2293333333333987</c:v>
                </c:pt>
                <c:pt idx="741">
                  <c:v>7.2364000000000654</c:v>
                </c:pt>
                <c:pt idx="742">
                  <c:v>7.2434666666667322</c:v>
                </c:pt>
                <c:pt idx="743">
                  <c:v>7.250533333333399</c:v>
                </c:pt>
                <c:pt idx="744">
                  <c:v>7.2576000000000658</c:v>
                </c:pt>
                <c:pt idx="745">
                  <c:v>7.2646666666667326</c:v>
                </c:pt>
                <c:pt idx="746">
                  <c:v>7.2717333333333993</c:v>
                </c:pt>
                <c:pt idx="747">
                  <c:v>7.2788000000000661</c:v>
                </c:pt>
                <c:pt idx="748">
                  <c:v>7.2858666666667329</c:v>
                </c:pt>
                <c:pt idx="749">
                  <c:v>7.2929333333333997</c:v>
                </c:pt>
                <c:pt idx="750">
                  <c:v>7.3000000000000664</c:v>
                </c:pt>
                <c:pt idx="751">
                  <c:v>7.3070666666667332</c:v>
                </c:pt>
                <c:pt idx="752">
                  <c:v>7.3141333333334</c:v>
                </c:pt>
                <c:pt idx="753">
                  <c:v>7.3212000000000668</c:v>
                </c:pt>
                <c:pt idx="754">
                  <c:v>7.3282666666667335</c:v>
                </c:pt>
                <c:pt idx="755">
                  <c:v>7.3353333333334003</c:v>
                </c:pt>
                <c:pt idx="756">
                  <c:v>7.3424000000000671</c:v>
                </c:pt>
                <c:pt idx="757">
                  <c:v>7.3494666666667339</c:v>
                </c:pt>
                <c:pt idx="758">
                  <c:v>7.3565333333334006</c:v>
                </c:pt>
                <c:pt idx="759">
                  <c:v>7.3636000000000674</c:v>
                </c:pt>
                <c:pt idx="760">
                  <c:v>7.3706666666667342</c:v>
                </c:pt>
                <c:pt idx="761">
                  <c:v>7.377733333333401</c:v>
                </c:pt>
                <c:pt idx="762">
                  <c:v>7.3848000000000678</c:v>
                </c:pt>
                <c:pt idx="763">
                  <c:v>7.3918666666667345</c:v>
                </c:pt>
                <c:pt idx="764">
                  <c:v>7.3989333333334013</c:v>
                </c:pt>
                <c:pt idx="765">
                  <c:v>7.4060000000000681</c:v>
                </c:pt>
                <c:pt idx="766">
                  <c:v>7.4130666666667349</c:v>
                </c:pt>
                <c:pt idx="767">
                  <c:v>7.4201333333334016</c:v>
                </c:pt>
                <c:pt idx="768">
                  <c:v>7.4272000000000684</c:v>
                </c:pt>
                <c:pt idx="769">
                  <c:v>7.4342666666667352</c:v>
                </c:pt>
                <c:pt idx="770">
                  <c:v>7.441333333333402</c:v>
                </c:pt>
                <c:pt idx="771">
                  <c:v>7.4484000000000687</c:v>
                </c:pt>
                <c:pt idx="772">
                  <c:v>7.4554666666667355</c:v>
                </c:pt>
                <c:pt idx="773">
                  <c:v>7.4625333333334023</c:v>
                </c:pt>
                <c:pt idx="774">
                  <c:v>7.4696000000000691</c:v>
                </c:pt>
                <c:pt idx="775">
                  <c:v>7.4766666666667358</c:v>
                </c:pt>
                <c:pt idx="776">
                  <c:v>7.4837333333334026</c:v>
                </c:pt>
                <c:pt idx="777">
                  <c:v>7.4908000000000694</c:v>
                </c:pt>
                <c:pt idx="778">
                  <c:v>7.4978666666667362</c:v>
                </c:pt>
                <c:pt idx="779">
                  <c:v>7.504933333333403</c:v>
                </c:pt>
                <c:pt idx="780">
                  <c:v>7.5120000000000697</c:v>
                </c:pt>
                <c:pt idx="781">
                  <c:v>7.5190666666667365</c:v>
                </c:pt>
                <c:pt idx="782">
                  <c:v>7.5261333333334033</c:v>
                </c:pt>
                <c:pt idx="783">
                  <c:v>7.5332000000000701</c:v>
                </c:pt>
                <c:pt idx="784">
                  <c:v>7.5402666666667368</c:v>
                </c:pt>
                <c:pt idx="785">
                  <c:v>7.5473333333334036</c:v>
                </c:pt>
                <c:pt idx="786">
                  <c:v>7.5544000000000704</c:v>
                </c:pt>
                <c:pt idx="787">
                  <c:v>7.5614666666667372</c:v>
                </c:pt>
                <c:pt idx="788">
                  <c:v>7.5685333333334039</c:v>
                </c:pt>
                <c:pt idx="789">
                  <c:v>7.5756000000000707</c:v>
                </c:pt>
                <c:pt idx="790">
                  <c:v>7.5826666666667375</c:v>
                </c:pt>
                <c:pt idx="791">
                  <c:v>7.5897333333334043</c:v>
                </c:pt>
                <c:pt idx="792">
                  <c:v>7.5968000000000711</c:v>
                </c:pt>
                <c:pt idx="793">
                  <c:v>7.6038666666667378</c:v>
                </c:pt>
                <c:pt idx="794">
                  <c:v>7.6109333333334046</c:v>
                </c:pt>
                <c:pt idx="795">
                  <c:v>7.6180000000000714</c:v>
                </c:pt>
                <c:pt idx="796">
                  <c:v>7.6250666666667382</c:v>
                </c:pt>
                <c:pt idx="797">
                  <c:v>7.6321333333334049</c:v>
                </c:pt>
                <c:pt idx="798">
                  <c:v>7.6392000000000717</c:v>
                </c:pt>
                <c:pt idx="799">
                  <c:v>7.6462666666667385</c:v>
                </c:pt>
                <c:pt idx="800">
                  <c:v>7.6533333333334053</c:v>
                </c:pt>
                <c:pt idx="801">
                  <c:v>7.660400000000072</c:v>
                </c:pt>
                <c:pt idx="802">
                  <c:v>7.6674666666667388</c:v>
                </c:pt>
                <c:pt idx="803">
                  <c:v>7.6745333333334056</c:v>
                </c:pt>
                <c:pt idx="804">
                  <c:v>7.6816000000000724</c:v>
                </c:pt>
                <c:pt idx="805">
                  <c:v>7.6886666666667391</c:v>
                </c:pt>
                <c:pt idx="806">
                  <c:v>7.6957333333334059</c:v>
                </c:pt>
                <c:pt idx="807">
                  <c:v>7.7028000000000727</c:v>
                </c:pt>
                <c:pt idx="808">
                  <c:v>7.7098666666667395</c:v>
                </c:pt>
                <c:pt idx="809">
                  <c:v>7.7169333333334063</c:v>
                </c:pt>
                <c:pt idx="810">
                  <c:v>7.724000000000073</c:v>
                </c:pt>
                <c:pt idx="811">
                  <c:v>7.7310666666667398</c:v>
                </c:pt>
                <c:pt idx="812">
                  <c:v>7.7381333333334066</c:v>
                </c:pt>
                <c:pt idx="813">
                  <c:v>7.7452000000000734</c:v>
                </c:pt>
                <c:pt idx="814">
                  <c:v>7.7522666666667401</c:v>
                </c:pt>
                <c:pt idx="815">
                  <c:v>7.7593333333334069</c:v>
                </c:pt>
                <c:pt idx="816">
                  <c:v>7.7664000000000737</c:v>
                </c:pt>
                <c:pt idx="817">
                  <c:v>7.7734666666667405</c:v>
                </c:pt>
                <c:pt idx="818">
                  <c:v>7.7805333333334072</c:v>
                </c:pt>
                <c:pt idx="819">
                  <c:v>7.787600000000074</c:v>
                </c:pt>
                <c:pt idx="820">
                  <c:v>7.7946666666667408</c:v>
                </c:pt>
                <c:pt idx="821">
                  <c:v>7.8017333333334076</c:v>
                </c:pt>
                <c:pt idx="822">
                  <c:v>7.8088000000000743</c:v>
                </c:pt>
                <c:pt idx="823">
                  <c:v>7.8158666666667411</c:v>
                </c:pt>
                <c:pt idx="824">
                  <c:v>7.8229333333334079</c:v>
                </c:pt>
                <c:pt idx="825">
                  <c:v>7.8300000000000747</c:v>
                </c:pt>
                <c:pt idx="826">
                  <c:v>7.8370666666667415</c:v>
                </c:pt>
                <c:pt idx="827">
                  <c:v>7.8441333333334082</c:v>
                </c:pt>
                <c:pt idx="828">
                  <c:v>7.851200000000075</c:v>
                </c:pt>
                <c:pt idx="829">
                  <c:v>7.8582666666667418</c:v>
                </c:pt>
                <c:pt idx="830">
                  <c:v>7.8653333333334086</c:v>
                </c:pt>
                <c:pt idx="831">
                  <c:v>7.8724000000000753</c:v>
                </c:pt>
                <c:pt idx="832">
                  <c:v>7.8794666666667421</c:v>
                </c:pt>
                <c:pt idx="833">
                  <c:v>7.8865333333334089</c:v>
                </c:pt>
                <c:pt idx="834">
                  <c:v>7.8936000000000757</c:v>
                </c:pt>
                <c:pt idx="835">
                  <c:v>7.9006666666667424</c:v>
                </c:pt>
                <c:pt idx="836">
                  <c:v>7.9077333333334092</c:v>
                </c:pt>
                <c:pt idx="837">
                  <c:v>7.914800000000076</c:v>
                </c:pt>
                <c:pt idx="838">
                  <c:v>7.9218666666667428</c:v>
                </c:pt>
                <c:pt idx="839">
                  <c:v>7.9289333333334095</c:v>
                </c:pt>
                <c:pt idx="840">
                  <c:v>7.9360000000000763</c:v>
                </c:pt>
                <c:pt idx="841">
                  <c:v>7.9430666666667431</c:v>
                </c:pt>
                <c:pt idx="842">
                  <c:v>7.9501333333334099</c:v>
                </c:pt>
                <c:pt idx="843">
                  <c:v>7.9572000000000767</c:v>
                </c:pt>
                <c:pt idx="844">
                  <c:v>7.9642666666667434</c:v>
                </c:pt>
                <c:pt idx="845">
                  <c:v>7.9713333333334102</c:v>
                </c:pt>
                <c:pt idx="846">
                  <c:v>7.978400000000077</c:v>
                </c:pt>
                <c:pt idx="847">
                  <c:v>7.9854666666667438</c:v>
                </c:pt>
                <c:pt idx="848">
                  <c:v>7.9925333333334105</c:v>
                </c:pt>
                <c:pt idx="849">
                  <c:v>7.9996000000000773</c:v>
                </c:pt>
                <c:pt idx="850">
                  <c:v>8.0066666666667441</c:v>
                </c:pt>
                <c:pt idx="851">
                  <c:v>8.0137333333334109</c:v>
                </c:pt>
                <c:pt idx="852">
                  <c:v>8.0208000000000776</c:v>
                </c:pt>
                <c:pt idx="853">
                  <c:v>8.0278666666667444</c:v>
                </c:pt>
                <c:pt idx="854">
                  <c:v>8.0349333333334112</c:v>
                </c:pt>
                <c:pt idx="855">
                  <c:v>8.042000000000078</c:v>
                </c:pt>
                <c:pt idx="856">
                  <c:v>8.0490666666667448</c:v>
                </c:pt>
                <c:pt idx="857">
                  <c:v>8.0561333333334115</c:v>
                </c:pt>
                <c:pt idx="858">
                  <c:v>8.0632000000000783</c:v>
                </c:pt>
                <c:pt idx="859">
                  <c:v>8.0702666666667451</c:v>
                </c:pt>
                <c:pt idx="860">
                  <c:v>8.0773333333334119</c:v>
                </c:pt>
                <c:pt idx="861">
                  <c:v>8.0844000000000786</c:v>
                </c:pt>
                <c:pt idx="862">
                  <c:v>8.0914666666667454</c:v>
                </c:pt>
                <c:pt idx="863">
                  <c:v>8.0985333333334122</c:v>
                </c:pt>
                <c:pt idx="864">
                  <c:v>8.105600000000079</c:v>
                </c:pt>
                <c:pt idx="865">
                  <c:v>8.1126666666667457</c:v>
                </c:pt>
                <c:pt idx="866">
                  <c:v>8.1197333333334125</c:v>
                </c:pt>
                <c:pt idx="867">
                  <c:v>8.1268000000000793</c:v>
                </c:pt>
                <c:pt idx="868">
                  <c:v>8.1338666666667461</c:v>
                </c:pt>
                <c:pt idx="869">
                  <c:v>8.1409333333334128</c:v>
                </c:pt>
                <c:pt idx="870">
                  <c:v>8.1480000000000796</c:v>
                </c:pt>
                <c:pt idx="871">
                  <c:v>8.1550666666667464</c:v>
                </c:pt>
                <c:pt idx="872">
                  <c:v>8.1621333333334132</c:v>
                </c:pt>
                <c:pt idx="873">
                  <c:v>8.16920000000008</c:v>
                </c:pt>
                <c:pt idx="874">
                  <c:v>8.1762666666667467</c:v>
                </c:pt>
                <c:pt idx="875">
                  <c:v>8.1833333333334135</c:v>
                </c:pt>
                <c:pt idx="876">
                  <c:v>8.1904000000000803</c:v>
                </c:pt>
                <c:pt idx="877">
                  <c:v>8.1974666666667471</c:v>
                </c:pt>
                <c:pt idx="878">
                  <c:v>8.2045333333334138</c:v>
                </c:pt>
                <c:pt idx="879">
                  <c:v>8.2116000000000806</c:v>
                </c:pt>
                <c:pt idx="880">
                  <c:v>8.2186666666667474</c:v>
                </c:pt>
                <c:pt idx="881">
                  <c:v>8.2257333333334142</c:v>
                </c:pt>
                <c:pt idx="882">
                  <c:v>8.2328000000000809</c:v>
                </c:pt>
                <c:pt idx="883">
                  <c:v>8.2398666666667477</c:v>
                </c:pt>
                <c:pt idx="884">
                  <c:v>8.2469333333334145</c:v>
                </c:pt>
                <c:pt idx="885">
                  <c:v>8.2540000000000813</c:v>
                </c:pt>
                <c:pt idx="886">
                  <c:v>8.261066666666748</c:v>
                </c:pt>
                <c:pt idx="887">
                  <c:v>8.2681333333334148</c:v>
                </c:pt>
                <c:pt idx="888">
                  <c:v>8.2752000000000816</c:v>
                </c:pt>
                <c:pt idx="889">
                  <c:v>8.2822666666667484</c:v>
                </c:pt>
                <c:pt idx="890">
                  <c:v>8.2893333333334152</c:v>
                </c:pt>
                <c:pt idx="891">
                  <c:v>8.2964000000000819</c:v>
                </c:pt>
                <c:pt idx="892">
                  <c:v>8.3034666666667487</c:v>
                </c:pt>
                <c:pt idx="893">
                  <c:v>8.3105333333334155</c:v>
                </c:pt>
                <c:pt idx="894">
                  <c:v>8.3176000000000823</c:v>
                </c:pt>
                <c:pt idx="895">
                  <c:v>8.324666666666749</c:v>
                </c:pt>
                <c:pt idx="896">
                  <c:v>8.3317333333334158</c:v>
                </c:pt>
                <c:pt idx="897">
                  <c:v>8.3388000000000826</c:v>
                </c:pt>
                <c:pt idx="898">
                  <c:v>8.3458666666667494</c:v>
                </c:pt>
                <c:pt idx="899">
                  <c:v>8.3529333333334161</c:v>
                </c:pt>
                <c:pt idx="900">
                  <c:v>8.3600000000000829</c:v>
                </c:pt>
                <c:pt idx="901">
                  <c:v>8.3670666666667497</c:v>
                </c:pt>
                <c:pt idx="902">
                  <c:v>8.3741333333334165</c:v>
                </c:pt>
                <c:pt idx="903">
                  <c:v>8.3812000000000833</c:v>
                </c:pt>
                <c:pt idx="904">
                  <c:v>8.38826666666675</c:v>
                </c:pt>
                <c:pt idx="905">
                  <c:v>8.3953333333334168</c:v>
                </c:pt>
                <c:pt idx="906">
                  <c:v>8.4024000000000836</c:v>
                </c:pt>
                <c:pt idx="907">
                  <c:v>8.4094666666667504</c:v>
                </c:pt>
                <c:pt idx="908">
                  <c:v>8.4165333333334171</c:v>
                </c:pt>
                <c:pt idx="909">
                  <c:v>8.4236000000000839</c:v>
                </c:pt>
                <c:pt idx="910">
                  <c:v>8.4306666666667507</c:v>
                </c:pt>
                <c:pt idx="911">
                  <c:v>8.4377333333334175</c:v>
                </c:pt>
                <c:pt idx="912">
                  <c:v>8.4448000000000842</c:v>
                </c:pt>
                <c:pt idx="913">
                  <c:v>8.451866666666751</c:v>
                </c:pt>
                <c:pt idx="914">
                  <c:v>8.4589333333334178</c:v>
                </c:pt>
                <c:pt idx="915">
                  <c:v>8.4660000000000846</c:v>
                </c:pt>
                <c:pt idx="916">
                  <c:v>8.4730666666667513</c:v>
                </c:pt>
                <c:pt idx="917">
                  <c:v>8.4801333333334181</c:v>
                </c:pt>
                <c:pt idx="918">
                  <c:v>8.4872000000000849</c:v>
                </c:pt>
                <c:pt idx="919">
                  <c:v>8.4942666666667517</c:v>
                </c:pt>
                <c:pt idx="920">
                  <c:v>8.5013333333334185</c:v>
                </c:pt>
                <c:pt idx="921">
                  <c:v>8.5084000000000852</c:v>
                </c:pt>
                <c:pt idx="922">
                  <c:v>8.515466666666752</c:v>
                </c:pt>
                <c:pt idx="923">
                  <c:v>8.5225333333334188</c:v>
                </c:pt>
                <c:pt idx="924">
                  <c:v>8.5296000000000856</c:v>
                </c:pt>
                <c:pt idx="925">
                  <c:v>8.5366666666667523</c:v>
                </c:pt>
                <c:pt idx="926">
                  <c:v>8.5437333333334191</c:v>
                </c:pt>
                <c:pt idx="927">
                  <c:v>8.5508000000000859</c:v>
                </c:pt>
                <c:pt idx="928">
                  <c:v>8.5578666666667527</c:v>
                </c:pt>
                <c:pt idx="929">
                  <c:v>8.5649333333334194</c:v>
                </c:pt>
                <c:pt idx="930">
                  <c:v>8.5720000000000862</c:v>
                </c:pt>
                <c:pt idx="931">
                  <c:v>8.579066666666753</c:v>
                </c:pt>
                <c:pt idx="932">
                  <c:v>8.5861333333334198</c:v>
                </c:pt>
                <c:pt idx="933">
                  <c:v>8.5932000000000865</c:v>
                </c:pt>
                <c:pt idx="934">
                  <c:v>8.6002666666667533</c:v>
                </c:pt>
                <c:pt idx="935">
                  <c:v>8.6073333333334201</c:v>
                </c:pt>
                <c:pt idx="936">
                  <c:v>8.6144000000000869</c:v>
                </c:pt>
                <c:pt idx="937">
                  <c:v>8.6214666666667537</c:v>
                </c:pt>
                <c:pt idx="938">
                  <c:v>8.6285333333334204</c:v>
                </c:pt>
                <c:pt idx="939">
                  <c:v>8.6356000000000872</c:v>
                </c:pt>
                <c:pt idx="940">
                  <c:v>8.642666666666754</c:v>
                </c:pt>
                <c:pt idx="941">
                  <c:v>8.6497333333334208</c:v>
                </c:pt>
                <c:pt idx="942">
                  <c:v>8.6568000000000875</c:v>
                </c:pt>
                <c:pt idx="943">
                  <c:v>8.6638666666667543</c:v>
                </c:pt>
                <c:pt idx="944">
                  <c:v>8.6709333333334211</c:v>
                </c:pt>
                <c:pt idx="945">
                  <c:v>8.6780000000000879</c:v>
                </c:pt>
                <c:pt idx="946">
                  <c:v>8.6850666666667546</c:v>
                </c:pt>
                <c:pt idx="947">
                  <c:v>8.6921333333334214</c:v>
                </c:pt>
                <c:pt idx="948">
                  <c:v>8.6992000000000882</c:v>
                </c:pt>
                <c:pt idx="949">
                  <c:v>8.706266666666755</c:v>
                </c:pt>
                <c:pt idx="950">
                  <c:v>8.7133333333334217</c:v>
                </c:pt>
                <c:pt idx="951">
                  <c:v>8.7204000000000885</c:v>
                </c:pt>
                <c:pt idx="952">
                  <c:v>8.7274666666667553</c:v>
                </c:pt>
                <c:pt idx="953">
                  <c:v>8.7345333333334221</c:v>
                </c:pt>
                <c:pt idx="954">
                  <c:v>8.7416000000000889</c:v>
                </c:pt>
                <c:pt idx="955">
                  <c:v>8.7486666666667556</c:v>
                </c:pt>
                <c:pt idx="956">
                  <c:v>8.7557333333334224</c:v>
                </c:pt>
                <c:pt idx="957">
                  <c:v>8.7628000000000892</c:v>
                </c:pt>
                <c:pt idx="958">
                  <c:v>8.769866666666756</c:v>
                </c:pt>
                <c:pt idx="959">
                  <c:v>8.7769333333334227</c:v>
                </c:pt>
                <c:pt idx="960">
                  <c:v>8.7840000000000895</c:v>
                </c:pt>
                <c:pt idx="961">
                  <c:v>8.7910666666667563</c:v>
                </c:pt>
                <c:pt idx="962">
                  <c:v>8.7981333333334231</c:v>
                </c:pt>
                <c:pt idx="963">
                  <c:v>8.8052000000000898</c:v>
                </c:pt>
                <c:pt idx="964">
                  <c:v>8.8122666666667566</c:v>
                </c:pt>
                <c:pt idx="965">
                  <c:v>8.8193333333334234</c:v>
                </c:pt>
                <c:pt idx="966">
                  <c:v>8.8264000000000902</c:v>
                </c:pt>
                <c:pt idx="967">
                  <c:v>8.833466666666757</c:v>
                </c:pt>
                <c:pt idx="968">
                  <c:v>8.8405333333334237</c:v>
                </c:pt>
                <c:pt idx="969">
                  <c:v>8.8476000000000905</c:v>
                </c:pt>
                <c:pt idx="970">
                  <c:v>8.8546666666667573</c:v>
                </c:pt>
                <c:pt idx="971">
                  <c:v>8.8617333333334241</c:v>
                </c:pt>
                <c:pt idx="972">
                  <c:v>8.8688000000000908</c:v>
                </c:pt>
                <c:pt idx="973">
                  <c:v>8.8758666666667576</c:v>
                </c:pt>
                <c:pt idx="974">
                  <c:v>8.8829333333334244</c:v>
                </c:pt>
                <c:pt idx="975">
                  <c:v>8.8900000000000912</c:v>
                </c:pt>
                <c:pt idx="976">
                  <c:v>8.8970666666667579</c:v>
                </c:pt>
                <c:pt idx="977">
                  <c:v>8.9041333333334247</c:v>
                </c:pt>
                <c:pt idx="978">
                  <c:v>8.9112000000000915</c:v>
                </c:pt>
                <c:pt idx="979">
                  <c:v>8.9182666666667583</c:v>
                </c:pt>
                <c:pt idx="980">
                  <c:v>8.925333333333425</c:v>
                </c:pt>
                <c:pt idx="981">
                  <c:v>8.9324000000000918</c:v>
                </c:pt>
                <c:pt idx="982">
                  <c:v>8.9394666666667586</c:v>
                </c:pt>
                <c:pt idx="983">
                  <c:v>8.9465333333334254</c:v>
                </c:pt>
                <c:pt idx="984">
                  <c:v>8.9536000000000922</c:v>
                </c:pt>
                <c:pt idx="985">
                  <c:v>8.9606666666667589</c:v>
                </c:pt>
                <c:pt idx="986">
                  <c:v>8.9677333333334257</c:v>
                </c:pt>
                <c:pt idx="987">
                  <c:v>8.9748000000000925</c:v>
                </c:pt>
                <c:pt idx="988">
                  <c:v>8.9818666666667593</c:v>
                </c:pt>
                <c:pt idx="989">
                  <c:v>8.988933333333426</c:v>
                </c:pt>
                <c:pt idx="990">
                  <c:v>8.9960000000000928</c:v>
                </c:pt>
                <c:pt idx="991">
                  <c:v>9.0030666666667596</c:v>
                </c:pt>
                <c:pt idx="992">
                  <c:v>9.0101333333334264</c:v>
                </c:pt>
                <c:pt idx="993">
                  <c:v>9.0172000000000931</c:v>
                </c:pt>
                <c:pt idx="994">
                  <c:v>9.0242666666667599</c:v>
                </c:pt>
                <c:pt idx="995">
                  <c:v>9.0313333333334267</c:v>
                </c:pt>
                <c:pt idx="996">
                  <c:v>9.0384000000000935</c:v>
                </c:pt>
                <c:pt idx="997">
                  <c:v>9.0454666666667602</c:v>
                </c:pt>
                <c:pt idx="998">
                  <c:v>9.052533333333427</c:v>
                </c:pt>
                <c:pt idx="999">
                  <c:v>9.0596000000000938</c:v>
                </c:pt>
                <c:pt idx="1000">
                  <c:v>9.0666666666667606</c:v>
                </c:pt>
                <c:pt idx="1001">
                  <c:v>9.0737333333334274</c:v>
                </c:pt>
                <c:pt idx="1002">
                  <c:v>9.0808000000000941</c:v>
                </c:pt>
                <c:pt idx="1003">
                  <c:v>9.0878666666667609</c:v>
                </c:pt>
                <c:pt idx="1004">
                  <c:v>9.0949333333334277</c:v>
                </c:pt>
                <c:pt idx="1005">
                  <c:v>9.1020000000000945</c:v>
                </c:pt>
                <c:pt idx="1006">
                  <c:v>9.1090666666667612</c:v>
                </c:pt>
                <c:pt idx="1007">
                  <c:v>9.116133333333428</c:v>
                </c:pt>
                <c:pt idx="1008">
                  <c:v>9.1232000000000948</c:v>
                </c:pt>
                <c:pt idx="1009">
                  <c:v>9.1302666666667616</c:v>
                </c:pt>
                <c:pt idx="1010">
                  <c:v>9.1373333333334283</c:v>
                </c:pt>
                <c:pt idx="1011">
                  <c:v>9.1444000000000951</c:v>
                </c:pt>
                <c:pt idx="1012">
                  <c:v>9.1514666666667619</c:v>
                </c:pt>
                <c:pt idx="1013">
                  <c:v>9.1585333333334287</c:v>
                </c:pt>
                <c:pt idx="1014">
                  <c:v>9.1656000000000954</c:v>
                </c:pt>
                <c:pt idx="1015">
                  <c:v>9.1726666666667622</c:v>
                </c:pt>
                <c:pt idx="1016">
                  <c:v>9.179733333333429</c:v>
                </c:pt>
                <c:pt idx="1017">
                  <c:v>9.1868000000000958</c:v>
                </c:pt>
                <c:pt idx="1018">
                  <c:v>9.1938666666667626</c:v>
                </c:pt>
                <c:pt idx="1019">
                  <c:v>9.2009333333334293</c:v>
                </c:pt>
                <c:pt idx="1020">
                  <c:v>9.2080000000000961</c:v>
                </c:pt>
                <c:pt idx="1021">
                  <c:v>9.2150666666667629</c:v>
                </c:pt>
                <c:pt idx="1022">
                  <c:v>9.2221333333334297</c:v>
                </c:pt>
                <c:pt idx="1023">
                  <c:v>9.2292000000000964</c:v>
                </c:pt>
                <c:pt idx="1024">
                  <c:v>9.2362666666667632</c:v>
                </c:pt>
                <c:pt idx="1025">
                  <c:v>9.24333333333343</c:v>
                </c:pt>
                <c:pt idx="1026">
                  <c:v>9.2504000000000968</c:v>
                </c:pt>
                <c:pt idx="1027">
                  <c:v>9.2574666666667635</c:v>
                </c:pt>
                <c:pt idx="1028">
                  <c:v>9.2645333333334303</c:v>
                </c:pt>
                <c:pt idx="1029">
                  <c:v>9.2716000000000971</c:v>
                </c:pt>
                <c:pt idx="1030">
                  <c:v>9.2786666666667639</c:v>
                </c:pt>
                <c:pt idx="1031">
                  <c:v>9.2857333333334307</c:v>
                </c:pt>
                <c:pt idx="1032">
                  <c:v>9.2928000000000974</c:v>
                </c:pt>
                <c:pt idx="1033">
                  <c:v>9.2998666666667642</c:v>
                </c:pt>
                <c:pt idx="1034">
                  <c:v>9.306933333333431</c:v>
                </c:pt>
                <c:pt idx="1035">
                  <c:v>9.3140000000000978</c:v>
                </c:pt>
                <c:pt idx="1036">
                  <c:v>9.3210666666667645</c:v>
                </c:pt>
                <c:pt idx="1037">
                  <c:v>9.3281333333334313</c:v>
                </c:pt>
                <c:pt idx="1038">
                  <c:v>9.3352000000000981</c:v>
                </c:pt>
                <c:pt idx="1039">
                  <c:v>9.3422666666667649</c:v>
                </c:pt>
                <c:pt idx="1040">
                  <c:v>9.3493333333334316</c:v>
                </c:pt>
                <c:pt idx="1041">
                  <c:v>9.3564000000000984</c:v>
                </c:pt>
                <c:pt idx="1042">
                  <c:v>9.3634666666667652</c:v>
                </c:pt>
                <c:pt idx="1043">
                  <c:v>9.370533333333432</c:v>
                </c:pt>
                <c:pt idx="1044">
                  <c:v>9.3776000000000987</c:v>
                </c:pt>
                <c:pt idx="1045">
                  <c:v>9.3846666666667655</c:v>
                </c:pt>
                <c:pt idx="1046">
                  <c:v>9.3917333333334323</c:v>
                </c:pt>
                <c:pt idx="1047">
                  <c:v>9.3988000000000991</c:v>
                </c:pt>
                <c:pt idx="1048">
                  <c:v>9.4058666666667659</c:v>
                </c:pt>
                <c:pt idx="1049">
                  <c:v>9.4129333333334326</c:v>
                </c:pt>
                <c:pt idx="1050">
                  <c:v>9.4200000000000994</c:v>
                </c:pt>
                <c:pt idx="1051">
                  <c:v>9.4270666666667662</c:v>
                </c:pt>
                <c:pt idx="1052">
                  <c:v>9.434133333333433</c:v>
                </c:pt>
                <c:pt idx="1053">
                  <c:v>9.4412000000000997</c:v>
                </c:pt>
                <c:pt idx="1054">
                  <c:v>9.4482666666667665</c:v>
                </c:pt>
                <c:pt idx="1055">
                  <c:v>9.4553333333334333</c:v>
                </c:pt>
                <c:pt idx="1056">
                  <c:v>9.4624000000001001</c:v>
                </c:pt>
                <c:pt idx="1057">
                  <c:v>9.4694666666667668</c:v>
                </c:pt>
                <c:pt idx="1058">
                  <c:v>9.4765333333334336</c:v>
                </c:pt>
                <c:pt idx="1059">
                  <c:v>9.4836000000001004</c:v>
                </c:pt>
                <c:pt idx="1060">
                  <c:v>9.4906666666667672</c:v>
                </c:pt>
                <c:pt idx="1061">
                  <c:v>9.4977333333334339</c:v>
                </c:pt>
                <c:pt idx="1062">
                  <c:v>9.5048000000001007</c:v>
                </c:pt>
                <c:pt idx="1063">
                  <c:v>9.5118666666667675</c:v>
                </c:pt>
                <c:pt idx="1064">
                  <c:v>9.5189333333334343</c:v>
                </c:pt>
                <c:pt idx="1065">
                  <c:v>9.5260000000001011</c:v>
                </c:pt>
                <c:pt idx="1066">
                  <c:v>9.5330666666667678</c:v>
                </c:pt>
                <c:pt idx="1067">
                  <c:v>9.5401333333334346</c:v>
                </c:pt>
                <c:pt idx="1068">
                  <c:v>9.5472000000001014</c:v>
                </c:pt>
                <c:pt idx="1069">
                  <c:v>9.5542666666667682</c:v>
                </c:pt>
                <c:pt idx="1070">
                  <c:v>9.5613333333334349</c:v>
                </c:pt>
                <c:pt idx="1071">
                  <c:v>9.5684000000001017</c:v>
                </c:pt>
                <c:pt idx="1072">
                  <c:v>9.5754666666667685</c:v>
                </c:pt>
                <c:pt idx="1073">
                  <c:v>9.5825333333334353</c:v>
                </c:pt>
                <c:pt idx="1074">
                  <c:v>9.589600000000102</c:v>
                </c:pt>
                <c:pt idx="1075">
                  <c:v>9.5966666666667688</c:v>
                </c:pt>
                <c:pt idx="1076">
                  <c:v>9.6037333333334356</c:v>
                </c:pt>
                <c:pt idx="1077">
                  <c:v>9.6108000000001024</c:v>
                </c:pt>
                <c:pt idx="1078">
                  <c:v>9.6178666666667691</c:v>
                </c:pt>
                <c:pt idx="1079">
                  <c:v>9.6249333333334359</c:v>
                </c:pt>
                <c:pt idx="1080">
                  <c:v>9.6320000000001027</c:v>
                </c:pt>
                <c:pt idx="1081">
                  <c:v>9.6390666666667695</c:v>
                </c:pt>
                <c:pt idx="1082">
                  <c:v>9.6461333333334363</c:v>
                </c:pt>
                <c:pt idx="1083">
                  <c:v>9.653200000000103</c:v>
                </c:pt>
                <c:pt idx="1084">
                  <c:v>9.6602666666667698</c:v>
                </c:pt>
                <c:pt idx="1085">
                  <c:v>9.6673333333334366</c:v>
                </c:pt>
                <c:pt idx="1086">
                  <c:v>9.6744000000001034</c:v>
                </c:pt>
                <c:pt idx="1087">
                  <c:v>9.6814666666667701</c:v>
                </c:pt>
                <c:pt idx="1088">
                  <c:v>9.6885333333334369</c:v>
                </c:pt>
                <c:pt idx="1089">
                  <c:v>9.6956000000001037</c:v>
                </c:pt>
                <c:pt idx="1090">
                  <c:v>9.7026666666667705</c:v>
                </c:pt>
                <c:pt idx="1091">
                  <c:v>9.7097333333334372</c:v>
                </c:pt>
                <c:pt idx="1092">
                  <c:v>9.716800000000104</c:v>
                </c:pt>
                <c:pt idx="1093">
                  <c:v>9.7238666666667708</c:v>
                </c:pt>
                <c:pt idx="1094">
                  <c:v>9.7309333333334376</c:v>
                </c:pt>
                <c:pt idx="1095">
                  <c:v>9.7380000000001044</c:v>
                </c:pt>
                <c:pt idx="1096">
                  <c:v>9.7450666666667711</c:v>
                </c:pt>
                <c:pt idx="1097">
                  <c:v>9.7521333333334379</c:v>
                </c:pt>
                <c:pt idx="1098">
                  <c:v>9.7592000000001047</c:v>
                </c:pt>
                <c:pt idx="1099">
                  <c:v>9.7662666666667715</c:v>
                </c:pt>
                <c:pt idx="1100">
                  <c:v>9.7733333333334382</c:v>
                </c:pt>
                <c:pt idx="1101">
                  <c:v>9.780400000000105</c:v>
                </c:pt>
                <c:pt idx="1102">
                  <c:v>9.7874666666667718</c:v>
                </c:pt>
                <c:pt idx="1103">
                  <c:v>9.7945333333334386</c:v>
                </c:pt>
                <c:pt idx="1104">
                  <c:v>9.8016000000001053</c:v>
                </c:pt>
                <c:pt idx="1105">
                  <c:v>9.8086666666667721</c:v>
                </c:pt>
                <c:pt idx="1106">
                  <c:v>9.8157333333334389</c:v>
                </c:pt>
                <c:pt idx="1107">
                  <c:v>9.8228000000001057</c:v>
                </c:pt>
                <c:pt idx="1108">
                  <c:v>9.8298666666667724</c:v>
                </c:pt>
                <c:pt idx="1109">
                  <c:v>9.8369333333334392</c:v>
                </c:pt>
                <c:pt idx="1110">
                  <c:v>9.844000000000106</c:v>
                </c:pt>
                <c:pt idx="1111">
                  <c:v>9.8510666666667728</c:v>
                </c:pt>
                <c:pt idx="1112">
                  <c:v>9.8581333333334396</c:v>
                </c:pt>
                <c:pt idx="1113">
                  <c:v>9.8652000000001063</c:v>
                </c:pt>
                <c:pt idx="1114">
                  <c:v>9.8722666666667731</c:v>
                </c:pt>
                <c:pt idx="1115">
                  <c:v>9.8793333333334399</c:v>
                </c:pt>
                <c:pt idx="1116">
                  <c:v>9.8864000000001067</c:v>
                </c:pt>
                <c:pt idx="1117">
                  <c:v>9.8934666666667734</c:v>
                </c:pt>
                <c:pt idx="1118">
                  <c:v>9.9005333333334402</c:v>
                </c:pt>
                <c:pt idx="1119">
                  <c:v>9.907600000000107</c:v>
                </c:pt>
                <c:pt idx="1120">
                  <c:v>9.9146666666667738</c:v>
                </c:pt>
                <c:pt idx="1121">
                  <c:v>9.9217333333334405</c:v>
                </c:pt>
                <c:pt idx="1122">
                  <c:v>9.9288000000001073</c:v>
                </c:pt>
                <c:pt idx="1123">
                  <c:v>9.9358666666667741</c:v>
                </c:pt>
                <c:pt idx="1124">
                  <c:v>9.9429333333334409</c:v>
                </c:pt>
                <c:pt idx="1125">
                  <c:v>9.9500000000001076</c:v>
                </c:pt>
                <c:pt idx="1126">
                  <c:v>9.9570666666667744</c:v>
                </c:pt>
                <c:pt idx="1127">
                  <c:v>9.9641333333334412</c:v>
                </c:pt>
                <c:pt idx="1128">
                  <c:v>9.971200000000108</c:v>
                </c:pt>
                <c:pt idx="1129">
                  <c:v>9.9782666666667748</c:v>
                </c:pt>
                <c:pt idx="1130">
                  <c:v>9.9853333333334415</c:v>
                </c:pt>
                <c:pt idx="1131">
                  <c:v>9.9924000000001083</c:v>
                </c:pt>
                <c:pt idx="1132">
                  <c:v>9.9994666666667751</c:v>
                </c:pt>
                <c:pt idx="1133">
                  <c:v>10.006533333333442</c:v>
                </c:pt>
                <c:pt idx="1134">
                  <c:v>10.013600000000109</c:v>
                </c:pt>
                <c:pt idx="1135">
                  <c:v>10.020666666666775</c:v>
                </c:pt>
                <c:pt idx="1136">
                  <c:v>10.027733333333442</c:v>
                </c:pt>
                <c:pt idx="1137">
                  <c:v>10.034800000000109</c:v>
                </c:pt>
                <c:pt idx="1138">
                  <c:v>10.041866666666776</c:v>
                </c:pt>
                <c:pt idx="1139">
                  <c:v>10.048933333333443</c:v>
                </c:pt>
                <c:pt idx="1140">
                  <c:v>10.056000000000109</c:v>
                </c:pt>
                <c:pt idx="1141">
                  <c:v>10.063066666666776</c:v>
                </c:pt>
                <c:pt idx="1142">
                  <c:v>10.070133333333443</c:v>
                </c:pt>
                <c:pt idx="1143">
                  <c:v>10.07720000000011</c:v>
                </c:pt>
                <c:pt idx="1144">
                  <c:v>10.084266666666776</c:v>
                </c:pt>
                <c:pt idx="1145">
                  <c:v>10.091333333333443</c:v>
                </c:pt>
                <c:pt idx="1146">
                  <c:v>10.09840000000011</c:v>
                </c:pt>
                <c:pt idx="1147">
                  <c:v>10.105466666666777</c:v>
                </c:pt>
                <c:pt idx="1148">
                  <c:v>10.112533333333444</c:v>
                </c:pt>
                <c:pt idx="1149">
                  <c:v>10.11960000000011</c:v>
                </c:pt>
                <c:pt idx="1150">
                  <c:v>10.126666666666777</c:v>
                </c:pt>
                <c:pt idx="1151">
                  <c:v>10.133733333333444</c:v>
                </c:pt>
                <c:pt idx="1152">
                  <c:v>10.140800000000111</c:v>
                </c:pt>
                <c:pt idx="1153">
                  <c:v>10.147866666666777</c:v>
                </c:pt>
                <c:pt idx="1154">
                  <c:v>10.154933333333444</c:v>
                </c:pt>
                <c:pt idx="1155">
                  <c:v>10.162000000000111</c:v>
                </c:pt>
                <c:pt idx="1156">
                  <c:v>10.169066666666778</c:v>
                </c:pt>
                <c:pt idx="1157">
                  <c:v>10.176133333333444</c:v>
                </c:pt>
                <c:pt idx="1158">
                  <c:v>10.183200000000111</c:v>
                </c:pt>
                <c:pt idx="1159">
                  <c:v>10.190266666666778</c:v>
                </c:pt>
                <c:pt idx="1160">
                  <c:v>10.197333333333445</c:v>
                </c:pt>
                <c:pt idx="1161">
                  <c:v>10.204400000000112</c:v>
                </c:pt>
                <c:pt idx="1162">
                  <c:v>10.211466666666778</c:v>
                </c:pt>
                <c:pt idx="1163">
                  <c:v>10.218533333333445</c:v>
                </c:pt>
                <c:pt idx="1164">
                  <c:v>10.225600000000112</c:v>
                </c:pt>
                <c:pt idx="1165">
                  <c:v>10.232666666666779</c:v>
                </c:pt>
                <c:pt idx="1166">
                  <c:v>10.239733333333445</c:v>
                </c:pt>
                <c:pt idx="1167">
                  <c:v>10.246800000000112</c:v>
                </c:pt>
                <c:pt idx="1168">
                  <c:v>10.253866666666779</c:v>
                </c:pt>
                <c:pt idx="1169">
                  <c:v>10.260933333333446</c:v>
                </c:pt>
                <c:pt idx="1170">
                  <c:v>10.268000000000113</c:v>
                </c:pt>
                <c:pt idx="1171">
                  <c:v>10.275066666666779</c:v>
                </c:pt>
                <c:pt idx="1172">
                  <c:v>10.282133333333446</c:v>
                </c:pt>
                <c:pt idx="1173">
                  <c:v>10.289200000000113</c:v>
                </c:pt>
                <c:pt idx="1174">
                  <c:v>10.29626666666678</c:v>
                </c:pt>
                <c:pt idx="1175">
                  <c:v>10.303333333333446</c:v>
                </c:pt>
                <c:pt idx="1176">
                  <c:v>10.310400000000113</c:v>
                </c:pt>
                <c:pt idx="1177">
                  <c:v>10.31746666666678</c:v>
                </c:pt>
                <c:pt idx="1178">
                  <c:v>10.324533333333447</c:v>
                </c:pt>
                <c:pt idx="1179">
                  <c:v>10.331600000000114</c:v>
                </c:pt>
                <c:pt idx="1180">
                  <c:v>10.33866666666678</c:v>
                </c:pt>
                <c:pt idx="1181">
                  <c:v>10.345733333333447</c:v>
                </c:pt>
                <c:pt idx="1182">
                  <c:v>10.352800000000114</c:v>
                </c:pt>
                <c:pt idx="1183">
                  <c:v>10.359866666666781</c:v>
                </c:pt>
                <c:pt idx="1184">
                  <c:v>10.366933333333447</c:v>
                </c:pt>
                <c:pt idx="1185">
                  <c:v>10.374000000000114</c:v>
                </c:pt>
                <c:pt idx="1186">
                  <c:v>10.381066666666781</c:v>
                </c:pt>
                <c:pt idx="1187">
                  <c:v>10.388133333333448</c:v>
                </c:pt>
                <c:pt idx="1188">
                  <c:v>10.395200000000115</c:v>
                </c:pt>
                <c:pt idx="1189">
                  <c:v>10.402266666666781</c:v>
                </c:pt>
                <c:pt idx="1190">
                  <c:v>10.409333333333448</c:v>
                </c:pt>
                <c:pt idx="1191">
                  <c:v>10.416400000000115</c:v>
                </c:pt>
                <c:pt idx="1192">
                  <c:v>10.423466666666782</c:v>
                </c:pt>
                <c:pt idx="1193">
                  <c:v>10.430533333333448</c:v>
                </c:pt>
                <c:pt idx="1194">
                  <c:v>10.437600000000115</c:v>
                </c:pt>
                <c:pt idx="1195">
                  <c:v>10.444666666666782</c:v>
                </c:pt>
                <c:pt idx="1196">
                  <c:v>10.451733333333449</c:v>
                </c:pt>
                <c:pt idx="1197">
                  <c:v>10.458800000000116</c:v>
                </c:pt>
                <c:pt idx="1198">
                  <c:v>10.465866666666782</c:v>
                </c:pt>
                <c:pt idx="1199">
                  <c:v>10.472933333333449</c:v>
                </c:pt>
                <c:pt idx="1200">
                  <c:v>10.480000000000116</c:v>
                </c:pt>
                <c:pt idx="1201">
                  <c:v>10.487066666666783</c:v>
                </c:pt>
                <c:pt idx="1202">
                  <c:v>10.494133333333449</c:v>
                </c:pt>
                <c:pt idx="1203">
                  <c:v>10.501200000000116</c:v>
                </c:pt>
                <c:pt idx="1204">
                  <c:v>10.508266666666783</c:v>
                </c:pt>
                <c:pt idx="1205">
                  <c:v>10.51533333333345</c:v>
                </c:pt>
                <c:pt idx="1206">
                  <c:v>10.522400000000117</c:v>
                </c:pt>
                <c:pt idx="1207">
                  <c:v>10.529466666666783</c:v>
                </c:pt>
                <c:pt idx="1208">
                  <c:v>10.53653333333345</c:v>
                </c:pt>
                <c:pt idx="1209">
                  <c:v>10.543600000000117</c:v>
                </c:pt>
                <c:pt idx="1210">
                  <c:v>10.550666666666784</c:v>
                </c:pt>
                <c:pt idx="1211">
                  <c:v>10.55773333333345</c:v>
                </c:pt>
                <c:pt idx="1212">
                  <c:v>10.564800000000117</c:v>
                </c:pt>
                <c:pt idx="1213">
                  <c:v>10.571866666666784</c:v>
                </c:pt>
                <c:pt idx="1214">
                  <c:v>10.578933333333451</c:v>
                </c:pt>
                <c:pt idx="1215">
                  <c:v>10.586000000000118</c:v>
                </c:pt>
                <c:pt idx="1216">
                  <c:v>10.593066666666784</c:v>
                </c:pt>
                <c:pt idx="1217">
                  <c:v>10.600133333333451</c:v>
                </c:pt>
                <c:pt idx="1218">
                  <c:v>10.607200000000118</c:v>
                </c:pt>
                <c:pt idx="1219">
                  <c:v>10.614266666666785</c:v>
                </c:pt>
                <c:pt idx="1220">
                  <c:v>10.621333333333451</c:v>
                </c:pt>
                <c:pt idx="1221">
                  <c:v>10.628400000000118</c:v>
                </c:pt>
                <c:pt idx="1222">
                  <c:v>10.635466666666785</c:v>
                </c:pt>
                <c:pt idx="1223">
                  <c:v>10.642533333333452</c:v>
                </c:pt>
                <c:pt idx="1224">
                  <c:v>10.649600000000119</c:v>
                </c:pt>
                <c:pt idx="1225">
                  <c:v>10.656666666666785</c:v>
                </c:pt>
                <c:pt idx="1226">
                  <c:v>10.663733333333452</c:v>
                </c:pt>
                <c:pt idx="1227">
                  <c:v>10.670800000000119</c:v>
                </c:pt>
                <c:pt idx="1228">
                  <c:v>10.677866666666786</c:v>
                </c:pt>
                <c:pt idx="1229">
                  <c:v>10.684933333333452</c:v>
                </c:pt>
                <c:pt idx="1230">
                  <c:v>10.692000000000119</c:v>
                </c:pt>
                <c:pt idx="1231">
                  <c:v>10.699066666666786</c:v>
                </c:pt>
                <c:pt idx="1232">
                  <c:v>10.706133333333453</c:v>
                </c:pt>
                <c:pt idx="1233">
                  <c:v>10.71320000000012</c:v>
                </c:pt>
                <c:pt idx="1234">
                  <c:v>10.720266666666786</c:v>
                </c:pt>
                <c:pt idx="1235">
                  <c:v>10.727333333333453</c:v>
                </c:pt>
                <c:pt idx="1236">
                  <c:v>10.73440000000012</c:v>
                </c:pt>
                <c:pt idx="1237">
                  <c:v>10.741466666666787</c:v>
                </c:pt>
                <c:pt idx="1238">
                  <c:v>10.748533333333453</c:v>
                </c:pt>
                <c:pt idx="1239">
                  <c:v>10.75560000000012</c:v>
                </c:pt>
                <c:pt idx="1240">
                  <c:v>10.762666666666787</c:v>
                </c:pt>
                <c:pt idx="1241">
                  <c:v>10.769733333333454</c:v>
                </c:pt>
                <c:pt idx="1242">
                  <c:v>10.776800000000121</c:v>
                </c:pt>
                <c:pt idx="1243">
                  <c:v>10.783866666666787</c:v>
                </c:pt>
                <c:pt idx="1244">
                  <c:v>10.790933333333454</c:v>
                </c:pt>
                <c:pt idx="1245">
                  <c:v>10.798000000000121</c:v>
                </c:pt>
                <c:pt idx="1246">
                  <c:v>10.805066666666788</c:v>
                </c:pt>
                <c:pt idx="1247">
                  <c:v>10.812133333333454</c:v>
                </c:pt>
                <c:pt idx="1248">
                  <c:v>10.819200000000121</c:v>
                </c:pt>
                <c:pt idx="1249">
                  <c:v>10.826266666666788</c:v>
                </c:pt>
                <c:pt idx="1250">
                  <c:v>10.833333333333455</c:v>
                </c:pt>
                <c:pt idx="1251">
                  <c:v>10.840400000000121</c:v>
                </c:pt>
                <c:pt idx="1252">
                  <c:v>10.847466666666788</c:v>
                </c:pt>
                <c:pt idx="1253">
                  <c:v>10.854533333333455</c:v>
                </c:pt>
                <c:pt idx="1254">
                  <c:v>10.861600000000122</c:v>
                </c:pt>
                <c:pt idx="1255">
                  <c:v>10.868666666666789</c:v>
                </c:pt>
                <c:pt idx="1256">
                  <c:v>10.875733333333455</c:v>
                </c:pt>
                <c:pt idx="1257">
                  <c:v>10.882800000000122</c:v>
                </c:pt>
                <c:pt idx="1258">
                  <c:v>10.889866666666789</c:v>
                </c:pt>
                <c:pt idx="1259">
                  <c:v>10.896933333333456</c:v>
                </c:pt>
                <c:pt idx="1260">
                  <c:v>10.904000000000122</c:v>
                </c:pt>
                <c:pt idx="1261">
                  <c:v>10.911066666666789</c:v>
                </c:pt>
                <c:pt idx="1262">
                  <c:v>10.918133333333456</c:v>
                </c:pt>
                <c:pt idx="1263">
                  <c:v>10.925200000000123</c:v>
                </c:pt>
                <c:pt idx="1264">
                  <c:v>10.93226666666679</c:v>
                </c:pt>
                <c:pt idx="1265">
                  <c:v>10.939333333333456</c:v>
                </c:pt>
                <c:pt idx="1266">
                  <c:v>10.946400000000123</c:v>
                </c:pt>
                <c:pt idx="1267">
                  <c:v>10.95346666666679</c:v>
                </c:pt>
                <c:pt idx="1268">
                  <c:v>10.960533333333457</c:v>
                </c:pt>
                <c:pt idx="1269">
                  <c:v>10.967600000000123</c:v>
                </c:pt>
                <c:pt idx="1270">
                  <c:v>10.97466666666679</c:v>
                </c:pt>
                <c:pt idx="1271">
                  <c:v>10.981733333333457</c:v>
                </c:pt>
                <c:pt idx="1272">
                  <c:v>10.988800000000124</c:v>
                </c:pt>
                <c:pt idx="1273">
                  <c:v>10.995866666666791</c:v>
                </c:pt>
                <c:pt idx="1274">
                  <c:v>11.002933333333457</c:v>
                </c:pt>
                <c:pt idx="1275">
                  <c:v>11.010000000000124</c:v>
                </c:pt>
                <c:pt idx="1276">
                  <c:v>11.017066666666791</c:v>
                </c:pt>
                <c:pt idx="1277">
                  <c:v>11.024133333333458</c:v>
                </c:pt>
                <c:pt idx="1278">
                  <c:v>11.031200000000124</c:v>
                </c:pt>
                <c:pt idx="1279">
                  <c:v>11.038266666666791</c:v>
                </c:pt>
                <c:pt idx="1280">
                  <c:v>11.045333333333458</c:v>
                </c:pt>
                <c:pt idx="1281">
                  <c:v>11.052400000000125</c:v>
                </c:pt>
                <c:pt idx="1282">
                  <c:v>11.059466666666792</c:v>
                </c:pt>
                <c:pt idx="1283">
                  <c:v>11.066533333333458</c:v>
                </c:pt>
                <c:pt idx="1284">
                  <c:v>11.073600000000125</c:v>
                </c:pt>
                <c:pt idx="1285">
                  <c:v>11.080666666666792</c:v>
                </c:pt>
                <c:pt idx="1286">
                  <c:v>11.087733333333459</c:v>
                </c:pt>
                <c:pt idx="1287">
                  <c:v>11.094800000000125</c:v>
                </c:pt>
                <c:pt idx="1288">
                  <c:v>11.101866666666792</c:v>
                </c:pt>
                <c:pt idx="1289">
                  <c:v>11.108933333333459</c:v>
                </c:pt>
                <c:pt idx="1290">
                  <c:v>11.116000000000126</c:v>
                </c:pt>
                <c:pt idx="1291">
                  <c:v>11.123066666666793</c:v>
                </c:pt>
                <c:pt idx="1292">
                  <c:v>11.130133333333459</c:v>
                </c:pt>
                <c:pt idx="1293">
                  <c:v>11.137200000000126</c:v>
                </c:pt>
                <c:pt idx="1294">
                  <c:v>11.144266666666793</c:v>
                </c:pt>
                <c:pt idx="1295">
                  <c:v>11.15133333333346</c:v>
                </c:pt>
                <c:pt idx="1296">
                  <c:v>11.158400000000126</c:v>
                </c:pt>
                <c:pt idx="1297">
                  <c:v>11.165466666666793</c:v>
                </c:pt>
                <c:pt idx="1298">
                  <c:v>11.17253333333346</c:v>
                </c:pt>
                <c:pt idx="1299">
                  <c:v>11.179600000000127</c:v>
                </c:pt>
                <c:pt idx="1300">
                  <c:v>11.186666666666794</c:v>
                </c:pt>
                <c:pt idx="1301">
                  <c:v>11.19373333333346</c:v>
                </c:pt>
                <c:pt idx="1302">
                  <c:v>11.200800000000127</c:v>
                </c:pt>
                <c:pt idx="1303">
                  <c:v>11.207866666666794</c:v>
                </c:pt>
                <c:pt idx="1304">
                  <c:v>11.214933333333461</c:v>
                </c:pt>
                <c:pt idx="1305">
                  <c:v>11.222000000000127</c:v>
                </c:pt>
                <c:pt idx="1306">
                  <c:v>11.229066666666794</c:v>
                </c:pt>
                <c:pt idx="1307">
                  <c:v>11.236133333333461</c:v>
                </c:pt>
                <c:pt idx="1308">
                  <c:v>11.243200000000128</c:v>
                </c:pt>
                <c:pt idx="1309">
                  <c:v>11.250266666666795</c:v>
                </c:pt>
                <c:pt idx="1310">
                  <c:v>11.257333333333461</c:v>
                </c:pt>
                <c:pt idx="1311">
                  <c:v>11.264400000000128</c:v>
                </c:pt>
                <c:pt idx="1312">
                  <c:v>11.271466666666795</c:v>
                </c:pt>
                <c:pt idx="1313">
                  <c:v>11.278533333333462</c:v>
                </c:pt>
                <c:pt idx="1314">
                  <c:v>11.285600000000128</c:v>
                </c:pt>
                <c:pt idx="1315">
                  <c:v>11.292666666666795</c:v>
                </c:pt>
                <c:pt idx="1316">
                  <c:v>11.299733333333462</c:v>
                </c:pt>
                <c:pt idx="1317">
                  <c:v>11.306800000000129</c:v>
                </c:pt>
                <c:pt idx="1318">
                  <c:v>11.313866666666796</c:v>
                </c:pt>
                <c:pt idx="1319">
                  <c:v>11.320933333333462</c:v>
                </c:pt>
                <c:pt idx="1320">
                  <c:v>11.328000000000129</c:v>
                </c:pt>
                <c:pt idx="1321">
                  <c:v>11.335066666666796</c:v>
                </c:pt>
                <c:pt idx="1322">
                  <c:v>11.342133333333463</c:v>
                </c:pt>
                <c:pt idx="1323">
                  <c:v>11.349200000000129</c:v>
                </c:pt>
                <c:pt idx="1324">
                  <c:v>11.356266666666796</c:v>
                </c:pt>
                <c:pt idx="1325">
                  <c:v>11.363333333333463</c:v>
                </c:pt>
                <c:pt idx="1326">
                  <c:v>11.37040000000013</c:v>
                </c:pt>
                <c:pt idx="1327">
                  <c:v>11.377466666666797</c:v>
                </c:pt>
                <c:pt idx="1328">
                  <c:v>11.384533333333463</c:v>
                </c:pt>
                <c:pt idx="1329">
                  <c:v>11.39160000000013</c:v>
                </c:pt>
                <c:pt idx="1330">
                  <c:v>11.398666666666797</c:v>
                </c:pt>
                <c:pt idx="1331">
                  <c:v>11.405733333333464</c:v>
                </c:pt>
                <c:pt idx="1332">
                  <c:v>11.41280000000013</c:v>
                </c:pt>
                <c:pt idx="1333">
                  <c:v>11.419866666666797</c:v>
                </c:pt>
                <c:pt idx="1334">
                  <c:v>11.426933333333464</c:v>
                </c:pt>
                <c:pt idx="1335">
                  <c:v>11.434000000000131</c:v>
                </c:pt>
                <c:pt idx="1336">
                  <c:v>11.441066666666798</c:v>
                </c:pt>
                <c:pt idx="1337">
                  <c:v>11.448133333333464</c:v>
                </c:pt>
                <c:pt idx="1338">
                  <c:v>11.455200000000131</c:v>
                </c:pt>
                <c:pt idx="1339">
                  <c:v>11.462266666666798</c:v>
                </c:pt>
                <c:pt idx="1340">
                  <c:v>11.469333333333465</c:v>
                </c:pt>
                <c:pt idx="1341">
                  <c:v>11.476400000000131</c:v>
                </c:pt>
                <c:pt idx="1342">
                  <c:v>11.483466666666798</c:v>
                </c:pt>
                <c:pt idx="1343">
                  <c:v>11.490533333333465</c:v>
                </c:pt>
                <c:pt idx="1344">
                  <c:v>11.497600000000132</c:v>
                </c:pt>
                <c:pt idx="1345">
                  <c:v>11.504666666666798</c:v>
                </c:pt>
                <c:pt idx="1346">
                  <c:v>11.511733333333465</c:v>
                </c:pt>
                <c:pt idx="1347">
                  <c:v>11.518800000000132</c:v>
                </c:pt>
                <c:pt idx="1348">
                  <c:v>11.525866666666799</c:v>
                </c:pt>
                <c:pt idx="1349">
                  <c:v>11.532933333333466</c:v>
                </c:pt>
                <c:pt idx="1350">
                  <c:v>11.540000000000132</c:v>
                </c:pt>
                <c:pt idx="1351">
                  <c:v>11.547066666666799</c:v>
                </c:pt>
                <c:pt idx="1352">
                  <c:v>11.554133333333466</c:v>
                </c:pt>
                <c:pt idx="1353">
                  <c:v>11.561200000000133</c:v>
                </c:pt>
                <c:pt idx="1354">
                  <c:v>11.568266666666799</c:v>
                </c:pt>
                <c:pt idx="1355">
                  <c:v>11.575333333333466</c:v>
                </c:pt>
                <c:pt idx="1356">
                  <c:v>11.582400000000133</c:v>
                </c:pt>
                <c:pt idx="1357">
                  <c:v>11.5894666666668</c:v>
                </c:pt>
                <c:pt idx="1358">
                  <c:v>11.596533333333467</c:v>
                </c:pt>
                <c:pt idx="1359">
                  <c:v>11.603600000000133</c:v>
                </c:pt>
                <c:pt idx="1360">
                  <c:v>11.6106666666668</c:v>
                </c:pt>
                <c:pt idx="1361">
                  <c:v>11.617733333333467</c:v>
                </c:pt>
                <c:pt idx="1362">
                  <c:v>11.624800000000134</c:v>
                </c:pt>
                <c:pt idx="1363">
                  <c:v>11.6318666666668</c:v>
                </c:pt>
                <c:pt idx="1364">
                  <c:v>11.638933333333467</c:v>
                </c:pt>
                <c:pt idx="1365">
                  <c:v>11.646000000000134</c:v>
                </c:pt>
                <c:pt idx="1366">
                  <c:v>11.653066666666801</c:v>
                </c:pt>
                <c:pt idx="1367">
                  <c:v>11.660133333333468</c:v>
                </c:pt>
                <c:pt idx="1368">
                  <c:v>11.667200000000134</c:v>
                </c:pt>
                <c:pt idx="1369">
                  <c:v>11.674266666666801</c:v>
                </c:pt>
                <c:pt idx="1370">
                  <c:v>11.681333333333468</c:v>
                </c:pt>
                <c:pt idx="1371">
                  <c:v>11.688400000000135</c:v>
                </c:pt>
                <c:pt idx="1372">
                  <c:v>11.695466666666801</c:v>
                </c:pt>
                <c:pt idx="1373">
                  <c:v>11.702533333333468</c:v>
                </c:pt>
                <c:pt idx="1374">
                  <c:v>11.709600000000135</c:v>
                </c:pt>
                <c:pt idx="1375">
                  <c:v>11.716666666666802</c:v>
                </c:pt>
                <c:pt idx="1376">
                  <c:v>11.723733333333469</c:v>
                </c:pt>
                <c:pt idx="1377">
                  <c:v>11.730800000000135</c:v>
                </c:pt>
                <c:pt idx="1378">
                  <c:v>11.737866666666802</c:v>
                </c:pt>
                <c:pt idx="1379">
                  <c:v>11.744933333333469</c:v>
                </c:pt>
                <c:pt idx="1380">
                  <c:v>11.752000000000136</c:v>
                </c:pt>
                <c:pt idx="1381">
                  <c:v>11.759066666666802</c:v>
                </c:pt>
                <c:pt idx="1382">
                  <c:v>11.766133333333469</c:v>
                </c:pt>
                <c:pt idx="1383">
                  <c:v>11.773200000000136</c:v>
                </c:pt>
                <c:pt idx="1384">
                  <c:v>11.780266666666803</c:v>
                </c:pt>
                <c:pt idx="1385">
                  <c:v>11.78733333333347</c:v>
                </c:pt>
                <c:pt idx="1386">
                  <c:v>11.794400000000136</c:v>
                </c:pt>
                <c:pt idx="1387">
                  <c:v>11.801466666666803</c:v>
                </c:pt>
                <c:pt idx="1388">
                  <c:v>11.80853333333347</c:v>
                </c:pt>
                <c:pt idx="1389">
                  <c:v>11.815600000000137</c:v>
                </c:pt>
                <c:pt idx="1390">
                  <c:v>11.822666666666803</c:v>
                </c:pt>
                <c:pt idx="1391">
                  <c:v>11.82973333333347</c:v>
                </c:pt>
                <c:pt idx="1392">
                  <c:v>11.836800000000137</c:v>
                </c:pt>
                <c:pt idx="1393">
                  <c:v>11.843866666666804</c:v>
                </c:pt>
                <c:pt idx="1394">
                  <c:v>11.850933333333471</c:v>
                </c:pt>
                <c:pt idx="1395">
                  <c:v>11.858000000000137</c:v>
                </c:pt>
                <c:pt idx="1396">
                  <c:v>11.865066666666804</c:v>
                </c:pt>
                <c:pt idx="1397">
                  <c:v>11.872133333333471</c:v>
                </c:pt>
                <c:pt idx="1398">
                  <c:v>11.879200000000138</c:v>
                </c:pt>
                <c:pt idx="1399">
                  <c:v>11.886266666666804</c:v>
                </c:pt>
                <c:pt idx="1400">
                  <c:v>11.893333333333471</c:v>
                </c:pt>
                <c:pt idx="1401">
                  <c:v>11.900400000000138</c:v>
                </c:pt>
                <c:pt idx="1402">
                  <c:v>11.907466666666805</c:v>
                </c:pt>
                <c:pt idx="1403">
                  <c:v>11.914533333333472</c:v>
                </c:pt>
                <c:pt idx="1404">
                  <c:v>11.921600000000138</c:v>
                </c:pt>
                <c:pt idx="1405">
                  <c:v>11.928666666666805</c:v>
                </c:pt>
                <c:pt idx="1406">
                  <c:v>11.935733333333472</c:v>
                </c:pt>
                <c:pt idx="1407">
                  <c:v>11.942800000000139</c:v>
                </c:pt>
                <c:pt idx="1408">
                  <c:v>11.949866666666805</c:v>
                </c:pt>
                <c:pt idx="1409">
                  <c:v>11.956933333333472</c:v>
                </c:pt>
                <c:pt idx="1410">
                  <c:v>11.964000000000139</c:v>
                </c:pt>
                <c:pt idx="1411">
                  <c:v>11.971066666666806</c:v>
                </c:pt>
                <c:pt idx="1412">
                  <c:v>11.978133333333473</c:v>
                </c:pt>
                <c:pt idx="1413">
                  <c:v>11.985200000000139</c:v>
                </c:pt>
                <c:pt idx="1414">
                  <c:v>11.992266666666806</c:v>
                </c:pt>
                <c:pt idx="1415">
                  <c:v>11.999333333333473</c:v>
                </c:pt>
                <c:pt idx="1416">
                  <c:v>12.00640000000014</c:v>
                </c:pt>
                <c:pt idx="1417">
                  <c:v>12.013466666666806</c:v>
                </c:pt>
                <c:pt idx="1418">
                  <c:v>12.020533333333473</c:v>
                </c:pt>
                <c:pt idx="1419">
                  <c:v>12.02760000000014</c:v>
                </c:pt>
                <c:pt idx="1420">
                  <c:v>12.034666666666807</c:v>
                </c:pt>
                <c:pt idx="1421">
                  <c:v>12.041733333333474</c:v>
                </c:pt>
                <c:pt idx="1422">
                  <c:v>12.04880000000014</c:v>
                </c:pt>
                <c:pt idx="1423">
                  <c:v>12.055866666666807</c:v>
                </c:pt>
                <c:pt idx="1424">
                  <c:v>12.062933333333474</c:v>
                </c:pt>
                <c:pt idx="1425">
                  <c:v>12.070000000000141</c:v>
                </c:pt>
                <c:pt idx="1426">
                  <c:v>12.077066666666807</c:v>
                </c:pt>
                <c:pt idx="1427">
                  <c:v>12.084133333333474</c:v>
                </c:pt>
                <c:pt idx="1428">
                  <c:v>12.091200000000141</c:v>
                </c:pt>
                <c:pt idx="1429">
                  <c:v>12.098266666666808</c:v>
                </c:pt>
                <c:pt idx="1430">
                  <c:v>12.105333333333474</c:v>
                </c:pt>
                <c:pt idx="1431">
                  <c:v>12.112400000000141</c:v>
                </c:pt>
                <c:pt idx="1432">
                  <c:v>12.119466666666808</c:v>
                </c:pt>
                <c:pt idx="1433">
                  <c:v>12.126533333333475</c:v>
                </c:pt>
                <c:pt idx="1434">
                  <c:v>12.133600000000142</c:v>
                </c:pt>
                <c:pt idx="1435">
                  <c:v>12.140666666666808</c:v>
                </c:pt>
                <c:pt idx="1436">
                  <c:v>12.147733333333475</c:v>
                </c:pt>
                <c:pt idx="1437">
                  <c:v>12.154800000000142</c:v>
                </c:pt>
                <c:pt idx="1438">
                  <c:v>12.161866666666809</c:v>
                </c:pt>
                <c:pt idx="1439">
                  <c:v>12.168933333333475</c:v>
                </c:pt>
                <c:pt idx="1440">
                  <c:v>12.176000000000142</c:v>
                </c:pt>
                <c:pt idx="1441">
                  <c:v>12.183066666666809</c:v>
                </c:pt>
                <c:pt idx="1442">
                  <c:v>12.190133333333476</c:v>
                </c:pt>
                <c:pt idx="1443">
                  <c:v>12.197200000000143</c:v>
                </c:pt>
                <c:pt idx="1444">
                  <c:v>12.204266666666809</c:v>
                </c:pt>
                <c:pt idx="1445">
                  <c:v>12.211333333333476</c:v>
                </c:pt>
                <c:pt idx="1446">
                  <c:v>12.218400000000143</c:v>
                </c:pt>
                <c:pt idx="1447">
                  <c:v>12.22546666666681</c:v>
                </c:pt>
                <c:pt idx="1448">
                  <c:v>12.232533333333476</c:v>
                </c:pt>
                <c:pt idx="1449">
                  <c:v>12.239600000000143</c:v>
                </c:pt>
                <c:pt idx="1450">
                  <c:v>12.24666666666681</c:v>
                </c:pt>
                <c:pt idx="1451">
                  <c:v>12.253733333333477</c:v>
                </c:pt>
                <c:pt idx="1452">
                  <c:v>12.260800000000144</c:v>
                </c:pt>
                <c:pt idx="1453">
                  <c:v>12.26786666666681</c:v>
                </c:pt>
                <c:pt idx="1454">
                  <c:v>12.274933333333477</c:v>
                </c:pt>
                <c:pt idx="1455">
                  <c:v>12.282000000000144</c:v>
                </c:pt>
                <c:pt idx="1456">
                  <c:v>12.289066666666811</c:v>
                </c:pt>
                <c:pt idx="1457">
                  <c:v>12.296133333333477</c:v>
                </c:pt>
                <c:pt idx="1458">
                  <c:v>12.303200000000144</c:v>
                </c:pt>
                <c:pt idx="1459">
                  <c:v>12.310266666666811</c:v>
                </c:pt>
                <c:pt idx="1460">
                  <c:v>12.317333333333478</c:v>
                </c:pt>
                <c:pt idx="1461">
                  <c:v>12.324400000000145</c:v>
                </c:pt>
                <c:pt idx="1462">
                  <c:v>12.331466666666811</c:v>
                </c:pt>
                <c:pt idx="1463">
                  <c:v>12.338533333333478</c:v>
                </c:pt>
                <c:pt idx="1464">
                  <c:v>12.345600000000145</c:v>
                </c:pt>
                <c:pt idx="1465">
                  <c:v>12.352666666666812</c:v>
                </c:pt>
                <c:pt idx="1466">
                  <c:v>12.359733333333478</c:v>
                </c:pt>
                <c:pt idx="1467">
                  <c:v>12.366800000000145</c:v>
                </c:pt>
                <c:pt idx="1468">
                  <c:v>12.373866666666812</c:v>
                </c:pt>
                <c:pt idx="1469">
                  <c:v>12.380933333333479</c:v>
                </c:pt>
                <c:pt idx="1470">
                  <c:v>12.388000000000146</c:v>
                </c:pt>
                <c:pt idx="1471">
                  <c:v>12.395066666666812</c:v>
                </c:pt>
                <c:pt idx="1472">
                  <c:v>12.402133333333479</c:v>
                </c:pt>
                <c:pt idx="1473">
                  <c:v>12.409200000000146</c:v>
                </c:pt>
                <c:pt idx="1474">
                  <c:v>12.416266666666813</c:v>
                </c:pt>
                <c:pt idx="1475">
                  <c:v>12.423333333333479</c:v>
                </c:pt>
                <c:pt idx="1476">
                  <c:v>12.430400000000146</c:v>
                </c:pt>
                <c:pt idx="1477">
                  <c:v>12.437466666666813</c:v>
                </c:pt>
                <c:pt idx="1478">
                  <c:v>12.44453333333348</c:v>
                </c:pt>
                <c:pt idx="1479">
                  <c:v>12.451600000000147</c:v>
                </c:pt>
                <c:pt idx="1480">
                  <c:v>12.458666666666813</c:v>
                </c:pt>
                <c:pt idx="1481">
                  <c:v>12.46573333333348</c:v>
                </c:pt>
                <c:pt idx="1482">
                  <c:v>12.472800000000147</c:v>
                </c:pt>
                <c:pt idx="1483">
                  <c:v>12.479866666666814</c:v>
                </c:pt>
                <c:pt idx="1484">
                  <c:v>12.48693333333348</c:v>
                </c:pt>
                <c:pt idx="1485">
                  <c:v>12.494000000000147</c:v>
                </c:pt>
                <c:pt idx="1486">
                  <c:v>12.501066666666814</c:v>
                </c:pt>
                <c:pt idx="1487">
                  <c:v>12.508133333333481</c:v>
                </c:pt>
                <c:pt idx="1488">
                  <c:v>12.515200000000148</c:v>
                </c:pt>
                <c:pt idx="1489">
                  <c:v>12.522266666666814</c:v>
                </c:pt>
                <c:pt idx="1490">
                  <c:v>12.529333333333481</c:v>
                </c:pt>
                <c:pt idx="1491">
                  <c:v>12.536400000000148</c:v>
                </c:pt>
                <c:pt idx="1492">
                  <c:v>12.543466666666815</c:v>
                </c:pt>
                <c:pt idx="1493">
                  <c:v>12.550533333333481</c:v>
                </c:pt>
                <c:pt idx="1494">
                  <c:v>12.557600000000148</c:v>
                </c:pt>
                <c:pt idx="1495">
                  <c:v>12.564666666666815</c:v>
                </c:pt>
                <c:pt idx="1496">
                  <c:v>12.571733333333482</c:v>
                </c:pt>
                <c:pt idx="1497">
                  <c:v>12.578800000000149</c:v>
                </c:pt>
                <c:pt idx="1498">
                  <c:v>12.585866666666815</c:v>
                </c:pt>
                <c:pt idx="1499">
                  <c:v>12.592933333333482</c:v>
                </c:pt>
                <c:pt idx="1500">
                  <c:v>12.600000000000149</c:v>
                </c:pt>
              </c:numCache>
            </c:numRef>
          </c:xVal>
          <c:yVal>
            <c:numRef>
              <c:f>'Beregninger scenarie 3'!$J$30:$J$1530</c:f>
              <c:numCache>
                <c:formatCode>#,##0.00</c:formatCode>
                <c:ptCount val="150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pt idx="765">
                  <c:v>4</c:v>
                </c:pt>
                <c:pt idx="766">
                  <c:v>4</c:v>
                </c:pt>
                <c:pt idx="767">
                  <c:v>4</c:v>
                </c:pt>
                <c:pt idx="768">
                  <c:v>4</c:v>
                </c:pt>
                <c:pt idx="769">
                  <c:v>4</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4</c:v>
                </c:pt>
                <c:pt idx="788">
                  <c:v>4</c:v>
                </c:pt>
                <c:pt idx="789">
                  <c:v>4</c:v>
                </c:pt>
                <c:pt idx="790">
                  <c:v>4</c:v>
                </c:pt>
                <c:pt idx="791">
                  <c:v>4</c:v>
                </c:pt>
                <c:pt idx="792">
                  <c:v>4</c:v>
                </c:pt>
                <c:pt idx="793">
                  <c:v>4</c:v>
                </c:pt>
                <c:pt idx="794">
                  <c:v>4</c:v>
                </c:pt>
                <c:pt idx="795">
                  <c:v>4</c:v>
                </c:pt>
                <c:pt idx="796">
                  <c:v>4</c:v>
                </c:pt>
                <c:pt idx="797">
                  <c:v>4</c:v>
                </c:pt>
                <c:pt idx="798">
                  <c:v>4</c:v>
                </c:pt>
                <c:pt idx="799">
                  <c:v>4</c:v>
                </c:pt>
                <c:pt idx="800">
                  <c:v>4</c:v>
                </c:pt>
                <c:pt idx="801">
                  <c:v>4</c:v>
                </c:pt>
                <c:pt idx="802">
                  <c:v>4</c:v>
                </c:pt>
                <c:pt idx="803">
                  <c:v>4</c:v>
                </c:pt>
                <c:pt idx="804">
                  <c:v>4</c:v>
                </c:pt>
                <c:pt idx="805">
                  <c:v>4</c:v>
                </c:pt>
                <c:pt idx="806">
                  <c:v>4</c:v>
                </c:pt>
                <c:pt idx="807">
                  <c:v>4</c:v>
                </c:pt>
                <c:pt idx="808">
                  <c:v>4</c:v>
                </c:pt>
                <c:pt idx="809">
                  <c:v>4</c:v>
                </c:pt>
                <c:pt idx="810">
                  <c:v>4</c:v>
                </c:pt>
                <c:pt idx="811">
                  <c:v>4</c:v>
                </c:pt>
                <c:pt idx="812">
                  <c:v>4</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c:v>
                </c:pt>
                <c:pt idx="909">
                  <c:v>4</c:v>
                </c:pt>
                <c:pt idx="910">
                  <c:v>4</c:v>
                </c:pt>
                <c:pt idx="911">
                  <c:v>4</c:v>
                </c:pt>
                <c:pt idx="912">
                  <c:v>4</c:v>
                </c:pt>
                <c:pt idx="913">
                  <c:v>4</c:v>
                </c:pt>
                <c:pt idx="914">
                  <c:v>4</c:v>
                </c:pt>
                <c:pt idx="915">
                  <c:v>4</c:v>
                </c:pt>
                <c:pt idx="916">
                  <c:v>4</c:v>
                </c:pt>
                <c:pt idx="917">
                  <c:v>4</c:v>
                </c:pt>
                <c:pt idx="918">
                  <c:v>4</c:v>
                </c:pt>
                <c:pt idx="919">
                  <c:v>4</c:v>
                </c:pt>
                <c:pt idx="920">
                  <c:v>4</c:v>
                </c:pt>
                <c:pt idx="921">
                  <c:v>4</c:v>
                </c:pt>
                <c:pt idx="922">
                  <c:v>4</c:v>
                </c:pt>
                <c:pt idx="923">
                  <c:v>4</c:v>
                </c:pt>
                <c:pt idx="924">
                  <c:v>4</c:v>
                </c:pt>
                <c:pt idx="925">
                  <c:v>4</c:v>
                </c:pt>
                <c:pt idx="926">
                  <c:v>4</c:v>
                </c:pt>
                <c:pt idx="927">
                  <c:v>4</c:v>
                </c:pt>
                <c:pt idx="928">
                  <c:v>4</c:v>
                </c:pt>
                <c:pt idx="929">
                  <c:v>4</c:v>
                </c:pt>
                <c:pt idx="930">
                  <c:v>4</c:v>
                </c:pt>
                <c:pt idx="931">
                  <c:v>4</c:v>
                </c:pt>
                <c:pt idx="932">
                  <c:v>4</c:v>
                </c:pt>
                <c:pt idx="933">
                  <c:v>4</c:v>
                </c:pt>
                <c:pt idx="934">
                  <c:v>4</c:v>
                </c:pt>
                <c:pt idx="935">
                  <c:v>4</c:v>
                </c:pt>
                <c:pt idx="936">
                  <c:v>4</c:v>
                </c:pt>
                <c:pt idx="937">
                  <c:v>4</c:v>
                </c:pt>
                <c:pt idx="938">
                  <c:v>4</c:v>
                </c:pt>
                <c:pt idx="939">
                  <c:v>4</c:v>
                </c:pt>
                <c:pt idx="940">
                  <c:v>4</c:v>
                </c:pt>
                <c:pt idx="941">
                  <c:v>4</c:v>
                </c:pt>
                <c:pt idx="942">
                  <c:v>4</c:v>
                </c:pt>
                <c:pt idx="943">
                  <c:v>4</c:v>
                </c:pt>
                <c:pt idx="944">
                  <c:v>4</c:v>
                </c:pt>
                <c:pt idx="945">
                  <c:v>4</c:v>
                </c:pt>
                <c:pt idx="946">
                  <c:v>4</c:v>
                </c:pt>
                <c:pt idx="947">
                  <c:v>4</c:v>
                </c:pt>
                <c:pt idx="948">
                  <c:v>4</c:v>
                </c:pt>
                <c:pt idx="949">
                  <c:v>4</c:v>
                </c:pt>
                <c:pt idx="950">
                  <c:v>4</c:v>
                </c:pt>
                <c:pt idx="951">
                  <c:v>4</c:v>
                </c:pt>
                <c:pt idx="952">
                  <c:v>4</c:v>
                </c:pt>
                <c:pt idx="953">
                  <c:v>4</c:v>
                </c:pt>
                <c:pt idx="954">
                  <c:v>4</c:v>
                </c:pt>
                <c:pt idx="955">
                  <c:v>4</c:v>
                </c:pt>
                <c:pt idx="956">
                  <c:v>4</c:v>
                </c:pt>
                <c:pt idx="957">
                  <c:v>4</c:v>
                </c:pt>
                <c:pt idx="958">
                  <c:v>4</c:v>
                </c:pt>
                <c:pt idx="959">
                  <c:v>4</c:v>
                </c:pt>
                <c:pt idx="960">
                  <c:v>4</c:v>
                </c:pt>
                <c:pt idx="961">
                  <c:v>4</c:v>
                </c:pt>
                <c:pt idx="962">
                  <c:v>4</c:v>
                </c:pt>
                <c:pt idx="963">
                  <c:v>4</c:v>
                </c:pt>
                <c:pt idx="964">
                  <c:v>4</c:v>
                </c:pt>
                <c:pt idx="965">
                  <c:v>4</c:v>
                </c:pt>
                <c:pt idx="966">
                  <c:v>4</c:v>
                </c:pt>
                <c:pt idx="967">
                  <c:v>4</c:v>
                </c:pt>
                <c:pt idx="968">
                  <c:v>4</c:v>
                </c:pt>
                <c:pt idx="969">
                  <c:v>4</c:v>
                </c:pt>
                <c:pt idx="970">
                  <c:v>4</c:v>
                </c:pt>
                <c:pt idx="971">
                  <c:v>4</c:v>
                </c:pt>
                <c:pt idx="972">
                  <c:v>4</c:v>
                </c:pt>
                <c:pt idx="973">
                  <c:v>4</c:v>
                </c:pt>
                <c:pt idx="974">
                  <c:v>4</c:v>
                </c:pt>
                <c:pt idx="975">
                  <c:v>4</c:v>
                </c:pt>
                <c:pt idx="976">
                  <c:v>4</c:v>
                </c:pt>
                <c:pt idx="977">
                  <c:v>4</c:v>
                </c:pt>
                <c:pt idx="978">
                  <c:v>4</c:v>
                </c:pt>
                <c:pt idx="979">
                  <c:v>4</c:v>
                </c:pt>
                <c:pt idx="980">
                  <c:v>4</c:v>
                </c:pt>
                <c:pt idx="981">
                  <c:v>4</c:v>
                </c:pt>
                <c:pt idx="982">
                  <c:v>4</c:v>
                </c:pt>
                <c:pt idx="983">
                  <c:v>4</c:v>
                </c:pt>
                <c:pt idx="984">
                  <c:v>4</c:v>
                </c:pt>
                <c:pt idx="985">
                  <c:v>4</c:v>
                </c:pt>
                <c:pt idx="986">
                  <c:v>4</c:v>
                </c:pt>
                <c:pt idx="987">
                  <c:v>4</c:v>
                </c:pt>
                <c:pt idx="988">
                  <c:v>4</c:v>
                </c:pt>
                <c:pt idx="989">
                  <c:v>4</c:v>
                </c:pt>
                <c:pt idx="990">
                  <c:v>4</c:v>
                </c:pt>
                <c:pt idx="991">
                  <c:v>4</c:v>
                </c:pt>
                <c:pt idx="992">
                  <c:v>4</c:v>
                </c:pt>
                <c:pt idx="993">
                  <c:v>4</c:v>
                </c:pt>
                <c:pt idx="994">
                  <c:v>4</c:v>
                </c:pt>
                <c:pt idx="995">
                  <c:v>4</c:v>
                </c:pt>
                <c:pt idx="996">
                  <c:v>4</c:v>
                </c:pt>
                <c:pt idx="997">
                  <c:v>4</c:v>
                </c:pt>
                <c:pt idx="998">
                  <c:v>4</c:v>
                </c:pt>
                <c:pt idx="999">
                  <c:v>4</c:v>
                </c:pt>
                <c:pt idx="1000">
                  <c:v>4</c:v>
                </c:pt>
                <c:pt idx="1001">
                  <c:v>4</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pt idx="1026">
                  <c:v>4</c:v>
                </c:pt>
                <c:pt idx="1027">
                  <c:v>4</c:v>
                </c:pt>
                <c:pt idx="1028">
                  <c:v>4</c:v>
                </c:pt>
                <c:pt idx="1029">
                  <c:v>4</c:v>
                </c:pt>
                <c:pt idx="1030">
                  <c:v>4</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4</c:v>
                </c:pt>
                <c:pt idx="1063">
                  <c:v>4</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c:v>
                </c:pt>
                <c:pt idx="1114">
                  <c:v>4</c:v>
                </c:pt>
                <c:pt idx="1115">
                  <c:v>4</c:v>
                </c:pt>
                <c:pt idx="1116">
                  <c:v>4</c:v>
                </c:pt>
                <c:pt idx="1117">
                  <c:v>4</c:v>
                </c:pt>
                <c:pt idx="1118">
                  <c:v>4</c:v>
                </c:pt>
                <c:pt idx="1119">
                  <c:v>4</c:v>
                </c:pt>
                <c:pt idx="1120">
                  <c:v>4</c:v>
                </c:pt>
                <c:pt idx="1121">
                  <c:v>4</c:v>
                </c:pt>
                <c:pt idx="1122">
                  <c:v>4</c:v>
                </c:pt>
                <c:pt idx="1123">
                  <c:v>4</c:v>
                </c:pt>
                <c:pt idx="1124">
                  <c:v>4</c:v>
                </c:pt>
                <c:pt idx="1125">
                  <c:v>4</c:v>
                </c:pt>
                <c:pt idx="1126">
                  <c:v>4</c:v>
                </c:pt>
                <c:pt idx="1127">
                  <c:v>4</c:v>
                </c:pt>
                <c:pt idx="1128">
                  <c:v>4</c:v>
                </c:pt>
                <c:pt idx="1129">
                  <c:v>4</c:v>
                </c:pt>
                <c:pt idx="1130">
                  <c:v>4</c:v>
                </c:pt>
                <c:pt idx="1131">
                  <c:v>4</c:v>
                </c:pt>
                <c:pt idx="1132">
                  <c:v>4</c:v>
                </c:pt>
                <c:pt idx="1133">
                  <c:v>4</c:v>
                </c:pt>
                <c:pt idx="1134">
                  <c:v>4</c:v>
                </c:pt>
                <c:pt idx="1135">
                  <c:v>4</c:v>
                </c:pt>
                <c:pt idx="1136">
                  <c:v>4</c:v>
                </c:pt>
                <c:pt idx="1137">
                  <c:v>4</c:v>
                </c:pt>
                <c:pt idx="1138">
                  <c:v>4</c:v>
                </c:pt>
                <c:pt idx="1139">
                  <c:v>4</c:v>
                </c:pt>
                <c:pt idx="1140">
                  <c:v>4</c:v>
                </c:pt>
                <c:pt idx="1141">
                  <c:v>4</c:v>
                </c:pt>
                <c:pt idx="1142">
                  <c:v>4</c:v>
                </c:pt>
                <c:pt idx="1143">
                  <c:v>4</c:v>
                </c:pt>
                <c:pt idx="1144">
                  <c:v>4</c:v>
                </c:pt>
                <c:pt idx="1145">
                  <c:v>4</c:v>
                </c:pt>
                <c:pt idx="1146">
                  <c:v>4</c:v>
                </c:pt>
                <c:pt idx="1147">
                  <c:v>4</c:v>
                </c:pt>
                <c:pt idx="1148">
                  <c:v>4</c:v>
                </c:pt>
                <c:pt idx="1149">
                  <c:v>4</c:v>
                </c:pt>
                <c:pt idx="1150">
                  <c:v>4</c:v>
                </c:pt>
                <c:pt idx="1151">
                  <c:v>4</c:v>
                </c:pt>
                <c:pt idx="1152">
                  <c:v>4</c:v>
                </c:pt>
                <c:pt idx="1153">
                  <c:v>4</c:v>
                </c:pt>
                <c:pt idx="1154">
                  <c:v>4</c:v>
                </c:pt>
                <c:pt idx="1155">
                  <c:v>4</c:v>
                </c:pt>
                <c:pt idx="1156">
                  <c:v>4</c:v>
                </c:pt>
                <c:pt idx="1157">
                  <c:v>4</c:v>
                </c:pt>
                <c:pt idx="1158">
                  <c:v>4</c:v>
                </c:pt>
                <c:pt idx="1159">
                  <c:v>4</c:v>
                </c:pt>
                <c:pt idx="1160">
                  <c:v>4</c:v>
                </c:pt>
                <c:pt idx="1161">
                  <c:v>4</c:v>
                </c:pt>
                <c:pt idx="1162">
                  <c:v>4</c:v>
                </c:pt>
                <c:pt idx="1163">
                  <c:v>4</c:v>
                </c:pt>
                <c:pt idx="1164">
                  <c:v>4</c:v>
                </c:pt>
                <c:pt idx="1165">
                  <c:v>4</c:v>
                </c:pt>
                <c:pt idx="1166">
                  <c:v>4</c:v>
                </c:pt>
                <c:pt idx="1167">
                  <c:v>4</c:v>
                </c:pt>
                <c:pt idx="1168">
                  <c:v>4</c:v>
                </c:pt>
                <c:pt idx="1169">
                  <c:v>4</c:v>
                </c:pt>
                <c:pt idx="1170">
                  <c:v>4</c:v>
                </c:pt>
                <c:pt idx="1171">
                  <c:v>4</c:v>
                </c:pt>
                <c:pt idx="1172">
                  <c:v>4</c:v>
                </c:pt>
                <c:pt idx="1173">
                  <c:v>4</c:v>
                </c:pt>
                <c:pt idx="1174">
                  <c:v>4</c:v>
                </c:pt>
                <c:pt idx="1175">
                  <c:v>4</c:v>
                </c:pt>
                <c:pt idx="1176">
                  <c:v>4</c:v>
                </c:pt>
                <c:pt idx="1177">
                  <c:v>4</c:v>
                </c:pt>
                <c:pt idx="1178">
                  <c:v>4</c:v>
                </c:pt>
                <c:pt idx="1179">
                  <c:v>4</c:v>
                </c:pt>
                <c:pt idx="1180">
                  <c:v>4</c:v>
                </c:pt>
                <c:pt idx="1181">
                  <c:v>4</c:v>
                </c:pt>
                <c:pt idx="1182">
                  <c:v>4</c:v>
                </c:pt>
                <c:pt idx="1183">
                  <c:v>4</c:v>
                </c:pt>
                <c:pt idx="1184">
                  <c:v>4</c:v>
                </c:pt>
                <c:pt idx="1185">
                  <c:v>4</c:v>
                </c:pt>
                <c:pt idx="1186">
                  <c:v>4</c:v>
                </c:pt>
                <c:pt idx="1187">
                  <c:v>4</c:v>
                </c:pt>
                <c:pt idx="1188">
                  <c:v>4</c:v>
                </c:pt>
                <c:pt idx="1189">
                  <c:v>4</c:v>
                </c:pt>
                <c:pt idx="1190">
                  <c:v>4</c:v>
                </c:pt>
                <c:pt idx="1191">
                  <c:v>4</c:v>
                </c:pt>
                <c:pt idx="1192">
                  <c:v>4</c:v>
                </c:pt>
                <c:pt idx="1193">
                  <c:v>4</c:v>
                </c:pt>
                <c:pt idx="1194">
                  <c:v>4</c:v>
                </c:pt>
                <c:pt idx="1195">
                  <c:v>4</c:v>
                </c:pt>
                <c:pt idx="1196">
                  <c:v>4</c:v>
                </c:pt>
                <c:pt idx="1197">
                  <c:v>4</c:v>
                </c:pt>
                <c:pt idx="1198">
                  <c:v>4</c:v>
                </c:pt>
                <c:pt idx="1199">
                  <c:v>4</c:v>
                </c:pt>
                <c:pt idx="1200">
                  <c:v>4</c:v>
                </c:pt>
                <c:pt idx="1201">
                  <c:v>4</c:v>
                </c:pt>
                <c:pt idx="1202">
                  <c:v>4</c:v>
                </c:pt>
                <c:pt idx="1203">
                  <c:v>4</c:v>
                </c:pt>
                <c:pt idx="1204">
                  <c:v>4</c:v>
                </c:pt>
                <c:pt idx="1205">
                  <c:v>4</c:v>
                </c:pt>
                <c:pt idx="1206">
                  <c:v>4</c:v>
                </c:pt>
                <c:pt idx="1207">
                  <c:v>4</c:v>
                </c:pt>
                <c:pt idx="1208">
                  <c:v>4</c:v>
                </c:pt>
                <c:pt idx="1209">
                  <c:v>4</c:v>
                </c:pt>
                <c:pt idx="1210">
                  <c:v>4</c:v>
                </c:pt>
                <c:pt idx="1211">
                  <c:v>4</c:v>
                </c:pt>
                <c:pt idx="1212">
                  <c:v>4</c:v>
                </c:pt>
                <c:pt idx="1213">
                  <c:v>4</c:v>
                </c:pt>
                <c:pt idx="1214">
                  <c:v>4</c:v>
                </c:pt>
                <c:pt idx="1215">
                  <c:v>4</c:v>
                </c:pt>
                <c:pt idx="1216">
                  <c:v>4</c:v>
                </c:pt>
                <c:pt idx="1217">
                  <c:v>4</c:v>
                </c:pt>
                <c:pt idx="1218">
                  <c:v>4</c:v>
                </c:pt>
                <c:pt idx="1219">
                  <c:v>4</c:v>
                </c:pt>
                <c:pt idx="1220">
                  <c:v>4</c:v>
                </c:pt>
                <c:pt idx="1221">
                  <c:v>4</c:v>
                </c:pt>
                <c:pt idx="1222">
                  <c:v>4</c:v>
                </c:pt>
                <c:pt idx="1223">
                  <c:v>4</c:v>
                </c:pt>
                <c:pt idx="1224">
                  <c:v>4</c:v>
                </c:pt>
                <c:pt idx="1225">
                  <c:v>4</c:v>
                </c:pt>
                <c:pt idx="1226">
                  <c:v>4</c:v>
                </c:pt>
                <c:pt idx="1227">
                  <c:v>4</c:v>
                </c:pt>
                <c:pt idx="1228">
                  <c:v>4</c:v>
                </c:pt>
                <c:pt idx="1229">
                  <c:v>4</c:v>
                </c:pt>
                <c:pt idx="1230">
                  <c:v>4</c:v>
                </c:pt>
                <c:pt idx="1231">
                  <c:v>4</c:v>
                </c:pt>
                <c:pt idx="1232">
                  <c:v>4</c:v>
                </c:pt>
                <c:pt idx="1233">
                  <c:v>4</c:v>
                </c:pt>
                <c:pt idx="1234">
                  <c:v>4</c:v>
                </c:pt>
                <c:pt idx="1235">
                  <c:v>4</c:v>
                </c:pt>
                <c:pt idx="1236">
                  <c:v>4</c:v>
                </c:pt>
                <c:pt idx="1237">
                  <c:v>4</c:v>
                </c:pt>
                <c:pt idx="1238">
                  <c:v>4</c:v>
                </c:pt>
                <c:pt idx="1239">
                  <c:v>4</c:v>
                </c:pt>
                <c:pt idx="1240">
                  <c:v>4</c:v>
                </c:pt>
                <c:pt idx="1241">
                  <c:v>4</c:v>
                </c:pt>
                <c:pt idx="1242">
                  <c:v>4</c:v>
                </c:pt>
                <c:pt idx="1243">
                  <c:v>4</c:v>
                </c:pt>
                <c:pt idx="1244">
                  <c:v>4</c:v>
                </c:pt>
                <c:pt idx="1245">
                  <c:v>4</c:v>
                </c:pt>
                <c:pt idx="1246">
                  <c:v>4</c:v>
                </c:pt>
                <c:pt idx="1247">
                  <c:v>4</c:v>
                </c:pt>
                <c:pt idx="1248">
                  <c:v>4</c:v>
                </c:pt>
                <c:pt idx="1249">
                  <c:v>4</c:v>
                </c:pt>
                <c:pt idx="1250">
                  <c:v>4</c:v>
                </c:pt>
                <c:pt idx="1251">
                  <c:v>4</c:v>
                </c:pt>
                <c:pt idx="1252">
                  <c:v>4</c:v>
                </c:pt>
                <c:pt idx="1253">
                  <c:v>4</c:v>
                </c:pt>
                <c:pt idx="1254">
                  <c:v>4</c:v>
                </c:pt>
                <c:pt idx="1255">
                  <c:v>4</c:v>
                </c:pt>
                <c:pt idx="1256">
                  <c:v>4</c:v>
                </c:pt>
                <c:pt idx="1257">
                  <c:v>4</c:v>
                </c:pt>
                <c:pt idx="1258">
                  <c:v>4</c:v>
                </c:pt>
                <c:pt idx="1259">
                  <c:v>4</c:v>
                </c:pt>
                <c:pt idx="1260">
                  <c:v>4</c:v>
                </c:pt>
                <c:pt idx="1261">
                  <c:v>4</c:v>
                </c:pt>
                <c:pt idx="1262">
                  <c:v>4</c:v>
                </c:pt>
                <c:pt idx="1263">
                  <c:v>4</c:v>
                </c:pt>
                <c:pt idx="1264">
                  <c:v>4</c:v>
                </c:pt>
                <c:pt idx="1265">
                  <c:v>4</c:v>
                </c:pt>
                <c:pt idx="1266">
                  <c:v>4</c:v>
                </c:pt>
                <c:pt idx="1267">
                  <c:v>4</c:v>
                </c:pt>
                <c:pt idx="1268">
                  <c:v>4</c:v>
                </c:pt>
                <c:pt idx="1269">
                  <c:v>4</c:v>
                </c:pt>
                <c:pt idx="1270">
                  <c:v>4</c:v>
                </c:pt>
                <c:pt idx="1271">
                  <c:v>4</c:v>
                </c:pt>
                <c:pt idx="1272">
                  <c:v>4</c:v>
                </c:pt>
                <c:pt idx="1273">
                  <c:v>4</c:v>
                </c:pt>
                <c:pt idx="1274">
                  <c:v>4</c:v>
                </c:pt>
                <c:pt idx="1275">
                  <c:v>4</c:v>
                </c:pt>
                <c:pt idx="1276">
                  <c:v>4</c:v>
                </c:pt>
                <c:pt idx="1277">
                  <c:v>4</c:v>
                </c:pt>
                <c:pt idx="1278">
                  <c:v>4</c:v>
                </c:pt>
                <c:pt idx="1279">
                  <c:v>4</c:v>
                </c:pt>
                <c:pt idx="1280">
                  <c:v>4</c:v>
                </c:pt>
                <c:pt idx="1281">
                  <c:v>4</c:v>
                </c:pt>
                <c:pt idx="1282">
                  <c:v>4</c:v>
                </c:pt>
                <c:pt idx="1283">
                  <c:v>4</c:v>
                </c:pt>
                <c:pt idx="1284">
                  <c:v>4</c:v>
                </c:pt>
                <c:pt idx="1285">
                  <c:v>4</c:v>
                </c:pt>
                <c:pt idx="1286">
                  <c:v>4</c:v>
                </c:pt>
                <c:pt idx="1287">
                  <c:v>4</c:v>
                </c:pt>
                <c:pt idx="1288">
                  <c:v>4</c:v>
                </c:pt>
                <c:pt idx="1289">
                  <c:v>4</c:v>
                </c:pt>
                <c:pt idx="1290">
                  <c:v>4</c:v>
                </c:pt>
                <c:pt idx="1291">
                  <c:v>4</c:v>
                </c:pt>
                <c:pt idx="1292">
                  <c:v>4</c:v>
                </c:pt>
                <c:pt idx="1293">
                  <c:v>4</c:v>
                </c:pt>
                <c:pt idx="1294">
                  <c:v>4</c:v>
                </c:pt>
                <c:pt idx="1295">
                  <c:v>4</c:v>
                </c:pt>
                <c:pt idx="1296">
                  <c:v>4</c:v>
                </c:pt>
                <c:pt idx="1297">
                  <c:v>4</c:v>
                </c:pt>
                <c:pt idx="1298">
                  <c:v>4</c:v>
                </c:pt>
                <c:pt idx="1299">
                  <c:v>4</c:v>
                </c:pt>
                <c:pt idx="1300">
                  <c:v>4</c:v>
                </c:pt>
                <c:pt idx="1301">
                  <c:v>4</c:v>
                </c:pt>
                <c:pt idx="1302">
                  <c:v>4</c:v>
                </c:pt>
                <c:pt idx="1303">
                  <c:v>4</c:v>
                </c:pt>
                <c:pt idx="1304">
                  <c:v>4</c:v>
                </c:pt>
                <c:pt idx="1305">
                  <c:v>4</c:v>
                </c:pt>
                <c:pt idx="1306">
                  <c:v>4</c:v>
                </c:pt>
                <c:pt idx="1307">
                  <c:v>4</c:v>
                </c:pt>
                <c:pt idx="1308">
                  <c:v>4</c:v>
                </c:pt>
                <c:pt idx="1309">
                  <c:v>4</c:v>
                </c:pt>
                <c:pt idx="1310">
                  <c:v>4</c:v>
                </c:pt>
                <c:pt idx="1311">
                  <c:v>4</c:v>
                </c:pt>
                <c:pt idx="1312">
                  <c:v>4</c:v>
                </c:pt>
                <c:pt idx="1313">
                  <c:v>4</c:v>
                </c:pt>
                <c:pt idx="1314">
                  <c:v>4</c:v>
                </c:pt>
                <c:pt idx="1315">
                  <c:v>4</c:v>
                </c:pt>
                <c:pt idx="1316">
                  <c:v>4</c:v>
                </c:pt>
                <c:pt idx="1317">
                  <c:v>4</c:v>
                </c:pt>
                <c:pt idx="1318">
                  <c:v>4</c:v>
                </c:pt>
                <c:pt idx="1319">
                  <c:v>4</c:v>
                </c:pt>
                <c:pt idx="1320">
                  <c:v>4</c:v>
                </c:pt>
                <c:pt idx="1321">
                  <c:v>4</c:v>
                </c:pt>
                <c:pt idx="1322">
                  <c:v>4</c:v>
                </c:pt>
                <c:pt idx="1323">
                  <c:v>4</c:v>
                </c:pt>
                <c:pt idx="1324">
                  <c:v>4</c:v>
                </c:pt>
                <c:pt idx="1325">
                  <c:v>4</c:v>
                </c:pt>
                <c:pt idx="1326">
                  <c:v>4</c:v>
                </c:pt>
                <c:pt idx="1327">
                  <c:v>4</c:v>
                </c:pt>
                <c:pt idx="1328">
                  <c:v>4</c:v>
                </c:pt>
                <c:pt idx="1329">
                  <c:v>4</c:v>
                </c:pt>
                <c:pt idx="1330">
                  <c:v>4</c:v>
                </c:pt>
                <c:pt idx="1331">
                  <c:v>4</c:v>
                </c:pt>
                <c:pt idx="1332">
                  <c:v>4</c:v>
                </c:pt>
                <c:pt idx="1333">
                  <c:v>4</c:v>
                </c:pt>
                <c:pt idx="1334">
                  <c:v>4</c:v>
                </c:pt>
                <c:pt idx="1335">
                  <c:v>4</c:v>
                </c:pt>
                <c:pt idx="1336">
                  <c:v>4</c:v>
                </c:pt>
                <c:pt idx="1337">
                  <c:v>4</c:v>
                </c:pt>
                <c:pt idx="1338">
                  <c:v>4</c:v>
                </c:pt>
                <c:pt idx="1339">
                  <c:v>4</c:v>
                </c:pt>
                <c:pt idx="1340">
                  <c:v>4</c:v>
                </c:pt>
                <c:pt idx="1341">
                  <c:v>4</c:v>
                </c:pt>
                <c:pt idx="1342">
                  <c:v>4</c:v>
                </c:pt>
                <c:pt idx="1343">
                  <c:v>4</c:v>
                </c:pt>
                <c:pt idx="1344">
                  <c:v>4</c:v>
                </c:pt>
                <c:pt idx="1345">
                  <c:v>4</c:v>
                </c:pt>
                <c:pt idx="1346">
                  <c:v>4</c:v>
                </c:pt>
                <c:pt idx="1347">
                  <c:v>4</c:v>
                </c:pt>
                <c:pt idx="1348">
                  <c:v>4</c:v>
                </c:pt>
                <c:pt idx="1349">
                  <c:v>4</c:v>
                </c:pt>
                <c:pt idx="1350">
                  <c:v>4</c:v>
                </c:pt>
                <c:pt idx="1351">
                  <c:v>4</c:v>
                </c:pt>
                <c:pt idx="1352">
                  <c:v>4</c:v>
                </c:pt>
                <c:pt idx="1353">
                  <c:v>4</c:v>
                </c:pt>
                <c:pt idx="1354">
                  <c:v>4</c:v>
                </c:pt>
                <c:pt idx="1355">
                  <c:v>4</c:v>
                </c:pt>
                <c:pt idx="1356">
                  <c:v>4</c:v>
                </c:pt>
                <c:pt idx="1357">
                  <c:v>4</c:v>
                </c:pt>
                <c:pt idx="1358">
                  <c:v>4</c:v>
                </c:pt>
                <c:pt idx="1359">
                  <c:v>4</c:v>
                </c:pt>
                <c:pt idx="1360">
                  <c:v>4</c:v>
                </c:pt>
                <c:pt idx="1361">
                  <c:v>4</c:v>
                </c:pt>
                <c:pt idx="1362">
                  <c:v>4</c:v>
                </c:pt>
                <c:pt idx="1363">
                  <c:v>4</c:v>
                </c:pt>
                <c:pt idx="1364">
                  <c:v>4</c:v>
                </c:pt>
                <c:pt idx="1365">
                  <c:v>4</c:v>
                </c:pt>
                <c:pt idx="1366">
                  <c:v>4</c:v>
                </c:pt>
                <c:pt idx="1367">
                  <c:v>4</c:v>
                </c:pt>
                <c:pt idx="1368">
                  <c:v>4</c:v>
                </c:pt>
                <c:pt idx="1369">
                  <c:v>4</c:v>
                </c:pt>
                <c:pt idx="1370">
                  <c:v>4</c:v>
                </c:pt>
                <c:pt idx="1371">
                  <c:v>4</c:v>
                </c:pt>
                <c:pt idx="1372">
                  <c:v>4</c:v>
                </c:pt>
                <c:pt idx="1373">
                  <c:v>4</c:v>
                </c:pt>
                <c:pt idx="1374">
                  <c:v>4</c:v>
                </c:pt>
                <c:pt idx="1375">
                  <c:v>4</c:v>
                </c:pt>
                <c:pt idx="1376">
                  <c:v>4</c:v>
                </c:pt>
                <c:pt idx="1377">
                  <c:v>4</c:v>
                </c:pt>
                <c:pt idx="1378">
                  <c:v>4</c:v>
                </c:pt>
                <c:pt idx="1379">
                  <c:v>4</c:v>
                </c:pt>
                <c:pt idx="1380">
                  <c:v>4</c:v>
                </c:pt>
                <c:pt idx="1381">
                  <c:v>4</c:v>
                </c:pt>
                <c:pt idx="1382">
                  <c:v>4</c:v>
                </c:pt>
                <c:pt idx="1383">
                  <c:v>4</c:v>
                </c:pt>
                <c:pt idx="1384">
                  <c:v>4</c:v>
                </c:pt>
                <c:pt idx="1385">
                  <c:v>4</c:v>
                </c:pt>
                <c:pt idx="1386">
                  <c:v>4</c:v>
                </c:pt>
                <c:pt idx="1387">
                  <c:v>4</c:v>
                </c:pt>
                <c:pt idx="1388">
                  <c:v>4</c:v>
                </c:pt>
                <c:pt idx="1389">
                  <c:v>4</c:v>
                </c:pt>
                <c:pt idx="1390">
                  <c:v>4</c:v>
                </c:pt>
                <c:pt idx="1391">
                  <c:v>4</c:v>
                </c:pt>
                <c:pt idx="1392">
                  <c:v>4</c:v>
                </c:pt>
                <c:pt idx="1393">
                  <c:v>4</c:v>
                </c:pt>
                <c:pt idx="1394">
                  <c:v>4</c:v>
                </c:pt>
                <c:pt idx="1395">
                  <c:v>4</c:v>
                </c:pt>
                <c:pt idx="1396">
                  <c:v>4</c:v>
                </c:pt>
                <c:pt idx="1397">
                  <c:v>4</c:v>
                </c:pt>
                <c:pt idx="1398">
                  <c:v>4</c:v>
                </c:pt>
                <c:pt idx="1399">
                  <c:v>4</c:v>
                </c:pt>
                <c:pt idx="1400">
                  <c:v>4</c:v>
                </c:pt>
                <c:pt idx="1401">
                  <c:v>4</c:v>
                </c:pt>
                <c:pt idx="1402">
                  <c:v>4</c:v>
                </c:pt>
                <c:pt idx="1403">
                  <c:v>4</c:v>
                </c:pt>
                <c:pt idx="1404">
                  <c:v>4</c:v>
                </c:pt>
                <c:pt idx="1405">
                  <c:v>4</c:v>
                </c:pt>
                <c:pt idx="1406">
                  <c:v>4</c:v>
                </c:pt>
                <c:pt idx="1407">
                  <c:v>4</c:v>
                </c:pt>
                <c:pt idx="1408">
                  <c:v>4</c:v>
                </c:pt>
                <c:pt idx="1409">
                  <c:v>4</c:v>
                </c:pt>
                <c:pt idx="1410">
                  <c:v>4</c:v>
                </c:pt>
                <c:pt idx="1411">
                  <c:v>4</c:v>
                </c:pt>
                <c:pt idx="1412">
                  <c:v>4</c:v>
                </c:pt>
                <c:pt idx="1413">
                  <c:v>4</c:v>
                </c:pt>
                <c:pt idx="1414">
                  <c:v>4</c:v>
                </c:pt>
                <c:pt idx="1415">
                  <c:v>4</c:v>
                </c:pt>
                <c:pt idx="1416">
                  <c:v>4</c:v>
                </c:pt>
                <c:pt idx="1417">
                  <c:v>4</c:v>
                </c:pt>
                <c:pt idx="1418">
                  <c:v>4</c:v>
                </c:pt>
                <c:pt idx="1419">
                  <c:v>4</c:v>
                </c:pt>
                <c:pt idx="1420">
                  <c:v>4</c:v>
                </c:pt>
                <c:pt idx="1421">
                  <c:v>4</c:v>
                </c:pt>
                <c:pt idx="1422">
                  <c:v>4</c:v>
                </c:pt>
                <c:pt idx="1423">
                  <c:v>4</c:v>
                </c:pt>
                <c:pt idx="1424">
                  <c:v>4</c:v>
                </c:pt>
                <c:pt idx="1425">
                  <c:v>4</c:v>
                </c:pt>
                <c:pt idx="1426">
                  <c:v>4</c:v>
                </c:pt>
                <c:pt idx="1427">
                  <c:v>4</c:v>
                </c:pt>
                <c:pt idx="1428">
                  <c:v>4</c:v>
                </c:pt>
                <c:pt idx="1429">
                  <c:v>4</c:v>
                </c:pt>
                <c:pt idx="1430">
                  <c:v>4</c:v>
                </c:pt>
                <c:pt idx="1431">
                  <c:v>4</c:v>
                </c:pt>
                <c:pt idx="1432">
                  <c:v>4</c:v>
                </c:pt>
                <c:pt idx="1433">
                  <c:v>4</c:v>
                </c:pt>
                <c:pt idx="1434">
                  <c:v>4</c:v>
                </c:pt>
                <c:pt idx="1435">
                  <c:v>4</c:v>
                </c:pt>
                <c:pt idx="1436">
                  <c:v>4</c:v>
                </c:pt>
                <c:pt idx="1437">
                  <c:v>4</c:v>
                </c:pt>
                <c:pt idx="1438">
                  <c:v>4</c:v>
                </c:pt>
                <c:pt idx="1439">
                  <c:v>4</c:v>
                </c:pt>
                <c:pt idx="1440">
                  <c:v>4</c:v>
                </c:pt>
                <c:pt idx="1441">
                  <c:v>4</c:v>
                </c:pt>
                <c:pt idx="1442">
                  <c:v>4</c:v>
                </c:pt>
                <c:pt idx="1443">
                  <c:v>4</c:v>
                </c:pt>
                <c:pt idx="1444">
                  <c:v>4</c:v>
                </c:pt>
                <c:pt idx="1445">
                  <c:v>4</c:v>
                </c:pt>
                <c:pt idx="1446">
                  <c:v>4</c:v>
                </c:pt>
                <c:pt idx="1447">
                  <c:v>4</c:v>
                </c:pt>
                <c:pt idx="1448">
                  <c:v>4</c:v>
                </c:pt>
                <c:pt idx="1449">
                  <c:v>4</c:v>
                </c:pt>
                <c:pt idx="1450">
                  <c:v>4</c:v>
                </c:pt>
                <c:pt idx="1451">
                  <c:v>4</c:v>
                </c:pt>
                <c:pt idx="1452">
                  <c:v>4</c:v>
                </c:pt>
                <c:pt idx="1453">
                  <c:v>4</c:v>
                </c:pt>
                <c:pt idx="1454">
                  <c:v>4</c:v>
                </c:pt>
                <c:pt idx="1455">
                  <c:v>4</c:v>
                </c:pt>
                <c:pt idx="1456">
                  <c:v>4</c:v>
                </c:pt>
                <c:pt idx="1457">
                  <c:v>4</c:v>
                </c:pt>
                <c:pt idx="1458">
                  <c:v>4</c:v>
                </c:pt>
                <c:pt idx="1459">
                  <c:v>4</c:v>
                </c:pt>
                <c:pt idx="1460">
                  <c:v>4</c:v>
                </c:pt>
                <c:pt idx="1461">
                  <c:v>4</c:v>
                </c:pt>
                <c:pt idx="1462">
                  <c:v>4</c:v>
                </c:pt>
                <c:pt idx="1463">
                  <c:v>4</c:v>
                </c:pt>
                <c:pt idx="1464">
                  <c:v>4</c:v>
                </c:pt>
                <c:pt idx="1465">
                  <c:v>4</c:v>
                </c:pt>
                <c:pt idx="1466">
                  <c:v>4</c:v>
                </c:pt>
                <c:pt idx="1467">
                  <c:v>4</c:v>
                </c:pt>
                <c:pt idx="1468">
                  <c:v>4</c:v>
                </c:pt>
                <c:pt idx="1469">
                  <c:v>4</c:v>
                </c:pt>
                <c:pt idx="1470">
                  <c:v>4</c:v>
                </c:pt>
                <c:pt idx="1471">
                  <c:v>4</c:v>
                </c:pt>
                <c:pt idx="1472">
                  <c:v>4</c:v>
                </c:pt>
                <c:pt idx="1473">
                  <c:v>4</c:v>
                </c:pt>
                <c:pt idx="1474">
                  <c:v>4</c:v>
                </c:pt>
                <c:pt idx="1475">
                  <c:v>4</c:v>
                </c:pt>
                <c:pt idx="1476">
                  <c:v>4</c:v>
                </c:pt>
                <c:pt idx="1477">
                  <c:v>4</c:v>
                </c:pt>
                <c:pt idx="1478">
                  <c:v>4</c:v>
                </c:pt>
                <c:pt idx="1479">
                  <c:v>4</c:v>
                </c:pt>
                <c:pt idx="1480">
                  <c:v>4</c:v>
                </c:pt>
                <c:pt idx="1481">
                  <c:v>4</c:v>
                </c:pt>
                <c:pt idx="1482">
                  <c:v>4</c:v>
                </c:pt>
                <c:pt idx="1483">
                  <c:v>4</c:v>
                </c:pt>
                <c:pt idx="1484">
                  <c:v>4</c:v>
                </c:pt>
                <c:pt idx="1485">
                  <c:v>4</c:v>
                </c:pt>
                <c:pt idx="1486">
                  <c:v>4</c:v>
                </c:pt>
                <c:pt idx="1487">
                  <c:v>4</c:v>
                </c:pt>
                <c:pt idx="1488">
                  <c:v>4</c:v>
                </c:pt>
                <c:pt idx="1489">
                  <c:v>4</c:v>
                </c:pt>
                <c:pt idx="1490">
                  <c:v>4</c:v>
                </c:pt>
                <c:pt idx="1491">
                  <c:v>4</c:v>
                </c:pt>
                <c:pt idx="1492">
                  <c:v>4</c:v>
                </c:pt>
                <c:pt idx="1493">
                  <c:v>4</c:v>
                </c:pt>
                <c:pt idx="1494">
                  <c:v>4</c:v>
                </c:pt>
                <c:pt idx="1495">
                  <c:v>4</c:v>
                </c:pt>
                <c:pt idx="1496">
                  <c:v>4</c:v>
                </c:pt>
                <c:pt idx="1497">
                  <c:v>4</c:v>
                </c:pt>
                <c:pt idx="1498">
                  <c:v>4</c:v>
                </c:pt>
                <c:pt idx="1499">
                  <c:v>4</c:v>
                </c:pt>
                <c:pt idx="1500">
                  <c:v>4</c:v>
                </c:pt>
              </c:numCache>
            </c:numRef>
          </c:yVal>
          <c:smooth val="0"/>
        </c:ser>
        <c:dLbls>
          <c:showLegendKey val="0"/>
          <c:showVal val="0"/>
          <c:showCatName val="0"/>
          <c:showSerName val="0"/>
          <c:showPercent val="0"/>
          <c:showBubbleSize val="0"/>
        </c:dLbls>
        <c:axId val="216454272"/>
        <c:axId val="216456192"/>
      </c:scatterChart>
      <c:valAx>
        <c:axId val="216454272"/>
        <c:scaling>
          <c:orientation val="minMax"/>
        </c:scaling>
        <c:delete val="0"/>
        <c:axPos val="b"/>
        <c:majorGridlines/>
        <c:minorGridlines/>
        <c:title>
          <c:tx>
            <c:rich>
              <a:bodyPr/>
              <a:lstStyle/>
              <a:p>
                <a:pPr>
                  <a:defRPr/>
                </a:pPr>
                <a:r>
                  <a:rPr lang="da-DK"/>
                  <a:t>Tværsnit i meter</a:t>
                </a:r>
              </a:p>
            </c:rich>
          </c:tx>
          <c:layout/>
          <c:overlay val="0"/>
        </c:title>
        <c:numFmt formatCode="#,##0.00" sourceLinked="1"/>
        <c:majorTickMark val="out"/>
        <c:minorTickMark val="none"/>
        <c:tickLblPos val="nextTo"/>
        <c:txPr>
          <a:bodyPr/>
          <a:lstStyle/>
          <a:p>
            <a:pPr>
              <a:defRPr sz="800"/>
            </a:pPr>
            <a:endParaRPr lang="da-DK"/>
          </a:p>
        </c:txPr>
        <c:crossAx val="216456192"/>
        <c:crosses val="autoZero"/>
        <c:crossBetween val="midCat"/>
      </c:valAx>
      <c:valAx>
        <c:axId val="216456192"/>
        <c:scaling>
          <c:orientation val="minMax"/>
        </c:scaling>
        <c:delete val="0"/>
        <c:axPos val="l"/>
        <c:majorGridlines/>
        <c:minorGridlines/>
        <c:title>
          <c:tx>
            <c:rich>
              <a:bodyPr/>
              <a:lstStyle/>
              <a:p>
                <a:pPr>
                  <a:defRPr/>
                </a:pPr>
                <a:r>
                  <a:rPr lang="da-DK"/>
                  <a:t>Højde i meter</a:t>
                </a:r>
              </a:p>
            </c:rich>
          </c:tx>
          <c:layout/>
          <c:overlay val="0"/>
        </c:title>
        <c:numFmt formatCode="#,##0.00" sourceLinked="1"/>
        <c:majorTickMark val="out"/>
        <c:minorTickMark val="none"/>
        <c:tickLblPos val="nextTo"/>
        <c:crossAx val="216454272"/>
        <c:crosses val="autoZero"/>
        <c:crossBetween val="midCat"/>
      </c:valAx>
    </c:plotArea>
    <c:legend>
      <c:legendPos val="b"/>
      <c:layout/>
      <c:overlay val="0"/>
      <c:txPr>
        <a:bodyPr/>
        <a:lstStyle/>
        <a:p>
          <a:pPr>
            <a:defRPr sz="700"/>
          </a:pPr>
          <a:endParaRPr lang="da-DK"/>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smoothMarker"/>
        <c:varyColors val="0"/>
        <c:ser>
          <c:idx val="0"/>
          <c:order val="0"/>
          <c:tx>
            <c:v>Q-h kurve</c:v>
          </c:tx>
          <c:marker>
            <c:symbol val="none"/>
          </c:marker>
          <c:xVal>
            <c:numRef>
              <c:f>'Beregninger scenarie 1'!$J$1538:$J$1939</c:f>
              <c:numCache>
                <c:formatCode>#,##0.00</c:formatCode>
                <c:ptCount val="402"/>
                <c:pt idx="0" formatCode="General">
                  <c:v>0</c:v>
                </c:pt>
                <c:pt idx="1">
                  <c:v>0</c:v>
                </c:pt>
                <c:pt idx="2">
                  <c:v>8.9539764029325183E-5</c:v>
                </c:pt>
                <c:pt idx="3">
                  <c:v>2.8424225556902821E-4</c:v>
                </c:pt>
                <c:pt idx="4">
                  <c:v>5.5866229468892509E-4</c:v>
                </c:pt>
                <c:pt idx="5">
                  <c:v>9.0234908129226067E-4</c:v>
                </c:pt>
                <c:pt idx="6">
                  <c:v>1.3088908571042364E-3</c:v>
                </c:pt>
                <c:pt idx="7">
                  <c:v>1.7737891887326411E-3</c:v>
                </c:pt>
                <c:pt idx="8">
                  <c:v>2.2936491044028263E-3</c:v>
                </c:pt>
                <c:pt idx="9">
                  <c:v>2.865786950706971E-3</c:v>
                </c:pt>
                <c:pt idx="10">
                  <c:v>3.4880122877038035E-3</c:v>
                </c:pt>
                <c:pt idx="11">
                  <c:v>4.1584948404117502E-3</c:v>
                </c:pt>
                <c:pt idx="12">
                  <c:v>4.8756777463295859E-3</c:v>
                </c:pt>
                <c:pt idx="13">
                  <c:v>5.6382180578462109E-3</c:v>
                </c:pt>
                <c:pt idx="14">
                  <c:v>6.4449442821559767E-3</c:v>
                </c:pt>
                <c:pt idx="15">
                  <c:v>7.2948250902555994E-3</c:v>
                </c:pt>
                <c:pt idx="16">
                  <c:v>8.1869456367307525E-3</c:v>
                </c:pt>
                <c:pt idx="17">
                  <c:v>9.1204892350155251E-3</c:v>
                </c:pt>
                <c:pt idx="18">
                  <c:v>1.0094722904823546E-2</c:v>
                </c:pt>
                <c:pt idx="19">
                  <c:v>1.1108985785131371E-2</c:v>
                </c:pt>
                <c:pt idx="20">
                  <c:v>1.2162679710933383E-2</c:v>
                </c:pt>
                <c:pt idx="21">
                  <c:v>1.3255261452918244E-2</c:v>
                </c:pt>
                <c:pt idx="22">
                  <c:v>1.4386236255195006E-2</c:v>
                </c:pt>
                <c:pt idx="23">
                  <c:v>1.5555152400378138E-2</c:v>
                </c:pt>
                <c:pt idx="24">
                  <c:v>1.6761596597927395E-2</c:v>
                </c:pt>
                <c:pt idx="25">
                  <c:v>1.8005190039589045E-2</c:v>
                </c:pt>
                <c:pt idx="26">
                  <c:v>1.9285585000890407E-2</c:v>
                </c:pt>
                <c:pt idx="27">
                  <c:v>2.0602461893727279E-2</c:v>
                </c:pt>
                <c:pt idx="28">
                  <c:v>2.1955526694735814E-2</c:v>
                </c:pt>
                <c:pt idx="29">
                  <c:v>2.3344508689127779E-2</c:v>
                </c:pt>
                <c:pt idx="30">
                  <c:v>2.4769158481229965E-2</c:v>
                </c:pt>
                <c:pt idx="31">
                  <c:v>2.62292462319802E-2</c:v>
                </c:pt>
                <c:pt idx="32">
                  <c:v>2.7724560090725429E-2</c:v>
                </c:pt>
                <c:pt idx="33">
                  <c:v>2.9254904794300075E-2</c:v>
                </c:pt>
                <c:pt idx="34">
                  <c:v>3.082010041087237E-2</c:v>
                </c:pt>
                <c:pt idx="35">
                  <c:v>3.2419981209686803E-2</c:v>
                </c:pt>
                <c:pt idx="36">
                  <c:v>3.4054394640787834E-2</c:v>
                </c:pt>
                <c:pt idx="37">
                  <c:v>3.5723200411231545E-2</c:v>
                </c:pt>
                <c:pt idx="38">
                  <c:v>3.7426269646284684E-2</c:v>
                </c:pt>
                <c:pt idx="39">
                  <c:v>3.9163484125762232E-2</c:v>
                </c:pt>
                <c:pt idx="40">
                  <c:v>4.0934735587030313E-2</c:v>
                </c:pt>
                <c:pt idx="41">
                  <c:v>4.2739925087353123E-2</c:v>
                </c:pt>
                <c:pt idx="42">
                  <c:v>4.4578962419232752E-2</c:v>
                </c:pt>
                <c:pt idx="43">
                  <c:v>4.6451765573210409E-2</c:v>
                </c:pt>
                <c:pt idx="44">
                  <c:v>4.8358260243294621E-2</c:v>
                </c:pt>
                <c:pt idx="45">
                  <c:v>5.0298379370775873E-2</c:v>
                </c:pt>
                <c:pt idx="46">
                  <c:v>5.2272062722696404E-2</c:v>
                </c:pt>
                <c:pt idx="47">
                  <c:v>5.4279256501681632E-2</c:v>
                </c:pt>
                <c:pt idx="48">
                  <c:v>5.6319912984216916E-2</c:v>
                </c:pt>
                <c:pt idx="49">
                  <c:v>5.8393990184781405E-2</c:v>
                </c:pt>
                <c:pt idx="50">
                  <c:v>6.0501451543533515E-2</c:v>
                </c:pt>
                <c:pt idx="51">
                  <c:v>6.2642265635491676E-2</c:v>
                </c:pt>
                <c:pt idx="52">
                  <c:v>6.4816405899369878E-2</c:v>
                </c:pt>
                <c:pt idx="53">
                  <c:v>6.7023850384416911E-2</c:v>
                </c:pt>
                <c:pt idx="54">
                  <c:v>6.9264581513776999E-2</c:v>
                </c:pt>
                <c:pt idx="55">
                  <c:v>7.1538585863033938E-2</c:v>
                </c:pt>
                <c:pt idx="56">
                  <c:v>7.3845853952733978E-2</c:v>
                </c:pt>
                <c:pt idx="57">
                  <c:v>7.6186380053795522E-2</c:v>
                </c:pt>
                <c:pt idx="58">
                  <c:v>7.856016200481758E-2</c:v>
                </c:pt>
                <c:pt idx="59">
                  <c:v>8.096720104038925E-2</c:v>
                </c:pt>
                <c:pt idx="60">
                  <c:v>8.3407501629584491E-2</c:v>
                </c:pt>
                <c:pt idx="61">
                  <c:v>8.5881071323898536E-2</c:v>
                </c:pt>
                <c:pt idx="62">
                  <c:v>8.8387920613947346E-2</c:v>
                </c:pt>
                <c:pt idx="63">
                  <c:v>9.0928062794311093E-2</c:v>
                </c:pt>
                <c:pt idx="64">
                  <c:v>9.3501513835953287E-2</c:v>
                </c:pt>
                <c:pt idx="65">
                  <c:v>9.6108292265696268E-2</c:v>
                </c:pt>
                <c:pt idx="66">
                  <c:v>9.8748419052275646E-2</c:v>
                </c:pt>
                <c:pt idx="67">
                  <c:v>0.10142191749853489</c:v>
                </c:pt>
                <c:pt idx="68">
                  <c:v>0.10412881313935636</c:v>
                </c:pt>
                <c:pt idx="69">
                  <c:v>0.10686913364495715</c:v>
                </c:pt>
                <c:pt idx="70">
                  <c:v>0.10964290872920598</c:v>
                </c:pt>
                <c:pt idx="71">
                  <c:v>0.11245017006264463</c:v>
                </c:pt>
                <c:pt idx="72">
                  <c:v>0.11529095118992067</c:v>
                </c:pt>
                <c:pt idx="73">
                  <c:v>0.1181652874513598</c:v>
                </c:pt>
                <c:pt idx="74">
                  <c:v>0.12107321590842689</c:v>
                </c:pt>
                <c:pt idx="75">
                  <c:v>0.12401477527284153</c:v>
                </c:pt>
                <c:pt idx="76">
                  <c:v>0.12699000583913267</c:v>
                </c:pt>
                <c:pt idx="77">
                  <c:v>0.12999894942042955</c:v>
                </c:pt>
                <c:pt idx="78">
                  <c:v>0.13304164928730239</c:v>
                </c:pt>
                <c:pt idx="79">
                  <c:v>0.13611815010947867</c:v>
                </c:pt>
                <c:pt idx="80">
                  <c:v>0.13922849790027061</c:v>
                </c:pt>
                <c:pt idx="81">
                  <c:v>0.14237273996356453</c:v>
                </c:pt>
                <c:pt idx="82">
                  <c:v>0.14555092484322785</c:v>
                </c:pt>
                <c:pt idx="83">
                  <c:v>0.14876310227480374</c:v>
                </c:pt>
                <c:pt idx="84">
                  <c:v>0.15200932313936741</c:v>
                </c:pt>
                <c:pt idx="85">
                  <c:v>0.15528963941942933</c:v>
                </c:pt>
                <c:pt idx="86">
                  <c:v>0.15860410415677684</c:v>
                </c:pt>
                <c:pt idx="87">
                  <c:v>0.16195277141215161</c:v>
                </c:pt>
                <c:pt idx="88">
                  <c:v>0.16533569622666799</c:v>
                </c:pt>
                <c:pt idx="89">
                  <c:v>0.16875293458488336</c:v>
                </c:pt>
                <c:pt idx="90">
                  <c:v>0.17220454337943358</c:v>
                </c:pt>
                <c:pt idx="91">
                  <c:v>0.17569058037715868</c:v>
                </c:pt>
                <c:pt idx="92">
                  <c:v>0.17921110418664002</c:v>
                </c:pt>
                <c:pt idx="93">
                  <c:v>0.18276617422708197</c:v>
                </c:pt>
                <c:pt idx="94">
                  <c:v>0.18635585069847063</c:v>
                </c:pt>
                <c:pt idx="95">
                  <c:v>0.18998019455294793</c:v>
                </c:pt>
                <c:pt idx="96">
                  <c:v>0.19363926746734175</c:v>
                </c:pt>
                <c:pt idx="97">
                  <c:v>0.19733313181679862</c:v>
                </c:pt>
                <c:pt idx="98">
                  <c:v>0.20106185064946414</c:v>
                </c:pt>
                <c:pt idx="99">
                  <c:v>0.20482548766216468</c:v>
                </c:pt>
                <c:pt idx="100">
                  <c:v>0.20862410717704091</c:v>
                </c:pt>
                <c:pt idx="101">
                  <c:v>0.2124577741190915</c:v>
                </c:pt>
                <c:pt idx="102">
                  <c:v>0.21632655399458431</c:v>
                </c:pt>
                <c:pt idx="103">
                  <c:v>0.22023051287029527</c:v>
                </c:pt>
                <c:pt idx="104">
                  <c:v>0.22416971735353841</c:v>
                </c:pt>
                <c:pt idx="105">
                  <c:v>0.22814423457295113</c:v>
                </c:pt>
                <c:pt idx="106">
                  <c:v>0.23215413216000153</c:v>
                </c:pt>
                <c:pt idx="107">
                  <c:v>0.23619947823118587</c:v>
                </c:pt>
                <c:pt idx="108">
                  <c:v>0.2402803413708853</c:v>
                </c:pt>
                <c:pt idx="109">
                  <c:v>0.24439679061485572</c:v>
                </c:pt>
                <c:pt idx="110">
                  <c:v>0.24854889543431888</c:v>
                </c:pt>
                <c:pt idx="111">
                  <c:v>0.25273672572063549</c:v>
                </c:pt>
                <c:pt idx="112">
                  <c:v>0.25696035177052873</c:v>
                </c:pt>
                <c:pt idx="113">
                  <c:v>0.26121984427184053</c:v>
                </c:pt>
                <c:pt idx="114">
                  <c:v>0.26551527428979527</c:v>
                </c:pt>
                <c:pt idx="115">
                  <c:v>0.26984671325375081</c:v>
                </c:pt>
                <c:pt idx="116">
                  <c:v>0.27421423294441694</c:v>
                </c:pt>
                <c:pt idx="117">
                  <c:v>0.27861790548152154</c:v>
                </c:pt>
                <c:pt idx="118">
                  <c:v>0.28305780331190661</c:v>
                </c:pt>
                <c:pt idx="119">
                  <c:v>0.28753399919803752</c:v>
                </c:pt>
                <c:pt idx="120">
                  <c:v>0.29204656620690633</c:v>
                </c:pt>
                <c:pt idx="121">
                  <c:v>0.29659557769931788</c:v>
                </c:pt>
                <c:pt idx="122">
                  <c:v>0.3011811073195384</c:v>
                </c:pt>
                <c:pt idx="123">
                  <c:v>0.30580322898529694</c:v>
                </c:pt>
                <c:pt idx="124">
                  <c:v>0.31046201687812253</c:v>
                </c:pt>
                <c:pt idx="125">
                  <c:v>0.31515754543400559</c:v>
                </c:pt>
                <c:pt idx="126">
                  <c:v>0.3198898893343719</c:v>
                </c:pt>
                <c:pt idx="127">
                  <c:v>0.32465912349735404</c:v>
                </c:pt>
                <c:pt idx="128">
                  <c:v>0.32946532306935278</c:v>
                </c:pt>
                <c:pt idx="129">
                  <c:v>0.33430856341687509</c:v>
                </c:pt>
                <c:pt idx="130">
                  <c:v>0.33918892011863822</c:v>
                </c:pt>
                <c:pt idx="131">
                  <c:v>0.34410646895793218</c:v>
                </c:pt>
                <c:pt idx="132">
                  <c:v>0.34906128591522784</c:v>
                </c:pt>
                <c:pt idx="133">
                  <c:v>0.35405344716102355</c:v>
                </c:pt>
                <c:pt idx="134">
                  <c:v>0.3590830290489227</c:v>
                </c:pt>
                <c:pt idx="135">
                  <c:v>0.36415010810892934</c:v>
                </c:pt>
                <c:pt idx="136">
                  <c:v>0.36925476104095994</c:v>
                </c:pt>
                <c:pt idx="137">
                  <c:v>0.37439706470855727</c:v>
                </c:pt>
                <c:pt idx="138">
                  <c:v>0.37957709613280544</c:v>
                </c:pt>
                <c:pt idx="139">
                  <c:v>0.38479493248643265</c:v>
                </c:pt>
                <c:pt idx="140">
                  <c:v>0.39005065108810061</c:v>
                </c:pt>
                <c:pt idx="141">
                  <c:v>0.39534432939686942</c:v>
                </c:pt>
                <c:pt idx="142">
                  <c:v>0.40067604500683479</c:v>
                </c:pt>
                <c:pt idx="143">
                  <c:v>0.40604587564193129</c:v>
                </c:pt>
                <c:pt idx="144">
                  <c:v>0.41145389915089342</c:v>
                </c:pt>
                <c:pt idx="145">
                  <c:v>0.41690019350237206</c:v>
                </c:pt>
                <c:pt idx="146">
                  <c:v>0.42238483678019911</c:v>
                </c:pt>
                <c:pt idx="147">
                  <c:v>0.4279079071787959</c:v>
                </c:pt>
                <c:pt idx="148">
                  <c:v>0.43346948299872112</c:v>
                </c:pt>
                <c:pt idx="149">
                  <c:v>0.43906964264235099</c:v>
                </c:pt>
                <c:pt idx="150">
                  <c:v>0.44470846460969127</c:v>
                </c:pt>
                <c:pt idx="151">
                  <c:v>0.4503860274943125</c:v>
                </c:pt>
                <c:pt idx="152">
                  <c:v>0.45610240997940732</c:v>
                </c:pt>
                <c:pt idx="153">
                  <c:v>0.46185769083396583</c:v>
                </c:pt>
                <c:pt idx="154">
                  <c:v>0.46765194890906048</c:v>
                </c:pt>
                <c:pt idx="155">
                  <c:v>0.4734852631342451</c:v>
                </c:pt>
                <c:pt idx="156">
                  <c:v>0.47935771251405601</c:v>
                </c:pt>
                <c:pt idx="157">
                  <c:v>0.48526937612461818</c:v>
                </c:pt>
                <c:pt idx="158">
                  <c:v>0.49122033311034841</c:v>
                </c:pt>
                <c:pt idx="159">
                  <c:v>0.49721066268075559</c:v>
                </c:pt>
                <c:pt idx="160">
                  <c:v>0.5032404441073336</c:v>
                </c:pt>
                <c:pt idx="161">
                  <c:v>0.50930975672054368</c:v>
                </c:pt>
                <c:pt idx="162">
                  <c:v>0.5154186799068845</c:v>
                </c:pt>
                <c:pt idx="163">
                  <c:v>0.52156729310604577</c:v>
                </c:pt>
                <c:pt idx="164">
                  <c:v>0.52775567580814309</c:v>
                </c:pt>
                <c:pt idx="165">
                  <c:v>0.53398390755103353</c:v>
                </c:pt>
                <c:pt idx="166">
                  <c:v>0.54025206791770575</c:v>
                </c:pt>
                <c:pt idx="167">
                  <c:v>0.54656023653374597</c:v>
                </c:pt>
                <c:pt idx="168">
                  <c:v>0.55290849306487322</c:v>
                </c:pt>
                <c:pt idx="169">
                  <c:v>0.55929691721454811</c:v>
                </c:pt>
                <c:pt idx="170">
                  <c:v>0.56572558872164636</c:v>
                </c:pt>
                <c:pt idx="171">
                  <c:v>0.57219458735819739</c:v>
                </c:pt>
                <c:pt idx="172">
                  <c:v>0.57870399292718855</c:v>
                </c:pt>
                <c:pt idx="173">
                  <c:v>0.5852538852604301</c:v>
                </c:pt>
                <c:pt idx="174">
                  <c:v>0.59184434421647669</c:v>
                </c:pt>
                <c:pt idx="175">
                  <c:v>0.59847544967861399</c:v>
                </c:pt>
                <c:pt idx="176">
                  <c:v>0.60514728155289343</c:v>
                </c:pt>
                <c:pt idx="177">
                  <c:v>0.61185991976622534</c:v>
                </c:pt>
                <c:pt idx="178">
                  <c:v>0.61861344426452658</c:v>
                </c:pt>
                <c:pt idx="179">
                  <c:v>0.62540793501091541</c:v>
                </c:pt>
                <c:pt idx="180">
                  <c:v>0.63224347198395903</c:v>
                </c:pt>
                <c:pt idx="181">
                  <c:v>0.63912013517596822</c:v>
                </c:pt>
                <c:pt idx="182">
                  <c:v>0.64603800459133953</c:v>
                </c:pt>
                <c:pt idx="183">
                  <c:v>0.65299716024494192</c:v>
                </c:pt>
                <c:pt idx="184">
                  <c:v>0.65999768216054988</c:v>
                </c:pt>
                <c:pt idx="185">
                  <c:v>0.6670396503693159</c:v>
                </c:pt>
                <c:pt idx="186">
                  <c:v>0.67412314490828829</c:v>
                </c:pt>
                <c:pt idx="187">
                  <c:v>0.68124824581896704</c:v>
                </c:pt>
                <c:pt idx="188">
                  <c:v>0.68841503314590036</c:v>
                </c:pt>
                <c:pt idx="189">
                  <c:v>0.69562358693531823</c:v>
                </c:pt>
                <c:pt idx="190">
                  <c:v>0.70287398723380434</c:v>
                </c:pt>
                <c:pt idx="191">
                  <c:v>0.71016631408700415</c:v>
                </c:pt>
                <c:pt idx="192">
                  <c:v>0.71750064753836573</c:v>
                </c:pt>
                <c:pt idx="193">
                  <c:v>0.72487706762791704</c:v>
                </c:pt>
                <c:pt idx="194">
                  <c:v>0.73229565439107647</c:v>
                </c:pt>
                <c:pt idx="195">
                  <c:v>0.7397564878574947</c:v>
                </c:pt>
                <c:pt idx="196">
                  <c:v>0.7472596480499254</c:v>
                </c:pt>
                <c:pt idx="197">
                  <c:v>0.75480521498313258</c:v>
                </c:pt>
                <c:pt idx="198">
                  <c:v>0.76239326866282076</c:v>
                </c:pt>
                <c:pt idx="199">
                  <c:v>0.77002388908459918</c:v>
                </c:pt>
                <c:pt idx="200">
                  <c:v>0.7776971562329702</c:v>
                </c:pt>
                <c:pt idx="201">
                  <c:v>0.78541315008034662</c:v>
                </c:pt>
                <c:pt idx="202">
                  <c:v>0.79317195058609646</c:v>
                </c:pt>
                <c:pt idx="203">
                  <c:v>0.80097363769561247</c:v>
                </c:pt>
                <c:pt idx="204">
                  <c:v>0.80881829133940453</c:v>
                </c:pt>
                <c:pt idx="205">
                  <c:v>0.81670599143222034</c:v>
                </c:pt>
                <c:pt idx="206">
                  <c:v>0.82463681787218812</c:v>
                </c:pt>
                <c:pt idx="207">
                  <c:v>0.83261085053998207</c:v>
                </c:pt>
                <c:pt idx="208">
                  <c:v>0.84062816929800943</c:v>
                </c:pt>
                <c:pt idx="209">
                  <c:v>0.84868885398962168</c:v>
                </c:pt>
                <c:pt idx="210">
                  <c:v>0.85679298443834584</c:v>
                </c:pt>
                <c:pt idx="211">
                  <c:v>0.86494064044713725</c:v>
                </c:pt>
                <c:pt idx="212">
                  <c:v>0.87313190179764955</c:v>
                </c:pt>
                <c:pt idx="213">
                  <c:v>0.88136684824952805</c:v>
                </c:pt>
                <c:pt idx="214">
                  <c:v>0.88964555953972158</c:v>
                </c:pt>
                <c:pt idx="215">
                  <c:v>0.8979681153818112</c:v>
                </c:pt>
                <c:pt idx="216">
                  <c:v>0.90633459546535744</c:v>
                </c:pt>
                <c:pt idx="217">
                  <c:v>0.91474507945526651</c:v>
                </c:pt>
                <c:pt idx="218">
                  <c:v>0.92319964699117352</c:v>
                </c:pt>
                <c:pt idx="219">
                  <c:v>0.93169837768684127</c:v>
                </c:pt>
                <c:pt idx="220">
                  <c:v>0.94024135112957563</c:v>
                </c:pt>
                <c:pt idx="221">
                  <c:v>0.94882864687965773</c:v>
                </c:pt>
                <c:pt idx="222">
                  <c:v>0.95746034446979134</c:v>
                </c:pt>
                <c:pt idx="223">
                  <c:v>0.96613652340456568</c:v>
                </c:pt>
                <c:pt idx="224">
                  <c:v>0.97485726315993115</c:v>
                </c:pt>
                <c:pt idx="225">
                  <c:v>0.98362264318269044</c:v>
                </c:pt>
                <c:pt idx="226">
                  <c:v>0.99243274289000605</c:v>
                </c:pt>
                <c:pt idx="227">
                  <c:v>1.0012876416689178</c:v>
                </c:pt>
                <c:pt idx="228">
                  <c:v>1.0101874188758746</c:v>
                </c:pt>
                <c:pt idx="229">
                  <c:v>1.0191321538362803</c:v>
                </c:pt>
                <c:pt idx="230">
                  <c:v>1.0281219258440517</c:v>
                </c:pt>
                <c:pt idx="231">
                  <c:v>1.0371568141611891</c:v>
                </c:pt>
                <c:pt idx="232">
                  <c:v>1.046236898017356</c:v>
                </c:pt>
                <c:pt idx="233">
                  <c:v>1.055362256609476</c:v>
                </c:pt>
                <c:pt idx="234">
                  <c:v>1.0645329691013354</c:v>
                </c:pt>
                <c:pt idx="235">
                  <c:v>1.0737491146232023</c:v>
                </c:pt>
                <c:pt idx="236">
                  <c:v>1.0830107722714504</c:v>
                </c:pt>
                <c:pt idx="237">
                  <c:v>1.0923180211081982</c:v>
                </c:pt>
                <c:pt idx="238">
                  <c:v>1.1016709401609588</c:v>
                </c:pt>
                <c:pt idx="239">
                  <c:v>1.1110696084222951</c:v>
                </c:pt>
                <c:pt idx="240">
                  <c:v>1.1205141048494891</c:v>
                </c:pt>
                <c:pt idx="241">
                  <c:v>1.1300045083642185</c:v>
                </c:pt>
                <c:pt idx="242">
                  <c:v>1.1395408978522454</c:v>
                </c:pt>
                <c:pt idx="243">
                  <c:v>1.1491233521631099</c:v>
                </c:pt>
                <c:pt idx="244">
                  <c:v>1.1587519501098358</c:v>
                </c:pt>
                <c:pt idx="245">
                  <c:v>1.168426770468644</c:v>
                </c:pt>
                <c:pt idx="246">
                  <c:v>1.1781478919786745</c:v>
                </c:pt>
                <c:pt idx="247">
                  <c:v>1.1879153933417164</c:v>
                </c:pt>
                <c:pt idx="248">
                  <c:v>1.1977293532219455</c:v>
                </c:pt>
                <c:pt idx="249">
                  <c:v>1.2075898502456706</c:v>
                </c:pt>
                <c:pt idx="250">
                  <c:v>1.2174969630010883</c:v>
                </c:pt>
                <c:pt idx="251">
                  <c:v>1.2274507700380424</c:v>
                </c:pt>
                <c:pt idx="252">
                  <c:v>1.2374513498677933</c:v>
                </c:pt>
                <c:pt idx="253">
                  <c:v>1.2474987809627922</c:v>
                </c:pt>
                <c:pt idx="254">
                  <c:v>1.2575931417564672</c:v>
                </c:pt>
                <c:pt idx="255">
                  <c:v>1.2677345106430087</c:v>
                </c:pt>
                <c:pt idx="256">
                  <c:v>1.2779229659771656</c:v>
                </c:pt>
                <c:pt idx="257">
                  <c:v>1.2881585860740505</c:v>
                </c:pt>
                <c:pt idx="258">
                  <c:v>1.298441449208946</c:v>
                </c:pt>
                <c:pt idx="259">
                  <c:v>1.3087716336171211</c:v>
                </c:pt>
                <c:pt idx="260">
                  <c:v>1.3191492174936499</c:v>
                </c:pt>
                <c:pt idx="261">
                  <c:v>1.3295742789932394</c:v>
                </c:pt>
                <c:pt idx="262">
                  <c:v>1.3400468962300649</c:v>
                </c:pt>
                <c:pt idx="263">
                  <c:v>1.350567147277602</c:v>
                </c:pt>
                <c:pt idx="264">
                  <c:v>1.3611351101684754</c:v>
                </c:pt>
                <c:pt idx="265">
                  <c:v>1.3717508628943049</c:v>
                </c:pt>
                <c:pt idx="266">
                  <c:v>1.3824144834055614</c:v>
                </c:pt>
                <c:pt idx="267">
                  <c:v>1.3931260496114246</c:v>
                </c:pt>
                <c:pt idx="268">
                  <c:v>1.4038856393796475</c:v>
                </c:pt>
                <c:pt idx="269">
                  <c:v>1.414693330536424</c:v>
                </c:pt>
                <c:pt idx="270">
                  <c:v>1.4255492008662665</c:v>
                </c:pt>
                <c:pt idx="271">
                  <c:v>1.4364533281118808</c:v>
                </c:pt>
                <c:pt idx="272">
                  <c:v>1.4474057899740489</c:v>
                </c:pt>
                <c:pt idx="273">
                  <c:v>1.4584066641115181</c:v>
                </c:pt>
                <c:pt idx="274">
                  <c:v>1.4694560281408919</c:v>
                </c:pt>
                <c:pt idx="275">
                  <c:v>1.4805539596365256</c:v>
                </c:pt>
                <c:pt idx="276">
                  <c:v>1.4917005361304256</c:v>
                </c:pt>
                <c:pt idx="277">
                  <c:v>1.5028958351121533</c:v>
                </c:pt>
                <c:pt idx="278">
                  <c:v>1.5141399340287349</c:v>
                </c:pt>
                <c:pt idx="279">
                  <c:v>1.5254329102845718</c:v>
                </c:pt>
                <c:pt idx="280">
                  <c:v>1.536774841241354</c:v>
                </c:pt>
                <c:pt idx="281">
                  <c:v>1.5481658042179822</c:v>
                </c:pt>
                <c:pt idx="282">
                  <c:v>1.5596058764904879</c:v>
                </c:pt>
                <c:pt idx="283">
                  <c:v>1.5710951352919635</c:v>
                </c:pt>
                <c:pt idx="284">
                  <c:v>1.5826336578124869</c:v>
                </c:pt>
                <c:pt idx="285">
                  <c:v>1.5942215211990554</c:v>
                </c:pt>
                <c:pt idx="286">
                  <c:v>1.6058588025555247</c:v>
                </c:pt>
                <c:pt idx="287">
                  <c:v>1.6175455789425466</c:v>
                </c:pt>
                <c:pt idx="288">
                  <c:v>1.6292819273775101</c:v>
                </c:pt>
                <c:pt idx="289">
                  <c:v>1.6410679248344866</c:v>
                </c:pt>
                <c:pt idx="290">
                  <c:v>1.6529036482441819</c:v>
                </c:pt>
                <c:pt idx="291">
                  <c:v>1.6647891744938834</c:v>
                </c:pt>
                <c:pt idx="292">
                  <c:v>1.6767245804274153</c:v>
                </c:pt>
                <c:pt idx="293">
                  <c:v>1.6887099428450953</c:v>
                </c:pt>
                <c:pt idx="294">
                  <c:v>1.7007453385036975</c:v>
                </c:pt>
                <c:pt idx="295">
                  <c:v>1.7128308441164077</c:v>
                </c:pt>
                <c:pt idx="296">
                  <c:v>1.7249665363527951</c:v>
                </c:pt>
                <c:pt idx="297">
                  <c:v>1.7371524918387735</c:v>
                </c:pt>
                <c:pt idx="298">
                  <c:v>1.7493887871565768</c:v>
                </c:pt>
                <c:pt idx="299">
                  <c:v>1.7616754988447259</c:v>
                </c:pt>
                <c:pt idx="300">
                  <c:v>1.7740127033980069</c:v>
                </c:pt>
                <c:pt idx="301">
                  <c:v>1.7864004772674451</c:v>
                </c:pt>
                <c:pt idx="302">
                  <c:v>1.798838896860286</c:v>
                </c:pt>
                <c:pt idx="303">
                  <c:v>1.8113280385399755</c:v>
                </c:pt>
                <c:pt idx="304">
                  <c:v>1.8238679786261416</c:v>
                </c:pt>
                <c:pt idx="305">
                  <c:v>1.8364587933945835</c:v>
                </c:pt>
                <c:pt idx="306">
                  <c:v>1.8491005590772553</c:v>
                </c:pt>
                <c:pt idx="307">
                  <c:v>1.8617933518622594</c:v>
                </c:pt>
                <c:pt idx="308">
                  <c:v>1.8745372478938316</c:v>
                </c:pt>
                <c:pt idx="309">
                  <c:v>1.88733232327234</c:v>
                </c:pt>
                <c:pt idx="310">
                  <c:v>1.9001786540542784</c:v>
                </c:pt>
                <c:pt idx="311">
                  <c:v>1.9130763162522624</c:v>
                </c:pt>
                <c:pt idx="312">
                  <c:v>1.9260253858350291</c:v>
                </c:pt>
                <c:pt idx="313">
                  <c:v>1.9390259387274349</c:v>
                </c:pt>
                <c:pt idx="314">
                  <c:v>1.9520780508104614</c:v>
                </c:pt>
                <c:pt idx="315">
                  <c:v>1.9651817979212172</c:v>
                </c:pt>
                <c:pt idx="316">
                  <c:v>1.9783372558529433</c:v>
                </c:pt>
                <c:pt idx="317">
                  <c:v>1.9915445003550176</c:v>
                </c:pt>
                <c:pt idx="318">
                  <c:v>2.0048036071329691</c:v>
                </c:pt>
                <c:pt idx="319">
                  <c:v>2.0181146518484829</c:v>
                </c:pt>
                <c:pt idx="320">
                  <c:v>2.0314777101194119</c:v>
                </c:pt>
                <c:pt idx="321">
                  <c:v>2.0448928575197924</c:v>
                </c:pt>
                <c:pt idx="322">
                  <c:v>2.0583601695798577</c:v>
                </c:pt>
                <c:pt idx="323">
                  <c:v>2.0718797217860505</c:v>
                </c:pt>
                <c:pt idx="324">
                  <c:v>2.0854515895810413</c:v>
                </c:pt>
                <c:pt idx="325">
                  <c:v>2.0990758483637517</c:v>
                </c:pt>
                <c:pt idx="326">
                  <c:v>2.1127525734893648</c:v>
                </c:pt>
                <c:pt idx="327">
                  <c:v>2.1264818402693542</c:v>
                </c:pt>
                <c:pt idx="328">
                  <c:v>2.1402637239714997</c:v>
                </c:pt>
                <c:pt idx="329">
                  <c:v>2.1540982998199154</c:v>
                </c:pt>
                <c:pt idx="330">
                  <c:v>2.1679856429950699</c:v>
                </c:pt>
                <c:pt idx="331">
                  <c:v>2.1819258286338159</c:v>
                </c:pt>
                <c:pt idx="332">
                  <c:v>2.1959189318294108</c:v>
                </c:pt>
                <c:pt idx="333">
                  <c:v>2.2099650276315517</c:v>
                </c:pt>
                <c:pt idx="334">
                  <c:v>2.2240641910463963</c:v>
                </c:pt>
                <c:pt idx="335">
                  <c:v>2.2382164970365999</c:v>
                </c:pt>
                <c:pt idx="336">
                  <c:v>2.2524220205213403</c:v>
                </c:pt>
                <c:pt idx="337">
                  <c:v>2.2666808363763522</c:v>
                </c:pt>
                <c:pt idx="338">
                  <c:v>2.2809930194339598</c:v>
                </c:pt>
                <c:pt idx="339">
                  <c:v>2.2953586444831084</c:v>
                </c:pt>
                <c:pt idx="340">
                  <c:v>2.309777786269402</c:v>
                </c:pt>
                <c:pt idx="341">
                  <c:v>2.3242505194951346</c:v>
                </c:pt>
                <c:pt idx="342">
                  <c:v>2.3387769188193297</c:v>
                </c:pt>
                <c:pt idx="343">
                  <c:v>2.3533570588577764</c:v>
                </c:pt>
                <c:pt idx="344">
                  <c:v>2.3679910141830636</c:v>
                </c:pt>
                <c:pt idx="345">
                  <c:v>2.3826788593246273</c:v>
                </c:pt>
                <c:pt idx="346">
                  <c:v>2.3974206687687794</c:v>
                </c:pt>
                <c:pt idx="347">
                  <c:v>2.4122165169587566</c:v>
                </c:pt>
                <c:pt idx="348">
                  <c:v>2.427066478294754</c:v>
                </c:pt>
                <c:pt idx="349">
                  <c:v>2.4419706271339749</c:v>
                </c:pt>
                <c:pt idx="350">
                  <c:v>2.4569290377906632</c:v>
                </c:pt>
                <c:pt idx="351">
                  <c:v>2.4719417845361558</c:v>
                </c:pt>
                <c:pt idx="352">
                  <c:v>2.4870089415989201</c:v>
                </c:pt>
                <c:pt idx="353">
                  <c:v>2.5021305831646017</c:v>
                </c:pt>
                <c:pt idx="354">
                  <c:v>2.5173067833760663</c:v>
                </c:pt>
                <c:pt idx="355">
                  <c:v>2.5325376163334492</c:v>
                </c:pt>
                <c:pt idx="356">
                  <c:v>2.5478231560941964</c:v>
                </c:pt>
                <c:pt idx="357">
                  <c:v>2.5631634766731164</c:v>
                </c:pt>
                <c:pt idx="358">
                  <c:v>2.5785586520424251</c:v>
                </c:pt>
                <c:pt idx="359">
                  <c:v>2.5940087561317928</c:v>
                </c:pt>
                <c:pt idx="360">
                  <c:v>2.6095138628283951</c:v>
                </c:pt>
                <c:pt idx="361">
                  <c:v>2.6250740459769584</c:v>
                </c:pt>
                <c:pt idx="362">
                  <c:v>2.6406893793798139</c:v>
                </c:pt>
                <c:pt idx="363">
                  <c:v>2.6563599367969433</c:v>
                </c:pt>
                <c:pt idx="364">
                  <c:v>2.6720857919460319</c:v>
                </c:pt>
                <c:pt idx="365">
                  <c:v>2.687867018502518</c:v>
                </c:pt>
                <c:pt idx="366">
                  <c:v>2.7037036900996454</c:v>
                </c:pt>
                <c:pt idx="367">
                  <c:v>2.719595880328515</c:v>
                </c:pt>
                <c:pt idx="368">
                  <c:v>2.7355436627381353</c:v>
                </c:pt>
                <c:pt idx="369">
                  <c:v>2.7515471108354794</c:v>
                </c:pt>
                <c:pt idx="370">
                  <c:v>2.767606298085532</c:v>
                </c:pt>
                <c:pt idx="371">
                  <c:v>2.7837212979113488</c:v>
                </c:pt>
                <c:pt idx="372">
                  <c:v>2.7998921836941078</c:v>
                </c:pt>
                <c:pt idx="373">
                  <c:v>2.8161190287731603</c:v>
                </c:pt>
                <c:pt idx="374">
                  <c:v>2.8324019064460928</c:v>
                </c:pt>
                <c:pt idx="375">
                  <c:v>2.8487408899687754</c:v>
                </c:pt>
                <c:pt idx="376">
                  <c:v>2.8651360525554206</c:v>
                </c:pt>
                <c:pt idx="377">
                  <c:v>2.8815874673786381</c:v>
                </c:pt>
                <c:pt idx="378">
                  <c:v>2.8980952075694901</c:v>
                </c:pt>
                <c:pt idx="379">
                  <c:v>2.9146593462175487</c:v>
                </c:pt>
                <c:pt idx="380">
                  <c:v>2.9312799563709526</c:v>
                </c:pt>
                <c:pt idx="381">
                  <c:v>2.9479571110364629</c:v>
                </c:pt>
                <c:pt idx="382">
                  <c:v>2.9646908831795185</c:v>
                </c:pt>
                <c:pt idx="383">
                  <c:v>2.9814813457243008</c:v>
                </c:pt>
                <c:pt idx="384">
                  <c:v>2.998328571553782</c:v>
                </c:pt>
                <c:pt idx="385">
                  <c:v>3.0152326335097897</c:v>
                </c:pt>
                <c:pt idx="386">
                  <c:v>3.0321936043930631</c:v>
                </c:pt>
                <c:pt idx="387">
                  <c:v>3.0492115569633111</c:v>
                </c:pt>
                <c:pt idx="388">
                  <c:v>3.0662865639392693</c:v>
                </c:pt>
                <c:pt idx="389">
                  <c:v>3.0834186979987654</c:v>
                </c:pt>
                <c:pt idx="390">
                  <c:v>3.1006080317787696</c:v>
                </c:pt>
                <c:pt idx="391">
                  <c:v>3.1178546378754608</c:v>
                </c:pt>
                <c:pt idx="392">
                  <c:v>3.1351585888442832</c:v>
                </c:pt>
                <c:pt idx="393">
                  <c:v>3.1525199572000058</c:v>
                </c:pt>
                <c:pt idx="394">
                  <c:v>3.1699388154167849</c:v>
                </c:pt>
                <c:pt idx="395">
                  <c:v>3.1874152359282202</c:v>
                </c:pt>
                <c:pt idx="396">
                  <c:v>3.2049492911274187</c:v>
                </c:pt>
                <c:pt idx="397">
                  <c:v>3.2225410533670544</c:v>
                </c:pt>
                <c:pt idx="398">
                  <c:v>3.2401905949594272</c:v>
                </c:pt>
                <c:pt idx="399">
                  <c:v>3.2578979881765262</c:v>
                </c:pt>
                <c:pt idx="400">
                  <c:v>3.2756633052500881</c:v>
                </c:pt>
                <c:pt idx="401">
                  <c:v>3.2934866183716616</c:v>
                </c:pt>
              </c:numCache>
            </c:numRef>
          </c:xVal>
          <c:yVal>
            <c:numRef>
              <c:f>'Beregninger scenarie 1'!$K$1538:$K$1939</c:f>
              <c:numCache>
                <c:formatCode>General</c:formatCode>
                <c:ptCount val="402"/>
                <c:pt idx="0">
                  <c:v>0</c:v>
                </c:pt>
                <c:pt idx="1">
                  <c:v>0</c:v>
                </c:pt>
                <c:pt idx="2">
                  <c:v>0.01</c:v>
                </c:pt>
                <c:pt idx="3">
                  <c:v>0.02</c:v>
                </c:pt>
                <c:pt idx="4">
                  <c:v>0.03</c:v>
                </c:pt>
                <c:pt idx="5">
                  <c:v>0.04</c:v>
                </c:pt>
                <c:pt idx="6">
                  <c:v>0.05</c:v>
                </c:pt>
                <c:pt idx="7">
                  <c:v>6.0000000000000005E-2</c:v>
                </c:pt>
                <c:pt idx="8">
                  <c:v>7.0000000000000007E-2</c:v>
                </c:pt>
                <c:pt idx="9">
                  <c:v>0.08</c:v>
                </c:pt>
                <c:pt idx="10">
                  <c:v>0.09</c:v>
                </c:pt>
                <c:pt idx="11">
                  <c:v>9.9999999999999992E-2</c:v>
                </c:pt>
                <c:pt idx="12">
                  <c:v>0.10999999999999999</c:v>
                </c:pt>
                <c:pt idx="13">
                  <c:v>0.11999999999999998</c:v>
                </c:pt>
                <c:pt idx="14">
                  <c:v>0.12999999999999998</c:v>
                </c:pt>
                <c:pt idx="15">
                  <c:v>0.13999999999999999</c:v>
                </c:pt>
                <c:pt idx="16">
                  <c:v>0.15</c:v>
                </c:pt>
                <c:pt idx="17">
                  <c:v>0.16</c:v>
                </c:pt>
                <c:pt idx="18">
                  <c:v>0.17</c:v>
                </c:pt>
                <c:pt idx="19">
                  <c:v>0.18000000000000002</c:v>
                </c:pt>
                <c:pt idx="20">
                  <c:v>0.19000000000000003</c:v>
                </c:pt>
                <c:pt idx="21">
                  <c:v>0.20000000000000004</c:v>
                </c:pt>
                <c:pt idx="22">
                  <c:v>0.21000000000000005</c:v>
                </c:pt>
                <c:pt idx="23">
                  <c:v>0.22000000000000006</c:v>
                </c:pt>
                <c:pt idx="24">
                  <c:v>0.23000000000000007</c:v>
                </c:pt>
                <c:pt idx="25">
                  <c:v>0.24000000000000007</c:v>
                </c:pt>
                <c:pt idx="26">
                  <c:v>0.25000000000000006</c:v>
                </c:pt>
                <c:pt idx="27">
                  <c:v>0.26000000000000006</c:v>
                </c:pt>
                <c:pt idx="28">
                  <c:v>0.27000000000000007</c:v>
                </c:pt>
                <c:pt idx="29">
                  <c:v>0.28000000000000008</c:v>
                </c:pt>
                <c:pt idx="30">
                  <c:v>0.29000000000000009</c:v>
                </c:pt>
                <c:pt idx="31">
                  <c:v>0.3000000000000001</c:v>
                </c:pt>
                <c:pt idx="32">
                  <c:v>0.31000000000000011</c:v>
                </c:pt>
                <c:pt idx="33">
                  <c:v>0.32000000000000012</c:v>
                </c:pt>
                <c:pt idx="34">
                  <c:v>0.33000000000000013</c:v>
                </c:pt>
                <c:pt idx="35">
                  <c:v>0.34000000000000014</c:v>
                </c:pt>
                <c:pt idx="36">
                  <c:v>0.35000000000000014</c:v>
                </c:pt>
                <c:pt idx="37">
                  <c:v>0.36000000000000015</c:v>
                </c:pt>
                <c:pt idx="38">
                  <c:v>0.37000000000000016</c:v>
                </c:pt>
                <c:pt idx="39">
                  <c:v>0.38000000000000017</c:v>
                </c:pt>
                <c:pt idx="40">
                  <c:v>0.39000000000000018</c:v>
                </c:pt>
                <c:pt idx="41">
                  <c:v>0.40000000000000019</c:v>
                </c:pt>
                <c:pt idx="42">
                  <c:v>0.4100000000000002</c:v>
                </c:pt>
                <c:pt idx="43">
                  <c:v>0.42000000000000021</c:v>
                </c:pt>
                <c:pt idx="44">
                  <c:v>0.43000000000000022</c:v>
                </c:pt>
                <c:pt idx="45">
                  <c:v>0.44000000000000022</c:v>
                </c:pt>
                <c:pt idx="46">
                  <c:v>0.45000000000000023</c:v>
                </c:pt>
                <c:pt idx="47">
                  <c:v>0.46000000000000024</c:v>
                </c:pt>
                <c:pt idx="48">
                  <c:v>0.47000000000000025</c:v>
                </c:pt>
                <c:pt idx="49">
                  <c:v>0.48000000000000026</c:v>
                </c:pt>
                <c:pt idx="50">
                  <c:v>0.49000000000000027</c:v>
                </c:pt>
                <c:pt idx="51">
                  <c:v>0.50000000000000022</c:v>
                </c:pt>
                <c:pt idx="52">
                  <c:v>0.51000000000000023</c:v>
                </c:pt>
                <c:pt idx="53">
                  <c:v>0.52000000000000024</c:v>
                </c:pt>
                <c:pt idx="54">
                  <c:v>0.53000000000000025</c:v>
                </c:pt>
                <c:pt idx="55">
                  <c:v>0.54000000000000026</c:v>
                </c:pt>
                <c:pt idx="56">
                  <c:v>0.55000000000000027</c:v>
                </c:pt>
                <c:pt idx="57">
                  <c:v>0.56000000000000028</c:v>
                </c:pt>
                <c:pt idx="58">
                  <c:v>0.57000000000000028</c:v>
                </c:pt>
                <c:pt idx="59">
                  <c:v>0.58000000000000029</c:v>
                </c:pt>
                <c:pt idx="60">
                  <c:v>0.5900000000000003</c:v>
                </c:pt>
                <c:pt idx="61">
                  <c:v>0.60000000000000031</c:v>
                </c:pt>
                <c:pt idx="62">
                  <c:v>0.61000000000000032</c:v>
                </c:pt>
                <c:pt idx="63">
                  <c:v>0.62000000000000033</c:v>
                </c:pt>
                <c:pt idx="64">
                  <c:v>0.63000000000000034</c:v>
                </c:pt>
                <c:pt idx="65">
                  <c:v>0.64000000000000035</c:v>
                </c:pt>
                <c:pt idx="66">
                  <c:v>0.65000000000000036</c:v>
                </c:pt>
                <c:pt idx="67">
                  <c:v>0.66000000000000036</c:v>
                </c:pt>
                <c:pt idx="68">
                  <c:v>0.67000000000000037</c:v>
                </c:pt>
                <c:pt idx="69">
                  <c:v>0.68000000000000038</c:v>
                </c:pt>
                <c:pt idx="70">
                  <c:v>0.69000000000000039</c:v>
                </c:pt>
                <c:pt idx="71">
                  <c:v>0.7000000000000004</c:v>
                </c:pt>
                <c:pt idx="72">
                  <c:v>0.71000000000000041</c:v>
                </c:pt>
                <c:pt idx="73">
                  <c:v>0.72000000000000042</c:v>
                </c:pt>
                <c:pt idx="74">
                  <c:v>0.73000000000000043</c:v>
                </c:pt>
                <c:pt idx="75">
                  <c:v>0.74000000000000044</c:v>
                </c:pt>
                <c:pt idx="76">
                  <c:v>0.75000000000000044</c:v>
                </c:pt>
                <c:pt idx="77">
                  <c:v>0.76000000000000045</c:v>
                </c:pt>
                <c:pt idx="78">
                  <c:v>0.77000000000000046</c:v>
                </c:pt>
                <c:pt idx="79">
                  <c:v>0.78000000000000047</c:v>
                </c:pt>
                <c:pt idx="80">
                  <c:v>0.79000000000000048</c:v>
                </c:pt>
                <c:pt idx="81">
                  <c:v>0.80000000000000049</c:v>
                </c:pt>
                <c:pt idx="82">
                  <c:v>0.8100000000000005</c:v>
                </c:pt>
                <c:pt idx="83">
                  <c:v>0.82000000000000051</c:v>
                </c:pt>
                <c:pt idx="84">
                  <c:v>0.83000000000000052</c:v>
                </c:pt>
                <c:pt idx="85">
                  <c:v>0.84000000000000052</c:v>
                </c:pt>
                <c:pt idx="86">
                  <c:v>0.85000000000000053</c:v>
                </c:pt>
                <c:pt idx="87">
                  <c:v>0.86000000000000054</c:v>
                </c:pt>
                <c:pt idx="88">
                  <c:v>0.87000000000000055</c:v>
                </c:pt>
                <c:pt idx="89">
                  <c:v>0.88000000000000056</c:v>
                </c:pt>
                <c:pt idx="90">
                  <c:v>0.89000000000000057</c:v>
                </c:pt>
                <c:pt idx="91">
                  <c:v>0.90000000000000058</c:v>
                </c:pt>
                <c:pt idx="92">
                  <c:v>0.91000000000000059</c:v>
                </c:pt>
                <c:pt idx="93">
                  <c:v>0.9200000000000006</c:v>
                </c:pt>
                <c:pt idx="94">
                  <c:v>0.9300000000000006</c:v>
                </c:pt>
                <c:pt idx="95">
                  <c:v>0.94000000000000061</c:v>
                </c:pt>
                <c:pt idx="96">
                  <c:v>0.95000000000000062</c:v>
                </c:pt>
                <c:pt idx="97">
                  <c:v>0.96000000000000063</c:v>
                </c:pt>
                <c:pt idx="98">
                  <c:v>0.97000000000000064</c:v>
                </c:pt>
                <c:pt idx="99">
                  <c:v>0.98000000000000065</c:v>
                </c:pt>
                <c:pt idx="100">
                  <c:v>0.99000000000000066</c:v>
                </c:pt>
                <c:pt idx="101">
                  <c:v>1.0000000000000007</c:v>
                </c:pt>
                <c:pt idx="102">
                  <c:v>1.0100000000000007</c:v>
                </c:pt>
                <c:pt idx="103">
                  <c:v>1.0200000000000007</c:v>
                </c:pt>
                <c:pt idx="104">
                  <c:v>1.0300000000000007</c:v>
                </c:pt>
                <c:pt idx="105">
                  <c:v>1.0400000000000007</c:v>
                </c:pt>
                <c:pt idx="106">
                  <c:v>1.0500000000000007</c:v>
                </c:pt>
                <c:pt idx="107">
                  <c:v>1.0600000000000007</c:v>
                </c:pt>
                <c:pt idx="108">
                  <c:v>1.0700000000000007</c:v>
                </c:pt>
                <c:pt idx="109">
                  <c:v>1.0800000000000007</c:v>
                </c:pt>
                <c:pt idx="110">
                  <c:v>1.0900000000000007</c:v>
                </c:pt>
                <c:pt idx="111">
                  <c:v>1.1000000000000008</c:v>
                </c:pt>
                <c:pt idx="112">
                  <c:v>1.1100000000000008</c:v>
                </c:pt>
                <c:pt idx="113">
                  <c:v>1.1200000000000008</c:v>
                </c:pt>
                <c:pt idx="114">
                  <c:v>1.1300000000000008</c:v>
                </c:pt>
                <c:pt idx="115">
                  <c:v>1.1400000000000008</c:v>
                </c:pt>
                <c:pt idx="116">
                  <c:v>1.1500000000000008</c:v>
                </c:pt>
                <c:pt idx="117">
                  <c:v>1.1600000000000008</c:v>
                </c:pt>
                <c:pt idx="118">
                  <c:v>1.1700000000000008</c:v>
                </c:pt>
                <c:pt idx="119">
                  <c:v>1.1800000000000008</c:v>
                </c:pt>
                <c:pt idx="120">
                  <c:v>1.1900000000000008</c:v>
                </c:pt>
                <c:pt idx="121">
                  <c:v>1.2000000000000008</c:v>
                </c:pt>
                <c:pt idx="122">
                  <c:v>1.2100000000000009</c:v>
                </c:pt>
                <c:pt idx="123">
                  <c:v>1.2200000000000009</c:v>
                </c:pt>
                <c:pt idx="124">
                  <c:v>1.2300000000000009</c:v>
                </c:pt>
                <c:pt idx="125">
                  <c:v>1.2400000000000009</c:v>
                </c:pt>
                <c:pt idx="126">
                  <c:v>1.2500000000000009</c:v>
                </c:pt>
                <c:pt idx="127">
                  <c:v>1.2600000000000009</c:v>
                </c:pt>
                <c:pt idx="128">
                  <c:v>1.2700000000000009</c:v>
                </c:pt>
                <c:pt idx="129">
                  <c:v>1.2800000000000009</c:v>
                </c:pt>
                <c:pt idx="130">
                  <c:v>1.2900000000000009</c:v>
                </c:pt>
                <c:pt idx="131">
                  <c:v>1.3000000000000009</c:v>
                </c:pt>
                <c:pt idx="132">
                  <c:v>1.3100000000000009</c:v>
                </c:pt>
                <c:pt idx="133">
                  <c:v>1.320000000000001</c:v>
                </c:pt>
                <c:pt idx="134">
                  <c:v>1.330000000000001</c:v>
                </c:pt>
                <c:pt idx="135">
                  <c:v>1.340000000000001</c:v>
                </c:pt>
                <c:pt idx="136">
                  <c:v>1.350000000000001</c:v>
                </c:pt>
                <c:pt idx="137">
                  <c:v>1.360000000000001</c:v>
                </c:pt>
                <c:pt idx="138">
                  <c:v>1.370000000000001</c:v>
                </c:pt>
                <c:pt idx="139">
                  <c:v>1.380000000000001</c:v>
                </c:pt>
                <c:pt idx="140">
                  <c:v>1.390000000000001</c:v>
                </c:pt>
                <c:pt idx="141">
                  <c:v>1.400000000000001</c:v>
                </c:pt>
                <c:pt idx="142">
                  <c:v>1.410000000000001</c:v>
                </c:pt>
                <c:pt idx="143">
                  <c:v>1.420000000000001</c:v>
                </c:pt>
                <c:pt idx="144">
                  <c:v>1.430000000000001</c:v>
                </c:pt>
                <c:pt idx="145">
                  <c:v>1.4400000000000011</c:v>
                </c:pt>
                <c:pt idx="146">
                  <c:v>1.4500000000000011</c:v>
                </c:pt>
                <c:pt idx="147">
                  <c:v>1.4600000000000011</c:v>
                </c:pt>
                <c:pt idx="148">
                  <c:v>1.4700000000000011</c:v>
                </c:pt>
                <c:pt idx="149">
                  <c:v>1.4800000000000011</c:v>
                </c:pt>
                <c:pt idx="150">
                  <c:v>1.4900000000000011</c:v>
                </c:pt>
                <c:pt idx="151">
                  <c:v>1.5000000000000011</c:v>
                </c:pt>
                <c:pt idx="152">
                  <c:v>1.5100000000000011</c:v>
                </c:pt>
                <c:pt idx="153">
                  <c:v>1.5200000000000011</c:v>
                </c:pt>
                <c:pt idx="154">
                  <c:v>1.5300000000000011</c:v>
                </c:pt>
                <c:pt idx="155">
                  <c:v>1.5400000000000011</c:v>
                </c:pt>
                <c:pt idx="156">
                  <c:v>1.5500000000000012</c:v>
                </c:pt>
                <c:pt idx="157">
                  <c:v>1.5600000000000012</c:v>
                </c:pt>
                <c:pt idx="158">
                  <c:v>1.5700000000000012</c:v>
                </c:pt>
                <c:pt idx="159">
                  <c:v>1.5800000000000012</c:v>
                </c:pt>
                <c:pt idx="160">
                  <c:v>1.5900000000000012</c:v>
                </c:pt>
                <c:pt idx="161">
                  <c:v>1.6000000000000012</c:v>
                </c:pt>
                <c:pt idx="162">
                  <c:v>1.6100000000000012</c:v>
                </c:pt>
                <c:pt idx="163">
                  <c:v>1.6200000000000012</c:v>
                </c:pt>
                <c:pt idx="164">
                  <c:v>1.6300000000000012</c:v>
                </c:pt>
                <c:pt idx="165">
                  <c:v>1.6400000000000012</c:v>
                </c:pt>
                <c:pt idx="166">
                  <c:v>1.6500000000000012</c:v>
                </c:pt>
                <c:pt idx="167">
                  <c:v>1.6600000000000013</c:v>
                </c:pt>
                <c:pt idx="168">
                  <c:v>1.6700000000000013</c:v>
                </c:pt>
                <c:pt idx="169">
                  <c:v>1.6800000000000013</c:v>
                </c:pt>
                <c:pt idx="170">
                  <c:v>1.6900000000000013</c:v>
                </c:pt>
                <c:pt idx="171">
                  <c:v>1.7000000000000013</c:v>
                </c:pt>
                <c:pt idx="172">
                  <c:v>1.7100000000000013</c:v>
                </c:pt>
                <c:pt idx="173">
                  <c:v>1.7200000000000013</c:v>
                </c:pt>
                <c:pt idx="174">
                  <c:v>1.7300000000000013</c:v>
                </c:pt>
                <c:pt idx="175">
                  <c:v>1.7400000000000013</c:v>
                </c:pt>
                <c:pt idx="176">
                  <c:v>1.7500000000000013</c:v>
                </c:pt>
                <c:pt idx="177">
                  <c:v>1.7600000000000013</c:v>
                </c:pt>
                <c:pt idx="178">
                  <c:v>1.7700000000000014</c:v>
                </c:pt>
                <c:pt idx="179">
                  <c:v>1.7800000000000014</c:v>
                </c:pt>
                <c:pt idx="180">
                  <c:v>1.7900000000000014</c:v>
                </c:pt>
                <c:pt idx="181">
                  <c:v>1.8000000000000014</c:v>
                </c:pt>
                <c:pt idx="182">
                  <c:v>1.8100000000000014</c:v>
                </c:pt>
                <c:pt idx="183">
                  <c:v>1.8200000000000014</c:v>
                </c:pt>
                <c:pt idx="184">
                  <c:v>1.8300000000000014</c:v>
                </c:pt>
                <c:pt idx="185">
                  <c:v>1.8400000000000014</c:v>
                </c:pt>
                <c:pt idx="186">
                  <c:v>1.8500000000000014</c:v>
                </c:pt>
                <c:pt idx="187">
                  <c:v>1.8600000000000014</c:v>
                </c:pt>
                <c:pt idx="188">
                  <c:v>1.8700000000000014</c:v>
                </c:pt>
                <c:pt idx="189">
                  <c:v>1.8800000000000014</c:v>
                </c:pt>
                <c:pt idx="190">
                  <c:v>1.8900000000000015</c:v>
                </c:pt>
                <c:pt idx="191">
                  <c:v>1.9000000000000015</c:v>
                </c:pt>
                <c:pt idx="192">
                  <c:v>1.9100000000000015</c:v>
                </c:pt>
                <c:pt idx="193">
                  <c:v>1.9200000000000015</c:v>
                </c:pt>
                <c:pt idx="194">
                  <c:v>1.9300000000000015</c:v>
                </c:pt>
                <c:pt idx="195">
                  <c:v>1.9400000000000015</c:v>
                </c:pt>
                <c:pt idx="196">
                  <c:v>1.9500000000000015</c:v>
                </c:pt>
                <c:pt idx="197">
                  <c:v>1.9600000000000015</c:v>
                </c:pt>
                <c:pt idx="198">
                  <c:v>1.9700000000000015</c:v>
                </c:pt>
                <c:pt idx="199">
                  <c:v>1.9800000000000015</c:v>
                </c:pt>
                <c:pt idx="200">
                  <c:v>1.9900000000000015</c:v>
                </c:pt>
                <c:pt idx="201">
                  <c:v>2.0000000000000013</c:v>
                </c:pt>
                <c:pt idx="202">
                  <c:v>2.0100000000000011</c:v>
                </c:pt>
                <c:pt idx="203">
                  <c:v>2.0200000000000009</c:v>
                </c:pt>
                <c:pt idx="204">
                  <c:v>2.0300000000000007</c:v>
                </c:pt>
                <c:pt idx="205">
                  <c:v>2.0400000000000005</c:v>
                </c:pt>
                <c:pt idx="206">
                  <c:v>2.0500000000000003</c:v>
                </c:pt>
                <c:pt idx="207">
                  <c:v>2.06</c:v>
                </c:pt>
                <c:pt idx="208">
                  <c:v>2.0699999999999998</c:v>
                </c:pt>
                <c:pt idx="209">
                  <c:v>2.0799999999999996</c:v>
                </c:pt>
                <c:pt idx="210">
                  <c:v>2.0899999999999994</c:v>
                </c:pt>
                <c:pt idx="211">
                  <c:v>2.0999999999999992</c:v>
                </c:pt>
                <c:pt idx="212">
                  <c:v>2.109999999999999</c:v>
                </c:pt>
                <c:pt idx="213">
                  <c:v>2.1199999999999988</c:v>
                </c:pt>
                <c:pt idx="214">
                  <c:v>2.1299999999999986</c:v>
                </c:pt>
                <c:pt idx="215">
                  <c:v>2.1399999999999983</c:v>
                </c:pt>
                <c:pt idx="216">
                  <c:v>2.1499999999999981</c:v>
                </c:pt>
                <c:pt idx="217">
                  <c:v>2.1599999999999979</c:v>
                </c:pt>
                <c:pt idx="218">
                  <c:v>2.1699999999999977</c:v>
                </c:pt>
                <c:pt idx="219">
                  <c:v>2.1799999999999975</c:v>
                </c:pt>
                <c:pt idx="220">
                  <c:v>2.1899999999999973</c:v>
                </c:pt>
                <c:pt idx="221">
                  <c:v>2.1999999999999971</c:v>
                </c:pt>
                <c:pt idx="222">
                  <c:v>2.2099999999999969</c:v>
                </c:pt>
                <c:pt idx="223">
                  <c:v>2.2199999999999966</c:v>
                </c:pt>
                <c:pt idx="224">
                  <c:v>2.2299999999999964</c:v>
                </c:pt>
                <c:pt idx="225">
                  <c:v>2.2399999999999962</c:v>
                </c:pt>
                <c:pt idx="226">
                  <c:v>2.249999999999996</c:v>
                </c:pt>
                <c:pt idx="227">
                  <c:v>2.2599999999999958</c:v>
                </c:pt>
                <c:pt idx="228">
                  <c:v>2.2699999999999956</c:v>
                </c:pt>
                <c:pt idx="229">
                  <c:v>2.2799999999999954</c:v>
                </c:pt>
                <c:pt idx="230">
                  <c:v>2.2899999999999952</c:v>
                </c:pt>
                <c:pt idx="231">
                  <c:v>2.2999999999999949</c:v>
                </c:pt>
                <c:pt idx="232">
                  <c:v>2.3099999999999947</c:v>
                </c:pt>
                <c:pt idx="233">
                  <c:v>2.3199999999999945</c:v>
                </c:pt>
                <c:pt idx="234">
                  <c:v>2.3299999999999943</c:v>
                </c:pt>
                <c:pt idx="235">
                  <c:v>2.3399999999999941</c:v>
                </c:pt>
                <c:pt idx="236">
                  <c:v>2.3499999999999939</c:v>
                </c:pt>
                <c:pt idx="237">
                  <c:v>2.3599999999999937</c:v>
                </c:pt>
                <c:pt idx="238">
                  <c:v>2.3699999999999934</c:v>
                </c:pt>
                <c:pt idx="239">
                  <c:v>2.3799999999999932</c:v>
                </c:pt>
                <c:pt idx="240">
                  <c:v>2.389999999999993</c:v>
                </c:pt>
                <c:pt idx="241">
                  <c:v>2.3999999999999928</c:v>
                </c:pt>
                <c:pt idx="242">
                  <c:v>2.4099999999999926</c:v>
                </c:pt>
                <c:pt idx="243">
                  <c:v>2.4199999999999924</c:v>
                </c:pt>
                <c:pt idx="244">
                  <c:v>2.4299999999999922</c:v>
                </c:pt>
                <c:pt idx="245">
                  <c:v>2.439999999999992</c:v>
                </c:pt>
                <c:pt idx="246">
                  <c:v>2.4499999999999917</c:v>
                </c:pt>
                <c:pt idx="247">
                  <c:v>2.4599999999999915</c:v>
                </c:pt>
                <c:pt idx="248">
                  <c:v>2.4699999999999913</c:v>
                </c:pt>
                <c:pt idx="249">
                  <c:v>2.4799999999999911</c:v>
                </c:pt>
                <c:pt idx="250">
                  <c:v>2.4899999999999909</c:v>
                </c:pt>
                <c:pt idx="251">
                  <c:v>2.4999999999999907</c:v>
                </c:pt>
                <c:pt idx="252">
                  <c:v>2.5099999999999905</c:v>
                </c:pt>
                <c:pt idx="253">
                  <c:v>2.5199999999999902</c:v>
                </c:pt>
                <c:pt idx="254">
                  <c:v>2.52999999999999</c:v>
                </c:pt>
                <c:pt idx="255">
                  <c:v>2.5399999999999898</c:v>
                </c:pt>
                <c:pt idx="256">
                  <c:v>2.5499999999999896</c:v>
                </c:pt>
                <c:pt idx="257">
                  <c:v>2.5599999999999894</c:v>
                </c:pt>
                <c:pt idx="258">
                  <c:v>2.5699999999999892</c:v>
                </c:pt>
                <c:pt idx="259">
                  <c:v>2.579999999999989</c:v>
                </c:pt>
                <c:pt idx="260">
                  <c:v>2.5899999999999888</c:v>
                </c:pt>
                <c:pt idx="261">
                  <c:v>2.5999999999999885</c:v>
                </c:pt>
                <c:pt idx="262">
                  <c:v>2.6099999999999883</c:v>
                </c:pt>
                <c:pt idx="263">
                  <c:v>2.6199999999999881</c:v>
                </c:pt>
                <c:pt idx="264">
                  <c:v>2.6299999999999879</c:v>
                </c:pt>
                <c:pt idx="265">
                  <c:v>2.6399999999999877</c:v>
                </c:pt>
                <c:pt idx="266">
                  <c:v>2.6499999999999875</c:v>
                </c:pt>
                <c:pt idx="267">
                  <c:v>2.6599999999999873</c:v>
                </c:pt>
                <c:pt idx="268">
                  <c:v>2.6699999999999871</c:v>
                </c:pt>
                <c:pt idx="269">
                  <c:v>2.6799999999999868</c:v>
                </c:pt>
                <c:pt idx="270">
                  <c:v>2.6899999999999866</c:v>
                </c:pt>
                <c:pt idx="271">
                  <c:v>2.6999999999999864</c:v>
                </c:pt>
                <c:pt idx="272">
                  <c:v>2.7099999999999862</c:v>
                </c:pt>
                <c:pt idx="273">
                  <c:v>2.719999999999986</c:v>
                </c:pt>
                <c:pt idx="274">
                  <c:v>2.7299999999999858</c:v>
                </c:pt>
                <c:pt idx="275">
                  <c:v>2.7399999999999856</c:v>
                </c:pt>
                <c:pt idx="276">
                  <c:v>2.7499999999999853</c:v>
                </c:pt>
                <c:pt idx="277">
                  <c:v>2.7599999999999851</c:v>
                </c:pt>
                <c:pt idx="278">
                  <c:v>2.7699999999999849</c:v>
                </c:pt>
                <c:pt idx="279">
                  <c:v>2.7799999999999847</c:v>
                </c:pt>
                <c:pt idx="280">
                  <c:v>2.7899999999999845</c:v>
                </c:pt>
                <c:pt idx="281">
                  <c:v>2.7999999999999843</c:v>
                </c:pt>
                <c:pt idx="282">
                  <c:v>2.8099999999999841</c:v>
                </c:pt>
                <c:pt idx="283">
                  <c:v>2.8199999999999839</c:v>
                </c:pt>
                <c:pt idx="284">
                  <c:v>2.8299999999999836</c:v>
                </c:pt>
                <c:pt idx="285">
                  <c:v>2.8399999999999834</c:v>
                </c:pt>
                <c:pt idx="286">
                  <c:v>2.8499999999999832</c:v>
                </c:pt>
                <c:pt idx="287">
                  <c:v>2.859999999999983</c:v>
                </c:pt>
                <c:pt idx="288">
                  <c:v>2.8699999999999828</c:v>
                </c:pt>
                <c:pt idx="289">
                  <c:v>2.8799999999999826</c:v>
                </c:pt>
                <c:pt idx="290">
                  <c:v>2.8899999999999824</c:v>
                </c:pt>
                <c:pt idx="291">
                  <c:v>2.8999999999999821</c:v>
                </c:pt>
                <c:pt idx="292">
                  <c:v>2.9099999999999819</c:v>
                </c:pt>
                <c:pt idx="293">
                  <c:v>2.9199999999999817</c:v>
                </c:pt>
                <c:pt idx="294">
                  <c:v>2.9299999999999815</c:v>
                </c:pt>
                <c:pt idx="295">
                  <c:v>2.9399999999999813</c:v>
                </c:pt>
                <c:pt idx="296">
                  <c:v>2.9499999999999811</c:v>
                </c:pt>
                <c:pt idx="297">
                  <c:v>2.9599999999999809</c:v>
                </c:pt>
                <c:pt idx="298">
                  <c:v>2.9699999999999807</c:v>
                </c:pt>
                <c:pt idx="299">
                  <c:v>2.9799999999999804</c:v>
                </c:pt>
                <c:pt idx="300">
                  <c:v>2.9899999999999802</c:v>
                </c:pt>
                <c:pt idx="301">
                  <c:v>2.99999999999998</c:v>
                </c:pt>
                <c:pt idx="302">
                  <c:v>3.0099999999999798</c:v>
                </c:pt>
                <c:pt idx="303">
                  <c:v>3.0199999999999796</c:v>
                </c:pt>
                <c:pt idx="304">
                  <c:v>3.0299999999999794</c:v>
                </c:pt>
                <c:pt idx="305">
                  <c:v>3.0399999999999792</c:v>
                </c:pt>
                <c:pt idx="306">
                  <c:v>3.049999999999979</c:v>
                </c:pt>
                <c:pt idx="307">
                  <c:v>3.0599999999999787</c:v>
                </c:pt>
                <c:pt idx="308">
                  <c:v>3.0699999999999785</c:v>
                </c:pt>
                <c:pt idx="309">
                  <c:v>3.0799999999999783</c:v>
                </c:pt>
                <c:pt idx="310">
                  <c:v>3.0899999999999781</c:v>
                </c:pt>
                <c:pt idx="311">
                  <c:v>3.0999999999999779</c:v>
                </c:pt>
                <c:pt idx="312">
                  <c:v>3.1099999999999777</c:v>
                </c:pt>
                <c:pt idx="313">
                  <c:v>3.1199999999999775</c:v>
                </c:pt>
                <c:pt idx="314">
                  <c:v>3.1299999999999772</c:v>
                </c:pt>
                <c:pt idx="315">
                  <c:v>3.139999999999977</c:v>
                </c:pt>
                <c:pt idx="316">
                  <c:v>3.1499999999999768</c:v>
                </c:pt>
                <c:pt idx="317">
                  <c:v>3.1599999999999766</c:v>
                </c:pt>
                <c:pt idx="318">
                  <c:v>3.1699999999999764</c:v>
                </c:pt>
                <c:pt idx="319">
                  <c:v>3.1799999999999762</c:v>
                </c:pt>
                <c:pt idx="320">
                  <c:v>3.189999999999976</c:v>
                </c:pt>
                <c:pt idx="321">
                  <c:v>3.1999999999999758</c:v>
                </c:pt>
                <c:pt idx="322">
                  <c:v>3.2099999999999755</c:v>
                </c:pt>
                <c:pt idx="323">
                  <c:v>3.2199999999999753</c:v>
                </c:pt>
                <c:pt idx="324">
                  <c:v>3.2299999999999751</c:v>
                </c:pt>
                <c:pt idx="325">
                  <c:v>3.2399999999999749</c:v>
                </c:pt>
                <c:pt idx="326">
                  <c:v>3.2499999999999747</c:v>
                </c:pt>
                <c:pt idx="327">
                  <c:v>3.2599999999999745</c:v>
                </c:pt>
                <c:pt idx="328">
                  <c:v>3.2699999999999743</c:v>
                </c:pt>
                <c:pt idx="329">
                  <c:v>3.279999999999974</c:v>
                </c:pt>
                <c:pt idx="330">
                  <c:v>3.2899999999999738</c:v>
                </c:pt>
                <c:pt idx="331">
                  <c:v>3.2999999999999736</c:v>
                </c:pt>
                <c:pt idx="332">
                  <c:v>3.3099999999999734</c:v>
                </c:pt>
                <c:pt idx="333">
                  <c:v>3.3199999999999732</c:v>
                </c:pt>
                <c:pt idx="334">
                  <c:v>3.329999999999973</c:v>
                </c:pt>
                <c:pt idx="335">
                  <c:v>3.3399999999999728</c:v>
                </c:pt>
                <c:pt idx="336">
                  <c:v>3.3499999999999726</c:v>
                </c:pt>
                <c:pt idx="337">
                  <c:v>3.3599999999999723</c:v>
                </c:pt>
                <c:pt idx="338">
                  <c:v>3.3699999999999721</c:v>
                </c:pt>
                <c:pt idx="339">
                  <c:v>3.3799999999999719</c:v>
                </c:pt>
                <c:pt idx="340">
                  <c:v>3.3899999999999717</c:v>
                </c:pt>
                <c:pt idx="341">
                  <c:v>3.3999999999999715</c:v>
                </c:pt>
                <c:pt idx="342">
                  <c:v>3.4099999999999713</c:v>
                </c:pt>
                <c:pt idx="343">
                  <c:v>3.4199999999999711</c:v>
                </c:pt>
                <c:pt idx="344">
                  <c:v>3.4299999999999708</c:v>
                </c:pt>
                <c:pt idx="345">
                  <c:v>3.4399999999999706</c:v>
                </c:pt>
                <c:pt idx="346">
                  <c:v>3.4499999999999704</c:v>
                </c:pt>
                <c:pt idx="347">
                  <c:v>3.4599999999999702</c:v>
                </c:pt>
                <c:pt idx="348">
                  <c:v>3.46999999999997</c:v>
                </c:pt>
                <c:pt idx="349">
                  <c:v>3.4799999999999698</c:v>
                </c:pt>
                <c:pt idx="350">
                  <c:v>3.4899999999999696</c:v>
                </c:pt>
                <c:pt idx="351">
                  <c:v>3.4999999999999694</c:v>
                </c:pt>
                <c:pt idx="352">
                  <c:v>3.5099999999999691</c:v>
                </c:pt>
                <c:pt idx="353">
                  <c:v>3.5199999999999689</c:v>
                </c:pt>
                <c:pt idx="354">
                  <c:v>3.5299999999999687</c:v>
                </c:pt>
                <c:pt idx="355">
                  <c:v>3.5399999999999685</c:v>
                </c:pt>
                <c:pt idx="356">
                  <c:v>3.5499999999999683</c:v>
                </c:pt>
                <c:pt idx="357">
                  <c:v>3.5599999999999681</c:v>
                </c:pt>
                <c:pt idx="358">
                  <c:v>3.5699999999999679</c:v>
                </c:pt>
                <c:pt idx="359">
                  <c:v>3.5799999999999677</c:v>
                </c:pt>
                <c:pt idx="360">
                  <c:v>3.5899999999999674</c:v>
                </c:pt>
                <c:pt idx="361">
                  <c:v>3.5999999999999672</c:v>
                </c:pt>
                <c:pt idx="362">
                  <c:v>3.609999999999967</c:v>
                </c:pt>
                <c:pt idx="363">
                  <c:v>3.6199999999999668</c:v>
                </c:pt>
                <c:pt idx="364">
                  <c:v>3.6299999999999666</c:v>
                </c:pt>
                <c:pt idx="365">
                  <c:v>3.6399999999999664</c:v>
                </c:pt>
                <c:pt idx="366">
                  <c:v>3.6499999999999662</c:v>
                </c:pt>
                <c:pt idx="367">
                  <c:v>3.6599999999999659</c:v>
                </c:pt>
                <c:pt idx="368">
                  <c:v>3.6699999999999657</c:v>
                </c:pt>
                <c:pt idx="369">
                  <c:v>3.6799999999999655</c:v>
                </c:pt>
                <c:pt idx="370">
                  <c:v>3.6899999999999653</c:v>
                </c:pt>
                <c:pt idx="371">
                  <c:v>3.6999999999999651</c:v>
                </c:pt>
                <c:pt idx="372">
                  <c:v>3.7099999999999649</c:v>
                </c:pt>
                <c:pt idx="373">
                  <c:v>3.7199999999999647</c:v>
                </c:pt>
                <c:pt idx="374">
                  <c:v>3.7299999999999645</c:v>
                </c:pt>
                <c:pt idx="375">
                  <c:v>3.7399999999999642</c:v>
                </c:pt>
                <c:pt idx="376">
                  <c:v>3.749999999999964</c:v>
                </c:pt>
                <c:pt idx="377">
                  <c:v>3.7599999999999638</c:v>
                </c:pt>
                <c:pt idx="378">
                  <c:v>3.7699999999999636</c:v>
                </c:pt>
                <c:pt idx="379">
                  <c:v>3.7799999999999634</c:v>
                </c:pt>
                <c:pt idx="380">
                  <c:v>3.7899999999999632</c:v>
                </c:pt>
                <c:pt idx="381">
                  <c:v>3.799999999999963</c:v>
                </c:pt>
                <c:pt idx="382">
                  <c:v>3.8099999999999627</c:v>
                </c:pt>
                <c:pt idx="383">
                  <c:v>3.8199999999999625</c:v>
                </c:pt>
                <c:pt idx="384">
                  <c:v>3.8299999999999623</c:v>
                </c:pt>
                <c:pt idx="385">
                  <c:v>3.8399999999999621</c:v>
                </c:pt>
                <c:pt idx="386">
                  <c:v>3.8499999999999619</c:v>
                </c:pt>
                <c:pt idx="387">
                  <c:v>3.8599999999999617</c:v>
                </c:pt>
                <c:pt idx="388">
                  <c:v>3.8699999999999615</c:v>
                </c:pt>
                <c:pt idx="389">
                  <c:v>3.8799999999999613</c:v>
                </c:pt>
                <c:pt idx="390">
                  <c:v>3.889999999999961</c:v>
                </c:pt>
                <c:pt idx="391">
                  <c:v>3.8999999999999608</c:v>
                </c:pt>
                <c:pt idx="392">
                  <c:v>3.9099999999999606</c:v>
                </c:pt>
                <c:pt idx="393">
                  <c:v>3.9199999999999604</c:v>
                </c:pt>
                <c:pt idx="394">
                  <c:v>3.9299999999999602</c:v>
                </c:pt>
                <c:pt idx="395">
                  <c:v>3.93999999999996</c:v>
                </c:pt>
                <c:pt idx="396">
                  <c:v>3.9499999999999598</c:v>
                </c:pt>
                <c:pt idx="397">
                  <c:v>3.9599999999999596</c:v>
                </c:pt>
                <c:pt idx="398">
                  <c:v>3.9699999999999593</c:v>
                </c:pt>
                <c:pt idx="399">
                  <c:v>3.9799999999999591</c:v>
                </c:pt>
                <c:pt idx="400">
                  <c:v>3.9899999999999589</c:v>
                </c:pt>
                <c:pt idx="401">
                  <c:v>3.9999999999999587</c:v>
                </c:pt>
              </c:numCache>
            </c:numRef>
          </c:yVal>
          <c:smooth val="1"/>
        </c:ser>
        <c:dLbls>
          <c:showLegendKey val="0"/>
          <c:showVal val="0"/>
          <c:showCatName val="0"/>
          <c:showSerName val="0"/>
          <c:showPercent val="0"/>
          <c:showBubbleSize val="0"/>
        </c:dLbls>
        <c:axId val="237257856"/>
        <c:axId val="237259776"/>
      </c:scatterChart>
      <c:valAx>
        <c:axId val="237257856"/>
        <c:scaling>
          <c:orientation val="minMax"/>
        </c:scaling>
        <c:delete val="0"/>
        <c:axPos val="b"/>
        <c:title>
          <c:tx>
            <c:rich>
              <a:bodyPr/>
              <a:lstStyle/>
              <a:p>
                <a:pPr>
                  <a:defRPr/>
                </a:pPr>
                <a:r>
                  <a:rPr lang="da-DK"/>
                  <a:t>Vandføring</a:t>
                </a:r>
                <a:r>
                  <a:rPr lang="da-DK" baseline="0"/>
                  <a:t> Q m</a:t>
                </a:r>
                <a:r>
                  <a:rPr lang="da-DK" baseline="30000"/>
                  <a:t>3</a:t>
                </a:r>
                <a:r>
                  <a:rPr lang="da-DK" baseline="0"/>
                  <a:t>/s</a:t>
                </a:r>
                <a:endParaRPr lang="da-DK"/>
              </a:p>
            </c:rich>
          </c:tx>
          <c:layout/>
          <c:overlay val="0"/>
        </c:title>
        <c:numFmt formatCode="General" sourceLinked="1"/>
        <c:majorTickMark val="none"/>
        <c:minorTickMark val="none"/>
        <c:tickLblPos val="nextTo"/>
        <c:crossAx val="237259776"/>
        <c:crosses val="autoZero"/>
        <c:crossBetween val="midCat"/>
      </c:valAx>
      <c:valAx>
        <c:axId val="237259776"/>
        <c:scaling>
          <c:orientation val="minMax"/>
        </c:scaling>
        <c:delete val="0"/>
        <c:axPos val="l"/>
        <c:majorGridlines/>
        <c:title>
          <c:tx>
            <c:rich>
              <a:bodyPr/>
              <a:lstStyle/>
              <a:p>
                <a:pPr>
                  <a:defRPr/>
                </a:pPr>
                <a:r>
                  <a:rPr lang="da-DK"/>
                  <a:t>Vandstand h</a:t>
                </a:r>
                <a:r>
                  <a:rPr lang="da-DK" baseline="0"/>
                  <a:t> over regulativ bund m</a:t>
                </a:r>
                <a:endParaRPr lang="da-DK"/>
              </a:p>
            </c:rich>
          </c:tx>
          <c:layout/>
          <c:overlay val="0"/>
        </c:title>
        <c:numFmt formatCode="General" sourceLinked="1"/>
        <c:majorTickMark val="none"/>
        <c:minorTickMark val="none"/>
        <c:tickLblPos val="nextTo"/>
        <c:crossAx val="237257856"/>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da-DK"/>
              <a:t>Tværsnitsprofil af vandløb</a:t>
            </a:r>
          </a:p>
        </c:rich>
      </c:tx>
      <c:layout/>
      <c:overlay val="0"/>
    </c:title>
    <c:autoTitleDeleted val="0"/>
    <c:plotArea>
      <c:layout/>
      <c:scatterChart>
        <c:scatterStyle val="lineMarker"/>
        <c:varyColors val="0"/>
        <c:ser>
          <c:idx val="0"/>
          <c:order val="0"/>
          <c:tx>
            <c:v>Kanalkant</c:v>
          </c:tx>
          <c:marker>
            <c:symbol val="none"/>
          </c:marker>
          <c:xVal>
            <c:numRef>
              <c:f>'Beregninger scenarie 2'!$G$29:$G$1531</c:f>
              <c:numCache>
                <c:formatCode>#,##0.00</c:formatCode>
                <c:ptCount val="1503"/>
                <c:pt idx="0">
                  <c:v>0</c:v>
                </c:pt>
                <c:pt idx="1">
                  <c:v>2</c:v>
                </c:pt>
                <c:pt idx="2">
                  <c:v>2.0086666666666666</c:v>
                </c:pt>
                <c:pt idx="3">
                  <c:v>2.0173333333333332</c:v>
                </c:pt>
                <c:pt idx="4">
                  <c:v>2.0259999999999998</c:v>
                </c:pt>
                <c:pt idx="5">
                  <c:v>2.0346666666666668</c:v>
                </c:pt>
                <c:pt idx="6">
                  <c:v>2.0433333333333334</c:v>
                </c:pt>
                <c:pt idx="7">
                  <c:v>2.052</c:v>
                </c:pt>
                <c:pt idx="8">
                  <c:v>2.0606666666666666</c:v>
                </c:pt>
                <c:pt idx="9">
                  <c:v>2.0693333333333332</c:v>
                </c:pt>
                <c:pt idx="10">
                  <c:v>2.0779999999999998</c:v>
                </c:pt>
                <c:pt idx="11">
                  <c:v>2.0866666666666669</c:v>
                </c:pt>
                <c:pt idx="12">
                  <c:v>2.0953333333333335</c:v>
                </c:pt>
                <c:pt idx="13">
                  <c:v>2.1040000000000001</c:v>
                </c:pt>
                <c:pt idx="14">
                  <c:v>2.1126666666666667</c:v>
                </c:pt>
                <c:pt idx="15">
                  <c:v>2.1213333333333333</c:v>
                </c:pt>
                <c:pt idx="16">
                  <c:v>2.13</c:v>
                </c:pt>
                <c:pt idx="17">
                  <c:v>2.1386666666666665</c:v>
                </c:pt>
                <c:pt idx="18">
                  <c:v>2.1473333333333335</c:v>
                </c:pt>
                <c:pt idx="19">
                  <c:v>2.1560000000000001</c:v>
                </c:pt>
                <c:pt idx="20">
                  <c:v>2.1646666666666667</c:v>
                </c:pt>
                <c:pt idx="21">
                  <c:v>2.1733333333333333</c:v>
                </c:pt>
                <c:pt idx="22">
                  <c:v>2.1819999999999999</c:v>
                </c:pt>
                <c:pt idx="23">
                  <c:v>2.1906666666666665</c:v>
                </c:pt>
                <c:pt idx="24">
                  <c:v>2.1993333333333331</c:v>
                </c:pt>
                <c:pt idx="25">
                  <c:v>2.2079999999999997</c:v>
                </c:pt>
                <c:pt idx="26">
                  <c:v>2.2166666666666668</c:v>
                </c:pt>
                <c:pt idx="27">
                  <c:v>2.2253333333333334</c:v>
                </c:pt>
                <c:pt idx="28">
                  <c:v>2.234</c:v>
                </c:pt>
                <c:pt idx="29">
                  <c:v>2.2426666666666666</c:v>
                </c:pt>
                <c:pt idx="30">
                  <c:v>2.2513333333333332</c:v>
                </c:pt>
                <c:pt idx="31">
                  <c:v>2.2599999999999998</c:v>
                </c:pt>
                <c:pt idx="32">
                  <c:v>2.2686666666666664</c:v>
                </c:pt>
                <c:pt idx="33">
                  <c:v>2.277333333333333</c:v>
                </c:pt>
                <c:pt idx="34">
                  <c:v>2.286</c:v>
                </c:pt>
                <c:pt idx="35">
                  <c:v>2.2946666666666666</c:v>
                </c:pt>
                <c:pt idx="36">
                  <c:v>2.3033333333333332</c:v>
                </c:pt>
                <c:pt idx="37">
                  <c:v>2.3119999999999998</c:v>
                </c:pt>
                <c:pt idx="38">
                  <c:v>2.3206666666666664</c:v>
                </c:pt>
                <c:pt idx="39">
                  <c:v>2.329333333333333</c:v>
                </c:pt>
                <c:pt idx="40">
                  <c:v>2.3379999999999996</c:v>
                </c:pt>
                <c:pt idx="41">
                  <c:v>2.3466666666666667</c:v>
                </c:pt>
                <c:pt idx="42">
                  <c:v>2.3553333333333333</c:v>
                </c:pt>
                <c:pt idx="43">
                  <c:v>2.3639999999999999</c:v>
                </c:pt>
                <c:pt idx="44">
                  <c:v>2.3726666666666665</c:v>
                </c:pt>
                <c:pt idx="45">
                  <c:v>2.3813333333333331</c:v>
                </c:pt>
                <c:pt idx="46">
                  <c:v>2.3899999999999997</c:v>
                </c:pt>
                <c:pt idx="47">
                  <c:v>2.3986666666666663</c:v>
                </c:pt>
                <c:pt idx="48">
                  <c:v>2.4073333333333329</c:v>
                </c:pt>
                <c:pt idx="49">
                  <c:v>2.4159999999999995</c:v>
                </c:pt>
                <c:pt idx="50">
                  <c:v>2.4246666666666665</c:v>
                </c:pt>
                <c:pt idx="51">
                  <c:v>2.4333333333333331</c:v>
                </c:pt>
                <c:pt idx="52">
                  <c:v>2.4419999999999997</c:v>
                </c:pt>
                <c:pt idx="53">
                  <c:v>2.4506666666666663</c:v>
                </c:pt>
                <c:pt idx="54">
                  <c:v>2.4593333333333329</c:v>
                </c:pt>
                <c:pt idx="55">
                  <c:v>2.4679999999999995</c:v>
                </c:pt>
                <c:pt idx="56">
                  <c:v>2.4766666666666661</c:v>
                </c:pt>
                <c:pt idx="57">
                  <c:v>2.4853333333333332</c:v>
                </c:pt>
                <c:pt idx="58">
                  <c:v>2.4939999999999998</c:v>
                </c:pt>
                <c:pt idx="59">
                  <c:v>2.5026666666666664</c:v>
                </c:pt>
                <c:pt idx="60">
                  <c:v>2.511333333333333</c:v>
                </c:pt>
                <c:pt idx="61">
                  <c:v>2.5199999999999996</c:v>
                </c:pt>
                <c:pt idx="62">
                  <c:v>2.5286666666666662</c:v>
                </c:pt>
                <c:pt idx="63">
                  <c:v>2.5373333333333332</c:v>
                </c:pt>
                <c:pt idx="64">
                  <c:v>2.5459999999999998</c:v>
                </c:pt>
                <c:pt idx="65">
                  <c:v>2.5546666666666664</c:v>
                </c:pt>
                <c:pt idx="66">
                  <c:v>2.5633333333333335</c:v>
                </c:pt>
                <c:pt idx="67">
                  <c:v>2.5720000000000001</c:v>
                </c:pt>
                <c:pt idx="68">
                  <c:v>2.5806666666666667</c:v>
                </c:pt>
                <c:pt idx="69">
                  <c:v>2.5893333333333333</c:v>
                </c:pt>
                <c:pt idx="70">
                  <c:v>2.5979999999999999</c:v>
                </c:pt>
                <c:pt idx="71">
                  <c:v>2.6066666666666669</c:v>
                </c:pt>
                <c:pt idx="72">
                  <c:v>2.6153333333333335</c:v>
                </c:pt>
                <c:pt idx="73">
                  <c:v>2.6240000000000001</c:v>
                </c:pt>
                <c:pt idx="74">
                  <c:v>2.6326666666666672</c:v>
                </c:pt>
                <c:pt idx="75">
                  <c:v>2.6413333333333338</c:v>
                </c:pt>
                <c:pt idx="76">
                  <c:v>2.6500000000000004</c:v>
                </c:pt>
                <c:pt idx="77">
                  <c:v>2.658666666666667</c:v>
                </c:pt>
                <c:pt idx="78">
                  <c:v>2.6673333333333336</c:v>
                </c:pt>
                <c:pt idx="79">
                  <c:v>2.6760000000000006</c:v>
                </c:pt>
                <c:pt idx="80">
                  <c:v>2.6846666666666672</c:v>
                </c:pt>
                <c:pt idx="81">
                  <c:v>2.6933333333333338</c:v>
                </c:pt>
                <c:pt idx="82">
                  <c:v>2.7020000000000008</c:v>
                </c:pt>
                <c:pt idx="83">
                  <c:v>2.7106666666666674</c:v>
                </c:pt>
                <c:pt idx="84">
                  <c:v>2.719333333333334</c:v>
                </c:pt>
                <c:pt idx="85">
                  <c:v>2.7280000000000006</c:v>
                </c:pt>
                <c:pt idx="86">
                  <c:v>2.7366666666666672</c:v>
                </c:pt>
                <c:pt idx="87">
                  <c:v>2.7453333333333343</c:v>
                </c:pt>
                <c:pt idx="88">
                  <c:v>2.7540000000000009</c:v>
                </c:pt>
                <c:pt idx="89">
                  <c:v>2.7626666666666675</c:v>
                </c:pt>
                <c:pt idx="90">
                  <c:v>2.7713333333333345</c:v>
                </c:pt>
                <c:pt idx="91">
                  <c:v>2.7800000000000011</c:v>
                </c:pt>
                <c:pt idx="92">
                  <c:v>2.7886666666666677</c:v>
                </c:pt>
                <c:pt idx="93">
                  <c:v>2.7973333333333343</c:v>
                </c:pt>
                <c:pt idx="94">
                  <c:v>2.8060000000000009</c:v>
                </c:pt>
                <c:pt idx="95">
                  <c:v>2.814666666666668</c:v>
                </c:pt>
                <c:pt idx="96">
                  <c:v>2.8233333333333346</c:v>
                </c:pt>
                <c:pt idx="97">
                  <c:v>2.8320000000000012</c:v>
                </c:pt>
                <c:pt idx="98">
                  <c:v>2.8406666666666682</c:v>
                </c:pt>
                <c:pt idx="99">
                  <c:v>2.8493333333333348</c:v>
                </c:pt>
                <c:pt idx="100">
                  <c:v>2.8580000000000014</c:v>
                </c:pt>
                <c:pt idx="101">
                  <c:v>2.866666666666668</c:v>
                </c:pt>
                <c:pt idx="102">
                  <c:v>2.8753333333333346</c:v>
                </c:pt>
                <c:pt idx="103">
                  <c:v>2.8840000000000017</c:v>
                </c:pt>
                <c:pt idx="104">
                  <c:v>2.8926666666666683</c:v>
                </c:pt>
                <c:pt idx="105">
                  <c:v>2.9013333333333349</c:v>
                </c:pt>
                <c:pt idx="106">
                  <c:v>2.9100000000000019</c:v>
                </c:pt>
                <c:pt idx="107">
                  <c:v>2.9186666666666685</c:v>
                </c:pt>
                <c:pt idx="108">
                  <c:v>2.9273333333333351</c:v>
                </c:pt>
                <c:pt idx="109">
                  <c:v>2.9360000000000017</c:v>
                </c:pt>
                <c:pt idx="110">
                  <c:v>2.9446666666666683</c:v>
                </c:pt>
                <c:pt idx="111">
                  <c:v>2.9533333333333354</c:v>
                </c:pt>
                <c:pt idx="112">
                  <c:v>2.962000000000002</c:v>
                </c:pt>
                <c:pt idx="113">
                  <c:v>2.9706666666666686</c:v>
                </c:pt>
                <c:pt idx="114">
                  <c:v>2.9793333333333356</c:v>
                </c:pt>
                <c:pt idx="115">
                  <c:v>2.9880000000000022</c:v>
                </c:pt>
                <c:pt idx="116">
                  <c:v>2.9966666666666688</c:v>
                </c:pt>
                <c:pt idx="117">
                  <c:v>3.0053333333333354</c:v>
                </c:pt>
                <c:pt idx="118">
                  <c:v>3.014000000000002</c:v>
                </c:pt>
                <c:pt idx="119">
                  <c:v>3.0226666666666686</c:v>
                </c:pt>
                <c:pt idx="120">
                  <c:v>3.0313333333333352</c:v>
                </c:pt>
                <c:pt idx="121">
                  <c:v>3.0400000000000018</c:v>
                </c:pt>
                <c:pt idx="122">
                  <c:v>3.0486666666666684</c:v>
                </c:pt>
                <c:pt idx="123">
                  <c:v>3.057333333333335</c:v>
                </c:pt>
                <c:pt idx="124">
                  <c:v>3.0660000000000016</c:v>
                </c:pt>
                <c:pt idx="125">
                  <c:v>3.0746666666666682</c:v>
                </c:pt>
                <c:pt idx="126">
                  <c:v>3.0833333333333348</c:v>
                </c:pt>
                <c:pt idx="127">
                  <c:v>3.0920000000000014</c:v>
                </c:pt>
                <c:pt idx="128">
                  <c:v>3.100666666666668</c:v>
                </c:pt>
                <c:pt idx="129">
                  <c:v>3.1093333333333346</c:v>
                </c:pt>
                <c:pt idx="130">
                  <c:v>3.1180000000000012</c:v>
                </c:pt>
                <c:pt idx="131">
                  <c:v>3.1266666666666678</c:v>
                </c:pt>
                <c:pt idx="132">
                  <c:v>3.1353333333333344</c:v>
                </c:pt>
                <c:pt idx="133">
                  <c:v>3.144000000000001</c:v>
                </c:pt>
                <c:pt idx="134">
                  <c:v>3.1526666666666676</c:v>
                </c:pt>
                <c:pt idx="135">
                  <c:v>3.1613333333333342</c:v>
                </c:pt>
                <c:pt idx="136">
                  <c:v>3.1700000000000008</c:v>
                </c:pt>
                <c:pt idx="137">
                  <c:v>3.1786666666666674</c:v>
                </c:pt>
                <c:pt idx="138">
                  <c:v>3.187333333333334</c:v>
                </c:pt>
                <c:pt idx="139">
                  <c:v>3.1960000000000006</c:v>
                </c:pt>
                <c:pt idx="140">
                  <c:v>3.2046666666666672</c:v>
                </c:pt>
                <c:pt idx="141">
                  <c:v>3.2133333333333338</c:v>
                </c:pt>
                <c:pt idx="142">
                  <c:v>3.2220000000000004</c:v>
                </c:pt>
                <c:pt idx="143">
                  <c:v>3.230666666666667</c:v>
                </c:pt>
                <c:pt idx="144">
                  <c:v>3.2393333333333336</c:v>
                </c:pt>
                <c:pt idx="145">
                  <c:v>3.2480000000000002</c:v>
                </c:pt>
                <c:pt idx="146">
                  <c:v>3.2566666666666668</c:v>
                </c:pt>
                <c:pt idx="147">
                  <c:v>3.2653333333333334</c:v>
                </c:pt>
                <c:pt idx="148">
                  <c:v>3.274</c:v>
                </c:pt>
                <c:pt idx="149">
                  <c:v>3.2826666666666666</c:v>
                </c:pt>
                <c:pt idx="150">
                  <c:v>3.2913333333333332</c:v>
                </c:pt>
                <c:pt idx="151">
                  <c:v>3.3</c:v>
                </c:pt>
                <c:pt idx="152">
                  <c:v>3.3086666666666664</c:v>
                </c:pt>
                <c:pt idx="153">
                  <c:v>3.317333333333333</c:v>
                </c:pt>
                <c:pt idx="154">
                  <c:v>3.3259999999999996</c:v>
                </c:pt>
                <c:pt idx="155">
                  <c:v>3.3346666666666662</c:v>
                </c:pt>
                <c:pt idx="156">
                  <c:v>3.3433333333333328</c:v>
                </c:pt>
                <c:pt idx="157">
                  <c:v>3.3519999999999994</c:v>
                </c:pt>
                <c:pt idx="158">
                  <c:v>3.360666666666666</c:v>
                </c:pt>
                <c:pt idx="159">
                  <c:v>3.3693333333333326</c:v>
                </c:pt>
                <c:pt idx="160">
                  <c:v>3.3779999999999992</c:v>
                </c:pt>
                <c:pt idx="161">
                  <c:v>3.3866666666666658</c:v>
                </c:pt>
                <c:pt idx="162">
                  <c:v>3.3953333333333324</c:v>
                </c:pt>
                <c:pt idx="163">
                  <c:v>3.403999999999999</c:v>
                </c:pt>
                <c:pt idx="164">
                  <c:v>3.4126666666666656</c:v>
                </c:pt>
                <c:pt idx="165">
                  <c:v>3.4213333333333322</c:v>
                </c:pt>
                <c:pt idx="166">
                  <c:v>3.4299999999999988</c:v>
                </c:pt>
                <c:pt idx="167">
                  <c:v>3.4386666666666654</c:v>
                </c:pt>
                <c:pt idx="168">
                  <c:v>3.447333333333332</c:v>
                </c:pt>
                <c:pt idx="169">
                  <c:v>3.4559999999999986</c:v>
                </c:pt>
                <c:pt idx="170">
                  <c:v>3.4646666666666652</c:v>
                </c:pt>
                <c:pt idx="171">
                  <c:v>3.4733333333333318</c:v>
                </c:pt>
                <c:pt idx="172">
                  <c:v>3.4819999999999984</c:v>
                </c:pt>
                <c:pt idx="173">
                  <c:v>3.490666666666665</c:v>
                </c:pt>
                <c:pt idx="174">
                  <c:v>3.4993333333333316</c:v>
                </c:pt>
                <c:pt idx="175">
                  <c:v>3.5079999999999982</c:v>
                </c:pt>
                <c:pt idx="176">
                  <c:v>3.5166666666666648</c:v>
                </c:pt>
                <c:pt idx="177">
                  <c:v>3.5253333333333314</c:v>
                </c:pt>
                <c:pt idx="178">
                  <c:v>3.533999999999998</c:v>
                </c:pt>
                <c:pt idx="179">
                  <c:v>3.5426666666666646</c:v>
                </c:pt>
                <c:pt idx="180">
                  <c:v>3.5513333333333312</c:v>
                </c:pt>
                <c:pt idx="181">
                  <c:v>3.5599999999999978</c:v>
                </c:pt>
                <c:pt idx="182">
                  <c:v>3.5686666666666644</c:v>
                </c:pt>
                <c:pt idx="183">
                  <c:v>3.577333333333331</c:v>
                </c:pt>
                <c:pt idx="184">
                  <c:v>3.5859999999999976</c:v>
                </c:pt>
                <c:pt idx="185">
                  <c:v>3.5946666666666642</c:v>
                </c:pt>
                <c:pt idx="186">
                  <c:v>3.6033333333333308</c:v>
                </c:pt>
                <c:pt idx="187">
                  <c:v>3.6119999999999974</c:v>
                </c:pt>
                <c:pt idx="188">
                  <c:v>3.620666666666664</c:v>
                </c:pt>
                <c:pt idx="189">
                  <c:v>3.6293333333333306</c:v>
                </c:pt>
                <c:pt idx="190">
                  <c:v>3.6379999999999972</c:v>
                </c:pt>
                <c:pt idx="191">
                  <c:v>3.6466666666666638</c:v>
                </c:pt>
                <c:pt idx="192">
                  <c:v>3.6553333333333304</c:v>
                </c:pt>
                <c:pt idx="193">
                  <c:v>3.663999999999997</c:v>
                </c:pt>
                <c:pt idx="194">
                  <c:v>3.6726666666666636</c:v>
                </c:pt>
                <c:pt idx="195">
                  <c:v>3.6813333333333302</c:v>
                </c:pt>
                <c:pt idx="196">
                  <c:v>3.6899999999999968</c:v>
                </c:pt>
                <c:pt idx="197">
                  <c:v>3.6986666666666634</c:v>
                </c:pt>
                <c:pt idx="198">
                  <c:v>3.70733333333333</c:v>
                </c:pt>
                <c:pt idx="199">
                  <c:v>3.7159999999999966</c:v>
                </c:pt>
                <c:pt idx="200">
                  <c:v>3.7246666666666632</c:v>
                </c:pt>
                <c:pt idx="201">
                  <c:v>3.7333333333333298</c:v>
                </c:pt>
                <c:pt idx="202">
                  <c:v>3.7419999999999964</c:v>
                </c:pt>
                <c:pt idx="203">
                  <c:v>3.750666666666663</c:v>
                </c:pt>
                <c:pt idx="204">
                  <c:v>3.7593333333333296</c:v>
                </c:pt>
                <c:pt idx="205">
                  <c:v>3.7679999999999962</c:v>
                </c:pt>
                <c:pt idx="206">
                  <c:v>3.7766666666666628</c:v>
                </c:pt>
                <c:pt idx="207">
                  <c:v>3.7853333333333294</c:v>
                </c:pt>
                <c:pt idx="208">
                  <c:v>3.793999999999996</c:v>
                </c:pt>
                <c:pt idx="209">
                  <c:v>3.8026666666666626</c:v>
                </c:pt>
                <c:pt idx="210">
                  <c:v>3.8113333333333292</c:v>
                </c:pt>
                <c:pt idx="211">
                  <c:v>3.8199999999999958</c:v>
                </c:pt>
                <c:pt idx="212">
                  <c:v>3.8286666666666624</c:v>
                </c:pt>
                <c:pt idx="213">
                  <c:v>3.837333333333329</c:v>
                </c:pt>
                <c:pt idx="214">
                  <c:v>3.8459999999999956</c:v>
                </c:pt>
                <c:pt idx="215">
                  <c:v>3.8546666666666622</c:v>
                </c:pt>
                <c:pt idx="216">
                  <c:v>3.8633333333333288</c:v>
                </c:pt>
                <c:pt idx="217">
                  <c:v>3.8719999999999954</c:v>
                </c:pt>
                <c:pt idx="218">
                  <c:v>3.880666666666662</c:v>
                </c:pt>
                <c:pt idx="219">
                  <c:v>3.8893333333333286</c:v>
                </c:pt>
                <c:pt idx="220">
                  <c:v>3.8979999999999952</c:v>
                </c:pt>
                <c:pt idx="221">
                  <c:v>3.9066666666666618</c:v>
                </c:pt>
                <c:pt idx="222">
                  <c:v>3.9153333333333284</c:v>
                </c:pt>
                <c:pt idx="223">
                  <c:v>3.923999999999995</c:v>
                </c:pt>
                <c:pt idx="224">
                  <c:v>3.9326666666666616</c:v>
                </c:pt>
                <c:pt idx="225">
                  <c:v>3.9413333333333282</c:v>
                </c:pt>
                <c:pt idx="226">
                  <c:v>3.9499999999999948</c:v>
                </c:pt>
                <c:pt idx="227">
                  <c:v>3.9586666666666614</c:v>
                </c:pt>
                <c:pt idx="228">
                  <c:v>3.967333333333328</c:v>
                </c:pt>
                <c:pt idx="229">
                  <c:v>3.9759999999999946</c:v>
                </c:pt>
                <c:pt idx="230">
                  <c:v>3.9846666666666612</c:v>
                </c:pt>
                <c:pt idx="231">
                  <c:v>3.9933333333333279</c:v>
                </c:pt>
                <c:pt idx="232">
                  <c:v>4.0019999999999945</c:v>
                </c:pt>
                <c:pt idx="233">
                  <c:v>4.0106666666666611</c:v>
                </c:pt>
                <c:pt idx="234">
                  <c:v>4.0193333333333277</c:v>
                </c:pt>
                <c:pt idx="235">
                  <c:v>4.0279999999999943</c:v>
                </c:pt>
                <c:pt idx="236">
                  <c:v>4.0366666666666609</c:v>
                </c:pt>
                <c:pt idx="237">
                  <c:v>4.0453333333333275</c:v>
                </c:pt>
                <c:pt idx="238">
                  <c:v>4.0539999999999941</c:v>
                </c:pt>
                <c:pt idx="239">
                  <c:v>4.0626666666666607</c:v>
                </c:pt>
                <c:pt idx="240">
                  <c:v>4.0713333333333273</c:v>
                </c:pt>
                <c:pt idx="241">
                  <c:v>4.0799999999999939</c:v>
                </c:pt>
                <c:pt idx="242">
                  <c:v>4.0886666666666605</c:v>
                </c:pt>
                <c:pt idx="243">
                  <c:v>4.0973333333333271</c:v>
                </c:pt>
                <c:pt idx="244">
                  <c:v>4.1059999999999937</c:v>
                </c:pt>
                <c:pt idx="245">
                  <c:v>4.1146666666666603</c:v>
                </c:pt>
                <c:pt idx="246">
                  <c:v>4.1233333333333269</c:v>
                </c:pt>
                <c:pt idx="247">
                  <c:v>4.1319999999999935</c:v>
                </c:pt>
                <c:pt idx="248">
                  <c:v>4.1406666666666601</c:v>
                </c:pt>
                <c:pt idx="249">
                  <c:v>4.1493333333333267</c:v>
                </c:pt>
                <c:pt idx="250">
                  <c:v>4.1579999999999933</c:v>
                </c:pt>
                <c:pt idx="251">
                  <c:v>4.1666666666666599</c:v>
                </c:pt>
                <c:pt idx="252">
                  <c:v>4.1753333333333265</c:v>
                </c:pt>
                <c:pt idx="253">
                  <c:v>4.1839999999999931</c:v>
                </c:pt>
                <c:pt idx="254">
                  <c:v>4.1926666666666597</c:v>
                </c:pt>
                <c:pt idx="255">
                  <c:v>4.2013333333333263</c:v>
                </c:pt>
                <c:pt idx="256">
                  <c:v>4.2099999999999929</c:v>
                </c:pt>
                <c:pt idx="257">
                  <c:v>4.2186666666666595</c:v>
                </c:pt>
                <c:pt idx="258">
                  <c:v>4.2273333333333261</c:v>
                </c:pt>
                <c:pt idx="259">
                  <c:v>4.2359999999999927</c:v>
                </c:pt>
                <c:pt idx="260">
                  <c:v>4.2446666666666593</c:v>
                </c:pt>
                <c:pt idx="261">
                  <c:v>4.2533333333333259</c:v>
                </c:pt>
                <c:pt idx="262">
                  <c:v>4.2619999999999925</c:v>
                </c:pt>
                <c:pt idx="263">
                  <c:v>4.2706666666666591</c:v>
                </c:pt>
                <c:pt idx="264">
                  <c:v>4.2793333333333257</c:v>
                </c:pt>
                <c:pt idx="265">
                  <c:v>4.2879999999999923</c:v>
                </c:pt>
                <c:pt idx="266">
                  <c:v>4.2966666666666589</c:v>
                </c:pt>
                <c:pt idx="267">
                  <c:v>4.3053333333333255</c:v>
                </c:pt>
                <c:pt idx="268">
                  <c:v>4.3139999999999921</c:v>
                </c:pt>
                <c:pt idx="269">
                  <c:v>4.3226666666666587</c:v>
                </c:pt>
                <c:pt idx="270">
                  <c:v>4.3313333333333253</c:v>
                </c:pt>
                <c:pt idx="271">
                  <c:v>4.3399999999999919</c:v>
                </c:pt>
                <c:pt idx="272">
                  <c:v>4.3486666666666585</c:v>
                </c:pt>
                <c:pt idx="273">
                  <c:v>4.3573333333333251</c:v>
                </c:pt>
                <c:pt idx="274">
                  <c:v>4.3659999999999917</c:v>
                </c:pt>
                <c:pt idx="275">
                  <c:v>4.3746666666666583</c:v>
                </c:pt>
                <c:pt idx="276">
                  <c:v>4.3833333333333249</c:v>
                </c:pt>
                <c:pt idx="277">
                  <c:v>4.3919999999999915</c:v>
                </c:pt>
                <c:pt idx="278">
                  <c:v>4.4006666666666581</c:v>
                </c:pt>
                <c:pt idx="279">
                  <c:v>4.4093333333333247</c:v>
                </c:pt>
                <c:pt idx="280">
                  <c:v>4.4179999999999913</c:v>
                </c:pt>
                <c:pt idx="281">
                  <c:v>4.4266666666666579</c:v>
                </c:pt>
                <c:pt idx="282">
                  <c:v>4.4353333333333245</c:v>
                </c:pt>
                <c:pt idx="283">
                  <c:v>4.4439999999999911</c:v>
                </c:pt>
                <c:pt idx="284">
                  <c:v>4.4526666666666577</c:v>
                </c:pt>
                <c:pt idx="285">
                  <c:v>4.4613333333333243</c:v>
                </c:pt>
                <c:pt idx="286">
                  <c:v>4.4699999999999909</c:v>
                </c:pt>
                <c:pt idx="287">
                  <c:v>4.4786666666666575</c:v>
                </c:pt>
                <c:pt idx="288">
                  <c:v>4.4873333333333241</c:v>
                </c:pt>
                <c:pt idx="289">
                  <c:v>4.4959999999999907</c:v>
                </c:pt>
                <c:pt idx="290">
                  <c:v>4.5046666666666573</c:v>
                </c:pt>
                <c:pt idx="291">
                  <c:v>4.5133333333333239</c:v>
                </c:pt>
                <c:pt idx="292">
                  <c:v>4.5219999999999905</c:v>
                </c:pt>
                <c:pt idx="293">
                  <c:v>4.5306666666666571</c:v>
                </c:pt>
                <c:pt idx="294">
                  <c:v>4.5393333333333237</c:v>
                </c:pt>
                <c:pt idx="295">
                  <c:v>4.5479999999999903</c:v>
                </c:pt>
                <c:pt idx="296">
                  <c:v>4.5566666666666569</c:v>
                </c:pt>
                <c:pt idx="297">
                  <c:v>4.5653333333333235</c:v>
                </c:pt>
                <c:pt idx="298">
                  <c:v>4.5739999999999901</c:v>
                </c:pt>
                <c:pt idx="299">
                  <c:v>4.5826666666666567</c:v>
                </c:pt>
                <c:pt idx="300">
                  <c:v>4.5913333333333233</c:v>
                </c:pt>
                <c:pt idx="301">
                  <c:v>4.5999999999999899</c:v>
                </c:pt>
                <c:pt idx="302">
                  <c:v>4.6086666666666565</c:v>
                </c:pt>
                <c:pt idx="303">
                  <c:v>4.6173333333333231</c:v>
                </c:pt>
                <c:pt idx="304">
                  <c:v>4.6259999999999897</c:v>
                </c:pt>
                <c:pt idx="305">
                  <c:v>4.6346666666666563</c:v>
                </c:pt>
                <c:pt idx="306">
                  <c:v>4.6433333333333229</c:v>
                </c:pt>
                <c:pt idx="307">
                  <c:v>4.6519999999999895</c:v>
                </c:pt>
                <c:pt idx="308">
                  <c:v>4.6606666666666561</c:v>
                </c:pt>
                <c:pt idx="309">
                  <c:v>4.6693333333333227</c:v>
                </c:pt>
                <c:pt idx="310">
                  <c:v>4.6779999999999893</c:v>
                </c:pt>
                <c:pt idx="311">
                  <c:v>4.6866666666666559</c:v>
                </c:pt>
                <c:pt idx="312">
                  <c:v>4.6953333333333225</c:v>
                </c:pt>
                <c:pt idx="313">
                  <c:v>4.7039999999999891</c:v>
                </c:pt>
                <c:pt idx="314">
                  <c:v>4.7126666666666557</c:v>
                </c:pt>
                <c:pt idx="315">
                  <c:v>4.7213333333333223</c:v>
                </c:pt>
                <c:pt idx="316">
                  <c:v>4.7299999999999889</c:v>
                </c:pt>
                <c:pt idx="317">
                  <c:v>4.7386666666666555</c:v>
                </c:pt>
                <c:pt idx="318">
                  <c:v>4.7473333333333221</c:v>
                </c:pt>
                <c:pt idx="319">
                  <c:v>4.7559999999999887</c:v>
                </c:pt>
                <c:pt idx="320">
                  <c:v>4.7646666666666553</c:v>
                </c:pt>
                <c:pt idx="321">
                  <c:v>4.7733333333333219</c:v>
                </c:pt>
                <c:pt idx="322">
                  <c:v>4.7819999999999885</c:v>
                </c:pt>
                <c:pt idx="323">
                  <c:v>4.7906666666666551</c:v>
                </c:pt>
                <c:pt idx="324">
                  <c:v>4.7993333333333217</c:v>
                </c:pt>
                <c:pt idx="325">
                  <c:v>4.8079999999999883</c:v>
                </c:pt>
                <c:pt idx="326">
                  <c:v>4.8166666666666549</c:v>
                </c:pt>
                <c:pt idx="327">
                  <c:v>4.8253333333333215</c:v>
                </c:pt>
                <c:pt idx="328">
                  <c:v>4.8339999999999881</c:v>
                </c:pt>
                <c:pt idx="329">
                  <c:v>4.8426666666666547</c:v>
                </c:pt>
                <c:pt idx="330">
                  <c:v>4.8513333333333213</c:v>
                </c:pt>
                <c:pt idx="331">
                  <c:v>4.8599999999999879</c:v>
                </c:pt>
                <c:pt idx="332">
                  <c:v>4.8686666666666545</c:v>
                </c:pt>
                <c:pt idx="333">
                  <c:v>4.8773333333333211</c:v>
                </c:pt>
                <c:pt idx="334">
                  <c:v>4.8859999999999877</c:v>
                </c:pt>
                <c:pt idx="335">
                  <c:v>4.8946666666666543</c:v>
                </c:pt>
                <c:pt idx="336">
                  <c:v>4.9033333333333209</c:v>
                </c:pt>
                <c:pt idx="337">
                  <c:v>4.9119999999999875</c:v>
                </c:pt>
                <c:pt idx="338">
                  <c:v>4.9206666666666541</c:v>
                </c:pt>
                <c:pt idx="339">
                  <c:v>4.9293333333333207</c:v>
                </c:pt>
                <c:pt idx="340">
                  <c:v>4.9379999999999873</c:v>
                </c:pt>
                <c:pt idx="341">
                  <c:v>4.9466666666666539</c:v>
                </c:pt>
                <c:pt idx="342">
                  <c:v>4.9553333333333205</c:v>
                </c:pt>
                <c:pt idx="343">
                  <c:v>4.9639999999999871</c:v>
                </c:pt>
                <c:pt idx="344">
                  <c:v>4.9726666666666537</c:v>
                </c:pt>
                <c:pt idx="345">
                  <c:v>4.9813333333333203</c:v>
                </c:pt>
                <c:pt idx="346">
                  <c:v>4.9899999999999869</c:v>
                </c:pt>
                <c:pt idx="347">
                  <c:v>4.9986666666666535</c:v>
                </c:pt>
                <c:pt idx="348">
                  <c:v>5.0073333333333201</c:v>
                </c:pt>
                <c:pt idx="349">
                  <c:v>5.0159999999999867</c:v>
                </c:pt>
                <c:pt idx="350">
                  <c:v>5.0246666666666533</c:v>
                </c:pt>
                <c:pt idx="351">
                  <c:v>5.0333333333333199</c:v>
                </c:pt>
                <c:pt idx="352">
                  <c:v>5.0419999999999865</c:v>
                </c:pt>
                <c:pt idx="353">
                  <c:v>5.0506666666666531</c:v>
                </c:pt>
                <c:pt idx="354">
                  <c:v>5.0593333333333197</c:v>
                </c:pt>
                <c:pt idx="355">
                  <c:v>5.0679999999999863</c:v>
                </c:pt>
                <c:pt idx="356">
                  <c:v>5.0766666666666529</c:v>
                </c:pt>
                <c:pt idx="357">
                  <c:v>5.0853333333333195</c:v>
                </c:pt>
                <c:pt idx="358">
                  <c:v>5.0939999999999861</c:v>
                </c:pt>
                <c:pt idx="359">
                  <c:v>5.1026666666666527</c:v>
                </c:pt>
                <c:pt idx="360">
                  <c:v>5.1113333333333193</c:v>
                </c:pt>
                <c:pt idx="361">
                  <c:v>5.1199999999999859</c:v>
                </c:pt>
                <c:pt idx="362">
                  <c:v>5.1286666666666525</c:v>
                </c:pt>
                <c:pt idx="363">
                  <c:v>5.1373333333333191</c:v>
                </c:pt>
                <c:pt idx="364">
                  <c:v>5.1459999999999857</c:v>
                </c:pt>
                <c:pt idx="365">
                  <c:v>5.1546666666666523</c:v>
                </c:pt>
                <c:pt idx="366">
                  <c:v>5.1633333333333189</c:v>
                </c:pt>
                <c:pt idx="367">
                  <c:v>5.1719999999999855</c:v>
                </c:pt>
                <c:pt idx="368">
                  <c:v>5.1806666666666521</c:v>
                </c:pt>
                <c:pt idx="369">
                  <c:v>5.1893333333333187</c:v>
                </c:pt>
                <c:pt idx="370">
                  <c:v>5.1979999999999853</c:v>
                </c:pt>
                <c:pt idx="371">
                  <c:v>5.2066666666666519</c:v>
                </c:pt>
                <c:pt idx="372">
                  <c:v>5.2153333333333185</c:v>
                </c:pt>
                <c:pt idx="373">
                  <c:v>5.2239999999999851</c:v>
                </c:pt>
                <c:pt idx="374">
                  <c:v>5.2326666666666517</c:v>
                </c:pt>
                <c:pt idx="375">
                  <c:v>5.2413333333333183</c:v>
                </c:pt>
                <c:pt idx="376">
                  <c:v>5.2499999999999849</c:v>
                </c:pt>
                <c:pt idx="377">
                  <c:v>5.2586666666666515</c:v>
                </c:pt>
                <c:pt idx="378">
                  <c:v>5.2673333333333181</c:v>
                </c:pt>
                <c:pt idx="379">
                  <c:v>5.2759999999999847</c:v>
                </c:pt>
                <c:pt idx="380">
                  <c:v>5.2846666666666513</c:v>
                </c:pt>
                <c:pt idx="381">
                  <c:v>5.2933333333333179</c:v>
                </c:pt>
                <c:pt idx="382">
                  <c:v>5.3019999999999845</c:v>
                </c:pt>
                <c:pt idx="383">
                  <c:v>5.3106666666666511</c:v>
                </c:pt>
                <c:pt idx="384">
                  <c:v>5.3193333333333177</c:v>
                </c:pt>
                <c:pt idx="385">
                  <c:v>5.3279999999999843</c:v>
                </c:pt>
                <c:pt idx="386">
                  <c:v>5.3366666666666509</c:v>
                </c:pt>
                <c:pt idx="387">
                  <c:v>5.3453333333333175</c:v>
                </c:pt>
                <c:pt idx="388">
                  <c:v>5.3539999999999841</c:v>
                </c:pt>
                <c:pt idx="389">
                  <c:v>5.3626666666666507</c:v>
                </c:pt>
                <c:pt idx="390">
                  <c:v>5.3713333333333173</c:v>
                </c:pt>
                <c:pt idx="391">
                  <c:v>5.3799999999999839</c:v>
                </c:pt>
                <c:pt idx="392">
                  <c:v>5.3886666666666505</c:v>
                </c:pt>
                <c:pt idx="393">
                  <c:v>5.3973333333333171</c:v>
                </c:pt>
                <c:pt idx="394">
                  <c:v>5.4059999999999837</c:v>
                </c:pt>
                <c:pt idx="395">
                  <c:v>5.4146666666666503</c:v>
                </c:pt>
                <c:pt idx="396">
                  <c:v>5.4233333333333169</c:v>
                </c:pt>
                <c:pt idx="397">
                  <c:v>5.4319999999999835</c:v>
                </c:pt>
                <c:pt idx="398">
                  <c:v>5.4406666666666501</c:v>
                </c:pt>
                <c:pt idx="399">
                  <c:v>5.4493333333333167</c:v>
                </c:pt>
                <c:pt idx="400">
                  <c:v>5.4579999999999833</c:v>
                </c:pt>
                <c:pt idx="401">
                  <c:v>5.4666666666666499</c:v>
                </c:pt>
                <c:pt idx="402">
                  <c:v>5.4753333333333165</c:v>
                </c:pt>
                <c:pt idx="403">
                  <c:v>5.4839999999999831</c:v>
                </c:pt>
                <c:pt idx="404">
                  <c:v>5.4926666666666497</c:v>
                </c:pt>
                <c:pt idx="405">
                  <c:v>5.5013333333333163</c:v>
                </c:pt>
                <c:pt idx="406">
                  <c:v>5.5099999999999829</c:v>
                </c:pt>
                <c:pt idx="407">
                  <c:v>5.5186666666666495</c:v>
                </c:pt>
                <c:pt idx="408">
                  <c:v>5.5273333333333161</c:v>
                </c:pt>
                <c:pt idx="409">
                  <c:v>5.5359999999999827</c:v>
                </c:pt>
                <c:pt idx="410">
                  <c:v>5.5446666666666493</c:v>
                </c:pt>
                <c:pt idx="411">
                  <c:v>5.5533333333333159</c:v>
                </c:pt>
                <c:pt idx="412">
                  <c:v>5.5619999999999825</c:v>
                </c:pt>
                <c:pt idx="413">
                  <c:v>5.5706666666666491</c:v>
                </c:pt>
                <c:pt idx="414">
                  <c:v>5.5793333333333157</c:v>
                </c:pt>
                <c:pt idx="415">
                  <c:v>5.5879999999999823</c:v>
                </c:pt>
                <c:pt idx="416">
                  <c:v>5.5966666666666489</c:v>
                </c:pt>
                <c:pt idx="417">
                  <c:v>5.6053333333333155</c:v>
                </c:pt>
                <c:pt idx="418">
                  <c:v>5.6139999999999821</c:v>
                </c:pt>
                <c:pt idx="419">
                  <c:v>5.6226666666666487</c:v>
                </c:pt>
                <c:pt idx="420">
                  <c:v>5.6313333333333153</c:v>
                </c:pt>
                <c:pt idx="421">
                  <c:v>5.6399999999999819</c:v>
                </c:pt>
                <c:pt idx="422">
                  <c:v>5.6486666666666485</c:v>
                </c:pt>
                <c:pt idx="423">
                  <c:v>5.6573333333333151</c:v>
                </c:pt>
                <c:pt idx="424">
                  <c:v>5.6659999999999817</c:v>
                </c:pt>
                <c:pt idx="425">
                  <c:v>5.6746666666666483</c:v>
                </c:pt>
                <c:pt idx="426">
                  <c:v>5.6833333333333149</c:v>
                </c:pt>
                <c:pt idx="427">
                  <c:v>5.6919999999999815</c:v>
                </c:pt>
                <c:pt idx="428">
                  <c:v>5.7006666666666481</c:v>
                </c:pt>
                <c:pt idx="429">
                  <c:v>5.7093333333333147</c:v>
                </c:pt>
                <c:pt idx="430">
                  <c:v>5.7179999999999813</c:v>
                </c:pt>
                <c:pt idx="431">
                  <c:v>5.7266666666666479</c:v>
                </c:pt>
                <c:pt idx="432">
                  <c:v>5.7353333333333145</c:v>
                </c:pt>
                <c:pt idx="433">
                  <c:v>5.7439999999999811</c:v>
                </c:pt>
                <c:pt idx="434">
                  <c:v>5.7526666666666477</c:v>
                </c:pt>
                <c:pt idx="435">
                  <c:v>5.7613333333333143</c:v>
                </c:pt>
                <c:pt idx="436">
                  <c:v>5.7699999999999809</c:v>
                </c:pt>
                <c:pt idx="437">
                  <c:v>5.7786666666666475</c:v>
                </c:pt>
                <c:pt idx="438">
                  <c:v>5.7873333333333141</c:v>
                </c:pt>
                <c:pt idx="439">
                  <c:v>5.7959999999999807</c:v>
                </c:pt>
                <c:pt idx="440">
                  <c:v>5.8046666666666473</c:v>
                </c:pt>
                <c:pt idx="441">
                  <c:v>5.8133333333333139</c:v>
                </c:pt>
                <c:pt idx="442">
                  <c:v>5.8219999999999805</c:v>
                </c:pt>
                <c:pt idx="443">
                  <c:v>5.8306666666666471</c:v>
                </c:pt>
                <c:pt idx="444">
                  <c:v>5.8393333333333137</c:v>
                </c:pt>
                <c:pt idx="445">
                  <c:v>5.8479999999999803</c:v>
                </c:pt>
                <c:pt idx="446">
                  <c:v>5.8566666666666469</c:v>
                </c:pt>
                <c:pt idx="447">
                  <c:v>5.8653333333333135</c:v>
                </c:pt>
                <c:pt idx="448">
                  <c:v>5.8739999999999801</c:v>
                </c:pt>
                <c:pt idx="449">
                  <c:v>5.8826666666666467</c:v>
                </c:pt>
                <c:pt idx="450">
                  <c:v>5.8913333333333133</c:v>
                </c:pt>
                <c:pt idx="451">
                  <c:v>5.8999999999999799</c:v>
                </c:pt>
                <c:pt idx="452">
                  <c:v>5.9086666666666465</c:v>
                </c:pt>
                <c:pt idx="453">
                  <c:v>5.9173333333333131</c:v>
                </c:pt>
                <c:pt idx="454">
                  <c:v>5.9259999999999797</c:v>
                </c:pt>
                <c:pt idx="455">
                  <c:v>5.9346666666666463</c:v>
                </c:pt>
                <c:pt idx="456">
                  <c:v>5.9433333333333129</c:v>
                </c:pt>
                <c:pt idx="457">
                  <c:v>5.9519999999999795</c:v>
                </c:pt>
                <c:pt idx="458">
                  <c:v>5.9606666666666461</c:v>
                </c:pt>
                <c:pt idx="459">
                  <c:v>5.9693333333333127</c:v>
                </c:pt>
                <c:pt idx="460">
                  <c:v>5.9779999999999793</c:v>
                </c:pt>
                <c:pt idx="461">
                  <c:v>5.9866666666666459</c:v>
                </c:pt>
                <c:pt idx="462">
                  <c:v>5.9953333333333125</c:v>
                </c:pt>
                <c:pt idx="463">
                  <c:v>6.0039999999999791</c:v>
                </c:pt>
                <c:pt idx="464">
                  <c:v>6.0126666666666457</c:v>
                </c:pt>
                <c:pt idx="465">
                  <c:v>6.0213333333333123</c:v>
                </c:pt>
                <c:pt idx="466">
                  <c:v>6.0299999999999789</c:v>
                </c:pt>
                <c:pt idx="467">
                  <c:v>6.0386666666666455</c:v>
                </c:pt>
                <c:pt idx="468">
                  <c:v>6.0473333333333121</c:v>
                </c:pt>
                <c:pt idx="469">
                  <c:v>6.0559999999999787</c:v>
                </c:pt>
                <c:pt idx="470">
                  <c:v>6.0646666666666453</c:v>
                </c:pt>
                <c:pt idx="471">
                  <c:v>6.0733333333333119</c:v>
                </c:pt>
                <c:pt idx="472">
                  <c:v>6.0819999999999785</c:v>
                </c:pt>
                <c:pt idx="473">
                  <c:v>6.0906666666666451</c:v>
                </c:pt>
                <c:pt idx="474">
                  <c:v>6.0993333333333117</c:v>
                </c:pt>
                <c:pt idx="475">
                  <c:v>6.1079999999999783</c:v>
                </c:pt>
                <c:pt idx="476">
                  <c:v>6.1166666666666449</c:v>
                </c:pt>
                <c:pt idx="477">
                  <c:v>6.1253333333333115</c:v>
                </c:pt>
                <c:pt idx="478">
                  <c:v>6.1339999999999781</c:v>
                </c:pt>
                <c:pt idx="479">
                  <c:v>6.1426666666666447</c:v>
                </c:pt>
                <c:pt idx="480">
                  <c:v>6.1513333333333113</c:v>
                </c:pt>
                <c:pt idx="481">
                  <c:v>6.1599999999999779</c:v>
                </c:pt>
                <c:pt idx="482">
                  <c:v>6.1686666666666445</c:v>
                </c:pt>
                <c:pt idx="483">
                  <c:v>6.1773333333333111</c:v>
                </c:pt>
                <c:pt idx="484">
                  <c:v>6.1859999999999777</c:v>
                </c:pt>
                <c:pt idx="485">
                  <c:v>6.1946666666666443</c:v>
                </c:pt>
                <c:pt idx="486">
                  <c:v>6.2033333333333109</c:v>
                </c:pt>
                <c:pt idx="487">
                  <c:v>6.2119999999999775</c:v>
                </c:pt>
                <c:pt idx="488">
                  <c:v>6.2206666666666441</c:v>
                </c:pt>
                <c:pt idx="489">
                  <c:v>6.2293333333333107</c:v>
                </c:pt>
                <c:pt idx="490">
                  <c:v>6.2379999999999773</c:v>
                </c:pt>
                <c:pt idx="491">
                  <c:v>6.2466666666666439</c:v>
                </c:pt>
                <c:pt idx="492">
                  <c:v>6.2553333333333105</c:v>
                </c:pt>
                <c:pt idx="493">
                  <c:v>6.2639999999999771</c:v>
                </c:pt>
                <c:pt idx="494">
                  <c:v>6.2726666666666437</c:v>
                </c:pt>
                <c:pt idx="495">
                  <c:v>6.2813333333333103</c:v>
                </c:pt>
                <c:pt idx="496">
                  <c:v>6.2899999999999769</c:v>
                </c:pt>
                <c:pt idx="497">
                  <c:v>6.2986666666666435</c:v>
                </c:pt>
                <c:pt idx="498">
                  <c:v>6.3073333333333101</c:v>
                </c:pt>
                <c:pt idx="499">
                  <c:v>6.3159999999999767</c:v>
                </c:pt>
                <c:pt idx="500">
                  <c:v>6.3246666666666433</c:v>
                </c:pt>
                <c:pt idx="501">
                  <c:v>6.3333333333333099</c:v>
                </c:pt>
                <c:pt idx="502">
                  <c:v>6.3419999999999765</c:v>
                </c:pt>
                <c:pt idx="503">
                  <c:v>6.3506666666666431</c:v>
                </c:pt>
                <c:pt idx="504">
                  <c:v>6.3593333333333097</c:v>
                </c:pt>
                <c:pt idx="505">
                  <c:v>6.3679999999999763</c:v>
                </c:pt>
                <c:pt idx="506">
                  <c:v>6.3766666666666429</c:v>
                </c:pt>
                <c:pt idx="507">
                  <c:v>6.3853333333333095</c:v>
                </c:pt>
                <c:pt idx="508">
                  <c:v>6.3939999999999761</c:v>
                </c:pt>
                <c:pt idx="509">
                  <c:v>6.4026666666666427</c:v>
                </c:pt>
                <c:pt idx="510">
                  <c:v>6.4113333333333093</c:v>
                </c:pt>
                <c:pt idx="511">
                  <c:v>6.4199999999999759</c:v>
                </c:pt>
                <c:pt idx="512">
                  <c:v>6.4286666666666425</c:v>
                </c:pt>
                <c:pt idx="513">
                  <c:v>6.4373333333333091</c:v>
                </c:pt>
                <c:pt idx="514">
                  <c:v>6.4459999999999757</c:v>
                </c:pt>
                <c:pt idx="515">
                  <c:v>6.4546666666666423</c:v>
                </c:pt>
                <c:pt idx="516">
                  <c:v>6.4633333333333089</c:v>
                </c:pt>
                <c:pt idx="517">
                  <c:v>6.4719999999999756</c:v>
                </c:pt>
                <c:pt idx="518">
                  <c:v>6.4806666666666422</c:v>
                </c:pt>
                <c:pt idx="519">
                  <c:v>6.4893333333333088</c:v>
                </c:pt>
                <c:pt idx="520">
                  <c:v>6.4979999999999754</c:v>
                </c:pt>
                <c:pt idx="521">
                  <c:v>6.506666666666642</c:v>
                </c:pt>
                <c:pt idx="522">
                  <c:v>6.5153333333333086</c:v>
                </c:pt>
                <c:pt idx="523">
                  <c:v>6.5239999999999752</c:v>
                </c:pt>
                <c:pt idx="524">
                  <c:v>6.5326666666666418</c:v>
                </c:pt>
                <c:pt idx="525">
                  <c:v>6.5413333333333084</c:v>
                </c:pt>
                <c:pt idx="526">
                  <c:v>6.549999999999975</c:v>
                </c:pt>
                <c:pt idx="527">
                  <c:v>6.5586666666666416</c:v>
                </c:pt>
                <c:pt idx="528">
                  <c:v>6.5673333333333082</c:v>
                </c:pt>
                <c:pt idx="529">
                  <c:v>6.5759999999999748</c:v>
                </c:pt>
                <c:pt idx="530">
                  <c:v>6.5846666666666414</c:v>
                </c:pt>
                <c:pt idx="531">
                  <c:v>6.593333333333308</c:v>
                </c:pt>
                <c:pt idx="532">
                  <c:v>6.6019999999999746</c:v>
                </c:pt>
                <c:pt idx="533">
                  <c:v>6.6106666666666412</c:v>
                </c:pt>
                <c:pt idx="534">
                  <c:v>6.6193333333333078</c:v>
                </c:pt>
                <c:pt idx="535">
                  <c:v>6.6279999999999744</c:v>
                </c:pt>
                <c:pt idx="536">
                  <c:v>6.636666666666641</c:v>
                </c:pt>
                <c:pt idx="537">
                  <c:v>6.6453333333333076</c:v>
                </c:pt>
                <c:pt idx="538">
                  <c:v>6.6539999999999742</c:v>
                </c:pt>
                <c:pt idx="539">
                  <c:v>6.6626666666666408</c:v>
                </c:pt>
                <c:pt idx="540">
                  <c:v>6.6713333333333074</c:v>
                </c:pt>
                <c:pt idx="541">
                  <c:v>6.679999999999974</c:v>
                </c:pt>
                <c:pt idx="542">
                  <c:v>6.6886666666666406</c:v>
                </c:pt>
                <c:pt idx="543">
                  <c:v>6.6973333333333072</c:v>
                </c:pt>
                <c:pt idx="544">
                  <c:v>6.7059999999999738</c:v>
                </c:pt>
                <c:pt idx="545">
                  <c:v>6.7146666666666404</c:v>
                </c:pt>
                <c:pt idx="546">
                  <c:v>6.723333333333307</c:v>
                </c:pt>
                <c:pt idx="547">
                  <c:v>6.7319999999999736</c:v>
                </c:pt>
                <c:pt idx="548">
                  <c:v>6.7406666666666402</c:v>
                </c:pt>
                <c:pt idx="549">
                  <c:v>6.7493333333333068</c:v>
                </c:pt>
                <c:pt idx="550">
                  <c:v>6.7579999999999734</c:v>
                </c:pt>
                <c:pt idx="551">
                  <c:v>6.76666666666664</c:v>
                </c:pt>
                <c:pt idx="552">
                  <c:v>6.7753333333333066</c:v>
                </c:pt>
                <c:pt idx="553">
                  <c:v>6.7839999999999732</c:v>
                </c:pt>
                <c:pt idx="554">
                  <c:v>6.7926666666666398</c:v>
                </c:pt>
                <c:pt idx="555">
                  <c:v>6.8013333333333064</c:v>
                </c:pt>
                <c:pt idx="556">
                  <c:v>6.809999999999973</c:v>
                </c:pt>
                <c:pt idx="557">
                  <c:v>6.8186666666666396</c:v>
                </c:pt>
                <c:pt idx="558">
                  <c:v>6.8273333333333062</c:v>
                </c:pt>
                <c:pt idx="559">
                  <c:v>6.8359999999999728</c:v>
                </c:pt>
                <c:pt idx="560">
                  <c:v>6.8446666666666394</c:v>
                </c:pt>
                <c:pt idx="561">
                  <c:v>6.853333333333306</c:v>
                </c:pt>
                <c:pt idx="562">
                  <c:v>6.8619999999999726</c:v>
                </c:pt>
                <c:pt idx="563">
                  <c:v>6.8706666666666392</c:v>
                </c:pt>
                <c:pt idx="564">
                  <c:v>6.8793333333333058</c:v>
                </c:pt>
                <c:pt idx="565">
                  <c:v>6.8879999999999724</c:v>
                </c:pt>
                <c:pt idx="566">
                  <c:v>6.896666666666639</c:v>
                </c:pt>
                <c:pt idx="567">
                  <c:v>6.9053333333333056</c:v>
                </c:pt>
                <c:pt idx="568">
                  <c:v>6.9139999999999722</c:v>
                </c:pt>
                <c:pt idx="569">
                  <c:v>6.9226666666666388</c:v>
                </c:pt>
                <c:pt idx="570">
                  <c:v>6.9313333333333054</c:v>
                </c:pt>
                <c:pt idx="571">
                  <c:v>6.939999999999972</c:v>
                </c:pt>
                <c:pt idx="572">
                  <c:v>6.9486666666666386</c:v>
                </c:pt>
                <c:pt idx="573">
                  <c:v>6.9573333333333052</c:v>
                </c:pt>
                <c:pt idx="574">
                  <c:v>6.9659999999999718</c:v>
                </c:pt>
                <c:pt idx="575">
                  <c:v>6.9746666666666384</c:v>
                </c:pt>
                <c:pt idx="576">
                  <c:v>6.983333333333305</c:v>
                </c:pt>
                <c:pt idx="577">
                  <c:v>6.9919999999999716</c:v>
                </c:pt>
                <c:pt idx="578">
                  <c:v>7.0006666666666382</c:v>
                </c:pt>
                <c:pt idx="579">
                  <c:v>7.0093333333333048</c:v>
                </c:pt>
                <c:pt idx="580">
                  <c:v>7.0179999999999714</c:v>
                </c:pt>
                <c:pt idx="581">
                  <c:v>7.026666666666638</c:v>
                </c:pt>
                <c:pt idx="582">
                  <c:v>7.0353333333333046</c:v>
                </c:pt>
                <c:pt idx="583">
                  <c:v>7.0439999999999712</c:v>
                </c:pt>
                <c:pt idx="584">
                  <c:v>7.0526666666666378</c:v>
                </c:pt>
                <c:pt idx="585">
                  <c:v>7.0613333333333044</c:v>
                </c:pt>
                <c:pt idx="586">
                  <c:v>7.069999999999971</c:v>
                </c:pt>
                <c:pt idx="587">
                  <c:v>7.0786666666666376</c:v>
                </c:pt>
                <c:pt idx="588">
                  <c:v>7.0873333333333042</c:v>
                </c:pt>
                <c:pt idx="589">
                  <c:v>7.0959999999999708</c:v>
                </c:pt>
                <c:pt idx="590">
                  <c:v>7.1046666666666374</c:v>
                </c:pt>
                <c:pt idx="591">
                  <c:v>7.113333333333304</c:v>
                </c:pt>
                <c:pt idx="592">
                  <c:v>7.1219999999999706</c:v>
                </c:pt>
                <c:pt idx="593">
                  <c:v>7.1306666666666372</c:v>
                </c:pt>
                <c:pt idx="594">
                  <c:v>7.1393333333333038</c:v>
                </c:pt>
                <c:pt idx="595">
                  <c:v>7.1479999999999704</c:v>
                </c:pt>
                <c:pt idx="596">
                  <c:v>7.156666666666637</c:v>
                </c:pt>
                <c:pt idx="597">
                  <c:v>7.1653333333333036</c:v>
                </c:pt>
                <c:pt idx="598">
                  <c:v>7.1739999999999702</c:v>
                </c:pt>
                <c:pt idx="599">
                  <c:v>7.1826666666666368</c:v>
                </c:pt>
                <c:pt idx="600">
                  <c:v>7.1913333333333034</c:v>
                </c:pt>
                <c:pt idx="601">
                  <c:v>7.19999999999997</c:v>
                </c:pt>
                <c:pt idx="602">
                  <c:v>7.2086666666666366</c:v>
                </c:pt>
                <c:pt idx="603">
                  <c:v>7.2173333333333032</c:v>
                </c:pt>
                <c:pt idx="604">
                  <c:v>7.2259999999999698</c:v>
                </c:pt>
                <c:pt idx="605">
                  <c:v>7.2346666666666364</c:v>
                </c:pt>
                <c:pt idx="606">
                  <c:v>7.243333333333303</c:v>
                </c:pt>
                <c:pt idx="607">
                  <c:v>7.2519999999999696</c:v>
                </c:pt>
                <c:pt idx="608">
                  <c:v>7.2606666666666362</c:v>
                </c:pt>
                <c:pt idx="609">
                  <c:v>7.2693333333333028</c:v>
                </c:pt>
                <c:pt idx="610">
                  <c:v>7.2779999999999694</c:v>
                </c:pt>
                <c:pt idx="611">
                  <c:v>7.286666666666636</c:v>
                </c:pt>
                <c:pt idx="612">
                  <c:v>7.2953333333333026</c:v>
                </c:pt>
                <c:pt idx="613">
                  <c:v>7.3039999999999692</c:v>
                </c:pt>
                <c:pt idx="614">
                  <c:v>7.3126666666666358</c:v>
                </c:pt>
                <c:pt idx="615">
                  <c:v>7.3213333333333024</c:v>
                </c:pt>
                <c:pt idx="616">
                  <c:v>7.329999999999969</c:v>
                </c:pt>
                <c:pt idx="617">
                  <c:v>7.3386666666666356</c:v>
                </c:pt>
                <c:pt idx="618">
                  <c:v>7.3473333333333022</c:v>
                </c:pt>
                <c:pt idx="619">
                  <c:v>7.3559999999999688</c:v>
                </c:pt>
                <c:pt idx="620">
                  <c:v>7.3646666666666354</c:v>
                </c:pt>
                <c:pt idx="621">
                  <c:v>7.373333333333302</c:v>
                </c:pt>
                <c:pt idx="622">
                  <c:v>7.3819999999999686</c:v>
                </c:pt>
                <c:pt idx="623">
                  <c:v>7.3906666666666352</c:v>
                </c:pt>
                <c:pt idx="624">
                  <c:v>7.3993333333333018</c:v>
                </c:pt>
                <c:pt idx="625">
                  <c:v>7.4079999999999684</c:v>
                </c:pt>
                <c:pt idx="626">
                  <c:v>7.416666666666635</c:v>
                </c:pt>
                <c:pt idx="627">
                  <c:v>7.4253333333333016</c:v>
                </c:pt>
                <c:pt idx="628">
                  <c:v>7.4339999999999682</c:v>
                </c:pt>
                <c:pt idx="629">
                  <c:v>7.4426666666666348</c:v>
                </c:pt>
                <c:pt idx="630">
                  <c:v>7.4513333333333014</c:v>
                </c:pt>
                <c:pt idx="631">
                  <c:v>7.459999999999968</c:v>
                </c:pt>
                <c:pt idx="632">
                  <c:v>7.4686666666666346</c:v>
                </c:pt>
                <c:pt idx="633">
                  <c:v>7.4773333333333012</c:v>
                </c:pt>
                <c:pt idx="634">
                  <c:v>7.4859999999999678</c:v>
                </c:pt>
                <c:pt idx="635">
                  <c:v>7.4946666666666344</c:v>
                </c:pt>
                <c:pt idx="636">
                  <c:v>7.503333333333301</c:v>
                </c:pt>
                <c:pt idx="637">
                  <c:v>7.5119999999999676</c:v>
                </c:pt>
                <c:pt idx="638">
                  <c:v>7.5206666666666342</c:v>
                </c:pt>
                <c:pt idx="639">
                  <c:v>7.5293333333333008</c:v>
                </c:pt>
                <c:pt idx="640">
                  <c:v>7.5379999999999674</c:v>
                </c:pt>
                <c:pt idx="641">
                  <c:v>7.546666666666634</c:v>
                </c:pt>
                <c:pt idx="642">
                  <c:v>7.5553333333333006</c:v>
                </c:pt>
                <c:pt idx="643">
                  <c:v>7.5639999999999672</c:v>
                </c:pt>
                <c:pt idx="644">
                  <c:v>7.5726666666666338</c:v>
                </c:pt>
                <c:pt idx="645">
                  <c:v>7.5813333333333004</c:v>
                </c:pt>
                <c:pt idx="646">
                  <c:v>7.589999999999967</c:v>
                </c:pt>
                <c:pt idx="647">
                  <c:v>7.5986666666666336</c:v>
                </c:pt>
                <c:pt idx="648">
                  <c:v>7.6073333333333002</c:v>
                </c:pt>
                <c:pt idx="649">
                  <c:v>7.6159999999999668</c:v>
                </c:pt>
                <c:pt idx="650">
                  <c:v>7.6246666666666334</c:v>
                </c:pt>
                <c:pt idx="651">
                  <c:v>7.6333333333333</c:v>
                </c:pt>
                <c:pt idx="652">
                  <c:v>7.6419999999999666</c:v>
                </c:pt>
                <c:pt idx="653">
                  <c:v>7.6506666666666332</c:v>
                </c:pt>
                <c:pt idx="654">
                  <c:v>7.6593333333332998</c:v>
                </c:pt>
                <c:pt idx="655">
                  <c:v>7.6679999999999664</c:v>
                </c:pt>
                <c:pt idx="656">
                  <c:v>7.676666666666633</c:v>
                </c:pt>
                <c:pt idx="657">
                  <c:v>7.6853333333332996</c:v>
                </c:pt>
                <c:pt idx="658">
                  <c:v>7.6939999999999662</c:v>
                </c:pt>
                <c:pt idx="659">
                  <c:v>7.7026666666666328</c:v>
                </c:pt>
                <c:pt idx="660">
                  <c:v>7.7113333333332994</c:v>
                </c:pt>
                <c:pt idx="661">
                  <c:v>7.719999999999966</c:v>
                </c:pt>
                <c:pt idx="662">
                  <c:v>7.7286666666666326</c:v>
                </c:pt>
                <c:pt idx="663">
                  <c:v>7.7373333333332992</c:v>
                </c:pt>
                <c:pt idx="664">
                  <c:v>7.7459999999999658</c:v>
                </c:pt>
                <c:pt idx="665">
                  <c:v>7.7546666666666324</c:v>
                </c:pt>
                <c:pt idx="666">
                  <c:v>7.763333333333299</c:v>
                </c:pt>
                <c:pt idx="667">
                  <c:v>7.7719999999999656</c:v>
                </c:pt>
                <c:pt idx="668">
                  <c:v>7.7806666666666322</c:v>
                </c:pt>
                <c:pt idx="669">
                  <c:v>7.7893333333332988</c:v>
                </c:pt>
                <c:pt idx="670">
                  <c:v>7.7979999999999654</c:v>
                </c:pt>
                <c:pt idx="671">
                  <c:v>7.806666666666632</c:v>
                </c:pt>
                <c:pt idx="672">
                  <c:v>7.8153333333332986</c:v>
                </c:pt>
                <c:pt idx="673">
                  <c:v>7.8239999999999652</c:v>
                </c:pt>
                <c:pt idx="674">
                  <c:v>7.8326666666666318</c:v>
                </c:pt>
                <c:pt idx="675">
                  <c:v>7.8413333333332984</c:v>
                </c:pt>
                <c:pt idx="676">
                  <c:v>7.849999999999965</c:v>
                </c:pt>
                <c:pt idx="677">
                  <c:v>7.8586666666666316</c:v>
                </c:pt>
                <c:pt idx="678">
                  <c:v>7.8673333333332982</c:v>
                </c:pt>
                <c:pt idx="679">
                  <c:v>7.8759999999999648</c:v>
                </c:pt>
                <c:pt idx="680">
                  <c:v>7.8846666666666314</c:v>
                </c:pt>
                <c:pt idx="681">
                  <c:v>7.893333333333298</c:v>
                </c:pt>
                <c:pt idx="682">
                  <c:v>7.9019999999999646</c:v>
                </c:pt>
                <c:pt idx="683">
                  <c:v>7.9106666666666312</c:v>
                </c:pt>
                <c:pt idx="684">
                  <c:v>7.9193333333332978</c:v>
                </c:pt>
                <c:pt idx="685">
                  <c:v>7.9279999999999644</c:v>
                </c:pt>
                <c:pt idx="686">
                  <c:v>7.936666666666631</c:v>
                </c:pt>
                <c:pt idx="687">
                  <c:v>7.9453333333332976</c:v>
                </c:pt>
                <c:pt idx="688">
                  <c:v>7.9539999999999642</c:v>
                </c:pt>
                <c:pt idx="689">
                  <c:v>7.9626666666666308</c:v>
                </c:pt>
                <c:pt idx="690">
                  <c:v>7.9713333333332974</c:v>
                </c:pt>
                <c:pt idx="691">
                  <c:v>7.979999999999964</c:v>
                </c:pt>
                <c:pt idx="692">
                  <c:v>7.9886666666666306</c:v>
                </c:pt>
                <c:pt idx="693">
                  <c:v>7.9973333333332972</c:v>
                </c:pt>
                <c:pt idx="694">
                  <c:v>8.0059999999999647</c:v>
                </c:pt>
                <c:pt idx="695">
                  <c:v>8.0146666666666313</c:v>
                </c:pt>
                <c:pt idx="696">
                  <c:v>8.0233333333332979</c:v>
                </c:pt>
                <c:pt idx="697">
                  <c:v>8.0319999999999645</c:v>
                </c:pt>
                <c:pt idx="698">
                  <c:v>8.0406666666666311</c:v>
                </c:pt>
                <c:pt idx="699">
                  <c:v>8.0493333333332977</c:v>
                </c:pt>
                <c:pt idx="700">
                  <c:v>8.0579999999999643</c:v>
                </c:pt>
                <c:pt idx="701">
                  <c:v>8.0666666666666309</c:v>
                </c:pt>
                <c:pt idx="702">
                  <c:v>8.0753333333332975</c:v>
                </c:pt>
                <c:pt idx="703">
                  <c:v>8.0839999999999641</c:v>
                </c:pt>
                <c:pt idx="704">
                  <c:v>8.0926666666666307</c:v>
                </c:pt>
                <c:pt idx="705">
                  <c:v>8.1013333333332973</c:v>
                </c:pt>
                <c:pt idx="706">
                  <c:v>8.1099999999999639</c:v>
                </c:pt>
                <c:pt idx="707">
                  <c:v>8.1186666666666305</c:v>
                </c:pt>
                <c:pt idx="708">
                  <c:v>8.1273333333332971</c:v>
                </c:pt>
                <c:pt idx="709">
                  <c:v>8.1359999999999637</c:v>
                </c:pt>
                <c:pt idx="710">
                  <c:v>8.1446666666666303</c:v>
                </c:pt>
                <c:pt idx="711">
                  <c:v>8.1533333333332969</c:v>
                </c:pt>
                <c:pt idx="712">
                  <c:v>8.1619999999999635</c:v>
                </c:pt>
                <c:pt idx="713">
                  <c:v>8.1706666666666301</c:v>
                </c:pt>
                <c:pt idx="714">
                  <c:v>8.1793333333332967</c:v>
                </c:pt>
                <c:pt idx="715">
                  <c:v>8.1879999999999633</c:v>
                </c:pt>
                <c:pt idx="716">
                  <c:v>8.1966666666666299</c:v>
                </c:pt>
                <c:pt idx="717">
                  <c:v>8.2053333333332965</c:v>
                </c:pt>
                <c:pt idx="718">
                  <c:v>8.2139999999999631</c:v>
                </c:pt>
                <c:pt idx="719">
                  <c:v>8.2226666666666297</c:v>
                </c:pt>
                <c:pt idx="720">
                  <c:v>8.2313333333332963</c:v>
                </c:pt>
                <c:pt idx="721">
                  <c:v>8.2399999999999629</c:v>
                </c:pt>
                <c:pt idx="722">
                  <c:v>8.2486666666666295</c:v>
                </c:pt>
                <c:pt idx="723">
                  <c:v>8.2573333333332961</c:v>
                </c:pt>
                <c:pt idx="724">
                  <c:v>8.2659999999999627</c:v>
                </c:pt>
                <c:pt idx="725">
                  <c:v>8.2746666666666293</c:v>
                </c:pt>
                <c:pt idx="726">
                  <c:v>8.2833333333332959</c:v>
                </c:pt>
                <c:pt idx="727">
                  <c:v>8.2919999999999625</c:v>
                </c:pt>
                <c:pt idx="728">
                  <c:v>8.3006666666666291</c:v>
                </c:pt>
                <c:pt idx="729">
                  <c:v>8.3093333333332957</c:v>
                </c:pt>
                <c:pt idx="730">
                  <c:v>8.3179999999999623</c:v>
                </c:pt>
                <c:pt idx="731">
                  <c:v>8.3266666666666289</c:v>
                </c:pt>
                <c:pt idx="732">
                  <c:v>8.3353333333332955</c:v>
                </c:pt>
                <c:pt idx="733">
                  <c:v>8.3439999999999621</c:v>
                </c:pt>
                <c:pt idx="734">
                  <c:v>8.3526666666666287</c:v>
                </c:pt>
                <c:pt idx="735">
                  <c:v>8.3613333333332953</c:v>
                </c:pt>
                <c:pt idx="736">
                  <c:v>8.3699999999999619</c:v>
                </c:pt>
                <c:pt idx="737">
                  <c:v>8.3786666666666285</c:v>
                </c:pt>
                <c:pt idx="738">
                  <c:v>8.3873333333332951</c:v>
                </c:pt>
                <c:pt idx="739">
                  <c:v>8.3959999999999617</c:v>
                </c:pt>
                <c:pt idx="740">
                  <c:v>8.4046666666666283</c:v>
                </c:pt>
                <c:pt idx="741">
                  <c:v>8.4133333333332949</c:v>
                </c:pt>
                <c:pt idx="742">
                  <c:v>8.4219999999999615</c:v>
                </c:pt>
                <c:pt idx="743">
                  <c:v>8.4306666666666281</c:v>
                </c:pt>
                <c:pt idx="744">
                  <c:v>8.4393333333332947</c:v>
                </c:pt>
                <c:pt idx="745">
                  <c:v>8.4479999999999613</c:v>
                </c:pt>
                <c:pt idx="746">
                  <c:v>8.4566666666666279</c:v>
                </c:pt>
                <c:pt idx="747">
                  <c:v>8.4653333333332945</c:v>
                </c:pt>
                <c:pt idx="748">
                  <c:v>8.4739999999999611</c:v>
                </c:pt>
                <c:pt idx="749">
                  <c:v>8.4826666666666277</c:v>
                </c:pt>
                <c:pt idx="750">
                  <c:v>8.4913333333332943</c:v>
                </c:pt>
                <c:pt idx="751">
                  <c:v>8.4999999999999609</c:v>
                </c:pt>
                <c:pt idx="752">
                  <c:v>8.5086666666666275</c:v>
                </c:pt>
                <c:pt idx="753">
                  <c:v>8.5173333333332941</c:v>
                </c:pt>
                <c:pt idx="754">
                  <c:v>8.5259999999999607</c:v>
                </c:pt>
                <c:pt idx="755">
                  <c:v>8.5346666666666273</c:v>
                </c:pt>
                <c:pt idx="756">
                  <c:v>8.5433333333332939</c:v>
                </c:pt>
                <c:pt idx="757">
                  <c:v>8.5519999999999605</c:v>
                </c:pt>
                <c:pt idx="758">
                  <c:v>8.5606666666666271</c:v>
                </c:pt>
                <c:pt idx="759">
                  <c:v>8.5693333333332937</c:v>
                </c:pt>
                <c:pt idx="760">
                  <c:v>8.5779999999999603</c:v>
                </c:pt>
                <c:pt idx="761">
                  <c:v>8.5866666666666269</c:v>
                </c:pt>
                <c:pt idx="762">
                  <c:v>8.5953333333332935</c:v>
                </c:pt>
                <c:pt idx="763">
                  <c:v>8.6039999999999601</c:v>
                </c:pt>
                <c:pt idx="764">
                  <c:v>8.6126666666666267</c:v>
                </c:pt>
                <c:pt idx="765">
                  <c:v>8.6213333333332933</c:v>
                </c:pt>
                <c:pt idx="766">
                  <c:v>8.6299999999999599</c:v>
                </c:pt>
                <c:pt idx="767">
                  <c:v>8.6386666666666265</c:v>
                </c:pt>
                <c:pt idx="768">
                  <c:v>8.6473333333332931</c:v>
                </c:pt>
                <c:pt idx="769">
                  <c:v>8.6559999999999597</c:v>
                </c:pt>
                <c:pt idx="770">
                  <c:v>8.6646666666666263</c:v>
                </c:pt>
                <c:pt idx="771">
                  <c:v>8.6733333333332929</c:v>
                </c:pt>
                <c:pt idx="772">
                  <c:v>8.6819999999999595</c:v>
                </c:pt>
                <c:pt idx="773">
                  <c:v>8.6906666666666261</c:v>
                </c:pt>
                <c:pt idx="774">
                  <c:v>8.6993333333332927</c:v>
                </c:pt>
                <c:pt idx="775">
                  <c:v>8.7079999999999593</c:v>
                </c:pt>
                <c:pt idx="776">
                  <c:v>8.7166666666666259</c:v>
                </c:pt>
                <c:pt idx="777">
                  <c:v>8.7253333333332925</c:v>
                </c:pt>
                <c:pt idx="778">
                  <c:v>8.7339999999999591</c:v>
                </c:pt>
                <c:pt idx="779">
                  <c:v>8.7426666666666257</c:v>
                </c:pt>
                <c:pt idx="780">
                  <c:v>8.7513333333332923</c:v>
                </c:pt>
                <c:pt idx="781">
                  <c:v>8.7599999999999589</c:v>
                </c:pt>
                <c:pt idx="782">
                  <c:v>8.7686666666666255</c:v>
                </c:pt>
                <c:pt idx="783">
                  <c:v>8.7773333333332921</c:v>
                </c:pt>
                <c:pt idx="784">
                  <c:v>8.7859999999999587</c:v>
                </c:pt>
                <c:pt idx="785">
                  <c:v>8.7946666666666253</c:v>
                </c:pt>
                <c:pt idx="786">
                  <c:v>8.8033333333332919</c:v>
                </c:pt>
                <c:pt idx="787">
                  <c:v>8.8119999999999585</c:v>
                </c:pt>
                <c:pt idx="788">
                  <c:v>8.8206666666666251</c:v>
                </c:pt>
                <c:pt idx="789">
                  <c:v>8.8293333333332917</c:v>
                </c:pt>
                <c:pt idx="790">
                  <c:v>8.8379999999999583</c:v>
                </c:pt>
                <c:pt idx="791">
                  <c:v>8.8466666666666249</c:v>
                </c:pt>
                <c:pt idx="792">
                  <c:v>8.8553333333332915</c:v>
                </c:pt>
                <c:pt idx="793">
                  <c:v>8.8639999999999581</c:v>
                </c:pt>
                <c:pt idx="794">
                  <c:v>8.8726666666666247</c:v>
                </c:pt>
                <c:pt idx="795">
                  <c:v>8.8813333333332913</c:v>
                </c:pt>
                <c:pt idx="796">
                  <c:v>8.8899999999999579</c:v>
                </c:pt>
                <c:pt idx="797">
                  <c:v>8.8986666666666245</c:v>
                </c:pt>
                <c:pt idx="798">
                  <c:v>8.9073333333332911</c:v>
                </c:pt>
                <c:pt idx="799">
                  <c:v>8.9159999999999577</c:v>
                </c:pt>
                <c:pt idx="800">
                  <c:v>8.9246666666666243</c:v>
                </c:pt>
                <c:pt idx="801">
                  <c:v>8.9333333333332909</c:v>
                </c:pt>
                <c:pt idx="802">
                  <c:v>8.9419999999999575</c:v>
                </c:pt>
                <c:pt idx="803">
                  <c:v>8.9506666666666241</c:v>
                </c:pt>
                <c:pt idx="804">
                  <c:v>8.9593333333332907</c:v>
                </c:pt>
                <c:pt idx="805">
                  <c:v>8.9679999999999573</c:v>
                </c:pt>
                <c:pt idx="806">
                  <c:v>8.9766666666666239</c:v>
                </c:pt>
                <c:pt idx="807">
                  <c:v>8.9853333333332905</c:v>
                </c:pt>
                <c:pt idx="808">
                  <c:v>8.9939999999999571</c:v>
                </c:pt>
                <c:pt idx="809">
                  <c:v>9.0026666666666237</c:v>
                </c:pt>
                <c:pt idx="810">
                  <c:v>9.0113333333332903</c:v>
                </c:pt>
                <c:pt idx="811">
                  <c:v>9.0199999999999569</c:v>
                </c:pt>
                <c:pt idx="812">
                  <c:v>9.0286666666666235</c:v>
                </c:pt>
                <c:pt idx="813">
                  <c:v>9.0373333333332901</c:v>
                </c:pt>
                <c:pt idx="814">
                  <c:v>9.0459999999999567</c:v>
                </c:pt>
                <c:pt idx="815">
                  <c:v>9.0546666666666233</c:v>
                </c:pt>
                <c:pt idx="816">
                  <c:v>9.0633333333332899</c:v>
                </c:pt>
                <c:pt idx="817">
                  <c:v>9.0719999999999565</c:v>
                </c:pt>
                <c:pt idx="818">
                  <c:v>9.0806666666666231</c:v>
                </c:pt>
                <c:pt idx="819">
                  <c:v>9.0893333333332897</c:v>
                </c:pt>
                <c:pt idx="820">
                  <c:v>9.0979999999999563</c:v>
                </c:pt>
                <c:pt idx="821">
                  <c:v>9.1066666666666229</c:v>
                </c:pt>
                <c:pt idx="822">
                  <c:v>9.1153333333332895</c:v>
                </c:pt>
                <c:pt idx="823">
                  <c:v>9.1239999999999561</c:v>
                </c:pt>
                <c:pt idx="824">
                  <c:v>9.1326666666666227</c:v>
                </c:pt>
                <c:pt idx="825">
                  <c:v>9.1413333333332893</c:v>
                </c:pt>
                <c:pt idx="826">
                  <c:v>9.1499999999999559</c:v>
                </c:pt>
                <c:pt idx="827">
                  <c:v>9.1586666666666225</c:v>
                </c:pt>
                <c:pt idx="828">
                  <c:v>9.1673333333332891</c:v>
                </c:pt>
                <c:pt idx="829">
                  <c:v>9.1759999999999557</c:v>
                </c:pt>
                <c:pt idx="830">
                  <c:v>9.1846666666666223</c:v>
                </c:pt>
                <c:pt idx="831">
                  <c:v>9.1933333333332889</c:v>
                </c:pt>
                <c:pt idx="832">
                  <c:v>9.2019999999999555</c:v>
                </c:pt>
                <c:pt idx="833">
                  <c:v>9.2106666666666221</c:v>
                </c:pt>
                <c:pt idx="834">
                  <c:v>9.2193333333332887</c:v>
                </c:pt>
                <c:pt idx="835">
                  <c:v>9.2279999999999553</c:v>
                </c:pt>
                <c:pt idx="836">
                  <c:v>9.2366666666666219</c:v>
                </c:pt>
                <c:pt idx="837">
                  <c:v>9.2453333333332886</c:v>
                </c:pt>
                <c:pt idx="838">
                  <c:v>9.2539999999999552</c:v>
                </c:pt>
                <c:pt idx="839">
                  <c:v>9.2626666666666218</c:v>
                </c:pt>
                <c:pt idx="840">
                  <c:v>9.2713333333332884</c:v>
                </c:pt>
                <c:pt idx="841">
                  <c:v>9.279999999999955</c:v>
                </c:pt>
                <c:pt idx="842">
                  <c:v>9.2886666666666216</c:v>
                </c:pt>
                <c:pt idx="843">
                  <c:v>9.2973333333332882</c:v>
                </c:pt>
                <c:pt idx="844">
                  <c:v>9.3059999999999548</c:v>
                </c:pt>
                <c:pt idx="845">
                  <c:v>9.3146666666666214</c:v>
                </c:pt>
                <c:pt idx="846">
                  <c:v>9.323333333333288</c:v>
                </c:pt>
                <c:pt idx="847">
                  <c:v>9.3319999999999546</c:v>
                </c:pt>
                <c:pt idx="848">
                  <c:v>9.3406666666666212</c:v>
                </c:pt>
                <c:pt idx="849">
                  <c:v>9.3493333333332878</c:v>
                </c:pt>
                <c:pt idx="850">
                  <c:v>9.3579999999999544</c:v>
                </c:pt>
                <c:pt idx="851">
                  <c:v>9.366666666666621</c:v>
                </c:pt>
                <c:pt idx="852">
                  <c:v>9.3753333333332876</c:v>
                </c:pt>
                <c:pt idx="853">
                  <c:v>9.3839999999999542</c:v>
                </c:pt>
                <c:pt idx="854">
                  <c:v>9.3926666666666208</c:v>
                </c:pt>
                <c:pt idx="855">
                  <c:v>9.4013333333332874</c:v>
                </c:pt>
                <c:pt idx="856">
                  <c:v>9.409999999999954</c:v>
                </c:pt>
                <c:pt idx="857">
                  <c:v>9.4186666666666206</c:v>
                </c:pt>
                <c:pt idx="858">
                  <c:v>9.4273333333332872</c:v>
                </c:pt>
                <c:pt idx="859">
                  <c:v>9.4359999999999538</c:v>
                </c:pt>
                <c:pt idx="860">
                  <c:v>9.4446666666666204</c:v>
                </c:pt>
                <c:pt idx="861">
                  <c:v>9.453333333333287</c:v>
                </c:pt>
                <c:pt idx="862">
                  <c:v>9.4619999999999536</c:v>
                </c:pt>
                <c:pt idx="863">
                  <c:v>9.4706666666666202</c:v>
                </c:pt>
                <c:pt idx="864">
                  <c:v>9.4793333333332868</c:v>
                </c:pt>
                <c:pt idx="865">
                  <c:v>9.4879999999999534</c:v>
                </c:pt>
                <c:pt idx="866">
                  <c:v>9.49666666666662</c:v>
                </c:pt>
                <c:pt idx="867">
                  <c:v>9.5053333333332866</c:v>
                </c:pt>
                <c:pt idx="868">
                  <c:v>9.5139999999999532</c:v>
                </c:pt>
                <c:pt idx="869">
                  <c:v>9.5226666666666198</c:v>
                </c:pt>
                <c:pt idx="870">
                  <c:v>9.5313333333332864</c:v>
                </c:pt>
                <c:pt idx="871">
                  <c:v>9.539999999999953</c:v>
                </c:pt>
                <c:pt idx="872">
                  <c:v>9.5486666666666196</c:v>
                </c:pt>
                <c:pt idx="873">
                  <c:v>9.5573333333332862</c:v>
                </c:pt>
                <c:pt idx="874">
                  <c:v>9.5659999999999528</c:v>
                </c:pt>
                <c:pt idx="875">
                  <c:v>9.5746666666666194</c:v>
                </c:pt>
                <c:pt idx="876">
                  <c:v>9.583333333333286</c:v>
                </c:pt>
                <c:pt idx="877">
                  <c:v>9.5919999999999526</c:v>
                </c:pt>
                <c:pt idx="878">
                  <c:v>9.6006666666666192</c:v>
                </c:pt>
                <c:pt idx="879">
                  <c:v>9.6093333333332858</c:v>
                </c:pt>
                <c:pt idx="880">
                  <c:v>9.6179999999999524</c:v>
                </c:pt>
                <c:pt idx="881">
                  <c:v>9.626666666666619</c:v>
                </c:pt>
                <c:pt idx="882">
                  <c:v>9.6353333333332856</c:v>
                </c:pt>
                <c:pt idx="883">
                  <c:v>9.6439999999999522</c:v>
                </c:pt>
                <c:pt idx="884">
                  <c:v>9.6526666666666188</c:v>
                </c:pt>
                <c:pt idx="885">
                  <c:v>9.6613333333332854</c:v>
                </c:pt>
                <c:pt idx="886">
                  <c:v>9.669999999999952</c:v>
                </c:pt>
                <c:pt idx="887">
                  <c:v>9.6786666666666186</c:v>
                </c:pt>
                <c:pt idx="888">
                  <c:v>9.6873333333332852</c:v>
                </c:pt>
                <c:pt idx="889">
                  <c:v>9.6959999999999518</c:v>
                </c:pt>
                <c:pt idx="890">
                  <c:v>9.7046666666666184</c:v>
                </c:pt>
                <c:pt idx="891">
                  <c:v>9.713333333333285</c:v>
                </c:pt>
                <c:pt idx="892">
                  <c:v>9.7219999999999516</c:v>
                </c:pt>
                <c:pt idx="893">
                  <c:v>9.7306666666666182</c:v>
                </c:pt>
                <c:pt idx="894">
                  <c:v>9.7393333333332848</c:v>
                </c:pt>
                <c:pt idx="895">
                  <c:v>9.7479999999999514</c:v>
                </c:pt>
                <c:pt idx="896">
                  <c:v>9.756666666666618</c:v>
                </c:pt>
                <c:pt idx="897">
                  <c:v>9.7653333333332846</c:v>
                </c:pt>
                <c:pt idx="898">
                  <c:v>9.7739999999999512</c:v>
                </c:pt>
                <c:pt idx="899">
                  <c:v>9.7826666666666178</c:v>
                </c:pt>
                <c:pt idx="900">
                  <c:v>9.7913333333332844</c:v>
                </c:pt>
                <c:pt idx="901">
                  <c:v>9.799999999999951</c:v>
                </c:pt>
                <c:pt idx="902">
                  <c:v>9.8086666666666176</c:v>
                </c:pt>
                <c:pt idx="903">
                  <c:v>9.8173333333332842</c:v>
                </c:pt>
                <c:pt idx="904">
                  <c:v>9.8259999999999508</c:v>
                </c:pt>
                <c:pt idx="905">
                  <c:v>9.8346666666666174</c:v>
                </c:pt>
                <c:pt idx="906">
                  <c:v>9.843333333333284</c:v>
                </c:pt>
                <c:pt idx="907">
                  <c:v>9.8519999999999506</c:v>
                </c:pt>
                <c:pt idx="908">
                  <c:v>9.8606666666666172</c:v>
                </c:pt>
                <c:pt idx="909">
                  <c:v>9.8693333333332838</c:v>
                </c:pt>
                <c:pt idx="910">
                  <c:v>9.8779999999999504</c:v>
                </c:pt>
                <c:pt idx="911">
                  <c:v>9.886666666666617</c:v>
                </c:pt>
                <c:pt idx="912">
                  <c:v>9.8953333333332836</c:v>
                </c:pt>
                <c:pt idx="913">
                  <c:v>9.9039999999999502</c:v>
                </c:pt>
                <c:pt idx="914">
                  <c:v>9.9126666666666168</c:v>
                </c:pt>
                <c:pt idx="915">
                  <c:v>9.9213333333332834</c:v>
                </c:pt>
                <c:pt idx="916">
                  <c:v>9.92999999999995</c:v>
                </c:pt>
                <c:pt idx="917">
                  <c:v>9.9386666666666166</c:v>
                </c:pt>
                <c:pt idx="918">
                  <c:v>9.9473333333332832</c:v>
                </c:pt>
                <c:pt idx="919">
                  <c:v>9.9559999999999498</c:v>
                </c:pt>
                <c:pt idx="920">
                  <c:v>9.9646666666666164</c:v>
                </c:pt>
                <c:pt idx="921">
                  <c:v>9.973333333333283</c:v>
                </c:pt>
                <c:pt idx="922">
                  <c:v>9.9819999999999496</c:v>
                </c:pt>
                <c:pt idx="923">
                  <c:v>9.9906666666666162</c:v>
                </c:pt>
                <c:pt idx="924">
                  <c:v>9.9993333333332828</c:v>
                </c:pt>
                <c:pt idx="925">
                  <c:v>10.007999999999949</c:v>
                </c:pt>
                <c:pt idx="926">
                  <c:v>10.016666666666616</c:v>
                </c:pt>
                <c:pt idx="927">
                  <c:v>10.025333333333283</c:v>
                </c:pt>
                <c:pt idx="928">
                  <c:v>10.033999999999949</c:v>
                </c:pt>
                <c:pt idx="929">
                  <c:v>10.042666666666616</c:v>
                </c:pt>
                <c:pt idx="930">
                  <c:v>10.051333333333282</c:v>
                </c:pt>
                <c:pt idx="931">
                  <c:v>10.059999999999949</c:v>
                </c:pt>
                <c:pt idx="932">
                  <c:v>10.068666666666616</c:v>
                </c:pt>
                <c:pt idx="933">
                  <c:v>10.077333333333282</c:v>
                </c:pt>
                <c:pt idx="934">
                  <c:v>10.085999999999949</c:v>
                </c:pt>
                <c:pt idx="935">
                  <c:v>10.094666666666615</c:v>
                </c:pt>
                <c:pt idx="936">
                  <c:v>10.103333333333282</c:v>
                </c:pt>
                <c:pt idx="937">
                  <c:v>10.111999999999949</c:v>
                </c:pt>
                <c:pt idx="938">
                  <c:v>10.120666666666615</c:v>
                </c:pt>
                <c:pt idx="939">
                  <c:v>10.129333333333282</c:v>
                </c:pt>
                <c:pt idx="940">
                  <c:v>10.137999999999948</c:v>
                </c:pt>
                <c:pt idx="941">
                  <c:v>10.146666666666615</c:v>
                </c:pt>
                <c:pt idx="942">
                  <c:v>10.155333333333282</c:v>
                </c:pt>
                <c:pt idx="943">
                  <c:v>10.163999999999948</c:v>
                </c:pt>
                <c:pt idx="944">
                  <c:v>10.172666666666615</c:v>
                </c:pt>
                <c:pt idx="945">
                  <c:v>10.181333333333281</c:v>
                </c:pt>
                <c:pt idx="946">
                  <c:v>10.189999999999948</c:v>
                </c:pt>
                <c:pt idx="947">
                  <c:v>10.198666666666615</c:v>
                </c:pt>
                <c:pt idx="948">
                  <c:v>10.207333333333281</c:v>
                </c:pt>
                <c:pt idx="949">
                  <c:v>10.215999999999948</c:v>
                </c:pt>
                <c:pt idx="950">
                  <c:v>10.224666666666614</c:v>
                </c:pt>
                <c:pt idx="951">
                  <c:v>10.233333333333281</c:v>
                </c:pt>
                <c:pt idx="952">
                  <c:v>10.241999999999948</c:v>
                </c:pt>
                <c:pt idx="953">
                  <c:v>10.250666666666614</c:v>
                </c:pt>
                <c:pt idx="954">
                  <c:v>10.259333333333281</c:v>
                </c:pt>
                <c:pt idx="955">
                  <c:v>10.267999999999947</c:v>
                </c:pt>
                <c:pt idx="956">
                  <c:v>10.276666666666614</c:v>
                </c:pt>
                <c:pt idx="957">
                  <c:v>10.285333333333281</c:v>
                </c:pt>
                <c:pt idx="958">
                  <c:v>10.293999999999947</c:v>
                </c:pt>
                <c:pt idx="959">
                  <c:v>10.302666666666614</c:v>
                </c:pt>
                <c:pt idx="960">
                  <c:v>10.31133333333328</c:v>
                </c:pt>
                <c:pt idx="961">
                  <c:v>10.319999999999947</c:v>
                </c:pt>
                <c:pt idx="962">
                  <c:v>10.328666666666614</c:v>
                </c:pt>
                <c:pt idx="963">
                  <c:v>10.33733333333328</c:v>
                </c:pt>
                <c:pt idx="964">
                  <c:v>10.345999999999947</c:v>
                </c:pt>
                <c:pt idx="965">
                  <c:v>10.354666666666613</c:v>
                </c:pt>
                <c:pt idx="966">
                  <c:v>10.36333333333328</c:v>
                </c:pt>
                <c:pt idx="967">
                  <c:v>10.371999999999947</c:v>
                </c:pt>
                <c:pt idx="968">
                  <c:v>10.380666666666613</c:v>
                </c:pt>
                <c:pt idx="969">
                  <c:v>10.38933333333328</c:v>
                </c:pt>
                <c:pt idx="970">
                  <c:v>10.397999999999946</c:v>
                </c:pt>
                <c:pt idx="971">
                  <c:v>10.406666666666613</c:v>
                </c:pt>
                <c:pt idx="972">
                  <c:v>10.41533333333328</c:v>
                </c:pt>
                <c:pt idx="973">
                  <c:v>10.423999999999946</c:v>
                </c:pt>
                <c:pt idx="974">
                  <c:v>10.432666666666613</c:v>
                </c:pt>
                <c:pt idx="975">
                  <c:v>10.441333333333279</c:v>
                </c:pt>
                <c:pt idx="976">
                  <c:v>10.449999999999946</c:v>
                </c:pt>
                <c:pt idx="977">
                  <c:v>10.458666666666613</c:v>
                </c:pt>
                <c:pt idx="978">
                  <c:v>10.467333333333279</c:v>
                </c:pt>
                <c:pt idx="979">
                  <c:v>10.475999999999946</c:v>
                </c:pt>
                <c:pt idx="980">
                  <c:v>10.484666666666612</c:v>
                </c:pt>
                <c:pt idx="981">
                  <c:v>10.493333333333279</c:v>
                </c:pt>
                <c:pt idx="982">
                  <c:v>10.501999999999946</c:v>
                </c:pt>
                <c:pt idx="983">
                  <c:v>10.510666666666612</c:v>
                </c:pt>
                <c:pt idx="984">
                  <c:v>10.519333333333279</c:v>
                </c:pt>
                <c:pt idx="985">
                  <c:v>10.527999999999945</c:v>
                </c:pt>
                <c:pt idx="986">
                  <c:v>10.536666666666612</c:v>
                </c:pt>
                <c:pt idx="987">
                  <c:v>10.545333333333279</c:v>
                </c:pt>
                <c:pt idx="988">
                  <c:v>10.553999999999945</c:v>
                </c:pt>
                <c:pt idx="989">
                  <c:v>10.562666666666612</c:v>
                </c:pt>
                <c:pt idx="990">
                  <c:v>10.571333333333278</c:v>
                </c:pt>
                <c:pt idx="991">
                  <c:v>10.579999999999945</c:v>
                </c:pt>
                <c:pt idx="992">
                  <c:v>10.588666666666612</c:v>
                </c:pt>
                <c:pt idx="993">
                  <c:v>10.597333333333278</c:v>
                </c:pt>
                <c:pt idx="994">
                  <c:v>10.605999999999945</c:v>
                </c:pt>
                <c:pt idx="995">
                  <c:v>10.614666666666611</c:v>
                </c:pt>
                <c:pt idx="996">
                  <c:v>10.623333333333278</c:v>
                </c:pt>
                <c:pt idx="997">
                  <c:v>10.631999999999945</c:v>
                </c:pt>
                <c:pt idx="998">
                  <c:v>10.640666666666611</c:v>
                </c:pt>
                <c:pt idx="999">
                  <c:v>10.649333333333278</c:v>
                </c:pt>
                <c:pt idx="1000">
                  <c:v>10.657999999999944</c:v>
                </c:pt>
                <c:pt idx="1001">
                  <c:v>10.666666666666611</c:v>
                </c:pt>
                <c:pt idx="1002">
                  <c:v>10.675333333333278</c:v>
                </c:pt>
                <c:pt idx="1003">
                  <c:v>10.683999999999944</c:v>
                </c:pt>
                <c:pt idx="1004">
                  <c:v>10.692666666666611</c:v>
                </c:pt>
                <c:pt idx="1005">
                  <c:v>10.701333333333277</c:v>
                </c:pt>
                <c:pt idx="1006">
                  <c:v>10.709999999999944</c:v>
                </c:pt>
                <c:pt idx="1007">
                  <c:v>10.718666666666611</c:v>
                </c:pt>
                <c:pt idx="1008">
                  <c:v>10.727333333333277</c:v>
                </c:pt>
                <c:pt idx="1009">
                  <c:v>10.735999999999944</c:v>
                </c:pt>
                <c:pt idx="1010">
                  <c:v>10.74466666666661</c:v>
                </c:pt>
                <c:pt idx="1011">
                  <c:v>10.753333333333277</c:v>
                </c:pt>
                <c:pt idx="1012">
                  <c:v>10.761999999999944</c:v>
                </c:pt>
                <c:pt idx="1013">
                  <c:v>10.77066666666661</c:v>
                </c:pt>
                <c:pt idx="1014">
                  <c:v>10.779333333333277</c:v>
                </c:pt>
                <c:pt idx="1015">
                  <c:v>10.787999999999943</c:v>
                </c:pt>
                <c:pt idx="1016">
                  <c:v>10.79666666666661</c:v>
                </c:pt>
                <c:pt idx="1017">
                  <c:v>10.805333333333277</c:v>
                </c:pt>
                <c:pt idx="1018">
                  <c:v>10.813999999999943</c:v>
                </c:pt>
                <c:pt idx="1019">
                  <c:v>10.82266666666661</c:v>
                </c:pt>
                <c:pt idx="1020">
                  <c:v>10.831333333333276</c:v>
                </c:pt>
                <c:pt idx="1021">
                  <c:v>10.839999999999943</c:v>
                </c:pt>
                <c:pt idx="1022">
                  <c:v>10.84866666666661</c:v>
                </c:pt>
                <c:pt idx="1023">
                  <c:v>10.857333333333276</c:v>
                </c:pt>
                <c:pt idx="1024">
                  <c:v>10.865999999999943</c:v>
                </c:pt>
                <c:pt idx="1025">
                  <c:v>10.874666666666609</c:v>
                </c:pt>
                <c:pt idx="1026">
                  <c:v>10.883333333333276</c:v>
                </c:pt>
                <c:pt idx="1027">
                  <c:v>10.891999999999943</c:v>
                </c:pt>
                <c:pt idx="1028">
                  <c:v>10.900666666666609</c:v>
                </c:pt>
                <c:pt idx="1029">
                  <c:v>10.909333333333276</c:v>
                </c:pt>
                <c:pt idx="1030">
                  <c:v>10.917999999999942</c:v>
                </c:pt>
                <c:pt idx="1031">
                  <c:v>10.926666666666609</c:v>
                </c:pt>
                <c:pt idx="1032">
                  <c:v>10.935333333333276</c:v>
                </c:pt>
                <c:pt idx="1033">
                  <c:v>10.943999999999942</c:v>
                </c:pt>
                <c:pt idx="1034">
                  <c:v>10.952666666666609</c:v>
                </c:pt>
                <c:pt idx="1035">
                  <c:v>10.961333333333275</c:v>
                </c:pt>
                <c:pt idx="1036">
                  <c:v>10.969999999999942</c:v>
                </c:pt>
                <c:pt idx="1037">
                  <c:v>10.978666666666609</c:v>
                </c:pt>
                <c:pt idx="1038">
                  <c:v>10.987333333333275</c:v>
                </c:pt>
                <c:pt idx="1039">
                  <c:v>10.995999999999942</c:v>
                </c:pt>
                <c:pt idx="1040">
                  <c:v>11.004666666666608</c:v>
                </c:pt>
                <c:pt idx="1041">
                  <c:v>11.013333333333275</c:v>
                </c:pt>
                <c:pt idx="1042">
                  <c:v>11.021999999999942</c:v>
                </c:pt>
                <c:pt idx="1043">
                  <c:v>11.030666666666608</c:v>
                </c:pt>
                <c:pt idx="1044">
                  <c:v>11.039333333333275</c:v>
                </c:pt>
                <c:pt idx="1045">
                  <c:v>11.047999999999941</c:v>
                </c:pt>
                <c:pt idx="1046">
                  <c:v>11.056666666666608</c:v>
                </c:pt>
                <c:pt idx="1047">
                  <c:v>11.065333333333275</c:v>
                </c:pt>
                <c:pt idx="1048">
                  <c:v>11.073999999999941</c:v>
                </c:pt>
                <c:pt idx="1049">
                  <c:v>11.082666666666608</c:v>
                </c:pt>
                <c:pt idx="1050">
                  <c:v>11.091333333333274</c:v>
                </c:pt>
                <c:pt idx="1051">
                  <c:v>11.099999999999941</c:v>
                </c:pt>
                <c:pt idx="1052">
                  <c:v>11.108666666666608</c:v>
                </c:pt>
                <c:pt idx="1053">
                  <c:v>11.117333333333274</c:v>
                </c:pt>
                <c:pt idx="1054">
                  <c:v>11.125999999999941</c:v>
                </c:pt>
                <c:pt idx="1055">
                  <c:v>11.134666666666607</c:v>
                </c:pt>
                <c:pt idx="1056">
                  <c:v>11.143333333333274</c:v>
                </c:pt>
                <c:pt idx="1057">
                  <c:v>11.151999999999941</c:v>
                </c:pt>
                <c:pt idx="1058">
                  <c:v>11.160666666666607</c:v>
                </c:pt>
                <c:pt idx="1059">
                  <c:v>11.169333333333274</c:v>
                </c:pt>
                <c:pt idx="1060">
                  <c:v>11.17799999999994</c:v>
                </c:pt>
                <c:pt idx="1061">
                  <c:v>11.186666666666607</c:v>
                </c:pt>
                <c:pt idx="1062">
                  <c:v>11.195333333333274</c:v>
                </c:pt>
                <c:pt idx="1063">
                  <c:v>11.20399999999994</c:v>
                </c:pt>
                <c:pt idx="1064">
                  <c:v>11.212666666666607</c:v>
                </c:pt>
                <c:pt idx="1065">
                  <c:v>11.221333333333273</c:v>
                </c:pt>
                <c:pt idx="1066">
                  <c:v>11.22999999999994</c:v>
                </c:pt>
                <c:pt idx="1067">
                  <c:v>11.238666666666607</c:v>
                </c:pt>
                <c:pt idx="1068">
                  <c:v>11.247333333333273</c:v>
                </c:pt>
                <c:pt idx="1069">
                  <c:v>11.25599999999994</c:v>
                </c:pt>
                <c:pt idx="1070">
                  <c:v>11.264666666666606</c:v>
                </c:pt>
                <c:pt idx="1071">
                  <c:v>11.273333333333273</c:v>
                </c:pt>
                <c:pt idx="1072">
                  <c:v>11.28199999999994</c:v>
                </c:pt>
                <c:pt idx="1073">
                  <c:v>11.290666666666606</c:v>
                </c:pt>
                <c:pt idx="1074">
                  <c:v>11.299333333333273</c:v>
                </c:pt>
                <c:pt idx="1075">
                  <c:v>11.307999999999939</c:v>
                </c:pt>
                <c:pt idx="1076">
                  <c:v>11.316666666666606</c:v>
                </c:pt>
                <c:pt idx="1077">
                  <c:v>11.325333333333273</c:v>
                </c:pt>
                <c:pt idx="1078">
                  <c:v>11.333999999999939</c:v>
                </c:pt>
                <c:pt idx="1079">
                  <c:v>11.342666666666606</c:v>
                </c:pt>
                <c:pt idx="1080">
                  <c:v>11.351333333333272</c:v>
                </c:pt>
                <c:pt idx="1081">
                  <c:v>11.359999999999939</c:v>
                </c:pt>
                <c:pt idx="1082">
                  <c:v>11.368666666666606</c:v>
                </c:pt>
                <c:pt idx="1083">
                  <c:v>11.377333333333272</c:v>
                </c:pt>
                <c:pt idx="1084">
                  <c:v>11.385999999999939</c:v>
                </c:pt>
                <c:pt idx="1085">
                  <c:v>11.394666666666605</c:v>
                </c:pt>
                <c:pt idx="1086">
                  <c:v>11.403333333333272</c:v>
                </c:pt>
                <c:pt idx="1087">
                  <c:v>11.411999999999939</c:v>
                </c:pt>
                <c:pt idx="1088">
                  <c:v>11.420666666666605</c:v>
                </c:pt>
                <c:pt idx="1089">
                  <c:v>11.429333333333272</c:v>
                </c:pt>
                <c:pt idx="1090">
                  <c:v>11.437999999999938</c:v>
                </c:pt>
                <c:pt idx="1091">
                  <c:v>11.446666666666605</c:v>
                </c:pt>
                <c:pt idx="1092">
                  <c:v>11.455333333333272</c:v>
                </c:pt>
                <c:pt idx="1093">
                  <c:v>11.463999999999938</c:v>
                </c:pt>
                <c:pt idx="1094">
                  <c:v>11.472666666666605</c:v>
                </c:pt>
                <c:pt idx="1095">
                  <c:v>11.481333333333271</c:v>
                </c:pt>
                <c:pt idx="1096">
                  <c:v>11.489999999999938</c:v>
                </c:pt>
                <c:pt idx="1097">
                  <c:v>11.498666666666605</c:v>
                </c:pt>
                <c:pt idx="1098">
                  <c:v>11.507333333333271</c:v>
                </c:pt>
                <c:pt idx="1099">
                  <c:v>11.515999999999938</c:v>
                </c:pt>
                <c:pt idx="1100">
                  <c:v>11.524666666666604</c:v>
                </c:pt>
                <c:pt idx="1101">
                  <c:v>11.533333333333271</c:v>
                </c:pt>
                <c:pt idx="1102">
                  <c:v>11.541999999999938</c:v>
                </c:pt>
                <c:pt idx="1103">
                  <c:v>11.550666666666604</c:v>
                </c:pt>
                <c:pt idx="1104">
                  <c:v>11.559333333333271</c:v>
                </c:pt>
                <c:pt idx="1105">
                  <c:v>11.567999999999937</c:v>
                </c:pt>
                <c:pt idx="1106">
                  <c:v>11.576666666666604</c:v>
                </c:pt>
                <c:pt idx="1107">
                  <c:v>11.585333333333271</c:v>
                </c:pt>
                <c:pt idx="1108">
                  <c:v>11.593999999999937</c:v>
                </c:pt>
                <c:pt idx="1109">
                  <c:v>11.602666666666604</c:v>
                </c:pt>
                <c:pt idx="1110">
                  <c:v>11.61133333333327</c:v>
                </c:pt>
                <c:pt idx="1111">
                  <c:v>11.619999999999937</c:v>
                </c:pt>
                <c:pt idx="1112">
                  <c:v>11.628666666666604</c:v>
                </c:pt>
                <c:pt idx="1113">
                  <c:v>11.63733333333327</c:v>
                </c:pt>
                <c:pt idx="1114">
                  <c:v>11.645999999999937</c:v>
                </c:pt>
                <c:pt idx="1115">
                  <c:v>11.654666666666603</c:v>
                </c:pt>
                <c:pt idx="1116">
                  <c:v>11.66333333333327</c:v>
                </c:pt>
                <c:pt idx="1117">
                  <c:v>11.671999999999937</c:v>
                </c:pt>
                <c:pt idx="1118">
                  <c:v>11.680666666666603</c:v>
                </c:pt>
                <c:pt idx="1119">
                  <c:v>11.68933333333327</c:v>
                </c:pt>
                <c:pt idx="1120">
                  <c:v>11.697999999999936</c:v>
                </c:pt>
                <c:pt idx="1121">
                  <c:v>11.706666666666603</c:v>
                </c:pt>
                <c:pt idx="1122">
                  <c:v>11.71533333333327</c:v>
                </c:pt>
                <c:pt idx="1123">
                  <c:v>11.723999999999936</c:v>
                </c:pt>
                <c:pt idx="1124">
                  <c:v>11.732666666666603</c:v>
                </c:pt>
                <c:pt idx="1125">
                  <c:v>11.741333333333269</c:v>
                </c:pt>
                <c:pt idx="1126">
                  <c:v>11.749999999999936</c:v>
                </c:pt>
                <c:pt idx="1127">
                  <c:v>11.758666666666603</c:v>
                </c:pt>
                <c:pt idx="1128">
                  <c:v>11.767333333333269</c:v>
                </c:pt>
                <c:pt idx="1129">
                  <c:v>11.775999999999936</c:v>
                </c:pt>
                <c:pt idx="1130">
                  <c:v>11.784666666666602</c:v>
                </c:pt>
                <c:pt idx="1131">
                  <c:v>11.793333333333269</c:v>
                </c:pt>
                <c:pt idx="1132">
                  <c:v>11.801999999999936</c:v>
                </c:pt>
                <c:pt idx="1133">
                  <c:v>11.810666666666602</c:v>
                </c:pt>
                <c:pt idx="1134">
                  <c:v>11.819333333333269</c:v>
                </c:pt>
                <c:pt idx="1135">
                  <c:v>11.827999999999935</c:v>
                </c:pt>
                <c:pt idx="1136">
                  <c:v>11.836666666666602</c:v>
                </c:pt>
                <c:pt idx="1137">
                  <c:v>11.845333333333269</c:v>
                </c:pt>
                <c:pt idx="1138">
                  <c:v>11.853999999999935</c:v>
                </c:pt>
                <c:pt idx="1139">
                  <c:v>11.862666666666602</c:v>
                </c:pt>
                <c:pt idx="1140">
                  <c:v>11.871333333333268</c:v>
                </c:pt>
                <c:pt idx="1141">
                  <c:v>11.879999999999935</c:v>
                </c:pt>
                <c:pt idx="1142">
                  <c:v>11.888666666666602</c:v>
                </c:pt>
                <c:pt idx="1143">
                  <c:v>11.897333333333268</c:v>
                </c:pt>
                <c:pt idx="1144">
                  <c:v>11.905999999999935</c:v>
                </c:pt>
                <c:pt idx="1145">
                  <c:v>11.914666666666601</c:v>
                </c:pt>
                <c:pt idx="1146">
                  <c:v>11.923333333333268</c:v>
                </c:pt>
                <c:pt idx="1147">
                  <c:v>11.931999999999935</c:v>
                </c:pt>
                <c:pt idx="1148">
                  <c:v>11.940666666666601</c:v>
                </c:pt>
                <c:pt idx="1149">
                  <c:v>11.949333333333268</c:v>
                </c:pt>
                <c:pt idx="1150">
                  <c:v>11.957999999999934</c:v>
                </c:pt>
                <c:pt idx="1151">
                  <c:v>11.966666666666601</c:v>
                </c:pt>
                <c:pt idx="1152">
                  <c:v>11.975333333333268</c:v>
                </c:pt>
                <c:pt idx="1153">
                  <c:v>11.983999999999934</c:v>
                </c:pt>
                <c:pt idx="1154">
                  <c:v>11.992666666666601</c:v>
                </c:pt>
                <c:pt idx="1155">
                  <c:v>12.001333333333267</c:v>
                </c:pt>
                <c:pt idx="1156">
                  <c:v>12.009999999999934</c:v>
                </c:pt>
                <c:pt idx="1157">
                  <c:v>12.018666666666601</c:v>
                </c:pt>
                <c:pt idx="1158">
                  <c:v>12.027333333333267</c:v>
                </c:pt>
                <c:pt idx="1159">
                  <c:v>12.035999999999934</c:v>
                </c:pt>
                <c:pt idx="1160">
                  <c:v>12.0446666666666</c:v>
                </c:pt>
                <c:pt idx="1161">
                  <c:v>12.053333333333267</c:v>
                </c:pt>
                <c:pt idx="1162">
                  <c:v>12.061999999999934</c:v>
                </c:pt>
                <c:pt idx="1163">
                  <c:v>12.0706666666666</c:v>
                </c:pt>
                <c:pt idx="1164">
                  <c:v>12.079333333333267</c:v>
                </c:pt>
                <c:pt idx="1165">
                  <c:v>12.087999999999933</c:v>
                </c:pt>
                <c:pt idx="1166">
                  <c:v>12.0966666666666</c:v>
                </c:pt>
                <c:pt idx="1167">
                  <c:v>12.105333333333267</c:v>
                </c:pt>
                <c:pt idx="1168">
                  <c:v>12.113999999999933</c:v>
                </c:pt>
                <c:pt idx="1169">
                  <c:v>12.1226666666666</c:v>
                </c:pt>
                <c:pt idx="1170">
                  <c:v>12.131333333333266</c:v>
                </c:pt>
                <c:pt idx="1171">
                  <c:v>12.139999999999933</c:v>
                </c:pt>
                <c:pt idx="1172">
                  <c:v>12.1486666666666</c:v>
                </c:pt>
                <c:pt idx="1173">
                  <c:v>12.157333333333266</c:v>
                </c:pt>
                <c:pt idx="1174">
                  <c:v>12.165999999999933</c:v>
                </c:pt>
                <c:pt idx="1175">
                  <c:v>12.174666666666599</c:v>
                </c:pt>
                <c:pt idx="1176">
                  <c:v>12.183333333333266</c:v>
                </c:pt>
                <c:pt idx="1177">
                  <c:v>12.191999999999933</c:v>
                </c:pt>
                <c:pt idx="1178">
                  <c:v>12.200666666666599</c:v>
                </c:pt>
                <c:pt idx="1179">
                  <c:v>12.209333333333266</c:v>
                </c:pt>
                <c:pt idx="1180">
                  <c:v>12.217999999999932</c:v>
                </c:pt>
                <c:pt idx="1181">
                  <c:v>12.226666666666599</c:v>
                </c:pt>
                <c:pt idx="1182">
                  <c:v>12.235333333333266</c:v>
                </c:pt>
                <c:pt idx="1183">
                  <c:v>12.243999999999932</c:v>
                </c:pt>
                <c:pt idx="1184">
                  <c:v>12.252666666666599</c:v>
                </c:pt>
                <c:pt idx="1185">
                  <c:v>12.261333333333265</c:v>
                </c:pt>
                <c:pt idx="1186">
                  <c:v>12.269999999999932</c:v>
                </c:pt>
                <c:pt idx="1187">
                  <c:v>12.278666666666599</c:v>
                </c:pt>
                <c:pt idx="1188">
                  <c:v>12.287333333333265</c:v>
                </c:pt>
                <c:pt idx="1189">
                  <c:v>12.295999999999932</c:v>
                </c:pt>
                <c:pt idx="1190">
                  <c:v>12.304666666666598</c:v>
                </c:pt>
                <c:pt idx="1191">
                  <c:v>12.313333333333265</c:v>
                </c:pt>
                <c:pt idx="1192">
                  <c:v>12.321999999999932</c:v>
                </c:pt>
                <c:pt idx="1193">
                  <c:v>12.330666666666598</c:v>
                </c:pt>
                <c:pt idx="1194">
                  <c:v>12.339333333333265</c:v>
                </c:pt>
                <c:pt idx="1195">
                  <c:v>12.347999999999931</c:v>
                </c:pt>
                <c:pt idx="1196">
                  <c:v>12.356666666666598</c:v>
                </c:pt>
                <c:pt idx="1197">
                  <c:v>12.365333333333265</c:v>
                </c:pt>
                <c:pt idx="1198">
                  <c:v>12.373999999999931</c:v>
                </c:pt>
                <c:pt idx="1199">
                  <c:v>12.382666666666598</c:v>
                </c:pt>
                <c:pt idx="1200">
                  <c:v>12.391333333333264</c:v>
                </c:pt>
                <c:pt idx="1201">
                  <c:v>12.399999999999931</c:v>
                </c:pt>
                <c:pt idx="1202">
                  <c:v>12.408666666666598</c:v>
                </c:pt>
                <c:pt idx="1203">
                  <c:v>12.417333333333264</c:v>
                </c:pt>
                <c:pt idx="1204">
                  <c:v>12.425999999999931</c:v>
                </c:pt>
                <c:pt idx="1205">
                  <c:v>12.434666666666597</c:v>
                </c:pt>
                <c:pt idx="1206">
                  <c:v>12.443333333333264</c:v>
                </c:pt>
                <c:pt idx="1207">
                  <c:v>12.451999999999931</c:v>
                </c:pt>
                <c:pt idx="1208">
                  <c:v>12.460666666666597</c:v>
                </c:pt>
                <c:pt idx="1209">
                  <c:v>12.469333333333264</c:v>
                </c:pt>
                <c:pt idx="1210">
                  <c:v>12.47799999999993</c:v>
                </c:pt>
                <c:pt idx="1211">
                  <c:v>12.486666666666597</c:v>
                </c:pt>
                <c:pt idx="1212">
                  <c:v>12.495333333333264</c:v>
                </c:pt>
                <c:pt idx="1213">
                  <c:v>12.50399999999993</c:v>
                </c:pt>
                <c:pt idx="1214">
                  <c:v>12.512666666666597</c:v>
                </c:pt>
                <c:pt idx="1215">
                  <c:v>12.521333333333263</c:v>
                </c:pt>
                <c:pt idx="1216">
                  <c:v>12.52999999999993</c:v>
                </c:pt>
                <c:pt idx="1217">
                  <c:v>12.538666666666597</c:v>
                </c:pt>
                <c:pt idx="1218">
                  <c:v>12.547333333333263</c:v>
                </c:pt>
                <c:pt idx="1219">
                  <c:v>12.55599999999993</c:v>
                </c:pt>
                <c:pt idx="1220">
                  <c:v>12.564666666666596</c:v>
                </c:pt>
                <c:pt idx="1221">
                  <c:v>12.573333333333263</c:v>
                </c:pt>
                <c:pt idx="1222">
                  <c:v>12.58199999999993</c:v>
                </c:pt>
                <c:pt idx="1223">
                  <c:v>12.590666666666596</c:v>
                </c:pt>
                <c:pt idx="1224">
                  <c:v>12.599333333333263</c:v>
                </c:pt>
                <c:pt idx="1225">
                  <c:v>12.607999999999929</c:v>
                </c:pt>
                <c:pt idx="1226">
                  <c:v>12.616666666666596</c:v>
                </c:pt>
                <c:pt idx="1227">
                  <c:v>12.625333333333263</c:v>
                </c:pt>
                <c:pt idx="1228">
                  <c:v>12.633999999999929</c:v>
                </c:pt>
                <c:pt idx="1229">
                  <c:v>12.642666666666596</c:v>
                </c:pt>
                <c:pt idx="1230">
                  <c:v>12.651333333333262</c:v>
                </c:pt>
                <c:pt idx="1231">
                  <c:v>12.659999999999929</c:v>
                </c:pt>
                <c:pt idx="1232">
                  <c:v>12.668666666666596</c:v>
                </c:pt>
                <c:pt idx="1233">
                  <c:v>12.677333333333262</c:v>
                </c:pt>
                <c:pt idx="1234">
                  <c:v>12.685999999999929</c:v>
                </c:pt>
                <c:pt idx="1235">
                  <c:v>12.694666666666595</c:v>
                </c:pt>
                <c:pt idx="1236">
                  <c:v>12.703333333333262</c:v>
                </c:pt>
                <c:pt idx="1237">
                  <c:v>12.711999999999929</c:v>
                </c:pt>
                <c:pt idx="1238">
                  <c:v>12.720666666666595</c:v>
                </c:pt>
                <c:pt idx="1239">
                  <c:v>12.729333333333262</c:v>
                </c:pt>
                <c:pt idx="1240">
                  <c:v>12.737999999999928</c:v>
                </c:pt>
                <c:pt idx="1241">
                  <c:v>12.746666666666595</c:v>
                </c:pt>
                <c:pt idx="1242">
                  <c:v>12.755333333333262</c:v>
                </c:pt>
                <c:pt idx="1243">
                  <c:v>12.763999999999928</c:v>
                </c:pt>
                <c:pt idx="1244">
                  <c:v>12.772666666666595</c:v>
                </c:pt>
                <c:pt idx="1245">
                  <c:v>12.781333333333261</c:v>
                </c:pt>
                <c:pt idx="1246">
                  <c:v>12.789999999999928</c:v>
                </c:pt>
                <c:pt idx="1247">
                  <c:v>12.798666666666595</c:v>
                </c:pt>
                <c:pt idx="1248">
                  <c:v>12.807333333333261</c:v>
                </c:pt>
                <c:pt idx="1249">
                  <c:v>12.815999999999928</c:v>
                </c:pt>
                <c:pt idx="1250">
                  <c:v>12.824666666666594</c:v>
                </c:pt>
                <c:pt idx="1251">
                  <c:v>12.833333333333261</c:v>
                </c:pt>
                <c:pt idx="1252">
                  <c:v>12.841999999999928</c:v>
                </c:pt>
                <c:pt idx="1253">
                  <c:v>12.850666666666594</c:v>
                </c:pt>
                <c:pt idx="1254">
                  <c:v>12.859333333333261</c:v>
                </c:pt>
                <c:pt idx="1255">
                  <c:v>12.867999999999927</c:v>
                </c:pt>
                <c:pt idx="1256">
                  <c:v>12.876666666666594</c:v>
                </c:pt>
                <c:pt idx="1257">
                  <c:v>12.885333333333261</c:v>
                </c:pt>
                <c:pt idx="1258">
                  <c:v>12.893999999999927</c:v>
                </c:pt>
                <c:pt idx="1259">
                  <c:v>12.902666666666594</c:v>
                </c:pt>
                <c:pt idx="1260">
                  <c:v>12.91133333333326</c:v>
                </c:pt>
                <c:pt idx="1261">
                  <c:v>12.919999999999927</c:v>
                </c:pt>
                <c:pt idx="1262">
                  <c:v>12.928666666666594</c:v>
                </c:pt>
                <c:pt idx="1263">
                  <c:v>12.93733333333326</c:v>
                </c:pt>
                <c:pt idx="1264">
                  <c:v>12.945999999999927</c:v>
                </c:pt>
                <c:pt idx="1265">
                  <c:v>12.954666666666593</c:v>
                </c:pt>
                <c:pt idx="1266">
                  <c:v>12.96333333333326</c:v>
                </c:pt>
                <c:pt idx="1267">
                  <c:v>12.971999999999927</c:v>
                </c:pt>
                <c:pt idx="1268">
                  <c:v>12.980666666666593</c:v>
                </c:pt>
                <c:pt idx="1269">
                  <c:v>12.98933333333326</c:v>
                </c:pt>
                <c:pt idx="1270">
                  <c:v>12.997999999999927</c:v>
                </c:pt>
                <c:pt idx="1271">
                  <c:v>13.006666666666593</c:v>
                </c:pt>
                <c:pt idx="1272">
                  <c:v>13.01533333333326</c:v>
                </c:pt>
                <c:pt idx="1273">
                  <c:v>13.023999999999926</c:v>
                </c:pt>
                <c:pt idx="1274">
                  <c:v>13.032666666666593</c:v>
                </c:pt>
                <c:pt idx="1275">
                  <c:v>13.04133333333326</c:v>
                </c:pt>
                <c:pt idx="1276">
                  <c:v>13.049999999999926</c:v>
                </c:pt>
                <c:pt idx="1277">
                  <c:v>13.058666666666593</c:v>
                </c:pt>
                <c:pt idx="1278">
                  <c:v>13.067333333333259</c:v>
                </c:pt>
                <c:pt idx="1279">
                  <c:v>13.075999999999926</c:v>
                </c:pt>
                <c:pt idx="1280">
                  <c:v>13.084666666666593</c:v>
                </c:pt>
                <c:pt idx="1281">
                  <c:v>13.093333333333259</c:v>
                </c:pt>
                <c:pt idx="1282">
                  <c:v>13.101999999999926</c:v>
                </c:pt>
                <c:pt idx="1283">
                  <c:v>13.110666666666592</c:v>
                </c:pt>
                <c:pt idx="1284">
                  <c:v>13.119333333333259</c:v>
                </c:pt>
                <c:pt idx="1285">
                  <c:v>13.127999999999926</c:v>
                </c:pt>
                <c:pt idx="1286">
                  <c:v>13.136666666666592</c:v>
                </c:pt>
                <c:pt idx="1287">
                  <c:v>13.145333333333259</c:v>
                </c:pt>
                <c:pt idx="1288">
                  <c:v>13.153999999999925</c:v>
                </c:pt>
                <c:pt idx="1289">
                  <c:v>13.162666666666592</c:v>
                </c:pt>
                <c:pt idx="1290">
                  <c:v>13.171333333333259</c:v>
                </c:pt>
                <c:pt idx="1291">
                  <c:v>13.179999999999925</c:v>
                </c:pt>
                <c:pt idx="1292">
                  <c:v>13.188666666666592</c:v>
                </c:pt>
                <c:pt idx="1293">
                  <c:v>13.197333333333258</c:v>
                </c:pt>
                <c:pt idx="1294">
                  <c:v>13.205999999999925</c:v>
                </c:pt>
                <c:pt idx="1295">
                  <c:v>13.214666666666592</c:v>
                </c:pt>
                <c:pt idx="1296">
                  <c:v>13.223333333333258</c:v>
                </c:pt>
                <c:pt idx="1297">
                  <c:v>13.231999999999925</c:v>
                </c:pt>
                <c:pt idx="1298">
                  <c:v>13.240666666666591</c:v>
                </c:pt>
                <c:pt idx="1299">
                  <c:v>13.249333333333258</c:v>
                </c:pt>
                <c:pt idx="1300">
                  <c:v>13.257999999999925</c:v>
                </c:pt>
                <c:pt idx="1301">
                  <c:v>13.266666666666591</c:v>
                </c:pt>
                <c:pt idx="1302">
                  <c:v>13.275333333333258</c:v>
                </c:pt>
                <c:pt idx="1303">
                  <c:v>13.283999999999924</c:v>
                </c:pt>
                <c:pt idx="1304">
                  <c:v>13.292666666666591</c:v>
                </c:pt>
                <c:pt idx="1305">
                  <c:v>13.301333333333258</c:v>
                </c:pt>
                <c:pt idx="1306">
                  <c:v>13.309999999999924</c:v>
                </c:pt>
                <c:pt idx="1307">
                  <c:v>13.318666666666591</c:v>
                </c:pt>
                <c:pt idx="1308">
                  <c:v>13.327333333333257</c:v>
                </c:pt>
                <c:pt idx="1309">
                  <c:v>13.335999999999924</c:v>
                </c:pt>
                <c:pt idx="1310">
                  <c:v>13.344666666666591</c:v>
                </c:pt>
                <c:pt idx="1311">
                  <c:v>13.353333333333257</c:v>
                </c:pt>
                <c:pt idx="1312">
                  <c:v>13.361999999999924</c:v>
                </c:pt>
                <c:pt idx="1313">
                  <c:v>13.37066666666659</c:v>
                </c:pt>
                <c:pt idx="1314">
                  <c:v>13.379333333333257</c:v>
                </c:pt>
                <c:pt idx="1315">
                  <c:v>13.387999999999924</c:v>
                </c:pt>
                <c:pt idx="1316">
                  <c:v>13.39666666666659</c:v>
                </c:pt>
                <c:pt idx="1317">
                  <c:v>13.405333333333257</c:v>
                </c:pt>
                <c:pt idx="1318">
                  <c:v>13.413999999999923</c:v>
                </c:pt>
                <c:pt idx="1319">
                  <c:v>13.42266666666659</c:v>
                </c:pt>
                <c:pt idx="1320">
                  <c:v>13.431333333333257</c:v>
                </c:pt>
                <c:pt idx="1321">
                  <c:v>13.439999999999923</c:v>
                </c:pt>
                <c:pt idx="1322">
                  <c:v>13.44866666666659</c:v>
                </c:pt>
                <c:pt idx="1323">
                  <c:v>13.457333333333256</c:v>
                </c:pt>
                <c:pt idx="1324">
                  <c:v>13.465999999999923</c:v>
                </c:pt>
                <c:pt idx="1325">
                  <c:v>13.47466666666659</c:v>
                </c:pt>
                <c:pt idx="1326">
                  <c:v>13.483333333333256</c:v>
                </c:pt>
                <c:pt idx="1327">
                  <c:v>13.491999999999923</c:v>
                </c:pt>
                <c:pt idx="1328">
                  <c:v>13.500666666666589</c:v>
                </c:pt>
                <c:pt idx="1329">
                  <c:v>13.509333333333256</c:v>
                </c:pt>
                <c:pt idx="1330">
                  <c:v>13.517999999999923</c:v>
                </c:pt>
                <c:pt idx="1331">
                  <c:v>13.526666666666589</c:v>
                </c:pt>
                <c:pt idx="1332">
                  <c:v>13.535333333333256</c:v>
                </c:pt>
                <c:pt idx="1333">
                  <c:v>13.543999999999922</c:v>
                </c:pt>
                <c:pt idx="1334">
                  <c:v>13.552666666666589</c:v>
                </c:pt>
                <c:pt idx="1335">
                  <c:v>13.561333333333256</c:v>
                </c:pt>
                <c:pt idx="1336">
                  <c:v>13.569999999999922</c:v>
                </c:pt>
                <c:pt idx="1337">
                  <c:v>13.578666666666589</c:v>
                </c:pt>
                <c:pt idx="1338">
                  <c:v>13.587333333333255</c:v>
                </c:pt>
                <c:pt idx="1339">
                  <c:v>13.595999999999922</c:v>
                </c:pt>
                <c:pt idx="1340">
                  <c:v>13.604666666666589</c:v>
                </c:pt>
                <c:pt idx="1341">
                  <c:v>13.613333333333255</c:v>
                </c:pt>
                <c:pt idx="1342">
                  <c:v>13.621999999999922</c:v>
                </c:pt>
                <c:pt idx="1343">
                  <c:v>13.630666666666588</c:v>
                </c:pt>
                <c:pt idx="1344">
                  <c:v>13.639333333333255</c:v>
                </c:pt>
                <c:pt idx="1345">
                  <c:v>13.647999999999922</c:v>
                </c:pt>
                <c:pt idx="1346">
                  <c:v>13.656666666666588</c:v>
                </c:pt>
                <c:pt idx="1347">
                  <c:v>13.665333333333255</c:v>
                </c:pt>
                <c:pt idx="1348">
                  <c:v>13.673999999999921</c:v>
                </c:pt>
                <c:pt idx="1349">
                  <c:v>13.682666666666588</c:v>
                </c:pt>
                <c:pt idx="1350">
                  <c:v>13.691333333333255</c:v>
                </c:pt>
                <c:pt idx="1351">
                  <c:v>13.699999999999921</c:v>
                </c:pt>
                <c:pt idx="1352">
                  <c:v>13.708666666666588</c:v>
                </c:pt>
                <c:pt idx="1353">
                  <c:v>13.717333333333254</c:v>
                </c:pt>
                <c:pt idx="1354">
                  <c:v>13.725999999999921</c:v>
                </c:pt>
                <c:pt idx="1355">
                  <c:v>13.734666666666588</c:v>
                </c:pt>
                <c:pt idx="1356">
                  <c:v>13.743333333333254</c:v>
                </c:pt>
                <c:pt idx="1357">
                  <c:v>13.751999999999921</c:v>
                </c:pt>
                <c:pt idx="1358">
                  <c:v>13.760666666666587</c:v>
                </c:pt>
                <c:pt idx="1359">
                  <c:v>13.769333333333254</c:v>
                </c:pt>
                <c:pt idx="1360">
                  <c:v>13.777999999999921</c:v>
                </c:pt>
                <c:pt idx="1361">
                  <c:v>13.786666666666587</c:v>
                </c:pt>
                <c:pt idx="1362">
                  <c:v>13.795333333333254</c:v>
                </c:pt>
                <c:pt idx="1363">
                  <c:v>13.80399999999992</c:v>
                </c:pt>
                <c:pt idx="1364">
                  <c:v>13.812666666666587</c:v>
                </c:pt>
                <c:pt idx="1365">
                  <c:v>13.821333333333254</c:v>
                </c:pt>
                <c:pt idx="1366">
                  <c:v>13.82999999999992</c:v>
                </c:pt>
                <c:pt idx="1367">
                  <c:v>13.838666666666587</c:v>
                </c:pt>
                <c:pt idx="1368">
                  <c:v>13.847333333333253</c:v>
                </c:pt>
                <c:pt idx="1369">
                  <c:v>13.85599999999992</c:v>
                </c:pt>
                <c:pt idx="1370">
                  <c:v>13.864666666666587</c:v>
                </c:pt>
                <c:pt idx="1371">
                  <c:v>13.873333333333253</c:v>
                </c:pt>
                <c:pt idx="1372">
                  <c:v>13.88199999999992</c:v>
                </c:pt>
                <c:pt idx="1373">
                  <c:v>13.890666666666586</c:v>
                </c:pt>
                <c:pt idx="1374">
                  <c:v>13.899333333333253</c:v>
                </c:pt>
                <c:pt idx="1375">
                  <c:v>13.90799999999992</c:v>
                </c:pt>
                <c:pt idx="1376">
                  <c:v>13.916666666666586</c:v>
                </c:pt>
                <c:pt idx="1377">
                  <c:v>13.925333333333253</c:v>
                </c:pt>
                <c:pt idx="1378">
                  <c:v>13.933999999999919</c:v>
                </c:pt>
                <c:pt idx="1379">
                  <c:v>13.942666666666586</c:v>
                </c:pt>
                <c:pt idx="1380">
                  <c:v>13.951333333333253</c:v>
                </c:pt>
                <c:pt idx="1381">
                  <c:v>13.959999999999919</c:v>
                </c:pt>
                <c:pt idx="1382">
                  <c:v>13.968666666666586</c:v>
                </c:pt>
                <c:pt idx="1383">
                  <c:v>13.977333333333252</c:v>
                </c:pt>
                <c:pt idx="1384">
                  <c:v>13.985999999999919</c:v>
                </c:pt>
                <c:pt idx="1385">
                  <c:v>13.994666666666586</c:v>
                </c:pt>
                <c:pt idx="1386">
                  <c:v>14.003333333333252</c:v>
                </c:pt>
                <c:pt idx="1387">
                  <c:v>14.011999999999919</c:v>
                </c:pt>
                <c:pt idx="1388">
                  <c:v>14.020666666666585</c:v>
                </c:pt>
                <c:pt idx="1389">
                  <c:v>14.029333333333252</c:v>
                </c:pt>
                <c:pt idx="1390">
                  <c:v>14.037999999999919</c:v>
                </c:pt>
                <c:pt idx="1391">
                  <c:v>14.046666666666585</c:v>
                </c:pt>
                <c:pt idx="1392">
                  <c:v>14.055333333333252</c:v>
                </c:pt>
                <c:pt idx="1393">
                  <c:v>14.063999999999918</c:v>
                </c:pt>
                <c:pt idx="1394">
                  <c:v>14.072666666666585</c:v>
                </c:pt>
                <c:pt idx="1395">
                  <c:v>14.081333333333252</c:v>
                </c:pt>
                <c:pt idx="1396">
                  <c:v>14.089999999999918</c:v>
                </c:pt>
                <c:pt idx="1397">
                  <c:v>14.098666666666585</c:v>
                </c:pt>
                <c:pt idx="1398">
                  <c:v>14.107333333333251</c:v>
                </c:pt>
                <c:pt idx="1399">
                  <c:v>14.115999999999918</c:v>
                </c:pt>
                <c:pt idx="1400">
                  <c:v>14.124666666666585</c:v>
                </c:pt>
                <c:pt idx="1401">
                  <c:v>14.133333333333251</c:v>
                </c:pt>
                <c:pt idx="1402">
                  <c:v>14.141999999999918</c:v>
                </c:pt>
                <c:pt idx="1403">
                  <c:v>14.150666666666584</c:v>
                </c:pt>
                <c:pt idx="1404">
                  <c:v>14.159333333333251</c:v>
                </c:pt>
                <c:pt idx="1405">
                  <c:v>14.167999999999918</c:v>
                </c:pt>
                <c:pt idx="1406">
                  <c:v>14.176666666666584</c:v>
                </c:pt>
                <c:pt idx="1407">
                  <c:v>14.185333333333251</c:v>
                </c:pt>
                <c:pt idx="1408">
                  <c:v>14.193999999999917</c:v>
                </c:pt>
                <c:pt idx="1409">
                  <c:v>14.202666666666584</c:v>
                </c:pt>
                <c:pt idx="1410">
                  <c:v>14.211333333333251</c:v>
                </c:pt>
                <c:pt idx="1411">
                  <c:v>14.219999999999917</c:v>
                </c:pt>
                <c:pt idx="1412">
                  <c:v>14.228666666666584</c:v>
                </c:pt>
                <c:pt idx="1413">
                  <c:v>14.23733333333325</c:v>
                </c:pt>
                <c:pt idx="1414">
                  <c:v>14.245999999999917</c:v>
                </c:pt>
                <c:pt idx="1415">
                  <c:v>14.254666666666584</c:v>
                </c:pt>
                <c:pt idx="1416">
                  <c:v>14.26333333333325</c:v>
                </c:pt>
                <c:pt idx="1417">
                  <c:v>14.271999999999917</c:v>
                </c:pt>
                <c:pt idx="1418">
                  <c:v>14.280666666666583</c:v>
                </c:pt>
                <c:pt idx="1419">
                  <c:v>14.28933333333325</c:v>
                </c:pt>
                <c:pt idx="1420">
                  <c:v>14.297999999999917</c:v>
                </c:pt>
                <c:pt idx="1421">
                  <c:v>14.306666666666583</c:v>
                </c:pt>
                <c:pt idx="1422">
                  <c:v>14.31533333333325</c:v>
                </c:pt>
                <c:pt idx="1423">
                  <c:v>14.323999999999916</c:v>
                </c:pt>
                <c:pt idx="1424">
                  <c:v>14.332666666666583</c:v>
                </c:pt>
                <c:pt idx="1425">
                  <c:v>14.34133333333325</c:v>
                </c:pt>
                <c:pt idx="1426">
                  <c:v>14.349999999999916</c:v>
                </c:pt>
                <c:pt idx="1427">
                  <c:v>14.358666666666583</c:v>
                </c:pt>
                <c:pt idx="1428">
                  <c:v>14.367333333333249</c:v>
                </c:pt>
                <c:pt idx="1429">
                  <c:v>14.375999999999916</c:v>
                </c:pt>
                <c:pt idx="1430">
                  <c:v>14.384666666666583</c:v>
                </c:pt>
                <c:pt idx="1431">
                  <c:v>14.393333333333249</c:v>
                </c:pt>
                <c:pt idx="1432">
                  <c:v>14.401999999999916</c:v>
                </c:pt>
                <c:pt idx="1433">
                  <c:v>14.410666666666582</c:v>
                </c:pt>
                <c:pt idx="1434">
                  <c:v>14.419333333333249</c:v>
                </c:pt>
                <c:pt idx="1435">
                  <c:v>14.427999999999916</c:v>
                </c:pt>
                <c:pt idx="1436">
                  <c:v>14.436666666666582</c:v>
                </c:pt>
                <c:pt idx="1437">
                  <c:v>14.445333333333249</c:v>
                </c:pt>
                <c:pt idx="1438">
                  <c:v>14.453999999999915</c:v>
                </c:pt>
                <c:pt idx="1439">
                  <c:v>14.462666666666582</c:v>
                </c:pt>
                <c:pt idx="1440">
                  <c:v>14.471333333333249</c:v>
                </c:pt>
                <c:pt idx="1441">
                  <c:v>14.479999999999915</c:v>
                </c:pt>
                <c:pt idx="1442">
                  <c:v>14.488666666666582</c:v>
                </c:pt>
                <c:pt idx="1443">
                  <c:v>14.497333333333248</c:v>
                </c:pt>
                <c:pt idx="1444">
                  <c:v>14.505999999999915</c:v>
                </c:pt>
                <c:pt idx="1445">
                  <c:v>14.514666666666582</c:v>
                </c:pt>
                <c:pt idx="1446">
                  <c:v>14.523333333333248</c:v>
                </c:pt>
                <c:pt idx="1447">
                  <c:v>14.531999999999915</c:v>
                </c:pt>
                <c:pt idx="1448">
                  <c:v>14.540666666666581</c:v>
                </c:pt>
                <c:pt idx="1449">
                  <c:v>14.549333333333248</c:v>
                </c:pt>
                <c:pt idx="1450">
                  <c:v>14.557999999999915</c:v>
                </c:pt>
                <c:pt idx="1451">
                  <c:v>14.566666666666581</c:v>
                </c:pt>
                <c:pt idx="1452">
                  <c:v>14.575333333333248</c:v>
                </c:pt>
                <c:pt idx="1453">
                  <c:v>14.583999999999914</c:v>
                </c:pt>
                <c:pt idx="1454">
                  <c:v>14.592666666666581</c:v>
                </c:pt>
                <c:pt idx="1455">
                  <c:v>14.601333333333248</c:v>
                </c:pt>
                <c:pt idx="1456">
                  <c:v>14.609999999999914</c:v>
                </c:pt>
                <c:pt idx="1457">
                  <c:v>14.618666666666581</c:v>
                </c:pt>
                <c:pt idx="1458">
                  <c:v>14.627333333333247</c:v>
                </c:pt>
                <c:pt idx="1459">
                  <c:v>14.635999999999914</c:v>
                </c:pt>
                <c:pt idx="1460">
                  <c:v>14.644666666666581</c:v>
                </c:pt>
                <c:pt idx="1461">
                  <c:v>14.653333333333247</c:v>
                </c:pt>
                <c:pt idx="1462">
                  <c:v>14.661999999999914</c:v>
                </c:pt>
                <c:pt idx="1463">
                  <c:v>14.67066666666658</c:v>
                </c:pt>
                <c:pt idx="1464">
                  <c:v>14.679333333333247</c:v>
                </c:pt>
                <c:pt idx="1465">
                  <c:v>14.687999999999914</c:v>
                </c:pt>
                <c:pt idx="1466">
                  <c:v>14.69666666666658</c:v>
                </c:pt>
                <c:pt idx="1467">
                  <c:v>14.705333333333247</c:v>
                </c:pt>
                <c:pt idx="1468">
                  <c:v>14.713999999999913</c:v>
                </c:pt>
                <c:pt idx="1469">
                  <c:v>14.72266666666658</c:v>
                </c:pt>
                <c:pt idx="1470">
                  <c:v>14.731333333333247</c:v>
                </c:pt>
                <c:pt idx="1471">
                  <c:v>14.739999999999913</c:v>
                </c:pt>
                <c:pt idx="1472">
                  <c:v>14.74866666666658</c:v>
                </c:pt>
                <c:pt idx="1473">
                  <c:v>14.757333333333246</c:v>
                </c:pt>
                <c:pt idx="1474">
                  <c:v>14.765999999999913</c:v>
                </c:pt>
                <c:pt idx="1475">
                  <c:v>14.77466666666658</c:v>
                </c:pt>
                <c:pt idx="1476">
                  <c:v>14.783333333333246</c:v>
                </c:pt>
                <c:pt idx="1477">
                  <c:v>14.791999999999913</c:v>
                </c:pt>
                <c:pt idx="1478">
                  <c:v>14.800666666666579</c:v>
                </c:pt>
                <c:pt idx="1479">
                  <c:v>14.809333333333246</c:v>
                </c:pt>
                <c:pt idx="1480">
                  <c:v>14.817999999999913</c:v>
                </c:pt>
                <c:pt idx="1481">
                  <c:v>14.826666666666579</c:v>
                </c:pt>
                <c:pt idx="1482">
                  <c:v>14.835333333333246</c:v>
                </c:pt>
                <c:pt idx="1483">
                  <c:v>14.843999999999912</c:v>
                </c:pt>
                <c:pt idx="1484">
                  <c:v>14.852666666666579</c:v>
                </c:pt>
                <c:pt idx="1485">
                  <c:v>14.861333333333246</c:v>
                </c:pt>
                <c:pt idx="1486">
                  <c:v>14.869999999999912</c:v>
                </c:pt>
                <c:pt idx="1487">
                  <c:v>14.878666666666579</c:v>
                </c:pt>
                <c:pt idx="1488">
                  <c:v>14.887333333333245</c:v>
                </c:pt>
                <c:pt idx="1489">
                  <c:v>14.895999999999912</c:v>
                </c:pt>
                <c:pt idx="1490">
                  <c:v>14.904666666666579</c:v>
                </c:pt>
                <c:pt idx="1491">
                  <c:v>14.913333333333245</c:v>
                </c:pt>
                <c:pt idx="1492">
                  <c:v>14.921999999999912</c:v>
                </c:pt>
                <c:pt idx="1493">
                  <c:v>14.930666666666578</c:v>
                </c:pt>
                <c:pt idx="1494">
                  <c:v>14.939333333333245</c:v>
                </c:pt>
                <c:pt idx="1495">
                  <c:v>14.947999999999912</c:v>
                </c:pt>
                <c:pt idx="1496">
                  <c:v>14.956666666666578</c:v>
                </c:pt>
                <c:pt idx="1497">
                  <c:v>14.965333333333245</c:v>
                </c:pt>
                <c:pt idx="1498">
                  <c:v>14.973999999999911</c:v>
                </c:pt>
                <c:pt idx="1499">
                  <c:v>14.982666666666578</c:v>
                </c:pt>
                <c:pt idx="1500">
                  <c:v>14.991333333333245</c:v>
                </c:pt>
                <c:pt idx="1501">
                  <c:v>14.999999999999911</c:v>
                </c:pt>
                <c:pt idx="1502">
                  <c:v>16.999999999999911</c:v>
                </c:pt>
              </c:numCache>
            </c:numRef>
          </c:xVal>
          <c:yVal>
            <c:numRef>
              <c:f>'Beregninger scenarie 2'!$H$29:$H$1531</c:f>
              <c:numCache>
                <c:formatCode>#,##0.00</c:formatCode>
                <c:ptCount val="1503"/>
                <c:pt idx="0">
                  <c:v>5</c:v>
                </c:pt>
                <c:pt idx="1">
                  <c:v>5</c:v>
                </c:pt>
                <c:pt idx="2">
                  <c:v>4.9930666666666665</c:v>
                </c:pt>
                <c:pt idx="3">
                  <c:v>4.9861333333333331</c:v>
                </c:pt>
                <c:pt idx="4">
                  <c:v>4.9791999999999996</c:v>
                </c:pt>
                <c:pt idx="5">
                  <c:v>4.9722666666666671</c:v>
                </c:pt>
                <c:pt idx="6">
                  <c:v>4.9653333333333336</c:v>
                </c:pt>
                <c:pt idx="7">
                  <c:v>4.9584000000000001</c:v>
                </c:pt>
                <c:pt idx="8">
                  <c:v>4.9514666666666667</c:v>
                </c:pt>
                <c:pt idx="9">
                  <c:v>4.9445333333333332</c:v>
                </c:pt>
                <c:pt idx="10">
                  <c:v>4.9375999999999998</c:v>
                </c:pt>
                <c:pt idx="11">
                  <c:v>4.9306666666666663</c:v>
                </c:pt>
                <c:pt idx="12">
                  <c:v>4.9237333333333337</c:v>
                </c:pt>
                <c:pt idx="13">
                  <c:v>4.9168000000000003</c:v>
                </c:pt>
                <c:pt idx="14">
                  <c:v>4.9098666666666668</c:v>
                </c:pt>
                <c:pt idx="15">
                  <c:v>4.9029333333333334</c:v>
                </c:pt>
                <c:pt idx="16">
                  <c:v>4.8959999999999999</c:v>
                </c:pt>
                <c:pt idx="17">
                  <c:v>4.8890666666666664</c:v>
                </c:pt>
                <c:pt idx="18">
                  <c:v>4.882133333333333</c:v>
                </c:pt>
                <c:pt idx="19">
                  <c:v>4.8752000000000004</c:v>
                </c:pt>
                <c:pt idx="20">
                  <c:v>4.868266666666667</c:v>
                </c:pt>
                <c:pt idx="21">
                  <c:v>4.8613333333333335</c:v>
                </c:pt>
                <c:pt idx="22">
                  <c:v>4.8544</c:v>
                </c:pt>
                <c:pt idx="23">
                  <c:v>4.8474666666666666</c:v>
                </c:pt>
                <c:pt idx="24">
                  <c:v>4.8405333333333331</c:v>
                </c:pt>
                <c:pt idx="25">
                  <c:v>4.8335999999999997</c:v>
                </c:pt>
                <c:pt idx="26">
                  <c:v>4.8266666666666671</c:v>
                </c:pt>
                <c:pt idx="27">
                  <c:v>4.8197333333333336</c:v>
                </c:pt>
                <c:pt idx="28">
                  <c:v>4.8128000000000002</c:v>
                </c:pt>
                <c:pt idx="29">
                  <c:v>4.8058666666666667</c:v>
                </c:pt>
                <c:pt idx="30">
                  <c:v>4.7989333333333333</c:v>
                </c:pt>
                <c:pt idx="31">
                  <c:v>4.7919999999999998</c:v>
                </c:pt>
                <c:pt idx="32">
                  <c:v>4.7850666666666664</c:v>
                </c:pt>
                <c:pt idx="33">
                  <c:v>4.7781333333333338</c:v>
                </c:pt>
                <c:pt idx="34">
                  <c:v>4.7712000000000003</c:v>
                </c:pt>
                <c:pt idx="35">
                  <c:v>4.7642666666666669</c:v>
                </c:pt>
                <c:pt idx="36">
                  <c:v>4.7573333333333334</c:v>
                </c:pt>
                <c:pt idx="37">
                  <c:v>4.7504</c:v>
                </c:pt>
                <c:pt idx="38">
                  <c:v>4.7434666666666665</c:v>
                </c:pt>
                <c:pt idx="39">
                  <c:v>4.7365333333333339</c:v>
                </c:pt>
                <c:pt idx="40">
                  <c:v>4.7296000000000005</c:v>
                </c:pt>
                <c:pt idx="41">
                  <c:v>4.722666666666667</c:v>
                </c:pt>
                <c:pt idx="42">
                  <c:v>4.7157333333333336</c:v>
                </c:pt>
                <c:pt idx="43">
                  <c:v>4.7088000000000001</c:v>
                </c:pt>
                <c:pt idx="44">
                  <c:v>4.7018666666666666</c:v>
                </c:pt>
                <c:pt idx="45">
                  <c:v>4.6949333333333332</c:v>
                </c:pt>
                <c:pt idx="46">
                  <c:v>4.6880000000000006</c:v>
                </c:pt>
                <c:pt idx="47">
                  <c:v>4.6810666666666672</c:v>
                </c:pt>
                <c:pt idx="48">
                  <c:v>4.6741333333333337</c:v>
                </c:pt>
                <c:pt idx="49">
                  <c:v>4.6672000000000002</c:v>
                </c:pt>
                <c:pt idx="50">
                  <c:v>4.6602666666666668</c:v>
                </c:pt>
                <c:pt idx="51">
                  <c:v>4.6533333333333333</c:v>
                </c:pt>
                <c:pt idx="52">
                  <c:v>4.6463999999999999</c:v>
                </c:pt>
                <c:pt idx="53">
                  <c:v>4.6394666666666673</c:v>
                </c:pt>
                <c:pt idx="54">
                  <c:v>4.6325333333333338</c:v>
                </c:pt>
                <c:pt idx="55">
                  <c:v>4.6256000000000004</c:v>
                </c:pt>
                <c:pt idx="56">
                  <c:v>4.6186666666666669</c:v>
                </c:pt>
                <c:pt idx="57">
                  <c:v>4.6117333333333335</c:v>
                </c:pt>
                <c:pt idx="58">
                  <c:v>4.6048</c:v>
                </c:pt>
                <c:pt idx="59">
                  <c:v>4.5978666666666665</c:v>
                </c:pt>
                <c:pt idx="60">
                  <c:v>4.590933333333334</c:v>
                </c:pt>
                <c:pt idx="61">
                  <c:v>4.5840000000000005</c:v>
                </c:pt>
                <c:pt idx="62">
                  <c:v>4.5770666666666671</c:v>
                </c:pt>
                <c:pt idx="63">
                  <c:v>4.5701333333333336</c:v>
                </c:pt>
                <c:pt idx="64">
                  <c:v>4.5632000000000001</c:v>
                </c:pt>
                <c:pt idx="65">
                  <c:v>4.5562666666666667</c:v>
                </c:pt>
                <c:pt idx="66">
                  <c:v>4.5493333333333332</c:v>
                </c:pt>
                <c:pt idx="67">
                  <c:v>4.5423999999999998</c:v>
                </c:pt>
                <c:pt idx="68">
                  <c:v>4.5354666666666663</c:v>
                </c:pt>
                <c:pt idx="69">
                  <c:v>4.5285333333333337</c:v>
                </c:pt>
                <c:pt idx="70">
                  <c:v>4.5216000000000003</c:v>
                </c:pt>
                <c:pt idx="71">
                  <c:v>4.5146666666666668</c:v>
                </c:pt>
                <c:pt idx="72">
                  <c:v>4.5077333333333334</c:v>
                </c:pt>
                <c:pt idx="73">
                  <c:v>4.5007999999999999</c:v>
                </c:pt>
                <c:pt idx="74">
                  <c:v>4.4938666666666665</c:v>
                </c:pt>
                <c:pt idx="75">
                  <c:v>4.486933333333333</c:v>
                </c:pt>
                <c:pt idx="76">
                  <c:v>4.4799999999999995</c:v>
                </c:pt>
                <c:pt idx="77">
                  <c:v>4.4730666666666661</c:v>
                </c:pt>
                <c:pt idx="78">
                  <c:v>4.4661333333333326</c:v>
                </c:pt>
                <c:pt idx="79">
                  <c:v>4.4591999999999992</c:v>
                </c:pt>
                <c:pt idx="80">
                  <c:v>4.4522666666666666</c:v>
                </c:pt>
                <c:pt idx="81">
                  <c:v>4.4453333333333331</c:v>
                </c:pt>
                <c:pt idx="82">
                  <c:v>4.4383999999999997</c:v>
                </c:pt>
                <c:pt idx="83">
                  <c:v>4.4314666666666662</c:v>
                </c:pt>
                <c:pt idx="84">
                  <c:v>4.4245333333333328</c:v>
                </c:pt>
                <c:pt idx="85">
                  <c:v>4.4175999999999993</c:v>
                </c:pt>
                <c:pt idx="86">
                  <c:v>4.4106666666666658</c:v>
                </c:pt>
                <c:pt idx="87">
                  <c:v>4.4037333333333324</c:v>
                </c:pt>
                <c:pt idx="88">
                  <c:v>4.3967999999999989</c:v>
                </c:pt>
                <c:pt idx="89">
                  <c:v>4.3898666666666664</c:v>
                </c:pt>
                <c:pt idx="90">
                  <c:v>4.382933333333332</c:v>
                </c:pt>
                <c:pt idx="91">
                  <c:v>4.3759999999999994</c:v>
                </c:pt>
                <c:pt idx="92">
                  <c:v>4.369066666666666</c:v>
                </c:pt>
                <c:pt idx="93">
                  <c:v>4.3621333333333325</c:v>
                </c:pt>
                <c:pt idx="94">
                  <c:v>4.3551999999999991</c:v>
                </c:pt>
                <c:pt idx="95">
                  <c:v>4.3482666666666656</c:v>
                </c:pt>
                <c:pt idx="96">
                  <c:v>4.3413333333333322</c:v>
                </c:pt>
                <c:pt idx="97">
                  <c:v>4.3343999999999987</c:v>
                </c:pt>
                <c:pt idx="98">
                  <c:v>4.3274666666666652</c:v>
                </c:pt>
                <c:pt idx="99">
                  <c:v>4.3205333333333318</c:v>
                </c:pt>
                <c:pt idx="100">
                  <c:v>4.3135999999999992</c:v>
                </c:pt>
                <c:pt idx="101">
                  <c:v>4.3066666666666658</c:v>
                </c:pt>
                <c:pt idx="102">
                  <c:v>4.2997333333333323</c:v>
                </c:pt>
                <c:pt idx="103">
                  <c:v>4.2927999999999988</c:v>
                </c:pt>
                <c:pt idx="104">
                  <c:v>4.2858666666666654</c:v>
                </c:pt>
                <c:pt idx="105">
                  <c:v>4.2789333333333319</c:v>
                </c:pt>
                <c:pt idx="106">
                  <c:v>4.2719999999999985</c:v>
                </c:pt>
                <c:pt idx="107">
                  <c:v>4.265066666666665</c:v>
                </c:pt>
                <c:pt idx="108">
                  <c:v>4.2581333333333315</c:v>
                </c:pt>
                <c:pt idx="109">
                  <c:v>4.251199999999999</c:v>
                </c:pt>
                <c:pt idx="110">
                  <c:v>4.2442666666666646</c:v>
                </c:pt>
                <c:pt idx="111">
                  <c:v>4.2373333333333321</c:v>
                </c:pt>
                <c:pt idx="112">
                  <c:v>4.2303999999999986</c:v>
                </c:pt>
                <c:pt idx="113">
                  <c:v>4.2234666666666651</c:v>
                </c:pt>
                <c:pt idx="114">
                  <c:v>4.2165333333333317</c:v>
                </c:pt>
                <c:pt idx="115">
                  <c:v>4.2095999999999982</c:v>
                </c:pt>
                <c:pt idx="116">
                  <c:v>4.2026666666666648</c:v>
                </c:pt>
                <c:pt idx="117">
                  <c:v>4.1957333333333313</c:v>
                </c:pt>
                <c:pt idx="118">
                  <c:v>4.1887999999999987</c:v>
                </c:pt>
                <c:pt idx="119">
                  <c:v>4.1818666666666653</c:v>
                </c:pt>
                <c:pt idx="120">
                  <c:v>4.1749333333333318</c:v>
                </c:pt>
                <c:pt idx="121">
                  <c:v>4.1679999999999984</c:v>
                </c:pt>
                <c:pt idx="122">
                  <c:v>4.1610666666666649</c:v>
                </c:pt>
                <c:pt idx="123">
                  <c:v>4.1541333333333323</c:v>
                </c:pt>
                <c:pt idx="124">
                  <c:v>4.1471999999999989</c:v>
                </c:pt>
                <c:pt idx="125">
                  <c:v>4.1402666666666654</c:v>
                </c:pt>
                <c:pt idx="126">
                  <c:v>4.133333333333332</c:v>
                </c:pt>
                <c:pt idx="127">
                  <c:v>4.1263999999999985</c:v>
                </c:pt>
                <c:pt idx="128">
                  <c:v>4.1194666666666659</c:v>
                </c:pt>
                <c:pt idx="129">
                  <c:v>4.1125333333333325</c:v>
                </c:pt>
                <c:pt idx="130">
                  <c:v>4.105599999999999</c:v>
                </c:pt>
                <c:pt idx="131">
                  <c:v>4.0986666666666656</c:v>
                </c:pt>
                <c:pt idx="132">
                  <c:v>4.0917333333333321</c:v>
                </c:pt>
                <c:pt idx="133">
                  <c:v>4.0847999999999995</c:v>
                </c:pt>
                <c:pt idx="134">
                  <c:v>4.0778666666666661</c:v>
                </c:pt>
                <c:pt idx="135">
                  <c:v>4.0709333333333326</c:v>
                </c:pt>
                <c:pt idx="136">
                  <c:v>4.0639999999999992</c:v>
                </c:pt>
                <c:pt idx="137">
                  <c:v>4.0570666666666657</c:v>
                </c:pt>
                <c:pt idx="138">
                  <c:v>4.0501333333333331</c:v>
                </c:pt>
                <c:pt idx="139">
                  <c:v>4.0431999999999997</c:v>
                </c:pt>
                <c:pt idx="140">
                  <c:v>4.0362666666666662</c:v>
                </c:pt>
                <c:pt idx="141">
                  <c:v>4.0293333333333328</c:v>
                </c:pt>
                <c:pt idx="142">
                  <c:v>4.0223999999999993</c:v>
                </c:pt>
                <c:pt idx="143">
                  <c:v>4.0154666666666667</c:v>
                </c:pt>
                <c:pt idx="144">
                  <c:v>4.0085333333333333</c:v>
                </c:pt>
                <c:pt idx="145">
                  <c:v>4.0015999999999998</c:v>
                </c:pt>
                <c:pt idx="146">
                  <c:v>3.9946666666666664</c:v>
                </c:pt>
                <c:pt idx="147">
                  <c:v>3.9877333333333329</c:v>
                </c:pt>
                <c:pt idx="148">
                  <c:v>3.9807999999999999</c:v>
                </c:pt>
                <c:pt idx="149">
                  <c:v>3.9738666666666669</c:v>
                </c:pt>
                <c:pt idx="150">
                  <c:v>3.9669333333333334</c:v>
                </c:pt>
                <c:pt idx="151">
                  <c:v>3.96</c:v>
                </c:pt>
                <c:pt idx="152">
                  <c:v>3.9530666666666665</c:v>
                </c:pt>
                <c:pt idx="153">
                  <c:v>3.9461333333333335</c:v>
                </c:pt>
                <c:pt idx="154">
                  <c:v>3.9392000000000005</c:v>
                </c:pt>
                <c:pt idx="155">
                  <c:v>3.932266666666667</c:v>
                </c:pt>
                <c:pt idx="156">
                  <c:v>3.9253333333333336</c:v>
                </c:pt>
                <c:pt idx="157">
                  <c:v>3.9184000000000001</c:v>
                </c:pt>
                <c:pt idx="158">
                  <c:v>3.9114666666666671</c:v>
                </c:pt>
                <c:pt idx="159">
                  <c:v>3.9045333333333341</c:v>
                </c:pt>
                <c:pt idx="160">
                  <c:v>3.8976000000000006</c:v>
                </c:pt>
                <c:pt idx="161">
                  <c:v>3.8906666666666672</c:v>
                </c:pt>
                <c:pt idx="162">
                  <c:v>3.8837333333333337</c:v>
                </c:pt>
                <c:pt idx="163">
                  <c:v>3.8768000000000007</c:v>
                </c:pt>
                <c:pt idx="164">
                  <c:v>3.8698666666666677</c:v>
                </c:pt>
                <c:pt idx="165">
                  <c:v>3.8629333333333342</c:v>
                </c:pt>
                <c:pt idx="166">
                  <c:v>3.8560000000000008</c:v>
                </c:pt>
                <c:pt idx="167">
                  <c:v>3.8490666666666673</c:v>
                </c:pt>
                <c:pt idx="168">
                  <c:v>3.8421333333333343</c:v>
                </c:pt>
                <c:pt idx="169">
                  <c:v>3.8352000000000013</c:v>
                </c:pt>
                <c:pt idx="170">
                  <c:v>3.8282666666666678</c:v>
                </c:pt>
                <c:pt idx="171">
                  <c:v>3.8213333333333344</c:v>
                </c:pt>
                <c:pt idx="172">
                  <c:v>3.8144000000000009</c:v>
                </c:pt>
                <c:pt idx="173">
                  <c:v>3.8074666666666679</c:v>
                </c:pt>
                <c:pt idx="174">
                  <c:v>3.8005333333333349</c:v>
                </c:pt>
                <c:pt idx="175">
                  <c:v>3.7936000000000014</c:v>
                </c:pt>
                <c:pt idx="176">
                  <c:v>3.786666666666668</c:v>
                </c:pt>
                <c:pt idx="177">
                  <c:v>3.7797333333333345</c:v>
                </c:pt>
                <c:pt idx="178">
                  <c:v>3.7728000000000015</c:v>
                </c:pt>
                <c:pt idx="179">
                  <c:v>3.7658666666666685</c:v>
                </c:pt>
                <c:pt idx="180">
                  <c:v>3.758933333333335</c:v>
                </c:pt>
                <c:pt idx="181">
                  <c:v>3.7520000000000016</c:v>
                </c:pt>
                <c:pt idx="182">
                  <c:v>3.7450666666666681</c:v>
                </c:pt>
                <c:pt idx="183">
                  <c:v>3.7381333333333351</c:v>
                </c:pt>
                <c:pt idx="184">
                  <c:v>3.7312000000000021</c:v>
                </c:pt>
                <c:pt idx="185">
                  <c:v>3.7242666666666686</c:v>
                </c:pt>
                <c:pt idx="186">
                  <c:v>3.7173333333333352</c:v>
                </c:pt>
                <c:pt idx="187">
                  <c:v>3.7104000000000017</c:v>
                </c:pt>
                <c:pt idx="188">
                  <c:v>3.7034666666666687</c:v>
                </c:pt>
                <c:pt idx="189">
                  <c:v>3.6965333333333357</c:v>
                </c:pt>
                <c:pt idx="190">
                  <c:v>3.6896000000000022</c:v>
                </c:pt>
                <c:pt idx="191">
                  <c:v>3.6826666666666688</c:v>
                </c:pt>
                <c:pt idx="192">
                  <c:v>3.6757333333333353</c:v>
                </c:pt>
                <c:pt idx="193">
                  <c:v>3.6688000000000023</c:v>
                </c:pt>
                <c:pt idx="194">
                  <c:v>3.6618666666666693</c:v>
                </c:pt>
                <c:pt idx="195">
                  <c:v>3.6549333333333358</c:v>
                </c:pt>
                <c:pt idx="196">
                  <c:v>3.6480000000000024</c:v>
                </c:pt>
                <c:pt idx="197">
                  <c:v>3.6410666666666689</c:v>
                </c:pt>
                <c:pt idx="198">
                  <c:v>3.6341333333333359</c:v>
                </c:pt>
                <c:pt idx="199">
                  <c:v>3.6272000000000029</c:v>
                </c:pt>
                <c:pt idx="200">
                  <c:v>3.6202666666666694</c:v>
                </c:pt>
                <c:pt idx="201">
                  <c:v>3.613333333333336</c:v>
                </c:pt>
                <c:pt idx="202">
                  <c:v>3.6064000000000025</c:v>
                </c:pt>
                <c:pt idx="203">
                  <c:v>3.5994666666666695</c:v>
                </c:pt>
                <c:pt idx="204">
                  <c:v>3.5925333333333365</c:v>
                </c:pt>
                <c:pt idx="205">
                  <c:v>3.585600000000003</c:v>
                </c:pt>
                <c:pt idx="206">
                  <c:v>3.5786666666666695</c:v>
                </c:pt>
                <c:pt idx="207">
                  <c:v>3.5717333333333361</c:v>
                </c:pt>
                <c:pt idx="208">
                  <c:v>3.5648000000000031</c:v>
                </c:pt>
                <c:pt idx="209">
                  <c:v>3.5578666666666701</c:v>
                </c:pt>
                <c:pt idx="210">
                  <c:v>3.5509333333333366</c:v>
                </c:pt>
                <c:pt idx="211">
                  <c:v>3.5440000000000031</c:v>
                </c:pt>
                <c:pt idx="212">
                  <c:v>3.5370666666666697</c:v>
                </c:pt>
                <c:pt idx="213">
                  <c:v>3.5301333333333367</c:v>
                </c:pt>
                <c:pt idx="214">
                  <c:v>3.5232000000000037</c:v>
                </c:pt>
                <c:pt idx="215">
                  <c:v>3.5162666666666702</c:v>
                </c:pt>
                <c:pt idx="216">
                  <c:v>3.5093333333333367</c:v>
                </c:pt>
                <c:pt idx="217">
                  <c:v>3.5024000000000033</c:v>
                </c:pt>
                <c:pt idx="218">
                  <c:v>3.4954666666666703</c:v>
                </c:pt>
                <c:pt idx="219">
                  <c:v>3.4885333333333373</c:v>
                </c:pt>
                <c:pt idx="220">
                  <c:v>3.4816000000000038</c:v>
                </c:pt>
                <c:pt idx="221">
                  <c:v>3.4746666666666703</c:v>
                </c:pt>
                <c:pt idx="222">
                  <c:v>3.4677333333333369</c:v>
                </c:pt>
                <c:pt idx="223">
                  <c:v>3.4608000000000039</c:v>
                </c:pt>
                <c:pt idx="224">
                  <c:v>3.4538666666666709</c:v>
                </c:pt>
                <c:pt idx="225">
                  <c:v>3.4469333333333374</c:v>
                </c:pt>
                <c:pt idx="226">
                  <c:v>3.4400000000000039</c:v>
                </c:pt>
                <c:pt idx="227">
                  <c:v>3.4330666666666705</c:v>
                </c:pt>
                <c:pt idx="228">
                  <c:v>3.4261333333333375</c:v>
                </c:pt>
                <c:pt idx="229">
                  <c:v>3.4192000000000045</c:v>
                </c:pt>
                <c:pt idx="230">
                  <c:v>3.412266666666671</c:v>
                </c:pt>
                <c:pt idx="231">
                  <c:v>3.4053333333333375</c:v>
                </c:pt>
                <c:pt idx="232">
                  <c:v>3.3984000000000041</c:v>
                </c:pt>
                <c:pt idx="233">
                  <c:v>3.3914666666666711</c:v>
                </c:pt>
                <c:pt idx="234">
                  <c:v>3.3845333333333381</c:v>
                </c:pt>
                <c:pt idx="235">
                  <c:v>3.3776000000000046</c:v>
                </c:pt>
                <c:pt idx="236">
                  <c:v>3.3706666666666711</c:v>
                </c:pt>
                <c:pt idx="237">
                  <c:v>3.3637333333333377</c:v>
                </c:pt>
                <c:pt idx="238">
                  <c:v>3.3568000000000047</c:v>
                </c:pt>
                <c:pt idx="239">
                  <c:v>3.3498666666666717</c:v>
                </c:pt>
                <c:pt idx="240">
                  <c:v>3.3429333333333382</c:v>
                </c:pt>
                <c:pt idx="241">
                  <c:v>3.3360000000000047</c:v>
                </c:pt>
                <c:pt idx="242">
                  <c:v>3.3290666666666713</c:v>
                </c:pt>
                <c:pt idx="243">
                  <c:v>3.3221333333333383</c:v>
                </c:pt>
                <c:pt idx="244">
                  <c:v>3.3152000000000053</c:v>
                </c:pt>
                <c:pt idx="245">
                  <c:v>3.3082666666666718</c:v>
                </c:pt>
                <c:pt idx="246">
                  <c:v>3.3013333333333383</c:v>
                </c:pt>
                <c:pt idx="247">
                  <c:v>3.2944000000000049</c:v>
                </c:pt>
                <c:pt idx="248">
                  <c:v>3.2874666666666719</c:v>
                </c:pt>
                <c:pt idx="249">
                  <c:v>3.2805333333333389</c:v>
                </c:pt>
                <c:pt idx="250">
                  <c:v>3.2736000000000054</c:v>
                </c:pt>
                <c:pt idx="251">
                  <c:v>3.2666666666666719</c:v>
                </c:pt>
                <c:pt idx="252">
                  <c:v>3.2597333333333385</c:v>
                </c:pt>
                <c:pt idx="253">
                  <c:v>3.2528000000000055</c:v>
                </c:pt>
                <c:pt idx="254">
                  <c:v>3.2458666666666725</c:v>
                </c:pt>
                <c:pt idx="255">
                  <c:v>3.238933333333339</c:v>
                </c:pt>
                <c:pt idx="256">
                  <c:v>3.2320000000000055</c:v>
                </c:pt>
                <c:pt idx="257">
                  <c:v>3.2250666666666721</c:v>
                </c:pt>
                <c:pt idx="258">
                  <c:v>3.2181333333333391</c:v>
                </c:pt>
                <c:pt idx="259">
                  <c:v>3.211200000000006</c:v>
                </c:pt>
                <c:pt idx="260">
                  <c:v>3.2042666666666726</c:v>
                </c:pt>
                <c:pt idx="261">
                  <c:v>3.1973333333333391</c:v>
                </c:pt>
                <c:pt idx="262">
                  <c:v>3.1904000000000057</c:v>
                </c:pt>
                <c:pt idx="263">
                  <c:v>3.1834666666666727</c:v>
                </c:pt>
                <c:pt idx="264">
                  <c:v>3.1765333333333396</c:v>
                </c:pt>
                <c:pt idx="265">
                  <c:v>3.1696000000000062</c:v>
                </c:pt>
                <c:pt idx="266">
                  <c:v>3.1626666666666727</c:v>
                </c:pt>
                <c:pt idx="267">
                  <c:v>3.1557333333333393</c:v>
                </c:pt>
                <c:pt idx="268">
                  <c:v>3.1488000000000063</c:v>
                </c:pt>
                <c:pt idx="269">
                  <c:v>3.1418666666666732</c:v>
                </c:pt>
                <c:pt idx="270">
                  <c:v>3.1349333333333398</c:v>
                </c:pt>
                <c:pt idx="271">
                  <c:v>3.1280000000000063</c:v>
                </c:pt>
                <c:pt idx="272">
                  <c:v>3.1210666666666729</c:v>
                </c:pt>
                <c:pt idx="273">
                  <c:v>3.1141333333333399</c:v>
                </c:pt>
                <c:pt idx="274">
                  <c:v>3.1072000000000068</c:v>
                </c:pt>
                <c:pt idx="275">
                  <c:v>3.1002666666666734</c:v>
                </c:pt>
                <c:pt idx="276">
                  <c:v>3.0933333333333399</c:v>
                </c:pt>
                <c:pt idx="277">
                  <c:v>3.0864000000000065</c:v>
                </c:pt>
                <c:pt idx="278">
                  <c:v>3.0794666666666735</c:v>
                </c:pt>
                <c:pt idx="279">
                  <c:v>3.0725333333333404</c:v>
                </c:pt>
                <c:pt idx="280">
                  <c:v>3.065600000000007</c:v>
                </c:pt>
                <c:pt idx="281">
                  <c:v>3.0586666666666735</c:v>
                </c:pt>
                <c:pt idx="282">
                  <c:v>3.0517333333333401</c:v>
                </c:pt>
                <c:pt idx="283">
                  <c:v>3.0448000000000071</c:v>
                </c:pt>
                <c:pt idx="284">
                  <c:v>3.037866666666674</c:v>
                </c:pt>
                <c:pt idx="285">
                  <c:v>3.0309333333333406</c:v>
                </c:pt>
                <c:pt idx="286">
                  <c:v>3.0240000000000071</c:v>
                </c:pt>
                <c:pt idx="287">
                  <c:v>3.0170666666666737</c:v>
                </c:pt>
                <c:pt idx="288">
                  <c:v>3.0101333333333407</c:v>
                </c:pt>
                <c:pt idx="289">
                  <c:v>3.0032000000000076</c:v>
                </c:pt>
                <c:pt idx="290">
                  <c:v>2.9962666666666742</c:v>
                </c:pt>
                <c:pt idx="291">
                  <c:v>2.9893333333333407</c:v>
                </c:pt>
                <c:pt idx="292">
                  <c:v>2.9824000000000077</c:v>
                </c:pt>
                <c:pt idx="293">
                  <c:v>2.9754666666666743</c:v>
                </c:pt>
                <c:pt idx="294">
                  <c:v>2.9685333333333408</c:v>
                </c:pt>
                <c:pt idx="295">
                  <c:v>2.9616000000000078</c:v>
                </c:pt>
                <c:pt idx="296">
                  <c:v>2.9546666666666743</c:v>
                </c:pt>
                <c:pt idx="297">
                  <c:v>2.9477333333333413</c:v>
                </c:pt>
                <c:pt idx="298">
                  <c:v>2.9408000000000079</c:v>
                </c:pt>
                <c:pt idx="299">
                  <c:v>2.9338666666666744</c:v>
                </c:pt>
                <c:pt idx="300">
                  <c:v>2.9269333333333414</c:v>
                </c:pt>
                <c:pt idx="301">
                  <c:v>2.9200000000000079</c:v>
                </c:pt>
                <c:pt idx="302">
                  <c:v>2.9130666666666749</c:v>
                </c:pt>
                <c:pt idx="303">
                  <c:v>2.9061333333333415</c:v>
                </c:pt>
                <c:pt idx="304">
                  <c:v>2.899200000000008</c:v>
                </c:pt>
                <c:pt idx="305">
                  <c:v>2.892266666666675</c:v>
                </c:pt>
                <c:pt idx="306">
                  <c:v>2.8853333333333415</c:v>
                </c:pt>
                <c:pt idx="307">
                  <c:v>2.8784000000000085</c:v>
                </c:pt>
                <c:pt idx="308">
                  <c:v>2.871466666666675</c:v>
                </c:pt>
                <c:pt idx="309">
                  <c:v>2.8645333333333416</c:v>
                </c:pt>
                <c:pt idx="310">
                  <c:v>2.8576000000000086</c:v>
                </c:pt>
                <c:pt idx="311">
                  <c:v>2.8506666666666751</c:v>
                </c:pt>
                <c:pt idx="312">
                  <c:v>2.8437333333333421</c:v>
                </c:pt>
                <c:pt idx="313">
                  <c:v>2.8368000000000086</c:v>
                </c:pt>
                <c:pt idx="314">
                  <c:v>2.8298666666666752</c:v>
                </c:pt>
                <c:pt idx="315">
                  <c:v>2.8229333333333422</c:v>
                </c:pt>
                <c:pt idx="316">
                  <c:v>2.8160000000000087</c:v>
                </c:pt>
                <c:pt idx="317">
                  <c:v>2.8090666666666757</c:v>
                </c:pt>
                <c:pt idx="318">
                  <c:v>2.8021333333333422</c:v>
                </c:pt>
                <c:pt idx="319">
                  <c:v>2.7952000000000088</c:v>
                </c:pt>
                <c:pt idx="320">
                  <c:v>2.7882666666666758</c:v>
                </c:pt>
                <c:pt idx="321">
                  <c:v>2.7813333333333423</c:v>
                </c:pt>
                <c:pt idx="322">
                  <c:v>2.7744000000000093</c:v>
                </c:pt>
                <c:pt idx="323">
                  <c:v>2.7674666666666758</c:v>
                </c:pt>
                <c:pt idx="324">
                  <c:v>2.7605333333333424</c:v>
                </c:pt>
                <c:pt idx="325">
                  <c:v>2.7536000000000094</c:v>
                </c:pt>
                <c:pt idx="326">
                  <c:v>2.7466666666666759</c:v>
                </c:pt>
                <c:pt idx="327">
                  <c:v>2.7397333333333429</c:v>
                </c:pt>
                <c:pt idx="328">
                  <c:v>2.7328000000000094</c:v>
                </c:pt>
                <c:pt idx="329">
                  <c:v>2.725866666666676</c:v>
                </c:pt>
                <c:pt idx="330">
                  <c:v>2.718933333333343</c:v>
                </c:pt>
                <c:pt idx="331">
                  <c:v>2.7120000000000095</c:v>
                </c:pt>
                <c:pt idx="332">
                  <c:v>2.7050666666666765</c:v>
                </c:pt>
                <c:pt idx="333">
                  <c:v>2.698133333333343</c:v>
                </c:pt>
                <c:pt idx="334">
                  <c:v>2.6912000000000096</c:v>
                </c:pt>
                <c:pt idx="335">
                  <c:v>2.6842666666666766</c:v>
                </c:pt>
                <c:pt idx="336">
                  <c:v>2.6773333333333431</c:v>
                </c:pt>
                <c:pt idx="337">
                  <c:v>2.6704000000000101</c:v>
                </c:pt>
                <c:pt idx="338">
                  <c:v>2.6634666666666766</c:v>
                </c:pt>
                <c:pt idx="339">
                  <c:v>2.6565333333333432</c:v>
                </c:pt>
                <c:pt idx="340">
                  <c:v>2.6496000000000102</c:v>
                </c:pt>
                <c:pt idx="341">
                  <c:v>2.6426666666666767</c:v>
                </c:pt>
                <c:pt idx="342">
                  <c:v>2.6357333333333437</c:v>
                </c:pt>
                <c:pt idx="343">
                  <c:v>2.6288000000000102</c:v>
                </c:pt>
                <c:pt idx="344">
                  <c:v>2.6218666666666768</c:v>
                </c:pt>
                <c:pt idx="345">
                  <c:v>2.6149333333333438</c:v>
                </c:pt>
                <c:pt idx="346">
                  <c:v>2.6080000000000103</c:v>
                </c:pt>
                <c:pt idx="347">
                  <c:v>2.6010666666666769</c:v>
                </c:pt>
                <c:pt idx="348">
                  <c:v>2.5941333333333438</c:v>
                </c:pt>
                <c:pt idx="349">
                  <c:v>2.5872000000000104</c:v>
                </c:pt>
                <c:pt idx="350">
                  <c:v>2.5802666666666774</c:v>
                </c:pt>
                <c:pt idx="351">
                  <c:v>2.5733333333333439</c:v>
                </c:pt>
                <c:pt idx="352">
                  <c:v>2.5664000000000105</c:v>
                </c:pt>
                <c:pt idx="353">
                  <c:v>2.5594666666666774</c:v>
                </c:pt>
                <c:pt idx="354">
                  <c:v>2.552533333333344</c:v>
                </c:pt>
                <c:pt idx="355">
                  <c:v>2.545600000000011</c:v>
                </c:pt>
                <c:pt idx="356">
                  <c:v>2.5386666666666775</c:v>
                </c:pt>
                <c:pt idx="357">
                  <c:v>2.531733333333344</c:v>
                </c:pt>
                <c:pt idx="358">
                  <c:v>2.524800000000011</c:v>
                </c:pt>
                <c:pt idx="359">
                  <c:v>2.5178666666666776</c:v>
                </c:pt>
                <c:pt idx="360">
                  <c:v>2.5109333333333446</c:v>
                </c:pt>
                <c:pt idx="361">
                  <c:v>2.5040000000000111</c:v>
                </c:pt>
                <c:pt idx="362">
                  <c:v>2.4970666666666776</c:v>
                </c:pt>
                <c:pt idx="363">
                  <c:v>2.4901333333333446</c:v>
                </c:pt>
                <c:pt idx="364">
                  <c:v>2.4832000000000112</c:v>
                </c:pt>
                <c:pt idx="365">
                  <c:v>2.4762666666666782</c:v>
                </c:pt>
                <c:pt idx="366">
                  <c:v>2.4693333333333447</c:v>
                </c:pt>
                <c:pt idx="367">
                  <c:v>2.4624000000000112</c:v>
                </c:pt>
                <c:pt idx="368">
                  <c:v>2.4554666666666782</c:v>
                </c:pt>
                <c:pt idx="369">
                  <c:v>2.4485333333333448</c:v>
                </c:pt>
                <c:pt idx="370">
                  <c:v>2.4416000000000118</c:v>
                </c:pt>
                <c:pt idx="371">
                  <c:v>2.4346666666666783</c:v>
                </c:pt>
                <c:pt idx="372">
                  <c:v>2.4277333333333448</c:v>
                </c:pt>
                <c:pt idx="373">
                  <c:v>2.4208000000000118</c:v>
                </c:pt>
                <c:pt idx="374">
                  <c:v>2.4138666666666784</c:v>
                </c:pt>
                <c:pt idx="375">
                  <c:v>2.4069333333333454</c:v>
                </c:pt>
                <c:pt idx="376">
                  <c:v>2.4000000000000119</c:v>
                </c:pt>
                <c:pt idx="377">
                  <c:v>2.3930666666666784</c:v>
                </c:pt>
                <c:pt idx="378">
                  <c:v>2.3861333333333454</c:v>
                </c:pt>
                <c:pt idx="379">
                  <c:v>2.379200000000012</c:v>
                </c:pt>
                <c:pt idx="380">
                  <c:v>2.372266666666679</c:v>
                </c:pt>
                <c:pt idx="381">
                  <c:v>2.3653333333333455</c:v>
                </c:pt>
                <c:pt idx="382">
                  <c:v>2.358400000000012</c:v>
                </c:pt>
                <c:pt idx="383">
                  <c:v>2.351466666666679</c:v>
                </c:pt>
                <c:pt idx="384">
                  <c:v>2.3445333333333456</c:v>
                </c:pt>
                <c:pt idx="385">
                  <c:v>2.3376000000000126</c:v>
                </c:pt>
                <c:pt idx="386">
                  <c:v>2.3306666666666791</c:v>
                </c:pt>
                <c:pt idx="387">
                  <c:v>2.3237333333333456</c:v>
                </c:pt>
                <c:pt idx="388">
                  <c:v>2.3168000000000126</c:v>
                </c:pt>
                <c:pt idx="389">
                  <c:v>2.3098666666666792</c:v>
                </c:pt>
                <c:pt idx="390">
                  <c:v>2.3029333333333462</c:v>
                </c:pt>
                <c:pt idx="391">
                  <c:v>2.2960000000000127</c:v>
                </c:pt>
                <c:pt idx="392">
                  <c:v>2.2890666666666792</c:v>
                </c:pt>
                <c:pt idx="393">
                  <c:v>2.2821333333333462</c:v>
                </c:pt>
                <c:pt idx="394">
                  <c:v>2.2752000000000128</c:v>
                </c:pt>
                <c:pt idx="395">
                  <c:v>2.2682666666666798</c:v>
                </c:pt>
                <c:pt idx="396">
                  <c:v>2.2613333333333463</c:v>
                </c:pt>
                <c:pt idx="397">
                  <c:v>2.2544000000000128</c:v>
                </c:pt>
                <c:pt idx="398">
                  <c:v>2.2474666666666798</c:v>
                </c:pt>
                <c:pt idx="399">
                  <c:v>2.2405333333333464</c:v>
                </c:pt>
                <c:pt idx="400">
                  <c:v>2.2336000000000134</c:v>
                </c:pt>
                <c:pt idx="401">
                  <c:v>2.2266666666666799</c:v>
                </c:pt>
                <c:pt idx="402">
                  <c:v>2.2197333333333464</c:v>
                </c:pt>
                <c:pt idx="403">
                  <c:v>2.2128000000000134</c:v>
                </c:pt>
                <c:pt idx="404">
                  <c:v>2.20586666666668</c:v>
                </c:pt>
                <c:pt idx="405">
                  <c:v>2.198933333333347</c:v>
                </c:pt>
                <c:pt idx="406">
                  <c:v>2.1920000000000135</c:v>
                </c:pt>
                <c:pt idx="407">
                  <c:v>2.18506666666668</c:v>
                </c:pt>
                <c:pt idx="408">
                  <c:v>2.178133333333347</c:v>
                </c:pt>
                <c:pt idx="409">
                  <c:v>2.1712000000000136</c:v>
                </c:pt>
                <c:pt idx="410">
                  <c:v>2.1642666666666805</c:v>
                </c:pt>
                <c:pt idx="411">
                  <c:v>2.1573333333333471</c:v>
                </c:pt>
                <c:pt idx="412">
                  <c:v>2.1504000000000136</c:v>
                </c:pt>
                <c:pt idx="413">
                  <c:v>2.1434666666666806</c:v>
                </c:pt>
                <c:pt idx="414">
                  <c:v>2.1365333333333472</c:v>
                </c:pt>
                <c:pt idx="415">
                  <c:v>2.1296000000000141</c:v>
                </c:pt>
                <c:pt idx="416">
                  <c:v>2.1226666666666807</c:v>
                </c:pt>
                <c:pt idx="417">
                  <c:v>2.1157333333333472</c:v>
                </c:pt>
                <c:pt idx="418">
                  <c:v>2.1088000000000142</c:v>
                </c:pt>
                <c:pt idx="419">
                  <c:v>2.1018666666666808</c:v>
                </c:pt>
                <c:pt idx="420">
                  <c:v>2.0949333333333477</c:v>
                </c:pt>
                <c:pt idx="421">
                  <c:v>2.0880000000000143</c:v>
                </c:pt>
                <c:pt idx="422">
                  <c:v>2.0810666666666808</c:v>
                </c:pt>
                <c:pt idx="423">
                  <c:v>2.0741333333333478</c:v>
                </c:pt>
                <c:pt idx="424">
                  <c:v>2.0672000000000144</c:v>
                </c:pt>
                <c:pt idx="425">
                  <c:v>2.0602666666666813</c:v>
                </c:pt>
                <c:pt idx="426">
                  <c:v>2.0533333333333479</c:v>
                </c:pt>
                <c:pt idx="427">
                  <c:v>2.0464000000000144</c:v>
                </c:pt>
                <c:pt idx="428">
                  <c:v>2.0394666666666814</c:v>
                </c:pt>
                <c:pt idx="429">
                  <c:v>2.032533333333348</c:v>
                </c:pt>
                <c:pt idx="430">
                  <c:v>2.0256000000000149</c:v>
                </c:pt>
                <c:pt idx="431">
                  <c:v>2.0186666666666815</c:v>
                </c:pt>
                <c:pt idx="432">
                  <c:v>2.011733333333348</c:v>
                </c:pt>
                <c:pt idx="433">
                  <c:v>2.004800000000015</c:v>
                </c:pt>
                <c:pt idx="434">
                  <c:v>1.9978666666666816</c:v>
                </c:pt>
                <c:pt idx="435">
                  <c:v>1.9909333333333485</c:v>
                </c:pt>
                <c:pt idx="436">
                  <c:v>1.9840000000000151</c:v>
                </c:pt>
                <c:pt idx="437">
                  <c:v>1.9770666666666816</c:v>
                </c:pt>
                <c:pt idx="438">
                  <c:v>1.9701333333333486</c:v>
                </c:pt>
                <c:pt idx="439">
                  <c:v>1.9632000000000152</c:v>
                </c:pt>
                <c:pt idx="440">
                  <c:v>1.9562666666666821</c:v>
                </c:pt>
                <c:pt idx="441">
                  <c:v>1.9493333333333487</c:v>
                </c:pt>
                <c:pt idx="442">
                  <c:v>1.9424000000000152</c:v>
                </c:pt>
                <c:pt idx="443">
                  <c:v>1.9354666666666822</c:v>
                </c:pt>
                <c:pt idx="444">
                  <c:v>1.9285333333333488</c:v>
                </c:pt>
                <c:pt idx="445">
                  <c:v>1.9216000000000157</c:v>
                </c:pt>
                <c:pt idx="446">
                  <c:v>1.9146666666666823</c:v>
                </c:pt>
                <c:pt idx="447">
                  <c:v>1.9077333333333488</c:v>
                </c:pt>
                <c:pt idx="448">
                  <c:v>1.9008000000000158</c:v>
                </c:pt>
                <c:pt idx="449">
                  <c:v>1.8938666666666824</c:v>
                </c:pt>
                <c:pt idx="450">
                  <c:v>1.8869333333333493</c:v>
                </c:pt>
                <c:pt idx="451">
                  <c:v>1.8800000000000159</c:v>
                </c:pt>
                <c:pt idx="452">
                  <c:v>1.8730666666666824</c:v>
                </c:pt>
                <c:pt idx="453">
                  <c:v>1.8661333333333494</c:v>
                </c:pt>
                <c:pt idx="454">
                  <c:v>1.859200000000016</c:v>
                </c:pt>
                <c:pt idx="455">
                  <c:v>1.8522666666666829</c:v>
                </c:pt>
                <c:pt idx="456">
                  <c:v>1.8453333333333495</c:v>
                </c:pt>
                <c:pt idx="457">
                  <c:v>1.838400000000016</c:v>
                </c:pt>
                <c:pt idx="458">
                  <c:v>1.831466666666683</c:v>
                </c:pt>
                <c:pt idx="459">
                  <c:v>1.8245333333333495</c:v>
                </c:pt>
                <c:pt idx="460">
                  <c:v>1.8176000000000165</c:v>
                </c:pt>
                <c:pt idx="461">
                  <c:v>1.8106666666666831</c:v>
                </c:pt>
                <c:pt idx="462">
                  <c:v>1.8037333333333496</c:v>
                </c:pt>
                <c:pt idx="463">
                  <c:v>1.7968000000000166</c:v>
                </c:pt>
                <c:pt idx="464">
                  <c:v>1.7898666666666831</c:v>
                </c:pt>
                <c:pt idx="465">
                  <c:v>1.7829333333333501</c:v>
                </c:pt>
                <c:pt idx="466">
                  <c:v>1.7760000000000167</c:v>
                </c:pt>
                <c:pt idx="467">
                  <c:v>1.7690666666666832</c:v>
                </c:pt>
                <c:pt idx="468">
                  <c:v>1.7621333333333502</c:v>
                </c:pt>
                <c:pt idx="469">
                  <c:v>1.7552000000000167</c:v>
                </c:pt>
                <c:pt idx="470">
                  <c:v>1.7482666666666837</c:v>
                </c:pt>
                <c:pt idx="471">
                  <c:v>1.7413333333333503</c:v>
                </c:pt>
                <c:pt idx="472">
                  <c:v>1.7344000000000168</c:v>
                </c:pt>
                <c:pt idx="473">
                  <c:v>1.7274666666666838</c:v>
                </c:pt>
                <c:pt idx="474">
                  <c:v>1.7205333333333503</c:v>
                </c:pt>
                <c:pt idx="475">
                  <c:v>1.7136000000000173</c:v>
                </c:pt>
                <c:pt idx="476">
                  <c:v>1.7066666666666839</c:v>
                </c:pt>
                <c:pt idx="477">
                  <c:v>1.6997333333333504</c:v>
                </c:pt>
                <c:pt idx="478">
                  <c:v>1.6928000000000174</c:v>
                </c:pt>
                <c:pt idx="479">
                  <c:v>1.6858666666666839</c:v>
                </c:pt>
                <c:pt idx="480">
                  <c:v>1.6789333333333509</c:v>
                </c:pt>
                <c:pt idx="481">
                  <c:v>1.6720000000000175</c:v>
                </c:pt>
                <c:pt idx="482">
                  <c:v>1.665066666666684</c:v>
                </c:pt>
                <c:pt idx="483">
                  <c:v>1.658133333333351</c:v>
                </c:pt>
                <c:pt idx="484">
                  <c:v>1.6512000000000175</c:v>
                </c:pt>
                <c:pt idx="485">
                  <c:v>1.6442666666666845</c:v>
                </c:pt>
                <c:pt idx="486">
                  <c:v>1.6373333333333511</c:v>
                </c:pt>
                <c:pt idx="487">
                  <c:v>1.6304000000000176</c:v>
                </c:pt>
                <c:pt idx="488">
                  <c:v>1.6234666666666846</c:v>
                </c:pt>
                <c:pt idx="489">
                  <c:v>1.6165333333333511</c:v>
                </c:pt>
                <c:pt idx="490">
                  <c:v>1.6096000000000181</c:v>
                </c:pt>
                <c:pt idx="491">
                  <c:v>1.6026666666666847</c:v>
                </c:pt>
                <c:pt idx="492">
                  <c:v>1.5957333333333512</c:v>
                </c:pt>
                <c:pt idx="493">
                  <c:v>1.5888000000000182</c:v>
                </c:pt>
                <c:pt idx="494">
                  <c:v>1.5818666666666847</c:v>
                </c:pt>
                <c:pt idx="495">
                  <c:v>1.5749333333333517</c:v>
                </c:pt>
                <c:pt idx="496">
                  <c:v>1.5680000000000183</c:v>
                </c:pt>
                <c:pt idx="497">
                  <c:v>1.5610666666666848</c:v>
                </c:pt>
                <c:pt idx="498">
                  <c:v>1.5541333333333518</c:v>
                </c:pt>
                <c:pt idx="499">
                  <c:v>1.5472000000000183</c:v>
                </c:pt>
                <c:pt idx="500">
                  <c:v>1.5402666666666853</c:v>
                </c:pt>
                <c:pt idx="501">
                  <c:v>1.5333333333333519</c:v>
                </c:pt>
                <c:pt idx="502">
                  <c:v>1.5264000000000184</c:v>
                </c:pt>
                <c:pt idx="503">
                  <c:v>1.5194666666666854</c:v>
                </c:pt>
                <c:pt idx="504">
                  <c:v>1.5125333333333519</c:v>
                </c:pt>
                <c:pt idx="505">
                  <c:v>1.5056000000000189</c:v>
                </c:pt>
                <c:pt idx="506">
                  <c:v>1.4986666666666855</c:v>
                </c:pt>
                <c:pt idx="507">
                  <c:v>1.491733333333352</c:v>
                </c:pt>
                <c:pt idx="508">
                  <c:v>1.484800000000019</c:v>
                </c:pt>
                <c:pt idx="509">
                  <c:v>1.4778666666666855</c:v>
                </c:pt>
                <c:pt idx="510">
                  <c:v>1.4709333333333525</c:v>
                </c:pt>
                <c:pt idx="511">
                  <c:v>1.4640000000000191</c:v>
                </c:pt>
                <c:pt idx="512">
                  <c:v>1.4570666666666856</c:v>
                </c:pt>
                <c:pt idx="513">
                  <c:v>1.4501333333333526</c:v>
                </c:pt>
                <c:pt idx="514">
                  <c:v>1.4432000000000191</c:v>
                </c:pt>
                <c:pt idx="515">
                  <c:v>1.4362666666666861</c:v>
                </c:pt>
                <c:pt idx="516">
                  <c:v>1.4293333333333527</c:v>
                </c:pt>
                <c:pt idx="517">
                  <c:v>1.4224000000000192</c:v>
                </c:pt>
                <c:pt idx="518">
                  <c:v>1.4154666666666862</c:v>
                </c:pt>
                <c:pt idx="519">
                  <c:v>1.4085333333333527</c:v>
                </c:pt>
                <c:pt idx="520">
                  <c:v>1.4016000000000197</c:v>
                </c:pt>
                <c:pt idx="521">
                  <c:v>1.3946666666666863</c:v>
                </c:pt>
                <c:pt idx="522">
                  <c:v>1.3877333333333528</c:v>
                </c:pt>
                <c:pt idx="523">
                  <c:v>1.3808000000000198</c:v>
                </c:pt>
                <c:pt idx="524">
                  <c:v>1.3738666666666863</c:v>
                </c:pt>
                <c:pt idx="525">
                  <c:v>1.3669333333333533</c:v>
                </c:pt>
                <c:pt idx="526">
                  <c:v>1.3600000000000199</c:v>
                </c:pt>
                <c:pt idx="527">
                  <c:v>1.3530666666666864</c:v>
                </c:pt>
                <c:pt idx="528">
                  <c:v>1.3461333333333534</c:v>
                </c:pt>
                <c:pt idx="529">
                  <c:v>1.3392000000000199</c:v>
                </c:pt>
                <c:pt idx="530">
                  <c:v>1.3322666666666869</c:v>
                </c:pt>
                <c:pt idx="531">
                  <c:v>1.3253333333333535</c:v>
                </c:pt>
                <c:pt idx="532">
                  <c:v>1.31840000000002</c:v>
                </c:pt>
                <c:pt idx="533">
                  <c:v>1.311466666666687</c:v>
                </c:pt>
                <c:pt idx="534">
                  <c:v>1.3045333333333535</c:v>
                </c:pt>
                <c:pt idx="535">
                  <c:v>1.2976000000000205</c:v>
                </c:pt>
                <c:pt idx="536">
                  <c:v>1.2906666666666871</c:v>
                </c:pt>
                <c:pt idx="537">
                  <c:v>1.2837333333333536</c:v>
                </c:pt>
                <c:pt idx="538">
                  <c:v>1.2768000000000206</c:v>
                </c:pt>
                <c:pt idx="539">
                  <c:v>1.2698666666666871</c:v>
                </c:pt>
                <c:pt idx="540">
                  <c:v>1.2629333333333541</c:v>
                </c:pt>
                <c:pt idx="541">
                  <c:v>1.2560000000000207</c:v>
                </c:pt>
                <c:pt idx="542">
                  <c:v>1.2490666666666872</c:v>
                </c:pt>
                <c:pt idx="543">
                  <c:v>1.2421333333333542</c:v>
                </c:pt>
                <c:pt idx="544">
                  <c:v>1.2352000000000207</c:v>
                </c:pt>
                <c:pt idx="545">
                  <c:v>1.2282666666666877</c:v>
                </c:pt>
                <c:pt idx="546">
                  <c:v>1.2213333333333543</c:v>
                </c:pt>
                <c:pt idx="547">
                  <c:v>1.2144000000000208</c:v>
                </c:pt>
                <c:pt idx="548">
                  <c:v>1.2074666666666878</c:v>
                </c:pt>
                <c:pt idx="549">
                  <c:v>1.2005333333333543</c:v>
                </c:pt>
                <c:pt idx="550">
                  <c:v>1.1936000000000213</c:v>
                </c:pt>
                <c:pt idx="551">
                  <c:v>1.1866666666666879</c:v>
                </c:pt>
                <c:pt idx="552">
                  <c:v>1.1797333333333544</c:v>
                </c:pt>
                <c:pt idx="553">
                  <c:v>1.1728000000000214</c:v>
                </c:pt>
                <c:pt idx="554">
                  <c:v>1.1658666666666879</c:v>
                </c:pt>
                <c:pt idx="555">
                  <c:v>1.1589333333333549</c:v>
                </c:pt>
                <c:pt idx="556">
                  <c:v>1.1520000000000215</c:v>
                </c:pt>
                <c:pt idx="557">
                  <c:v>1.145066666666688</c:v>
                </c:pt>
                <c:pt idx="558">
                  <c:v>1.138133333333355</c:v>
                </c:pt>
                <c:pt idx="559">
                  <c:v>1.1312000000000215</c:v>
                </c:pt>
                <c:pt idx="560">
                  <c:v>1.1242666666666885</c:v>
                </c:pt>
                <c:pt idx="561">
                  <c:v>1.117333333333355</c:v>
                </c:pt>
                <c:pt idx="562">
                  <c:v>1.1104000000000216</c:v>
                </c:pt>
                <c:pt idx="563">
                  <c:v>1.1034666666666886</c:v>
                </c:pt>
                <c:pt idx="564">
                  <c:v>1.0965333333333551</c:v>
                </c:pt>
                <c:pt idx="565">
                  <c:v>1.0896000000000221</c:v>
                </c:pt>
                <c:pt idx="566">
                  <c:v>1.0826666666666886</c:v>
                </c:pt>
                <c:pt idx="567">
                  <c:v>1.0757333333333552</c:v>
                </c:pt>
                <c:pt idx="568">
                  <c:v>1.0688000000000222</c:v>
                </c:pt>
                <c:pt idx="569">
                  <c:v>1.0618666666666887</c:v>
                </c:pt>
                <c:pt idx="570">
                  <c:v>1.0549333333333557</c:v>
                </c:pt>
                <c:pt idx="571">
                  <c:v>1.0480000000000222</c:v>
                </c:pt>
                <c:pt idx="572">
                  <c:v>1.0410666666666888</c:v>
                </c:pt>
                <c:pt idx="573">
                  <c:v>1.0341333333333558</c:v>
                </c:pt>
                <c:pt idx="574">
                  <c:v>1.0272000000000223</c:v>
                </c:pt>
                <c:pt idx="575">
                  <c:v>1.0202666666666893</c:v>
                </c:pt>
                <c:pt idx="576">
                  <c:v>1.0133333333333558</c:v>
                </c:pt>
                <c:pt idx="577">
                  <c:v>1.0064000000000224</c:v>
                </c:pt>
                <c:pt idx="578">
                  <c:v>0.99946666666668893</c:v>
                </c:pt>
                <c:pt idx="579">
                  <c:v>0.99253333333335636</c:v>
                </c:pt>
                <c:pt idx="580">
                  <c:v>0.9856000000000229</c:v>
                </c:pt>
                <c:pt idx="581">
                  <c:v>0.97866666666668944</c:v>
                </c:pt>
                <c:pt idx="582">
                  <c:v>0.97173333333335599</c:v>
                </c:pt>
                <c:pt idx="583">
                  <c:v>0.96480000000002253</c:v>
                </c:pt>
                <c:pt idx="584">
                  <c:v>0.95786666666668996</c:v>
                </c:pt>
                <c:pt idx="585">
                  <c:v>0.9509333333333565</c:v>
                </c:pt>
                <c:pt idx="586">
                  <c:v>0.94400000000002304</c:v>
                </c:pt>
                <c:pt idx="587">
                  <c:v>0.93706666666668958</c:v>
                </c:pt>
                <c:pt idx="588">
                  <c:v>0.93013333333335613</c:v>
                </c:pt>
                <c:pt idx="589">
                  <c:v>0.92320000000002356</c:v>
                </c:pt>
                <c:pt idx="590">
                  <c:v>0.9162666666666901</c:v>
                </c:pt>
                <c:pt idx="591">
                  <c:v>0.90933333333335664</c:v>
                </c:pt>
                <c:pt idx="592">
                  <c:v>0.90240000000002318</c:v>
                </c:pt>
                <c:pt idx="593">
                  <c:v>0.89546666666668973</c:v>
                </c:pt>
                <c:pt idx="594">
                  <c:v>0.88853333333335716</c:v>
                </c:pt>
                <c:pt idx="595">
                  <c:v>0.8816000000000237</c:v>
                </c:pt>
                <c:pt idx="596">
                  <c:v>0.87466666666669024</c:v>
                </c:pt>
                <c:pt idx="597">
                  <c:v>0.86773333333335678</c:v>
                </c:pt>
                <c:pt idx="598">
                  <c:v>0.86080000000002332</c:v>
                </c:pt>
                <c:pt idx="599">
                  <c:v>0.85386666666669075</c:v>
                </c:pt>
                <c:pt idx="600">
                  <c:v>0.8469333333333573</c:v>
                </c:pt>
                <c:pt idx="601">
                  <c:v>0.84000000000002384</c:v>
                </c:pt>
                <c:pt idx="602">
                  <c:v>0.83306666666669038</c:v>
                </c:pt>
                <c:pt idx="603">
                  <c:v>0.82613333333335692</c:v>
                </c:pt>
                <c:pt idx="604">
                  <c:v>0.81920000000002435</c:v>
                </c:pt>
                <c:pt idx="605">
                  <c:v>0.8122666666666909</c:v>
                </c:pt>
                <c:pt idx="606">
                  <c:v>0.80533333333335744</c:v>
                </c:pt>
                <c:pt idx="607">
                  <c:v>0.79840000000002398</c:v>
                </c:pt>
                <c:pt idx="608">
                  <c:v>0.79146666666669052</c:v>
                </c:pt>
                <c:pt idx="609">
                  <c:v>0.78453333333335795</c:v>
                </c:pt>
                <c:pt idx="610">
                  <c:v>0.77760000000002449</c:v>
                </c:pt>
                <c:pt idx="611">
                  <c:v>0.77066666666669104</c:v>
                </c:pt>
                <c:pt idx="612">
                  <c:v>0.76373333333335758</c:v>
                </c:pt>
                <c:pt idx="613">
                  <c:v>0.75680000000002412</c:v>
                </c:pt>
                <c:pt idx="614">
                  <c:v>0.74986666666669155</c:v>
                </c:pt>
                <c:pt idx="615">
                  <c:v>0.74293333333335809</c:v>
                </c:pt>
                <c:pt idx="616">
                  <c:v>0.73600000000002463</c:v>
                </c:pt>
                <c:pt idx="617">
                  <c:v>0.72906666666669118</c:v>
                </c:pt>
                <c:pt idx="618">
                  <c:v>0.72213333333335772</c:v>
                </c:pt>
                <c:pt idx="619">
                  <c:v>0.71520000000002515</c:v>
                </c:pt>
                <c:pt idx="620">
                  <c:v>0.70826666666669169</c:v>
                </c:pt>
                <c:pt idx="621">
                  <c:v>0.70133333333335823</c:v>
                </c:pt>
                <c:pt idx="622">
                  <c:v>0.69440000000002478</c:v>
                </c:pt>
                <c:pt idx="623">
                  <c:v>0.68746666666669132</c:v>
                </c:pt>
                <c:pt idx="624">
                  <c:v>0.68053333333335875</c:v>
                </c:pt>
                <c:pt idx="625">
                  <c:v>0.67360000000002529</c:v>
                </c:pt>
                <c:pt idx="626">
                  <c:v>0.66666666666669183</c:v>
                </c:pt>
                <c:pt idx="627">
                  <c:v>0.65973333333335837</c:v>
                </c:pt>
                <c:pt idx="628">
                  <c:v>0.65280000000002492</c:v>
                </c:pt>
                <c:pt idx="629">
                  <c:v>0.64586666666669235</c:v>
                </c:pt>
                <c:pt idx="630">
                  <c:v>0.63893333333335889</c:v>
                </c:pt>
                <c:pt idx="631">
                  <c:v>0.63200000000002543</c:v>
                </c:pt>
                <c:pt idx="632">
                  <c:v>0.62506666666669197</c:v>
                </c:pt>
                <c:pt idx="633">
                  <c:v>0.61813333333335851</c:v>
                </c:pt>
                <c:pt idx="634">
                  <c:v>0.61120000000002594</c:v>
                </c:pt>
                <c:pt idx="635">
                  <c:v>0.60426666666669249</c:v>
                </c:pt>
                <c:pt idx="636">
                  <c:v>0.59733333333335903</c:v>
                </c:pt>
                <c:pt idx="637">
                  <c:v>0.59040000000002557</c:v>
                </c:pt>
                <c:pt idx="638">
                  <c:v>0.58346666666669211</c:v>
                </c:pt>
                <c:pt idx="639">
                  <c:v>0.57653333333335954</c:v>
                </c:pt>
                <c:pt idx="640">
                  <c:v>0.56960000000002609</c:v>
                </c:pt>
                <c:pt idx="641">
                  <c:v>0.56266666666669263</c:v>
                </c:pt>
                <c:pt idx="642">
                  <c:v>0.55573333333335917</c:v>
                </c:pt>
                <c:pt idx="643">
                  <c:v>0.54880000000002571</c:v>
                </c:pt>
                <c:pt idx="644">
                  <c:v>0.54186666666669314</c:v>
                </c:pt>
                <c:pt idx="645">
                  <c:v>0.53493333333335968</c:v>
                </c:pt>
                <c:pt idx="646">
                  <c:v>0.52800000000002623</c:v>
                </c:pt>
                <c:pt idx="647">
                  <c:v>0.52106666666669277</c:v>
                </c:pt>
                <c:pt idx="648">
                  <c:v>0.51413333333335931</c:v>
                </c:pt>
                <c:pt idx="649">
                  <c:v>0.50720000000002674</c:v>
                </c:pt>
                <c:pt idx="650">
                  <c:v>0.50026666666669328</c:v>
                </c:pt>
                <c:pt idx="651">
                  <c:v>0.49333333333335982</c:v>
                </c:pt>
                <c:pt idx="652">
                  <c:v>0.48640000000002637</c:v>
                </c:pt>
                <c:pt idx="653">
                  <c:v>0.47946666666669291</c:v>
                </c:pt>
                <c:pt idx="654">
                  <c:v>0.47253333333336034</c:v>
                </c:pt>
                <c:pt idx="655">
                  <c:v>0.46560000000002688</c:v>
                </c:pt>
                <c:pt idx="656">
                  <c:v>0.45866666666669342</c:v>
                </c:pt>
                <c:pt idx="657">
                  <c:v>0.45173333333335997</c:v>
                </c:pt>
                <c:pt idx="658">
                  <c:v>0.44480000000002651</c:v>
                </c:pt>
                <c:pt idx="659">
                  <c:v>0.43786666666669394</c:v>
                </c:pt>
                <c:pt idx="660">
                  <c:v>0.43093333333336048</c:v>
                </c:pt>
                <c:pt idx="661">
                  <c:v>0.42400000000002702</c:v>
                </c:pt>
                <c:pt idx="662">
                  <c:v>0.41706666666669356</c:v>
                </c:pt>
                <c:pt idx="663">
                  <c:v>0.41013333333336011</c:v>
                </c:pt>
                <c:pt idx="664">
                  <c:v>0.40320000000002754</c:v>
                </c:pt>
                <c:pt idx="665">
                  <c:v>0.39626666666669408</c:v>
                </c:pt>
                <c:pt idx="666">
                  <c:v>0.38933333333336062</c:v>
                </c:pt>
                <c:pt idx="667">
                  <c:v>0.38240000000002716</c:v>
                </c:pt>
                <c:pt idx="668">
                  <c:v>0.3754666666666937</c:v>
                </c:pt>
                <c:pt idx="669">
                  <c:v>0.36853333333336113</c:v>
                </c:pt>
                <c:pt idx="670">
                  <c:v>0.36160000000002768</c:v>
                </c:pt>
                <c:pt idx="671">
                  <c:v>0.35466666666669422</c:v>
                </c:pt>
                <c:pt idx="672">
                  <c:v>0.34773333333336076</c:v>
                </c:pt>
                <c:pt idx="673">
                  <c:v>0.3408000000000273</c:v>
                </c:pt>
                <c:pt idx="674">
                  <c:v>0.33386666666669473</c:v>
                </c:pt>
                <c:pt idx="675">
                  <c:v>0.32693333333336128</c:v>
                </c:pt>
                <c:pt idx="676">
                  <c:v>0.32000000000002782</c:v>
                </c:pt>
                <c:pt idx="677">
                  <c:v>0.31306666666669436</c:v>
                </c:pt>
                <c:pt idx="678">
                  <c:v>0.3061333333333609</c:v>
                </c:pt>
                <c:pt idx="679">
                  <c:v>0.29920000000002833</c:v>
                </c:pt>
                <c:pt idx="680">
                  <c:v>0.29226666666669487</c:v>
                </c:pt>
                <c:pt idx="681">
                  <c:v>0.28533333333336142</c:v>
                </c:pt>
                <c:pt idx="682">
                  <c:v>0.27840000000002796</c:v>
                </c:pt>
                <c:pt idx="683">
                  <c:v>0.2714666666666945</c:v>
                </c:pt>
                <c:pt idx="684">
                  <c:v>0.26453333333336193</c:v>
                </c:pt>
                <c:pt idx="685">
                  <c:v>0.25760000000002847</c:v>
                </c:pt>
                <c:pt idx="686">
                  <c:v>0.25066666666669501</c:v>
                </c:pt>
                <c:pt idx="687">
                  <c:v>0.24373333333336156</c:v>
                </c:pt>
                <c:pt idx="688">
                  <c:v>0.2368000000000281</c:v>
                </c:pt>
                <c:pt idx="689">
                  <c:v>0.22986666666669553</c:v>
                </c:pt>
                <c:pt idx="690">
                  <c:v>0.22293333333336207</c:v>
                </c:pt>
                <c:pt idx="691">
                  <c:v>0.21600000000002861</c:v>
                </c:pt>
                <c:pt idx="692">
                  <c:v>0.20906666666669516</c:v>
                </c:pt>
                <c:pt idx="693">
                  <c:v>0.2021333333333617</c:v>
                </c:pt>
                <c:pt idx="694">
                  <c:v>0.19520000000002824</c:v>
                </c:pt>
                <c:pt idx="695">
                  <c:v>0.18826666666669567</c:v>
                </c:pt>
                <c:pt idx="696">
                  <c:v>0.18133333333336221</c:v>
                </c:pt>
                <c:pt idx="697">
                  <c:v>0.17440000000002875</c:v>
                </c:pt>
                <c:pt idx="698">
                  <c:v>0.1674666666666953</c:v>
                </c:pt>
                <c:pt idx="699">
                  <c:v>0.16053333333336184</c:v>
                </c:pt>
                <c:pt idx="700">
                  <c:v>0.15360000000002927</c:v>
                </c:pt>
                <c:pt idx="701">
                  <c:v>0.14666666666669581</c:v>
                </c:pt>
                <c:pt idx="702">
                  <c:v>0.13973333333336235</c:v>
                </c:pt>
                <c:pt idx="703">
                  <c:v>0.13280000000002889</c:v>
                </c:pt>
                <c:pt idx="704">
                  <c:v>0.12586666666669544</c:v>
                </c:pt>
                <c:pt idx="705">
                  <c:v>0.11893333333336287</c:v>
                </c:pt>
                <c:pt idx="706">
                  <c:v>0.11200000000002941</c:v>
                </c:pt>
                <c:pt idx="707">
                  <c:v>0.10506666666669595</c:v>
                </c:pt>
                <c:pt idx="708">
                  <c:v>9.8133333333362494E-2</c:v>
                </c:pt>
                <c:pt idx="709">
                  <c:v>9.1200000000029036E-2</c:v>
                </c:pt>
                <c:pt idx="710">
                  <c:v>8.4266666666696466E-2</c:v>
                </c:pt>
                <c:pt idx="711">
                  <c:v>7.7333333333363008E-2</c:v>
                </c:pt>
                <c:pt idx="712">
                  <c:v>7.040000000002955E-2</c:v>
                </c:pt>
                <c:pt idx="713">
                  <c:v>6.3466666666696092E-2</c:v>
                </c:pt>
                <c:pt idx="714">
                  <c:v>5.6533333333362634E-2</c:v>
                </c:pt>
                <c:pt idx="715">
                  <c:v>4.9600000000030064E-2</c:v>
                </c:pt>
                <c:pt idx="716">
                  <c:v>4.2666666666696607E-2</c:v>
                </c:pt>
                <c:pt idx="717">
                  <c:v>3.5733333333363149E-2</c:v>
                </c:pt>
                <c:pt idx="718">
                  <c:v>2.8800000000029691E-2</c:v>
                </c:pt>
                <c:pt idx="719">
                  <c:v>2.1866666666696233E-2</c:v>
                </c:pt>
                <c:pt idx="720">
                  <c:v>1.4933333333363663E-2</c:v>
                </c:pt>
                <c:pt idx="721">
                  <c:v>8.0000000000302052E-3</c:v>
                </c:pt>
                <c:pt idx="722">
                  <c:v>1.0666666666967473E-3</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6.933333333333333E-3</c:v>
                </c:pt>
                <c:pt idx="781">
                  <c:v>1.3866666666666666E-2</c:v>
                </c:pt>
                <c:pt idx="782">
                  <c:v>2.0799999999999999E-2</c:v>
                </c:pt>
                <c:pt idx="783">
                  <c:v>2.7733333333333332E-2</c:v>
                </c:pt>
                <c:pt idx="784">
                  <c:v>3.4666666666666665E-2</c:v>
                </c:pt>
                <c:pt idx="785">
                  <c:v>4.1599999999999998E-2</c:v>
                </c:pt>
                <c:pt idx="786">
                  <c:v>4.8533333333333331E-2</c:v>
                </c:pt>
                <c:pt idx="787">
                  <c:v>5.5466666666666664E-2</c:v>
                </c:pt>
                <c:pt idx="788">
                  <c:v>6.2399999999999997E-2</c:v>
                </c:pt>
                <c:pt idx="789">
                  <c:v>6.933333333333333E-2</c:v>
                </c:pt>
                <c:pt idx="790">
                  <c:v>7.6266666666666663E-2</c:v>
                </c:pt>
                <c:pt idx="791">
                  <c:v>8.3199999999999996E-2</c:v>
                </c:pt>
                <c:pt idx="792">
                  <c:v>9.0133333333333329E-2</c:v>
                </c:pt>
                <c:pt idx="793">
                  <c:v>9.7066666666666662E-2</c:v>
                </c:pt>
                <c:pt idx="794">
                  <c:v>0.104</c:v>
                </c:pt>
                <c:pt idx="795">
                  <c:v>0.11093333333333333</c:v>
                </c:pt>
                <c:pt idx="796">
                  <c:v>0.11786666666666666</c:v>
                </c:pt>
                <c:pt idx="797">
                  <c:v>0.12479999999999999</c:v>
                </c:pt>
                <c:pt idx="798">
                  <c:v>0.13173333333333331</c:v>
                </c:pt>
                <c:pt idx="799">
                  <c:v>0.13866666666666666</c:v>
                </c:pt>
                <c:pt idx="800">
                  <c:v>0.14560000000000001</c:v>
                </c:pt>
                <c:pt idx="801">
                  <c:v>0.15253333333333335</c:v>
                </c:pt>
                <c:pt idx="802">
                  <c:v>0.1594666666666667</c:v>
                </c:pt>
                <c:pt idx="803">
                  <c:v>0.16640000000000005</c:v>
                </c:pt>
                <c:pt idx="804">
                  <c:v>0.17333333333333339</c:v>
                </c:pt>
                <c:pt idx="805">
                  <c:v>0.18026666666666674</c:v>
                </c:pt>
                <c:pt idx="806">
                  <c:v>0.18720000000000009</c:v>
                </c:pt>
                <c:pt idx="807">
                  <c:v>0.19413333333333344</c:v>
                </c:pt>
                <c:pt idx="808">
                  <c:v>0.20106666666666678</c:v>
                </c:pt>
                <c:pt idx="809">
                  <c:v>0.20800000000000013</c:v>
                </c:pt>
                <c:pt idx="810">
                  <c:v>0.21493333333333348</c:v>
                </c:pt>
                <c:pt idx="811">
                  <c:v>0.22186666666666682</c:v>
                </c:pt>
                <c:pt idx="812">
                  <c:v>0.22880000000000017</c:v>
                </c:pt>
                <c:pt idx="813">
                  <c:v>0.23573333333333352</c:v>
                </c:pt>
                <c:pt idx="814">
                  <c:v>0.24266666666666686</c:v>
                </c:pt>
                <c:pt idx="815">
                  <c:v>0.24960000000000021</c:v>
                </c:pt>
                <c:pt idx="816">
                  <c:v>0.25653333333333356</c:v>
                </c:pt>
                <c:pt idx="817">
                  <c:v>0.2634666666666669</c:v>
                </c:pt>
                <c:pt idx="818">
                  <c:v>0.27040000000000025</c:v>
                </c:pt>
                <c:pt idx="819">
                  <c:v>0.2773333333333336</c:v>
                </c:pt>
                <c:pt idx="820">
                  <c:v>0.28426666666666695</c:v>
                </c:pt>
                <c:pt idx="821">
                  <c:v>0.29120000000000029</c:v>
                </c:pt>
                <c:pt idx="822">
                  <c:v>0.29813333333333364</c:v>
                </c:pt>
                <c:pt idx="823">
                  <c:v>0.30506666666666699</c:v>
                </c:pt>
                <c:pt idx="824">
                  <c:v>0.31200000000000033</c:v>
                </c:pt>
                <c:pt idx="825">
                  <c:v>0.31893333333333368</c:v>
                </c:pt>
                <c:pt idx="826">
                  <c:v>0.32586666666666703</c:v>
                </c:pt>
                <c:pt idx="827">
                  <c:v>0.33280000000000037</c:v>
                </c:pt>
                <c:pt idx="828">
                  <c:v>0.33973333333333372</c:v>
                </c:pt>
                <c:pt idx="829">
                  <c:v>0.34666666666666707</c:v>
                </c:pt>
                <c:pt idx="830">
                  <c:v>0.35360000000000041</c:v>
                </c:pt>
                <c:pt idx="831">
                  <c:v>0.36053333333333376</c:v>
                </c:pt>
                <c:pt idx="832">
                  <c:v>0.36746666666666711</c:v>
                </c:pt>
                <c:pt idx="833">
                  <c:v>0.37440000000000045</c:v>
                </c:pt>
                <c:pt idx="834">
                  <c:v>0.3813333333333338</c:v>
                </c:pt>
                <c:pt idx="835">
                  <c:v>0.38826666666666715</c:v>
                </c:pt>
                <c:pt idx="836">
                  <c:v>0.3952000000000005</c:v>
                </c:pt>
                <c:pt idx="837">
                  <c:v>0.40213333333333384</c:v>
                </c:pt>
                <c:pt idx="838">
                  <c:v>0.40906666666666719</c:v>
                </c:pt>
                <c:pt idx="839">
                  <c:v>0.41600000000000054</c:v>
                </c:pt>
                <c:pt idx="840">
                  <c:v>0.42293333333333388</c:v>
                </c:pt>
                <c:pt idx="841">
                  <c:v>0.42986666666666723</c:v>
                </c:pt>
                <c:pt idx="842">
                  <c:v>0.43680000000000058</c:v>
                </c:pt>
                <c:pt idx="843">
                  <c:v>0.44373333333333392</c:v>
                </c:pt>
                <c:pt idx="844">
                  <c:v>0.45066666666666727</c:v>
                </c:pt>
                <c:pt idx="845">
                  <c:v>0.45760000000000062</c:v>
                </c:pt>
                <c:pt idx="846">
                  <c:v>0.46453333333333396</c:v>
                </c:pt>
                <c:pt idx="847">
                  <c:v>0.47146666666666731</c:v>
                </c:pt>
                <c:pt idx="848">
                  <c:v>0.47840000000000066</c:v>
                </c:pt>
                <c:pt idx="849">
                  <c:v>0.485333333333334</c:v>
                </c:pt>
                <c:pt idx="850">
                  <c:v>0.49226666666666735</c:v>
                </c:pt>
                <c:pt idx="851">
                  <c:v>0.4992000000000007</c:v>
                </c:pt>
                <c:pt idx="852">
                  <c:v>0.50613333333333399</c:v>
                </c:pt>
                <c:pt idx="853">
                  <c:v>0.51306666666666734</c:v>
                </c:pt>
                <c:pt idx="854">
                  <c:v>0.52000000000000068</c:v>
                </c:pt>
                <c:pt idx="855">
                  <c:v>0.52693333333333403</c:v>
                </c:pt>
                <c:pt idx="856">
                  <c:v>0.53386666666666738</c:v>
                </c:pt>
                <c:pt idx="857">
                  <c:v>0.54080000000000072</c:v>
                </c:pt>
                <c:pt idx="858">
                  <c:v>0.54773333333333407</c:v>
                </c:pt>
                <c:pt idx="859">
                  <c:v>0.55466666666666742</c:v>
                </c:pt>
                <c:pt idx="860">
                  <c:v>0.56160000000000077</c:v>
                </c:pt>
                <c:pt idx="861">
                  <c:v>0.56853333333333411</c:v>
                </c:pt>
                <c:pt idx="862">
                  <c:v>0.57546666666666746</c:v>
                </c:pt>
                <c:pt idx="863">
                  <c:v>0.58240000000000081</c:v>
                </c:pt>
                <c:pt idx="864">
                  <c:v>0.58933333333333415</c:v>
                </c:pt>
                <c:pt idx="865">
                  <c:v>0.5962666666666675</c:v>
                </c:pt>
                <c:pt idx="866">
                  <c:v>0.60320000000000085</c:v>
                </c:pt>
                <c:pt idx="867">
                  <c:v>0.61013333333333419</c:v>
                </c:pt>
                <c:pt idx="868">
                  <c:v>0.61706666666666754</c:v>
                </c:pt>
                <c:pt idx="869">
                  <c:v>0.62400000000000089</c:v>
                </c:pt>
                <c:pt idx="870">
                  <c:v>0.63093333333333423</c:v>
                </c:pt>
                <c:pt idx="871">
                  <c:v>0.63786666666666758</c:v>
                </c:pt>
                <c:pt idx="872">
                  <c:v>0.64480000000000093</c:v>
                </c:pt>
                <c:pt idx="873">
                  <c:v>0.65173333333333427</c:v>
                </c:pt>
                <c:pt idx="874">
                  <c:v>0.65866666666666762</c:v>
                </c:pt>
                <c:pt idx="875">
                  <c:v>0.66560000000000097</c:v>
                </c:pt>
                <c:pt idx="876">
                  <c:v>0.67253333333333432</c:v>
                </c:pt>
                <c:pt idx="877">
                  <c:v>0.67946666666666766</c:v>
                </c:pt>
                <c:pt idx="878">
                  <c:v>0.68640000000000101</c:v>
                </c:pt>
                <c:pt idx="879">
                  <c:v>0.69333333333333436</c:v>
                </c:pt>
                <c:pt idx="880">
                  <c:v>0.7002666666666677</c:v>
                </c:pt>
                <c:pt idx="881">
                  <c:v>0.70720000000000105</c:v>
                </c:pt>
                <c:pt idx="882">
                  <c:v>0.7141333333333344</c:v>
                </c:pt>
                <c:pt idx="883">
                  <c:v>0.72106666666666774</c:v>
                </c:pt>
                <c:pt idx="884">
                  <c:v>0.72800000000000109</c:v>
                </c:pt>
                <c:pt idx="885">
                  <c:v>0.73493333333333444</c:v>
                </c:pt>
                <c:pt idx="886">
                  <c:v>0.74186666666666778</c:v>
                </c:pt>
                <c:pt idx="887">
                  <c:v>0.74880000000000113</c:v>
                </c:pt>
                <c:pt idx="888">
                  <c:v>0.75573333333333448</c:v>
                </c:pt>
                <c:pt idx="889">
                  <c:v>0.76266666666666783</c:v>
                </c:pt>
                <c:pt idx="890">
                  <c:v>0.76960000000000117</c:v>
                </c:pt>
                <c:pt idx="891">
                  <c:v>0.77653333333333452</c:v>
                </c:pt>
                <c:pt idx="892">
                  <c:v>0.78346666666666787</c:v>
                </c:pt>
                <c:pt idx="893">
                  <c:v>0.79040000000000121</c:v>
                </c:pt>
                <c:pt idx="894">
                  <c:v>0.79733333333333456</c:v>
                </c:pt>
                <c:pt idx="895">
                  <c:v>0.80426666666666791</c:v>
                </c:pt>
                <c:pt idx="896">
                  <c:v>0.81120000000000125</c:v>
                </c:pt>
                <c:pt idx="897">
                  <c:v>0.8181333333333346</c:v>
                </c:pt>
                <c:pt idx="898">
                  <c:v>0.82506666666666795</c:v>
                </c:pt>
                <c:pt idx="899">
                  <c:v>0.83200000000000129</c:v>
                </c:pt>
                <c:pt idx="900">
                  <c:v>0.83893333333333464</c:v>
                </c:pt>
                <c:pt idx="901">
                  <c:v>0.84586666666666799</c:v>
                </c:pt>
                <c:pt idx="902">
                  <c:v>0.85280000000000133</c:v>
                </c:pt>
                <c:pt idx="903">
                  <c:v>0.85973333333333468</c:v>
                </c:pt>
                <c:pt idx="904">
                  <c:v>0.86666666666666803</c:v>
                </c:pt>
                <c:pt idx="905">
                  <c:v>0.87360000000000138</c:v>
                </c:pt>
                <c:pt idx="906">
                  <c:v>0.88053333333333472</c:v>
                </c:pt>
                <c:pt idx="907">
                  <c:v>0.88746666666666807</c:v>
                </c:pt>
                <c:pt idx="908">
                  <c:v>0.89440000000000142</c:v>
                </c:pt>
                <c:pt idx="909">
                  <c:v>0.90133333333333476</c:v>
                </c:pt>
                <c:pt idx="910">
                  <c:v>0.90826666666666811</c:v>
                </c:pt>
                <c:pt idx="911">
                  <c:v>0.91520000000000146</c:v>
                </c:pt>
                <c:pt idx="912">
                  <c:v>0.9221333333333348</c:v>
                </c:pt>
                <c:pt idx="913">
                  <c:v>0.92906666666666815</c:v>
                </c:pt>
                <c:pt idx="914">
                  <c:v>0.9360000000000015</c:v>
                </c:pt>
                <c:pt idx="915">
                  <c:v>0.94293333333333484</c:v>
                </c:pt>
                <c:pt idx="916">
                  <c:v>0.94986666666666819</c:v>
                </c:pt>
                <c:pt idx="917">
                  <c:v>0.95680000000000154</c:v>
                </c:pt>
                <c:pt idx="918">
                  <c:v>0.96373333333333489</c:v>
                </c:pt>
                <c:pt idx="919">
                  <c:v>0.97066666666666823</c:v>
                </c:pt>
                <c:pt idx="920">
                  <c:v>0.97760000000000158</c:v>
                </c:pt>
                <c:pt idx="921">
                  <c:v>0.98453333333333493</c:v>
                </c:pt>
                <c:pt idx="922">
                  <c:v>0.99146666666666827</c:v>
                </c:pt>
                <c:pt idx="923">
                  <c:v>0.99840000000000162</c:v>
                </c:pt>
                <c:pt idx="924">
                  <c:v>1.005333333333335</c:v>
                </c:pt>
                <c:pt idx="925">
                  <c:v>1.0122666666666682</c:v>
                </c:pt>
                <c:pt idx="926">
                  <c:v>1.0192000000000014</c:v>
                </c:pt>
                <c:pt idx="927">
                  <c:v>1.0261333333333347</c:v>
                </c:pt>
                <c:pt idx="928">
                  <c:v>1.0330666666666679</c:v>
                </c:pt>
                <c:pt idx="929">
                  <c:v>1.0400000000000011</c:v>
                </c:pt>
                <c:pt idx="930">
                  <c:v>1.0469333333333344</c:v>
                </c:pt>
                <c:pt idx="931">
                  <c:v>1.0538666666666676</c:v>
                </c:pt>
                <c:pt idx="932">
                  <c:v>1.0608000000000009</c:v>
                </c:pt>
                <c:pt idx="933">
                  <c:v>1.0677333333333341</c:v>
                </c:pt>
                <c:pt idx="934">
                  <c:v>1.0746666666666673</c:v>
                </c:pt>
                <c:pt idx="935">
                  <c:v>1.0816000000000006</c:v>
                </c:pt>
                <c:pt idx="936">
                  <c:v>1.0885333333333338</c:v>
                </c:pt>
                <c:pt idx="937">
                  <c:v>1.095466666666667</c:v>
                </c:pt>
                <c:pt idx="938">
                  <c:v>1.1024000000000003</c:v>
                </c:pt>
                <c:pt idx="939">
                  <c:v>1.1093333333333335</c:v>
                </c:pt>
                <c:pt idx="940">
                  <c:v>1.1162666666666667</c:v>
                </c:pt>
                <c:pt idx="941">
                  <c:v>1.1232</c:v>
                </c:pt>
                <c:pt idx="942">
                  <c:v>1.1301333333333332</c:v>
                </c:pt>
                <c:pt idx="943">
                  <c:v>1.1370666666666664</c:v>
                </c:pt>
                <c:pt idx="944">
                  <c:v>1.1439999999999997</c:v>
                </c:pt>
                <c:pt idx="945">
                  <c:v>1.1509333333333329</c:v>
                </c:pt>
                <c:pt idx="946">
                  <c:v>1.1578666666666662</c:v>
                </c:pt>
                <c:pt idx="947">
                  <c:v>1.1647999999999994</c:v>
                </c:pt>
                <c:pt idx="948">
                  <c:v>1.1717333333333326</c:v>
                </c:pt>
                <c:pt idx="949">
                  <c:v>1.1786666666666659</c:v>
                </c:pt>
                <c:pt idx="950">
                  <c:v>1.1855999999999991</c:v>
                </c:pt>
                <c:pt idx="951">
                  <c:v>1.1925333333333323</c:v>
                </c:pt>
                <c:pt idx="952">
                  <c:v>1.1994666666666656</c:v>
                </c:pt>
                <c:pt idx="953">
                  <c:v>1.2063999999999988</c:v>
                </c:pt>
                <c:pt idx="954">
                  <c:v>1.213333333333332</c:v>
                </c:pt>
                <c:pt idx="955">
                  <c:v>1.2202666666666653</c:v>
                </c:pt>
                <c:pt idx="956">
                  <c:v>1.2271999999999985</c:v>
                </c:pt>
                <c:pt idx="957">
                  <c:v>1.2341333333333318</c:v>
                </c:pt>
                <c:pt idx="958">
                  <c:v>1.241066666666665</c:v>
                </c:pt>
                <c:pt idx="959">
                  <c:v>1.2479999999999982</c:v>
                </c:pt>
                <c:pt idx="960">
                  <c:v>1.2549333333333315</c:v>
                </c:pt>
                <c:pt idx="961">
                  <c:v>1.2618666666666647</c:v>
                </c:pt>
                <c:pt idx="962">
                  <c:v>1.2687999999999979</c:v>
                </c:pt>
                <c:pt idx="963">
                  <c:v>1.2757333333333312</c:v>
                </c:pt>
                <c:pt idx="964">
                  <c:v>1.2826666666666644</c:v>
                </c:pt>
                <c:pt idx="965">
                  <c:v>1.2895999999999976</c:v>
                </c:pt>
                <c:pt idx="966">
                  <c:v>1.2965333333333309</c:v>
                </c:pt>
                <c:pt idx="967">
                  <c:v>1.3034666666666641</c:v>
                </c:pt>
                <c:pt idx="968">
                  <c:v>1.3103999999999973</c:v>
                </c:pt>
                <c:pt idx="969">
                  <c:v>1.3173333333333306</c:v>
                </c:pt>
                <c:pt idx="970">
                  <c:v>1.3242666666666638</c:v>
                </c:pt>
                <c:pt idx="971">
                  <c:v>1.3311999999999971</c:v>
                </c:pt>
                <c:pt idx="972">
                  <c:v>1.3381333333333303</c:v>
                </c:pt>
                <c:pt idx="973">
                  <c:v>1.3450666666666635</c:v>
                </c:pt>
                <c:pt idx="974">
                  <c:v>1.3519999999999968</c:v>
                </c:pt>
                <c:pt idx="975">
                  <c:v>1.35893333333333</c:v>
                </c:pt>
                <c:pt idx="976">
                  <c:v>1.3658666666666632</c:v>
                </c:pt>
                <c:pt idx="977">
                  <c:v>1.3727999999999965</c:v>
                </c:pt>
                <c:pt idx="978">
                  <c:v>1.3797333333333297</c:v>
                </c:pt>
                <c:pt idx="979">
                  <c:v>1.3866666666666629</c:v>
                </c:pt>
                <c:pt idx="980">
                  <c:v>1.3935999999999962</c:v>
                </c:pt>
                <c:pt idx="981">
                  <c:v>1.4005333333333294</c:v>
                </c:pt>
                <c:pt idx="982">
                  <c:v>1.4074666666666626</c:v>
                </c:pt>
                <c:pt idx="983">
                  <c:v>1.4143999999999959</c:v>
                </c:pt>
                <c:pt idx="984">
                  <c:v>1.4213333333333291</c:v>
                </c:pt>
                <c:pt idx="985">
                  <c:v>1.4282666666666624</c:v>
                </c:pt>
                <c:pt idx="986">
                  <c:v>1.4351999999999956</c:v>
                </c:pt>
                <c:pt idx="987">
                  <c:v>1.4421333333333288</c:v>
                </c:pt>
                <c:pt idx="988">
                  <c:v>1.4490666666666621</c:v>
                </c:pt>
                <c:pt idx="989">
                  <c:v>1.4559999999999953</c:v>
                </c:pt>
                <c:pt idx="990">
                  <c:v>1.4629333333333285</c:v>
                </c:pt>
                <c:pt idx="991">
                  <c:v>1.4698666666666618</c:v>
                </c:pt>
                <c:pt idx="992">
                  <c:v>1.476799999999995</c:v>
                </c:pt>
                <c:pt idx="993">
                  <c:v>1.4837333333333282</c:v>
                </c:pt>
                <c:pt idx="994">
                  <c:v>1.4906666666666615</c:v>
                </c:pt>
                <c:pt idx="995">
                  <c:v>1.4975999999999947</c:v>
                </c:pt>
                <c:pt idx="996">
                  <c:v>1.5045333333333279</c:v>
                </c:pt>
                <c:pt idx="997">
                  <c:v>1.5114666666666612</c:v>
                </c:pt>
                <c:pt idx="998">
                  <c:v>1.5183999999999944</c:v>
                </c:pt>
                <c:pt idx="999">
                  <c:v>1.5253333333333277</c:v>
                </c:pt>
                <c:pt idx="1000">
                  <c:v>1.5322666666666609</c:v>
                </c:pt>
                <c:pt idx="1001">
                  <c:v>1.5391999999999941</c:v>
                </c:pt>
                <c:pt idx="1002">
                  <c:v>1.5461333333333274</c:v>
                </c:pt>
                <c:pt idx="1003">
                  <c:v>1.5530666666666606</c:v>
                </c:pt>
                <c:pt idx="1004">
                  <c:v>1.5599999999999938</c:v>
                </c:pt>
                <c:pt idx="1005">
                  <c:v>1.5669333333333271</c:v>
                </c:pt>
                <c:pt idx="1006">
                  <c:v>1.5738666666666603</c:v>
                </c:pt>
                <c:pt idx="1007">
                  <c:v>1.5807999999999935</c:v>
                </c:pt>
                <c:pt idx="1008">
                  <c:v>1.5877333333333268</c:v>
                </c:pt>
                <c:pt idx="1009">
                  <c:v>1.59466666666666</c:v>
                </c:pt>
                <c:pt idx="1010">
                  <c:v>1.6015999999999933</c:v>
                </c:pt>
                <c:pt idx="1011">
                  <c:v>1.6085333333333265</c:v>
                </c:pt>
                <c:pt idx="1012">
                  <c:v>1.6154666666666597</c:v>
                </c:pt>
                <c:pt idx="1013">
                  <c:v>1.622399999999993</c:v>
                </c:pt>
                <c:pt idx="1014">
                  <c:v>1.6293333333333262</c:v>
                </c:pt>
                <c:pt idx="1015">
                  <c:v>1.6362666666666594</c:v>
                </c:pt>
                <c:pt idx="1016">
                  <c:v>1.6431999999999927</c:v>
                </c:pt>
                <c:pt idx="1017">
                  <c:v>1.6501333333333259</c:v>
                </c:pt>
                <c:pt idx="1018">
                  <c:v>1.6570666666666591</c:v>
                </c:pt>
                <c:pt idx="1019">
                  <c:v>1.6639999999999924</c:v>
                </c:pt>
                <c:pt idx="1020">
                  <c:v>1.6709333333333256</c:v>
                </c:pt>
                <c:pt idx="1021">
                  <c:v>1.6778666666666588</c:v>
                </c:pt>
                <c:pt idx="1022">
                  <c:v>1.6847999999999921</c:v>
                </c:pt>
                <c:pt idx="1023">
                  <c:v>1.6917333333333253</c:v>
                </c:pt>
                <c:pt idx="1024">
                  <c:v>1.6986666666666586</c:v>
                </c:pt>
                <c:pt idx="1025">
                  <c:v>1.7055999999999918</c:v>
                </c:pt>
                <c:pt idx="1026">
                  <c:v>1.712533333333325</c:v>
                </c:pt>
                <c:pt idx="1027">
                  <c:v>1.7194666666666583</c:v>
                </c:pt>
                <c:pt idx="1028">
                  <c:v>1.7263999999999915</c:v>
                </c:pt>
                <c:pt idx="1029">
                  <c:v>1.7333333333333247</c:v>
                </c:pt>
                <c:pt idx="1030">
                  <c:v>1.740266666666658</c:v>
                </c:pt>
                <c:pt idx="1031">
                  <c:v>1.7471999999999912</c:v>
                </c:pt>
                <c:pt idx="1032">
                  <c:v>1.7541333333333244</c:v>
                </c:pt>
                <c:pt idx="1033">
                  <c:v>1.7610666666666577</c:v>
                </c:pt>
                <c:pt idx="1034">
                  <c:v>1.7679999999999909</c:v>
                </c:pt>
                <c:pt idx="1035">
                  <c:v>1.7749333333333241</c:v>
                </c:pt>
                <c:pt idx="1036">
                  <c:v>1.7818666666666574</c:v>
                </c:pt>
                <c:pt idx="1037">
                  <c:v>1.7887999999999906</c:v>
                </c:pt>
                <c:pt idx="1038">
                  <c:v>1.7957333333333239</c:v>
                </c:pt>
                <c:pt idx="1039">
                  <c:v>1.8026666666666571</c:v>
                </c:pt>
                <c:pt idx="1040">
                  <c:v>1.8095999999999903</c:v>
                </c:pt>
                <c:pt idx="1041">
                  <c:v>1.8165333333333236</c:v>
                </c:pt>
                <c:pt idx="1042">
                  <c:v>1.8234666666666568</c:v>
                </c:pt>
                <c:pt idx="1043">
                  <c:v>1.83039999999999</c:v>
                </c:pt>
                <c:pt idx="1044">
                  <c:v>1.8373333333333233</c:v>
                </c:pt>
                <c:pt idx="1045">
                  <c:v>1.8442666666666565</c:v>
                </c:pt>
                <c:pt idx="1046">
                  <c:v>1.8511999999999897</c:v>
                </c:pt>
                <c:pt idx="1047">
                  <c:v>1.858133333333323</c:v>
                </c:pt>
                <c:pt idx="1048">
                  <c:v>1.8650666666666562</c:v>
                </c:pt>
                <c:pt idx="1049">
                  <c:v>1.8719999999999895</c:v>
                </c:pt>
                <c:pt idx="1050">
                  <c:v>1.8789333333333227</c:v>
                </c:pt>
                <c:pt idx="1051">
                  <c:v>1.8858666666666559</c:v>
                </c:pt>
                <c:pt idx="1052">
                  <c:v>1.8927999999999892</c:v>
                </c:pt>
                <c:pt idx="1053">
                  <c:v>1.8997333333333224</c:v>
                </c:pt>
                <c:pt idx="1054">
                  <c:v>1.9066666666666556</c:v>
                </c:pt>
                <c:pt idx="1055">
                  <c:v>1.9135999999999889</c:v>
                </c:pt>
                <c:pt idx="1056">
                  <c:v>1.9205333333333221</c:v>
                </c:pt>
                <c:pt idx="1057">
                  <c:v>1.9274666666666553</c:v>
                </c:pt>
                <c:pt idx="1058">
                  <c:v>1.9343999999999886</c:v>
                </c:pt>
                <c:pt idx="1059">
                  <c:v>1.9413333333333218</c:v>
                </c:pt>
                <c:pt idx="1060">
                  <c:v>1.948266666666655</c:v>
                </c:pt>
                <c:pt idx="1061">
                  <c:v>1.9551999999999883</c:v>
                </c:pt>
                <c:pt idx="1062">
                  <c:v>1.9621333333333215</c:v>
                </c:pt>
                <c:pt idx="1063">
                  <c:v>1.9690666666666548</c:v>
                </c:pt>
                <c:pt idx="1064">
                  <c:v>1.975999999999988</c:v>
                </c:pt>
                <c:pt idx="1065">
                  <c:v>1.9829333333333212</c:v>
                </c:pt>
                <c:pt idx="1066">
                  <c:v>1.9898666666666545</c:v>
                </c:pt>
                <c:pt idx="1067">
                  <c:v>1.9967999999999877</c:v>
                </c:pt>
                <c:pt idx="1068">
                  <c:v>2.0037333333333209</c:v>
                </c:pt>
                <c:pt idx="1069">
                  <c:v>2.0106666666666544</c:v>
                </c:pt>
                <c:pt idx="1070">
                  <c:v>2.0175999999999878</c:v>
                </c:pt>
                <c:pt idx="1071">
                  <c:v>2.0245333333333213</c:v>
                </c:pt>
                <c:pt idx="1072">
                  <c:v>2.0314666666666548</c:v>
                </c:pt>
                <c:pt idx="1073">
                  <c:v>2.0383999999999882</c:v>
                </c:pt>
                <c:pt idx="1074">
                  <c:v>2.0453333333333217</c:v>
                </c:pt>
                <c:pt idx="1075">
                  <c:v>2.0522666666666551</c:v>
                </c:pt>
                <c:pt idx="1076">
                  <c:v>2.0591999999999886</c:v>
                </c:pt>
                <c:pt idx="1077">
                  <c:v>2.0661333333333221</c:v>
                </c:pt>
                <c:pt idx="1078">
                  <c:v>2.0730666666666555</c:v>
                </c:pt>
                <c:pt idx="1079">
                  <c:v>2.079999999999989</c:v>
                </c:pt>
                <c:pt idx="1080">
                  <c:v>2.0869333333333224</c:v>
                </c:pt>
                <c:pt idx="1081">
                  <c:v>2.0938666666666559</c:v>
                </c:pt>
                <c:pt idx="1082">
                  <c:v>2.1007999999999893</c:v>
                </c:pt>
                <c:pt idx="1083">
                  <c:v>2.1077333333333228</c:v>
                </c:pt>
                <c:pt idx="1084">
                  <c:v>2.1146666666666563</c:v>
                </c:pt>
                <c:pt idx="1085">
                  <c:v>2.1215999999999897</c:v>
                </c:pt>
                <c:pt idx="1086">
                  <c:v>2.1285333333333232</c:v>
                </c:pt>
                <c:pt idx="1087">
                  <c:v>2.1354666666666566</c:v>
                </c:pt>
                <c:pt idx="1088">
                  <c:v>2.1423999999999901</c:v>
                </c:pt>
                <c:pt idx="1089">
                  <c:v>2.1493333333333235</c:v>
                </c:pt>
                <c:pt idx="1090">
                  <c:v>2.156266666666657</c:v>
                </c:pt>
                <c:pt idx="1091">
                  <c:v>2.1631999999999905</c:v>
                </c:pt>
                <c:pt idx="1092">
                  <c:v>2.1701333333333239</c:v>
                </c:pt>
                <c:pt idx="1093">
                  <c:v>2.1770666666666574</c:v>
                </c:pt>
                <c:pt idx="1094">
                  <c:v>2.1839999999999908</c:v>
                </c:pt>
                <c:pt idx="1095">
                  <c:v>2.1909333333333243</c:v>
                </c:pt>
                <c:pt idx="1096">
                  <c:v>2.1978666666666578</c:v>
                </c:pt>
                <c:pt idx="1097">
                  <c:v>2.2047999999999912</c:v>
                </c:pt>
                <c:pt idx="1098">
                  <c:v>2.2117333333333247</c:v>
                </c:pt>
                <c:pt idx="1099">
                  <c:v>2.2186666666666581</c:v>
                </c:pt>
                <c:pt idx="1100">
                  <c:v>2.2255999999999916</c:v>
                </c:pt>
                <c:pt idx="1101">
                  <c:v>2.232533333333325</c:v>
                </c:pt>
                <c:pt idx="1102">
                  <c:v>2.2394666666666585</c:v>
                </c:pt>
                <c:pt idx="1103">
                  <c:v>2.246399999999992</c:v>
                </c:pt>
                <c:pt idx="1104">
                  <c:v>2.2533333333333254</c:v>
                </c:pt>
                <c:pt idx="1105">
                  <c:v>2.2602666666666589</c:v>
                </c:pt>
                <c:pt idx="1106">
                  <c:v>2.2671999999999923</c:v>
                </c:pt>
                <c:pt idx="1107">
                  <c:v>2.2741333333333258</c:v>
                </c:pt>
                <c:pt idx="1108">
                  <c:v>2.2810666666666592</c:v>
                </c:pt>
                <c:pt idx="1109">
                  <c:v>2.2879999999999927</c:v>
                </c:pt>
                <c:pt idx="1110">
                  <c:v>2.2949333333333262</c:v>
                </c:pt>
                <c:pt idx="1111">
                  <c:v>2.3018666666666596</c:v>
                </c:pt>
                <c:pt idx="1112">
                  <c:v>2.3087999999999931</c:v>
                </c:pt>
                <c:pt idx="1113">
                  <c:v>2.3157333333333265</c:v>
                </c:pt>
                <c:pt idx="1114">
                  <c:v>2.32266666666666</c:v>
                </c:pt>
                <c:pt idx="1115">
                  <c:v>2.3295999999999935</c:v>
                </c:pt>
                <c:pt idx="1116">
                  <c:v>2.3365333333333269</c:v>
                </c:pt>
                <c:pt idx="1117">
                  <c:v>2.3434666666666604</c:v>
                </c:pt>
                <c:pt idx="1118">
                  <c:v>2.3503999999999938</c:v>
                </c:pt>
                <c:pt idx="1119">
                  <c:v>2.3573333333333273</c:v>
                </c:pt>
                <c:pt idx="1120">
                  <c:v>2.3642666666666607</c:v>
                </c:pt>
                <c:pt idx="1121">
                  <c:v>2.3711999999999942</c:v>
                </c:pt>
                <c:pt idx="1122">
                  <c:v>2.3781333333333277</c:v>
                </c:pt>
                <c:pt idx="1123">
                  <c:v>2.3850666666666611</c:v>
                </c:pt>
                <c:pt idx="1124">
                  <c:v>2.3919999999999946</c:v>
                </c:pt>
                <c:pt idx="1125">
                  <c:v>2.398933333333328</c:v>
                </c:pt>
                <c:pt idx="1126">
                  <c:v>2.4058666666666615</c:v>
                </c:pt>
                <c:pt idx="1127">
                  <c:v>2.4127999999999949</c:v>
                </c:pt>
                <c:pt idx="1128">
                  <c:v>2.4197333333333284</c:v>
                </c:pt>
                <c:pt idx="1129">
                  <c:v>2.4266666666666619</c:v>
                </c:pt>
                <c:pt idx="1130">
                  <c:v>2.4335999999999953</c:v>
                </c:pt>
                <c:pt idx="1131">
                  <c:v>2.4405333333333288</c:v>
                </c:pt>
                <c:pt idx="1132">
                  <c:v>2.4474666666666622</c:v>
                </c:pt>
                <c:pt idx="1133">
                  <c:v>2.4543999999999957</c:v>
                </c:pt>
                <c:pt idx="1134">
                  <c:v>2.4613333333333292</c:v>
                </c:pt>
                <c:pt idx="1135">
                  <c:v>2.4682666666666626</c:v>
                </c:pt>
                <c:pt idx="1136">
                  <c:v>2.4751999999999961</c:v>
                </c:pt>
                <c:pt idx="1137">
                  <c:v>2.4821333333333295</c:v>
                </c:pt>
                <c:pt idx="1138">
                  <c:v>2.489066666666663</c:v>
                </c:pt>
                <c:pt idx="1139">
                  <c:v>2.4959999999999964</c:v>
                </c:pt>
                <c:pt idx="1140">
                  <c:v>2.5029333333333299</c:v>
                </c:pt>
                <c:pt idx="1141">
                  <c:v>2.5098666666666634</c:v>
                </c:pt>
                <c:pt idx="1142">
                  <c:v>2.5167999999999968</c:v>
                </c:pt>
                <c:pt idx="1143">
                  <c:v>2.5237333333333303</c:v>
                </c:pt>
                <c:pt idx="1144">
                  <c:v>2.5306666666666637</c:v>
                </c:pt>
                <c:pt idx="1145">
                  <c:v>2.5375999999999972</c:v>
                </c:pt>
                <c:pt idx="1146">
                  <c:v>2.5445333333333306</c:v>
                </c:pt>
                <c:pt idx="1147">
                  <c:v>2.5514666666666641</c:v>
                </c:pt>
                <c:pt idx="1148">
                  <c:v>2.5583999999999976</c:v>
                </c:pt>
                <c:pt idx="1149">
                  <c:v>2.565333333333331</c:v>
                </c:pt>
                <c:pt idx="1150">
                  <c:v>2.5722666666666645</c:v>
                </c:pt>
                <c:pt idx="1151">
                  <c:v>2.5791999999999979</c:v>
                </c:pt>
                <c:pt idx="1152">
                  <c:v>2.5861333333333314</c:v>
                </c:pt>
                <c:pt idx="1153">
                  <c:v>2.5930666666666649</c:v>
                </c:pt>
                <c:pt idx="1154">
                  <c:v>2.5999999999999983</c:v>
                </c:pt>
                <c:pt idx="1155">
                  <c:v>2.6069333333333318</c:v>
                </c:pt>
                <c:pt idx="1156">
                  <c:v>2.6138666666666652</c:v>
                </c:pt>
                <c:pt idx="1157">
                  <c:v>2.6207999999999987</c:v>
                </c:pt>
                <c:pt idx="1158">
                  <c:v>2.6277333333333321</c:v>
                </c:pt>
                <c:pt idx="1159">
                  <c:v>2.6346666666666656</c:v>
                </c:pt>
                <c:pt idx="1160">
                  <c:v>2.6415999999999991</c:v>
                </c:pt>
                <c:pt idx="1161">
                  <c:v>2.6485333333333325</c:v>
                </c:pt>
                <c:pt idx="1162">
                  <c:v>2.655466666666666</c:v>
                </c:pt>
                <c:pt idx="1163">
                  <c:v>2.6623999999999994</c:v>
                </c:pt>
                <c:pt idx="1164">
                  <c:v>2.6693333333333329</c:v>
                </c:pt>
                <c:pt idx="1165">
                  <c:v>2.6762666666666663</c:v>
                </c:pt>
                <c:pt idx="1166">
                  <c:v>2.6831999999999998</c:v>
                </c:pt>
                <c:pt idx="1167">
                  <c:v>2.6901333333333333</c:v>
                </c:pt>
                <c:pt idx="1168">
                  <c:v>2.6970666666666667</c:v>
                </c:pt>
                <c:pt idx="1169">
                  <c:v>2.7040000000000002</c:v>
                </c:pt>
                <c:pt idx="1170">
                  <c:v>2.7109333333333336</c:v>
                </c:pt>
                <c:pt idx="1171">
                  <c:v>2.7178666666666671</c:v>
                </c:pt>
                <c:pt idx="1172">
                  <c:v>2.7248000000000006</c:v>
                </c:pt>
                <c:pt idx="1173">
                  <c:v>2.731733333333334</c:v>
                </c:pt>
                <c:pt idx="1174">
                  <c:v>2.7386666666666675</c:v>
                </c:pt>
                <c:pt idx="1175">
                  <c:v>2.7456000000000009</c:v>
                </c:pt>
                <c:pt idx="1176">
                  <c:v>2.7525333333333344</c:v>
                </c:pt>
                <c:pt idx="1177">
                  <c:v>2.7594666666666678</c:v>
                </c:pt>
                <c:pt idx="1178">
                  <c:v>2.7664000000000013</c:v>
                </c:pt>
                <c:pt idx="1179">
                  <c:v>2.7733333333333348</c:v>
                </c:pt>
                <c:pt idx="1180">
                  <c:v>2.7802666666666682</c:v>
                </c:pt>
                <c:pt idx="1181">
                  <c:v>2.7872000000000017</c:v>
                </c:pt>
                <c:pt idx="1182">
                  <c:v>2.7941333333333351</c:v>
                </c:pt>
                <c:pt idx="1183">
                  <c:v>2.8010666666666686</c:v>
                </c:pt>
                <c:pt idx="1184">
                  <c:v>2.808000000000002</c:v>
                </c:pt>
                <c:pt idx="1185">
                  <c:v>2.8149333333333355</c:v>
                </c:pt>
                <c:pt idx="1186">
                  <c:v>2.821866666666669</c:v>
                </c:pt>
                <c:pt idx="1187">
                  <c:v>2.8288000000000024</c:v>
                </c:pt>
                <c:pt idx="1188">
                  <c:v>2.8357333333333359</c:v>
                </c:pt>
                <c:pt idx="1189">
                  <c:v>2.8426666666666693</c:v>
                </c:pt>
                <c:pt idx="1190">
                  <c:v>2.8496000000000028</c:v>
                </c:pt>
                <c:pt idx="1191">
                  <c:v>2.8565333333333363</c:v>
                </c:pt>
                <c:pt idx="1192">
                  <c:v>2.8634666666666697</c:v>
                </c:pt>
                <c:pt idx="1193">
                  <c:v>2.8704000000000032</c:v>
                </c:pt>
                <c:pt idx="1194">
                  <c:v>2.8773333333333366</c:v>
                </c:pt>
                <c:pt idx="1195">
                  <c:v>2.8842666666666701</c:v>
                </c:pt>
                <c:pt idx="1196">
                  <c:v>2.8912000000000035</c:v>
                </c:pt>
                <c:pt idx="1197">
                  <c:v>2.898133333333337</c:v>
                </c:pt>
                <c:pt idx="1198">
                  <c:v>2.9050666666666705</c:v>
                </c:pt>
                <c:pt idx="1199">
                  <c:v>2.9120000000000039</c:v>
                </c:pt>
                <c:pt idx="1200">
                  <c:v>2.9189333333333374</c:v>
                </c:pt>
                <c:pt idx="1201">
                  <c:v>2.9258666666666708</c:v>
                </c:pt>
                <c:pt idx="1202">
                  <c:v>2.9328000000000043</c:v>
                </c:pt>
                <c:pt idx="1203">
                  <c:v>2.9397333333333378</c:v>
                </c:pt>
                <c:pt idx="1204">
                  <c:v>2.9466666666666712</c:v>
                </c:pt>
                <c:pt idx="1205">
                  <c:v>2.9536000000000047</c:v>
                </c:pt>
                <c:pt idx="1206">
                  <c:v>2.9605333333333381</c:v>
                </c:pt>
                <c:pt idx="1207">
                  <c:v>2.9674666666666716</c:v>
                </c:pt>
                <c:pt idx="1208">
                  <c:v>2.974400000000005</c:v>
                </c:pt>
                <c:pt idx="1209">
                  <c:v>2.9813333333333385</c:v>
                </c:pt>
                <c:pt idx="1210">
                  <c:v>2.988266666666672</c:v>
                </c:pt>
                <c:pt idx="1211">
                  <c:v>2.9952000000000054</c:v>
                </c:pt>
                <c:pt idx="1212">
                  <c:v>3.0021333333333389</c:v>
                </c:pt>
                <c:pt idx="1213">
                  <c:v>3.0090666666666723</c:v>
                </c:pt>
                <c:pt idx="1214">
                  <c:v>3.0160000000000058</c:v>
                </c:pt>
                <c:pt idx="1215">
                  <c:v>3.0229333333333392</c:v>
                </c:pt>
                <c:pt idx="1216">
                  <c:v>3.0298666666666727</c:v>
                </c:pt>
                <c:pt idx="1217">
                  <c:v>3.0368000000000062</c:v>
                </c:pt>
                <c:pt idx="1218">
                  <c:v>3.0437333333333396</c:v>
                </c:pt>
                <c:pt idx="1219">
                  <c:v>3.0506666666666731</c:v>
                </c:pt>
                <c:pt idx="1220">
                  <c:v>3.0576000000000065</c:v>
                </c:pt>
                <c:pt idx="1221">
                  <c:v>3.06453333333334</c:v>
                </c:pt>
                <c:pt idx="1222">
                  <c:v>3.0714666666666735</c:v>
                </c:pt>
                <c:pt idx="1223">
                  <c:v>3.0784000000000069</c:v>
                </c:pt>
                <c:pt idx="1224">
                  <c:v>3.0853333333333404</c:v>
                </c:pt>
                <c:pt idx="1225">
                  <c:v>3.0922666666666738</c:v>
                </c:pt>
                <c:pt idx="1226">
                  <c:v>3.0992000000000073</c:v>
                </c:pt>
                <c:pt idx="1227">
                  <c:v>3.1061333333333407</c:v>
                </c:pt>
                <c:pt idx="1228">
                  <c:v>3.1130666666666742</c:v>
                </c:pt>
                <c:pt idx="1229">
                  <c:v>3.1200000000000077</c:v>
                </c:pt>
                <c:pt idx="1230">
                  <c:v>3.1269333333333411</c:v>
                </c:pt>
                <c:pt idx="1231">
                  <c:v>3.1338666666666746</c:v>
                </c:pt>
                <c:pt idx="1232">
                  <c:v>3.140800000000008</c:v>
                </c:pt>
                <c:pt idx="1233">
                  <c:v>3.1477333333333415</c:v>
                </c:pt>
                <c:pt idx="1234">
                  <c:v>3.1546666666666749</c:v>
                </c:pt>
                <c:pt idx="1235">
                  <c:v>3.1616000000000084</c:v>
                </c:pt>
                <c:pt idx="1236">
                  <c:v>3.1685333333333419</c:v>
                </c:pt>
                <c:pt idx="1237">
                  <c:v>3.1754666666666753</c:v>
                </c:pt>
                <c:pt idx="1238">
                  <c:v>3.1824000000000088</c:v>
                </c:pt>
                <c:pt idx="1239">
                  <c:v>3.1893333333333422</c:v>
                </c:pt>
                <c:pt idx="1240">
                  <c:v>3.1962666666666757</c:v>
                </c:pt>
                <c:pt idx="1241">
                  <c:v>3.2032000000000092</c:v>
                </c:pt>
                <c:pt idx="1242">
                  <c:v>3.2101333333333426</c:v>
                </c:pt>
                <c:pt idx="1243">
                  <c:v>3.2170666666666761</c:v>
                </c:pt>
                <c:pt idx="1244">
                  <c:v>3.2240000000000095</c:v>
                </c:pt>
                <c:pt idx="1245">
                  <c:v>3.230933333333343</c:v>
                </c:pt>
                <c:pt idx="1246">
                  <c:v>3.2378666666666764</c:v>
                </c:pt>
                <c:pt idx="1247">
                  <c:v>3.2448000000000099</c:v>
                </c:pt>
                <c:pt idx="1248">
                  <c:v>3.2517333333333434</c:v>
                </c:pt>
                <c:pt idx="1249">
                  <c:v>3.2586666666666768</c:v>
                </c:pt>
                <c:pt idx="1250">
                  <c:v>3.2656000000000103</c:v>
                </c:pt>
                <c:pt idx="1251">
                  <c:v>3.2725333333333437</c:v>
                </c:pt>
                <c:pt idx="1252">
                  <c:v>3.2794666666666772</c:v>
                </c:pt>
                <c:pt idx="1253">
                  <c:v>3.2864000000000106</c:v>
                </c:pt>
                <c:pt idx="1254">
                  <c:v>3.2933333333333441</c:v>
                </c:pt>
                <c:pt idx="1255">
                  <c:v>3.3002666666666776</c:v>
                </c:pt>
                <c:pt idx="1256">
                  <c:v>3.307200000000011</c:v>
                </c:pt>
                <c:pt idx="1257">
                  <c:v>3.3141333333333445</c:v>
                </c:pt>
                <c:pt idx="1258">
                  <c:v>3.3210666666666779</c:v>
                </c:pt>
                <c:pt idx="1259">
                  <c:v>3.3280000000000114</c:v>
                </c:pt>
                <c:pt idx="1260">
                  <c:v>3.3349333333333449</c:v>
                </c:pt>
                <c:pt idx="1261">
                  <c:v>3.3418666666666783</c:v>
                </c:pt>
                <c:pt idx="1262">
                  <c:v>3.3488000000000118</c:v>
                </c:pt>
                <c:pt idx="1263">
                  <c:v>3.3557333333333452</c:v>
                </c:pt>
                <c:pt idx="1264">
                  <c:v>3.3626666666666787</c:v>
                </c:pt>
                <c:pt idx="1265">
                  <c:v>3.3696000000000121</c:v>
                </c:pt>
                <c:pt idx="1266">
                  <c:v>3.3765333333333456</c:v>
                </c:pt>
                <c:pt idx="1267">
                  <c:v>3.3834666666666791</c:v>
                </c:pt>
                <c:pt idx="1268">
                  <c:v>3.3904000000000125</c:v>
                </c:pt>
                <c:pt idx="1269">
                  <c:v>3.397333333333346</c:v>
                </c:pt>
                <c:pt idx="1270">
                  <c:v>3.4042666666666794</c:v>
                </c:pt>
                <c:pt idx="1271">
                  <c:v>3.4112000000000129</c:v>
                </c:pt>
                <c:pt idx="1272">
                  <c:v>3.4181333333333463</c:v>
                </c:pt>
                <c:pt idx="1273">
                  <c:v>3.4250666666666798</c:v>
                </c:pt>
                <c:pt idx="1274">
                  <c:v>3.4320000000000133</c:v>
                </c:pt>
                <c:pt idx="1275">
                  <c:v>3.4389333333333467</c:v>
                </c:pt>
                <c:pt idx="1276">
                  <c:v>3.4458666666666802</c:v>
                </c:pt>
                <c:pt idx="1277">
                  <c:v>3.4528000000000136</c:v>
                </c:pt>
                <c:pt idx="1278">
                  <c:v>3.4597333333333471</c:v>
                </c:pt>
                <c:pt idx="1279">
                  <c:v>3.4666666666666806</c:v>
                </c:pt>
                <c:pt idx="1280">
                  <c:v>3.473600000000014</c:v>
                </c:pt>
                <c:pt idx="1281">
                  <c:v>3.4805333333333475</c:v>
                </c:pt>
                <c:pt idx="1282">
                  <c:v>3.4874666666666809</c:v>
                </c:pt>
                <c:pt idx="1283">
                  <c:v>3.4944000000000144</c:v>
                </c:pt>
                <c:pt idx="1284">
                  <c:v>3.5013333333333478</c:v>
                </c:pt>
                <c:pt idx="1285">
                  <c:v>3.5082666666666813</c:v>
                </c:pt>
                <c:pt idx="1286">
                  <c:v>3.5152000000000148</c:v>
                </c:pt>
                <c:pt idx="1287">
                  <c:v>3.5221333333333482</c:v>
                </c:pt>
                <c:pt idx="1288">
                  <c:v>3.5290666666666817</c:v>
                </c:pt>
                <c:pt idx="1289">
                  <c:v>3.5360000000000151</c:v>
                </c:pt>
                <c:pt idx="1290">
                  <c:v>3.5429333333333486</c:v>
                </c:pt>
                <c:pt idx="1291">
                  <c:v>3.549866666666682</c:v>
                </c:pt>
                <c:pt idx="1292">
                  <c:v>3.5568000000000155</c:v>
                </c:pt>
                <c:pt idx="1293">
                  <c:v>3.563733333333349</c:v>
                </c:pt>
                <c:pt idx="1294">
                  <c:v>3.5706666666666824</c:v>
                </c:pt>
                <c:pt idx="1295">
                  <c:v>3.5776000000000159</c:v>
                </c:pt>
                <c:pt idx="1296">
                  <c:v>3.5845333333333493</c:v>
                </c:pt>
                <c:pt idx="1297">
                  <c:v>3.5914666666666828</c:v>
                </c:pt>
                <c:pt idx="1298">
                  <c:v>3.5984000000000163</c:v>
                </c:pt>
                <c:pt idx="1299">
                  <c:v>3.6053333333333497</c:v>
                </c:pt>
                <c:pt idx="1300">
                  <c:v>3.6122666666666832</c:v>
                </c:pt>
                <c:pt idx="1301">
                  <c:v>3.6192000000000166</c:v>
                </c:pt>
                <c:pt idx="1302">
                  <c:v>3.6261333333333501</c:v>
                </c:pt>
                <c:pt idx="1303">
                  <c:v>3.6330666666666835</c:v>
                </c:pt>
                <c:pt idx="1304">
                  <c:v>3.640000000000017</c:v>
                </c:pt>
                <c:pt idx="1305">
                  <c:v>3.6469333333333505</c:v>
                </c:pt>
                <c:pt idx="1306">
                  <c:v>3.6538666666666839</c:v>
                </c:pt>
                <c:pt idx="1307">
                  <c:v>3.6608000000000174</c:v>
                </c:pt>
                <c:pt idx="1308">
                  <c:v>3.6677333333333508</c:v>
                </c:pt>
                <c:pt idx="1309">
                  <c:v>3.6746666666666843</c:v>
                </c:pt>
                <c:pt idx="1310">
                  <c:v>3.6816000000000177</c:v>
                </c:pt>
                <c:pt idx="1311">
                  <c:v>3.6885333333333512</c:v>
                </c:pt>
                <c:pt idx="1312">
                  <c:v>3.6954666666666847</c:v>
                </c:pt>
                <c:pt idx="1313">
                  <c:v>3.7024000000000181</c:v>
                </c:pt>
                <c:pt idx="1314">
                  <c:v>3.7093333333333516</c:v>
                </c:pt>
                <c:pt idx="1315">
                  <c:v>3.716266666666685</c:v>
                </c:pt>
                <c:pt idx="1316">
                  <c:v>3.7232000000000185</c:v>
                </c:pt>
                <c:pt idx="1317">
                  <c:v>3.730133333333352</c:v>
                </c:pt>
                <c:pt idx="1318">
                  <c:v>3.7370666666666854</c:v>
                </c:pt>
                <c:pt idx="1319">
                  <c:v>3.7440000000000189</c:v>
                </c:pt>
                <c:pt idx="1320">
                  <c:v>3.7509333333333523</c:v>
                </c:pt>
                <c:pt idx="1321">
                  <c:v>3.7578666666666858</c:v>
                </c:pt>
                <c:pt idx="1322">
                  <c:v>3.7648000000000192</c:v>
                </c:pt>
                <c:pt idx="1323">
                  <c:v>3.7717333333333527</c:v>
                </c:pt>
                <c:pt idx="1324">
                  <c:v>3.7786666666666862</c:v>
                </c:pt>
                <c:pt idx="1325">
                  <c:v>3.7856000000000196</c:v>
                </c:pt>
                <c:pt idx="1326">
                  <c:v>3.7925333333333531</c:v>
                </c:pt>
                <c:pt idx="1327">
                  <c:v>3.7994666666666865</c:v>
                </c:pt>
                <c:pt idx="1328">
                  <c:v>3.80640000000002</c:v>
                </c:pt>
                <c:pt idx="1329">
                  <c:v>3.8133333333333534</c:v>
                </c:pt>
                <c:pt idx="1330">
                  <c:v>3.8202666666666869</c:v>
                </c:pt>
                <c:pt idx="1331">
                  <c:v>3.8272000000000204</c:v>
                </c:pt>
                <c:pt idx="1332">
                  <c:v>3.8341333333333538</c:v>
                </c:pt>
                <c:pt idx="1333">
                  <c:v>3.8410666666666873</c:v>
                </c:pt>
                <c:pt idx="1334">
                  <c:v>3.8480000000000207</c:v>
                </c:pt>
                <c:pt idx="1335">
                  <c:v>3.8549333333333542</c:v>
                </c:pt>
                <c:pt idx="1336">
                  <c:v>3.8618666666666877</c:v>
                </c:pt>
                <c:pt idx="1337">
                  <c:v>3.8688000000000211</c:v>
                </c:pt>
                <c:pt idx="1338">
                  <c:v>3.8757333333333546</c:v>
                </c:pt>
                <c:pt idx="1339">
                  <c:v>3.882666666666688</c:v>
                </c:pt>
                <c:pt idx="1340">
                  <c:v>3.8896000000000215</c:v>
                </c:pt>
                <c:pt idx="1341">
                  <c:v>3.8965333333333549</c:v>
                </c:pt>
                <c:pt idx="1342">
                  <c:v>3.9034666666666884</c:v>
                </c:pt>
                <c:pt idx="1343">
                  <c:v>3.9104000000000219</c:v>
                </c:pt>
                <c:pt idx="1344">
                  <c:v>3.9173333333333553</c:v>
                </c:pt>
                <c:pt idx="1345">
                  <c:v>3.9242666666666888</c:v>
                </c:pt>
                <c:pt idx="1346">
                  <c:v>3.9312000000000222</c:v>
                </c:pt>
                <c:pt idx="1347">
                  <c:v>3.9381333333333557</c:v>
                </c:pt>
                <c:pt idx="1348">
                  <c:v>3.9450666666666891</c:v>
                </c:pt>
                <c:pt idx="1349">
                  <c:v>3.9520000000000226</c:v>
                </c:pt>
                <c:pt idx="1350">
                  <c:v>3.9589333333333561</c:v>
                </c:pt>
                <c:pt idx="1351">
                  <c:v>3.9658666666666895</c:v>
                </c:pt>
                <c:pt idx="1352">
                  <c:v>3.972800000000023</c:v>
                </c:pt>
                <c:pt idx="1353">
                  <c:v>3.9797333333333564</c:v>
                </c:pt>
                <c:pt idx="1354">
                  <c:v>3.9866666666666899</c:v>
                </c:pt>
                <c:pt idx="1355">
                  <c:v>3.9936000000000234</c:v>
                </c:pt>
                <c:pt idx="1356">
                  <c:v>4.0005333333333564</c:v>
                </c:pt>
                <c:pt idx="1357">
                  <c:v>4.0074666666666898</c:v>
                </c:pt>
                <c:pt idx="1358">
                  <c:v>4.0144000000000233</c:v>
                </c:pt>
                <c:pt idx="1359">
                  <c:v>4.0213333333333567</c:v>
                </c:pt>
                <c:pt idx="1360">
                  <c:v>4.0282666666666902</c:v>
                </c:pt>
                <c:pt idx="1361">
                  <c:v>4.0352000000000237</c:v>
                </c:pt>
                <c:pt idx="1362">
                  <c:v>4.0421333333333571</c:v>
                </c:pt>
                <c:pt idx="1363">
                  <c:v>4.0490666666666906</c:v>
                </c:pt>
                <c:pt idx="1364">
                  <c:v>4.056000000000024</c:v>
                </c:pt>
                <c:pt idx="1365">
                  <c:v>4.0629333333333575</c:v>
                </c:pt>
                <c:pt idx="1366">
                  <c:v>4.0698666666666909</c:v>
                </c:pt>
                <c:pt idx="1367">
                  <c:v>4.0768000000000244</c:v>
                </c:pt>
                <c:pt idx="1368">
                  <c:v>4.0837333333333579</c:v>
                </c:pt>
                <c:pt idx="1369">
                  <c:v>4.0906666666666913</c:v>
                </c:pt>
                <c:pt idx="1370">
                  <c:v>4.0976000000000248</c:v>
                </c:pt>
                <c:pt idx="1371">
                  <c:v>4.1045333333333582</c:v>
                </c:pt>
                <c:pt idx="1372">
                  <c:v>4.1114666666666917</c:v>
                </c:pt>
                <c:pt idx="1373">
                  <c:v>4.1184000000000252</c:v>
                </c:pt>
                <c:pt idx="1374">
                  <c:v>4.1253333333333586</c:v>
                </c:pt>
                <c:pt idx="1375">
                  <c:v>4.1322666666666921</c:v>
                </c:pt>
                <c:pt idx="1376">
                  <c:v>4.1392000000000255</c:v>
                </c:pt>
                <c:pt idx="1377">
                  <c:v>4.146133333333359</c:v>
                </c:pt>
                <c:pt idx="1378">
                  <c:v>4.1530666666666924</c:v>
                </c:pt>
                <c:pt idx="1379">
                  <c:v>4.1600000000000259</c:v>
                </c:pt>
                <c:pt idx="1380">
                  <c:v>4.1669333333333594</c:v>
                </c:pt>
                <c:pt idx="1381">
                  <c:v>4.1738666666666928</c:v>
                </c:pt>
                <c:pt idx="1382">
                  <c:v>4.1808000000000263</c:v>
                </c:pt>
                <c:pt idx="1383">
                  <c:v>4.1877333333333597</c:v>
                </c:pt>
                <c:pt idx="1384">
                  <c:v>4.1946666666666932</c:v>
                </c:pt>
                <c:pt idx="1385">
                  <c:v>4.2016000000000266</c:v>
                </c:pt>
                <c:pt idx="1386">
                  <c:v>4.2085333333333601</c:v>
                </c:pt>
                <c:pt idx="1387">
                  <c:v>4.2154666666666936</c:v>
                </c:pt>
                <c:pt idx="1388">
                  <c:v>4.222400000000027</c:v>
                </c:pt>
                <c:pt idx="1389">
                  <c:v>4.2293333333333605</c:v>
                </c:pt>
                <c:pt idx="1390">
                  <c:v>4.2362666666666939</c:v>
                </c:pt>
                <c:pt idx="1391">
                  <c:v>4.2432000000000274</c:v>
                </c:pt>
                <c:pt idx="1392">
                  <c:v>4.2501333333333609</c:v>
                </c:pt>
                <c:pt idx="1393">
                  <c:v>4.2570666666666943</c:v>
                </c:pt>
                <c:pt idx="1394">
                  <c:v>4.2640000000000278</c:v>
                </c:pt>
                <c:pt idx="1395">
                  <c:v>4.2709333333333612</c:v>
                </c:pt>
                <c:pt idx="1396">
                  <c:v>4.2778666666666947</c:v>
                </c:pt>
                <c:pt idx="1397">
                  <c:v>4.2848000000000281</c:v>
                </c:pt>
                <c:pt idx="1398">
                  <c:v>4.2917333333333616</c:v>
                </c:pt>
                <c:pt idx="1399">
                  <c:v>4.2986666666666951</c:v>
                </c:pt>
                <c:pt idx="1400">
                  <c:v>4.3056000000000285</c:v>
                </c:pt>
                <c:pt idx="1401">
                  <c:v>4.312533333333362</c:v>
                </c:pt>
                <c:pt idx="1402">
                  <c:v>4.3194666666666954</c:v>
                </c:pt>
                <c:pt idx="1403">
                  <c:v>4.3264000000000289</c:v>
                </c:pt>
                <c:pt idx="1404">
                  <c:v>4.3333333333333623</c:v>
                </c:pt>
                <c:pt idx="1405">
                  <c:v>4.3402666666666958</c:v>
                </c:pt>
                <c:pt idx="1406">
                  <c:v>4.3472000000000293</c:v>
                </c:pt>
                <c:pt idx="1407">
                  <c:v>4.3541333333333627</c:v>
                </c:pt>
                <c:pt idx="1408">
                  <c:v>4.3610666666666962</c:v>
                </c:pt>
                <c:pt idx="1409">
                  <c:v>4.3680000000000296</c:v>
                </c:pt>
                <c:pt idx="1410">
                  <c:v>4.3749333333333631</c:v>
                </c:pt>
                <c:pt idx="1411">
                  <c:v>4.3818666666666966</c:v>
                </c:pt>
                <c:pt idx="1412">
                  <c:v>4.38880000000003</c:v>
                </c:pt>
                <c:pt idx="1413">
                  <c:v>4.3957333333333635</c:v>
                </c:pt>
                <c:pt idx="1414">
                  <c:v>4.4026666666666969</c:v>
                </c:pt>
                <c:pt idx="1415">
                  <c:v>4.4096000000000304</c:v>
                </c:pt>
                <c:pt idx="1416">
                  <c:v>4.4165333333333638</c:v>
                </c:pt>
                <c:pt idx="1417">
                  <c:v>4.4234666666666973</c:v>
                </c:pt>
                <c:pt idx="1418">
                  <c:v>4.4304000000000308</c:v>
                </c:pt>
                <c:pt idx="1419">
                  <c:v>4.4373333333333642</c:v>
                </c:pt>
                <c:pt idx="1420">
                  <c:v>4.4442666666666977</c:v>
                </c:pt>
                <c:pt idx="1421">
                  <c:v>4.4512000000000311</c:v>
                </c:pt>
                <c:pt idx="1422">
                  <c:v>4.4581333333333646</c:v>
                </c:pt>
                <c:pt idx="1423">
                  <c:v>4.465066666666698</c:v>
                </c:pt>
                <c:pt idx="1424">
                  <c:v>4.4720000000000315</c:v>
                </c:pt>
                <c:pt idx="1425">
                  <c:v>4.478933333333365</c:v>
                </c:pt>
                <c:pt idx="1426">
                  <c:v>4.4858666666666984</c:v>
                </c:pt>
                <c:pt idx="1427">
                  <c:v>4.4928000000000319</c:v>
                </c:pt>
                <c:pt idx="1428">
                  <c:v>4.4997333333333653</c:v>
                </c:pt>
                <c:pt idx="1429">
                  <c:v>4.5066666666666988</c:v>
                </c:pt>
                <c:pt idx="1430">
                  <c:v>4.5136000000000323</c:v>
                </c:pt>
                <c:pt idx="1431">
                  <c:v>4.5205333333333657</c:v>
                </c:pt>
                <c:pt idx="1432">
                  <c:v>4.5274666666666992</c:v>
                </c:pt>
                <c:pt idx="1433">
                  <c:v>4.5344000000000326</c:v>
                </c:pt>
                <c:pt idx="1434">
                  <c:v>4.5413333333333661</c:v>
                </c:pt>
                <c:pt idx="1435">
                  <c:v>4.5482666666666995</c:v>
                </c:pt>
                <c:pt idx="1436">
                  <c:v>4.555200000000033</c:v>
                </c:pt>
                <c:pt idx="1437">
                  <c:v>4.5621333333333665</c:v>
                </c:pt>
                <c:pt idx="1438">
                  <c:v>4.5690666666666999</c:v>
                </c:pt>
                <c:pt idx="1439">
                  <c:v>4.5760000000000334</c:v>
                </c:pt>
                <c:pt idx="1440">
                  <c:v>4.5829333333333668</c:v>
                </c:pt>
                <c:pt idx="1441">
                  <c:v>4.5898666666667003</c:v>
                </c:pt>
                <c:pt idx="1442">
                  <c:v>4.5968000000000337</c:v>
                </c:pt>
                <c:pt idx="1443">
                  <c:v>4.6037333333333672</c:v>
                </c:pt>
                <c:pt idx="1444">
                  <c:v>4.6106666666667007</c:v>
                </c:pt>
                <c:pt idx="1445">
                  <c:v>4.6176000000000341</c:v>
                </c:pt>
                <c:pt idx="1446">
                  <c:v>4.6245333333333676</c:v>
                </c:pt>
                <c:pt idx="1447">
                  <c:v>4.631466666666701</c:v>
                </c:pt>
                <c:pt idx="1448">
                  <c:v>4.6384000000000345</c:v>
                </c:pt>
                <c:pt idx="1449">
                  <c:v>4.645333333333368</c:v>
                </c:pt>
                <c:pt idx="1450">
                  <c:v>4.6522666666667014</c:v>
                </c:pt>
                <c:pt idx="1451">
                  <c:v>4.6592000000000349</c:v>
                </c:pt>
                <c:pt idx="1452">
                  <c:v>4.6661333333333683</c:v>
                </c:pt>
                <c:pt idx="1453">
                  <c:v>4.6730666666667018</c:v>
                </c:pt>
                <c:pt idx="1454">
                  <c:v>4.6800000000000352</c:v>
                </c:pt>
                <c:pt idx="1455">
                  <c:v>4.6869333333333687</c:v>
                </c:pt>
                <c:pt idx="1456">
                  <c:v>4.6938666666667022</c:v>
                </c:pt>
                <c:pt idx="1457">
                  <c:v>4.7008000000000356</c:v>
                </c:pt>
                <c:pt idx="1458">
                  <c:v>4.7077333333333691</c:v>
                </c:pt>
                <c:pt idx="1459">
                  <c:v>4.7146666666667025</c:v>
                </c:pt>
                <c:pt idx="1460">
                  <c:v>4.721600000000036</c:v>
                </c:pt>
                <c:pt idx="1461">
                  <c:v>4.7285333333333694</c:v>
                </c:pt>
                <c:pt idx="1462">
                  <c:v>4.7354666666667029</c:v>
                </c:pt>
                <c:pt idx="1463">
                  <c:v>4.7424000000000364</c:v>
                </c:pt>
                <c:pt idx="1464">
                  <c:v>4.7493333333333698</c:v>
                </c:pt>
                <c:pt idx="1465">
                  <c:v>4.7562666666667033</c:v>
                </c:pt>
                <c:pt idx="1466">
                  <c:v>4.7632000000000367</c:v>
                </c:pt>
                <c:pt idx="1467">
                  <c:v>4.7701333333333702</c:v>
                </c:pt>
                <c:pt idx="1468">
                  <c:v>4.7770666666667037</c:v>
                </c:pt>
                <c:pt idx="1469">
                  <c:v>4.7840000000000371</c:v>
                </c:pt>
                <c:pt idx="1470">
                  <c:v>4.7909333333333706</c:v>
                </c:pt>
                <c:pt idx="1471">
                  <c:v>4.797866666666704</c:v>
                </c:pt>
                <c:pt idx="1472">
                  <c:v>4.8048000000000375</c:v>
                </c:pt>
                <c:pt idx="1473">
                  <c:v>4.8117333333333709</c:v>
                </c:pt>
                <c:pt idx="1474">
                  <c:v>4.8186666666667044</c:v>
                </c:pt>
                <c:pt idx="1475">
                  <c:v>4.8256000000000379</c:v>
                </c:pt>
                <c:pt idx="1476">
                  <c:v>4.8325333333333713</c:v>
                </c:pt>
                <c:pt idx="1477">
                  <c:v>4.8394666666667048</c:v>
                </c:pt>
                <c:pt idx="1478">
                  <c:v>4.8464000000000382</c:v>
                </c:pt>
                <c:pt idx="1479">
                  <c:v>4.8533333333333717</c:v>
                </c:pt>
                <c:pt idx="1480">
                  <c:v>4.8602666666667051</c:v>
                </c:pt>
                <c:pt idx="1481">
                  <c:v>4.8672000000000386</c:v>
                </c:pt>
                <c:pt idx="1482">
                  <c:v>4.8741333333333721</c:v>
                </c:pt>
                <c:pt idx="1483">
                  <c:v>4.8810666666667055</c:v>
                </c:pt>
                <c:pt idx="1484">
                  <c:v>4.888000000000039</c:v>
                </c:pt>
                <c:pt idx="1485">
                  <c:v>4.8949333333333724</c:v>
                </c:pt>
                <c:pt idx="1486">
                  <c:v>4.9018666666667059</c:v>
                </c:pt>
                <c:pt idx="1487">
                  <c:v>4.9088000000000394</c:v>
                </c:pt>
                <c:pt idx="1488">
                  <c:v>4.9157333333333728</c:v>
                </c:pt>
                <c:pt idx="1489">
                  <c:v>4.9226666666667063</c:v>
                </c:pt>
                <c:pt idx="1490">
                  <c:v>4.9296000000000397</c:v>
                </c:pt>
                <c:pt idx="1491">
                  <c:v>4.9365333333333732</c:v>
                </c:pt>
                <c:pt idx="1492">
                  <c:v>4.9434666666667066</c:v>
                </c:pt>
                <c:pt idx="1493">
                  <c:v>4.9504000000000401</c:v>
                </c:pt>
                <c:pt idx="1494">
                  <c:v>4.9573333333333736</c:v>
                </c:pt>
                <c:pt idx="1495">
                  <c:v>4.964266666666707</c:v>
                </c:pt>
                <c:pt idx="1496">
                  <c:v>4.9712000000000405</c:v>
                </c:pt>
                <c:pt idx="1497">
                  <c:v>4.9781333333333739</c:v>
                </c:pt>
                <c:pt idx="1498">
                  <c:v>4.9850666666667074</c:v>
                </c:pt>
                <c:pt idx="1499">
                  <c:v>4.9920000000000408</c:v>
                </c:pt>
                <c:pt idx="1500">
                  <c:v>4.9989333333333743</c:v>
                </c:pt>
                <c:pt idx="1501">
                  <c:v>5</c:v>
                </c:pt>
                <c:pt idx="1502">
                  <c:v>5</c:v>
                </c:pt>
              </c:numCache>
            </c:numRef>
          </c:yVal>
          <c:smooth val="0"/>
        </c:ser>
        <c:ser>
          <c:idx val="1"/>
          <c:order val="1"/>
          <c:tx>
            <c:v>Bundslamshøjde</c:v>
          </c:tx>
          <c:spPr>
            <a:ln>
              <a:solidFill>
                <a:schemeClr val="accent6">
                  <a:lumMod val="50000"/>
                </a:schemeClr>
              </a:solidFill>
            </a:ln>
          </c:spPr>
          <c:marker>
            <c:symbol val="none"/>
          </c:marker>
          <c:xVal>
            <c:numRef>
              <c:f>'Beregninger scenarie 2'!$G$30:$G$1530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2'!$I$30:$I$1530</c:f>
              <c:numCache>
                <c:formatCode>#,##0.00</c:formatCode>
                <c:ptCount val="15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numCache>
            </c:numRef>
          </c:yVal>
          <c:smooth val="0"/>
        </c:ser>
        <c:ser>
          <c:idx val="2"/>
          <c:order val="2"/>
          <c:tx>
            <c:v>Vandspejlshøjde</c:v>
          </c:tx>
          <c:spPr>
            <a:ln>
              <a:solidFill>
                <a:srgbClr val="0070C0"/>
              </a:solidFill>
            </a:ln>
          </c:spPr>
          <c:marker>
            <c:symbol val="none"/>
          </c:marker>
          <c:xVal>
            <c:numRef>
              <c:f>'Beregninger scenarie 2'!$G$30:$G$1530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2'!$J$30:$J$1530</c:f>
              <c:numCache>
                <c:formatCode>#,##0.00</c:formatCode>
                <c:ptCount val="150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5</c:v>
                </c:pt>
                <c:pt idx="286">
                  <c:v>5</c:v>
                </c:pt>
                <c:pt idx="287">
                  <c:v>5</c:v>
                </c:pt>
                <c:pt idx="288">
                  <c:v>5</c:v>
                </c:pt>
                <c:pt idx="289">
                  <c:v>5</c:v>
                </c:pt>
                <c:pt idx="290">
                  <c:v>5</c:v>
                </c:pt>
                <c:pt idx="291">
                  <c:v>5</c:v>
                </c:pt>
                <c:pt idx="292">
                  <c:v>5</c:v>
                </c:pt>
                <c:pt idx="293">
                  <c:v>5</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5</c:v>
                </c:pt>
                <c:pt idx="331">
                  <c:v>5</c:v>
                </c:pt>
                <c:pt idx="332">
                  <c:v>5</c:v>
                </c:pt>
                <c:pt idx="333">
                  <c:v>5</c:v>
                </c:pt>
                <c:pt idx="334">
                  <c:v>5</c:v>
                </c:pt>
                <c:pt idx="335">
                  <c:v>5</c:v>
                </c:pt>
                <c:pt idx="336">
                  <c:v>5</c:v>
                </c:pt>
                <c:pt idx="337">
                  <c:v>5</c:v>
                </c:pt>
                <c:pt idx="338">
                  <c:v>5</c:v>
                </c:pt>
                <c:pt idx="339">
                  <c:v>5</c:v>
                </c:pt>
                <c:pt idx="340">
                  <c:v>5</c:v>
                </c:pt>
                <c:pt idx="341">
                  <c:v>5</c:v>
                </c:pt>
                <c:pt idx="342">
                  <c:v>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c:v>
                </c:pt>
                <c:pt idx="380">
                  <c:v>5</c:v>
                </c:pt>
                <c:pt idx="381">
                  <c:v>5</c:v>
                </c:pt>
                <c:pt idx="382">
                  <c:v>5</c:v>
                </c:pt>
                <c:pt idx="383">
                  <c:v>5</c:v>
                </c:pt>
                <c:pt idx="384">
                  <c:v>5</c:v>
                </c:pt>
                <c:pt idx="385">
                  <c:v>5</c:v>
                </c:pt>
                <c:pt idx="386">
                  <c:v>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pt idx="402">
                  <c:v>5</c:v>
                </c:pt>
                <c:pt idx="403">
                  <c:v>5</c:v>
                </c:pt>
                <c:pt idx="404">
                  <c:v>5</c:v>
                </c:pt>
                <c:pt idx="405">
                  <c:v>5</c:v>
                </c:pt>
                <c:pt idx="406">
                  <c:v>5</c:v>
                </c:pt>
                <c:pt idx="407">
                  <c:v>5</c:v>
                </c:pt>
                <c:pt idx="408">
                  <c:v>5</c:v>
                </c:pt>
                <c:pt idx="409">
                  <c:v>5</c:v>
                </c:pt>
                <c:pt idx="410">
                  <c:v>5</c:v>
                </c:pt>
                <c:pt idx="411">
                  <c:v>5</c:v>
                </c:pt>
                <c:pt idx="412">
                  <c:v>5</c:v>
                </c:pt>
                <c:pt idx="413">
                  <c:v>5</c:v>
                </c:pt>
                <c:pt idx="414">
                  <c:v>5</c:v>
                </c:pt>
                <c:pt idx="415">
                  <c:v>5</c:v>
                </c:pt>
                <c:pt idx="416">
                  <c:v>5</c:v>
                </c:pt>
                <c:pt idx="417">
                  <c:v>5</c:v>
                </c:pt>
                <c:pt idx="418">
                  <c:v>5</c:v>
                </c:pt>
                <c:pt idx="419">
                  <c:v>5</c:v>
                </c:pt>
                <c:pt idx="420">
                  <c:v>5</c:v>
                </c:pt>
                <c:pt idx="421">
                  <c:v>5</c:v>
                </c:pt>
                <c:pt idx="422">
                  <c:v>5</c:v>
                </c:pt>
                <c:pt idx="423">
                  <c:v>5</c:v>
                </c:pt>
                <c:pt idx="424">
                  <c:v>5</c:v>
                </c:pt>
                <c:pt idx="425">
                  <c:v>5</c:v>
                </c:pt>
                <c:pt idx="426">
                  <c:v>5</c:v>
                </c:pt>
                <c:pt idx="427">
                  <c:v>5</c:v>
                </c:pt>
                <c:pt idx="428">
                  <c:v>5</c:v>
                </c:pt>
                <c:pt idx="429">
                  <c:v>5</c:v>
                </c:pt>
                <c:pt idx="430">
                  <c:v>5</c:v>
                </c:pt>
                <c:pt idx="431">
                  <c:v>5</c:v>
                </c:pt>
                <c:pt idx="432">
                  <c:v>5</c:v>
                </c:pt>
                <c:pt idx="433">
                  <c:v>5</c:v>
                </c:pt>
                <c:pt idx="434">
                  <c:v>5</c:v>
                </c:pt>
                <c:pt idx="435">
                  <c:v>5</c:v>
                </c:pt>
                <c:pt idx="436">
                  <c:v>5</c:v>
                </c:pt>
                <c:pt idx="437">
                  <c:v>5</c:v>
                </c:pt>
                <c:pt idx="438">
                  <c:v>5</c:v>
                </c:pt>
                <c:pt idx="439">
                  <c:v>5</c:v>
                </c:pt>
                <c:pt idx="440">
                  <c:v>5</c:v>
                </c:pt>
                <c:pt idx="441">
                  <c:v>5</c:v>
                </c:pt>
                <c:pt idx="442">
                  <c:v>5</c:v>
                </c:pt>
                <c:pt idx="443">
                  <c:v>5</c:v>
                </c:pt>
                <c:pt idx="444">
                  <c:v>5</c:v>
                </c:pt>
                <c:pt idx="445">
                  <c:v>5</c:v>
                </c:pt>
                <c:pt idx="446">
                  <c:v>5</c:v>
                </c:pt>
                <c:pt idx="447">
                  <c:v>5</c:v>
                </c:pt>
                <c:pt idx="448">
                  <c:v>5</c:v>
                </c:pt>
                <c:pt idx="449">
                  <c:v>5</c:v>
                </c:pt>
                <c:pt idx="450">
                  <c:v>5</c:v>
                </c:pt>
                <c:pt idx="451">
                  <c:v>5</c:v>
                </c:pt>
                <c:pt idx="452">
                  <c:v>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c:v>
                </c:pt>
                <c:pt idx="475">
                  <c:v>5</c:v>
                </c:pt>
                <c:pt idx="476">
                  <c:v>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5</c:v>
                </c:pt>
                <c:pt idx="600">
                  <c:v>5</c:v>
                </c:pt>
                <c:pt idx="601">
                  <c:v>5</c:v>
                </c:pt>
                <c:pt idx="602">
                  <c:v>5</c:v>
                </c:pt>
                <c:pt idx="603">
                  <c:v>5</c:v>
                </c:pt>
                <c:pt idx="604">
                  <c:v>5</c:v>
                </c:pt>
                <c:pt idx="605">
                  <c:v>5</c:v>
                </c:pt>
                <c:pt idx="606">
                  <c:v>5</c:v>
                </c:pt>
                <c:pt idx="607">
                  <c:v>5</c:v>
                </c:pt>
                <c:pt idx="608">
                  <c:v>5</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pt idx="704">
                  <c:v>5</c:v>
                </c:pt>
                <c:pt idx="705">
                  <c:v>5</c:v>
                </c:pt>
                <c:pt idx="706">
                  <c:v>5</c:v>
                </c:pt>
                <c:pt idx="707">
                  <c:v>5</c:v>
                </c:pt>
                <c:pt idx="708">
                  <c:v>5</c:v>
                </c:pt>
                <c:pt idx="709">
                  <c:v>5</c:v>
                </c:pt>
                <c:pt idx="710">
                  <c:v>5</c:v>
                </c:pt>
                <c:pt idx="711">
                  <c:v>5</c:v>
                </c:pt>
                <c:pt idx="712">
                  <c:v>5</c:v>
                </c:pt>
                <c:pt idx="713">
                  <c:v>5</c:v>
                </c:pt>
                <c:pt idx="714">
                  <c:v>5</c:v>
                </c:pt>
                <c:pt idx="715">
                  <c:v>5</c:v>
                </c:pt>
                <c:pt idx="716">
                  <c:v>5</c:v>
                </c:pt>
                <c:pt idx="717">
                  <c:v>5</c:v>
                </c:pt>
                <c:pt idx="718">
                  <c:v>5</c:v>
                </c:pt>
                <c:pt idx="719">
                  <c:v>5</c:v>
                </c:pt>
                <c:pt idx="720">
                  <c:v>5</c:v>
                </c:pt>
                <c:pt idx="721">
                  <c:v>5</c:v>
                </c:pt>
                <c:pt idx="722">
                  <c:v>5</c:v>
                </c:pt>
                <c:pt idx="723">
                  <c:v>5</c:v>
                </c:pt>
                <c:pt idx="724">
                  <c:v>5</c:v>
                </c:pt>
                <c:pt idx="725">
                  <c:v>5</c:v>
                </c:pt>
                <c:pt idx="726">
                  <c:v>5</c:v>
                </c:pt>
                <c:pt idx="727">
                  <c:v>5</c:v>
                </c:pt>
                <c:pt idx="728">
                  <c:v>5</c:v>
                </c:pt>
                <c:pt idx="729">
                  <c:v>5</c:v>
                </c:pt>
                <c:pt idx="730">
                  <c:v>5</c:v>
                </c:pt>
                <c:pt idx="731">
                  <c:v>5</c:v>
                </c:pt>
                <c:pt idx="732">
                  <c:v>5</c:v>
                </c:pt>
                <c:pt idx="733">
                  <c:v>5</c:v>
                </c:pt>
                <c:pt idx="734">
                  <c:v>5</c:v>
                </c:pt>
                <c:pt idx="735">
                  <c:v>5</c:v>
                </c:pt>
                <c:pt idx="736">
                  <c:v>5</c:v>
                </c:pt>
                <c:pt idx="737">
                  <c:v>5</c:v>
                </c:pt>
                <c:pt idx="738">
                  <c:v>5</c:v>
                </c:pt>
                <c:pt idx="739">
                  <c:v>5</c:v>
                </c:pt>
                <c:pt idx="740">
                  <c:v>5</c:v>
                </c:pt>
                <c:pt idx="741">
                  <c:v>5</c:v>
                </c:pt>
                <c:pt idx="742">
                  <c:v>5</c:v>
                </c:pt>
                <c:pt idx="743">
                  <c:v>5</c:v>
                </c:pt>
                <c:pt idx="744">
                  <c:v>5</c:v>
                </c:pt>
                <c:pt idx="745">
                  <c:v>5</c:v>
                </c:pt>
                <c:pt idx="746">
                  <c:v>5</c:v>
                </c:pt>
                <c:pt idx="747">
                  <c:v>5</c:v>
                </c:pt>
                <c:pt idx="748">
                  <c:v>5</c:v>
                </c:pt>
                <c:pt idx="749">
                  <c:v>5</c:v>
                </c:pt>
                <c:pt idx="750">
                  <c:v>5</c:v>
                </c:pt>
                <c:pt idx="751">
                  <c:v>5</c:v>
                </c:pt>
                <c:pt idx="752">
                  <c:v>5</c:v>
                </c:pt>
                <c:pt idx="753">
                  <c:v>5</c:v>
                </c:pt>
                <c:pt idx="754">
                  <c:v>5</c:v>
                </c:pt>
                <c:pt idx="755">
                  <c:v>5</c:v>
                </c:pt>
                <c:pt idx="756">
                  <c:v>5</c:v>
                </c:pt>
                <c:pt idx="757">
                  <c:v>5</c:v>
                </c:pt>
                <c:pt idx="758">
                  <c:v>5</c:v>
                </c:pt>
                <c:pt idx="759">
                  <c:v>5</c:v>
                </c:pt>
                <c:pt idx="760">
                  <c:v>5</c:v>
                </c:pt>
                <c:pt idx="761">
                  <c:v>5</c:v>
                </c:pt>
                <c:pt idx="762">
                  <c:v>5</c:v>
                </c:pt>
                <c:pt idx="763">
                  <c:v>5</c:v>
                </c:pt>
                <c:pt idx="764">
                  <c:v>5</c:v>
                </c:pt>
                <c:pt idx="765">
                  <c:v>5</c:v>
                </c:pt>
                <c:pt idx="766">
                  <c:v>5</c:v>
                </c:pt>
                <c:pt idx="767">
                  <c:v>5</c:v>
                </c:pt>
                <c:pt idx="768">
                  <c:v>5</c:v>
                </c:pt>
                <c:pt idx="769">
                  <c:v>5</c:v>
                </c:pt>
                <c:pt idx="770">
                  <c:v>5</c:v>
                </c:pt>
                <c:pt idx="771">
                  <c:v>5</c:v>
                </c:pt>
                <c:pt idx="772">
                  <c:v>5</c:v>
                </c:pt>
                <c:pt idx="773">
                  <c:v>5</c:v>
                </c:pt>
                <c:pt idx="774">
                  <c:v>5</c:v>
                </c:pt>
                <c:pt idx="775">
                  <c:v>5</c:v>
                </c:pt>
                <c:pt idx="776">
                  <c:v>5</c:v>
                </c:pt>
                <c:pt idx="777">
                  <c:v>5</c:v>
                </c:pt>
                <c:pt idx="778">
                  <c:v>5</c:v>
                </c:pt>
                <c:pt idx="779">
                  <c:v>5</c:v>
                </c:pt>
                <c:pt idx="780">
                  <c:v>5</c:v>
                </c:pt>
                <c:pt idx="781">
                  <c:v>5</c:v>
                </c:pt>
                <c:pt idx="782">
                  <c:v>5</c:v>
                </c:pt>
                <c:pt idx="783">
                  <c:v>5</c:v>
                </c:pt>
                <c:pt idx="784">
                  <c:v>5</c:v>
                </c:pt>
                <c:pt idx="785">
                  <c:v>5</c:v>
                </c:pt>
                <c:pt idx="786">
                  <c:v>5</c:v>
                </c:pt>
                <c:pt idx="787">
                  <c:v>5</c:v>
                </c:pt>
                <c:pt idx="788">
                  <c:v>5</c:v>
                </c:pt>
                <c:pt idx="789">
                  <c:v>5</c:v>
                </c:pt>
                <c:pt idx="790">
                  <c:v>5</c:v>
                </c:pt>
                <c:pt idx="791">
                  <c:v>5</c:v>
                </c:pt>
                <c:pt idx="792">
                  <c:v>5</c:v>
                </c:pt>
                <c:pt idx="793">
                  <c:v>5</c:v>
                </c:pt>
                <c:pt idx="794">
                  <c:v>5</c:v>
                </c:pt>
                <c:pt idx="795">
                  <c:v>5</c:v>
                </c:pt>
                <c:pt idx="796">
                  <c:v>5</c:v>
                </c:pt>
                <c:pt idx="797">
                  <c:v>5</c:v>
                </c:pt>
                <c:pt idx="798">
                  <c:v>5</c:v>
                </c:pt>
                <c:pt idx="799">
                  <c:v>5</c:v>
                </c:pt>
                <c:pt idx="800">
                  <c:v>5</c:v>
                </c:pt>
                <c:pt idx="801">
                  <c:v>5</c:v>
                </c:pt>
                <c:pt idx="802">
                  <c:v>5</c:v>
                </c:pt>
                <c:pt idx="803">
                  <c:v>5</c:v>
                </c:pt>
                <c:pt idx="804">
                  <c:v>5</c:v>
                </c:pt>
                <c:pt idx="805">
                  <c:v>5</c:v>
                </c:pt>
                <c:pt idx="806">
                  <c:v>5</c:v>
                </c:pt>
                <c:pt idx="807">
                  <c:v>5</c:v>
                </c:pt>
                <c:pt idx="808">
                  <c:v>5</c:v>
                </c:pt>
                <c:pt idx="809">
                  <c:v>5</c:v>
                </c:pt>
                <c:pt idx="810">
                  <c:v>5</c:v>
                </c:pt>
                <c:pt idx="811">
                  <c:v>5</c:v>
                </c:pt>
                <c:pt idx="812">
                  <c:v>5</c:v>
                </c:pt>
                <c:pt idx="813">
                  <c:v>5</c:v>
                </c:pt>
                <c:pt idx="814">
                  <c:v>5</c:v>
                </c:pt>
                <c:pt idx="815">
                  <c:v>5</c:v>
                </c:pt>
                <c:pt idx="816">
                  <c:v>5</c:v>
                </c:pt>
                <c:pt idx="817">
                  <c:v>5</c:v>
                </c:pt>
                <c:pt idx="818">
                  <c:v>5</c:v>
                </c:pt>
                <c:pt idx="819">
                  <c:v>5</c:v>
                </c:pt>
                <c:pt idx="820">
                  <c:v>5</c:v>
                </c:pt>
                <c:pt idx="821">
                  <c:v>5</c:v>
                </c:pt>
                <c:pt idx="822">
                  <c:v>5</c:v>
                </c:pt>
                <c:pt idx="823">
                  <c:v>5</c:v>
                </c:pt>
                <c:pt idx="824">
                  <c:v>5</c:v>
                </c:pt>
                <c:pt idx="825">
                  <c:v>5</c:v>
                </c:pt>
                <c:pt idx="826">
                  <c:v>5</c:v>
                </c:pt>
                <c:pt idx="827">
                  <c:v>5</c:v>
                </c:pt>
                <c:pt idx="828">
                  <c:v>5</c:v>
                </c:pt>
                <c:pt idx="829">
                  <c:v>5</c:v>
                </c:pt>
                <c:pt idx="830">
                  <c:v>5</c:v>
                </c:pt>
                <c:pt idx="831">
                  <c:v>5</c:v>
                </c:pt>
                <c:pt idx="832">
                  <c:v>5</c:v>
                </c:pt>
                <c:pt idx="833">
                  <c:v>5</c:v>
                </c:pt>
                <c:pt idx="834">
                  <c:v>5</c:v>
                </c:pt>
                <c:pt idx="835">
                  <c:v>5</c:v>
                </c:pt>
                <c:pt idx="836">
                  <c:v>5</c:v>
                </c:pt>
                <c:pt idx="837">
                  <c:v>5</c:v>
                </c:pt>
                <c:pt idx="838">
                  <c:v>5</c:v>
                </c:pt>
                <c:pt idx="839">
                  <c:v>5</c:v>
                </c:pt>
                <c:pt idx="840">
                  <c:v>5</c:v>
                </c:pt>
                <c:pt idx="841">
                  <c:v>5</c:v>
                </c:pt>
                <c:pt idx="842">
                  <c:v>5</c:v>
                </c:pt>
                <c:pt idx="843">
                  <c:v>5</c:v>
                </c:pt>
                <c:pt idx="844">
                  <c:v>5</c:v>
                </c:pt>
                <c:pt idx="845">
                  <c:v>5</c:v>
                </c:pt>
                <c:pt idx="846">
                  <c:v>5</c:v>
                </c:pt>
                <c:pt idx="847">
                  <c:v>5</c:v>
                </c:pt>
                <c:pt idx="848">
                  <c:v>5</c:v>
                </c:pt>
                <c:pt idx="849">
                  <c:v>5</c:v>
                </c:pt>
                <c:pt idx="850">
                  <c:v>5</c:v>
                </c:pt>
                <c:pt idx="851">
                  <c:v>5</c:v>
                </c:pt>
                <c:pt idx="852">
                  <c:v>5</c:v>
                </c:pt>
                <c:pt idx="853">
                  <c:v>5</c:v>
                </c:pt>
                <c:pt idx="854">
                  <c:v>5</c:v>
                </c:pt>
                <c:pt idx="855">
                  <c:v>5</c:v>
                </c:pt>
                <c:pt idx="856">
                  <c:v>5</c:v>
                </c:pt>
                <c:pt idx="857">
                  <c:v>5</c:v>
                </c:pt>
                <c:pt idx="858">
                  <c:v>5</c:v>
                </c:pt>
                <c:pt idx="859">
                  <c:v>5</c:v>
                </c:pt>
                <c:pt idx="860">
                  <c:v>5</c:v>
                </c:pt>
                <c:pt idx="861">
                  <c:v>5</c:v>
                </c:pt>
                <c:pt idx="862">
                  <c:v>5</c:v>
                </c:pt>
                <c:pt idx="863">
                  <c:v>5</c:v>
                </c:pt>
                <c:pt idx="864">
                  <c:v>5</c:v>
                </c:pt>
                <c:pt idx="865">
                  <c:v>5</c:v>
                </c:pt>
                <c:pt idx="866">
                  <c:v>5</c:v>
                </c:pt>
                <c:pt idx="867">
                  <c:v>5</c:v>
                </c:pt>
                <c:pt idx="868">
                  <c:v>5</c:v>
                </c:pt>
                <c:pt idx="869">
                  <c:v>5</c:v>
                </c:pt>
                <c:pt idx="870">
                  <c:v>5</c:v>
                </c:pt>
                <c:pt idx="871">
                  <c:v>5</c:v>
                </c:pt>
                <c:pt idx="872">
                  <c:v>5</c:v>
                </c:pt>
                <c:pt idx="873">
                  <c:v>5</c:v>
                </c:pt>
                <c:pt idx="874">
                  <c:v>5</c:v>
                </c:pt>
                <c:pt idx="875">
                  <c:v>5</c:v>
                </c:pt>
                <c:pt idx="876">
                  <c:v>5</c:v>
                </c:pt>
                <c:pt idx="877">
                  <c:v>5</c:v>
                </c:pt>
                <c:pt idx="878">
                  <c:v>5</c:v>
                </c:pt>
                <c:pt idx="879">
                  <c:v>5</c:v>
                </c:pt>
                <c:pt idx="880">
                  <c:v>5</c:v>
                </c:pt>
                <c:pt idx="881">
                  <c:v>5</c:v>
                </c:pt>
                <c:pt idx="882">
                  <c:v>5</c:v>
                </c:pt>
                <c:pt idx="883">
                  <c:v>5</c:v>
                </c:pt>
                <c:pt idx="884">
                  <c:v>5</c:v>
                </c:pt>
                <c:pt idx="885">
                  <c:v>5</c:v>
                </c:pt>
                <c:pt idx="886">
                  <c:v>5</c:v>
                </c:pt>
                <c:pt idx="887">
                  <c:v>5</c:v>
                </c:pt>
                <c:pt idx="888">
                  <c:v>5</c:v>
                </c:pt>
                <c:pt idx="889">
                  <c:v>5</c:v>
                </c:pt>
                <c:pt idx="890">
                  <c:v>5</c:v>
                </c:pt>
                <c:pt idx="891">
                  <c:v>5</c:v>
                </c:pt>
                <c:pt idx="892">
                  <c:v>5</c:v>
                </c:pt>
                <c:pt idx="893">
                  <c:v>5</c:v>
                </c:pt>
                <c:pt idx="894">
                  <c:v>5</c:v>
                </c:pt>
                <c:pt idx="895">
                  <c:v>5</c:v>
                </c:pt>
                <c:pt idx="896">
                  <c:v>5</c:v>
                </c:pt>
                <c:pt idx="897">
                  <c:v>5</c:v>
                </c:pt>
                <c:pt idx="898">
                  <c:v>5</c:v>
                </c:pt>
                <c:pt idx="899">
                  <c:v>5</c:v>
                </c:pt>
                <c:pt idx="900">
                  <c:v>5</c:v>
                </c:pt>
                <c:pt idx="901">
                  <c:v>5</c:v>
                </c:pt>
                <c:pt idx="902">
                  <c:v>5</c:v>
                </c:pt>
                <c:pt idx="903">
                  <c:v>5</c:v>
                </c:pt>
                <c:pt idx="904">
                  <c:v>5</c:v>
                </c:pt>
                <c:pt idx="905">
                  <c:v>5</c:v>
                </c:pt>
                <c:pt idx="906">
                  <c:v>5</c:v>
                </c:pt>
                <c:pt idx="907">
                  <c:v>5</c:v>
                </c:pt>
                <c:pt idx="908">
                  <c:v>5</c:v>
                </c:pt>
                <c:pt idx="909">
                  <c:v>5</c:v>
                </c:pt>
                <c:pt idx="910">
                  <c:v>5</c:v>
                </c:pt>
                <c:pt idx="911">
                  <c:v>5</c:v>
                </c:pt>
                <c:pt idx="912">
                  <c:v>5</c:v>
                </c:pt>
                <c:pt idx="913">
                  <c:v>5</c:v>
                </c:pt>
                <c:pt idx="914">
                  <c:v>5</c:v>
                </c:pt>
                <c:pt idx="915">
                  <c:v>5</c:v>
                </c:pt>
                <c:pt idx="916">
                  <c:v>5</c:v>
                </c:pt>
                <c:pt idx="917">
                  <c:v>5</c:v>
                </c:pt>
                <c:pt idx="918">
                  <c:v>5</c:v>
                </c:pt>
                <c:pt idx="919">
                  <c:v>5</c:v>
                </c:pt>
                <c:pt idx="920">
                  <c:v>5</c:v>
                </c:pt>
                <c:pt idx="921">
                  <c:v>5</c:v>
                </c:pt>
                <c:pt idx="922">
                  <c:v>5</c:v>
                </c:pt>
                <c:pt idx="923">
                  <c:v>5</c:v>
                </c:pt>
                <c:pt idx="924">
                  <c:v>5</c:v>
                </c:pt>
                <c:pt idx="925">
                  <c:v>5</c:v>
                </c:pt>
                <c:pt idx="926">
                  <c:v>5</c:v>
                </c:pt>
                <c:pt idx="927">
                  <c:v>5</c:v>
                </c:pt>
                <c:pt idx="928">
                  <c:v>5</c:v>
                </c:pt>
                <c:pt idx="929">
                  <c:v>5</c:v>
                </c:pt>
                <c:pt idx="930">
                  <c:v>5</c:v>
                </c:pt>
                <c:pt idx="931">
                  <c:v>5</c:v>
                </c:pt>
                <c:pt idx="932">
                  <c:v>5</c:v>
                </c:pt>
                <c:pt idx="933">
                  <c:v>5</c:v>
                </c:pt>
                <c:pt idx="934">
                  <c:v>5</c:v>
                </c:pt>
                <c:pt idx="935">
                  <c:v>5</c:v>
                </c:pt>
                <c:pt idx="936">
                  <c:v>5</c:v>
                </c:pt>
                <c:pt idx="937">
                  <c:v>5</c:v>
                </c:pt>
                <c:pt idx="938">
                  <c:v>5</c:v>
                </c:pt>
                <c:pt idx="939">
                  <c:v>5</c:v>
                </c:pt>
                <c:pt idx="940">
                  <c:v>5</c:v>
                </c:pt>
                <c:pt idx="941">
                  <c:v>5</c:v>
                </c:pt>
                <c:pt idx="942">
                  <c:v>5</c:v>
                </c:pt>
                <c:pt idx="943">
                  <c:v>5</c:v>
                </c:pt>
                <c:pt idx="944">
                  <c:v>5</c:v>
                </c:pt>
                <c:pt idx="945">
                  <c:v>5</c:v>
                </c:pt>
                <c:pt idx="946">
                  <c:v>5</c:v>
                </c:pt>
                <c:pt idx="947">
                  <c:v>5</c:v>
                </c:pt>
                <c:pt idx="948">
                  <c:v>5</c:v>
                </c:pt>
                <c:pt idx="949">
                  <c:v>5</c:v>
                </c:pt>
                <c:pt idx="950">
                  <c:v>5</c:v>
                </c:pt>
                <c:pt idx="951">
                  <c:v>5</c:v>
                </c:pt>
                <c:pt idx="952">
                  <c:v>5</c:v>
                </c:pt>
                <c:pt idx="953">
                  <c:v>5</c:v>
                </c:pt>
                <c:pt idx="954">
                  <c:v>5</c:v>
                </c:pt>
                <c:pt idx="955">
                  <c:v>5</c:v>
                </c:pt>
                <c:pt idx="956">
                  <c:v>5</c:v>
                </c:pt>
                <c:pt idx="957">
                  <c:v>5</c:v>
                </c:pt>
                <c:pt idx="958">
                  <c:v>5</c:v>
                </c:pt>
                <c:pt idx="959">
                  <c:v>5</c:v>
                </c:pt>
                <c:pt idx="960">
                  <c:v>5</c:v>
                </c:pt>
                <c:pt idx="961">
                  <c:v>5</c:v>
                </c:pt>
                <c:pt idx="962">
                  <c:v>5</c:v>
                </c:pt>
                <c:pt idx="963">
                  <c:v>5</c:v>
                </c:pt>
                <c:pt idx="964">
                  <c:v>5</c:v>
                </c:pt>
                <c:pt idx="965">
                  <c:v>5</c:v>
                </c:pt>
                <c:pt idx="966">
                  <c:v>5</c:v>
                </c:pt>
                <c:pt idx="967">
                  <c:v>5</c:v>
                </c:pt>
                <c:pt idx="968">
                  <c:v>5</c:v>
                </c:pt>
                <c:pt idx="969">
                  <c:v>5</c:v>
                </c:pt>
                <c:pt idx="970">
                  <c:v>5</c:v>
                </c:pt>
                <c:pt idx="971">
                  <c:v>5</c:v>
                </c:pt>
                <c:pt idx="972">
                  <c:v>5</c:v>
                </c:pt>
                <c:pt idx="973">
                  <c:v>5</c:v>
                </c:pt>
                <c:pt idx="974">
                  <c:v>5</c:v>
                </c:pt>
                <c:pt idx="975">
                  <c:v>5</c:v>
                </c:pt>
                <c:pt idx="976">
                  <c:v>5</c:v>
                </c:pt>
                <c:pt idx="977">
                  <c:v>5</c:v>
                </c:pt>
                <c:pt idx="978">
                  <c:v>5</c:v>
                </c:pt>
                <c:pt idx="979">
                  <c:v>5</c:v>
                </c:pt>
                <c:pt idx="980">
                  <c:v>5</c:v>
                </c:pt>
                <c:pt idx="981">
                  <c:v>5</c:v>
                </c:pt>
                <c:pt idx="982">
                  <c:v>5</c:v>
                </c:pt>
                <c:pt idx="983">
                  <c:v>5</c:v>
                </c:pt>
                <c:pt idx="984">
                  <c:v>5</c:v>
                </c:pt>
                <c:pt idx="985">
                  <c:v>5</c:v>
                </c:pt>
                <c:pt idx="986">
                  <c:v>5</c:v>
                </c:pt>
                <c:pt idx="987">
                  <c:v>5</c:v>
                </c:pt>
                <c:pt idx="988">
                  <c:v>5</c:v>
                </c:pt>
                <c:pt idx="989">
                  <c:v>5</c:v>
                </c:pt>
                <c:pt idx="990">
                  <c:v>5</c:v>
                </c:pt>
                <c:pt idx="991">
                  <c:v>5</c:v>
                </c:pt>
                <c:pt idx="992">
                  <c:v>5</c:v>
                </c:pt>
                <c:pt idx="993">
                  <c:v>5</c:v>
                </c:pt>
                <c:pt idx="994">
                  <c:v>5</c:v>
                </c:pt>
                <c:pt idx="995">
                  <c:v>5</c:v>
                </c:pt>
                <c:pt idx="996">
                  <c:v>5</c:v>
                </c:pt>
                <c:pt idx="997">
                  <c:v>5</c:v>
                </c:pt>
                <c:pt idx="998">
                  <c:v>5</c:v>
                </c:pt>
                <c:pt idx="999">
                  <c:v>5</c:v>
                </c:pt>
                <c:pt idx="1000">
                  <c:v>5</c:v>
                </c:pt>
                <c:pt idx="1001">
                  <c:v>5</c:v>
                </c:pt>
                <c:pt idx="1002">
                  <c:v>5</c:v>
                </c:pt>
                <c:pt idx="1003">
                  <c:v>5</c:v>
                </c:pt>
                <c:pt idx="1004">
                  <c:v>5</c:v>
                </c:pt>
                <c:pt idx="1005">
                  <c:v>5</c:v>
                </c:pt>
                <c:pt idx="1006">
                  <c:v>5</c:v>
                </c:pt>
                <c:pt idx="1007">
                  <c:v>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c:v>
                </c:pt>
                <c:pt idx="1034">
                  <c:v>5</c:v>
                </c:pt>
                <c:pt idx="1035">
                  <c:v>5</c:v>
                </c:pt>
                <c:pt idx="1036">
                  <c:v>5</c:v>
                </c:pt>
                <c:pt idx="1037">
                  <c:v>5</c:v>
                </c:pt>
                <c:pt idx="1038">
                  <c:v>5</c:v>
                </c:pt>
                <c:pt idx="1039">
                  <c:v>5</c:v>
                </c:pt>
                <c:pt idx="1040">
                  <c:v>5</c:v>
                </c:pt>
                <c:pt idx="1041">
                  <c:v>5</c:v>
                </c:pt>
                <c:pt idx="1042">
                  <c:v>5</c:v>
                </c:pt>
                <c:pt idx="1043">
                  <c:v>5</c:v>
                </c:pt>
                <c:pt idx="1044">
                  <c:v>5</c:v>
                </c:pt>
                <c:pt idx="1045">
                  <c:v>5</c:v>
                </c:pt>
                <c:pt idx="1046">
                  <c:v>5</c:v>
                </c:pt>
                <c:pt idx="1047">
                  <c:v>5</c:v>
                </c:pt>
                <c:pt idx="1048">
                  <c:v>5</c:v>
                </c:pt>
                <c:pt idx="1049">
                  <c:v>5</c:v>
                </c:pt>
                <c:pt idx="1050">
                  <c:v>5</c:v>
                </c:pt>
                <c:pt idx="1051">
                  <c:v>5</c:v>
                </c:pt>
                <c:pt idx="1052">
                  <c:v>5</c:v>
                </c:pt>
                <c:pt idx="1053">
                  <c:v>5</c:v>
                </c:pt>
                <c:pt idx="1054">
                  <c:v>5</c:v>
                </c:pt>
                <c:pt idx="1055">
                  <c:v>5</c:v>
                </c:pt>
                <c:pt idx="1056">
                  <c:v>5</c:v>
                </c:pt>
                <c:pt idx="1057">
                  <c:v>5</c:v>
                </c:pt>
                <c:pt idx="1058">
                  <c:v>5</c:v>
                </c:pt>
                <c:pt idx="1059">
                  <c:v>5</c:v>
                </c:pt>
                <c:pt idx="1060">
                  <c:v>5</c:v>
                </c:pt>
                <c:pt idx="1061">
                  <c:v>5</c:v>
                </c:pt>
                <c:pt idx="1062">
                  <c:v>5</c:v>
                </c:pt>
                <c:pt idx="1063">
                  <c:v>5</c:v>
                </c:pt>
                <c:pt idx="1064">
                  <c:v>5</c:v>
                </c:pt>
                <c:pt idx="1065">
                  <c:v>5</c:v>
                </c:pt>
                <c:pt idx="1066">
                  <c:v>5</c:v>
                </c:pt>
                <c:pt idx="1067">
                  <c:v>5</c:v>
                </c:pt>
                <c:pt idx="1068">
                  <c:v>5</c:v>
                </c:pt>
                <c:pt idx="1069">
                  <c:v>5</c:v>
                </c:pt>
                <c:pt idx="1070">
                  <c:v>5</c:v>
                </c:pt>
                <c:pt idx="1071">
                  <c:v>5</c:v>
                </c:pt>
                <c:pt idx="1072">
                  <c:v>5</c:v>
                </c:pt>
                <c:pt idx="1073">
                  <c:v>5</c:v>
                </c:pt>
                <c:pt idx="1074">
                  <c:v>5</c:v>
                </c:pt>
                <c:pt idx="1075">
                  <c:v>5</c:v>
                </c:pt>
                <c:pt idx="1076">
                  <c:v>5</c:v>
                </c:pt>
                <c:pt idx="1077">
                  <c:v>5</c:v>
                </c:pt>
                <c:pt idx="1078">
                  <c:v>5</c:v>
                </c:pt>
                <c:pt idx="1079">
                  <c:v>5</c:v>
                </c:pt>
                <c:pt idx="1080">
                  <c:v>5</c:v>
                </c:pt>
                <c:pt idx="1081">
                  <c:v>5</c:v>
                </c:pt>
                <c:pt idx="1082">
                  <c:v>5</c:v>
                </c:pt>
                <c:pt idx="1083">
                  <c:v>5</c:v>
                </c:pt>
                <c:pt idx="1084">
                  <c:v>5</c:v>
                </c:pt>
                <c:pt idx="1085">
                  <c:v>5</c:v>
                </c:pt>
                <c:pt idx="1086">
                  <c:v>5</c:v>
                </c:pt>
                <c:pt idx="1087">
                  <c:v>5</c:v>
                </c:pt>
                <c:pt idx="1088">
                  <c:v>5</c:v>
                </c:pt>
                <c:pt idx="1089">
                  <c:v>5</c:v>
                </c:pt>
                <c:pt idx="1090">
                  <c:v>5</c:v>
                </c:pt>
                <c:pt idx="1091">
                  <c:v>5</c:v>
                </c:pt>
                <c:pt idx="1092">
                  <c:v>5</c:v>
                </c:pt>
                <c:pt idx="1093">
                  <c:v>5</c:v>
                </c:pt>
                <c:pt idx="1094">
                  <c:v>5</c:v>
                </c:pt>
                <c:pt idx="1095">
                  <c:v>5</c:v>
                </c:pt>
                <c:pt idx="1096">
                  <c:v>5</c:v>
                </c:pt>
                <c:pt idx="1097">
                  <c:v>5</c:v>
                </c:pt>
                <c:pt idx="1098">
                  <c:v>5</c:v>
                </c:pt>
                <c:pt idx="1099">
                  <c:v>5</c:v>
                </c:pt>
                <c:pt idx="1100">
                  <c:v>5</c:v>
                </c:pt>
                <c:pt idx="1101">
                  <c:v>5</c:v>
                </c:pt>
                <c:pt idx="1102">
                  <c:v>5</c:v>
                </c:pt>
                <c:pt idx="1103">
                  <c:v>5</c:v>
                </c:pt>
                <c:pt idx="1104">
                  <c:v>5</c:v>
                </c:pt>
                <c:pt idx="1105">
                  <c:v>5</c:v>
                </c:pt>
                <c:pt idx="1106">
                  <c:v>5</c:v>
                </c:pt>
                <c:pt idx="1107">
                  <c:v>5</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5</c:v>
                </c:pt>
                <c:pt idx="1130">
                  <c:v>5</c:v>
                </c:pt>
                <c:pt idx="1131">
                  <c:v>5</c:v>
                </c:pt>
                <c:pt idx="1132">
                  <c:v>5</c:v>
                </c:pt>
                <c:pt idx="1133">
                  <c:v>5</c:v>
                </c:pt>
                <c:pt idx="1134">
                  <c:v>5</c:v>
                </c:pt>
                <c:pt idx="1135">
                  <c:v>5</c:v>
                </c:pt>
                <c:pt idx="1136">
                  <c:v>5</c:v>
                </c:pt>
                <c:pt idx="1137">
                  <c:v>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pt idx="1154">
                  <c:v>5</c:v>
                </c:pt>
                <c:pt idx="1155">
                  <c:v>5</c:v>
                </c:pt>
                <c:pt idx="1156">
                  <c:v>5</c:v>
                </c:pt>
                <c:pt idx="1157">
                  <c:v>5</c:v>
                </c:pt>
                <c:pt idx="1158">
                  <c:v>5</c:v>
                </c:pt>
                <c:pt idx="1159">
                  <c:v>5</c:v>
                </c:pt>
                <c:pt idx="1160">
                  <c:v>5</c:v>
                </c:pt>
                <c:pt idx="1161">
                  <c:v>5</c:v>
                </c:pt>
                <c:pt idx="1162">
                  <c:v>5</c:v>
                </c:pt>
                <c:pt idx="1163">
                  <c:v>5</c:v>
                </c:pt>
                <c:pt idx="1164">
                  <c:v>5</c:v>
                </c:pt>
                <c:pt idx="1165">
                  <c:v>5</c:v>
                </c:pt>
                <c:pt idx="1166">
                  <c:v>5</c:v>
                </c:pt>
                <c:pt idx="1167">
                  <c:v>5</c:v>
                </c:pt>
                <c:pt idx="1168">
                  <c:v>5</c:v>
                </c:pt>
                <c:pt idx="1169">
                  <c:v>5</c:v>
                </c:pt>
                <c:pt idx="1170">
                  <c:v>5</c:v>
                </c:pt>
                <c:pt idx="1171">
                  <c:v>5</c:v>
                </c:pt>
                <c:pt idx="1172">
                  <c:v>5</c:v>
                </c:pt>
                <c:pt idx="1173">
                  <c:v>5</c:v>
                </c:pt>
                <c:pt idx="1174">
                  <c:v>5</c:v>
                </c:pt>
                <c:pt idx="1175">
                  <c:v>5</c:v>
                </c:pt>
                <c:pt idx="1176">
                  <c:v>5</c:v>
                </c:pt>
                <c:pt idx="1177">
                  <c:v>5</c:v>
                </c:pt>
                <c:pt idx="1178">
                  <c:v>5</c:v>
                </c:pt>
                <c:pt idx="1179">
                  <c:v>5</c:v>
                </c:pt>
                <c:pt idx="1180">
                  <c:v>5</c:v>
                </c:pt>
                <c:pt idx="1181">
                  <c:v>5</c:v>
                </c:pt>
                <c:pt idx="1182">
                  <c:v>5</c:v>
                </c:pt>
                <c:pt idx="1183">
                  <c:v>5</c:v>
                </c:pt>
                <c:pt idx="1184">
                  <c:v>5</c:v>
                </c:pt>
                <c:pt idx="1185">
                  <c:v>5</c:v>
                </c:pt>
                <c:pt idx="1186">
                  <c:v>5</c:v>
                </c:pt>
                <c:pt idx="1187">
                  <c:v>5</c:v>
                </c:pt>
                <c:pt idx="1188">
                  <c:v>5</c:v>
                </c:pt>
                <c:pt idx="1189">
                  <c:v>5</c:v>
                </c:pt>
                <c:pt idx="1190">
                  <c:v>5</c:v>
                </c:pt>
                <c:pt idx="1191">
                  <c:v>5</c:v>
                </c:pt>
                <c:pt idx="1192">
                  <c:v>5</c:v>
                </c:pt>
                <c:pt idx="1193">
                  <c:v>5</c:v>
                </c:pt>
                <c:pt idx="1194">
                  <c:v>5</c:v>
                </c:pt>
                <c:pt idx="1195">
                  <c:v>5</c:v>
                </c:pt>
                <c:pt idx="1196">
                  <c:v>5</c:v>
                </c:pt>
                <c:pt idx="1197">
                  <c:v>5</c:v>
                </c:pt>
                <c:pt idx="1198">
                  <c:v>5</c:v>
                </c:pt>
                <c:pt idx="1199">
                  <c:v>5</c:v>
                </c:pt>
                <c:pt idx="1200">
                  <c:v>5</c:v>
                </c:pt>
                <c:pt idx="1201">
                  <c:v>5</c:v>
                </c:pt>
                <c:pt idx="1202">
                  <c:v>5</c:v>
                </c:pt>
                <c:pt idx="1203">
                  <c:v>5</c:v>
                </c:pt>
                <c:pt idx="1204">
                  <c:v>5</c:v>
                </c:pt>
                <c:pt idx="1205">
                  <c:v>5</c:v>
                </c:pt>
                <c:pt idx="1206">
                  <c:v>5</c:v>
                </c:pt>
                <c:pt idx="1207">
                  <c:v>5</c:v>
                </c:pt>
                <c:pt idx="1208">
                  <c:v>5</c:v>
                </c:pt>
                <c:pt idx="1209">
                  <c:v>5</c:v>
                </c:pt>
                <c:pt idx="1210">
                  <c:v>5</c:v>
                </c:pt>
                <c:pt idx="1211">
                  <c:v>5</c:v>
                </c:pt>
                <c:pt idx="1212">
                  <c:v>5</c:v>
                </c:pt>
                <c:pt idx="1213">
                  <c:v>5</c:v>
                </c:pt>
                <c:pt idx="1214">
                  <c:v>5</c:v>
                </c:pt>
                <c:pt idx="1215">
                  <c:v>5</c:v>
                </c:pt>
                <c:pt idx="1216">
                  <c:v>5</c:v>
                </c:pt>
                <c:pt idx="1217">
                  <c:v>5</c:v>
                </c:pt>
                <c:pt idx="1218">
                  <c:v>5</c:v>
                </c:pt>
                <c:pt idx="1219">
                  <c:v>5</c:v>
                </c:pt>
                <c:pt idx="1220">
                  <c:v>5</c:v>
                </c:pt>
                <c:pt idx="1221">
                  <c:v>5</c:v>
                </c:pt>
                <c:pt idx="1222">
                  <c:v>5</c:v>
                </c:pt>
                <c:pt idx="1223">
                  <c:v>5</c:v>
                </c:pt>
                <c:pt idx="1224">
                  <c:v>5</c:v>
                </c:pt>
                <c:pt idx="1225">
                  <c:v>5</c:v>
                </c:pt>
                <c:pt idx="1226">
                  <c:v>5</c:v>
                </c:pt>
                <c:pt idx="1227">
                  <c:v>5</c:v>
                </c:pt>
                <c:pt idx="1228">
                  <c:v>5</c:v>
                </c:pt>
                <c:pt idx="1229">
                  <c:v>5</c:v>
                </c:pt>
                <c:pt idx="1230">
                  <c:v>5</c:v>
                </c:pt>
                <c:pt idx="1231">
                  <c:v>5</c:v>
                </c:pt>
                <c:pt idx="1232">
                  <c:v>5</c:v>
                </c:pt>
                <c:pt idx="1233">
                  <c:v>5</c:v>
                </c:pt>
                <c:pt idx="1234">
                  <c:v>5</c:v>
                </c:pt>
                <c:pt idx="1235">
                  <c:v>5</c:v>
                </c:pt>
                <c:pt idx="1236">
                  <c:v>5</c:v>
                </c:pt>
                <c:pt idx="1237">
                  <c:v>5</c:v>
                </c:pt>
                <c:pt idx="1238">
                  <c:v>5</c:v>
                </c:pt>
                <c:pt idx="1239">
                  <c:v>5</c:v>
                </c:pt>
                <c:pt idx="1240">
                  <c:v>5</c:v>
                </c:pt>
                <c:pt idx="1241">
                  <c:v>5</c:v>
                </c:pt>
                <c:pt idx="1242">
                  <c:v>5</c:v>
                </c:pt>
                <c:pt idx="1243">
                  <c:v>5</c:v>
                </c:pt>
                <c:pt idx="1244">
                  <c:v>5</c:v>
                </c:pt>
                <c:pt idx="1245">
                  <c:v>5</c:v>
                </c:pt>
                <c:pt idx="1246">
                  <c:v>5</c:v>
                </c:pt>
                <c:pt idx="1247">
                  <c:v>5</c:v>
                </c:pt>
                <c:pt idx="1248">
                  <c:v>5</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c:v>
                </c:pt>
                <c:pt idx="1263">
                  <c:v>5</c:v>
                </c:pt>
                <c:pt idx="1264">
                  <c:v>5</c:v>
                </c:pt>
                <c:pt idx="1265">
                  <c:v>5</c:v>
                </c:pt>
                <c:pt idx="1266">
                  <c:v>5</c:v>
                </c:pt>
                <c:pt idx="1267">
                  <c:v>5</c:v>
                </c:pt>
                <c:pt idx="1268">
                  <c:v>5</c:v>
                </c:pt>
                <c:pt idx="1269">
                  <c:v>5</c:v>
                </c:pt>
                <c:pt idx="1270">
                  <c:v>5</c:v>
                </c:pt>
                <c:pt idx="1271">
                  <c:v>5</c:v>
                </c:pt>
                <c:pt idx="1272">
                  <c:v>5</c:v>
                </c:pt>
                <c:pt idx="1273">
                  <c:v>5</c:v>
                </c:pt>
                <c:pt idx="1274">
                  <c:v>5</c:v>
                </c:pt>
                <c:pt idx="1275">
                  <c:v>5</c:v>
                </c:pt>
                <c:pt idx="1276">
                  <c:v>5</c:v>
                </c:pt>
                <c:pt idx="1277">
                  <c:v>5</c:v>
                </c:pt>
                <c:pt idx="1278">
                  <c:v>5</c:v>
                </c:pt>
                <c:pt idx="1279">
                  <c:v>5</c:v>
                </c:pt>
                <c:pt idx="1280">
                  <c:v>5</c:v>
                </c:pt>
                <c:pt idx="1281">
                  <c:v>5</c:v>
                </c:pt>
                <c:pt idx="1282">
                  <c:v>5</c:v>
                </c:pt>
                <c:pt idx="1283">
                  <c:v>5</c:v>
                </c:pt>
                <c:pt idx="1284">
                  <c:v>5</c:v>
                </c:pt>
                <c:pt idx="1285">
                  <c:v>5</c:v>
                </c:pt>
                <c:pt idx="1286">
                  <c:v>5</c:v>
                </c:pt>
                <c:pt idx="1287">
                  <c:v>5</c:v>
                </c:pt>
                <c:pt idx="1288">
                  <c:v>5</c:v>
                </c:pt>
                <c:pt idx="1289">
                  <c:v>5</c:v>
                </c:pt>
                <c:pt idx="1290">
                  <c:v>5</c:v>
                </c:pt>
                <c:pt idx="1291">
                  <c:v>5</c:v>
                </c:pt>
                <c:pt idx="1292">
                  <c:v>5</c:v>
                </c:pt>
                <c:pt idx="1293">
                  <c:v>5</c:v>
                </c:pt>
                <c:pt idx="1294">
                  <c:v>5</c:v>
                </c:pt>
                <c:pt idx="1295">
                  <c:v>5</c:v>
                </c:pt>
                <c:pt idx="1296">
                  <c:v>5</c:v>
                </c:pt>
                <c:pt idx="1297">
                  <c:v>5</c:v>
                </c:pt>
                <c:pt idx="1298">
                  <c:v>5</c:v>
                </c:pt>
                <c:pt idx="1299">
                  <c:v>5</c:v>
                </c:pt>
                <c:pt idx="1300">
                  <c:v>5</c:v>
                </c:pt>
                <c:pt idx="1301">
                  <c:v>5</c:v>
                </c:pt>
                <c:pt idx="1302">
                  <c:v>5</c:v>
                </c:pt>
                <c:pt idx="1303">
                  <c:v>5</c:v>
                </c:pt>
                <c:pt idx="1304">
                  <c:v>5</c:v>
                </c:pt>
                <c:pt idx="1305">
                  <c:v>5</c:v>
                </c:pt>
                <c:pt idx="1306">
                  <c:v>5</c:v>
                </c:pt>
                <c:pt idx="1307">
                  <c:v>5</c:v>
                </c:pt>
                <c:pt idx="1308">
                  <c:v>5</c:v>
                </c:pt>
                <c:pt idx="1309">
                  <c:v>5</c:v>
                </c:pt>
                <c:pt idx="1310">
                  <c:v>5</c:v>
                </c:pt>
                <c:pt idx="1311">
                  <c:v>5</c:v>
                </c:pt>
                <c:pt idx="1312">
                  <c:v>5</c:v>
                </c:pt>
                <c:pt idx="1313">
                  <c:v>5</c:v>
                </c:pt>
                <c:pt idx="1314">
                  <c:v>5</c:v>
                </c:pt>
                <c:pt idx="1315">
                  <c:v>5</c:v>
                </c:pt>
                <c:pt idx="1316">
                  <c:v>5</c:v>
                </c:pt>
                <c:pt idx="1317">
                  <c:v>5</c:v>
                </c:pt>
                <c:pt idx="1318">
                  <c:v>5</c:v>
                </c:pt>
                <c:pt idx="1319">
                  <c:v>5</c:v>
                </c:pt>
                <c:pt idx="1320">
                  <c:v>5</c:v>
                </c:pt>
                <c:pt idx="1321">
                  <c:v>5</c:v>
                </c:pt>
                <c:pt idx="1322">
                  <c:v>5</c:v>
                </c:pt>
                <c:pt idx="1323">
                  <c:v>5</c:v>
                </c:pt>
                <c:pt idx="1324">
                  <c:v>5</c:v>
                </c:pt>
                <c:pt idx="1325">
                  <c:v>5</c:v>
                </c:pt>
                <c:pt idx="1326">
                  <c:v>5</c:v>
                </c:pt>
                <c:pt idx="1327">
                  <c:v>5</c:v>
                </c:pt>
                <c:pt idx="1328">
                  <c:v>5</c:v>
                </c:pt>
                <c:pt idx="1329">
                  <c:v>5</c:v>
                </c:pt>
                <c:pt idx="1330">
                  <c:v>5</c:v>
                </c:pt>
                <c:pt idx="1331">
                  <c:v>5</c:v>
                </c:pt>
                <c:pt idx="1332">
                  <c:v>5</c:v>
                </c:pt>
                <c:pt idx="1333">
                  <c:v>5</c:v>
                </c:pt>
                <c:pt idx="1334">
                  <c:v>5</c:v>
                </c:pt>
                <c:pt idx="1335">
                  <c:v>5</c:v>
                </c:pt>
                <c:pt idx="1336">
                  <c:v>5</c:v>
                </c:pt>
                <c:pt idx="1337">
                  <c:v>5</c:v>
                </c:pt>
                <c:pt idx="1338">
                  <c:v>5</c:v>
                </c:pt>
                <c:pt idx="1339">
                  <c:v>5</c:v>
                </c:pt>
                <c:pt idx="1340">
                  <c:v>5</c:v>
                </c:pt>
                <c:pt idx="1341">
                  <c:v>5</c:v>
                </c:pt>
                <c:pt idx="1342">
                  <c:v>5</c:v>
                </c:pt>
                <c:pt idx="1343">
                  <c:v>5</c:v>
                </c:pt>
                <c:pt idx="1344">
                  <c:v>5</c:v>
                </c:pt>
                <c:pt idx="1345">
                  <c:v>5</c:v>
                </c:pt>
                <c:pt idx="1346">
                  <c:v>5</c:v>
                </c:pt>
                <c:pt idx="1347">
                  <c:v>5</c:v>
                </c:pt>
                <c:pt idx="1348">
                  <c:v>5</c:v>
                </c:pt>
                <c:pt idx="1349">
                  <c:v>5</c:v>
                </c:pt>
                <c:pt idx="1350">
                  <c:v>5</c:v>
                </c:pt>
                <c:pt idx="1351">
                  <c:v>5</c:v>
                </c:pt>
                <c:pt idx="1352">
                  <c:v>5</c:v>
                </c:pt>
                <c:pt idx="1353">
                  <c:v>5</c:v>
                </c:pt>
                <c:pt idx="1354">
                  <c:v>5</c:v>
                </c:pt>
                <c:pt idx="1355">
                  <c:v>5</c:v>
                </c:pt>
                <c:pt idx="1356">
                  <c:v>5</c:v>
                </c:pt>
                <c:pt idx="1357">
                  <c:v>5</c:v>
                </c:pt>
                <c:pt idx="1358">
                  <c:v>5</c:v>
                </c:pt>
                <c:pt idx="1359">
                  <c:v>5</c:v>
                </c:pt>
                <c:pt idx="1360">
                  <c:v>5</c:v>
                </c:pt>
                <c:pt idx="1361">
                  <c:v>5</c:v>
                </c:pt>
                <c:pt idx="1362">
                  <c:v>5</c:v>
                </c:pt>
                <c:pt idx="1363">
                  <c:v>5</c:v>
                </c:pt>
                <c:pt idx="1364">
                  <c:v>5</c:v>
                </c:pt>
                <c:pt idx="1365">
                  <c:v>5</c:v>
                </c:pt>
                <c:pt idx="1366">
                  <c:v>5</c:v>
                </c:pt>
                <c:pt idx="1367">
                  <c:v>5</c:v>
                </c:pt>
                <c:pt idx="1368">
                  <c:v>5</c:v>
                </c:pt>
                <c:pt idx="1369">
                  <c:v>5</c:v>
                </c:pt>
                <c:pt idx="1370">
                  <c:v>5</c:v>
                </c:pt>
                <c:pt idx="1371">
                  <c:v>5</c:v>
                </c:pt>
                <c:pt idx="1372">
                  <c:v>5</c:v>
                </c:pt>
                <c:pt idx="1373">
                  <c:v>5</c:v>
                </c:pt>
                <c:pt idx="1374">
                  <c:v>5</c:v>
                </c:pt>
                <c:pt idx="1375">
                  <c:v>5</c:v>
                </c:pt>
                <c:pt idx="1376">
                  <c:v>5</c:v>
                </c:pt>
                <c:pt idx="1377">
                  <c:v>5</c:v>
                </c:pt>
                <c:pt idx="1378">
                  <c:v>5</c:v>
                </c:pt>
                <c:pt idx="1379">
                  <c:v>5</c:v>
                </c:pt>
                <c:pt idx="1380">
                  <c:v>5</c:v>
                </c:pt>
                <c:pt idx="1381">
                  <c:v>5</c:v>
                </c:pt>
                <c:pt idx="1382">
                  <c:v>5</c:v>
                </c:pt>
                <c:pt idx="1383">
                  <c:v>5</c:v>
                </c:pt>
                <c:pt idx="1384">
                  <c:v>5</c:v>
                </c:pt>
                <c:pt idx="1385">
                  <c:v>5</c:v>
                </c:pt>
                <c:pt idx="1386">
                  <c:v>5</c:v>
                </c:pt>
                <c:pt idx="1387">
                  <c:v>5</c:v>
                </c:pt>
                <c:pt idx="1388">
                  <c:v>5</c:v>
                </c:pt>
                <c:pt idx="1389">
                  <c:v>5</c:v>
                </c:pt>
                <c:pt idx="1390">
                  <c:v>5</c:v>
                </c:pt>
                <c:pt idx="1391">
                  <c:v>5</c:v>
                </c:pt>
                <c:pt idx="1392">
                  <c:v>5</c:v>
                </c:pt>
                <c:pt idx="1393">
                  <c:v>5</c:v>
                </c:pt>
                <c:pt idx="1394">
                  <c:v>5</c:v>
                </c:pt>
                <c:pt idx="1395">
                  <c:v>5</c:v>
                </c:pt>
                <c:pt idx="1396">
                  <c:v>5</c:v>
                </c:pt>
                <c:pt idx="1397">
                  <c:v>5</c:v>
                </c:pt>
                <c:pt idx="1398">
                  <c:v>5</c:v>
                </c:pt>
                <c:pt idx="1399">
                  <c:v>5</c:v>
                </c:pt>
                <c:pt idx="1400">
                  <c:v>5</c:v>
                </c:pt>
                <c:pt idx="1401">
                  <c:v>5</c:v>
                </c:pt>
                <c:pt idx="1402">
                  <c:v>5</c:v>
                </c:pt>
                <c:pt idx="1403">
                  <c:v>5</c:v>
                </c:pt>
                <c:pt idx="1404">
                  <c:v>5</c:v>
                </c:pt>
                <c:pt idx="1405">
                  <c:v>5</c:v>
                </c:pt>
                <c:pt idx="1406">
                  <c:v>5</c:v>
                </c:pt>
                <c:pt idx="1407">
                  <c:v>5</c:v>
                </c:pt>
                <c:pt idx="1408">
                  <c:v>5</c:v>
                </c:pt>
                <c:pt idx="1409">
                  <c:v>5</c:v>
                </c:pt>
                <c:pt idx="1410">
                  <c:v>5</c:v>
                </c:pt>
                <c:pt idx="1411">
                  <c:v>5</c:v>
                </c:pt>
                <c:pt idx="1412">
                  <c:v>5</c:v>
                </c:pt>
                <c:pt idx="1413">
                  <c:v>5</c:v>
                </c:pt>
                <c:pt idx="1414">
                  <c:v>5</c:v>
                </c:pt>
                <c:pt idx="1415">
                  <c:v>5</c:v>
                </c:pt>
                <c:pt idx="1416">
                  <c:v>5</c:v>
                </c:pt>
                <c:pt idx="1417">
                  <c:v>5</c:v>
                </c:pt>
                <c:pt idx="1418">
                  <c:v>5</c:v>
                </c:pt>
                <c:pt idx="1419">
                  <c:v>5</c:v>
                </c:pt>
                <c:pt idx="1420">
                  <c:v>5</c:v>
                </c:pt>
                <c:pt idx="1421">
                  <c:v>5</c:v>
                </c:pt>
                <c:pt idx="1422">
                  <c:v>5</c:v>
                </c:pt>
                <c:pt idx="1423">
                  <c:v>5</c:v>
                </c:pt>
                <c:pt idx="1424">
                  <c:v>5</c:v>
                </c:pt>
                <c:pt idx="1425">
                  <c:v>5</c:v>
                </c:pt>
                <c:pt idx="1426">
                  <c:v>5</c:v>
                </c:pt>
                <c:pt idx="1427">
                  <c:v>5</c:v>
                </c:pt>
                <c:pt idx="1428">
                  <c:v>5</c:v>
                </c:pt>
                <c:pt idx="1429">
                  <c:v>5</c:v>
                </c:pt>
                <c:pt idx="1430">
                  <c:v>5</c:v>
                </c:pt>
                <c:pt idx="1431">
                  <c:v>5</c:v>
                </c:pt>
                <c:pt idx="1432">
                  <c:v>5</c:v>
                </c:pt>
                <c:pt idx="1433">
                  <c:v>5</c:v>
                </c:pt>
                <c:pt idx="1434">
                  <c:v>5</c:v>
                </c:pt>
                <c:pt idx="1435">
                  <c:v>5</c:v>
                </c:pt>
                <c:pt idx="1436">
                  <c:v>5</c:v>
                </c:pt>
                <c:pt idx="1437">
                  <c:v>5</c:v>
                </c:pt>
                <c:pt idx="1438">
                  <c:v>5</c:v>
                </c:pt>
                <c:pt idx="1439">
                  <c:v>5</c:v>
                </c:pt>
                <c:pt idx="1440">
                  <c:v>5</c:v>
                </c:pt>
                <c:pt idx="1441">
                  <c:v>5</c:v>
                </c:pt>
                <c:pt idx="1442">
                  <c:v>5</c:v>
                </c:pt>
                <c:pt idx="1443">
                  <c:v>5</c:v>
                </c:pt>
                <c:pt idx="1444">
                  <c:v>5</c:v>
                </c:pt>
                <c:pt idx="1445">
                  <c:v>5</c:v>
                </c:pt>
                <c:pt idx="1446">
                  <c:v>5</c:v>
                </c:pt>
                <c:pt idx="1447">
                  <c:v>5</c:v>
                </c:pt>
                <c:pt idx="1448">
                  <c:v>5</c:v>
                </c:pt>
                <c:pt idx="1449">
                  <c:v>5</c:v>
                </c:pt>
                <c:pt idx="1450">
                  <c:v>5</c:v>
                </c:pt>
                <c:pt idx="1451">
                  <c:v>5</c:v>
                </c:pt>
                <c:pt idx="1452">
                  <c:v>5</c:v>
                </c:pt>
                <c:pt idx="1453">
                  <c:v>5</c:v>
                </c:pt>
                <c:pt idx="1454">
                  <c:v>5</c:v>
                </c:pt>
                <c:pt idx="1455">
                  <c:v>5</c:v>
                </c:pt>
                <c:pt idx="1456">
                  <c:v>5</c:v>
                </c:pt>
                <c:pt idx="1457">
                  <c:v>5</c:v>
                </c:pt>
                <c:pt idx="1458">
                  <c:v>5</c:v>
                </c:pt>
                <c:pt idx="1459">
                  <c:v>5</c:v>
                </c:pt>
                <c:pt idx="1460">
                  <c:v>5</c:v>
                </c:pt>
                <c:pt idx="1461">
                  <c:v>5</c:v>
                </c:pt>
                <c:pt idx="1462">
                  <c:v>5</c:v>
                </c:pt>
                <c:pt idx="1463">
                  <c:v>5</c:v>
                </c:pt>
                <c:pt idx="1464">
                  <c:v>5</c:v>
                </c:pt>
                <c:pt idx="1465">
                  <c:v>5</c:v>
                </c:pt>
                <c:pt idx="1466">
                  <c:v>5</c:v>
                </c:pt>
                <c:pt idx="1467">
                  <c:v>5</c:v>
                </c:pt>
                <c:pt idx="1468">
                  <c:v>5</c:v>
                </c:pt>
                <c:pt idx="1469">
                  <c:v>5</c:v>
                </c:pt>
                <c:pt idx="1470">
                  <c:v>5</c:v>
                </c:pt>
                <c:pt idx="1471">
                  <c:v>5</c:v>
                </c:pt>
                <c:pt idx="1472">
                  <c:v>5</c:v>
                </c:pt>
                <c:pt idx="1473">
                  <c:v>5</c:v>
                </c:pt>
                <c:pt idx="1474">
                  <c:v>5</c:v>
                </c:pt>
                <c:pt idx="1475">
                  <c:v>5</c:v>
                </c:pt>
                <c:pt idx="1476">
                  <c:v>5</c:v>
                </c:pt>
                <c:pt idx="1477">
                  <c:v>5</c:v>
                </c:pt>
                <c:pt idx="1478">
                  <c:v>5</c:v>
                </c:pt>
                <c:pt idx="1479">
                  <c:v>5</c:v>
                </c:pt>
                <c:pt idx="1480">
                  <c:v>5</c:v>
                </c:pt>
                <c:pt idx="1481">
                  <c:v>5</c:v>
                </c:pt>
                <c:pt idx="1482">
                  <c:v>5</c:v>
                </c:pt>
                <c:pt idx="1483">
                  <c:v>5</c:v>
                </c:pt>
                <c:pt idx="1484">
                  <c:v>5</c:v>
                </c:pt>
                <c:pt idx="1485">
                  <c:v>5</c:v>
                </c:pt>
                <c:pt idx="1486">
                  <c:v>5</c:v>
                </c:pt>
                <c:pt idx="1487">
                  <c:v>5</c:v>
                </c:pt>
                <c:pt idx="1488">
                  <c:v>5</c:v>
                </c:pt>
                <c:pt idx="1489">
                  <c:v>5</c:v>
                </c:pt>
                <c:pt idx="1490">
                  <c:v>5</c:v>
                </c:pt>
                <c:pt idx="1491">
                  <c:v>5</c:v>
                </c:pt>
                <c:pt idx="1492">
                  <c:v>5</c:v>
                </c:pt>
                <c:pt idx="1493">
                  <c:v>5</c:v>
                </c:pt>
                <c:pt idx="1494">
                  <c:v>5</c:v>
                </c:pt>
                <c:pt idx="1495">
                  <c:v>5</c:v>
                </c:pt>
                <c:pt idx="1496">
                  <c:v>5</c:v>
                </c:pt>
                <c:pt idx="1497">
                  <c:v>5</c:v>
                </c:pt>
                <c:pt idx="1498">
                  <c:v>5</c:v>
                </c:pt>
                <c:pt idx="1499">
                  <c:v>5</c:v>
                </c:pt>
                <c:pt idx="1500">
                  <c:v>5</c:v>
                </c:pt>
              </c:numCache>
            </c:numRef>
          </c:yVal>
          <c:smooth val="0"/>
        </c:ser>
        <c:dLbls>
          <c:showLegendKey val="0"/>
          <c:showVal val="0"/>
          <c:showCatName val="0"/>
          <c:showSerName val="0"/>
          <c:showPercent val="0"/>
          <c:showBubbleSize val="0"/>
        </c:dLbls>
        <c:axId val="237425792"/>
        <c:axId val="237427712"/>
      </c:scatterChart>
      <c:valAx>
        <c:axId val="237425792"/>
        <c:scaling>
          <c:orientation val="minMax"/>
        </c:scaling>
        <c:delete val="0"/>
        <c:axPos val="b"/>
        <c:majorGridlines/>
        <c:minorGridlines/>
        <c:title>
          <c:tx>
            <c:rich>
              <a:bodyPr/>
              <a:lstStyle/>
              <a:p>
                <a:pPr>
                  <a:defRPr/>
                </a:pPr>
                <a:r>
                  <a:rPr lang="da-DK"/>
                  <a:t>Tværsnit i meter</a:t>
                </a:r>
              </a:p>
            </c:rich>
          </c:tx>
          <c:layout/>
          <c:overlay val="0"/>
        </c:title>
        <c:numFmt formatCode="#,##0.00" sourceLinked="1"/>
        <c:majorTickMark val="out"/>
        <c:minorTickMark val="none"/>
        <c:tickLblPos val="nextTo"/>
        <c:crossAx val="237427712"/>
        <c:crosses val="autoZero"/>
        <c:crossBetween val="midCat"/>
      </c:valAx>
      <c:valAx>
        <c:axId val="237427712"/>
        <c:scaling>
          <c:orientation val="minMax"/>
        </c:scaling>
        <c:delete val="0"/>
        <c:axPos val="l"/>
        <c:majorGridlines/>
        <c:minorGridlines/>
        <c:title>
          <c:tx>
            <c:rich>
              <a:bodyPr/>
              <a:lstStyle/>
              <a:p>
                <a:pPr>
                  <a:defRPr/>
                </a:pPr>
                <a:r>
                  <a:rPr lang="da-DK"/>
                  <a:t>Højde i meter</a:t>
                </a:r>
              </a:p>
            </c:rich>
          </c:tx>
          <c:layout/>
          <c:overlay val="0"/>
        </c:title>
        <c:numFmt formatCode="#,##0.00" sourceLinked="1"/>
        <c:majorTickMark val="out"/>
        <c:minorTickMark val="none"/>
        <c:tickLblPos val="nextTo"/>
        <c:crossAx val="237425792"/>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smoothMarker"/>
        <c:varyColors val="0"/>
        <c:ser>
          <c:idx val="0"/>
          <c:order val="0"/>
          <c:tx>
            <c:v>Q-h kurve</c:v>
          </c:tx>
          <c:marker>
            <c:symbol val="none"/>
          </c:marker>
          <c:xVal>
            <c:numRef>
              <c:f>'Beregninger scenarie 2'!$J$1538:$J$1939</c:f>
              <c:numCache>
                <c:formatCode>#,##0.00</c:formatCode>
                <c:ptCount val="402"/>
                <c:pt idx="0" formatCode="General">
                  <c:v>0</c:v>
                </c:pt>
                <c:pt idx="1">
                  <c:v>0</c:v>
                </c:pt>
                <c:pt idx="2">
                  <c:v>8.9539764029325183E-5</c:v>
                </c:pt>
                <c:pt idx="3">
                  <c:v>2.8424225556902821E-4</c:v>
                </c:pt>
                <c:pt idx="4">
                  <c:v>5.5866229468892509E-4</c:v>
                </c:pt>
                <c:pt idx="5">
                  <c:v>9.0234908129226067E-4</c:v>
                </c:pt>
                <c:pt idx="6">
                  <c:v>1.3088908571042364E-3</c:v>
                </c:pt>
                <c:pt idx="7">
                  <c:v>1.7737891887326411E-3</c:v>
                </c:pt>
                <c:pt idx="8">
                  <c:v>2.2936491044028263E-3</c:v>
                </c:pt>
                <c:pt idx="9">
                  <c:v>2.865786950706971E-3</c:v>
                </c:pt>
                <c:pt idx="10">
                  <c:v>3.4880122877038035E-3</c:v>
                </c:pt>
                <c:pt idx="11">
                  <c:v>4.1584948404117502E-3</c:v>
                </c:pt>
                <c:pt idx="12">
                  <c:v>4.8756777463295859E-3</c:v>
                </c:pt>
                <c:pt idx="13">
                  <c:v>5.6382180578462109E-3</c:v>
                </c:pt>
                <c:pt idx="14">
                  <c:v>6.4449442821559767E-3</c:v>
                </c:pt>
                <c:pt idx="15">
                  <c:v>7.2948250902555994E-3</c:v>
                </c:pt>
                <c:pt idx="16">
                  <c:v>8.1869456367307525E-3</c:v>
                </c:pt>
                <c:pt idx="17">
                  <c:v>9.1204892350155251E-3</c:v>
                </c:pt>
                <c:pt idx="18">
                  <c:v>1.0094722904823546E-2</c:v>
                </c:pt>
                <c:pt idx="19">
                  <c:v>1.1108985785131371E-2</c:v>
                </c:pt>
                <c:pt idx="20">
                  <c:v>1.2162679710933383E-2</c:v>
                </c:pt>
                <c:pt idx="21">
                  <c:v>1.3255261452918244E-2</c:v>
                </c:pt>
                <c:pt idx="22">
                  <c:v>1.4386236255195006E-2</c:v>
                </c:pt>
                <c:pt idx="23">
                  <c:v>1.5555152400378138E-2</c:v>
                </c:pt>
                <c:pt idx="24">
                  <c:v>1.6761596597927395E-2</c:v>
                </c:pt>
                <c:pt idx="25">
                  <c:v>1.8005190039589045E-2</c:v>
                </c:pt>
                <c:pt idx="26">
                  <c:v>1.9285585000890407E-2</c:v>
                </c:pt>
                <c:pt idx="27">
                  <c:v>2.0602461893727279E-2</c:v>
                </c:pt>
                <c:pt idx="28">
                  <c:v>2.1955526694735814E-2</c:v>
                </c:pt>
                <c:pt idx="29">
                  <c:v>2.3344508689127779E-2</c:v>
                </c:pt>
                <c:pt idx="30">
                  <c:v>2.4769158481229965E-2</c:v>
                </c:pt>
                <c:pt idx="31">
                  <c:v>2.62292462319802E-2</c:v>
                </c:pt>
                <c:pt idx="32">
                  <c:v>2.7724560090725429E-2</c:v>
                </c:pt>
                <c:pt idx="33">
                  <c:v>2.9254904794300075E-2</c:v>
                </c:pt>
                <c:pt idx="34">
                  <c:v>3.082010041087237E-2</c:v>
                </c:pt>
                <c:pt idx="35">
                  <c:v>3.2419981209686803E-2</c:v>
                </c:pt>
                <c:pt idx="36">
                  <c:v>3.4054394640787834E-2</c:v>
                </c:pt>
                <c:pt idx="37">
                  <c:v>3.5723200411231545E-2</c:v>
                </c:pt>
                <c:pt idx="38">
                  <c:v>3.7426269646284684E-2</c:v>
                </c:pt>
                <c:pt idx="39">
                  <c:v>3.9163484125762232E-2</c:v>
                </c:pt>
                <c:pt idx="40">
                  <c:v>4.0934735587030313E-2</c:v>
                </c:pt>
                <c:pt idx="41">
                  <c:v>4.2739925087353123E-2</c:v>
                </c:pt>
                <c:pt idx="42">
                  <c:v>4.4578962419232752E-2</c:v>
                </c:pt>
                <c:pt idx="43">
                  <c:v>4.6451765573210409E-2</c:v>
                </c:pt>
                <c:pt idx="44">
                  <c:v>4.8358260243294621E-2</c:v>
                </c:pt>
                <c:pt idx="45">
                  <c:v>5.0298379370775873E-2</c:v>
                </c:pt>
                <c:pt idx="46">
                  <c:v>5.2272062722696404E-2</c:v>
                </c:pt>
                <c:pt idx="47">
                  <c:v>5.4279256501681632E-2</c:v>
                </c:pt>
                <c:pt idx="48">
                  <c:v>5.6319912984216916E-2</c:v>
                </c:pt>
                <c:pt idx="49">
                  <c:v>5.8393990184781405E-2</c:v>
                </c:pt>
                <c:pt idx="50">
                  <c:v>6.0501451543533515E-2</c:v>
                </c:pt>
                <c:pt idx="51">
                  <c:v>6.2642265635491676E-2</c:v>
                </c:pt>
                <c:pt idx="52">
                  <c:v>6.4816405899369878E-2</c:v>
                </c:pt>
                <c:pt idx="53">
                  <c:v>6.7023850384416911E-2</c:v>
                </c:pt>
                <c:pt idx="54">
                  <c:v>6.9264581513776999E-2</c:v>
                </c:pt>
                <c:pt idx="55">
                  <c:v>7.1538585863033938E-2</c:v>
                </c:pt>
                <c:pt idx="56">
                  <c:v>7.3845853952733978E-2</c:v>
                </c:pt>
                <c:pt idx="57">
                  <c:v>7.6186380053795522E-2</c:v>
                </c:pt>
                <c:pt idx="58">
                  <c:v>7.856016200481758E-2</c:v>
                </c:pt>
                <c:pt idx="59">
                  <c:v>8.096720104038925E-2</c:v>
                </c:pt>
                <c:pt idx="60">
                  <c:v>8.3407501629584491E-2</c:v>
                </c:pt>
                <c:pt idx="61">
                  <c:v>8.5881071323898536E-2</c:v>
                </c:pt>
                <c:pt idx="62">
                  <c:v>8.8387920613947346E-2</c:v>
                </c:pt>
                <c:pt idx="63">
                  <c:v>9.0928062794311093E-2</c:v>
                </c:pt>
                <c:pt idx="64">
                  <c:v>9.3501513835953287E-2</c:v>
                </c:pt>
                <c:pt idx="65">
                  <c:v>9.6108292265696268E-2</c:v>
                </c:pt>
                <c:pt idx="66">
                  <c:v>9.8748419052275646E-2</c:v>
                </c:pt>
                <c:pt idx="67">
                  <c:v>0.10142191749853489</c:v>
                </c:pt>
                <c:pt idx="68">
                  <c:v>0.10412881313935636</c:v>
                </c:pt>
                <c:pt idx="69">
                  <c:v>0.10686913364495715</c:v>
                </c:pt>
                <c:pt idx="70">
                  <c:v>0.10964290872920598</c:v>
                </c:pt>
                <c:pt idx="71">
                  <c:v>0.11245017006264463</c:v>
                </c:pt>
                <c:pt idx="72">
                  <c:v>0.11529095118992067</c:v>
                </c:pt>
                <c:pt idx="73">
                  <c:v>0.1181652874513598</c:v>
                </c:pt>
                <c:pt idx="74">
                  <c:v>0.12107321590842689</c:v>
                </c:pt>
                <c:pt idx="75">
                  <c:v>0.12401477527284153</c:v>
                </c:pt>
                <c:pt idx="76">
                  <c:v>0.12699000583913267</c:v>
                </c:pt>
                <c:pt idx="77">
                  <c:v>0.12999894942042955</c:v>
                </c:pt>
                <c:pt idx="78">
                  <c:v>0.13304164928730239</c:v>
                </c:pt>
                <c:pt idx="79">
                  <c:v>0.13611815010947867</c:v>
                </c:pt>
                <c:pt idx="80">
                  <c:v>0.13922849790027061</c:v>
                </c:pt>
                <c:pt idx="81">
                  <c:v>0.14237273996356453</c:v>
                </c:pt>
                <c:pt idx="82">
                  <c:v>0.14555092484322785</c:v>
                </c:pt>
                <c:pt idx="83">
                  <c:v>0.14876310227480374</c:v>
                </c:pt>
                <c:pt idx="84">
                  <c:v>0.15200932313936741</c:v>
                </c:pt>
                <c:pt idx="85">
                  <c:v>0.15528963941942933</c:v>
                </c:pt>
                <c:pt idx="86">
                  <c:v>0.15860410415677684</c:v>
                </c:pt>
                <c:pt idx="87">
                  <c:v>0.16195277141215161</c:v>
                </c:pt>
                <c:pt idx="88">
                  <c:v>0.16533569622666799</c:v>
                </c:pt>
                <c:pt idx="89">
                  <c:v>0.16875293458488336</c:v>
                </c:pt>
                <c:pt idx="90">
                  <c:v>0.17220454337943358</c:v>
                </c:pt>
                <c:pt idx="91">
                  <c:v>0.17569058037715868</c:v>
                </c:pt>
                <c:pt idx="92">
                  <c:v>0.17921110418664002</c:v>
                </c:pt>
                <c:pt idx="93">
                  <c:v>0.18276617422708197</c:v>
                </c:pt>
                <c:pt idx="94">
                  <c:v>0.18635585069847063</c:v>
                </c:pt>
                <c:pt idx="95">
                  <c:v>0.18998019455294793</c:v>
                </c:pt>
                <c:pt idx="96">
                  <c:v>0.19363926746734175</c:v>
                </c:pt>
                <c:pt idx="97">
                  <c:v>0.19733313181679862</c:v>
                </c:pt>
                <c:pt idx="98">
                  <c:v>0.20106185064946414</c:v>
                </c:pt>
                <c:pt idx="99">
                  <c:v>0.20482548766216468</c:v>
                </c:pt>
                <c:pt idx="100">
                  <c:v>0.20862410717704091</c:v>
                </c:pt>
                <c:pt idx="101">
                  <c:v>0.2124577741190915</c:v>
                </c:pt>
                <c:pt idx="102">
                  <c:v>0.21632655399458431</c:v>
                </c:pt>
                <c:pt idx="103">
                  <c:v>0.22023051287029527</c:v>
                </c:pt>
                <c:pt idx="104">
                  <c:v>0.22416971735353841</c:v>
                </c:pt>
                <c:pt idx="105">
                  <c:v>0.22814423457295113</c:v>
                </c:pt>
                <c:pt idx="106">
                  <c:v>0.23215413216000153</c:v>
                </c:pt>
                <c:pt idx="107">
                  <c:v>0.23619947823118587</c:v>
                </c:pt>
                <c:pt idx="108">
                  <c:v>0.2402803413708853</c:v>
                </c:pt>
                <c:pt idx="109">
                  <c:v>0.24439679061485572</c:v>
                </c:pt>
                <c:pt idx="110">
                  <c:v>0.24854889543431888</c:v>
                </c:pt>
                <c:pt idx="111">
                  <c:v>0.25273672572063549</c:v>
                </c:pt>
                <c:pt idx="112">
                  <c:v>0.25696035177052873</c:v>
                </c:pt>
                <c:pt idx="113">
                  <c:v>0.26121984427184053</c:v>
                </c:pt>
                <c:pt idx="114">
                  <c:v>0.26551527428979527</c:v>
                </c:pt>
                <c:pt idx="115">
                  <c:v>0.26984671325375081</c:v>
                </c:pt>
                <c:pt idx="116">
                  <c:v>0.27421423294441694</c:v>
                </c:pt>
                <c:pt idx="117">
                  <c:v>0.27861790548152154</c:v>
                </c:pt>
                <c:pt idx="118">
                  <c:v>0.28305780331190661</c:v>
                </c:pt>
                <c:pt idx="119">
                  <c:v>0.28753399919803752</c:v>
                </c:pt>
                <c:pt idx="120">
                  <c:v>0.29204656620690633</c:v>
                </c:pt>
                <c:pt idx="121">
                  <c:v>0.29659557769931788</c:v>
                </c:pt>
                <c:pt idx="122">
                  <c:v>0.3011811073195384</c:v>
                </c:pt>
                <c:pt idx="123">
                  <c:v>0.30580322898529694</c:v>
                </c:pt>
                <c:pt idx="124">
                  <c:v>0.31046201687812253</c:v>
                </c:pt>
                <c:pt idx="125">
                  <c:v>0.31515754543400559</c:v>
                </c:pt>
                <c:pt idx="126">
                  <c:v>0.3198898893343719</c:v>
                </c:pt>
                <c:pt idx="127">
                  <c:v>0.32465912349735404</c:v>
                </c:pt>
                <c:pt idx="128">
                  <c:v>0.32946532306935278</c:v>
                </c:pt>
                <c:pt idx="129">
                  <c:v>0.33430856341687509</c:v>
                </c:pt>
                <c:pt idx="130">
                  <c:v>0.33918892011863822</c:v>
                </c:pt>
                <c:pt idx="131">
                  <c:v>0.34410646895793218</c:v>
                </c:pt>
                <c:pt idx="132">
                  <c:v>0.34906128591522784</c:v>
                </c:pt>
                <c:pt idx="133">
                  <c:v>0.35405344716102355</c:v>
                </c:pt>
                <c:pt idx="134">
                  <c:v>0.3590830290489227</c:v>
                </c:pt>
                <c:pt idx="135">
                  <c:v>0.36415010810892934</c:v>
                </c:pt>
                <c:pt idx="136">
                  <c:v>0.36925476104095994</c:v>
                </c:pt>
                <c:pt idx="137">
                  <c:v>0.37439706470855727</c:v>
                </c:pt>
                <c:pt idx="138">
                  <c:v>0.37957709613280544</c:v>
                </c:pt>
                <c:pt idx="139">
                  <c:v>0.38479493248643265</c:v>
                </c:pt>
                <c:pt idx="140">
                  <c:v>0.39005065108810061</c:v>
                </c:pt>
                <c:pt idx="141">
                  <c:v>0.39534432939686942</c:v>
                </c:pt>
                <c:pt idx="142">
                  <c:v>0.40067604500683479</c:v>
                </c:pt>
                <c:pt idx="143">
                  <c:v>0.40604587564193129</c:v>
                </c:pt>
                <c:pt idx="144">
                  <c:v>0.41145389915089342</c:v>
                </c:pt>
                <c:pt idx="145">
                  <c:v>0.41690019350237206</c:v>
                </c:pt>
                <c:pt idx="146">
                  <c:v>0.42238483678019911</c:v>
                </c:pt>
                <c:pt idx="147">
                  <c:v>0.4279079071787959</c:v>
                </c:pt>
                <c:pt idx="148">
                  <c:v>0.43346948299872112</c:v>
                </c:pt>
                <c:pt idx="149">
                  <c:v>0.43906964264235099</c:v>
                </c:pt>
                <c:pt idx="150">
                  <c:v>0.44470846460969127</c:v>
                </c:pt>
                <c:pt idx="151">
                  <c:v>0.4503860274943125</c:v>
                </c:pt>
                <c:pt idx="152">
                  <c:v>0.45610240997940732</c:v>
                </c:pt>
                <c:pt idx="153">
                  <c:v>0.46185769083396583</c:v>
                </c:pt>
                <c:pt idx="154">
                  <c:v>0.46765194890906048</c:v>
                </c:pt>
                <c:pt idx="155">
                  <c:v>0.4734852631342451</c:v>
                </c:pt>
                <c:pt idx="156">
                  <c:v>0.47935771251405601</c:v>
                </c:pt>
                <c:pt idx="157">
                  <c:v>0.48526937612461818</c:v>
                </c:pt>
                <c:pt idx="158">
                  <c:v>0.49122033311034841</c:v>
                </c:pt>
                <c:pt idx="159">
                  <c:v>0.49721066268075559</c:v>
                </c:pt>
                <c:pt idx="160">
                  <c:v>0.5032404441073336</c:v>
                </c:pt>
                <c:pt idx="161">
                  <c:v>0.50930975672054368</c:v>
                </c:pt>
                <c:pt idx="162">
                  <c:v>0.5154186799068845</c:v>
                </c:pt>
                <c:pt idx="163">
                  <c:v>0.52156729310604577</c:v>
                </c:pt>
                <c:pt idx="164">
                  <c:v>0.52775567580814309</c:v>
                </c:pt>
                <c:pt idx="165">
                  <c:v>0.53398390755103353</c:v>
                </c:pt>
                <c:pt idx="166">
                  <c:v>0.54025206791770575</c:v>
                </c:pt>
                <c:pt idx="167">
                  <c:v>0.54656023653374597</c:v>
                </c:pt>
                <c:pt idx="168">
                  <c:v>0.55290849306487322</c:v>
                </c:pt>
                <c:pt idx="169">
                  <c:v>0.55929691721454811</c:v>
                </c:pt>
                <c:pt idx="170">
                  <c:v>0.56572558872164636</c:v>
                </c:pt>
                <c:pt idx="171">
                  <c:v>0.57219458735819739</c:v>
                </c:pt>
                <c:pt idx="172">
                  <c:v>0.57870399292718855</c:v>
                </c:pt>
                <c:pt idx="173">
                  <c:v>0.5852538852604301</c:v>
                </c:pt>
                <c:pt idx="174">
                  <c:v>0.59184434421647669</c:v>
                </c:pt>
                <c:pt idx="175">
                  <c:v>0.59847544967861399</c:v>
                </c:pt>
                <c:pt idx="176">
                  <c:v>0.60514728155289343</c:v>
                </c:pt>
                <c:pt idx="177">
                  <c:v>0.61185991976622534</c:v>
                </c:pt>
                <c:pt idx="178">
                  <c:v>0.61861344426452658</c:v>
                </c:pt>
                <c:pt idx="179">
                  <c:v>0.62540793501091541</c:v>
                </c:pt>
                <c:pt idx="180">
                  <c:v>0.63224347198395903</c:v>
                </c:pt>
                <c:pt idx="181">
                  <c:v>0.63912013517596822</c:v>
                </c:pt>
                <c:pt idx="182">
                  <c:v>0.64603800459133953</c:v>
                </c:pt>
                <c:pt idx="183">
                  <c:v>0.65299716024494192</c:v>
                </c:pt>
                <c:pt idx="184">
                  <c:v>0.65999768216054988</c:v>
                </c:pt>
                <c:pt idx="185">
                  <c:v>0.6670396503693159</c:v>
                </c:pt>
                <c:pt idx="186">
                  <c:v>0.67412314490828829</c:v>
                </c:pt>
                <c:pt idx="187">
                  <c:v>0.68124824581896704</c:v>
                </c:pt>
                <c:pt idx="188">
                  <c:v>0.68841503314590036</c:v>
                </c:pt>
                <c:pt idx="189">
                  <c:v>0.69562358693531823</c:v>
                </c:pt>
                <c:pt idx="190">
                  <c:v>0.70287398723380434</c:v>
                </c:pt>
                <c:pt idx="191">
                  <c:v>0.71016631408700415</c:v>
                </c:pt>
                <c:pt idx="192">
                  <c:v>0.71750064753836573</c:v>
                </c:pt>
                <c:pt idx="193">
                  <c:v>0.72487706762791704</c:v>
                </c:pt>
                <c:pt idx="194">
                  <c:v>0.73229565439107647</c:v>
                </c:pt>
                <c:pt idx="195">
                  <c:v>0.7397564878574947</c:v>
                </c:pt>
                <c:pt idx="196">
                  <c:v>0.7472596480499254</c:v>
                </c:pt>
                <c:pt idx="197">
                  <c:v>0.75480521498313258</c:v>
                </c:pt>
                <c:pt idx="198">
                  <c:v>0.76239326866282076</c:v>
                </c:pt>
                <c:pt idx="199">
                  <c:v>0.77002388908459918</c:v>
                </c:pt>
                <c:pt idx="200">
                  <c:v>0.7776971562329702</c:v>
                </c:pt>
                <c:pt idx="201">
                  <c:v>0.78541315008034662</c:v>
                </c:pt>
                <c:pt idx="202">
                  <c:v>0.79317195058609646</c:v>
                </c:pt>
                <c:pt idx="203">
                  <c:v>0.80097363769561247</c:v>
                </c:pt>
                <c:pt idx="204">
                  <c:v>0.80881829133940453</c:v>
                </c:pt>
                <c:pt idx="205">
                  <c:v>0.81670599143222034</c:v>
                </c:pt>
                <c:pt idx="206">
                  <c:v>0.82463681787218812</c:v>
                </c:pt>
                <c:pt idx="207">
                  <c:v>0.83261085053998207</c:v>
                </c:pt>
                <c:pt idx="208">
                  <c:v>0.84062816929800943</c:v>
                </c:pt>
                <c:pt idx="209">
                  <c:v>0.84868885398962168</c:v>
                </c:pt>
                <c:pt idx="210">
                  <c:v>0.85679298443834584</c:v>
                </c:pt>
                <c:pt idx="211">
                  <c:v>0.86494064044713725</c:v>
                </c:pt>
                <c:pt idx="212">
                  <c:v>0.87313190179764955</c:v>
                </c:pt>
                <c:pt idx="213">
                  <c:v>0.88136684824952805</c:v>
                </c:pt>
                <c:pt idx="214">
                  <c:v>0.88964555953972158</c:v>
                </c:pt>
                <c:pt idx="215">
                  <c:v>0.8979681153818112</c:v>
                </c:pt>
                <c:pt idx="216">
                  <c:v>0.90633459546535744</c:v>
                </c:pt>
                <c:pt idx="217">
                  <c:v>0.91474507945526651</c:v>
                </c:pt>
                <c:pt idx="218">
                  <c:v>0.92319964699117352</c:v>
                </c:pt>
                <c:pt idx="219">
                  <c:v>0.93169837768684127</c:v>
                </c:pt>
                <c:pt idx="220">
                  <c:v>0.94024135112957563</c:v>
                </c:pt>
                <c:pt idx="221">
                  <c:v>0.94882864687965773</c:v>
                </c:pt>
                <c:pt idx="222">
                  <c:v>0.95746034446979134</c:v>
                </c:pt>
                <c:pt idx="223">
                  <c:v>0.96613652340456568</c:v>
                </c:pt>
                <c:pt idx="224">
                  <c:v>0.97485726315993115</c:v>
                </c:pt>
                <c:pt idx="225">
                  <c:v>0.98362264318269044</c:v>
                </c:pt>
                <c:pt idx="226">
                  <c:v>0.99243274289000605</c:v>
                </c:pt>
                <c:pt idx="227">
                  <c:v>1.0012876416689178</c:v>
                </c:pt>
                <c:pt idx="228">
                  <c:v>1.0101874188758746</c:v>
                </c:pt>
                <c:pt idx="229">
                  <c:v>1.0191321538362803</c:v>
                </c:pt>
                <c:pt idx="230">
                  <c:v>1.0281219258440517</c:v>
                </c:pt>
                <c:pt idx="231">
                  <c:v>1.0371568141611891</c:v>
                </c:pt>
                <c:pt idx="232">
                  <c:v>1.046236898017356</c:v>
                </c:pt>
                <c:pt idx="233">
                  <c:v>1.055362256609476</c:v>
                </c:pt>
                <c:pt idx="234">
                  <c:v>1.0645329691013354</c:v>
                </c:pt>
                <c:pt idx="235">
                  <c:v>1.0737491146232023</c:v>
                </c:pt>
                <c:pt idx="236">
                  <c:v>1.0830107722714504</c:v>
                </c:pt>
                <c:pt idx="237">
                  <c:v>1.0923180211081982</c:v>
                </c:pt>
                <c:pt idx="238">
                  <c:v>1.1016709401609588</c:v>
                </c:pt>
                <c:pt idx="239">
                  <c:v>1.1110696084222951</c:v>
                </c:pt>
                <c:pt idx="240">
                  <c:v>1.1205141048494891</c:v>
                </c:pt>
                <c:pt idx="241">
                  <c:v>1.1300045083642185</c:v>
                </c:pt>
                <c:pt idx="242">
                  <c:v>1.1395408978522454</c:v>
                </c:pt>
                <c:pt idx="243">
                  <c:v>1.1491233521631099</c:v>
                </c:pt>
                <c:pt idx="244">
                  <c:v>1.1587519501098358</c:v>
                </c:pt>
                <c:pt idx="245">
                  <c:v>1.168426770468644</c:v>
                </c:pt>
                <c:pt idx="246">
                  <c:v>1.1781478919786745</c:v>
                </c:pt>
                <c:pt idx="247">
                  <c:v>1.1879153933417164</c:v>
                </c:pt>
                <c:pt idx="248">
                  <c:v>1.1977293532219455</c:v>
                </c:pt>
                <c:pt idx="249">
                  <c:v>1.2075898502456706</c:v>
                </c:pt>
                <c:pt idx="250">
                  <c:v>1.2174969630010883</c:v>
                </c:pt>
                <c:pt idx="251">
                  <c:v>1.2274507700380424</c:v>
                </c:pt>
                <c:pt idx="252">
                  <c:v>1.2374513498677933</c:v>
                </c:pt>
                <c:pt idx="253">
                  <c:v>1.2474987809627922</c:v>
                </c:pt>
                <c:pt idx="254">
                  <c:v>1.2575931417564672</c:v>
                </c:pt>
                <c:pt idx="255">
                  <c:v>1.2677345106430087</c:v>
                </c:pt>
                <c:pt idx="256">
                  <c:v>1.2779229659771656</c:v>
                </c:pt>
                <c:pt idx="257">
                  <c:v>1.2881585860740505</c:v>
                </c:pt>
                <c:pt idx="258">
                  <c:v>1.298441449208946</c:v>
                </c:pt>
                <c:pt idx="259">
                  <c:v>1.3087716336171211</c:v>
                </c:pt>
                <c:pt idx="260">
                  <c:v>1.3191492174936499</c:v>
                </c:pt>
                <c:pt idx="261">
                  <c:v>1.3295742789932394</c:v>
                </c:pt>
                <c:pt idx="262">
                  <c:v>1.3400468962300649</c:v>
                </c:pt>
                <c:pt idx="263">
                  <c:v>1.350567147277602</c:v>
                </c:pt>
                <c:pt idx="264">
                  <c:v>1.3611351101684754</c:v>
                </c:pt>
                <c:pt idx="265">
                  <c:v>1.3717508628943049</c:v>
                </c:pt>
                <c:pt idx="266">
                  <c:v>1.3824144834055614</c:v>
                </c:pt>
                <c:pt idx="267">
                  <c:v>1.3931260496114246</c:v>
                </c:pt>
                <c:pt idx="268">
                  <c:v>1.4038856393796475</c:v>
                </c:pt>
                <c:pt idx="269">
                  <c:v>1.414693330536424</c:v>
                </c:pt>
                <c:pt idx="270">
                  <c:v>1.4255492008662665</c:v>
                </c:pt>
                <c:pt idx="271">
                  <c:v>1.4364533281118808</c:v>
                </c:pt>
                <c:pt idx="272">
                  <c:v>1.4474057899740489</c:v>
                </c:pt>
                <c:pt idx="273">
                  <c:v>1.4584066641115181</c:v>
                </c:pt>
                <c:pt idx="274">
                  <c:v>1.4694560281408919</c:v>
                </c:pt>
                <c:pt idx="275">
                  <c:v>1.4805539596365256</c:v>
                </c:pt>
                <c:pt idx="276">
                  <c:v>1.4917005361304256</c:v>
                </c:pt>
                <c:pt idx="277">
                  <c:v>1.5028958351121533</c:v>
                </c:pt>
                <c:pt idx="278">
                  <c:v>1.5141399340287349</c:v>
                </c:pt>
                <c:pt idx="279">
                  <c:v>1.5254329102845718</c:v>
                </c:pt>
                <c:pt idx="280">
                  <c:v>1.536774841241354</c:v>
                </c:pt>
                <c:pt idx="281">
                  <c:v>1.5481658042179822</c:v>
                </c:pt>
                <c:pt idx="282">
                  <c:v>1.5596058764904879</c:v>
                </c:pt>
                <c:pt idx="283">
                  <c:v>1.5710951352919635</c:v>
                </c:pt>
                <c:pt idx="284">
                  <c:v>1.5826336578124869</c:v>
                </c:pt>
                <c:pt idx="285">
                  <c:v>1.5942215211990554</c:v>
                </c:pt>
                <c:pt idx="286">
                  <c:v>1.6058588025555247</c:v>
                </c:pt>
                <c:pt idx="287">
                  <c:v>1.6175455789425466</c:v>
                </c:pt>
                <c:pt idx="288">
                  <c:v>1.6292819273775101</c:v>
                </c:pt>
                <c:pt idx="289">
                  <c:v>1.6410679248344866</c:v>
                </c:pt>
                <c:pt idx="290">
                  <c:v>1.6529036482441819</c:v>
                </c:pt>
                <c:pt idx="291">
                  <c:v>1.6647891744938834</c:v>
                </c:pt>
                <c:pt idx="292">
                  <c:v>1.6767245804274153</c:v>
                </c:pt>
                <c:pt idx="293">
                  <c:v>1.6887099428450953</c:v>
                </c:pt>
                <c:pt idx="294">
                  <c:v>1.7007453385036975</c:v>
                </c:pt>
                <c:pt idx="295">
                  <c:v>1.7128308441164077</c:v>
                </c:pt>
                <c:pt idx="296">
                  <c:v>1.7249665363527951</c:v>
                </c:pt>
                <c:pt idx="297">
                  <c:v>1.7371524918387735</c:v>
                </c:pt>
                <c:pt idx="298">
                  <c:v>1.7493887871565768</c:v>
                </c:pt>
                <c:pt idx="299">
                  <c:v>1.7616754988447259</c:v>
                </c:pt>
                <c:pt idx="300">
                  <c:v>1.7740127033980069</c:v>
                </c:pt>
                <c:pt idx="301">
                  <c:v>1.7864004772674451</c:v>
                </c:pt>
                <c:pt idx="302">
                  <c:v>1.798838896860286</c:v>
                </c:pt>
                <c:pt idx="303">
                  <c:v>1.8113280385399755</c:v>
                </c:pt>
                <c:pt idx="304">
                  <c:v>1.8238679786261416</c:v>
                </c:pt>
                <c:pt idx="305">
                  <c:v>1.8364587933945835</c:v>
                </c:pt>
                <c:pt idx="306">
                  <c:v>1.8491005590772553</c:v>
                </c:pt>
                <c:pt idx="307">
                  <c:v>1.8617933518622594</c:v>
                </c:pt>
                <c:pt idx="308">
                  <c:v>1.8745372478938316</c:v>
                </c:pt>
                <c:pt idx="309">
                  <c:v>1.88733232327234</c:v>
                </c:pt>
                <c:pt idx="310">
                  <c:v>1.9001786540542784</c:v>
                </c:pt>
                <c:pt idx="311">
                  <c:v>1.9130763162522624</c:v>
                </c:pt>
                <c:pt idx="312">
                  <c:v>1.9260253858350291</c:v>
                </c:pt>
                <c:pt idx="313">
                  <c:v>1.9390259387274349</c:v>
                </c:pt>
                <c:pt idx="314">
                  <c:v>1.9520780508104614</c:v>
                </c:pt>
                <c:pt idx="315">
                  <c:v>1.9651817979212172</c:v>
                </c:pt>
                <c:pt idx="316">
                  <c:v>1.9783372558529433</c:v>
                </c:pt>
                <c:pt idx="317">
                  <c:v>1.9915445003550176</c:v>
                </c:pt>
                <c:pt idx="318">
                  <c:v>2.0048036071329691</c:v>
                </c:pt>
                <c:pt idx="319">
                  <c:v>2.0181146518484829</c:v>
                </c:pt>
                <c:pt idx="320">
                  <c:v>2.0314777101194119</c:v>
                </c:pt>
                <c:pt idx="321">
                  <c:v>2.0448928575197924</c:v>
                </c:pt>
                <c:pt idx="322">
                  <c:v>2.0583601695798577</c:v>
                </c:pt>
                <c:pt idx="323">
                  <c:v>2.0718797217860505</c:v>
                </c:pt>
                <c:pt idx="324">
                  <c:v>2.0854515895810413</c:v>
                </c:pt>
                <c:pt idx="325">
                  <c:v>2.0990758483637517</c:v>
                </c:pt>
                <c:pt idx="326">
                  <c:v>2.1127525734893648</c:v>
                </c:pt>
                <c:pt idx="327">
                  <c:v>2.1264818402693542</c:v>
                </c:pt>
                <c:pt idx="328">
                  <c:v>2.1402637239714997</c:v>
                </c:pt>
                <c:pt idx="329">
                  <c:v>2.1540982998199154</c:v>
                </c:pt>
                <c:pt idx="330">
                  <c:v>2.1679856429950699</c:v>
                </c:pt>
                <c:pt idx="331">
                  <c:v>2.1819258286338159</c:v>
                </c:pt>
                <c:pt idx="332">
                  <c:v>2.1959189318294108</c:v>
                </c:pt>
                <c:pt idx="333">
                  <c:v>2.2099650276315517</c:v>
                </c:pt>
                <c:pt idx="334">
                  <c:v>2.2240641910463963</c:v>
                </c:pt>
                <c:pt idx="335">
                  <c:v>2.2382164970365999</c:v>
                </c:pt>
                <c:pt idx="336">
                  <c:v>2.2524220205213403</c:v>
                </c:pt>
                <c:pt idx="337">
                  <c:v>2.2666808363763522</c:v>
                </c:pt>
                <c:pt idx="338">
                  <c:v>2.2809930194339598</c:v>
                </c:pt>
                <c:pt idx="339">
                  <c:v>2.2953586444831084</c:v>
                </c:pt>
                <c:pt idx="340">
                  <c:v>2.309777786269402</c:v>
                </c:pt>
                <c:pt idx="341">
                  <c:v>2.3242505194951346</c:v>
                </c:pt>
                <c:pt idx="342">
                  <c:v>2.3387769188193297</c:v>
                </c:pt>
                <c:pt idx="343">
                  <c:v>2.3533570588577764</c:v>
                </c:pt>
                <c:pt idx="344">
                  <c:v>2.3679910141830636</c:v>
                </c:pt>
                <c:pt idx="345">
                  <c:v>2.3826788593246273</c:v>
                </c:pt>
                <c:pt idx="346">
                  <c:v>2.3974206687687794</c:v>
                </c:pt>
                <c:pt idx="347">
                  <c:v>2.4122165169587566</c:v>
                </c:pt>
                <c:pt idx="348">
                  <c:v>2.427066478294754</c:v>
                </c:pt>
                <c:pt idx="349">
                  <c:v>2.4419706271339749</c:v>
                </c:pt>
                <c:pt idx="350">
                  <c:v>2.4569290377906632</c:v>
                </c:pt>
                <c:pt idx="351">
                  <c:v>2.4719417845361558</c:v>
                </c:pt>
                <c:pt idx="352">
                  <c:v>2.4870089415989201</c:v>
                </c:pt>
                <c:pt idx="353">
                  <c:v>2.5021305831646017</c:v>
                </c:pt>
                <c:pt idx="354">
                  <c:v>2.5173067833760663</c:v>
                </c:pt>
                <c:pt idx="355">
                  <c:v>2.5325376163334492</c:v>
                </c:pt>
                <c:pt idx="356">
                  <c:v>2.5478231560941964</c:v>
                </c:pt>
                <c:pt idx="357">
                  <c:v>2.5631634766731164</c:v>
                </c:pt>
                <c:pt idx="358">
                  <c:v>2.5785586520424251</c:v>
                </c:pt>
                <c:pt idx="359">
                  <c:v>2.5940087561317928</c:v>
                </c:pt>
                <c:pt idx="360">
                  <c:v>2.6095138628283951</c:v>
                </c:pt>
                <c:pt idx="361">
                  <c:v>2.6250740459769584</c:v>
                </c:pt>
                <c:pt idx="362">
                  <c:v>2.6406893793798139</c:v>
                </c:pt>
                <c:pt idx="363">
                  <c:v>2.6563599367969433</c:v>
                </c:pt>
                <c:pt idx="364">
                  <c:v>2.6720857919460319</c:v>
                </c:pt>
                <c:pt idx="365">
                  <c:v>2.687867018502518</c:v>
                </c:pt>
                <c:pt idx="366">
                  <c:v>2.7037036900996454</c:v>
                </c:pt>
                <c:pt idx="367">
                  <c:v>2.719595880328515</c:v>
                </c:pt>
                <c:pt idx="368">
                  <c:v>2.7355436627381353</c:v>
                </c:pt>
                <c:pt idx="369">
                  <c:v>2.7515471108354794</c:v>
                </c:pt>
                <c:pt idx="370">
                  <c:v>2.767606298085532</c:v>
                </c:pt>
                <c:pt idx="371">
                  <c:v>2.7837212979113488</c:v>
                </c:pt>
                <c:pt idx="372">
                  <c:v>2.7998921836941078</c:v>
                </c:pt>
                <c:pt idx="373">
                  <c:v>2.8161190287731603</c:v>
                </c:pt>
                <c:pt idx="374">
                  <c:v>2.8324019064460928</c:v>
                </c:pt>
                <c:pt idx="375">
                  <c:v>2.8487408899687754</c:v>
                </c:pt>
                <c:pt idx="376">
                  <c:v>2.8651360525554206</c:v>
                </c:pt>
                <c:pt idx="377">
                  <c:v>2.8815874673786381</c:v>
                </c:pt>
                <c:pt idx="378">
                  <c:v>2.8980952075694901</c:v>
                </c:pt>
                <c:pt idx="379">
                  <c:v>2.9146593462175487</c:v>
                </c:pt>
                <c:pt idx="380">
                  <c:v>2.9312799563709526</c:v>
                </c:pt>
                <c:pt idx="381">
                  <c:v>2.9479571110364629</c:v>
                </c:pt>
                <c:pt idx="382">
                  <c:v>2.9646908831795185</c:v>
                </c:pt>
                <c:pt idx="383">
                  <c:v>2.9814813457243008</c:v>
                </c:pt>
                <c:pt idx="384">
                  <c:v>2.998328571553782</c:v>
                </c:pt>
                <c:pt idx="385">
                  <c:v>3.0152326335097897</c:v>
                </c:pt>
                <c:pt idx="386">
                  <c:v>3.0321936043930631</c:v>
                </c:pt>
                <c:pt idx="387">
                  <c:v>3.0492115569633111</c:v>
                </c:pt>
                <c:pt idx="388">
                  <c:v>3.0662865639392693</c:v>
                </c:pt>
                <c:pt idx="389">
                  <c:v>3.0834186979987654</c:v>
                </c:pt>
                <c:pt idx="390">
                  <c:v>3.1006080317787696</c:v>
                </c:pt>
                <c:pt idx="391">
                  <c:v>3.1178546378754608</c:v>
                </c:pt>
                <c:pt idx="392">
                  <c:v>3.1351585888442832</c:v>
                </c:pt>
                <c:pt idx="393">
                  <c:v>3.1525199572000058</c:v>
                </c:pt>
                <c:pt idx="394">
                  <c:v>3.1699388154167849</c:v>
                </c:pt>
                <c:pt idx="395">
                  <c:v>3.1874152359282202</c:v>
                </c:pt>
                <c:pt idx="396">
                  <c:v>3.2049492911274187</c:v>
                </c:pt>
                <c:pt idx="397">
                  <c:v>3.2225410533670544</c:v>
                </c:pt>
                <c:pt idx="398">
                  <c:v>3.2401905949594272</c:v>
                </c:pt>
                <c:pt idx="399">
                  <c:v>3.2578979881765262</c:v>
                </c:pt>
                <c:pt idx="400">
                  <c:v>3.2756633052500881</c:v>
                </c:pt>
                <c:pt idx="401">
                  <c:v>3.2934866183716616</c:v>
                </c:pt>
              </c:numCache>
            </c:numRef>
          </c:xVal>
          <c:yVal>
            <c:numRef>
              <c:f>'Beregninger scenarie 2'!$K$1538:$K$1939</c:f>
              <c:numCache>
                <c:formatCode>0.00</c:formatCode>
                <c:ptCount val="402"/>
                <c:pt idx="0" formatCode="General">
                  <c:v>0</c:v>
                </c:pt>
                <c:pt idx="1">
                  <c:v>1</c:v>
                </c:pt>
                <c:pt idx="2" formatCode="General">
                  <c:v>1.01</c:v>
                </c:pt>
                <c:pt idx="3" formatCode="General">
                  <c:v>1.02</c:v>
                </c:pt>
                <c:pt idx="4" formatCode="General">
                  <c:v>1.03</c:v>
                </c:pt>
                <c:pt idx="5" formatCode="General">
                  <c:v>1.04</c:v>
                </c:pt>
                <c:pt idx="6" formatCode="General">
                  <c:v>1.05</c:v>
                </c:pt>
                <c:pt idx="7" formatCode="General">
                  <c:v>1.06</c:v>
                </c:pt>
                <c:pt idx="8" formatCode="General">
                  <c:v>1.07</c:v>
                </c:pt>
                <c:pt idx="9" formatCode="General">
                  <c:v>1.08</c:v>
                </c:pt>
                <c:pt idx="10" formatCode="General">
                  <c:v>1.0900000000000001</c:v>
                </c:pt>
                <c:pt idx="11" formatCode="General">
                  <c:v>1.1000000000000001</c:v>
                </c:pt>
                <c:pt idx="12" formatCode="General">
                  <c:v>1.1099999999999999</c:v>
                </c:pt>
                <c:pt idx="13" formatCode="General">
                  <c:v>1.1199999999999999</c:v>
                </c:pt>
                <c:pt idx="14" formatCode="General">
                  <c:v>1.1299999999999999</c:v>
                </c:pt>
                <c:pt idx="15" formatCode="General">
                  <c:v>1.1399999999999999</c:v>
                </c:pt>
                <c:pt idx="16" formatCode="General">
                  <c:v>1.1499999999999999</c:v>
                </c:pt>
                <c:pt idx="17" formatCode="General">
                  <c:v>1.1599999999999999</c:v>
                </c:pt>
                <c:pt idx="18" formatCode="General">
                  <c:v>1.17</c:v>
                </c:pt>
                <c:pt idx="19" formatCode="General">
                  <c:v>1.18</c:v>
                </c:pt>
                <c:pt idx="20" formatCode="General">
                  <c:v>1.19</c:v>
                </c:pt>
                <c:pt idx="21" formatCode="General">
                  <c:v>1.2</c:v>
                </c:pt>
                <c:pt idx="22" formatCode="General">
                  <c:v>1.21</c:v>
                </c:pt>
                <c:pt idx="23" formatCode="General">
                  <c:v>1.22</c:v>
                </c:pt>
                <c:pt idx="24" formatCode="General">
                  <c:v>1.23</c:v>
                </c:pt>
                <c:pt idx="25" formatCode="General">
                  <c:v>1.24</c:v>
                </c:pt>
                <c:pt idx="26" formatCode="General">
                  <c:v>1.25</c:v>
                </c:pt>
                <c:pt idx="27" formatCode="General">
                  <c:v>1.26</c:v>
                </c:pt>
                <c:pt idx="28" formatCode="General">
                  <c:v>1.27</c:v>
                </c:pt>
                <c:pt idx="29" formatCode="General">
                  <c:v>1.28</c:v>
                </c:pt>
                <c:pt idx="30" formatCode="General">
                  <c:v>1.29</c:v>
                </c:pt>
                <c:pt idx="31" formatCode="General">
                  <c:v>1.3</c:v>
                </c:pt>
                <c:pt idx="32" formatCode="General">
                  <c:v>1.31</c:v>
                </c:pt>
                <c:pt idx="33" formatCode="General">
                  <c:v>1.32</c:v>
                </c:pt>
                <c:pt idx="34" formatCode="General">
                  <c:v>1.33</c:v>
                </c:pt>
                <c:pt idx="35" formatCode="General">
                  <c:v>1.34</c:v>
                </c:pt>
                <c:pt idx="36" formatCode="General">
                  <c:v>1.35</c:v>
                </c:pt>
                <c:pt idx="37" formatCode="General">
                  <c:v>1.36</c:v>
                </c:pt>
                <c:pt idx="38" formatCode="General">
                  <c:v>1.37</c:v>
                </c:pt>
                <c:pt idx="39" formatCode="General">
                  <c:v>1.3800000000000001</c:v>
                </c:pt>
                <c:pt idx="40" formatCode="General">
                  <c:v>1.3900000000000001</c:v>
                </c:pt>
                <c:pt idx="41" formatCode="General">
                  <c:v>1.4000000000000001</c:v>
                </c:pt>
                <c:pt idx="42" formatCode="General">
                  <c:v>1.4100000000000001</c:v>
                </c:pt>
                <c:pt idx="43" formatCode="General">
                  <c:v>1.4200000000000002</c:v>
                </c:pt>
                <c:pt idx="44" formatCode="General">
                  <c:v>1.4300000000000002</c:v>
                </c:pt>
                <c:pt idx="45" formatCode="General">
                  <c:v>1.4400000000000002</c:v>
                </c:pt>
                <c:pt idx="46" formatCode="General">
                  <c:v>1.4500000000000002</c:v>
                </c:pt>
                <c:pt idx="47" formatCode="General">
                  <c:v>1.4600000000000002</c:v>
                </c:pt>
                <c:pt idx="48" formatCode="General">
                  <c:v>1.4700000000000002</c:v>
                </c:pt>
                <c:pt idx="49" formatCode="General">
                  <c:v>1.4800000000000002</c:v>
                </c:pt>
                <c:pt idx="50" formatCode="General">
                  <c:v>1.4900000000000002</c:v>
                </c:pt>
                <c:pt idx="51" formatCode="General">
                  <c:v>1.5000000000000002</c:v>
                </c:pt>
                <c:pt idx="52" formatCode="General">
                  <c:v>1.5100000000000002</c:v>
                </c:pt>
                <c:pt idx="53" formatCode="General">
                  <c:v>1.5200000000000002</c:v>
                </c:pt>
                <c:pt idx="54" formatCode="General">
                  <c:v>1.5300000000000002</c:v>
                </c:pt>
                <c:pt idx="55" formatCode="General">
                  <c:v>1.5400000000000003</c:v>
                </c:pt>
                <c:pt idx="56" formatCode="General">
                  <c:v>1.5500000000000003</c:v>
                </c:pt>
                <c:pt idx="57" formatCode="General">
                  <c:v>1.5600000000000003</c:v>
                </c:pt>
                <c:pt idx="58" formatCode="General">
                  <c:v>1.5700000000000003</c:v>
                </c:pt>
                <c:pt idx="59" formatCode="General">
                  <c:v>1.5800000000000003</c:v>
                </c:pt>
                <c:pt idx="60" formatCode="General">
                  <c:v>1.5900000000000003</c:v>
                </c:pt>
                <c:pt idx="61" formatCode="General">
                  <c:v>1.6000000000000003</c:v>
                </c:pt>
                <c:pt idx="62" formatCode="General">
                  <c:v>1.6100000000000003</c:v>
                </c:pt>
                <c:pt idx="63" formatCode="General">
                  <c:v>1.6200000000000003</c:v>
                </c:pt>
                <c:pt idx="64" formatCode="General">
                  <c:v>1.6300000000000003</c:v>
                </c:pt>
                <c:pt idx="65" formatCode="General">
                  <c:v>1.6400000000000003</c:v>
                </c:pt>
                <c:pt idx="66" formatCode="General">
                  <c:v>1.6500000000000004</c:v>
                </c:pt>
                <c:pt idx="67" formatCode="General">
                  <c:v>1.6600000000000004</c:v>
                </c:pt>
                <c:pt idx="68" formatCode="General">
                  <c:v>1.6700000000000004</c:v>
                </c:pt>
                <c:pt idx="69" formatCode="General">
                  <c:v>1.6800000000000004</c:v>
                </c:pt>
                <c:pt idx="70" formatCode="General">
                  <c:v>1.6900000000000004</c:v>
                </c:pt>
                <c:pt idx="71" formatCode="General">
                  <c:v>1.7000000000000004</c:v>
                </c:pt>
                <c:pt idx="72" formatCode="General">
                  <c:v>1.7100000000000004</c:v>
                </c:pt>
                <c:pt idx="73" formatCode="General">
                  <c:v>1.7200000000000004</c:v>
                </c:pt>
                <c:pt idx="74" formatCode="General">
                  <c:v>1.7300000000000004</c:v>
                </c:pt>
                <c:pt idx="75" formatCode="General">
                  <c:v>1.7400000000000004</c:v>
                </c:pt>
                <c:pt idx="76" formatCode="General">
                  <c:v>1.7500000000000004</c:v>
                </c:pt>
                <c:pt idx="77" formatCode="General">
                  <c:v>1.7600000000000005</c:v>
                </c:pt>
                <c:pt idx="78" formatCode="General">
                  <c:v>1.7700000000000005</c:v>
                </c:pt>
                <c:pt idx="79" formatCode="General">
                  <c:v>1.7800000000000005</c:v>
                </c:pt>
                <c:pt idx="80" formatCode="General">
                  <c:v>1.7900000000000005</c:v>
                </c:pt>
                <c:pt idx="81" formatCode="General">
                  <c:v>1.8000000000000005</c:v>
                </c:pt>
                <c:pt idx="82" formatCode="General">
                  <c:v>1.8100000000000005</c:v>
                </c:pt>
                <c:pt idx="83" formatCode="General">
                  <c:v>1.8200000000000005</c:v>
                </c:pt>
                <c:pt idx="84" formatCode="General">
                  <c:v>1.8300000000000005</c:v>
                </c:pt>
                <c:pt idx="85" formatCode="General">
                  <c:v>1.8400000000000005</c:v>
                </c:pt>
                <c:pt idx="86" formatCode="General">
                  <c:v>1.8500000000000005</c:v>
                </c:pt>
                <c:pt idx="87" formatCode="General">
                  <c:v>1.8600000000000005</c:v>
                </c:pt>
                <c:pt idx="88" formatCode="General">
                  <c:v>1.8700000000000006</c:v>
                </c:pt>
                <c:pt idx="89" formatCode="General">
                  <c:v>1.8800000000000006</c:v>
                </c:pt>
                <c:pt idx="90" formatCode="General">
                  <c:v>1.8900000000000006</c:v>
                </c:pt>
                <c:pt idx="91" formatCode="General">
                  <c:v>1.9000000000000006</c:v>
                </c:pt>
                <c:pt idx="92" formatCode="General">
                  <c:v>1.9100000000000006</c:v>
                </c:pt>
                <c:pt idx="93" formatCode="General">
                  <c:v>1.9200000000000006</c:v>
                </c:pt>
                <c:pt idx="94" formatCode="General">
                  <c:v>1.9300000000000006</c:v>
                </c:pt>
                <c:pt idx="95" formatCode="General">
                  <c:v>1.9400000000000006</c:v>
                </c:pt>
                <c:pt idx="96" formatCode="General">
                  <c:v>1.9500000000000006</c:v>
                </c:pt>
                <c:pt idx="97" formatCode="General">
                  <c:v>1.9600000000000006</c:v>
                </c:pt>
                <c:pt idx="98" formatCode="General">
                  <c:v>1.9700000000000006</c:v>
                </c:pt>
                <c:pt idx="99" formatCode="General">
                  <c:v>1.9800000000000006</c:v>
                </c:pt>
                <c:pt idx="100" formatCode="General">
                  <c:v>1.9900000000000007</c:v>
                </c:pt>
                <c:pt idx="101" formatCode="General">
                  <c:v>2.0000000000000009</c:v>
                </c:pt>
                <c:pt idx="102" formatCode="General">
                  <c:v>2.0100000000000007</c:v>
                </c:pt>
                <c:pt idx="103" formatCode="General">
                  <c:v>2.0200000000000005</c:v>
                </c:pt>
                <c:pt idx="104" formatCode="General">
                  <c:v>2.0300000000000007</c:v>
                </c:pt>
                <c:pt idx="105" formatCode="General">
                  <c:v>2.0400000000000009</c:v>
                </c:pt>
                <c:pt idx="106" formatCode="General">
                  <c:v>2.0500000000000007</c:v>
                </c:pt>
                <c:pt idx="107" formatCode="General">
                  <c:v>2.0600000000000005</c:v>
                </c:pt>
                <c:pt idx="108" formatCode="General">
                  <c:v>2.0700000000000007</c:v>
                </c:pt>
                <c:pt idx="109" formatCode="General">
                  <c:v>2.080000000000001</c:v>
                </c:pt>
                <c:pt idx="110" formatCode="General">
                  <c:v>2.0900000000000007</c:v>
                </c:pt>
                <c:pt idx="111" formatCode="General">
                  <c:v>2.1000000000000005</c:v>
                </c:pt>
                <c:pt idx="112" formatCode="General">
                  <c:v>2.1100000000000008</c:v>
                </c:pt>
                <c:pt idx="113" formatCode="General">
                  <c:v>2.120000000000001</c:v>
                </c:pt>
                <c:pt idx="114" formatCode="General">
                  <c:v>2.1300000000000008</c:v>
                </c:pt>
                <c:pt idx="115" formatCode="General">
                  <c:v>2.1400000000000006</c:v>
                </c:pt>
                <c:pt idx="116" formatCode="General">
                  <c:v>2.1500000000000008</c:v>
                </c:pt>
                <c:pt idx="117" formatCode="General">
                  <c:v>2.160000000000001</c:v>
                </c:pt>
                <c:pt idx="118" formatCode="General">
                  <c:v>2.1700000000000008</c:v>
                </c:pt>
                <c:pt idx="119" formatCode="General">
                  <c:v>2.1800000000000006</c:v>
                </c:pt>
                <c:pt idx="120" formatCode="General">
                  <c:v>2.1900000000000008</c:v>
                </c:pt>
                <c:pt idx="121" formatCode="General">
                  <c:v>2.2000000000000011</c:v>
                </c:pt>
                <c:pt idx="122" formatCode="General">
                  <c:v>2.2100000000000009</c:v>
                </c:pt>
                <c:pt idx="123" formatCode="General">
                  <c:v>2.2200000000000006</c:v>
                </c:pt>
                <c:pt idx="124" formatCode="General">
                  <c:v>2.2300000000000009</c:v>
                </c:pt>
                <c:pt idx="125" formatCode="General">
                  <c:v>2.2400000000000011</c:v>
                </c:pt>
                <c:pt idx="126" formatCode="General">
                  <c:v>2.2500000000000009</c:v>
                </c:pt>
                <c:pt idx="127" formatCode="General">
                  <c:v>2.2600000000000007</c:v>
                </c:pt>
                <c:pt idx="128" formatCode="General">
                  <c:v>2.2700000000000009</c:v>
                </c:pt>
                <c:pt idx="129" formatCode="General">
                  <c:v>2.2800000000000011</c:v>
                </c:pt>
                <c:pt idx="130" formatCode="General">
                  <c:v>2.2900000000000009</c:v>
                </c:pt>
                <c:pt idx="131" formatCode="General">
                  <c:v>2.3000000000000007</c:v>
                </c:pt>
                <c:pt idx="132" formatCode="General">
                  <c:v>2.3100000000000009</c:v>
                </c:pt>
                <c:pt idx="133" formatCode="General">
                  <c:v>2.3200000000000012</c:v>
                </c:pt>
                <c:pt idx="134" formatCode="General">
                  <c:v>2.330000000000001</c:v>
                </c:pt>
                <c:pt idx="135" formatCode="General">
                  <c:v>2.3400000000000007</c:v>
                </c:pt>
                <c:pt idx="136" formatCode="General">
                  <c:v>2.350000000000001</c:v>
                </c:pt>
                <c:pt idx="137" formatCode="General">
                  <c:v>2.3600000000000012</c:v>
                </c:pt>
                <c:pt idx="138" formatCode="General">
                  <c:v>2.370000000000001</c:v>
                </c:pt>
                <c:pt idx="139" formatCode="General">
                  <c:v>2.3800000000000008</c:v>
                </c:pt>
                <c:pt idx="140" formatCode="General">
                  <c:v>2.390000000000001</c:v>
                </c:pt>
                <c:pt idx="141" formatCode="General">
                  <c:v>2.4000000000000012</c:v>
                </c:pt>
                <c:pt idx="142" formatCode="General">
                  <c:v>2.410000000000001</c:v>
                </c:pt>
                <c:pt idx="143" formatCode="General">
                  <c:v>2.4200000000000008</c:v>
                </c:pt>
                <c:pt idx="144" formatCode="General">
                  <c:v>2.430000000000001</c:v>
                </c:pt>
                <c:pt idx="145" formatCode="General">
                  <c:v>2.4400000000000013</c:v>
                </c:pt>
                <c:pt idx="146" formatCode="General">
                  <c:v>2.4500000000000011</c:v>
                </c:pt>
                <c:pt idx="147" formatCode="General">
                  <c:v>2.4600000000000009</c:v>
                </c:pt>
                <c:pt idx="148" formatCode="General">
                  <c:v>2.4700000000000011</c:v>
                </c:pt>
                <c:pt idx="149" formatCode="General">
                  <c:v>2.4800000000000013</c:v>
                </c:pt>
                <c:pt idx="150" formatCode="General">
                  <c:v>2.4900000000000011</c:v>
                </c:pt>
                <c:pt idx="151" formatCode="General">
                  <c:v>2.5000000000000009</c:v>
                </c:pt>
                <c:pt idx="152" formatCode="General">
                  <c:v>2.5100000000000011</c:v>
                </c:pt>
                <c:pt idx="153" formatCode="General">
                  <c:v>2.5200000000000014</c:v>
                </c:pt>
                <c:pt idx="154" formatCode="General">
                  <c:v>2.5300000000000011</c:v>
                </c:pt>
                <c:pt idx="155" formatCode="General">
                  <c:v>2.5400000000000009</c:v>
                </c:pt>
                <c:pt idx="156" formatCode="General">
                  <c:v>2.5500000000000012</c:v>
                </c:pt>
                <c:pt idx="157" formatCode="General">
                  <c:v>2.5600000000000014</c:v>
                </c:pt>
                <c:pt idx="158" formatCode="General">
                  <c:v>2.5700000000000012</c:v>
                </c:pt>
                <c:pt idx="159" formatCode="General">
                  <c:v>2.580000000000001</c:v>
                </c:pt>
                <c:pt idx="160" formatCode="General">
                  <c:v>2.5900000000000012</c:v>
                </c:pt>
                <c:pt idx="161" formatCode="General">
                  <c:v>2.6000000000000014</c:v>
                </c:pt>
                <c:pt idx="162" formatCode="General">
                  <c:v>2.6100000000000012</c:v>
                </c:pt>
                <c:pt idx="163" formatCode="General">
                  <c:v>2.620000000000001</c:v>
                </c:pt>
                <c:pt idx="164" formatCode="General">
                  <c:v>2.6300000000000012</c:v>
                </c:pt>
                <c:pt idx="165" formatCode="General">
                  <c:v>2.6400000000000015</c:v>
                </c:pt>
                <c:pt idx="166" formatCode="General">
                  <c:v>2.6500000000000012</c:v>
                </c:pt>
                <c:pt idx="167" formatCode="General">
                  <c:v>2.660000000000001</c:v>
                </c:pt>
                <c:pt idx="168" formatCode="General">
                  <c:v>2.6700000000000013</c:v>
                </c:pt>
                <c:pt idx="169" formatCode="General">
                  <c:v>2.6800000000000015</c:v>
                </c:pt>
                <c:pt idx="170" formatCode="General">
                  <c:v>2.6900000000000013</c:v>
                </c:pt>
                <c:pt idx="171" formatCode="General">
                  <c:v>2.7000000000000011</c:v>
                </c:pt>
                <c:pt idx="172" formatCode="General">
                  <c:v>2.7100000000000013</c:v>
                </c:pt>
                <c:pt idx="173" formatCode="General">
                  <c:v>2.7200000000000015</c:v>
                </c:pt>
                <c:pt idx="174" formatCode="General">
                  <c:v>2.7300000000000013</c:v>
                </c:pt>
                <c:pt idx="175" formatCode="General">
                  <c:v>2.7400000000000011</c:v>
                </c:pt>
                <c:pt idx="176" formatCode="General">
                  <c:v>2.7500000000000013</c:v>
                </c:pt>
                <c:pt idx="177" formatCode="General">
                  <c:v>2.7600000000000016</c:v>
                </c:pt>
                <c:pt idx="178" formatCode="General">
                  <c:v>2.7700000000000014</c:v>
                </c:pt>
                <c:pt idx="179" formatCode="General">
                  <c:v>2.7800000000000011</c:v>
                </c:pt>
                <c:pt idx="180" formatCode="General">
                  <c:v>2.7900000000000014</c:v>
                </c:pt>
                <c:pt idx="181" formatCode="General">
                  <c:v>2.8000000000000016</c:v>
                </c:pt>
                <c:pt idx="182" formatCode="General">
                  <c:v>2.8100000000000014</c:v>
                </c:pt>
                <c:pt idx="183" formatCode="General">
                  <c:v>2.8200000000000012</c:v>
                </c:pt>
                <c:pt idx="184" formatCode="General">
                  <c:v>2.8300000000000014</c:v>
                </c:pt>
                <c:pt idx="185" formatCode="General">
                  <c:v>2.8400000000000016</c:v>
                </c:pt>
                <c:pt idx="186" formatCode="General">
                  <c:v>2.8500000000000014</c:v>
                </c:pt>
                <c:pt idx="187" formatCode="General">
                  <c:v>2.8600000000000012</c:v>
                </c:pt>
                <c:pt idx="188" formatCode="General">
                  <c:v>2.8700000000000014</c:v>
                </c:pt>
                <c:pt idx="189" formatCode="General">
                  <c:v>2.8800000000000017</c:v>
                </c:pt>
                <c:pt idx="190" formatCode="General">
                  <c:v>2.8900000000000015</c:v>
                </c:pt>
                <c:pt idx="191" formatCode="General">
                  <c:v>2.9000000000000012</c:v>
                </c:pt>
                <c:pt idx="192" formatCode="General">
                  <c:v>2.9100000000000015</c:v>
                </c:pt>
                <c:pt idx="193" formatCode="General">
                  <c:v>2.9200000000000017</c:v>
                </c:pt>
                <c:pt idx="194" formatCode="General">
                  <c:v>2.9300000000000015</c:v>
                </c:pt>
                <c:pt idx="195" formatCode="General">
                  <c:v>2.9400000000000013</c:v>
                </c:pt>
                <c:pt idx="196" formatCode="General">
                  <c:v>2.9500000000000015</c:v>
                </c:pt>
                <c:pt idx="197" formatCode="General">
                  <c:v>2.9600000000000017</c:v>
                </c:pt>
                <c:pt idx="198" formatCode="General">
                  <c:v>2.9700000000000015</c:v>
                </c:pt>
                <c:pt idx="199" formatCode="General">
                  <c:v>2.9800000000000013</c:v>
                </c:pt>
                <c:pt idx="200" formatCode="General">
                  <c:v>2.9900000000000015</c:v>
                </c:pt>
                <c:pt idx="201" formatCode="General">
                  <c:v>3.0000000000000013</c:v>
                </c:pt>
                <c:pt idx="202" formatCode="General">
                  <c:v>3.0100000000000011</c:v>
                </c:pt>
                <c:pt idx="203" formatCode="General">
                  <c:v>3.0200000000000009</c:v>
                </c:pt>
                <c:pt idx="204" formatCode="General">
                  <c:v>3.0300000000000007</c:v>
                </c:pt>
                <c:pt idx="205" formatCode="General">
                  <c:v>3.0400000000000005</c:v>
                </c:pt>
                <c:pt idx="206" formatCode="General">
                  <c:v>3.0500000000000003</c:v>
                </c:pt>
                <c:pt idx="207" formatCode="General">
                  <c:v>3.06</c:v>
                </c:pt>
                <c:pt idx="208" formatCode="General">
                  <c:v>3.07</c:v>
                </c:pt>
                <c:pt idx="209" formatCode="General">
                  <c:v>3.0799999999999996</c:v>
                </c:pt>
                <c:pt idx="210" formatCode="General">
                  <c:v>3.0899999999999994</c:v>
                </c:pt>
                <c:pt idx="211" formatCode="General">
                  <c:v>3.0999999999999992</c:v>
                </c:pt>
                <c:pt idx="212" formatCode="General">
                  <c:v>3.109999999999999</c:v>
                </c:pt>
                <c:pt idx="213" formatCode="General">
                  <c:v>3.1199999999999988</c:v>
                </c:pt>
                <c:pt idx="214" formatCode="General">
                  <c:v>3.1299999999999986</c:v>
                </c:pt>
                <c:pt idx="215" formatCode="General">
                  <c:v>3.1399999999999983</c:v>
                </c:pt>
                <c:pt idx="216" formatCode="General">
                  <c:v>3.1499999999999981</c:v>
                </c:pt>
                <c:pt idx="217" formatCode="General">
                  <c:v>3.1599999999999979</c:v>
                </c:pt>
                <c:pt idx="218" formatCode="General">
                  <c:v>3.1699999999999977</c:v>
                </c:pt>
                <c:pt idx="219" formatCode="General">
                  <c:v>3.1799999999999975</c:v>
                </c:pt>
                <c:pt idx="220" formatCode="General">
                  <c:v>3.1899999999999973</c:v>
                </c:pt>
                <c:pt idx="221" formatCode="General">
                  <c:v>3.1999999999999971</c:v>
                </c:pt>
                <c:pt idx="222" formatCode="General">
                  <c:v>3.2099999999999969</c:v>
                </c:pt>
                <c:pt idx="223" formatCode="General">
                  <c:v>3.2199999999999966</c:v>
                </c:pt>
                <c:pt idx="224" formatCode="General">
                  <c:v>3.2299999999999964</c:v>
                </c:pt>
                <c:pt idx="225" formatCode="General">
                  <c:v>3.2399999999999962</c:v>
                </c:pt>
                <c:pt idx="226" formatCode="General">
                  <c:v>3.249999999999996</c:v>
                </c:pt>
                <c:pt idx="227" formatCode="General">
                  <c:v>3.2599999999999958</c:v>
                </c:pt>
                <c:pt idx="228" formatCode="General">
                  <c:v>3.2699999999999956</c:v>
                </c:pt>
                <c:pt idx="229" formatCode="General">
                  <c:v>3.2799999999999954</c:v>
                </c:pt>
                <c:pt idx="230" formatCode="General">
                  <c:v>3.2899999999999952</c:v>
                </c:pt>
                <c:pt idx="231" formatCode="General">
                  <c:v>3.2999999999999949</c:v>
                </c:pt>
                <c:pt idx="232" formatCode="General">
                  <c:v>3.3099999999999947</c:v>
                </c:pt>
                <c:pt idx="233" formatCode="General">
                  <c:v>3.3199999999999945</c:v>
                </c:pt>
                <c:pt idx="234" formatCode="General">
                  <c:v>3.3299999999999943</c:v>
                </c:pt>
                <c:pt idx="235" formatCode="General">
                  <c:v>3.3399999999999941</c:v>
                </c:pt>
                <c:pt idx="236" formatCode="General">
                  <c:v>3.3499999999999939</c:v>
                </c:pt>
                <c:pt idx="237" formatCode="General">
                  <c:v>3.3599999999999937</c:v>
                </c:pt>
                <c:pt idx="238" formatCode="General">
                  <c:v>3.3699999999999934</c:v>
                </c:pt>
                <c:pt idx="239" formatCode="General">
                  <c:v>3.3799999999999932</c:v>
                </c:pt>
                <c:pt idx="240" formatCode="General">
                  <c:v>3.389999999999993</c:v>
                </c:pt>
                <c:pt idx="241" formatCode="General">
                  <c:v>3.3999999999999928</c:v>
                </c:pt>
                <c:pt idx="242" formatCode="General">
                  <c:v>3.4099999999999926</c:v>
                </c:pt>
                <c:pt idx="243" formatCode="General">
                  <c:v>3.4199999999999924</c:v>
                </c:pt>
                <c:pt idx="244" formatCode="General">
                  <c:v>3.4299999999999922</c:v>
                </c:pt>
                <c:pt idx="245" formatCode="General">
                  <c:v>3.439999999999992</c:v>
                </c:pt>
                <c:pt idx="246" formatCode="General">
                  <c:v>3.4499999999999917</c:v>
                </c:pt>
                <c:pt idx="247" formatCode="General">
                  <c:v>3.4599999999999915</c:v>
                </c:pt>
                <c:pt idx="248" formatCode="General">
                  <c:v>3.4699999999999913</c:v>
                </c:pt>
                <c:pt idx="249" formatCode="General">
                  <c:v>3.4799999999999911</c:v>
                </c:pt>
                <c:pt idx="250" formatCode="General">
                  <c:v>3.4899999999999909</c:v>
                </c:pt>
                <c:pt idx="251" formatCode="General">
                  <c:v>3.4999999999999907</c:v>
                </c:pt>
                <c:pt idx="252" formatCode="General">
                  <c:v>3.5099999999999905</c:v>
                </c:pt>
                <c:pt idx="253" formatCode="General">
                  <c:v>3.5199999999999902</c:v>
                </c:pt>
                <c:pt idx="254" formatCode="General">
                  <c:v>3.52999999999999</c:v>
                </c:pt>
                <c:pt idx="255" formatCode="General">
                  <c:v>3.5399999999999898</c:v>
                </c:pt>
                <c:pt idx="256" formatCode="General">
                  <c:v>3.5499999999999896</c:v>
                </c:pt>
                <c:pt idx="257" formatCode="General">
                  <c:v>3.5599999999999894</c:v>
                </c:pt>
                <c:pt idx="258" formatCode="General">
                  <c:v>3.5699999999999892</c:v>
                </c:pt>
                <c:pt idx="259" formatCode="General">
                  <c:v>3.579999999999989</c:v>
                </c:pt>
                <c:pt idx="260" formatCode="General">
                  <c:v>3.5899999999999888</c:v>
                </c:pt>
                <c:pt idx="261" formatCode="General">
                  <c:v>3.5999999999999885</c:v>
                </c:pt>
                <c:pt idx="262" formatCode="General">
                  <c:v>3.6099999999999883</c:v>
                </c:pt>
                <c:pt idx="263" formatCode="General">
                  <c:v>3.6199999999999881</c:v>
                </c:pt>
                <c:pt idx="264" formatCode="General">
                  <c:v>3.6299999999999879</c:v>
                </c:pt>
                <c:pt idx="265" formatCode="General">
                  <c:v>3.6399999999999877</c:v>
                </c:pt>
                <c:pt idx="266" formatCode="General">
                  <c:v>3.6499999999999875</c:v>
                </c:pt>
                <c:pt idx="267" formatCode="General">
                  <c:v>3.6599999999999873</c:v>
                </c:pt>
                <c:pt idx="268" formatCode="General">
                  <c:v>3.6699999999999871</c:v>
                </c:pt>
                <c:pt idx="269" formatCode="General">
                  <c:v>3.6799999999999868</c:v>
                </c:pt>
                <c:pt idx="270" formatCode="General">
                  <c:v>3.6899999999999866</c:v>
                </c:pt>
                <c:pt idx="271" formatCode="General">
                  <c:v>3.6999999999999864</c:v>
                </c:pt>
                <c:pt idx="272" formatCode="General">
                  <c:v>3.7099999999999862</c:v>
                </c:pt>
                <c:pt idx="273" formatCode="General">
                  <c:v>3.719999999999986</c:v>
                </c:pt>
                <c:pt idx="274" formatCode="General">
                  <c:v>3.7299999999999858</c:v>
                </c:pt>
                <c:pt idx="275" formatCode="General">
                  <c:v>3.7399999999999856</c:v>
                </c:pt>
                <c:pt idx="276" formatCode="General">
                  <c:v>3.7499999999999853</c:v>
                </c:pt>
                <c:pt idx="277" formatCode="General">
                  <c:v>3.7599999999999851</c:v>
                </c:pt>
                <c:pt idx="278" formatCode="General">
                  <c:v>3.7699999999999849</c:v>
                </c:pt>
                <c:pt idx="279" formatCode="General">
                  <c:v>3.7799999999999847</c:v>
                </c:pt>
                <c:pt idx="280" formatCode="General">
                  <c:v>3.7899999999999845</c:v>
                </c:pt>
                <c:pt idx="281" formatCode="General">
                  <c:v>3.7999999999999843</c:v>
                </c:pt>
                <c:pt idx="282" formatCode="General">
                  <c:v>3.8099999999999841</c:v>
                </c:pt>
                <c:pt idx="283" formatCode="General">
                  <c:v>3.8199999999999839</c:v>
                </c:pt>
                <c:pt idx="284" formatCode="General">
                  <c:v>3.8299999999999836</c:v>
                </c:pt>
                <c:pt idx="285" formatCode="General">
                  <c:v>3.8399999999999834</c:v>
                </c:pt>
                <c:pt idx="286" formatCode="General">
                  <c:v>3.8499999999999832</c:v>
                </c:pt>
                <c:pt idx="287" formatCode="General">
                  <c:v>3.859999999999983</c:v>
                </c:pt>
                <c:pt idx="288" formatCode="General">
                  <c:v>3.8699999999999828</c:v>
                </c:pt>
                <c:pt idx="289" formatCode="General">
                  <c:v>3.8799999999999826</c:v>
                </c:pt>
                <c:pt idx="290" formatCode="General">
                  <c:v>3.8899999999999824</c:v>
                </c:pt>
                <c:pt idx="291" formatCode="General">
                  <c:v>3.8999999999999821</c:v>
                </c:pt>
                <c:pt idx="292" formatCode="General">
                  <c:v>3.9099999999999819</c:v>
                </c:pt>
                <c:pt idx="293" formatCode="General">
                  <c:v>3.9199999999999817</c:v>
                </c:pt>
                <c:pt idx="294" formatCode="General">
                  <c:v>3.9299999999999815</c:v>
                </c:pt>
                <c:pt idx="295" formatCode="General">
                  <c:v>3.9399999999999813</c:v>
                </c:pt>
                <c:pt idx="296" formatCode="General">
                  <c:v>3.9499999999999811</c:v>
                </c:pt>
                <c:pt idx="297" formatCode="General">
                  <c:v>3.9599999999999809</c:v>
                </c:pt>
                <c:pt idx="298" formatCode="General">
                  <c:v>3.9699999999999807</c:v>
                </c:pt>
                <c:pt idx="299" formatCode="General">
                  <c:v>3.9799999999999804</c:v>
                </c:pt>
                <c:pt idx="300" formatCode="General">
                  <c:v>3.9899999999999802</c:v>
                </c:pt>
                <c:pt idx="301" formatCode="General">
                  <c:v>3.99999999999998</c:v>
                </c:pt>
                <c:pt idx="302" formatCode="General">
                  <c:v>4.0099999999999802</c:v>
                </c:pt>
                <c:pt idx="303" formatCode="General">
                  <c:v>4.01999999999998</c:v>
                </c:pt>
                <c:pt idx="304" formatCode="General">
                  <c:v>4.0299999999999798</c:v>
                </c:pt>
                <c:pt idx="305" formatCode="General">
                  <c:v>4.0399999999999796</c:v>
                </c:pt>
                <c:pt idx="306" formatCode="General">
                  <c:v>4.0499999999999794</c:v>
                </c:pt>
                <c:pt idx="307" formatCode="General">
                  <c:v>4.0599999999999792</c:v>
                </c:pt>
                <c:pt idx="308" formatCode="General">
                  <c:v>4.069999999999979</c:v>
                </c:pt>
                <c:pt idx="309" formatCode="General">
                  <c:v>4.0799999999999788</c:v>
                </c:pt>
                <c:pt idx="310" formatCode="General">
                  <c:v>4.0899999999999785</c:v>
                </c:pt>
                <c:pt idx="311" formatCode="General">
                  <c:v>4.0999999999999783</c:v>
                </c:pt>
                <c:pt idx="312" formatCode="General">
                  <c:v>4.1099999999999781</c:v>
                </c:pt>
                <c:pt idx="313" formatCode="General">
                  <c:v>4.1199999999999779</c:v>
                </c:pt>
                <c:pt idx="314" formatCode="General">
                  <c:v>4.1299999999999777</c:v>
                </c:pt>
                <c:pt idx="315" formatCode="General">
                  <c:v>4.1399999999999775</c:v>
                </c:pt>
                <c:pt idx="316" formatCode="General">
                  <c:v>4.1499999999999773</c:v>
                </c:pt>
                <c:pt idx="317" formatCode="General">
                  <c:v>4.159999999999977</c:v>
                </c:pt>
                <c:pt idx="318" formatCode="General">
                  <c:v>4.1699999999999768</c:v>
                </c:pt>
                <c:pt idx="319" formatCode="General">
                  <c:v>4.1799999999999766</c:v>
                </c:pt>
                <c:pt idx="320" formatCode="General">
                  <c:v>4.1899999999999764</c:v>
                </c:pt>
                <c:pt idx="321" formatCode="General">
                  <c:v>4.1999999999999762</c:v>
                </c:pt>
                <c:pt idx="322" formatCode="General">
                  <c:v>4.209999999999976</c:v>
                </c:pt>
                <c:pt idx="323" formatCode="General">
                  <c:v>4.2199999999999758</c:v>
                </c:pt>
                <c:pt idx="324" formatCode="General">
                  <c:v>4.2299999999999756</c:v>
                </c:pt>
                <c:pt idx="325" formatCode="General">
                  <c:v>4.2399999999999753</c:v>
                </c:pt>
                <c:pt idx="326" formatCode="General">
                  <c:v>4.2499999999999751</c:v>
                </c:pt>
                <c:pt idx="327" formatCode="General">
                  <c:v>4.2599999999999749</c:v>
                </c:pt>
                <c:pt idx="328" formatCode="General">
                  <c:v>4.2699999999999747</c:v>
                </c:pt>
                <c:pt idx="329" formatCode="General">
                  <c:v>4.2799999999999745</c:v>
                </c:pt>
                <c:pt idx="330" formatCode="General">
                  <c:v>4.2899999999999743</c:v>
                </c:pt>
                <c:pt idx="331" formatCode="General">
                  <c:v>4.2999999999999741</c:v>
                </c:pt>
                <c:pt idx="332" formatCode="General">
                  <c:v>4.3099999999999739</c:v>
                </c:pt>
                <c:pt idx="333" formatCode="General">
                  <c:v>4.3199999999999736</c:v>
                </c:pt>
                <c:pt idx="334" formatCode="General">
                  <c:v>4.3299999999999734</c:v>
                </c:pt>
                <c:pt idx="335" formatCode="General">
                  <c:v>4.3399999999999732</c:v>
                </c:pt>
                <c:pt idx="336" formatCode="General">
                  <c:v>4.349999999999973</c:v>
                </c:pt>
                <c:pt idx="337" formatCode="General">
                  <c:v>4.3599999999999728</c:v>
                </c:pt>
                <c:pt idx="338" formatCode="General">
                  <c:v>4.3699999999999726</c:v>
                </c:pt>
                <c:pt idx="339" formatCode="General">
                  <c:v>4.3799999999999724</c:v>
                </c:pt>
                <c:pt idx="340" formatCode="General">
                  <c:v>4.3899999999999721</c:v>
                </c:pt>
                <c:pt idx="341" formatCode="General">
                  <c:v>4.3999999999999719</c:v>
                </c:pt>
                <c:pt idx="342" formatCode="General">
                  <c:v>4.4099999999999717</c:v>
                </c:pt>
                <c:pt idx="343" formatCode="General">
                  <c:v>4.4199999999999715</c:v>
                </c:pt>
                <c:pt idx="344" formatCode="General">
                  <c:v>4.4299999999999713</c:v>
                </c:pt>
                <c:pt idx="345" formatCode="General">
                  <c:v>4.4399999999999711</c:v>
                </c:pt>
                <c:pt idx="346" formatCode="General">
                  <c:v>4.4499999999999709</c:v>
                </c:pt>
                <c:pt idx="347" formatCode="General">
                  <c:v>4.4599999999999707</c:v>
                </c:pt>
                <c:pt idx="348" formatCode="General">
                  <c:v>4.4699999999999704</c:v>
                </c:pt>
                <c:pt idx="349" formatCode="General">
                  <c:v>4.4799999999999702</c:v>
                </c:pt>
                <c:pt idx="350" formatCode="General">
                  <c:v>4.48999999999997</c:v>
                </c:pt>
                <c:pt idx="351" formatCode="General">
                  <c:v>4.4999999999999698</c:v>
                </c:pt>
                <c:pt idx="352" formatCode="General">
                  <c:v>4.5099999999999696</c:v>
                </c:pt>
                <c:pt idx="353" formatCode="General">
                  <c:v>4.5199999999999694</c:v>
                </c:pt>
                <c:pt idx="354" formatCode="General">
                  <c:v>4.5299999999999692</c:v>
                </c:pt>
                <c:pt idx="355" formatCode="General">
                  <c:v>4.5399999999999689</c:v>
                </c:pt>
                <c:pt idx="356" formatCode="General">
                  <c:v>4.5499999999999687</c:v>
                </c:pt>
                <c:pt idx="357" formatCode="General">
                  <c:v>4.5599999999999685</c:v>
                </c:pt>
                <c:pt idx="358" formatCode="General">
                  <c:v>4.5699999999999683</c:v>
                </c:pt>
                <c:pt idx="359" formatCode="General">
                  <c:v>4.5799999999999681</c:v>
                </c:pt>
                <c:pt idx="360" formatCode="General">
                  <c:v>4.5899999999999679</c:v>
                </c:pt>
                <c:pt idx="361" formatCode="General">
                  <c:v>4.5999999999999677</c:v>
                </c:pt>
                <c:pt idx="362" formatCode="General">
                  <c:v>4.6099999999999675</c:v>
                </c:pt>
                <c:pt idx="363" formatCode="General">
                  <c:v>4.6199999999999672</c:v>
                </c:pt>
                <c:pt idx="364" formatCode="General">
                  <c:v>4.629999999999967</c:v>
                </c:pt>
                <c:pt idx="365" formatCode="General">
                  <c:v>4.6399999999999668</c:v>
                </c:pt>
                <c:pt idx="366" formatCode="General">
                  <c:v>4.6499999999999666</c:v>
                </c:pt>
                <c:pt idx="367" formatCode="General">
                  <c:v>4.6599999999999664</c:v>
                </c:pt>
                <c:pt idx="368" formatCode="General">
                  <c:v>4.6699999999999662</c:v>
                </c:pt>
                <c:pt idx="369" formatCode="General">
                  <c:v>4.679999999999966</c:v>
                </c:pt>
                <c:pt idx="370" formatCode="General">
                  <c:v>4.6899999999999658</c:v>
                </c:pt>
                <c:pt idx="371" formatCode="General">
                  <c:v>4.6999999999999655</c:v>
                </c:pt>
                <c:pt idx="372" formatCode="General">
                  <c:v>4.7099999999999653</c:v>
                </c:pt>
                <c:pt idx="373" formatCode="General">
                  <c:v>4.7199999999999651</c:v>
                </c:pt>
                <c:pt idx="374" formatCode="General">
                  <c:v>4.7299999999999649</c:v>
                </c:pt>
                <c:pt idx="375" formatCode="General">
                  <c:v>4.7399999999999647</c:v>
                </c:pt>
                <c:pt idx="376" formatCode="General">
                  <c:v>4.7499999999999645</c:v>
                </c:pt>
                <c:pt idx="377" formatCode="General">
                  <c:v>4.7599999999999643</c:v>
                </c:pt>
                <c:pt idx="378" formatCode="General">
                  <c:v>4.769999999999964</c:v>
                </c:pt>
                <c:pt idx="379" formatCode="General">
                  <c:v>4.7799999999999638</c:v>
                </c:pt>
                <c:pt idx="380" formatCode="General">
                  <c:v>4.7899999999999636</c:v>
                </c:pt>
                <c:pt idx="381" formatCode="General">
                  <c:v>4.7999999999999634</c:v>
                </c:pt>
                <c:pt idx="382" formatCode="General">
                  <c:v>4.8099999999999632</c:v>
                </c:pt>
                <c:pt idx="383" formatCode="General">
                  <c:v>4.819999999999963</c:v>
                </c:pt>
                <c:pt idx="384" formatCode="General">
                  <c:v>4.8299999999999628</c:v>
                </c:pt>
                <c:pt idx="385" formatCode="General">
                  <c:v>4.8399999999999626</c:v>
                </c:pt>
                <c:pt idx="386" formatCode="General">
                  <c:v>4.8499999999999623</c:v>
                </c:pt>
                <c:pt idx="387" formatCode="General">
                  <c:v>4.8599999999999621</c:v>
                </c:pt>
                <c:pt idx="388" formatCode="General">
                  <c:v>4.8699999999999619</c:v>
                </c:pt>
                <c:pt idx="389" formatCode="General">
                  <c:v>4.8799999999999617</c:v>
                </c:pt>
                <c:pt idx="390" formatCode="General">
                  <c:v>4.8899999999999615</c:v>
                </c:pt>
                <c:pt idx="391" formatCode="General">
                  <c:v>4.8999999999999613</c:v>
                </c:pt>
                <c:pt idx="392" formatCode="General">
                  <c:v>4.9099999999999611</c:v>
                </c:pt>
                <c:pt idx="393" formatCode="General">
                  <c:v>4.9199999999999608</c:v>
                </c:pt>
                <c:pt idx="394" formatCode="General">
                  <c:v>4.9299999999999606</c:v>
                </c:pt>
                <c:pt idx="395" formatCode="General">
                  <c:v>4.9399999999999604</c:v>
                </c:pt>
                <c:pt idx="396" formatCode="General">
                  <c:v>4.9499999999999602</c:v>
                </c:pt>
                <c:pt idx="397" formatCode="General">
                  <c:v>4.95999999999996</c:v>
                </c:pt>
                <c:pt idx="398" formatCode="General">
                  <c:v>4.9699999999999598</c:v>
                </c:pt>
                <c:pt idx="399" formatCode="General">
                  <c:v>4.9799999999999596</c:v>
                </c:pt>
                <c:pt idx="400" formatCode="General">
                  <c:v>4.9899999999999594</c:v>
                </c:pt>
                <c:pt idx="401" formatCode="General">
                  <c:v>4.9999999999999591</c:v>
                </c:pt>
              </c:numCache>
            </c:numRef>
          </c:yVal>
          <c:smooth val="1"/>
        </c:ser>
        <c:dLbls>
          <c:showLegendKey val="0"/>
          <c:showVal val="0"/>
          <c:showCatName val="0"/>
          <c:showSerName val="0"/>
          <c:showPercent val="0"/>
          <c:showBubbleSize val="0"/>
        </c:dLbls>
        <c:axId val="254692736"/>
        <c:axId val="254715392"/>
      </c:scatterChart>
      <c:valAx>
        <c:axId val="254692736"/>
        <c:scaling>
          <c:orientation val="minMax"/>
        </c:scaling>
        <c:delete val="0"/>
        <c:axPos val="b"/>
        <c:title>
          <c:tx>
            <c:rich>
              <a:bodyPr/>
              <a:lstStyle/>
              <a:p>
                <a:pPr>
                  <a:defRPr/>
                </a:pPr>
                <a:r>
                  <a:rPr lang="da-DK"/>
                  <a:t>Vandføring</a:t>
                </a:r>
                <a:r>
                  <a:rPr lang="da-DK" baseline="0"/>
                  <a:t> Q m</a:t>
                </a:r>
                <a:r>
                  <a:rPr lang="da-DK" baseline="30000"/>
                  <a:t>3</a:t>
                </a:r>
                <a:r>
                  <a:rPr lang="da-DK" baseline="0"/>
                  <a:t>/s</a:t>
                </a:r>
                <a:endParaRPr lang="da-DK"/>
              </a:p>
            </c:rich>
          </c:tx>
          <c:layout/>
          <c:overlay val="0"/>
        </c:title>
        <c:numFmt formatCode="General" sourceLinked="1"/>
        <c:majorTickMark val="none"/>
        <c:minorTickMark val="none"/>
        <c:tickLblPos val="nextTo"/>
        <c:crossAx val="254715392"/>
        <c:crosses val="autoZero"/>
        <c:crossBetween val="midCat"/>
      </c:valAx>
      <c:valAx>
        <c:axId val="254715392"/>
        <c:scaling>
          <c:orientation val="minMax"/>
        </c:scaling>
        <c:delete val="0"/>
        <c:axPos val="l"/>
        <c:majorGridlines/>
        <c:title>
          <c:tx>
            <c:rich>
              <a:bodyPr/>
              <a:lstStyle/>
              <a:p>
                <a:pPr>
                  <a:defRPr/>
                </a:pPr>
                <a:r>
                  <a:rPr lang="da-DK"/>
                  <a:t>Vandstand h</a:t>
                </a:r>
                <a:r>
                  <a:rPr lang="da-DK" baseline="0"/>
                  <a:t> over regulativ bund m</a:t>
                </a:r>
                <a:endParaRPr lang="da-DK"/>
              </a:p>
            </c:rich>
          </c:tx>
          <c:layout/>
          <c:overlay val="0"/>
        </c:title>
        <c:numFmt formatCode="General" sourceLinked="1"/>
        <c:majorTickMark val="none"/>
        <c:minorTickMark val="none"/>
        <c:tickLblPos val="nextTo"/>
        <c:crossAx val="254692736"/>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da-DK"/>
              <a:t>Tværsnitsprofil af vandløb</a:t>
            </a:r>
          </a:p>
        </c:rich>
      </c:tx>
      <c:layout/>
      <c:overlay val="0"/>
    </c:title>
    <c:autoTitleDeleted val="0"/>
    <c:plotArea>
      <c:layout/>
      <c:scatterChart>
        <c:scatterStyle val="lineMarker"/>
        <c:varyColors val="0"/>
        <c:ser>
          <c:idx val="0"/>
          <c:order val="0"/>
          <c:tx>
            <c:v>Kanalkant</c:v>
          </c:tx>
          <c:marker>
            <c:symbol val="none"/>
          </c:marker>
          <c:xVal>
            <c:numRef>
              <c:f>'Beregninger scenarie 3'!$G$29:$G$1531</c:f>
              <c:numCache>
                <c:formatCode>#,##0.00</c:formatCode>
                <c:ptCount val="1503"/>
                <c:pt idx="0">
                  <c:v>0</c:v>
                </c:pt>
                <c:pt idx="1">
                  <c:v>2</c:v>
                </c:pt>
                <c:pt idx="2">
                  <c:v>2.0070666666666668</c:v>
                </c:pt>
                <c:pt idx="3">
                  <c:v>2.0141333333333336</c:v>
                </c:pt>
                <c:pt idx="4">
                  <c:v>2.0211999999999999</c:v>
                </c:pt>
                <c:pt idx="5">
                  <c:v>2.0282666666666667</c:v>
                </c:pt>
                <c:pt idx="6">
                  <c:v>2.0353333333333334</c:v>
                </c:pt>
                <c:pt idx="7">
                  <c:v>2.0424000000000002</c:v>
                </c:pt>
                <c:pt idx="8">
                  <c:v>2.0494666666666665</c:v>
                </c:pt>
                <c:pt idx="9">
                  <c:v>2.0565333333333333</c:v>
                </c:pt>
                <c:pt idx="10">
                  <c:v>2.0636000000000001</c:v>
                </c:pt>
                <c:pt idx="11">
                  <c:v>2.0706666666666669</c:v>
                </c:pt>
                <c:pt idx="12">
                  <c:v>2.0777333333333332</c:v>
                </c:pt>
                <c:pt idx="13">
                  <c:v>2.0848</c:v>
                </c:pt>
                <c:pt idx="14">
                  <c:v>2.0918666666666668</c:v>
                </c:pt>
                <c:pt idx="15">
                  <c:v>2.0989333333333335</c:v>
                </c:pt>
                <c:pt idx="16">
                  <c:v>2.1059999999999999</c:v>
                </c:pt>
                <c:pt idx="17">
                  <c:v>2.1130666666666666</c:v>
                </c:pt>
                <c:pt idx="18">
                  <c:v>2.1201333333333334</c:v>
                </c:pt>
                <c:pt idx="19">
                  <c:v>2.1272000000000002</c:v>
                </c:pt>
                <c:pt idx="20">
                  <c:v>2.1342666666666665</c:v>
                </c:pt>
                <c:pt idx="21">
                  <c:v>2.1413333333333333</c:v>
                </c:pt>
                <c:pt idx="22">
                  <c:v>2.1484000000000001</c:v>
                </c:pt>
                <c:pt idx="23">
                  <c:v>2.1554666666666669</c:v>
                </c:pt>
                <c:pt idx="24">
                  <c:v>2.1625333333333332</c:v>
                </c:pt>
                <c:pt idx="25">
                  <c:v>2.1696</c:v>
                </c:pt>
                <c:pt idx="26">
                  <c:v>2.1766666666666667</c:v>
                </c:pt>
                <c:pt idx="27">
                  <c:v>2.1837333333333335</c:v>
                </c:pt>
                <c:pt idx="28">
                  <c:v>2.1907999999999999</c:v>
                </c:pt>
                <c:pt idx="29">
                  <c:v>2.1978666666666666</c:v>
                </c:pt>
                <c:pt idx="30">
                  <c:v>2.2049333333333334</c:v>
                </c:pt>
                <c:pt idx="31">
                  <c:v>2.2120000000000002</c:v>
                </c:pt>
                <c:pt idx="32">
                  <c:v>2.2190666666666665</c:v>
                </c:pt>
                <c:pt idx="33">
                  <c:v>2.2261333333333333</c:v>
                </c:pt>
                <c:pt idx="34">
                  <c:v>2.2332000000000001</c:v>
                </c:pt>
                <c:pt idx="35">
                  <c:v>2.2402666666666669</c:v>
                </c:pt>
                <c:pt idx="36">
                  <c:v>2.2473333333333332</c:v>
                </c:pt>
                <c:pt idx="37">
                  <c:v>2.2544</c:v>
                </c:pt>
                <c:pt idx="38">
                  <c:v>2.2614666666666667</c:v>
                </c:pt>
                <c:pt idx="39">
                  <c:v>2.2685333333333335</c:v>
                </c:pt>
                <c:pt idx="40">
                  <c:v>2.2755999999999998</c:v>
                </c:pt>
                <c:pt idx="41">
                  <c:v>2.2826666666666666</c:v>
                </c:pt>
                <c:pt idx="42">
                  <c:v>2.2897333333333334</c:v>
                </c:pt>
                <c:pt idx="43">
                  <c:v>2.2968000000000002</c:v>
                </c:pt>
                <c:pt idx="44">
                  <c:v>2.3038666666666665</c:v>
                </c:pt>
                <c:pt idx="45">
                  <c:v>2.3109333333333333</c:v>
                </c:pt>
                <c:pt idx="46">
                  <c:v>2.3180000000000001</c:v>
                </c:pt>
                <c:pt idx="47">
                  <c:v>2.3250666666666668</c:v>
                </c:pt>
                <c:pt idx="48">
                  <c:v>2.3321333333333332</c:v>
                </c:pt>
                <c:pt idx="49">
                  <c:v>2.3391999999999999</c:v>
                </c:pt>
                <c:pt idx="50">
                  <c:v>2.3462666666666667</c:v>
                </c:pt>
                <c:pt idx="51">
                  <c:v>2.3533333333333335</c:v>
                </c:pt>
                <c:pt idx="52">
                  <c:v>2.3603999999999998</c:v>
                </c:pt>
                <c:pt idx="53">
                  <c:v>2.3674666666666666</c:v>
                </c:pt>
                <c:pt idx="54">
                  <c:v>2.3745333333333334</c:v>
                </c:pt>
                <c:pt idx="55">
                  <c:v>2.3816000000000002</c:v>
                </c:pt>
                <c:pt idx="56">
                  <c:v>2.3886666666666665</c:v>
                </c:pt>
                <c:pt idx="57">
                  <c:v>2.3957333333333333</c:v>
                </c:pt>
                <c:pt idx="58">
                  <c:v>2.4028</c:v>
                </c:pt>
                <c:pt idx="59">
                  <c:v>2.4098666666666668</c:v>
                </c:pt>
                <c:pt idx="60">
                  <c:v>2.4169333333333332</c:v>
                </c:pt>
                <c:pt idx="61">
                  <c:v>2.4239999999999999</c:v>
                </c:pt>
                <c:pt idx="62">
                  <c:v>2.4310666666666667</c:v>
                </c:pt>
                <c:pt idx="63">
                  <c:v>2.4381333333333335</c:v>
                </c:pt>
                <c:pt idx="64">
                  <c:v>2.4451999999999998</c:v>
                </c:pt>
                <c:pt idx="65">
                  <c:v>2.4522666666666666</c:v>
                </c:pt>
                <c:pt idx="66">
                  <c:v>2.4593333333333334</c:v>
                </c:pt>
                <c:pt idx="67">
                  <c:v>2.4664000000000001</c:v>
                </c:pt>
                <c:pt idx="68">
                  <c:v>2.4734666666666665</c:v>
                </c:pt>
                <c:pt idx="69">
                  <c:v>2.4805333333333333</c:v>
                </c:pt>
                <c:pt idx="70">
                  <c:v>2.4876</c:v>
                </c:pt>
                <c:pt idx="71">
                  <c:v>2.4946666666666668</c:v>
                </c:pt>
                <c:pt idx="72">
                  <c:v>2.5017333333333331</c:v>
                </c:pt>
                <c:pt idx="73">
                  <c:v>2.5087999999999999</c:v>
                </c:pt>
                <c:pt idx="74">
                  <c:v>2.5158666666666667</c:v>
                </c:pt>
                <c:pt idx="75">
                  <c:v>2.5229333333333335</c:v>
                </c:pt>
                <c:pt idx="76">
                  <c:v>2.5300000000000002</c:v>
                </c:pt>
                <c:pt idx="77">
                  <c:v>2.5370666666666666</c:v>
                </c:pt>
                <c:pt idx="78">
                  <c:v>2.5441333333333334</c:v>
                </c:pt>
                <c:pt idx="79">
                  <c:v>2.5512000000000001</c:v>
                </c:pt>
                <c:pt idx="80">
                  <c:v>2.5582666666666665</c:v>
                </c:pt>
                <c:pt idx="81">
                  <c:v>2.5653333333333332</c:v>
                </c:pt>
                <c:pt idx="82">
                  <c:v>2.5724</c:v>
                </c:pt>
                <c:pt idx="83">
                  <c:v>2.5794666666666668</c:v>
                </c:pt>
                <c:pt idx="84">
                  <c:v>2.5865333333333336</c:v>
                </c:pt>
                <c:pt idx="85">
                  <c:v>2.5935999999999999</c:v>
                </c:pt>
                <c:pt idx="86">
                  <c:v>2.6006666666666667</c:v>
                </c:pt>
                <c:pt idx="87">
                  <c:v>2.6077333333333335</c:v>
                </c:pt>
                <c:pt idx="88">
                  <c:v>2.6147999999999998</c:v>
                </c:pt>
                <c:pt idx="89">
                  <c:v>2.6218666666666666</c:v>
                </c:pt>
                <c:pt idx="90">
                  <c:v>2.6289333333333333</c:v>
                </c:pt>
                <c:pt idx="91">
                  <c:v>2.6360000000000001</c:v>
                </c:pt>
                <c:pt idx="92">
                  <c:v>2.6430666666666669</c:v>
                </c:pt>
                <c:pt idx="93">
                  <c:v>2.6501333333333332</c:v>
                </c:pt>
                <c:pt idx="94">
                  <c:v>2.6572</c:v>
                </c:pt>
                <c:pt idx="95">
                  <c:v>2.6642666666666668</c:v>
                </c:pt>
                <c:pt idx="96">
                  <c:v>2.6713333333333331</c:v>
                </c:pt>
                <c:pt idx="97">
                  <c:v>2.6783999999999999</c:v>
                </c:pt>
                <c:pt idx="98">
                  <c:v>2.6854666666666667</c:v>
                </c:pt>
                <c:pt idx="99">
                  <c:v>2.6925333333333334</c:v>
                </c:pt>
                <c:pt idx="100">
                  <c:v>2.6996000000000002</c:v>
                </c:pt>
                <c:pt idx="101">
                  <c:v>2.7066666666666666</c:v>
                </c:pt>
                <c:pt idx="102">
                  <c:v>2.7137333333333333</c:v>
                </c:pt>
                <c:pt idx="103">
                  <c:v>2.7208000000000001</c:v>
                </c:pt>
                <c:pt idx="104">
                  <c:v>2.7278666666666664</c:v>
                </c:pt>
                <c:pt idx="105">
                  <c:v>2.7349333333333332</c:v>
                </c:pt>
                <c:pt idx="106">
                  <c:v>2.742</c:v>
                </c:pt>
                <c:pt idx="107">
                  <c:v>2.7490666666666668</c:v>
                </c:pt>
                <c:pt idx="108">
                  <c:v>2.7561333333333335</c:v>
                </c:pt>
                <c:pt idx="109">
                  <c:v>2.7631999999999999</c:v>
                </c:pt>
                <c:pt idx="110">
                  <c:v>2.7702666666666667</c:v>
                </c:pt>
                <c:pt idx="111">
                  <c:v>2.7773333333333334</c:v>
                </c:pt>
                <c:pt idx="112">
                  <c:v>2.7843999999999998</c:v>
                </c:pt>
                <c:pt idx="113">
                  <c:v>2.7914666666666665</c:v>
                </c:pt>
                <c:pt idx="114">
                  <c:v>2.7985333333333333</c:v>
                </c:pt>
                <c:pt idx="115">
                  <c:v>2.8056000000000001</c:v>
                </c:pt>
                <c:pt idx="116">
                  <c:v>2.8126666666666669</c:v>
                </c:pt>
                <c:pt idx="117">
                  <c:v>2.8197333333333332</c:v>
                </c:pt>
                <c:pt idx="118">
                  <c:v>2.8268</c:v>
                </c:pt>
                <c:pt idx="119">
                  <c:v>2.8338666666666668</c:v>
                </c:pt>
                <c:pt idx="120">
                  <c:v>2.8409333333333331</c:v>
                </c:pt>
                <c:pt idx="121">
                  <c:v>2.8479999999999999</c:v>
                </c:pt>
                <c:pt idx="122">
                  <c:v>2.8550666666666666</c:v>
                </c:pt>
                <c:pt idx="123">
                  <c:v>2.8621333333333334</c:v>
                </c:pt>
                <c:pt idx="124">
                  <c:v>2.8692000000000002</c:v>
                </c:pt>
                <c:pt idx="125">
                  <c:v>2.8762666666666665</c:v>
                </c:pt>
                <c:pt idx="126">
                  <c:v>2.8833333333333333</c:v>
                </c:pt>
                <c:pt idx="127">
                  <c:v>2.8904000000000001</c:v>
                </c:pt>
                <c:pt idx="128">
                  <c:v>2.8974666666666664</c:v>
                </c:pt>
                <c:pt idx="129">
                  <c:v>2.9045333333333332</c:v>
                </c:pt>
                <c:pt idx="130">
                  <c:v>2.9116</c:v>
                </c:pt>
                <c:pt idx="131">
                  <c:v>2.9186666666666667</c:v>
                </c:pt>
                <c:pt idx="132">
                  <c:v>2.9257333333333335</c:v>
                </c:pt>
                <c:pt idx="133">
                  <c:v>2.9327999999999999</c:v>
                </c:pt>
                <c:pt idx="134">
                  <c:v>2.9398666666666666</c:v>
                </c:pt>
                <c:pt idx="135">
                  <c:v>2.9469333333333334</c:v>
                </c:pt>
                <c:pt idx="136">
                  <c:v>2.9539999999999997</c:v>
                </c:pt>
                <c:pt idx="137">
                  <c:v>2.9610666666666665</c:v>
                </c:pt>
                <c:pt idx="138">
                  <c:v>2.9681333333333333</c:v>
                </c:pt>
                <c:pt idx="139">
                  <c:v>2.9752000000000001</c:v>
                </c:pt>
                <c:pt idx="140">
                  <c:v>2.9822666666666668</c:v>
                </c:pt>
                <c:pt idx="141">
                  <c:v>2.9893333333333332</c:v>
                </c:pt>
                <c:pt idx="142">
                  <c:v>2.9964</c:v>
                </c:pt>
                <c:pt idx="143">
                  <c:v>3.0034666666666667</c:v>
                </c:pt>
                <c:pt idx="144">
                  <c:v>3.0105333333333335</c:v>
                </c:pt>
                <c:pt idx="145">
                  <c:v>3.0176000000000003</c:v>
                </c:pt>
                <c:pt idx="146">
                  <c:v>3.0246666666666671</c:v>
                </c:pt>
                <c:pt idx="147">
                  <c:v>3.0317333333333338</c:v>
                </c:pt>
                <c:pt idx="148">
                  <c:v>3.0388000000000006</c:v>
                </c:pt>
                <c:pt idx="149">
                  <c:v>3.0458666666666674</c:v>
                </c:pt>
                <c:pt idx="150">
                  <c:v>3.0529333333333342</c:v>
                </c:pt>
                <c:pt idx="151">
                  <c:v>3.0600000000000009</c:v>
                </c:pt>
                <c:pt idx="152">
                  <c:v>3.0670666666666677</c:v>
                </c:pt>
                <c:pt idx="153">
                  <c:v>3.0741333333333345</c:v>
                </c:pt>
                <c:pt idx="154">
                  <c:v>3.0812000000000013</c:v>
                </c:pt>
                <c:pt idx="155">
                  <c:v>3.088266666666668</c:v>
                </c:pt>
                <c:pt idx="156">
                  <c:v>3.0953333333333348</c:v>
                </c:pt>
                <c:pt idx="157">
                  <c:v>3.1024000000000016</c:v>
                </c:pt>
                <c:pt idx="158">
                  <c:v>3.1094666666666684</c:v>
                </c:pt>
                <c:pt idx="159">
                  <c:v>3.1165333333333352</c:v>
                </c:pt>
                <c:pt idx="160">
                  <c:v>3.1236000000000019</c:v>
                </c:pt>
                <c:pt idx="161">
                  <c:v>3.1306666666666687</c:v>
                </c:pt>
                <c:pt idx="162">
                  <c:v>3.1377333333333355</c:v>
                </c:pt>
                <c:pt idx="163">
                  <c:v>3.1448000000000023</c:v>
                </c:pt>
                <c:pt idx="164">
                  <c:v>3.151866666666669</c:v>
                </c:pt>
                <c:pt idx="165">
                  <c:v>3.1589333333333358</c:v>
                </c:pt>
                <c:pt idx="166">
                  <c:v>3.1660000000000026</c:v>
                </c:pt>
                <c:pt idx="167">
                  <c:v>3.1730666666666694</c:v>
                </c:pt>
                <c:pt idx="168">
                  <c:v>3.1801333333333361</c:v>
                </c:pt>
                <c:pt idx="169">
                  <c:v>3.1872000000000029</c:v>
                </c:pt>
                <c:pt idx="170">
                  <c:v>3.1942666666666697</c:v>
                </c:pt>
                <c:pt idx="171">
                  <c:v>3.2013333333333365</c:v>
                </c:pt>
                <c:pt idx="172">
                  <c:v>3.2084000000000032</c:v>
                </c:pt>
                <c:pt idx="173">
                  <c:v>3.21546666666667</c:v>
                </c:pt>
                <c:pt idx="174">
                  <c:v>3.2225333333333368</c:v>
                </c:pt>
                <c:pt idx="175">
                  <c:v>3.2296000000000036</c:v>
                </c:pt>
                <c:pt idx="176">
                  <c:v>3.2366666666666704</c:v>
                </c:pt>
                <c:pt idx="177">
                  <c:v>3.2437333333333371</c:v>
                </c:pt>
                <c:pt idx="178">
                  <c:v>3.2508000000000039</c:v>
                </c:pt>
                <c:pt idx="179">
                  <c:v>3.2578666666666707</c:v>
                </c:pt>
                <c:pt idx="180">
                  <c:v>3.2649333333333375</c:v>
                </c:pt>
                <c:pt idx="181">
                  <c:v>3.2720000000000042</c:v>
                </c:pt>
                <c:pt idx="182">
                  <c:v>3.279066666666671</c:v>
                </c:pt>
                <c:pt idx="183">
                  <c:v>3.2861333333333378</c:v>
                </c:pt>
                <c:pt idx="184">
                  <c:v>3.2932000000000046</c:v>
                </c:pt>
                <c:pt idx="185">
                  <c:v>3.3002666666666713</c:v>
                </c:pt>
                <c:pt idx="186">
                  <c:v>3.3073333333333381</c:v>
                </c:pt>
                <c:pt idx="187">
                  <c:v>3.3144000000000049</c:v>
                </c:pt>
                <c:pt idx="188">
                  <c:v>3.3214666666666717</c:v>
                </c:pt>
                <c:pt idx="189">
                  <c:v>3.3285333333333385</c:v>
                </c:pt>
                <c:pt idx="190">
                  <c:v>3.3356000000000052</c:v>
                </c:pt>
                <c:pt idx="191">
                  <c:v>3.342666666666672</c:v>
                </c:pt>
                <c:pt idx="192">
                  <c:v>3.3497333333333388</c:v>
                </c:pt>
                <c:pt idx="193">
                  <c:v>3.3568000000000056</c:v>
                </c:pt>
                <c:pt idx="194">
                  <c:v>3.3638666666666723</c:v>
                </c:pt>
                <c:pt idx="195">
                  <c:v>3.3709333333333391</c:v>
                </c:pt>
                <c:pt idx="196">
                  <c:v>3.3780000000000059</c:v>
                </c:pt>
                <c:pt idx="197">
                  <c:v>3.3850666666666727</c:v>
                </c:pt>
                <c:pt idx="198">
                  <c:v>3.3921333333333394</c:v>
                </c:pt>
                <c:pt idx="199">
                  <c:v>3.3992000000000062</c:v>
                </c:pt>
                <c:pt idx="200">
                  <c:v>3.406266666666673</c:v>
                </c:pt>
                <c:pt idx="201">
                  <c:v>3.4133333333333398</c:v>
                </c:pt>
                <c:pt idx="202">
                  <c:v>3.4204000000000065</c:v>
                </c:pt>
                <c:pt idx="203">
                  <c:v>3.4274666666666733</c:v>
                </c:pt>
                <c:pt idx="204">
                  <c:v>3.4345333333333401</c:v>
                </c:pt>
                <c:pt idx="205">
                  <c:v>3.4416000000000069</c:v>
                </c:pt>
                <c:pt idx="206">
                  <c:v>3.4486666666666737</c:v>
                </c:pt>
                <c:pt idx="207">
                  <c:v>3.4557333333333404</c:v>
                </c:pt>
                <c:pt idx="208">
                  <c:v>3.4628000000000072</c:v>
                </c:pt>
                <c:pt idx="209">
                  <c:v>3.469866666666674</c:v>
                </c:pt>
                <c:pt idx="210">
                  <c:v>3.4769333333333408</c:v>
                </c:pt>
                <c:pt idx="211">
                  <c:v>3.4840000000000075</c:v>
                </c:pt>
                <c:pt idx="212">
                  <c:v>3.4910666666666743</c:v>
                </c:pt>
                <c:pt idx="213">
                  <c:v>3.4981333333333411</c:v>
                </c:pt>
                <c:pt idx="214">
                  <c:v>3.5052000000000079</c:v>
                </c:pt>
                <c:pt idx="215">
                  <c:v>3.5122666666666746</c:v>
                </c:pt>
                <c:pt idx="216">
                  <c:v>3.5193333333333414</c:v>
                </c:pt>
                <c:pt idx="217">
                  <c:v>3.5264000000000082</c:v>
                </c:pt>
                <c:pt idx="218">
                  <c:v>3.533466666666675</c:v>
                </c:pt>
                <c:pt idx="219">
                  <c:v>3.5405333333333417</c:v>
                </c:pt>
                <c:pt idx="220">
                  <c:v>3.5476000000000085</c:v>
                </c:pt>
                <c:pt idx="221">
                  <c:v>3.5546666666666753</c:v>
                </c:pt>
                <c:pt idx="222">
                  <c:v>3.5617333333333421</c:v>
                </c:pt>
                <c:pt idx="223">
                  <c:v>3.5688000000000089</c:v>
                </c:pt>
                <c:pt idx="224">
                  <c:v>3.5758666666666756</c:v>
                </c:pt>
                <c:pt idx="225">
                  <c:v>3.5829333333333424</c:v>
                </c:pt>
                <c:pt idx="226">
                  <c:v>3.5900000000000092</c:v>
                </c:pt>
                <c:pt idx="227">
                  <c:v>3.597066666666676</c:v>
                </c:pt>
                <c:pt idx="228">
                  <c:v>3.6041333333333427</c:v>
                </c:pt>
                <c:pt idx="229">
                  <c:v>3.6112000000000095</c:v>
                </c:pt>
                <c:pt idx="230">
                  <c:v>3.6182666666666763</c:v>
                </c:pt>
                <c:pt idx="231">
                  <c:v>3.6253333333333431</c:v>
                </c:pt>
                <c:pt idx="232">
                  <c:v>3.6324000000000098</c:v>
                </c:pt>
                <c:pt idx="233">
                  <c:v>3.6394666666666766</c:v>
                </c:pt>
                <c:pt idx="234">
                  <c:v>3.6465333333333434</c:v>
                </c:pt>
                <c:pt idx="235">
                  <c:v>3.6536000000000102</c:v>
                </c:pt>
                <c:pt idx="236">
                  <c:v>3.6606666666666769</c:v>
                </c:pt>
                <c:pt idx="237">
                  <c:v>3.6677333333333437</c:v>
                </c:pt>
                <c:pt idx="238">
                  <c:v>3.6748000000000105</c:v>
                </c:pt>
                <c:pt idx="239">
                  <c:v>3.6818666666666773</c:v>
                </c:pt>
                <c:pt idx="240">
                  <c:v>3.6889333333333441</c:v>
                </c:pt>
                <c:pt idx="241">
                  <c:v>3.6960000000000108</c:v>
                </c:pt>
                <c:pt idx="242">
                  <c:v>3.7030666666666776</c:v>
                </c:pt>
                <c:pt idx="243">
                  <c:v>3.7101333333333444</c:v>
                </c:pt>
                <c:pt idx="244">
                  <c:v>3.7172000000000112</c:v>
                </c:pt>
                <c:pt idx="245">
                  <c:v>3.7242666666666779</c:v>
                </c:pt>
                <c:pt idx="246">
                  <c:v>3.7313333333333447</c:v>
                </c:pt>
                <c:pt idx="247">
                  <c:v>3.7384000000000115</c:v>
                </c:pt>
                <c:pt idx="248">
                  <c:v>3.7454666666666783</c:v>
                </c:pt>
                <c:pt idx="249">
                  <c:v>3.752533333333345</c:v>
                </c:pt>
                <c:pt idx="250">
                  <c:v>3.7596000000000118</c:v>
                </c:pt>
                <c:pt idx="251">
                  <c:v>3.7666666666666786</c:v>
                </c:pt>
                <c:pt idx="252">
                  <c:v>3.7737333333333454</c:v>
                </c:pt>
                <c:pt idx="253">
                  <c:v>3.7808000000000122</c:v>
                </c:pt>
                <c:pt idx="254">
                  <c:v>3.7878666666666789</c:v>
                </c:pt>
                <c:pt idx="255">
                  <c:v>3.7949333333333457</c:v>
                </c:pt>
                <c:pt idx="256">
                  <c:v>3.8020000000000125</c:v>
                </c:pt>
                <c:pt idx="257">
                  <c:v>3.8090666666666793</c:v>
                </c:pt>
                <c:pt idx="258">
                  <c:v>3.816133333333346</c:v>
                </c:pt>
                <c:pt idx="259">
                  <c:v>3.8232000000000128</c:v>
                </c:pt>
                <c:pt idx="260">
                  <c:v>3.8302666666666796</c:v>
                </c:pt>
                <c:pt idx="261">
                  <c:v>3.8373333333333464</c:v>
                </c:pt>
                <c:pt idx="262">
                  <c:v>3.8444000000000131</c:v>
                </c:pt>
                <c:pt idx="263">
                  <c:v>3.8514666666666799</c:v>
                </c:pt>
                <c:pt idx="264">
                  <c:v>3.8585333333333467</c:v>
                </c:pt>
                <c:pt idx="265">
                  <c:v>3.8656000000000135</c:v>
                </c:pt>
                <c:pt idx="266">
                  <c:v>3.8726666666666802</c:v>
                </c:pt>
                <c:pt idx="267">
                  <c:v>3.879733333333347</c:v>
                </c:pt>
                <c:pt idx="268">
                  <c:v>3.8868000000000138</c:v>
                </c:pt>
                <c:pt idx="269">
                  <c:v>3.8938666666666806</c:v>
                </c:pt>
                <c:pt idx="270">
                  <c:v>3.9009333333333474</c:v>
                </c:pt>
                <c:pt idx="271">
                  <c:v>3.9080000000000141</c:v>
                </c:pt>
                <c:pt idx="272">
                  <c:v>3.9150666666666809</c:v>
                </c:pt>
                <c:pt idx="273">
                  <c:v>3.9221333333333477</c:v>
                </c:pt>
                <c:pt idx="274">
                  <c:v>3.9292000000000145</c:v>
                </c:pt>
                <c:pt idx="275">
                  <c:v>3.9362666666666812</c:v>
                </c:pt>
                <c:pt idx="276">
                  <c:v>3.943333333333348</c:v>
                </c:pt>
                <c:pt idx="277">
                  <c:v>3.9504000000000148</c:v>
                </c:pt>
                <c:pt idx="278">
                  <c:v>3.9574666666666816</c:v>
                </c:pt>
                <c:pt idx="279">
                  <c:v>3.9645333333333483</c:v>
                </c:pt>
                <c:pt idx="280">
                  <c:v>3.9716000000000151</c:v>
                </c:pt>
                <c:pt idx="281">
                  <c:v>3.9786666666666819</c:v>
                </c:pt>
                <c:pt idx="282">
                  <c:v>3.9857333333333487</c:v>
                </c:pt>
                <c:pt idx="283">
                  <c:v>3.9928000000000154</c:v>
                </c:pt>
                <c:pt idx="284">
                  <c:v>3.9998666666666822</c:v>
                </c:pt>
                <c:pt idx="285">
                  <c:v>4.0069333333333486</c:v>
                </c:pt>
                <c:pt idx="286">
                  <c:v>4.0140000000000153</c:v>
                </c:pt>
                <c:pt idx="287">
                  <c:v>4.0210666666666821</c:v>
                </c:pt>
                <c:pt idx="288">
                  <c:v>4.0281333333333489</c:v>
                </c:pt>
                <c:pt idx="289">
                  <c:v>4.0352000000000157</c:v>
                </c:pt>
                <c:pt idx="290">
                  <c:v>4.0422666666666824</c:v>
                </c:pt>
                <c:pt idx="291">
                  <c:v>4.0493333333333492</c:v>
                </c:pt>
                <c:pt idx="292">
                  <c:v>4.056400000000016</c:v>
                </c:pt>
                <c:pt idx="293">
                  <c:v>4.0634666666666828</c:v>
                </c:pt>
                <c:pt idx="294">
                  <c:v>4.0705333333333495</c:v>
                </c:pt>
                <c:pt idx="295">
                  <c:v>4.0776000000000163</c:v>
                </c:pt>
                <c:pt idx="296">
                  <c:v>4.0846666666666831</c:v>
                </c:pt>
                <c:pt idx="297">
                  <c:v>4.0917333333333499</c:v>
                </c:pt>
                <c:pt idx="298">
                  <c:v>4.0988000000000167</c:v>
                </c:pt>
                <c:pt idx="299">
                  <c:v>4.1058666666666834</c:v>
                </c:pt>
                <c:pt idx="300">
                  <c:v>4.1129333333333502</c:v>
                </c:pt>
                <c:pt idx="301">
                  <c:v>4.120000000000017</c:v>
                </c:pt>
                <c:pt idx="302">
                  <c:v>4.1270666666666838</c:v>
                </c:pt>
                <c:pt idx="303">
                  <c:v>4.1341333333333505</c:v>
                </c:pt>
                <c:pt idx="304">
                  <c:v>4.1412000000000173</c:v>
                </c:pt>
                <c:pt idx="305">
                  <c:v>4.1482666666666841</c:v>
                </c:pt>
                <c:pt idx="306">
                  <c:v>4.1553333333333509</c:v>
                </c:pt>
                <c:pt idx="307">
                  <c:v>4.1624000000000176</c:v>
                </c:pt>
                <c:pt idx="308">
                  <c:v>4.1694666666666844</c:v>
                </c:pt>
                <c:pt idx="309">
                  <c:v>4.1765333333333512</c:v>
                </c:pt>
                <c:pt idx="310">
                  <c:v>4.183600000000018</c:v>
                </c:pt>
                <c:pt idx="311">
                  <c:v>4.1906666666666847</c:v>
                </c:pt>
                <c:pt idx="312">
                  <c:v>4.1977333333333515</c:v>
                </c:pt>
                <c:pt idx="313">
                  <c:v>4.2048000000000183</c:v>
                </c:pt>
                <c:pt idx="314">
                  <c:v>4.2118666666666851</c:v>
                </c:pt>
                <c:pt idx="315">
                  <c:v>4.2189333333333519</c:v>
                </c:pt>
                <c:pt idx="316">
                  <c:v>4.2260000000000186</c:v>
                </c:pt>
                <c:pt idx="317">
                  <c:v>4.2330666666666854</c:v>
                </c:pt>
                <c:pt idx="318">
                  <c:v>4.2401333333333522</c:v>
                </c:pt>
                <c:pt idx="319">
                  <c:v>4.247200000000019</c:v>
                </c:pt>
                <c:pt idx="320">
                  <c:v>4.2542666666666857</c:v>
                </c:pt>
                <c:pt idx="321">
                  <c:v>4.2613333333333525</c:v>
                </c:pt>
                <c:pt idx="322">
                  <c:v>4.2684000000000193</c:v>
                </c:pt>
                <c:pt idx="323">
                  <c:v>4.2754666666666861</c:v>
                </c:pt>
                <c:pt idx="324">
                  <c:v>4.2825333333333528</c:v>
                </c:pt>
                <c:pt idx="325">
                  <c:v>4.2896000000000196</c:v>
                </c:pt>
                <c:pt idx="326">
                  <c:v>4.2966666666666864</c:v>
                </c:pt>
                <c:pt idx="327">
                  <c:v>4.3037333333333532</c:v>
                </c:pt>
                <c:pt idx="328">
                  <c:v>4.3108000000000199</c:v>
                </c:pt>
                <c:pt idx="329">
                  <c:v>4.3178666666666867</c:v>
                </c:pt>
                <c:pt idx="330">
                  <c:v>4.3249333333333535</c:v>
                </c:pt>
                <c:pt idx="331">
                  <c:v>4.3320000000000203</c:v>
                </c:pt>
                <c:pt idx="332">
                  <c:v>4.3390666666666871</c:v>
                </c:pt>
                <c:pt idx="333">
                  <c:v>4.3461333333333538</c:v>
                </c:pt>
                <c:pt idx="334">
                  <c:v>4.3532000000000206</c:v>
                </c:pt>
                <c:pt idx="335">
                  <c:v>4.3602666666666874</c:v>
                </c:pt>
                <c:pt idx="336">
                  <c:v>4.3673333333333542</c:v>
                </c:pt>
                <c:pt idx="337">
                  <c:v>4.3744000000000209</c:v>
                </c:pt>
                <c:pt idx="338">
                  <c:v>4.3814666666666877</c:v>
                </c:pt>
                <c:pt idx="339">
                  <c:v>4.3885333333333545</c:v>
                </c:pt>
                <c:pt idx="340">
                  <c:v>4.3956000000000213</c:v>
                </c:pt>
                <c:pt idx="341">
                  <c:v>4.402666666666688</c:v>
                </c:pt>
                <c:pt idx="342">
                  <c:v>4.4097333333333548</c:v>
                </c:pt>
                <c:pt idx="343">
                  <c:v>4.4168000000000216</c:v>
                </c:pt>
                <c:pt idx="344">
                  <c:v>4.4238666666666884</c:v>
                </c:pt>
                <c:pt idx="345">
                  <c:v>4.4309333333333552</c:v>
                </c:pt>
                <c:pt idx="346">
                  <c:v>4.4380000000000219</c:v>
                </c:pt>
                <c:pt idx="347">
                  <c:v>4.4450666666666887</c:v>
                </c:pt>
                <c:pt idx="348">
                  <c:v>4.4521333333333555</c:v>
                </c:pt>
                <c:pt idx="349">
                  <c:v>4.4592000000000223</c:v>
                </c:pt>
                <c:pt idx="350">
                  <c:v>4.466266666666689</c:v>
                </c:pt>
                <c:pt idx="351">
                  <c:v>4.4733333333333558</c:v>
                </c:pt>
                <c:pt idx="352">
                  <c:v>4.4804000000000226</c:v>
                </c:pt>
                <c:pt idx="353">
                  <c:v>4.4874666666666894</c:v>
                </c:pt>
                <c:pt idx="354">
                  <c:v>4.4945333333333561</c:v>
                </c:pt>
                <c:pt idx="355">
                  <c:v>4.5016000000000229</c:v>
                </c:pt>
                <c:pt idx="356">
                  <c:v>4.5086666666666897</c:v>
                </c:pt>
                <c:pt idx="357">
                  <c:v>4.5157333333333565</c:v>
                </c:pt>
                <c:pt idx="358">
                  <c:v>4.5228000000000232</c:v>
                </c:pt>
                <c:pt idx="359">
                  <c:v>4.52986666666669</c:v>
                </c:pt>
                <c:pt idx="360">
                  <c:v>4.5369333333333568</c:v>
                </c:pt>
                <c:pt idx="361">
                  <c:v>4.5440000000000236</c:v>
                </c:pt>
                <c:pt idx="362">
                  <c:v>4.5510666666666904</c:v>
                </c:pt>
                <c:pt idx="363">
                  <c:v>4.5581333333333571</c:v>
                </c:pt>
                <c:pt idx="364">
                  <c:v>4.5652000000000239</c:v>
                </c:pt>
                <c:pt idx="365">
                  <c:v>4.5722666666666907</c:v>
                </c:pt>
                <c:pt idx="366">
                  <c:v>4.5793333333333575</c:v>
                </c:pt>
                <c:pt idx="367">
                  <c:v>4.5864000000000242</c:v>
                </c:pt>
                <c:pt idx="368">
                  <c:v>4.593466666666691</c:v>
                </c:pt>
                <c:pt idx="369">
                  <c:v>4.6005333333333578</c:v>
                </c:pt>
                <c:pt idx="370">
                  <c:v>4.6076000000000246</c:v>
                </c:pt>
                <c:pt idx="371">
                  <c:v>4.6146666666666913</c:v>
                </c:pt>
                <c:pt idx="372">
                  <c:v>4.6217333333333581</c:v>
                </c:pt>
                <c:pt idx="373">
                  <c:v>4.6288000000000249</c:v>
                </c:pt>
                <c:pt idx="374">
                  <c:v>4.6358666666666917</c:v>
                </c:pt>
                <c:pt idx="375">
                  <c:v>4.6429333333333584</c:v>
                </c:pt>
                <c:pt idx="376">
                  <c:v>4.6500000000000252</c:v>
                </c:pt>
                <c:pt idx="377">
                  <c:v>4.657066666666692</c:v>
                </c:pt>
                <c:pt idx="378">
                  <c:v>4.6641333333333588</c:v>
                </c:pt>
                <c:pt idx="379">
                  <c:v>4.6712000000000256</c:v>
                </c:pt>
                <c:pt idx="380">
                  <c:v>4.6782666666666923</c:v>
                </c:pt>
                <c:pt idx="381">
                  <c:v>4.6853333333333591</c:v>
                </c:pt>
                <c:pt idx="382">
                  <c:v>4.6924000000000259</c:v>
                </c:pt>
                <c:pt idx="383">
                  <c:v>4.6994666666666927</c:v>
                </c:pt>
                <c:pt idx="384">
                  <c:v>4.7065333333333594</c:v>
                </c:pt>
                <c:pt idx="385">
                  <c:v>4.7136000000000262</c:v>
                </c:pt>
                <c:pt idx="386">
                  <c:v>4.720666666666693</c:v>
                </c:pt>
                <c:pt idx="387">
                  <c:v>4.7277333333333598</c:v>
                </c:pt>
                <c:pt idx="388">
                  <c:v>4.7348000000000265</c:v>
                </c:pt>
                <c:pt idx="389">
                  <c:v>4.7418666666666933</c:v>
                </c:pt>
                <c:pt idx="390">
                  <c:v>4.7489333333333601</c:v>
                </c:pt>
                <c:pt idx="391">
                  <c:v>4.7560000000000269</c:v>
                </c:pt>
                <c:pt idx="392">
                  <c:v>4.7630666666666936</c:v>
                </c:pt>
                <c:pt idx="393">
                  <c:v>4.7701333333333604</c:v>
                </c:pt>
                <c:pt idx="394">
                  <c:v>4.7772000000000272</c:v>
                </c:pt>
                <c:pt idx="395">
                  <c:v>4.784266666666694</c:v>
                </c:pt>
                <c:pt idx="396">
                  <c:v>4.7913333333333608</c:v>
                </c:pt>
                <c:pt idx="397">
                  <c:v>4.7984000000000275</c:v>
                </c:pt>
                <c:pt idx="398">
                  <c:v>4.8054666666666943</c:v>
                </c:pt>
                <c:pt idx="399">
                  <c:v>4.8125333333333611</c:v>
                </c:pt>
                <c:pt idx="400">
                  <c:v>4.8196000000000279</c:v>
                </c:pt>
                <c:pt idx="401">
                  <c:v>4.8266666666666946</c:v>
                </c:pt>
                <c:pt idx="402">
                  <c:v>4.8337333333333614</c:v>
                </c:pt>
                <c:pt idx="403">
                  <c:v>4.8408000000000282</c:v>
                </c:pt>
                <c:pt idx="404">
                  <c:v>4.847866666666695</c:v>
                </c:pt>
                <c:pt idx="405">
                  <c:v>4.8549333333333617</c:v>
                </c:pt>
                <c:pt idx="406">
                  <c:v>4.8620000000000285</c:v>
                </c:pt>
                <c:pt idx="407">
                  <c:v>4.8690666666666953</c:v>
                </c:pt>
                <c:pt idx="408">
                  <c:v>4.8761333333333621</c:v>
                </c:pt>
                <c:pt idx="409">
                  <c:v>4.8832000000000289</c:v>
                </c:pt>
                <c:pt idx="410">
                  <c:v>4.8902666666666956</c:v>
                </c:pt>
                <c:pt idx="411">
                  <c:v>4.8973333333333624</c:v>
                </c:pt>
                <c:pt idx="412">
                  <c:v>4.9044000000000292</c:v>
                </c:pt>
                <c:pt idx="413">
                  <c:v>4.911466666666696</c:v>
                </c:pt>
                <c:pt idx="414">
                  <c:v>4.9185333333333627</c:v>
                </c:pt>
                <c:pt idx="415">
                  <c:v>4.9256000000000295</c:v>
                </c:pt>
                <c:pt idx="416">
                  <c:v>4.9326666666666963</c:v>
                </c:pt>
                <c:pt idx="417">
                  <c:v>4.9397333333333631</c:v>
                </c:pt>
                <c:pt idx="418">
                  <c:v>4.9468000000000298</c:v>
                </c:pt>
                <c:pt idx="419">
                  <c:v>4.9538666666666966</c:v>
                </c:pt>
                <c:pt idx="420">
                  <c:v>4.9609333333333634</c:v>
                </c:pt>
                <c:pt idx="421">
                  <c:v>4.9680000000000302</c:v>
                </c:pt>
                <c:pt idx="422">
                  <c:v>4.9750666666666969</c:v>
                </c:pt>
                <c:pt idx="423">
                  <c:v>4.9821333333333637</c:v>
                </c:pt>
                <c:pt idx="424">
                  <c:v>4.9892000000000305</c:v>
                </c:pt>
                <c:pt idx="425">
                  <c:v>4.9962666666666973</c:v>
                </c:pt>
                <c:pt idx="426">
                  <c:v>5.0033333333333641</c:v>
                </c:pt>
                <c:pt idx="427">
                  <c:v>5.0104000000000308</c:v>
                </c:pt>
                <c:pt idx="428">
                  <c:v>5.0174666666666976</c:v>
                </c:pt>
                <c:pt idx="429">
                  <c:v>5.0245333333333644</c:v>
                </c:pt>
                <c:pt idx="430">
                  <c:v>5.0316000000000312</c:v>
                </c:pt>
                <c:pt idx="431">
                  <c:v>5.0386666666666979</c:v>
                </c:pt>
                <c:pt idx="432">
                  <c:v>5.0457333333333647</c:v>
                </c:pt>
                <c:pt idx="433">
                  <c:v>5.0528000000000315</c:v>
                </c:pt>
                <c:pt idx="434">
                  <c:v>5.0598666666666983</c:v>
                </c:pt>
                <c:pt idx="435">
                  <c:v>5.066933333333365</c:v>
                </c:pt>
                <c:pt idx="436">
                  <c:v>5.0740000000000318</c:v>
                </c:pt>
                <c:pt idx="437">
                  <c:v>5.0810666666666986</c:v>
                </c:pt>
                <c:pt idx="438">
                  <c:v>5.0881333333333654</c:v>
                </c:pt>
                <c:pt idx="439">
                  <c:v>5.0952000000000321</c:v>
                </c:pt>
                <c:pt idx="440">
                  <c:v>5.1022666666666989</c:v>
                </c:pt>
                <c:pt idx="441">
                  <c:v>5.1093333333333657</c:v>
                </c:pt>
                <c:pt idx="442">
                  <c:v>5.1164000000000325</c:v>
                </c:pt>
                <c:pt idx="443">
                  <c:v>5.1234666666666993</c:v>
                </c:pt>
                <c:pt idx="444">
                  <c:v>5.130533333333366</c:v>
                </c:pt>
                <c:pt idx="445">
                  <c:v>5.1376000000000328</c:v>
                </c:pt>
                <c:pt idx="446">
                  <c:v>5.1446666666666996</c:v>
                </c:pt>
                <c:pt idx="447">
                  <c:v>5.1517333333333664</c:v>
                </c:pt>
                <c:pt idx="448">
                  <c:v>5.1588000000000331</c:v>
                </c:pt>
                <c:pt idx="449">
                  <c:v>5.1658666666666999</c:v>
                </c:pt>
                <c:pt idx="450">
                  <c:v>5.1729333333333667</c:v>
                </c:pt>
                <c:pt idx="451">
                  <c:v>5.1800000000000335</c:v>
                </c:pt>
                <c:pt idx="452">
                  <c:v>5.1870666666667002</c:v>
                </c:pt>
                <c:pt idx="453">
                  <c:v>5.194133333333367</c:v>
                </c:pt>
                <c:pt idx="454">
                  <c:v>5.2012000000000338</c:v>
                </c:pt>
                <c:pt idx="455">
                  <c:v>5.2082666666667006</c:v>
                </c:pt>
                <c:pt idx="456">
                  <c:v>5.2153333333333673</c:v>
                </c:pt>
                <c:pt idx="457">
                  <c:v>5.2224000000000341</c:v>
                </c:pt>
                <c:pt idx="458">
                  <c:v>5.2294666666667009</c:v>
                </c:pt>
                <c:pt idx="459">
                  <c:v>5.2365333333333677</c:v>
                </c:pt>
                <c:pt idx="460">
                  <c:v>5.2436000000000345</c:v>
                </c:pt>
                <c:pt idx="461">
                  <c:v>5.2506666666667012</c:v>
                </c:pt>
                <c:pt idx="462">
                  <c:v>5.257733333333368</c:v>
                </c:pt>
                <c:pt idx="463">
                  <c:v>5.2648000000000348</c:v>
                </c:pt>
                <c:pt idx="464">
                  <c:v>5.2718666666667016</c:v>
                </c:pt>
                <c:pt idx="465">
                  <c:v>5.2789333333333683</c:v>
                </c:pt>
                <c:pt idx="466">
                  <c:v>5.2860000000000351</c:v>
                </c:pt>
                <c:pt idx="467">
                  <c:v>5.2930666666667019</c:v>
                </c:pt>
                <c:pt idx="468">
                  <c:v>5.3001333333333687</c:v>
                </c:pt>
                <c:pt idx="469">
                  <c:v>5.3072000000000354</c:v>
                </c:pt>
                <c:pt idx="470">
                  <c:v>5.3142666666667022</c:v>
                </c:pt>
                <c:pt idx="471">
                  <c:v>5.321333333333369</c:v>
                </c:pt>
                <c:pt idx="472">
                  <c:v>5.3284000000000358</c:v>
                </c:pt>
                <c:pt idx="473">
                  <c:v>5.3354666666667026</c:v>
                </c:pt>
                <c:pt idx="474">
                  <c:v>5.3425333333333693</c:v>
                </c:pt>
                <c:pt idx="475">
                  <c:v>5.3496000000000361</c:v>
                </c:pt>
                <c:pt idx="476">
                  <c:v>5.3566666666667029</c:v>
                </c:pt>
                <c:pt idx="477">
                  <c:v>5.3637333333333697</c:v>
                </c:pt>
                <c:pt idx="478">
                  <c:v>5.3708000000000364</c:v>
                </c:pt>
                <c:pt idx="479">
                  <c:v>5.3778666666667032</c:v>
                </c:pt>
                <c:pt idx="480">
                  <c:v>5.38493333333337</c:v>
                </c:pt>
                <c:pt idx="481">
                  <c:v>5.3920000000000368</c:v>
                </c:pt>
                <c:pt idx="482">
                  <c:v>5.3990666666667035</c:v>
                </c:pt>
                <c:pt idx="483">
                  <c:v>5.4061333333333703</c:v>
                </c:pt>
                <c:pt idx="484">
                  <c:v>5.4132000000000371</c:v>
                </c:pt>
                <c:pt idx="485">
                  <c:v>5.4202666666667039</c:v>
                </c:pt>
                <c:pt idx="486">
                  <c:v>5.4273333333333706</c:v>
                </c:pt>
                <c:pt idx="487">
                  <c:v>5.4344000000000374</c:v>
                </c:pt>
                <c:pt idx="488">
                  <c:v>5.4414666666667042</c:v>
                </c:pt>
                <c:pt idx="489">
                  <c:v>5.448533333333371</c:v>
                </c:pt>
                <c:pt idx="490">
                  <c:v>5.4556000000000378</c:v>
                </c:pt>
                <c:pt idx="491">
                  <c:v>5.4626666666667045</c:v>
                </c:pt>
                <c:pt idx="492">
                  <c:v>5.4697333333333713</c:v>
                </c:pt>
                <c:pt idx="493">
                  <c:v>5.4768000000000381</c:v>
                </c:pt>
                <c:pt idx="494">
                  <c:v>5.4838666666667049</c:v>
                </c:pt>
                <c:pt idx="495">
                  <c:v>5.4909333333333716</c:v>
                </c:pt>
                <c:pt idx="496">
                  <c:v>5.4980000000000384</c:v>
                </c:pt>
                <c:pt idx="497">
                  <c:v>5.5050666666667052</c:v>
                </c:pt>
                <c:pt idx="498">
                  <c:v>5.512133333333372</c:v>
                </c:pt>
                <c:pt idx="499">
                  <c:v>5.5192000000000387</c:v>
                </c:pt>
                <c:pt idx="500">
                  <c:v>5.5262666666667055</c:v>
                </c:pt>
                <c:pt idx="501">
                  <c:v>5.5333333333333723</c:v>
                </c:pt>
                <c:pt idx="502">
                  <c:v>5.5404000000000391</c:v>
                </c:pt>
                <c:pt idx="503">
                  <c:v>5.5474666666667058</c:v>
                </c:pt>
                <c:pt idx="504">
                  <c:v>5.5545333333333726</c:v>
                </c:pt>
                <c:pt idx="505">
                  <c:v>5.5616000000000394</c:v>
                </c:pt>
                <c:pt idx="506">
                  <c:v>5.5686666666667062</c:v>
                </c:pt>
                <c:pt idx="507">
                  <c:v>5.575733333333373</c:v>
                </c:pt>
                <c:pt idx="508">
                  <c:v>5.5828000000000397</c:v>
                </c:pt>
                <c:pt idx="509">
                  <c:v>5.5898666666667065</c:v>
                </c:pt>
                <c:pt idx="510">
                  <c:v>5.5969333333333733</c:v>
                </c:pt>
                <c:pt idx="511">
                  <c:v>5.6040000000000401</c:v>
                </c:pt>
                <c:pt idx="512">
                  <c:v>5.6110666666667068</c:v>
                </c:pt>
                <c:pt idx="513">
                  <c:v>5.6181333333333736</c:v>
                </c:pt>
                <c:pt idx="514">
                  <c:v>5.6252000000000404</c:v>
                </c:pt>
                <c:pt idx="515">
                  <c:v>5.6322666666667072</c:v>
                </c:pt>
                <c:pt idx="516">
                  <c:v>5.6393333333333739</c:v>
                </c:pt>
                <c:pt idx="517">
                  <c:v>5.6464000000000407</c:v>
                </c:pt>
                <c:pt idx="518">
                  <c:v>5.6534666666667075</c:v>
                </c:pt>
                <c:pt idx="519">
                  <c:v>5.6605333333333743</c:v>
                </c:pt>
                <c:pt idx="520">
                  <c:v>5.667600000000041</c:v>
                </c:pt>
                <c:pt idx="521">
                  <c:v>5.6746666666667078</c:v>
                </c:pt>
                <c:pt idx="522">
                  <c:v>5.6817333333333746</c:v>
                </c:pt>
                <c:pt idx="523">
                  <c:v>5.6888000000000414</c:v>
                </c:pt>
                <c:pt idx="524">
                  <c:v>5.6958666666667082</c:v>
                </c:pt>
                <c:pt idx="525">
                  <c:v>5.7029333333333749</c:v>
                </c:pt>
                <c:pt idx="526">
                  <c:v>5.7100000000000417</c:v>
                </c:pt>
                <c:pt idx="527">
                  <c:v>5.7170666666667085</c:v>
                </c:pt>
                <c:pt idx="528">
                  <c:v>5.7241333333333753</c:v>
                </c:pt>
                <c:pt idx="529">
                  <c:v>5.731200000000042</c:v>
                </c:pt>
                <c:pt idx="530">
                  <c:v>5.7382666666667088</c:v>
                </c:pt>
                <c:pt idx="531">
                  <c:v>5.7453333333333756</c:v>
                </c:pt>
                <c:pt idx="532">
                  <c:v>5.7524000000000424</c:v>
                </c:pt>
                <c:pt idx="533">
                  <c:v>5.7594666666667091</c:v>
                </c:pt>
                <c:pt idx="534">
                  <c:v>5.7665333333333759</c:v>
                </c:pt>
                <c:pt idx="535">
                  <c:v>5.7736000000000427</c:v>
                </c:pt>
                <c:pt idx="536">
                  <c:v>5.7806666666667095</c:v>
                </c:pt>
                <c:pt idx="537">
                  <c:v>5.7877333333333763</c:v>
                </c:pt>
                <c:pt idx="538">
                  <c:v>5.794800000000043</c:v>
                </c:pt>
                <c:pt idx="539">
                  <c:v>5.8018666666667098</c:v>
                </c:pt>
                <c:pt idx="540">
                  <c:v>5.8089333333333766</c:v>
                </c:pt>
                <c:pt idx="541">
                  <c:v>5.8160000000000434</c:v>
                </c:pt>
                <c:pt idx="542">
                  <c:v>5.8230666666667101</c:v>
                </c:pt>
                <c:pt idx="543">
                  <c:v>5.8301333333333769</c:v>
                </c:pt>
                <c:pt idx="544">
                  <c:v>5.8372000000000437</c:v>
                </c:pt>
                <c:pt idx="545">
                  <c:v>5.8442666666667105</c:v>
                </c:pt>
                <c:pt idx="546">
                  <c:v>5.8513333333333772</c:v>
                </c:pt>
                <c:pt idx="547">
                  <c:v>5.858400000000044</c:v>
                </c:pt>
                <c:pt idx="548">
                  <c:v>5.8654666666667108</c:v>
                </c:pt>
                <c:pt idx="549">
                  <c:v>5.8725333333333776</c:v>
                </c:pt>
                <c:pt idx="550">
                  <c:v>5.8796000000000443</c:v>
                </c:pt>
                <c:pt idx="551">
                  <c:v>5.8866666666667111</c:v>
                </c:pt>
                <c:pt idx="552">
                  <c:v>5.8937333333333779</c:v>
                </c:pt>
                <c:pt idx="553">
                  <c:v>5.9008000000000447</c:v>
                </c:pt>
                <c:pt idx="554">
                  <c:v>5.9078666666667115</c:v>
                </c:pt>
                <c:pt idx="555">
                  <c:v>5.9149333333333782</c:v>
                </c:pt>
                <c:pt idx="556">
                  <c:v>5.922000000000045</c:v>
                </c:pt>
                <c:pt idx="557">
                  <c:v>5.9290666666667118</c:v>
                </c:pt>
                <c:pt idx="558">
                  <c:v>5.9361333333333786</c:v>
                </c:pt>
                <c:pt idx="559">
                  <c:v>5.9432000000000453</c:v>
                </c:pt>
                <c:pt idx="560">
                  <c:v>5.9502666666667121</c:v>
                </c:pt>
                <c:pt idx="561">
                  <c:v>5.9573333333333789</c:v>
                </c:pt>
                <c:pt idx="562">
                  <c:v>5.9644000000000457</c:v>
                </c:pt>
                <c:pt idx="563">
                  <c:v>5.9714666666667124</c:v>
                </c:pt>
                <c:pt idx="564">
                  <c:v>5.9785333333333792</c:v>
                </c:pt>
                <c:pt idx="565">
                  <c:v>5.985600000000046</c:v>
                </c:pt>
                <c:pt idx="566">
                  <c:v>5.9926666666667128</c:v>
                </c:pt>
                <c:pt idx="567">
                  <c:v>5.9997333333333795</c:v>
                </c:pt>
                <c:pt idx="568">
                  <c:v>6.0068000000000463</c:v>
                </c:pt>
                <c:pt idx="569">
                  <c:v>6.0138666666667131</c:v>
                </c:pt>
                <c:pt idx="570">
                  <c:v>6.0209333333333799</c:v>
                </c:pt>
                <c:pt idx="571">
                  <c:v>6.0280000000000467</c:v>
                </c:pt>
                <c:pt idx="572">
                  <c:v>6.0350666666667134</c:v>
                </c:pt>
                <c:pt idx="573">
                  <c:v>6.0421333333333802</c:v>
                </c:pt>
                <c:pt idx="574">
                  <c:v>6.049200000000047</c:v>
                </c:pt>
                <c:pt idx="575">
                  <c:v>6.0562666666667138</c:v>
                </c:pt>
                <c:pt idx="576">
                  <c:v>6.0633333333333805</c:v>
                </c:pt>
                <c:pt idx="577">
                  <c:v>6.0704000000000473</c:v>
                </c:pt>
                <c:pt idx="578">
                  <c:v>6.0774666666667141</c:v>
                </c:pt>
                <c:pt idx="579">
                  <c:v>6.0845333333333809</c:v>
                </c:pt>
                <c:pt idx="580">
                  <c:v>6.0916000000000476</c:v>
                </c:pt>
                <c:pt idx="581">
                  <c:v>6.0986666666667144</c:v>
                </c:pt>
                <c:pt idx="582">
                  <c:v>6.1057333333333812</c:v>
                </c:pt>
                <c:pt idx="583">
                  <c:v>6.112800000000048</c:v>
                </c:pt>
                <c:pt idx="584">
                  <c:v>6.1198666666667147</c:v>
                </c:pt>
                <c:pt idx="585">
                  <c:v>6.1269333333333815</c:v>
                </c:pt>
                <c:pt idx="586">
                  <c:v>6.1340000000000483</c:v>
                </c:pt>
                <c:pt idx="587">
                  <c:v>6.1410666666667151</c:v>
                </c:pt>
                <c:pt idx="588">
                  <c:v>6.1481333333333819</c:v>
                </c:pt>
                <c:pt idx="589">
                  <c:v>6.1552000000000486</c:v>
                </c:pt>
                <c:pt idx="590">
                  <c:v>6.1622666666667154</c:v>
                </c:pt>
                <c:pt idx="591">
                  <c:v>6.1693333333333822</c:v>
                </c:pt>
                <c:pt idx="592">
                  <c:v>6.176400000000049</c:v>
                </c:pt>
                <c:pt idx="593">
                  <c:v>6.1834666666667157</c:v>
                </c:pt>
                <c:pt idx="594">
                  <c:v>6.1905333333333825</c:v>
                </c:pt>
                <c:pt idx="595">
                  <c:v>6.1976000000000493</c:v>
                </c:pt>
                <c:pt idx="596">
                  <c:v>6.2046666666667161</c:v>
                </c:pt>
                <c:pt idx="597">
                  <c:v>6.2117333333333828</c:v>
                </c:pt>
                <c:pt idx="598">
                  <c:v>6.2188000000000496</c:v>
                </c:pt>
                <c:pt idx="599">
                  <c:v>6.2258666666667164</c:v>
                </c:pt>
                <c:pt idx="600">
                  <c:v>6.2329333333333832</c:v>
                </c:pt>
                <c:pt idx="601">
                  <c:v>6.24000000000005</c:v>
                </c:pt>
                <c:pt idx="602">
                  <c:v>6.2470666666667167</c:v>
                </c:pt>
                <c:pt idx="603">
                  <c:v>6.2541333333333835</c:v>
                </c:pt>
                <c:pt idx="604">
                  <c:v>6.2612000000000503</c:v>
                </c:pt>
                <c:pt idx="605">
                  <c:v>6.2682666666667171</c:v>
                </c:pt>
                <c:pt idx="606">
                  <c:v>6.2753333333333838</c:v>
                </c:pt>
                <c:pt idx="607">
                  <c:v>6.2824000000000506</c:v>
                </c:pt>
                <c:pt idx="608">
                  <c:v>6.2894666666667174</c:v>
                </c:pt>
                <c:pt idx="609">
                  <c:v>6.2965333333333842</c:v>
                </c:pt>
                <c:pt idx="610">
                  <c:v>6.3036000000000509</c:v>
                </c:pt>
                <c:pt idx="611">
                  <c:v>6.3106666666667177</c:v>
                </c:pt>
                <c:pt idx="612">
                  <c:v>6.3177333333333845</c:v>
                </c:pt>
                <c:pt idx="613">
                  <c:v>6.3248000000000513</c:v>
                </c:pt>
                <c:pt idx="614">
                  <c:v>6.331866666666718</c:v>
                </c:pt>
                <c:pt idx="615">
                  <c:v>6.3389333333333848</c:v>
                </c:pt>
                <c:pt idx="616">
                  <c:v>6.3460000000000516</c:v>
                </c:pt>
                <c:pt idx="617">
                  <c:v>6.3530666666667184</c:v>
                </c:pt>
                <c:pt idx="618">
                  <c:v>6.3601333333333852</c:v>
                </c:pt>
                <c:pt idx="619">
                  <c:v>6.3672000000000519</c:v>
                </c:pt>
                <c:pt idx="620">
                  <c:v>6.3742666666667187</c:v>
                </c:pt>
                <c:pt idx="621">
                  <c:v>6.3813333333333855</c:v>
                </c:pt>
                <c:pt idx="622">
                  <c:v>6.3884000000000523</c:v>
                </c:pt>
                <c:pt idx="623">
                  <c:v>6.395466666666719</c:v>
                </c:pt>
                <c:pt idx="624">
                  <c:v>6.4025333333333858</c:v>
                </c:pt>
                <c:pt idx="625">
                  <c:v>6.4096000000000526</c:v>
                </c:pt>
                <c:pt idx="626">
                  <c:v>6.4166666666667194</c:v>
                </c:pt>
                <c:pt idx="627">
                  <c:v>6.4237333333333861</c:v>
                </c:pt>
                <c:pt idx="628">
                  <c:v>6.4308000000000529</c:v>
                </c:pt>
                <c:pt idx="629">
                  <c:v>6.4378666666667197</c:v>
                </c:pt>
                <c:pt idx="630">
                  <c:v>6.4449333333333865</c:v>
                </c:pt>
                <c:pt idx="631">
                  <c:v>6.4520000000000532</c:v>
                </c:pt>
                <c:pt idx="632">
                  <c:v>6.45906666666672</c:v>
                </c:pt>
                <c:pt idx="633">
                  <c:v>6.4661333333333868</c:v>
                </c:pt>
                <c:pt idx="634">
                  <c:v>6.4732000000000536</c:v>
                </c:pt>
                <c:pt idx="635">
                  <c:v>6.4802666666667204</c:v>
                </c:pt>
                <c:pt idx="636">
                  <c:v>6.4873333333333871</c:v>
                </c:pt>
                <c:pt idx="637">
                  <c:v>6.4944000000000539</c:v>
                </c:pt>
                <c:pt idx="638">
                  <c:v>6.5014666666667207</c:v>
                </c:pt>
                <c:pt idx="639">
                  <c:v>6.5085333333333875</c:v>
                </c:pt>
                <c:pt idx="640">
                  <c:v>6.5156000000000542</c:v>
                </c:pt>
                <c:pt idx="641">
                  <c:v>6.522666666666721</c:v>
                </c:pt>
                <c:pt idx="642">
                  <c:v>6.5297333333333878</c:v>
                </c:pt>
                <c:pt idx="643">
                  <c:v>6.5368000000000546</c:v>
                </c:pt>
                <c:pt idx="644">
                  <c:v>6.5438666666667213</c:v>
                </c:pt>
                <c:pt idx="645">
                  <c:v>6.5509333333333881</c:v>
                </c:pt>
                <c:pt idx="646">
                  <c:v>6.5580000000000549</c:v>
                </c:pt>
                <c:pt idx="647">
                  <c:v>6.5650666666667217</c:v>
                </c:pt>
                <c:pt idx="648">
                  <c:v>6.5721333333333884</c:v>
                </c:pt>
                <c:pt idx="649">
                  <c:v>6.5792000000000552</c:v>
                </c:pt>
                <c:pt idx="650">
                  <c:v>6.586266666666722</c:v>
                </c:pt>
                <c:pt idx="651">
                  <c:v>6.5933333333333888</c:v>
                </c:pt>
                <c:pt idx="652">
                  <c:v>6.6004000000000556</c:v>
                </c:pt>
                <c:pt idx="653">
                  <c:v>6.6074666666667223</c:v>
                </c:pt>
                <c:pt idx="654">
                  <c:v>6.6145333333333891</c:v>
                </c:pt>
                <c:pt idx="655">
                  <c:v>6.6216000000000559</c:v>
                </c:pt>
                <c:pt idx="656">
                  <c:v>6.6286666666667227</c:v>
                </c:pt>
                <c:pt idx="657">
                  <c:v>6.6357333333333894</c:v>
                </c:pt>
                <c:pt idx="658">
                  <c:v>6.6428000000000562</c:v>
                </c:pt>
                <c:pt idx="659">
                  <c:v>6.649866666666723</c:v>
                </c:pt>
                <c:pt idx="660">
                  <c:v>6.6569333333333898</c:v>
                </c:pt>
                <c:pt idx="661">
                  <c:v>6.6640000000000565</c:v>
                </c:pt>
                <c:pt idx="662">
                  <c:v>6.6710666666667233</c:v>
                </c:pt>
                <c:pt idx="663">
                  <c:v>6.6781333333333901</c:v>
                </c:pt>
                <c:pt idx="664">
                  <c:v>6.6852000000000569</c:v>
                </c:pt>
                <c:pt idx="665">
                  <c:v>6.6922666666667237</c:v>
                </c:pt>
                <c:pt idx="666">
                  <c:v>6.6993333333333904</c:v>
                </c:pt>
                <c:pt idx="667">
                  <c:v>6.7064000000000572</c:v>
                </c:pt>
                <c:pt idx="668">
                  <c:v>6.713466666666724</c:v>
                </c:pt>
                <c:pt idx="669">
                  <c:v>6.7205333333333908</c:v>
                </c:pt>
                <c:pt idx="670">
                  <c:v>6.7276000000000575</c:v>
                </c:pt>
                <c:pt idx="671">
                  <c:v>6.7346666666667243</c:v>
                </c:pt>
                <c:pt idx="672">
                  <c:v>6.7417333333333911</c:v>
                </c:pt>
                <c:pt idx="673">
                  <c:v>6.7488000000000579</c:v>
                </c:pt>
                <c:pt idx="674">
                  <c:v>6.7558666666667246</c:v>
                </c:pt>
                <c:pt idx="675">
                  <c:v>6.7629333333333914</c:v>
                </c:pt>
                <c:pt idx="676">
                  <c:v>6.7700000000000582</c:v>
                </c:pt>
                <c:pt idx="677">
                  <c:v>6.777066666666725</c:v>
                </c:pt>
                <c:pt idx="678">
                  <c:v>6.7841333333333917</c:v>
                </c:pt>
                <c:pt idx="679">
                  <c:v>6.7912000000000585</c:v>
                </c:pt>
                <c:pt idx="680">
                  <c:v>6.7982666666667253</c:v>
                </c:pt>
                <c:pt idx="681">
                  <c:v>6.8053333333333921</c:v>
                </c:pt>
                <c:pt idx="682">
                  <c:v>6.8124000000000589</c:v>
                </c:pt>
                <c:pt idx="683">
                  <c:v>6.8194666666667256</c:v>
                </c:pt>
                <c:pt idx="684">
                  <c:v>6.8265333333333924</c:v>
                </c:pt>
                <c:pt idx="685">
                  <c:v>6.8336000000000592</c:v>
                </c:pt>
                <c:pt idx="686">
                  <c:v>6.840666666666726</c:v>
                </c:pt>
                <c:pt idx="687">
                  <c:v>6.8477333333333927</c:v>
                </c:pt>
                <c:pt idx="688">
                  <c:v>6.8548000000000595</c:v>
                </c:pt>
                <c:pt idx="689">
                  <c:v>6.8618666666667263</c:v>
                </c:pt>
                <c:pt idx="690">
                  <c:v>6.8689333333333931</c:v>
                </c:pt>
                <c:pt idx="691">
                  <c:v>6.8760000000000598</c:v>
                </c:pt>
                <c:pt idx="692">
                  <c:v>6.8830666666667266</c:v>
                </c:pt>
                <c:pt idx="693">
                  <c:v>6.8901333333333934</c:v>
                </c:pt>
                <c:pt idx="694">
                  <c:v>6.8972000000000602</c:v>
                </c:pt>
                <c:pt idx="695">
                  <c:v>6.9042666666667269</c:v>
                </c:pt>
                <c:pt idx="696">
                  <c:v>6.9113333333333937</c:v>
                </c:pt>
                <c:pt idx="697">
                  <c:v>6.9184000000000605</c:v>
                </c:pt>
                <c:pt idx="698">
                  <c:v>6.9254666666667273</c:v>
                </c:pt>
                <c:pt idx="699">
                  <c:v>6.9325333333333941</c:v>
                </c:pt>
                <c:pt idx="700">
                  <c:v>6.9396000000000608</c:v>
                </c:pt>
                <c:pt idx="701">
                  <c:v>6.9466666666667276</c:v>
                </c:pt>
                <c:pt idx="702">
                  <c:v>6.9537333333333944</c:v>
                </c:pt>
                <c:pt idx="703">
                  <c:v>6.9608000000000612</c:v>
                </c:pt>
                <c:pt idx="704">
                  <c:v>6.9678666666667279</c:v>
                </c:pt>
                <c:pt idx="705">
                  <c:v>6.9749333333333947</c:v>
                </c:pt>
                <c:pt idx="706">
                  <c:v>6.9820000000000615</c:v>
                </c:pt>
                <c:pt idx="707">
                  <c:v>6.9890666666667283</c:v>
                </c:pt>
                <c:pt idx="708">
                  <c:v>6.996133333333395</c:v>
                </c:pt>
                <c:pt idx="709">
                  <c:v>7.0032000000000618</c:v>
                </c:pt>
                <c:pt idx="710">
                  <c:v>7.0102666666667286</c:v>
                </c:pt>
                <c:pt idx="711">
                  <c:v>7.0173333333333954</c:v>
                </c:pt>
                <c:pt idx="712">
                  <c:v>7.0244000000000621</c:v>
                </c:pt>
                <c:pt idx="713">
                  <c:v>7.0314666666667289</c:v>
                </c:pt>
                <c:pt idx="714">
                  <c:v>7.0385333333333957</c:v>
                </c:pt>
                <c:pt idx="715">
                  <c:v>7.0456000000000625</c:v>
                </c:pt>
                <c:pt idx="716">
                  <c:v>7.0526666666667293</c:v>
                </c:pt>
                <c:pt idx="717">
                  <c:v>7.059733333333396</c:v>
                </c:pt>
                <c:pt idx="718">
                  <c:v>7.0668000000000628</c:v>
                </c:pt>
                <c:pt idx="719">
                  <c:v>7.0738666666667296</c:v>
                </c:pt>
                <c:pt idx="720">
                  <c:v>7.0809333333333964</c:v>
                </c:pt>
                <c:pt idx="721">
                  <c:v>7.0880000000000631</c:v>
                </c:pt>
                <c:pt idx="722">
                  <c:v>7.0950666666667299</c:v>
                </c:pt>
                <c:pt idx="723">
                  <c:v>7.1021333333333967</c:v>
                </c:pt>
                <c:pt idx="724">
                  <c:v>7.1092000000000635</c:v>
                </c:pt>
                <c:pt idx="725">
                  <c:v>7.1162666666667302</c:v>
                </c:pt>
                <c:pt idx="726">
                  <c:v>7.123333333333397</c:v>
                </c:pt>
                <c:pt idx="727">
                  <c:v>7.1304000000000638</c:v>
                </c:pt>
                <c:pt idx="728">
                  <c:v>7.1374666666667306</c:v>
                </c:pt>
                <c:pt idx="729">
                  <c:v>7.1445333333333974</c:v>
                </c:pt>
                <c:pt idx="730">
                  <c:v>7.1516000000000641</c:v>
                </c:pt>
                <c:pt idx="731">
                  <c:v>7.1586666666667309</c:v>
                </c:pt>
                <c:pt idx="732">
                  <c:v>7.1657333333333977</c:v>
                </c:pt>
                <c:pt idx="733">
                  <c:v>7.1728000000000645</c:v>
                </c:pt>
                <c:pt idx="734">
                  <c:v>7.1798666666667312</c:v>
                </c:pt>
                <c:pt idx="735">
                  <c:v>7.186933333333398</c:v>
                </c:pt>
                <c:pt idx="736">
                  <c:v>7.1940000000000648</c:v>
                </c:pt>
                <c:pt idx="737">
                  <c:v>7.2010666666667316</c:v>
                </c:pt>
                <c:pt idx="738">
                  <c:v>7.2081333333333983</c:v>
                </c:pt>
                <c:pt idx="739">
                  <c:v>7.2152000000000651</c:v>
                </c:pt>
                <c:pt idx="740">
                  <c:v>7.2222666666667319</c:v>
                </c:pt>
                <c:pt idx="741">
                  <c:v>7.2293333333333987</c:v>
                </c:pt>
                <c:pt idx="742">
                  <c:v>7.2364000000000654</c:v>
                </c:pt>
                <c:pt idx="743">
                  <c:v>7.2434666666667322</c:v>
                </c:pt>
                <c:pt idx="744">
                  <c:v>7.250533333333399</c:v>
                </c:pt>
                <c:pt idx="745">
                  <c:v>7.2576000000000658</c:v>
                </c:pt>
                <c:pt idx="746">
                  <c:v>7.2646666666667326</c:v>
                </c:pt>
                <c:pt idx="747">
                  <c:v>7.2717333333333993</c:v>
                </c:pt>
                <c:pt idx="748">
                  <c:v>7.2788000000000661</c:v>
                </c:pt>
                <c:pt idx="749">
                  <c:v>7.2858666666667329</c:v>
                </c:pt>
                <c:pt idx="750">
                  <c:v>7.2929333333333997</c:v>
                </c:pt>
                <c:pt idx="751">
                  <c:v>7.3000000000000664</c:v>
                </c:pt>
                <c:pt idx="752">
                  <c:v>7.3070666666667332</c:v>
                </c:pt>
                <c:pt idx="753">
                  <c:v>7.3141333333334</c:v>
                </c:pt>
                <c:pt idx="754">
                  <c:v>7.3212000000000668</c:v>
                </c:pt>
                <c:pt idx="755">
                  <c:v>7.3282666666667335</c:v>
                </c:pt>
                <c:pt idx="756">
                  <c:v>7.3353333333334003</c:v>
                </c:pt>
                <c:pt idx="757">
                  <c:v>7.3424000000000671</c:v>
                </c:pt>
                <c:pt idx="758">
                  <c:v>7.3494666666667339</c:v>
                </c:pt>
                <c:pt idx="759">
                  <c:v>7.3565333333334006</c:v>
                </c:pt>
                <c:pt idx="760">
                  <c:v>7.3636000000000674</c:v>
                </c:pt>
                <c:pt idx="761">
                  <c:v>7.3706666666667342</c:v>
                </c:pt>
                <c:pt idx="762">
                  <c:v>7.377733333333401</c:v>
                </c:pt>
                <c:pt idx="763">
                  <c:v>7.3848000000000678</c:v>
                </c:pt>
                <c:pt idx="764">
                  <c:v>7.3918666666667345</c:v>
                </c:pt>
                <c:pt idx="765">
                  <c:v>7.3989333333334013</c:v>
                </c:pt>
                <c:pt idx="766">
                  <c:v>7.4060000000000681</c:v>
                </c:pt>
                <c:pt idx="767">
                  <c:v>7.4130666666667349</c:v>
                </c:pt>
                <c:pt idx="768">
                  <c:v>7.4201333333334016</c:v>
                </c:pt>
                <c:pt idx="769">
                  <c:v>7.4272000000000684</c:v>
                </c:pt>
                <c:pt idx="770">
                  <c:v>7.4342666666667352</c:v>
                </c:pt>
                <c:pt idx="771">
                  <c:v>7.441333333333402</c:v>
                </c:pt>
                <c:pt idx="772">
                  <c:v>7.4484000000000687</c:v>
                </c:pt>
                <c:pt idx="773">
                  <c:v>7.4554666666667355</c:v>
                </c:pt>
                <c:pt idx="774">
                  <c:v>7.4625333333334023</c:v>
                </c:pt>
                <c:pt idx="775">
                  <c:v>7.4696000000000691</c:v>
                </c:pt>
                <c:pt idx="776">
                  <c:v>7.4766666666667358</c:v>
                </c:pt>
                <c:pt idx="777">
                  <c:v>7.4837333333334026</c:v>
                </c:pt>
                <c:pt idx="778">
                  <c:v>7.4908000000000694</c:v>
                </c:pt>
                <c:pt idx="779">
                  <c:v>7.4978666666667362</c:v>
                </c:pt>
                <c:pt idx="780">
                  <c:v>7.504933333333403</c:v>
                </c:pt>
                <c:pt idx="781">
                  <c:v>7.5120000000000697</c:v>
                </c:pt>
                <c:pt idx="782">
                  <c:v>7.5190666666667365</c:v>
                </c:pt>
                <c:pt idx="783">
                  <c:v>7.5261333333334033</c:v>
                </c:pt>
                <c:pt idx="784">
                  <c:v>7.5332000000000701</c:v>
                </c:pt>
                <c:pt idx="785">
                  <c:v>7.5402666666667368</c:v>
                </c:pt>
                <c:pt idx="786">
                  <c:v>7.5473333333334036</c:v>
                </c:pt>
                <c:pt idx="787">
                  <c:v>7.5544000000000704</c:v>
                </c:pt>
                <c:pt idx="788">
                  <c:v>7.5614666666667372</c:v>
                </c:pt>
                <c:pt idx="789">
                  <c:v>7.5685333333334039</c:v>
                </c:pt>
                <c:pt idx="790">
                  <c:v>7.5756000000000707</c:v>
                </c:pt>
                <c:pt idx="791">
                  <c:v>7.5826666666667375</c:v>
                </c:pt>
                <c:pt idx="792">
                  <c:v>7.5897333333334043</c:v>
                </c:pt>
                <c:pt idx="793">
                  <c:v>7.5968000000000711</c:v>
                </c:pt>
                <c:pt idx="794">
                  <c:v>7.6038666666667378</c:v>
                </c:pt>
                <c:pt idx="795">
                  <c:v>7.6109333333334046</c:v>
                </c:pt>
                <c:pt idx="796">
                  <c:v>7.6180000000000714</c:v>
                </c:pt>
                <c:pt idx="797">
                  <c:v>7.6250666666667382</c:v>
                </c:pt>
                <c:pt idx="798">
                  <c:v>7.6321333333334049</c:v>
                </c:pt>
                <c:pt idx="799">
                  <c:v>7.6392000000000717</c:v>
                </c:pt>
                <c:pt idx="800">
                  <c:v>7.6462666666667385</c:v>
                </c:pt>
                <c:pt idx="801">
                  <c:v>7.6533333333334053</c:v>
                </c:pt>
                <c:pt idx="802">
                  <c:v>7.660400000000072</c:v>
                </c:pt>
                <c:pt idx="803">
                  <c:v>7.6674666666667388</c:v>
                </c:pt>
                <c:pt idx="804">
                  <c:v>7.6745333333334056</c:v>
                </c:pt>
                <c:pt idx="805">
                  <c:v>7.6816000000000724</c:v>
                </c:pt>
                <c:pt idx="806">
                  <c:v>7.6886666666667391</c:v>
                </c:pt>
                <c:pt idx="807">
                  <c:v>7.6957333333334059</c:v>
                </c:pt>
                <c:pt idx="808">
                  <c:v>7.7028000000000727</c:v>
                </c:pt>
                <c:pt idx="809">
                  <c:v>7.7098666666667395</c:v>
                </c:pt>
                <c:pt idx="810">
                  <c:v>7.7169333333334063</c:v>
                </c:pt>
                <c:pt idx="811">
                  <c:v>7.724000000000073</c:v>
                </c:pt>
                <c:pt idx="812">
                  <c:v>7.7310666666667398</c:v>
                </c:pt>
                <c:pt idx="813">
                  <c:v>7.7381333333334066</c:v>
                </c:pt>
                <c:pt idx="814">
                  <c:v>7.7452000000000734</c:v>
                </c:pt>
                <c:pt idx="815">
                  <c:v>7.7522666666667401</c:v>
                </c:pt>
                <c:pt idx="816">
                  <c:v>7.7593333333334069</c:v>
                </c:pt>
                <c:pt idx="817">
                  <c:v>7.7664000000000737</c:v>
                </c:pt>
                <c:pt idx="818">
                  <c:v>7.7734666666667405</c:v>
                </c:pt>
                <c:pt idx="819">
                  <c:v>7.7805333333334072</c:v>
                </c:pt>
                <c:pt idx="820">
                  <c:v>7.787600000000074</c:v>
                </c:pt>
                <c:pt idx="821">
                  <c:v>7.7946666666667408</c:v>
                </c:pt>
                <c:pt idx="822">
                  <c:v>7.8017333333334076</c:v>
                </c:pt>
                <c:pt idx="823">
                  <c:v>7.8088000000000743</c:v>
                </c:pt>
                <c:pt idx="824">
                  <c:v>7.8158666666667411</c:v>
                </c:pt>
                <c:pt idx="825">
                  <c:v>7.8229333333334079</c:v>
                </c:pt>
                <c:pt idx="826">
                  <c:v>7.8300000000000747</c:v>
                </c:pt>
                <c:pt idx="827">
                  <c:v>7.8370666666667415</c:v>
                </c:pt>
                <c:pt idx="828">
                  <c:v>7.8441333333334082</c:v>
                </c:pt>
                <c:pt idx="829">
                  <c:v>7.851200000000075</c:v>
                </c:pt>
                <c:pt idx="830">
                  <c:v>7.8582666666667418</c:v>
                </c:pt>
                <c:pt idx="831">
                  <c:v>7.8653333333334086</c:v>
                </c:pt>
                <c:pt idx="832">
                  <c:v>7.8724000000000753</c:v>
                </c:pt>
                <c:pt idx="833">
                  <c:v>7.8794666666667421</c:v>
                </c:pt>
                <c:pt idx="834">
                  <c:v>7.8865333333334089</c:v>
                </c:pt>
                <c:pt idx="835">
                  <c:v>7.8936000000000757</c:v>
                </c:pt>
                <c:pt idx="836">
                  <c:v>7.9006666666667424</c:v>
                </c:pt>
                <c:pt idx="837">
                  <c:v>7.9077333333334092</c:v>
                </c:pt>
                <c:pt idx="838">
                  <c:v>7.914800000000076</c:v>
                </c:pt>
                <c:pt idx="839">
                  <c:v>7.9218666666667428</c:v>
                </c:pt>
                <c:pt idx="840">
                  <c:v>7.9289333333334095</c:v>
                </c:pt>
                <c:pt idx="841">
                  <c:v>7.9360000000000763</c:v>
                </c:pt>
                <c:pt idx="842">
                  <c:v>7.9430666666667431</c:v>
                </c:pt>
                <c:pt idx="843">
                  <c:v>7.9501333333334099</c:v>
                </c:pt>
                <c:pt idx="844">
                  <c:v>7.9572000000000767</c:v>
                </c:pt>
                <c:pt idx="845">
                  <c:v>7.9642666666667434</c:v>
                </c:pt>
                <c:pt idx="846">
                  <c:v>7.9713333333334102</c:v>
                </c:pt>
                <c:pt idx="847">
                  <c:v>7.978400000000077</c:v>
                </c:pt>
                <c:pt idx="848">
                  <c:v>7.9854666666667438</c:v>
                </c:pt>
                <c:pt idx="849">
                  <c:v>7.9925333333334105</c:v>
                </c:pt>
                <c:pt idx="850">
                  <c:v>7.9996000000000773</c:v>
                </c:pt>
                <c:pt idx="851">
                  <c:v>8.0066666666667441</c:v>
                </c:pt>
                <c:pt idx="852">
                  <c:v>8.0137333333334109</c:v>
                </c:pt>
                <c:pt idx="853">
                  <c:v>8.0208000000000776</c:v>
                </c:pt>
                <c:pt idx="854">
                  <c:v>8.0278666666667444</c:v>
                </c:pt>
                <c:pt idx="855">
                  <c:v>8.0349333333334112</c:v>
                </c:pt>
                <c:pt idx="856">
                  <c:v>8.042000000000078</c:v>
                </c:pt>
                <c:pt idx="857">
                  <c:v>8.0490666666667448</c:v>
                </c:pt>
                <c:pt idx="858">
                  <c:v>8.0561333333334115</c:v>
                </c:pt>
                <c:pt idx="859">
                  <c:v>8.0632000000000783</c:v>
                </c:pt>
                <c:pt idx="860">
                  <c:v>8.0702666666667451</c:v>
                </c:pt>
                <c:pt idx="861">
                  <c:v>8.0773333333334119</c:v>
                </c:pt>
                <c:pt idx="862">
                  <c:v>8.0844000000000786</c:v>
                </c:pt>
                <c:pt idx="863">
                  <c:v>8.0914666666667454</c:v>
                </c:pt>
                <c:pt idx="864">
                  <c:v>8.0985333333334122</c:v>
                </c:pt>
                <c:pt idx="865">
                  <c:v>8.105600000000079</c:v>
                </c:pt>
                <c:pt idx="866">
                  <c:v>8.1126666666667457</c:v>
                </c:pt>
                <c:pt idx="867">
                  <c:v>8.1197333333334125</c:v>
                </c:pt>
                <c:pt idx="868">
                  <c:v>8.1268000000000793</c:v>
                </c:pt>
                <c:pt idx="869">
                  <c:v>8.1338666666667461</c:v>
                </c:pt>
                <c:pt idx="870">
                  <c:v>8.1409333333334128</c:v>
                </c:pt>
                <c:pt idx="871">
                  <c:v>8.1480000000000796</c:v>
                </c:pt>
                <c:pt idx="872">
                  <c:v>8.1550666666667464</c:v>
                </c:pt>
                <c:pt idx="873">
                  <c:v>8.1621333333334132</c:v>
                </c:pt>
                <c:pt idx="874">
                  <c:v>8.16920000000008</c:v>
                </c:pt>
                <c:pt idx="875">
                  <c:v>8.1762666666667467</c:v>
                </c:pt>
                <c:pt idx="876">
                  <c:v>8.1833333333334135</c:v>
                </c:pt>
                <c:pt idx="877">
                  <c:v>8.1904000000000803</c:v>
                </c:pt>
                <c:pt idx="878">
                  <c:v>8.1974666666667471</c:v>
                </c:pt>
                <c:pt idx="879">
                  <c:v>8.2045333333334138</c:v>
                </c:pt>
                <c:pt idx="880">
                  <c:v>8.2116000000000806</c:v>
                </c:pt>
                <c:pt idx="881">
                  <c:v>8.2186666666667474</c:v>
                </c:pt>
                <c:pt idx="882">
                  <c:v>8.2257333333334142</c:v>
                </c:pt>
                <c:pt idx="883">
                  <c:v>8.2328000000000809</c:v>
                </c:pt>
                <c:pt idx="884">
                  <c:v>8.2398666666667477</c:v>
                </c:pt>
                <c:pt idx="885">
                  <c:v>8.2469333333334145</c:v>
                </c:pt>
                <c:pt idx="886">
                  <c:v>8.2540000000000813</c:v>
                </c:pt>
                <c:pt idx="887">
                  <c:v>8.261066666666748</c:v>
                </c:pt>
                <c:pt idx="888">
                  <c:v>8.2681333333334148</c:v>
                </c:pt>
                <c:pt idx="889">
                  <c:v>8.2752000000000816</c:v>
                </c:pt>
                <c:pt idx="890">
                  <c:v>8.2822666666667484</c:v>
                </c:pt>
                <c:pt idx="891">
                  <c:v>8.2893333333334152</c:v>
                </c:pt>
                <c:pt idx="892">
                  <c:v>8.2964000000000819</c:v>
                </c:pt>
                <c:pt idx="893">
                  <c:v>8.3034666666667487</c:v>
                </c:pt>
                <c:pt idx="894">
                  <c:v>8.3105333333334155</c:v>
                </c:pt>
                <c:pt idx="895">
                  <c:v>8.3176000000000823</c:v>
                </c:pt>
                <c:pt idx="896">
                  <c:v>8.324666666666749</c:v>
                </c:pt>
                <c:pt idx="897">
                  <c:v>8.3317333333334158</c:v>
                </c:pt>
                <c:pt idx="898">
                  <c:v>8.3388000000000826</c:v>
                </c:pt>
                <c:pt idx="899">
                  <c:v>8.3458666666667494</c:v>
                </c:pt>
                <c:pt idx="900">
                  <c:v>8.3529333333334161</c:v>
                </c:pt>
                <c:pt idx="901">
                  <c:v>8.3600000000000829</c:v>
                </c:pt>
                <c:pt idx="902">
                  <c:v>8.3670666666667497</c:v>
                </c:pt>
                <c:pt idx="903">
                  <c:v>8.3741333333334165</c:v>
                </c:pt>
                <c:pt idx="904">
                  <c:v>8.3812000000000833</c:v>
                </c:pt>
                <c:pt idx="905">
                  <c:v>8.38826666666675</c:v>
                </c:pt>
                <c:pt idx="906">
                  <c:v>8.3953333333334168</c:v>
                </c:pt>
                <c:pt idx="907">
                  <c:v>8.4024000000000836</c:v>
                </c:pt>
                <c:pt idx="908">
                  <c:v>8.4094666666667504</c:v>
                </c:pt>
                <c:pt idx="909">
                  <c:v>8.4165333333334171</c:v>
                </c:pt>
                <c:pt idx="910">
                  <c:v>8.4236000000000839</c:v>
                </c:pt>
                <c:pt idx="911">
                  <c:v>8.4306666666667507</c:v>
                </c:pt>
                <c:pt idx="912">
                  <c:v>8.4377333333334175</c:v>
                </c:pt>
                <c:pt idx="913">
                  <c:v>8.4448000000000842</c:v>
                </c:pt>
                <c:pt idx="914">
                  <c:v>8.451866666666751</c:v>
                </c:pt>
                <c:pt idx="915">
                  <c:v>8.4589333333334178</c:v>
                </c:pt>
                <c:pt idx="916">
                  <c:v>8.4660000000000846</c:v>
                </c:pt>
                <c:pt idx="917">
                  <c:v>8.4730666666667513</c:v>
                </c:pt>
                <c:pt idx="918">
                  <c:v>8.4801333333334181</c:v>
                </c:pt>
                <c:pt idx="919">
                  <c:v>8.4872000000000849</c:v>
                </c:pt>
                <c:pt idx="920">
                  <c:v>8.4942666666667517</c:v>
                </c:pt>
                <c:pt idx="921">
                  <c:v>8.5013333333334185</c:v>
                </c:pt>
                <c:pt idx="922">
                  <c:v>8.5084000000000852</c:v>
                </c:pt>
                <c:pt idx="923">
                  <c:v>8.515466666666752</c:v>
                </c:pt>
                <c:pt idx="924">
                  <c:v>8.5225333333334188</c:v>
                </c:pt>
                <c:pt idx="925">
                  <c:v>8.5296000000000856</c:v>
                </c:pt>
                <c:pt idx="926">
                  <c:v>8.5366666666667523</c:v>
                </c:pt>
                <c:pt idx="927">
                  <c:v>8.5437333333334191</c:v>
                </c:pt>
                <c:pt idx="928">
                  <c:v>8.5508000000000859</c:v>
                </c:pt>
                <c:pt idx="929">
                  <c:v>8.5578666666667527</c:v>
                </c:pt>
                <c:pt idx="930">
                  <c:v>8.5649333333334194</c:v>
                </c:pt>
                <c:pt idx="931">
                  <c:v>8.5720000000000862</c:v>
                </c:pt>
                <c:pt idx="932">
                  <c:v>8.579066666666753</c:v>
                </c:pt>
                <c:pt idx="933">
                  <c:v>8.5861333333334198</c:v>
                </c:pt>
                <c:pt idx="934">
                  <c:v>8.5932000000000865</c:v>
                </c:pt>
                <c:pt idx="935">
                  <c:v>8.6002666666667533</c:v>
                </c:pt>
                <c:pt idx="936">
                  <c:v>8.6073333333334201</c:v>
                </c:pt>
                <c:pt idx="937">
                  <c:v>8.6144000000000869</c:v>
                </c:pt>
                <c:pt idx="938">
                  <c:v>8.6214666666667537</c:v>
                </c:pt>
                <c:pt idx="939">
                  <c:v>8.6285333333334204</c:v>
                </c:pt>
                <c:pt idx="940">
                  <c:v>8.6356000000000872</c:v>
                </c:pt>
                <c:pt idx="941">
                  <c:v>8.642666666666754</c:v>
                </c:pt>
                <c:pt idx="942">
                  <c:v>8.6497333333334208</c:v>
                </c:pt>
                <c:pt idx="943">
                  <c:v>8.6568000000000875</c:v>
                </c:pt>
                <c:pt idx="944">
                  <c:v>8.6638666666667543</c:v>
                </c:pt>
                <c:pt idx="945">
                  <c:v>8.6709333333334211</c:v>
                </c:pt>
                <c:pt idx="946">
                  <c:v>8.6780000000000879</c:v>
                </c:pt>
                <c:pt idx="947">
                  <c:v>8.6850666666667546</c:v>
                </c:pt>
                <c:pt idx="948">
                  <c:v>8.6921333333334214</c:v>
                </c:pt>
                <c:pt idx="949">
                  <c:v>8.6992000000000882</c:v>
                </c:pt>
                <c:pt idx="950">
                  <c:v>8.706266666666755</c:v>
                </c:pt>
                <c:pt idx="951">
                  <c:v>8.7133333333334217</c:v>
                </c:pt>
                <c:pt idx="952">
                  <c:v>8.7204000000000885</c:v>
                </c:pt>
                <c:pt idx="953">
                  <c:v>8.7274666666667553</c:v>
                </c:pt>
                <c:pt idx="954">
                  <c:v>8.7345333333334221</c:v>
                </c:pt>
                <c:pt idx="955">
                  <c:v>8.7416000000000889</c:v>
                </c:pt>
                <c:pt idx="956">
                  <c:v>8.7486666666667556</c:v>
                </c:pt>
                <c:pt idx="957">
                  <c:v>8.7557333333334224</c:v>
                </c:pt>
                <c:pt idx="958">
                  <c:v>8.7628000000000892</c:v>
                </c:pt>
                <c:pt idx="959">
                  <c:v>8.769866666666756</c:v>
                </c:pt>
                <c:pt idx="960">
                  <c:v>8.7769333333334227</c:v>
                </c:pt>
                <c:pt idx="961">
                  <c:v>8.7840000000000895</c:v>
                </c:pt>
                <c:pt idx="962">
                  <c:v>8.7910666666667563</c:v>
                </c:pt>
                <c:pt idx="963">
                  <c:v>8.7981333333334231</c:v>
                </c:pt>
                <c:pt idx="964">
                  <c:v>8.8052000000000898</c:v>
                </c:pt>
                <c:pt idx="965">
                  <c:v>8.8122666666667566</c:v>
                </c:pt>
                <c:pt idx="966">
                  <c:v>8.8193333333334234</c:v>
                </c:pt>
                <c:pt idx="967">
                  <c:v>8.8264000000000902</c:v>
                </c:pt>
                <c:pt idx="968">
                  <c:v>8.833466666666757</c:v>
                </c:pt>
                <c:pt idx="969">
                  <c:v>8.8405333333334237</c:v>
                </c:pt>
                <c:pt idx="970">
                  <c:v>8.8476000000000905</c:v>
                </c:pt>
                <c:pt idx="971">
                  <c:v>8.8546666666667573</c:v>
                </c:pt>
                <c:pt idx="972">
                  <c:v>8.8617333333334241</c:v>
                </c:pt>
                <c:pt idx="973">
                  <c:v>8.8688000000000908</c:v>
                </c:pt>
                <c:pt idx="974">
                  <c:v>8.8758666666667576</c:v>
                </c:pt>
                <c:pt idx="975">
                  <c:v>8.8829333333334244</c:v>
                </c:pt>
                <c:pt idx="976">
                  <c:v>8.8900000000000912</c:v>
                </c:pt>
                <c:pt idx="977">
                  <c:v>8.8970666666667579</c:v>
                </c:pt>
                <c:pt idx="978">
                  <c:v>8.9041333333334247</c:v>
                </c:pt>
                <c:pt idx="979">
                  <c:v>8.9112000000000915</c:v>
                </c:pt>
                <c:pt idx="980">
                  <c:v>8.9182666666667583</c:v>
                </c:pt>
                <c:pt idx="981">
                  <c:v>8.925333333333425</c:v>
                </c:pt>
                <c:pt idx="982">
                  <c:v>8.9324000000000918</c:v>
                </c:pt>
                <c:pt idx="983">
                  <c:v>8.9394666666667586</c:v>
                </c:pt>
                <c:pt idx="984">
                  <c:v>8.9465333333334254</c:v>
                </c:pt>
                <c:pt idx="985">
                  <c:v>8.9536000000000922</c:v>
                </c:pt>
                <c:pt idx="986">
                  <c:v>8.9606666666667589</c:v>
                </c:pt>
                <c:pt idx="987">
                  <c:v>8.9677333333334257</c:v>
                </c:pt>
                <c:pt idx="988">
                  <c:v>8.9748000000000925</c:v>
                </c:pt>
                <c:pt idx="989">
                  <c:v>8.9818666666667593</c:v>
                </c:pt>
                <c:pt idx="990">
                  <c:v>8.988933333333426</c:v>
                </c:pt>
                <c:pt idx="991">
                  <c:v>8.9960000000000928</c:v>
                </c:pt>
                <c:pt idx="992">
                  <c:v>9.0030666666667596</c:v>
                </c:pt>
                <c:pt idx="993">
                  <c:v>9.0101333333334264</c:v>
                </c:pt>
                <c:pt idx="994">
                  <c:v>9.0172000000000931</c:v>
                </c:pt>
                <c:pt idx="995">
                  <c:v>9.0242666666667599</c:v>
                </c:pt>
                <c:pt idx="996">
                  <c:v>9.0313333333334267</c:v>
                </c:pt>
                <c:pt idx="997">
                  <c:v>9.0384000000000935</c:v>
                </c:pt>
                <c:pt idx="998">
                  <c:v>9.0454666666667602</c:v>
                </c:pt>
                <c:pt idx="999">
                  <c:v>9.052533333333427</c:v>
                </c:pt>
                <c:pt idx="1000">
                  <c:v>9.0596000000000938</c:v>
                </c:pt>
                <c:pt idx="1001">
                  <c:v>9.0666666666667606</c:v>
                </c:pt>
                <c:pt idx="1002">
                  <c:v>9.0737333333334274</c:v>
                </c:pt>
                <c:pt idx="1003">
                  <c:v>9.0808000000000941</c:v>
                </c:pt>
                <c:pt idx="1004">
                  <c:v>9.0878666666667609</c:v>
                </c:pt>
                <c:pt idx="1005">
                  <c:v>9.0949333333334277</c:v>
                </c:pt>
                <c:pt idx="1006">
                  <c:v>9.1020000000000945</c:v>
                </c:pt>
                <c:pt idx="1007">
                  <c:v>9.1090666666667612</c:v>
                </c:pt>
                <c:pt idx="1008">
                  <c:v>9.116133333333428</c:v>
                </c:pt>
                <c:pt idx="1009">
                  <c:v>9.1232000000000948</c:v>
                </c:pt>
                <c:pt idx="1010">
                  <c:v>9.1302666666667616</c:v>
                </c:pt>
                <c:pt idx="1011">
                  <c:v>9.1373333333334283</c:v>
                </c:pt>
                <c:pt idx="1012">
                  <c:v>9.1444000000000951</c:v>
                </c:pt>
                <c:pt idx="1013">
                  <c:v>9.1514666666667619</c:v>
                </c:pt>
                <c:pt idx="1014">
                  <c:v>9.1585333333334287</c:v>
                </c:pt>
                <c:pt idx="1015">
                  <c:v>9.1656000000000954</c:v>
                </c:pt>
                <c:pt idx="1016">
                  <c:v>9.1726666666667622</c:v>
                </c:pt>
                <c:pt idx="1017">
                  <c:v>9.179733333333429</c:v>
                </c:pt>
                <c:pt idx="1018">
                  <c:v>9.1868000000000958</c:v>
                </c:pt>
                <c:pt idx="1019">
                  <c:v>9.1938666666667626</c:v>
                </c:pt>
                <c:pt idx="1020">
                  <c:v>9.2009333333334293</c:v>
                </c:pt>
                <c:pt idx="1021">
                  <c:v>9.2080000000000961</c:v>
                </c:pt>
                <c:pt idx="1022">
                  <c:v>9.2150666666667629</c:v>
                </c:pt>
                <c:pt idx="1023">
                  <c:v>9.2221333333334297</c:v>
                </c:pt>
                <c:pt idx="1024">
                  <c:v>9.2292000000000964</c:v>
                </c:pt>
                <c:pt idx="1025">
                  <c:v>9.2362666666667632</c:v>
                </c:pt>
                <c:pt idx="1026">
                  <c:v>9.24333333333343</c:v>
                </c:pt>
                <c:pt idx="1027">
                  <c:v>9.2504000000000968</c:v>
                </c:pt>
                <c:pt idx="1028">
                  <c:v>9.2574666666667635</c:v>
                </c:pt>
                <c:pt idx="1029">
                  <c:v>9.2645333333334303</c:v>
                </c:pt>
                <c:pt idx="1030">
                  <c:v>9.2716000000000971</c:v>
                </c:pt>
                <c:pt idx="1031">
                  <c:v>9.2786666666667639</c:v>
                </c:pt>
                <c:pt idx="1032">
                  <c:v>9.2857333333334307</c:v>
                </c:pt>
                <c:pt idx="1033">
                  <c:v>9.2928000000000974</c:v>
                </c:pt>
                <c:pt idx="1034">
                  <c:v>9.2998666666667642</c:v>
                </c:pt>
                <c:pt idx="1035">
                  <c:v>9.306933333333431</c:v>
                </c:pt>
                <c:pt idx="1036">
                  <c:v>9.3140000000000978</c:v>
                </c:pt>
                <c:pt idx="1037">
                  <c:v>9.3210666666667645</c:v>
                </c:pt>
                <c:pt idx="1038">
                  <c:v>9.3281333333334313</c:v>
                </c:pt>
                <c:pt idx="1039">
                  <c:v>9.3352000000000981</c:v>
                </c:pt>
                <c:pt idx="1040">
                  <c:v>9.3422666666667649</c:v>
                </c:pt>
                <c:pt idx="1041">
                  <c:v>9.3493333333334316</c:v>
                </c:pt>
                <c:pt idx="1042">
                  <c:v>9.3564000000000984</c:v>
                </c:pt>
                <c:pt idx="1043">
                  <c:v>9.3634666666667652</c:v>
                </c:pt>
                <c:pt idx="1044">
                  <c:v>9.370533333333432</c:v>
                </c:pt>
                <c:pt idx="1045">
                  <c:v>9.3776000000000987</c:v>
                </c:pt>
                <c:pt idx="1046">
                  <c:v>9.3846666666667655</c:v>
                </c:pt>
                <c:pt idx="1047">
                  <c:v>9.3917333333334323</c:v>
                </c:pt>
                <c:pt idx="1048">
                  <c:v>9.3988000000000991</c:v>
                </c:pt>
                <c:pt idx="1049">
                  <c:v>9.4058666666667659</c:v>
                </c:pt>
                <c:pt idx="1050">
                  <c:v>9.4129333333334326</c:v>
                </c:pt>
                <c:pt idx="1051">
                  <c:v>9.4200000000000994</c:v>
                </c:pt>
                <c:pt idx="1052">
                  <c:v>9.4270666666667662</c:v>
                </c:pt>
                <c:pt idx="1053">
                  <c:v>9.434133333333433</c:v>
                </c:pt>
                <c:pt idx="1054">
                  <c:v>9.4412000000000997</c:v>
                </c:pt>
                <c:pt idx="1055">
                  <c:v>9.4482666666667665</c:v>
                </c:pt>
                <c:pt idx="1056">
                  <c:v>9.4553333333334333</c:v>
                </c:pt>
                <c:pt idx="1057">
                  <c:v>9.4624000000001001</c:v>
                </c:pt>
                <c:pt idx="1058">
                  <c:v>9.4694666666667668</c:v>
                </c:pt>
                <c:pt idx="1059">
                  <c:v>9.4765333333334336</c:v>
                </c:pt>
                <c:pt idx="1060">
                  <c:v>9.4836000000001004</c:v>
                </c:pt>
                <c:pt idx="1061">
                  <c:v>9.4906666666667672</c:v>
                </c:pt>
                <c:pt idx="1062">
                  <c:v>9.4977333333334339</c:v>
                </c:pt>
                <c:pt idx="1063">
                  <c:v>9.5048000000001007</c:v>
                </c:pt>
                <c:pt idx="1064">
                  <c:v>9.5118666666667675</c:v>
                </c:pt>
                <c:pt idx="1065">
                  <c:v>9.5189333333334343</c:v>
                </c:pt>
                <c:pt idx="1066">
                  <c:v>9.5260000000001011</c:v>
                </c:pt>
                <c:pt idx="1067">
                  <c:v>9.5330666666667678</c:v>
                </c:pt>
                <c:pt idx="1068">
                  <c:v>9.5401333333334346</c:v>
                </c:pt>
                <c:pt idx="1069">
                  <c:v>9.5472000000001014</c:v>
                </c:pt>
                <c:pt idx="1070">
                  <c:v>9.5542666666667682</c:v>
                </c:pt>
                <c:pt idx="1071">
                  <c:v>9.5613333333334349</c:v>
                </c:pt>
                <c:pt idx="1072">
                  <c:v>9.5684000000001017</c:v>
                </c:pt>
                <c:pt idx="1073">
                  <c:v>9.5754666666667685</c:v>
                </c:pt>
                <c:pt idx="1074">
                  <c:v>9.5825333333334353</c:v>
                </c:pt>
                <c:pt idx="1075">
                  <c:v>9.589600000000102</c:v>
                </c:pt>
                <c:pt idx="1076">
                  <c:v>9.5966666666667688</c:v>
                </c:pt>
                <c:pt idx="1077">
                  <c:v>9.6037333333334356</c:v>
                </c:pt>
                <c:pt idx="1078">
                  <c:v>9.6108000000001024</c:v>
                </c:pt>
                <c:pt idx="1079">
                  <c:v>9.6178666666667691</c:v>
                </c:pt>
                <c:pt idx="1080">
                  <c:v>9.6249333333334359</c:v>
                </c:pt>
                <c:pt idx="1081">
                  <c:v>9.6320000000001027</c:v>
                </c:pt>
                <c:pt idx="1082">
                  <c:v>9.6390666666667695</c:v>
                </c:pt>
                <c:pt idx="1083">
                  <c:v>9.6461333333334363</c:v>
                </c:pt>
                <c:pt idx="1084">
                  <c:v>9.653200000000103</c:v>
                </c:pt>
                <c:pt idx="1085">
                  <c:v>9.6602666666667698</c:v>
                </c:pt>
                <c:pt idx="1086">
                  <c:v>9.6673333333334366</c:v>
                </c:pt>
                <c:pt idx="1087">
                  <c:v>9.6744000000001034</c:v>
                </c:pt>
                <c:pt idx="1088">
                  <c:v>9.6814666666667701</c:v>
                </c:pt>
                <c:pt idx="1089">
                  <c:v>9.6885333333334369</c:v>
                </c:pt>
                <c:pt idx="1090">
                  <c:v>9.6956000000001037</c:v>
                </c:pt>
                <c:pt idx="1091">
                  <c:v>9.7026666666667705</c:v>
                </c:pt>
                <c:pt idx="1092">
                  <c:v>9.7097333333334372</c:v>
                </c:pt>
                <c:pt idx="1093">
                  <c:v>9.716800000000104</c:v>
                </c:pt>
                <c:pt idx="1094">
                  <c:v>9.7238666666667708</c:v>
                </c:pt>
                <c:pt idx="1095">
                  <c:v>9.7309333333334376</c:v>
                </c:pt>
                <c:pt idx="1096">
                  <c:v>9.7380000000001044</c:v>
                </c:pt>
                <c:pt idx="1097">
                  <c:v>9.7450666666667711</c:v>
                </c:pt>
                <c:pt idx="1098">
                  <c:v>9.7521333333334379</c:v>
                </c:pt>
                <c:pt idx="1099">
                  <c:v>9.7592000000001047</c:v>
                </c:pt>
                <c:pt idx="1100">
                  <c:v>9.7662666666667715</c:v>
                </c:pt>
                <c:pt idx="1101">
                  <c:v>9.7733333333334382</c:v>
                </c:pt>
                <c:pt idx="1102">
                  <c:v>9.780400000000105</c:v>
                </c:pt>
                <c:pt idx="1103">
                  <c:v>9.7874666666667718</c:v>
                </c:pt>
                <c:pt idx="1104">
                  <c:v>9.7945333333334386</c:v>
                </c:pt>
                <c:pt idx="1105">
                  <c:v>9.8016000000001053</c:v>
                </c:pt>
                <c:pt idx="1106">
                  <c:v>9.8086666666667721</c:v>
                </c:pt>
                <c:pt idx="1107">
                  <c:v>9.8157333333334389</c:v>
                </c:pt>
                <c:pt idx="1108">
                  <c:v>9.8228000000001057</c:v>
                </c:pt>
                <c:pt idx="1109">
                  <c:v>9.8298666666667724</c:v>
                </c:pt>
                <c:pt idx="1110">
                  <c:v>9.8369333333334392</c:v>
                </c:pt>
                <c:pt idx="1111">
                  <c:v>9.844000000000106</c:v>
                </c:pt>
                <c:pt idx="1112">
                  <c:v>9.8510666666667728</c:v>
                </c:pt>
                <c:pt idx="1113">
                  <c:v>9.8581333333334396</c:v>
                </c:pt>
                <c:pt idx="1114">
                  <c:v>9.8652000000001063</c:v>
                </c:pt>
                <c:pt idx="1115">
                  <c:v>9.8722666666667731</c:v>
                </c:pt>
                <c:pt idx="1116">
                  <c:v>9.8793333333334399</c:v>
                </c:pt>
                <c:pt idx="1117">
                  <c:v>9.8864000000001067</c:v>
                </c:pt>
                <c:pt idx="1118">
                  <c:v>9.8934666666667734</c:v>
                </c:pt>
                <c:pt idx="1119">
                  <c:v>9.9005333333334402</c:v>
                </c:pt>
                <c:pt idx="1120">
                  <c:v>9.907600000000107</c:v>
                </c:pt>
                <c:pt idx="1121">
                  <c:v>9.9146666666667738</c:v>
                </c:pt>
                <c:pt idx="1122">
                  <c:v>9.9217333333334405</c:v>
                </c:pt>
                <c:pt idx="1123">
                  <c:v>9.9288000000001073</c:v>
                </c:pt>
                <c:pt idx="1124">
                  <c:v>9.9358666666667741</c:v>
                </c:pt>
                <c:pt idx="1125">
                  <c:v>9.9429333333334409</c:v>
                </c:pt>
                <c:pt idx="1126">
                  <c:v>9.9500000000001076</c:v>
                </c:pt>
                <c:pt idx="1127">
                  <c:v>9.9570666666667744</c:v>
                </c:pt>
                <c:pt idx="1128">
                  <c:v>9.9641333333334412</c:v>
                </c:pt>
                <c:pt idx="1129">
                  <c:v>9.971200000000108</c:v>
                </c:pt>
                <c:pt idx="1130">
                  <c:v>9.9782666666667748</c:v>
                </c:pt>
                <c:pt idx="1131">
                  <c:v>9.9853333333334415</c:v>
                </c:pt>
                <c:pt idx="1132">
                  <c:v>9.9924000000001083</c:v>
                </c:pt>
                <c:pt idx="1133">
                  <c:v>9.9994666666667751</c:v>
                </c:pt>
                <c:pt idx="1134">
                  <c:v>10.006533333333442</c:v>
                </c:pt>
                <c:pt idx="1135">
                  <c:v>10.013600000000109</c:v>
                </c:pt>
                <c:pt idx="1136">
                  <c:v>10.020666666666775</c:v>
                </c:pt>
                <c:pt idx="1137">
                  <c:v>10.027733333333442</c:v>
                </c:pt>
                <c:pt idx="1138">
                  <c:v>10.034800000000109</c:v>
                </c:pt>
                <c:pt idx="1139">
                  <c:v>10.041866666666776</c:v>
                </c:pt>
                <c:pt idx="1140">
                  <c:v>10.048933333333443</c:v>
                </c:pt>
                <c:pt idx="1141">
                  <c:v>10.056000000000109</c:v>
                </c:pt>
                <c:pt idx="1142">
                  <c:v>10.063066666666776</c:v>
                </c:pt>
                <c:pt idx="1143">
                  <c:v>10.070133333333443</c:v>
                </c:pt>
                <c:pt idx="1144">
                  <c:v>10.07720000000011</c:v>
                </c:pt>
                <c:pt idx="1145">
                  <c:v>10.084266666666776</c:v>
                </c:pt>
                <c:pt idx="1146">
                  <c:v>10.091333333333443</c:v>
                </c:pt>
                <c:pt idx="1147">
                  <c:v>10.09840000000011</c:v>
                </c:pt>
                <c:pt idx="1148">
                  <c:v>10.105466666666777</c:v>
                </c:pt>
                <c:pt idx="1149">
                  <c:v>10.112533333333444</c:v>
                </c:pt>
                <c:pt idx="1150">
                  <c:v>10.11960000000011</c:v>
                </c:pt>
                <c:pt idx="1151">
                  <c:v>10.126666666666777</c:v>
                </c:pt>
                <c:pt idx="1152">
                  <c:v>10.133733333333444</c:v>
                </c:pt>
                <c:pt idx="1153">
                  <c:v>10.140800000000111</c:v>
                </c:pt>
                <c:pt idx="1154">
                  <c:v>10.147866666666777</c:v>
                </c:pt>
                <c:pt idx="1155">
                  <c:v>10.154933333333444</c:v>
                </c:pt>
                <c:pt idx="1156">
                  <c:v>10.162000000000111</c:v>
                </c:pt>
                <c:pt idx="1157">
                  <c:v>10.169066666666778</c:v>
                </c:pt>
                <c:pt idx="1158">
                  <c:v>10.176133333333444</c:v>
                </c:pt>
                <c:pt idx="1159">
                  <c:v>10.183200000000111</c:v>
                </c:pt>
                <c:pt idx="1160">
                  <c:v>10.190266666666778</c:v>
                </c:pt>
                <c:pt idx="1161">
                  <c:v>10.197333333333445</c:v>
                </c:pt>
                <c:pt idx="1162">
                  <c:v>10.204400000000112</c:v>
                </c:pt>
                <c:pt idx="1163">
                  <c:v>10.211466666666778</c:v>
                </c:pt>
                <c:pt idx="1164">
                  <c:v>10.218533333333445</c:v>
                </c:pt>
                <c:pt idx="1165">
                  <c:v>10.225600000000112</c:v>
                </c:pt>
                <c:pt idx="1166">
                  <c:v>10.232666666666779</c:v>
                </c:pt>
                <c:pt idx="1167">
                  <c:v>10.239733333333445</c:v>
                </c:pt>
                <c:pt idx="1168">
                  <c:v>10.246800000000112</c:v>
                </c:pt>
                <c:pt idx="1169">
                  <c:v>10.253866666666779</c:v>
                </c:pt>
                <c:pt idx="1170">
                  <c:v>10.260933333333446</c:v>
                </c:pt>
                <c:pt idx="1171">
                  <c:v>10.268000000000113</c:v>
                </c:pt>
                <c:pt idx="1172">
                  <c:v>10.275066666666779</c:v>
                </c:pt>
                <c:pt idx="1173">
                  <c:v>10.282133333333446</c:v>
                </c:pt>
                <c:pt idx="1174">
                  <c:v>10.289200000000113</c:v>
                </c:pt>
                <c:pt idx="1175">
                  <c:v>10.29626666666678</c:v>
                </c:pt>
                <c:pt idx="1176">
                  <c:v>10.303333333333446</c:v>
                </c:pt>
                <c:pt idx="1177">
                  <c:v>10.310400000000113</c:v>
                </c:pt>
                <c:pt idx="1178">
                  <c:v>10.31746666666678</c:v>
                </c:pt>
                <c:pt idx="1179">
                  <c:v>10.324533333333447</c:v>
                </c:pt>
                <c:pt idx="1180">
                  <c:v>10.331600000000114</c:v>
                </c:pt>
                <c:pt idx="1181">
                  <c:v>10.33866666666678</c:v>
                </c:pt>
                <c:pt idx="1182">
                  <c:v>10.345733333333447</c:v>
                </c:pt>
                <c:pt idx="1183">
                  <c:v>10.352800000000114</c:v>
                </c:pt>
                <c:pt idx="1184">
                  <c:v>10.359866666666781</c:v>
                </c:pt>
                <c:pt idx="1185">
                  <c:v>10.366933333333447</c:v>
                </c:pt>
                <c:pt idx="1186">
                  <c:v>10.374000000000114</c:v>
                </c:pt>
                <c:pt idx="1187">
                  <c:v>10.381066666666781</c:v>
                </c:pt>
                <c:pt idx="1188">
                  <c:v>10.388133333333448</c:v>
                </c:pt>
                <c:pt idx="1189">
                  <c:v>10.395200000000115</c:v>
                </c:pt>
                <c:pt idx="1190">
                  <c:v>10.402266666666781</c:v>
                </c:pt>
                <c:pt idx="1191">
                  <c:v>10.409333333333448</c:v>
                </c:pt>
                <c:pt idx="1192">
                  <c:v>10.416400000000115</c:v>
                </c:pt>
                <c:pt idx="1193">
                  <c:v>10.423466666666782</c:v>
                </c:pt>
                <c:pt idx="1194">
                  <c:v>10.430533333333448</c:v>
                </c:pt>
                <c:pt idx="1195">
                  <c:v>10.437600000000115</c:v>
                </c:pt>
                <c:pt idx="1196">
                  <c:v>10.444666666666782</c:v>
                </c:pt>
                <c:pt idx="1197">
                  <c:v>10.451733333333449</c:v>
                </c:pt>
                <c:pt idx="1198">
                  <c:v>10.458800000000116</c:v>
                </c:pt>
                <c:pt idx="1199">
                  <c:v>10.465866666666782</c:v>
                </c:pt>
                <c:pt idx="1200">
                  <c:v>10.472933333333449</c:v>
                </c:pt>
                <c:pt idx="1201">
                  <c:v>10.480000000000116</c:v>
                </c:pt>
                <c:pt idx="1202">
                  <c:v>10.487066666666783</c:v>
                </c:pt>
                <c:pt idx="1203">
                  <c:v>10.494133333333449</c:v>
                </c:pt>
                <c:pt idx="1204">
                  <c:v>10.501200000000116</c:v>
                </c:pt>
                <c:pt idx="1205">
                  <c:v>10.508266666666783</c:v>
                </c:pt>
                <c:pt idx="1206">
                  <c:v>10.51533333333345</c:v>
                </c:pt>
                <c:pt idx="1207">
                  <c:v>10.522400000000117</c:v>
                </c:pt>
                <c:pt idx="1208">
                  <c:v>10.529466666666783</c:v>
                </c:pt>
                <c:pt idx="1209">
                  <c:v>10.53653333333345</c:v>
                </c:pt>
                <c:pt idx="1210">
                  <c:v>10.543600000000117</c:v>
                </c:pt>
                <c:pt idx="1211">
                  <c:v>10.550666666666784</c:v>
                </c:pt>
                <c:pt idx="1212">
                  <c:v>10.55773333333345</c:v>
                </c:pt>
                <c:pt idx="1213">
                  <c:v>10.564800000000117</c:v>
                </c:pt>
                <c:pt idx="1214">
                  <c:v>10.571866666666784</c:v>
                </c:pt>
                <c:pt idx="1215">
                  <c:v>10.578933333333451</c:v>
                </c:pt>
                <c:pt idx="1216">
                  <c:v>10.586000000000118</c:v>
                </c:pt>
                <c:pt idx="1217">
                  <c:v>10.593066666666784</c:v>
                </c:pt>
                <c:pt idx="1218">
                  <c:v>10.600133333333451</c:v>
                </c:pt>
                <c:pt idx="1219">
                  <c:v>10.607200000000118</c:v>
                </c:pt>
                <c:pt idx="1220">
                  <c:v>10.614266666666785</c:v>
                </c:pt>
                <c:pt idx="1221">
                  <c:v>10.621333333333451</c:v>
                </c:pt>
                <c:pt idx="1222">
                  <c:v>10.628400000000118</c:v>
                </c:pt>
                <c:pt idx="1223">
                  <c:v>10.635466666666785</c:v>
                </c:pt>
                <c:pt idx="1224">
                  <c:v>10.642533333333452</c:v>
                </c:pt>
                <c:pt idx="1225">
                  <c:v>10.649600000000119</c:v>
                </c:pt>
                <c:pt idx="1226">
                  <c:v>10.656666666666785</c:v>
                </c:pt>
                <c:pt idx="1227">
                  <c:v>10.663733333333452</c:v>
                </c:pt>
                <c:pt idx="1228">
                  <c:v>10.670800000000119</c:v>
                </c:pt>
                <c:pt idx="1229">
                  <c:v>10.677866666666786</c:v>
                </c:pt>
                <c:pt idx="1230">
                  <c:v>10.684933333333452</c:v>
                </c:pt>
                <c:pt idx="1231">
                  <c:v>10.692000000000119</c:v>
                </c:pt>
                <c:pt idx="1232">
                  <c:v>10.699066666666786</c:v>
                </c:pt>
                <c:pt idx="1233">
                  <c:v>10.706133333333453</c:v>
                </c:pt>
                <c:pt idx="1234">
                  <c:v>10.71320000000012</c:v>
                </c:pt>
                <c:pt idx="1235">
                  <c:v>10.720266666666786</c:v>
                </c:pt>
                <c:pt idx="1236">
                  <c:v>10.727333333333453</c:v>
                </c:pt>
                <c:pt idx="1237">
                  <c:v>10.73440000000012</c:v>
                </c:pt>
                <c:pt idx="1238">
                  <c:v>10.741466666666787</c:v>
                </c:pt>
                <c:pt idx="1239">
                  <c:v>10.748533333333453</c:v>
                </c:pt>
                <c:pt idx="1240">
                  <c:v>10.75560000000012</c:v>
                </c:pt>
                <c:pt idx="1241">
                  <c:v>10.762666666666787</c:v>
                </c:pt>
                <c:pt idx="1242">
                  <c:v>10.769733333333454</c:v>
                </c:pt>
                <c:pt idx="1243">
                  <c:v>10.776800000000121</c:v>
                </c:pt>
                <c:pt idx="1244">
                  <c:v>10.783866666666787</c:v>
                </c:pt>
                <c:pt idx="1245">
                  <c:v>10.790933333333454</c:v>
                </c:pt>
                <c:pt idx="1246">
                  <c:v>10.798000000000121</c:v>
                </c:pt>
                <c:pt idx="1247">
                  <c:v>10.805066666666788</c:v>
                </c:pt>
                <c:pt idx="1248">
                  <c:v>10.812133333333454</c:v>
                </c:pt>
                <c:pt idx="1249">
                  <c:v>10.819200000000121</c:v>
                </c:pt>
                <c:pt idx="1250">
                  <c:v>10.826266666666788</c:v>
                </c:pt>
                <c:pt idx="1251">
                  <c:v>10.833333333333455</c:v>
                </c:pt>
                <c:pt idx="1252">
                  <c:v>10.840400000000121</c:v>
                </c:pt>
                <c:pt idx="1253">
                  <c:v>10.847466666666788</c:v>
                </c:pt>
                <c:pt idx="1254">
                  <c:v>10.854533333333455</c:v>
                </c:pt>
                <c:pt idx="1255">
                  <c:v>10.861600000000122</c:v>
                </c:pt>
                <c:pt idx="1256">
                  <c:v>10.868666666666789</c:v>
                </c:pt>
                <c:pt idx="1257">
                  <c:v>10.875733333333455</c:v>
                </c:pt>
                <c:pt idx="1258">
                  <c:v>10.882800000000122</c:v>
                </c:pt>
                <c:pt idx="1259">
                  <c:v>10.889866666666789</c:v>
                </c:pt>
                <c:pt idx="1260">
                  <c:v>10.896933333333456</c:v>
                </c:pt>
                <c:pt idx="1261">
                  <c:v>10.904000000000122</c:v>
                </c:pt>
                <c:pt idx="1262">
                  <c:v>10.911066666666789</c:v>
                </c:pt>
                <c:pt idx="1263">
                  <c:v>10.918133333333456</c:v>
                </c:pt>
                <c:pt idx="1264">
                  <c:v>10.925200000000123</c:v>
                </c:pt>
                <c:pt idx="1265">
                  <c:v>10.93226666666679</c:v>
                </c:pt>
                <c:pt idx="1266">
                  <c:v>10.939333333333456</c:v>
                </c:pt>
                <c:pt idx="1267">
                  <c:v>10.946400000000123</c:v>
                </c:pt>
                <c:pt idx="1268">
                  <c:v>10.95346666666679</c:v>
                </c:pt>
                <c:pt idx="1269">
                  <c:v>10.960533333333457</c:v>
                </c:pt>
                <c:pt idx="1270">
                  <c:v>10.967600000000123</c:v>
                </c:pt>
                <c:pt idx="1271">
                  <c:v>10.97466666666679</c:v>
                </c:pt>
                <c:pt idx="1272">
                  <c:v>10.981733333333457</c:v>
                </c:pt>
                <c:pt idx="1273">
                  <c:v>10.988800000000124</c:v>
                </c:pt>
                <c:pt idx="1274">
                  <c:v>10.995866666666791</c:v>
                </c:pt>
                <c:pt idx="1275">
                  <c:v>11.002933333333457</c:v>
                </c:pt>
                <c:pt idx="1276">
                  <c:v>11.010000000000124</c:v>
                </c:pt>
                <c:pt idx="1277">
                  <c:v>11.017066666666791</c:v>
                </c:pt>
                <c:pt idx="1278">
                  <c:v>11.024133333333458</c:v>
                </c:pt>
                <c:pt idx="1279">
                  <c:v>11.031200000000124</c:v>
                </c:pt>
                <c:pt idx="1280">
                  <c:v>11.038266666666791</c:v>
                </c:pt>
                <c:pt idx="1281">
                  <c:v>11.045333333333458</c:v>
                </c:pt>
                <c:pt idx="1282">
                  <c:v>11.052400000000125</c:v>
                </c:pt>
                <c:pt idx="1283">
                  <c:v>11.059466666666792</c:v>
                </c:pt>
                <c:pt idx="1284">
                  <c:v>11.066533333333458</c:v>
                </c:pt>
                <c:pt idx="1285">
                  <c:v>11.073600000000125</c:v>
                </c:pt>
                <c:pt idx="1286">
                  <c:v>11.080666666666792</c:v>
                </c:pt>
                <c:pt idx="1287">
                  <c:v>11.087733333333459</c:v>
                </c:pt>
                <c:pt idx="1288">
                  <c:v>11.094800000000125</c:v>
                </c:pt>
                <c:pt idx="1289">
                  <c:v>11.101866666666792</c:v>
                </c:pt>
                <c:pt idx="1290">
                  <c:v>11.108933333333459</c:v>
                </c:pt>
                <c:pt idx="1291">
                  <c:v>11.116000000000126</c:v>
                </c:pt>
                <c:pt idx="1292">
                  <c:v>11.123066666666793</c:v>
                </c:pt>
                <c:pt idx="1293">
                  <c:v>11.130133333333459</c:v>
                </c:pt>
                <c:pt idx="1294">
                  <c:v>11.137200000000126</c:v>
                </c:pt>
                <c:pt idx="1295">
                  <c:v>11.144266666666793</c:v>
                </c:pt>
                <c:pt idx="1296">
                  <c:v>11.15133333333346</c:v>
                </c:pt>
                <c:pt idx="1297">
                  <c:v>11.158400000000126</c:v>
                </c:pt>
                <c:pt idx="1298">
                  <c:v>11.165466666666793</c:v>
                </c:pt>
                <c:pt idx="1299">
                  <c:v>11.17253333333346</c:v>
                </c:pt>
                <c:pt idx="1300">
                  <c:v>11.179600000000127</c:v>
                </c:pt>
                <c:pt idx="1301">
                  <c:v>11.186666666666794</c:v>
                </c:pt>
                <c:pt idx="1302">
                  <c:v>11.19373333333346</c:v>
                </c:pt>
                <c:pt idx="1303">
                  <c:v>11.200800000000127</c:v>
                </c:pt>
                <c:pt idx="1304">
                  <c:v>11.207866666666794</c:v>
                </c:pt>
                <c:pt idx="1305">
                  <c:v>11.214933333333461</c:v>
                </c:pt>
                <c:pt idx="1306">
                  <c:v>11.222000000000127</c:v>
                </c:pt>
                <c:pt idx="1307">
                  <c:v>11.229066666666794</c:v>
                </c:pt>
                <c:pt idx="1308">
                  <c:v>11.236133333333461</c:v>
                </c:pt>
                <c:pt idx="1309">
                  <c:v>11.243200000000128</c:v>
                </c:pt>
                <c:pt idx="1310">
                  <c:v>11.250266666666795</c:v>
                </c:pt>
                <c:pt idx="1311">
                  <c:v>11.257333333333461</c:v>
                </c:pt>
                <c:pt idx="1312">
                  <c:v>11.264400000000128</c:v>
                </c:pt>
                <c:pt idx="1313">
                  <c:v>11.271466666666795</c:v>
                </c:pt>
                <c:pt idx="1314">
                  <c:v>11.278533333333462</c:v>
                </c:pt>
                <c:pt idx="1315">
                  <c:v>11.285600000000128</c:v>
                </c:pt>
                <c:pt idx="1316">
                  <c:v>11.292666666666795</c:v>
                </c:pt>
                <c:pt idx="1317">
                  <c:v>11.299733333333462</c:v>
                </c:pt>
                <c:pt idx="1318">
                  <c:v>11.306800000000129</c:v>
                </c:pt>
                <c:pt idx="1319">
                  <c:v>11.313866666666796</c:v>
                </c:pt>
                <c:pt idx="1320">
                  <c:v>11.320933333333462</c:v>
                </c:pt>
                <c:pt idx="1321">
                  <c:v>11.328000000000129</c:v>
                </c:pt>
                <c:pt idx="1322">
                  <c:v>11.335066666666796</c:v>
                </c:pt>
                <c:pt idx="1323">
                  <c:v>11.342133333333463</c:v>
                </c:pt>
                <c:pt idx="1324">
                  <c:v>11.349200000000129</c:v>
                </c:pt>
                <c:pt idx="1325">
                  <c:v>11.356266666666796</c:v>
                </c:pt>
                <c:pt idx="1326">
                  <c:v>11.363333333333463</c:v>
                </c:pt>
                <c:pt idx="1327">
                  <c:v>11.37040000000013</c:v>
                </c:pt>
                <c:pt idx="1328">
                  <c:v>11.377466666666797</c:v>
                </c:pt>
                <c:pt idx="1329">
                  <c:v>11.384533333333463</c:v>
                </c:pt>
                <c:pt idx="1330">
                  <c:v>11.39160000000013</c:v>
                </c:pt>
                <c:pt idx="1331">
                  <c:v>11.398666666666797</c:v>
                </c:pt>
                <c:pt idx="1332">
                  <c:v>11.405733333333464</c:v>
                </c:pt>
                <c:pt idx="1333">
                  <c:v>11.41280000000013</c:v>
                </c:pt>
                <c:pt idx="1334">
                  <c:v>11.419866666666797</c:v>
                </c:pt>
                <c:pt idx="1335">
                  <c:v>11.426933333333464</c:v>
                </c:pt>
                <c:pt idx="1336">
                  <c:v>11.434000000000131</c:v>
                </c:pt>
                <c:pt idx="1337">
                  <c:v>11.441066666666798</c:v>
                </c:pt>
                <c:pt idx="1338">
                  <c:v>11.448133333333464</c:v>
                </c:pt>
                <c:pt idx="1339">
                  <c:v>11.455200000000131</c:v>
                </c:pt>
                <c:pt idx="1340">
                  <c:v>11.462266666666798</c:v>
                </c:pt>
                <c:pt idx="1341">
                  <c:v>11.469333333333465</c:v>
                </c:pt>
                <c:pt idx="1342">
                  <c:v>11.476400000000131</c:v>
                </c:pt>
                <c:pt idx="1343">
                  <c:v>11.483466666666798</c:v>
                </c:pt>
                <c:pt idx="1344">
                  <c:v>11.490533333333465</c:v>
                </c:pt>
                <c:pt idx="1345">
                  <c:v>11.497600000000132</c:v>
                </c:pt>
                <c:pt idx="1346">
                  <c:v>11.504666666666798</c:v>
                </c:pt>
                <c:pt idx="1347">
                  <c:v>11.511733333333465</c:v>
                </c:pt>
                <c:pt idx="1348">
                  <c:v>11.518800000000132</c:v>
                </c:pt>
                <c:pt idx="1349">
                  <c:v>11.525866666666799</c:v>
                </c:pt>
                <c:pt idx="1350">
                  <c:v>11.532933333333466</c:v>
                </c:pt>
                <c:pt idx="1351">
                  <c:v>11.540000000000132</c:v>
                </c:pt>
                <c:pt idx="1352">
                  <c:v>11.547066666666799</c:v>
                </c:pt>
                <c:pt idx="1353">
                  <c:v>11.554133333333466</c:v>
                </c:pt>
                <c:pt idx="1354">
                  <c:v>11.561200000000133</c:v>
                </c:pt>
                <c:pt idx="1355">
                  <c:v>11.568266666666799</c:v>
                </c:pt>
                <c:pt idx="1356">
                  <c:v>11.575333333333466</c:v>
                </c:pt>
                <c:pt idx="1357">
                  <c:v>11.582400000000133</c:v>
                </c:pt>
                <c:pt idx="1358">
                  <c:v>11.5894666666668</c:v>
                </c:pt>
                <c:pt idx="1359">
                  <c:v>11.596533333333467</c:v>
                </c:pt>
                <c:pt idx="1360">
                  <c:v>11.603600000000133</c:v>
                </c:pt>
                <c:pt idx="1361">
                  <c:v>11.6106666666668</c:v>
                </c:pt>
                <c:pt idx="1362">
                  <c:v>11.617733333333467</c:v>
                </c:pt>
                <c:pt idx="1363">
                  <c:v>11.624800000000134</c:v>
                </c:pt>
                <c:pt idx="1364">
                  <c:v>11.6318666666668</c:v>
                </c:pt>
                <c:pt idx="1365">
                  <c:v>11.638933333333467</c:v>
                </c:pt>
                <c:pt idx="1366">
                  <c:v>11.646000000000134</c:v>
                </c:pt>
                <c:pt idx="1367">
                  <c:v>11.653066666666801</c:v>
                </c:pt>
                <c:pt idx="1368">
                  <c:v>11.660133333333468</c:v>
                </c:pt>
                <c:pt idx="1369">
                  <c:v>11.667200000000134</c:v>
                </c:pt>
                <c:pt idx="1370">
                  <c:v>11.674266666666801</c:v>
                </c:pt>
                <c:pt idx="1371">
                  <c:v>11.681333333333468</c:v>
                </c:pt>
                <c:pt idx="1372">
                  <c:v>11.688400000000135</c:v>
                </c:pt>
                <c:pt idx="1373">
                  <c:v>11.695466666666801</c:v>
                </c:pt>
                <c:pt idx="1374">
                  <c:v>11.702533333333468</c:v>
                </c:pt>
                <c:pt idx="1375">
                  <c:v>11.709600000000135</c:v>
                </c:pt>
                <c:pt idx="1376">
                  <c:v>11.716666666666802</c:v>
                </c:pt>
                <c:pt idx="1377">
                  <c:v>11.723733333333469</c:v>
                </c:pt>
                <c:pt idx="1378">
                  <c:v>11.730800000000135</c:v>
                </c:pt>
                <c:pt idx="1379">
                  <c:v>11.737866666666802</c:v>
                </c:pt>
                <c:pt idx="1380">
                  <c:v>11.744933333333469</c:v>
                </c:pt>
                <c:pt idx="1381">
                  <c:v>11.752000000000136</c:v>
                </c:pt>
                <c:pt idx="1382">
                  <c:v>11.759066666666802</c:v>
                </c:pt>
                <c:pt idx="1383">
                  <c:v>11.766133333333469</c:v>
                </c:pt>
                <c:pt idx="1384">
                  <c:v>11.773200000000136</c:v>
                </c:pt>
                <c:pt idx="1385">
                  <c:v>11.780266666666803</c:v>
                </c:pt>
                <c:pt idx="1386">
                  <c:v>11.78733333333347</c:v>
                </c:pt>
                <c:pt idx="1387">
                  <c:v>11.794400000000136</c:v>
                </c:pt>
                <c:pt idx="1388">
                  <c:v>11.801466666666803</c:v>
                </c:pt>
                <c:pt idx="1389">
                  <c:v>11.80853333333347</c:v>
                </c:pt>
                <c:pt idx="1390">
                  <c:v>11.815600000000137</c:v>
                </c:pt>
                <c:pt idx="1391">
                  <c:v>11.822666666666803</c:v>
                </c:pt>
                <c:pt idx="1392">
                  <c:v>11.82973333333347</c:v>
                </c:pt>
                <c:pt idx="1393">
                  <c:v>11.836800000000137</c:v>
                </c:pt>
                <c:pt idx="1394">
                  <c:v>11.843866666666804</c:v>
                </c:pt>
                <c:pt idx="1395">
                  <c:v>11.850933333333471</c:v>
                </c:pt>
                <c:pt idx="1396">
                  <c:v>11.858000000000137</c:v>
                </c:pt>
                <c:pt idx="1397">
                  <c:v>11.865066666666804</c:v>
                </c:pt>
                <c:pt idx="1398">
                  <c:v>11.872133333333471</c:v>
                </c:pt>
                <c:pt idx="1399">
                  <c:v>11.879200000000138</c:v>
                </c:pt>
                <c:pt idx="1400">
                  <c:v>11.886266666666804</c:v>
                </c:pt>
                <c:pt idx="1401">
                  <c:v>11.893333333333471</c:v>
                </c:pt>
                <c:pt idx="1402">
                  <c:v>11.900400000000138</c:v>
                </c:pt>
                <c:pt idx="1403">
                  <c:v>11.907466666666805</c:v>
                </c:pt>
                <c:pt idx="1404">
                  <c:v>11.914533333333472</c:v>
                </c:pt>
                <c:pt idx="1405">
                  <c:v>11.921600000000138</c:v>
                </c:pt>
                <c:pt idx="1406">
                  <c:v>11.928666666666805</c:v>
                </c:pt>
                <c:pt idx="1407">
                  <c:v>11.935733333333472</c:v>
                </c:pt>
                <c:pt idx="1408">
                  <c:v>11.942800000000139</c:v>
                </c:pt>
                <c:pt idx="1409">
                  <c:v>11.949866666666805</c:v>
                </c:pt>
                <c:pt idx="1410">
                  <c:v>11.956933333333472</c:v>
                </c:pt>
                <c:pt idx="1411">
                  <c:v>11.964000000000139</c:v>
                </c:pt>
                <c:pt idx="1412">
                  <c:v>11.971066666666806</c:v>
                </c:pt>
                <c:pt idx="1413">
                  <c:v>11.978133333333473</c:v>
                </c:pt>
                <c:pt idx="1414">
                  <c:v>11.985200000000139</c:v>
                </c:pt>
                <c:pt idx="1415">
                  <c:v>11.992266666666806</c:v>
                </c:pt>
                <c:pt idx="1416">
                  <c:v>11.999333333333473</c:v>
                </c:pt>
                <c:pt idx="1417">
                  <c:v>12.00640000000014</c:v>
                </c:pt>
                <c:pt idx="1418">
                  <c:v>12.013466666666806</c:v>
                </c:pt>
                <c:pt idx="1419">
                  <c:v>12.020533333333473</c:v>
                </c:pt>
                <c:pt idx="1420">
                  <c:v>12.02760000000014</c:v>
                </c:pt>
                <c:pt idx="1421">
                  <c:v>12.034666666666807</c:v>
                </c:pt>
                <c:pt idx="1422">
                  <c:v>12.041733333333474</c:v>
                </c:pt>
                <c:pt idx="1423">
                  <c:v>12.04880000000014</c:v>
                </c:pt>
                <c:pt idx="1424">
                  <c:v>12.055866666666807</c:v>
                </c:pt>
                <c:pt idx="1425">
                  <c:v>12.062933333333474</c:v>
                </c:pt>
                <c:pt idx="1426">
                  <c:v>12.070000000000141</c:v>
                </c:pt>
                <c:pt idx="1427">
                  <c:v>12.077066666666807</c:v>
                </c:pt>
                <c:pt idx="1428">
                  <c:v>12.084133333333474</c:v>
                </c:pt>
                <c:pt idx="1429">
                  <c:v>12.091200000000141</c:v>
                </c:pt>
                <c:pt idx="1430">
                  <c:v>12.098266666666808</c:v>
                </c:pt>
                <c:pt idx="1431">
                  <c:v>12.105333333333474</c:v>
                </c:pt>
                <c:pt idx="1432">
                  <c:v>12.112400000000141</c:v>
                </c:pt>
                <c:pt idx="1433">
                  <c:v>12.119466666666808</c:v>
                </c:pt>
                <c:pt idx="1434">
                  <c:v>12.126533333333475</c:v>
                </c:pt>
                <c:pt idx="1435">
                  <c:v>12.133600000000142</c:v>
                </c:pt>
                <c:pt idx="1436">
                  <c:v>12.140666666666808</c:v>
                </c:pt>
                <c:pt idx="1437">
                  <c:v>12.147733333333475</c:v>
                </c:pt>
                <c:pt idx="1438">
                  <c:v>12.154800000000142</c:v>
                </c:pt>
                <c:pt idx="1439">
                  <c:v>12.161866666666809</c:v>
                </c:pt>
                <c:pt idx="1440">
                  <c:v>12.168933333333475</c:v>
                </c:pt>
                <c:pt idx="1441">
                  <c:v>12.176000000000142</c:v>
                </c:pt>
                <c:pt idx="1442">
                  <c:v>12.183066666666809</c:v>
                </c:pt>
                <c:pt idx="1443">
                  <c:v>12.190133333333476</c:v>
                </c:pt>
                <c:pt idx="1444">
                  <c:v>12.197200000000143</c:v>
                </c:pt>
                <c:pt idx="1445">
                  <c:v>12.204266666666809</c:v>
                </c:pt>
                <c:pt idx="1446">
                  <c:v>12.211333333333476</c:v>
                </c:pt>
                <c:pt idx="1447">
                  <c:v>12.218400000000143</c:v>
                </c:pt>
                <c:pt idx="1448">
                  <c:v>12.22546666666681</c:v>
                </c:pt>
                <c:pt idx="1449">
                  <c:v>12.232533333333476</c:v>
                </c:pt>
                <c:pt idx="1450">
                  <c:v>12.239600000000143</c:v>
                </c:pt>
                <c:pt idx="1451">
                  <c:v>12.24666666666681</c:v>
                </c:pt>
                <c:pt idx="1452">
                  <c:v>12.253733333333477</c:v>
                </c:pt>
                <c:pt idx="1453">
                  <c:v>12.260800000000144</c:v>
                </c:pt>
                <c:pt idx="1454">
                  <c:v>12.26786666666681</c:v>
                </c:pt>
                <c:pt idx="1455">
                  <c:v>12.274933333333477</c:v>
                </c:pt>
                <c:pt idx="1456">
                  <c:v>12.282000000000144</c:v>
                </c:pt>
                <c:pt idx="1457">
                  <c:v>12.289066666666811</c:v>
                </c:pt>
                <c:pt idx="1458">
                  <c:v>12.296133333333477</c:v>
                </c:pt>
                <c:pt idx="1459">
                  <c:v>12.303200000000144</c:v>
                </c:pt>
                <c:pt idx="1460">
                  <c:v>12.310266666666811</c:v>
                </c:pt>
                <c:pt idx="1461">
                  <c:v>12.317333333333478</c:v>
                </c:pt>
                <c:pt idx="1462">
                  <c:v>12.324400000000145</c:v>
                </c:pt>
                <c:pt idx="1463">
                  <c:v>12.331466666666811</c:v>
                </c:pt>
                <c:pt idx="1464">
                  <c:v>12.338533333333478</c:v>
                </c:pt>
                <c:pt idx="1465">
                  <c:v>12.345600000000145</c:v>
                </c:pt>
                <c:pt idx="1466">
                  <c:v>12.352666666666812</c:v>
                </c:pt>
                <c:pt idx="1467">
                  <c:v>12.359733333333478</c:v>
                </c:pt>
                <c:pt idx="1468">
                  <c:v>12.366800000000145</c:v>
                </c:pt>
                <c:pt idx="1469">
                  <c:v>12.373866666666812</c:v>
                </c:pt>
                <c:pt idx="1470">
                  <c:v>12.380933333333479</c:v>
                </c:pt>
                <c:pt idx="1471">
                  <c:v>12.388000000000146</c:v>
                </c:pt>
                <c:pt idx="1472">
                  <c:v>12.395066666666812</c:v>
                </c:pt>
                <c:pt idx="1473">
                  <c:v>12.402133333333479</c:v>
                </c:pt>
                <c:pt idx="1474">
                  <c:v>12.409200000000146</c:v>
                </c:pt>
                <c:pt idx="1475">
                  <c:v>12.416266666666813</c:v>
                </c:pt>
                <c:pt idx="1476">
                  <c:v>12.423333333333479</c:v>
                </c:pt>
                <c:pt idx="1477">
                  <c:v>12.430400000000146</c:v>
                </c:pt>
                <c:pt idx="1478">
                  <c:v>12.437466666666813</c:v>
                </c:pt>
                <c:pt idx="1479">
                  <c:v>12.44453333333348</c:v>
                </c:pt>
                <c:pt idx="1480">
                  <c:v>12.451600000000147</c:v>
                </c:pt>
                <c:pt idx="1481">
                  <c:v>12.458666666666813</c:v>
                </c:pt>
                <c:pt idx="1482">
                  <c:v>12.46573333333348</c:v>
                </c:pt>
                <c:pt idx="1483">
                  <c:v>12.472800000000147</c:v>
                </c:pt>
                <c:pt idx="1484">
                  <c:v>12.479866666666814</c:v>
                </c:pt>
                <c:pt idx="1485">
                  <c:v>12.48693333333348</c:v>
                </c:pt>
                <c:pt idx="1486">
                  <c:v>12.494000000000147</c:v>
                </c:pt>
                <c:pt idx="1487">
                  <c:v>12.501066666666814</c:v>
                </c:pt>
                <c:pt idx="1488">
                  <c:v>12.508133333333481</c:v>
                </c:pt>
                <c:pt idx="1489">
                  <c:v>12.515200000000148</c:v>
                </c:pt>
                <c:pt idx="1490">
                  <c:v>12.522266666666814</c:v>
                </c:pt>
                <c:pt idx="1491">
                  <c:v>12.529333333333481</c:v>
                </c:pt>
                <c:pt idx="1492">
                  <c:v>12.536400000000148</c:v>
                </c:pt>
                <c:pt idx="1493">
                  <c:v>12.543466666666815</c:v>
                </c:pt>
                <c:pt idx="1494">
                  <c:v>12.550533333333481</c:v>
                </c:pt>
                <c:pt idx="1495">
                  <c:v>12.557600000000148</c:v>
                </c:pt>
                <c:pt idx="1496">
                  <c:v>12.564666666666815</c:v>
                </c:pt>
                <c:pt idx="1497">
                  <c:v>12.571733333333482</c:v>
                </c:pt>
                <c:pt idx="1498">
                  <c:v>12.578800000000149</c:v>
                </c:pt>
                <c:pt idx="1499">
                  <c:v>12.585866666666815</c:v>
                </c:pt>
                <c:pt idx="1500">
                  <c:v>12.592933333333482</c:v>
                </c:pt>
                <c:pt idx="1501">
                  <c:v>12.600000000000149</c:v>
                </c:pt>
                <c:pt idx="1502">
                  <c:v>14.600000000000149</c:v>
                </c:pt>
              </c:numCache>
            </c:numRef>
          </c:xVal>
          <c:yVal>
            <c:numRef>
              <c:f>'Beregninger scenarie 3'!$H$29:$H$1531</c:f>
              <c:numCache>
                <c:formatCode>#,##0.00</c:formatCode>
                <c:ptCount val="1503"/>
                <c:pt idx="0">
                  <c:v>4</c:v>
                </c:pt>
                <c:pt idx="1">
                  <c:v>4</c:v>
                </c:pt>
                <c:pt idx="2">
                  <c:v>3.9929333333333332</c:v>
                </c:pt>
                <c:pt idx="3">
                  <c:v>3.9858666666666664</c:v>
                </c:pt>
                <c:pt idx="4">
                  <c:v>3.9788000000000001</c:v>
                </c:pt>
                <c:pt idx="5">
                  <c:v>3.9717333333333333</c:v>
                </c:pt>
                <c:pt idx="6">
                  <c:v>3.9646666666666666</c:v>
                </c:pt>
                <c:pt idx="7">
                  <c:v>3.9575999999999998</c:v>
                </c:pt>
                <c:pt idx="8">
                  <c:v>3.9505333333333335</c:v>
                </c:pt>
                <c:pt idx="9">
                  <c:v>3.9434666666666667</c:v>
                </c:pt>
                <c:pt idx="10">
                  <c:v>3.9363999999999999</c:v>
                </c:pt>
                <c:pt idx="11">
                  <c:v>3.9293333333333331</c:v>
                </c:pt>
                <c:pt idx="12">
                  <c:v>3.9222666666666668</c:v>
                </c:pt>
                <c:pt idx="13">
                  <c:v>3.9152</c:v>
                </c:pt>
                <c:pt idx="14">
                  <c:v>3.9081333333333332</c:v>
                </c:pt>
                <c:pt idx="15">
                  <c:v>3.9010666666666665</c:v>
                </c:pt>
                <c:pt idx="16">
                  <c:v>3.8940000000000001</c:v>
                </c:pt>
                <c:pt idx="17">
                  <c:v>3.8869333333333334</c:v>
                </c:pt>
                <c:pt idx="18">
                  <c:v>3.8798666666666666</c:v>
                </c:pt>
                <c:pt idx="19">
                  <c:v>3.8727999999999998</c:v>
                </c:pt>
                <c:pt idx="20">
                  <c:v>3.8657333333333335</c:v>
                </c:pt>
                <c:pt idx="21">
                  <c:v>3.8586666666666667</c:v>
                </c:pt>
                <c:pt idx="22">
                  <c:v>3.8515999999999999</c:v>
                </c:pt>
                <c:pt idx="23">
                  <c:v>3.8445333333333331</c:v>
                </c:pt>
                <c:pt idx="24">
                  <c:v>3.8374666666666668</c:v>
                </c:pt>
                <c:pt idx="25">
                  <c:v>3.8304</c:v>
                </c:pt>
                <c:pt idx="26">
                  <c:v>3.8233333333333333</c:v>
                </c:pt>
                <c:pt idx="27">
                  <c:v>3.8162666666666665</c:v>
                </c:pt>
                <c:pt idx="28">
                  <c:v>3.8092000000000001</c:v>
                </c:pt>
                <c:pt idx="29">
                  <c:v>3.8021333333333334</c:v>
                </c:pt>
                <c:pt idx="30">
                  <c:v>3.7950666666666666</c:v>
                </c:pt>
                <c:pt idx="31">
                  <c:v>3.7879999999999998</c:v>
                </c:pt>
                <c:pt idx="32">
                  <c:v>3.7809333333333335</c:v>
                </c:pt>
                <c:pt idx="33">
                  <c:v>3.7738666666666667</c:v>
                </c:pt>
                <c:pt idx="34">
                  <c:v>3.7667999999999999</c:v>
                </c:pt>
                <c:pt idx="35">
                  <c:v>3.7597333333333331</c:v>
                </c:pt>
                <c:pt idx="36">
                  <c:v>3.7526666666666668</c:v>
                </c:pt>
                <c:pt idx="37">
                  <c:v>3.7456</c:v>
                </c:pt>
                <c:pt idx="38">
                  <c:v>3.7385333333333333</c:v>
                </c:pt>
                <c:pt idx="39">
                  <c:v>3.7314666666666665</c:v>
                </c:pt>
                <c:pt idx="40">
                  <c:v>3.7244000000000002</c:v>
                </c:pt>
                <c:pt idx="41">
                  <c:v>3.7173333333333334</c:v>
                </c:pt>
                <c:pt idx="42">
                  <c:v>3.7102666666666666</c:v>
                </c:pt>
                <c:pt idx="43">
                  <c:v>3.7031999999999998</c:v>
                </c:pt>
                <c:pt idx="44">
                  <c:v>3.6961333333333335</c:v>
                </c:pt>
                <c:pt idx="45">
                  <c:v>3.6890666666666667</c:v>
                </c:pt>
                <c:pt idx="46">
                  <c:v>3.6819999999999999</c:v>
                </c:pt>
                <c:pt idx="47">
                  <c:v>3.6749333333333332</c:v>
                </c:pt>
                <c:pt idx="48">
                  <c:v>3.6678666666666668</c:v>
                </c:pt>
                <c:pt idx="49">
                  <c:v>3.6608000000000001</c:v>
                </c:pt>
                <c:pt idx="50">
                  <c:v>3.6537333333333333</c:v>
                </c:pt>
                <c:pt idx="51">
                  <c:v>3.6466666666666665</c:v>
                </c:pt>
                <c:pt idx="52">
                  <c:v>3.6396000000000002</c:v>
                </c:pt>
                <c:pt idx="53">
                  <c:v>3.6325333333333334</c:v>
                </c:pt>
                <c:pt idx="54">
                  <c:v>3.6254666666666666</c:v>
                </c:pt>
                <c:pt idx="55">
                  <c:v>3.6183999999999998</c:v>
                </c:pt>
                <c:pt idx="56">
                  <c:v>3.6113333333333335</c:v>
                </c:pt>
                <c:pt idx="57">
                  <c:v>3.6042666666666667</c:v>
                </c:pt>
                <c:pt idx="58">
                  <c:v>3.5972</c:v>
                </c:pt>
                <c:pt idx="59">
                  <c:v>3.5901333333333332</c:v>
                </c:pt>
                <c:pt idx="60">
                  <c:v>3.5830666666666668</c:v>
                </c:pt>
                <c:pt idx="61">
                  <c:v>3.5760000000000001</c:v>
                </c:pt>
                <c:pt idx="62">
                  <c:v>3.5689333333333333</c:v>
                </c:pt>
                <c:pt idx="63">
                  <c:v>3.5618666666666665</c:v>
                </c:pt>
                <c:pt idx="64">
                  <c:v>3.5548000000000002</c:v>
                </c:pt>
                <c:pt idx="65">
                  <c:v>3.5477333333333334</c:v>
                </c:pt>
                <c:pt idx="66">
                  <c:v>3.5406666666666666</c:v>
                </c:pt>
                <c:pt idx="67">
                  <c:v>3.5335999999999999</c:v>
                </c:pt>
                <c:pt idx="68">
                  <c:v>3.5265333333333335</c:v>
                </c:pt>
                <c:pt idx="69">
                  <c:v>3.5194666666666667</c:v>
                </c:pt>
                <c:pt idx="70">
                  <c:v>3.5124</c:v>
                </c:pt>
                <c:pt idx="71">
                  <c:v>3.5053333333333332</c:v>
                </c:pt>
                <c:pt idx="72">
                  <c:v>3.4982666666666669</c:v>
                </c:pt>
                <c:pt idx="73">
                  <c:v>3.4912000000000001</c:v>
                </c:pt>
                <c:pt idx="74">
                  <c:v>3.4841333333333333</c:v>
                </c:pt>
                <c:pt idx="75">
                  <c:v>3.4770666666666665</c:v>
                </c:pt>
                <c:pt idx="76">
                  <c:v>3.4699999999999998</c:v>
                </c:pt>
                <c:pt idx="77">
                  <c:v>3.4629333333333334</c:v>
                </c:pt>
                <c:pt idx="78">
                  <c:v>3.4558666666666666</c:v>
                </c:pt>
                <c:pt idx="79">
                  <c:v>3.4487999999999999</c:v>
                </c:pt>
                <c:pt idx="80">
                  <c:v>3.4417333333333335</c:v>
                </c:pt>
                <c:pt idx="81">
                  <c:v>3.4346666666666668</c:v>
                </c:pt>
                <c:pt idx="82">
                  <c:v>3.4276</c:v>
                </c:pt>
                <c:pt idx="83">
                  <c:v>3.4205333333333332</c:v>
                </c:pt>
                <c:pt idx="84">
                  <c:v>3.4134666666666664</c:v>
                </c:pt>
                <c:pt idx="85">
                  <c:v>3.4064000000000001</c:v>
                </c:pt>
                <c:pt idx="86">
                  <c:v>3.3993333333333333</c:v>
                </c:pt>
                <c:pt idx="87">
                  <c:v>3.3922666666666665</c:v>
                </c:pt>
                <c:pt idx="88">
                  <c:v>3.3852000000000002</c:v>
                </c:pt>
                <c:pt idx="89">
                  <c:v>3.3781333333333334</c:v>
                </c:pt>
                <c:pt idx="90">
                  <c:v>3.3710666666666667</c:v>
                </c:pt>
                <c:pt idx="91">
                  <c:v>3.3639999999999999</c:v>
                </c:pt>
                <c:pt idx="92">
                  <c:v>3.3569333333333331</c:v>
                </c:pt>
                <c:pt idx="93">
                  <c:v>3.3498666666666668</c:v>
                </c:pt>
                <c:pt idx="94">
                  <c:v>3.3428</c:v>
                </c:pt>
                <c:pt idx="95">
                  <c:v>3.3357333333333332</c:v>
                </c:pt>
                <c:pt idx="96">
                  <c:v>3.3286666666666669</c:v>
                </c:pt>
                <c:pt idx="97">
                  <c:v>3.3216000000000001</c:v>
                </c:pt>
                <c:pt idx="98">
                  <c:v>3.3145333333333333</c:v>
                </c:pt>
                <c:pt idx="99">
                  <c:v>3.3074666666666666</c:v>
                </c:pt>
                <c:pt idx="100">
                  <c:v>3.3003999999999998</c:v>
                </c:pt>
                <c:pt idx="101">
                  <c:v>3.2933333333333334</c:v>
                </c:pt>
                <c:pt idx="102">
                  <c:v>3.2862666666666667</c:v>
                </c:pt>
                <c:pt idx="103">
                  <c:v>3.2791999999999999</c:v>
                </c:pt>
                <c:pt idx="104">
                  <c:v>3.2721333333333336</c:v>
                </c:pt>
                <c:pt idx="105">
                  <c:v>3.2650666666666668</c:v>
                </c:pt>
                <c:pt idx="106">
                  <c:v>3.258</c:v>
                </c:pt>
                <c:pt idx="107">
                  <c:v>3.2509333333333332</c:v>
                </c:pt>
                <c:pt idx="108">
                  <c:v>3.2438666666666665</c:v>
                </c:pt>
                <c:pt idx="109">
                  <c:v>3.2368000000000001</c:v>
                </c:pt>
                <c:pt idx="110">
                  <c:v>3.2297333333333333</c:v>
                </c:pt>
                <c:pt idx="111">
                  <c:v>3.2226666666666666</c:v>
                </c:pt>
                <c:pt idx="112">
                  <c:v>3.2156000000000002</c:v>
                </c:pt>
                <c:pt idx="113">
                  <c:v>3.2085333333333335</c:v>
                </c:pt>
                <c:pt idx="114">
                  <c:v>3.2014666666666667</c:v>
                </c:pt>
                <c:pt idx="115">
                  <c:v>3.1943999999999999</c:v>
                </c:pt>
                <c:pt idx="116">
                  <c:v>3.1873333333333331</c:v>
                </c:pt>
                <c:pt idx="117">
                  <c:v>3.1802666666666668</c:v>
                </c:pt>
                <c:pt idx="118">
                  <c:v>3.1732</c:v>
                </c:pt>
                <c:pt idx="119">
                  <c:v>3.1661333333333332</c:v>
                </c:pt>
                <c:pt idx="120">
                  <c:v>3.1590666666666669</c:v>
                </c:pt>
                <c:pt idx="121">
                  <c:v>3.1520000000000001</c:v>
                </c:pt>
                <c:pt idx="122">
                  <c:v>3.1449333333333334</c:v>
                </c:pt>
                <c:pt idx="123">
                  <c:v>3.1378666666666666</c:v>
                </c:pt>
                <c:pt idx="124">
                  <c:v>3.1307999999999998</c:v>
                </c:pt>
                <c:pt idx="125">
                  <c:v>3.1237333333333335</c:v>
                </c:pt>
                <c:pt idx="126">
                  <c:v>3.1166666666666667</c:v>
                </c:pt>
                <c:pt idx="127">
                  <c:v>3.1095999999999999</c:v>
                </c:pt>
                <c:pt idx="128">
                  <c:v>3.1025333333333336</c:v>
                </c:pt>
                <c:pt idx="129">
                  <c:v>3.0954666666666668</c:v>
                </c:pt>
                <c:pt idx="130">
                  <c:v>3.0884</c:v>
                </c:pt>
                <c:pt idx="131">
                  <c:v>3.0813333333333333</c:v>
                </c:pt>
                <c:pt idx="132">
                  <c:v>3.0742666666666665</c:v>
                </c:pt>
                <c:pt idx="133">
                  <c:v>3.0672000000000001</c:v>
                </c:pt>
                <c:pt idx="134">
                  <c:v>3.0601333333333334</c:v>
                </c:pt>
                <c:pt idx="135">
                  <c:v>3.0530666666666666</c:v>
                </c:pt>
                <c:pt idx="136">
                  <c:v>3.0460000000000003</c:v>
                </c:pt>
                <c:pt idx="137">
                  <c:v>3.0389333333333335</c:v>
                </c:pt>
                <c:pt idx="138">
                  <c:v>3.0318666666666667</c:v>
                </c:pt>
                <c:pt idx="139">
                  <c:v>3.0247999999999999</c:v>
                </c:pt>
                <c:pt idx="140">
                  <c:v>3.0177333333333332</c:v>
                </c:pt>
                <c:pt idx="141">
                  <c:v>3.0106666666666668</c:v>
                </c:pt>
                <c:pt idx="142">
                  <c:v>3.0036</c:v>
                </c:pt>
                <c:pt idx="143">
                  <c:v>2.9965333333333333</c:v>
                </c:pt>
                <c:pt idx="144">
                  <c:v>2.9894666666666665</c:v>
                </c:pt>
                <c:pt idx="145">
                  <c:v>2.9823999999999997</c:v>
                </c:pt>
                <c:pt idx="146">
                  <c:v>2.9753333333333329</c:v>
                </c:pt>
                <c:pt idx="147">
                  <c:v>2.9682666666666662</c:v>
                </c:pt>
                <c:pt idx="148">
                  <c:v>2.9611999999999994</c:v>
                </c:pt>
                <c:pt idx="149">
                  <c:v>2.9541333333333326</c:v>
                </c:pt>
                <c:pt idx="150">
                  <c:v>2.9470666666666658</c:v>
                </c:pt>
                <c:pt idx="151">
                  <c:v>2.9399999999999991</c:v>
                </c:pt>
                <c:pt idx="152">
                  <c:v>2.9329333333333323</c:v>
                </c:pt>
                <c:pt idx="153">
                  <c:v>2.9258666666666655</c:v>
                </c:pt>
                <c:pt idx="154">
                  <c:v>2.9187999999999987</c:v>
                </c:pt>
                <c:pt idx="155">
                  <c:v>2.911733333333332</c:v>
                </c:pt>
                <c:pt idx="156">
                  <c:v>2.9046666666666652</c:v>
                </c:pt>
                <c:pt idx="157">
                  <c:v>2.8975999999999984</c:v>
                </c:pt>
                <c:pt idx="158">
                  <c:v>2.8905333333333316</c:v>
                </c:pt>
                <c:pt idx="159">
                  <c:v>2.8834666666666648</c:v>
                </c:pt>
                <c:pt idx="160">
                  <c:v>2.8763999999999981</c:v>
                </c:pt>
                <c:pt idx="161">
                  <c:v>2.8693333333333313</c:v>
                </c:pt>
                <c:pt idx="162">
                  <c:v>2.8622666666666645</c:v>
                </c:pt>
                <c:pt idx="163">
                  <c:v>2.8551999999999977</c:v>
                </c:pt>
                <c:pt idx="164">
                  <c:v>2.848133333333331</c:v>
                </c:pt>
                <c:pt idx="165">
                  <c:v>2.8410666666666642</c:v>
                </c:pt>
                <c:pt idx="166">
                  <c:v>2.8339999999999974</c:v>
                </c:pt>
                <c:pt idx="167">
                  <c:v>2.8269333333333306</c:v>
                </c:pt>
                <c:pt idx="168">
                  <c:v>2.8198666666666639</c:v>
                </c:pt>
                <c:pt idx="169">
                  <c:v>2.8127999999999971</c:v>
                </c:pt>
                <c:pt idx="170">
                  <c:v>2.8057333333333303</c:v>
                </c:pt>
                <c:pt idx="171">
                  <c:v>2.7986666666666635</c:v>
                </c:pt>
                <c:pt idx="172">
                  <c:v>2.7915999999999968</c:v>
                </c:pt>
                <c:pt idx="173">
                  <c:v>2.78453333333333</c:v>
                </c:pt>
                <c:pt idx="174">
                  <c:v>2.7774666666666632</c:v>
                </c:pt>
                <c:pt idx="175">
                  <c:v>2.7703999999999964</c:v>
                </c:pt>
                <c:pt idx="176">
                  <c:v>2.7633333333333296</c:v>
                </c:pt>
                <c:pt idx="177">
                  <c:v>2.7562666666666629</c:v>
                </c:pt>
                <c:pt idx="178">
                  <c:v>2.7491999999999961</c:v>
                </c:pt>
                <c:pt idx="179">
                  <c:v>2.7421333333333293</c:v>
                </c:pt>
                <c:pt idx="180">
                  <c:v>2.7350666666666625</c:v>
                </c:pt>
                <c:pt idx="181">
                  <c:v>2.7279999999999958</c:v>
                </c:pt>
                <c:pt idx="182">
                  <c:v>2.720933333333329</c:v>
                </c:pt>
                <c:pt idx="183">
                  <c:v>2.7138666666666622</c:v>
                </c:pt>
                <c:pt idx="184">
                  <c:v>2.7067999999999954</c:v>
                </c:pt>
                <c:pt idx="185">
                  <c:v>2.6997333333333287</c:v>
                </c:pt>
                <c:pt idx="186">
                  <c:v>2.6926666666666619</c:v>
                </c:pt>
                <c:pt idx="187">
                  <c:v>2.6855999999999951</c:v>
                </c:pt>
                <c:pt idx="188">
                  <c:v>2.6785333333333283</c:v>
                </c:pt>
                <c:pt idx="189">
                  <c:v>2.6714666666666615</c:v>
                </c:pt>
                <c:pt idx="190">
                  <c:v>2.6643999999999948</c:v>
                </c:pt>
                <c:pt idx="191">
                  <c:v>2.657333333333328</c:v>
                </c:pt>
                <c:pt idx="192">
                  <c:v>2.6502666666666612</c:v>
                </c:pt>
                <c:pt idx="193">
                  <c:v>2.6431999999999944</c:v>
                </c:pt>
                <c:pt idx="194">
                  <c:v>2.6361333333333277</c:v>
                </c:pt>
                <c:pt idx="195">
                  <c:v>2.6290666666666609</c:v>
                </c:pt>
                <c:pt idx="196">
                  <c:v>2.6219999999999941</c:v>
                </c:pt>
                <c:pt idx="197">
                  <c:v>2.6149333333333273</c:v>
                </c:pt>
                <c:pt idx="198">
                  <c:v>2.6078666666666606</c:v>
                </c:pt>
                <c:pt idx="199">
                  <c:v>2.6007999999999938</c:v>
                </c:pt>
                <c:pt idx="200">
                  <c:v>2.593733333333327</c:v>
                </c:pt>
                <c:pt idx="201">
                  <c:v>2.5866666666666602</c:v>
                </c:pt>
                <c:pt idx="202">
                  <c:v>2.5795999999999935</c:v>
                </c:pt>
                <c:pt idx="203">
                  <c:v>2.5725333333333267</c:v>
                </c:pt>
                <c:pt idx="204">
                  <c:v>2.5654666666666599</c:v>
                </c:pt>
                <c:pt idx="205">
                  <c:v>2.5583999999999931</c:v>
                </c:pt>
                <c:pt idx="206">
                  <c:v>2.5513333333333263</c:v>
                </c:pt>
                <c:pt idx="207">
                  <c:v>2.5442666666666596</c:v>
                </c:pt>
                <c:pt idx="208">
                  <c:v>2.5371999999999928</c:v>
                </c:pt>
                <c:pt idx="209">
                  <c:v>2.530133333333326</c:v>
                </c:pt>
                <c:pt idx="210">
                  <c:v>2.5230666666666592</c:v>
                </c:pt>
                <c:pt idx="211">
                  <c:v>2.5159999999999925</c:v>
                </c:pt>
                <c:pt idx="212">
                  <c:v>2.5089333333333257</c:v>
                </c:pt>
                <c:pt idx="213">
                  <c:v>2.5018666666666589</c:v>
                </c:pt>
                <c:pt idx="214">
                  <c:v>2.4947999999999921</c:v>
                </c:pt>
                <c:pt idx="215">
                  <c:v>2.4877333333333254</c:v>
                </c:pt>
                <c:pt idx="216">
                  <c:v>2.4806666666666586</c:v>
                </c:pt>
                <c:pt idx="217">
                  <c:v>2.4735999999999918</c:v>
                </c:pt>
                <c:pt idx="218">
                  <c:v>2.466533333333325</c:v>
                </c:pt>
                <c:pt idx="219">
                  <c:v>2.4594666666666583</c:v>
                </c:pt>
                <c:pt idx="220">
                  <c:v>2.4523999999999915</c:v>
                </c:pt>
                <c:pt idx="221">
                  <c:v>2.4453333333333247</c:v>
                </c:pt>
                <c:pt idx="222">
                  <c:v>2.4382666666666579</c:v>
                </c:pt>
                <c:pt idx="223">
                  <c:v>2.4311999999999911</c:v>
                </c:pt>
                <c:pt idx="224">
                  <c:v>2.4241333333333244</c:v>
                </c:pt>
                <c:pt idx="225">
                  <c:v>2.4170666666666576</c:v>
                </c:pt>
                <c:pt idx="226">
                  <c:v>2.4099999999999908</c:v>
                </c:pt>
                <c:pt idx="227">
                  <c:v>2.402933333333324</c:v>
                </c:pt>
                <c:pt idx="228">
                  <c:v>2.3958666666666573</c:v>
                </c:pt>
                <c:pt idx="229">
                  <c:v>2.3887999999999905</c:v>
                </c:pt>
                <c:pt idx="230">
                  <c:v>2.3817333333333237</c:v>
                </c:pt>
                <c:pt idx="231">
                  <c:v>2.3746666666666569</c:v>
                </c:pt>
                <c:pt idx="232">
                  <c:v>2.3675999999999902</c:v>
                </c:pt>
                <c:pt idx="233">
                  <c:v>2.3605333333333234</c:v>
                </c:pt>
                <c:pt idx="234">
                  <c:v>2.3534666666666566</c:v>
                </c:pt>
                <c:pt idx="235">
                  <c:v>2.3463999999999898</c:v>
                </c:pt>
                <c:pt idx="236">
                  <c:v>2.3393333333333231</c:v>
                </c:pt>
                <c:pt idx="237">
                  <c:v>2.3322666666666563</c:v>
                </c:pt>
                <c:pt idx="238">
                  <c:v>2.3251999999999895</c:v>
                </c:pt>
                <c:pt idx="239">
                  <c:v>2.3181333333333227</c:v>
                </c:pt>
                <c:pt idx="240">
                  <c:v>2.3110666666666559</c:v>
                </c:pt>
                <c:pt idx="241">
                  <c:v>2.3039999999999892</c:v>
                </c:pt>
                <c:pt idx="242">
                  <c:v>2.2969333333333224</c:v>
                </c:pt>
                <c:pt idx="243">
                  <c:v>2.2898666666666556</c:v>
                </c:pt>
                <c:pt idx="244">
                  <c:v>2.2827999999999888</c:v>
                </c:pt>
                <c:pt idx="245">
                  <c:v>2.2757333333333221</c:v>
                </c:pt>
                <c:pt idx="246">
                  <c:v>2.2686666666666553</c:v>
                </c:pt>
                <c:pt idx="247">
                  <c:v>2.2615999999999885</c:v>
                </c:pt>
                <c:pt idx="248">
                  <c:v>2.2545333333333217</c:v>
                </c:pt>
                <c:pt idx="249">
                  <c:v>2.247466666666655</c:v>
                </c:pt>
                <c:pt idx="250">
                  <c:v>2.2403999999999882</c:v>
                </c:pt>
                <c:pt idx="251">
                  <c:v>2.2333333333333214</c:v>
                </c:pt>
                <c:pt idx="252">
                  <c:v>2.2262666666666546</c:v>
                </c:pt>
                <c:pt idx="253">
                  <c:v>2.2191999999999878</c:v>
                </c:pt>
                <c:pt idx="254">
                  <c:v>2.2121333333333211</c:v>
                </c:pt>
                <c:pt idx="255">
                  <c:v>2.2050666666666543</c:v>
                </c:pt>
                <c:pt idx="256">
                  <c:v>2.1979999999999875</c:v>
                </c:pt>
                <c:pt idx="257">
                  <c:v>2.1909333333333207</c:v>
                </c:pt>
                <c:pt idx="258">
                  <c:v>2.183866666666654</c:v>
                </c:pt>
                <c:pt idx="259">
                  <c:v>2.1767999999999872</c:v>
                </c:pt>
                <c:pt idx="260">
                  <c:v>2.1697333333333204</c:v>
                </c:pt>
                <c:pt idx="261">
                  <c:v>2.1626666666666536</c:v>
                </c:pt>
                <c:pt idx="262">
                  <c:v>2.1555999999999869</c:v>
                </c:pt>
                <c:pt idx="263">
                  <c:v>2.1485333333333201</c:v>
                </c:pt>
                <c:pt idx="264">
                  <c:v>2.1414666666666533</c:v>
                </c:pt>
                <c:pt idx="265">
                  <c:v>2.1343999999999865</c:v>
                </c:pt>
                <c:pt idx="266">
                  <c:v>2.1273333333333198</c:v>
                </c:pt>
                <c:pt idx="267">
                  <c:v>2.120266666666653</c:v>
                </c:pt>
                <c:pt idx="268">
                  <c:v>2.1131999999999862</c:v>
                </c:pt>
                <c:pt idx="269">
                  <c:v>2.1061333333333194</c:v>
                </c:pt>
                <c:pt idx="270">
                  <c:v>2.0990666666666526</c:v>
                </c:pt>
                <c:pt idx="271">
                  <c:v>2.0919999999999859</c:v>
                </c:pt>
                <c:pt idx="272">
                  <c:v>2.0849333333333191</c:v>
                </c:pt>
                <c:pt idx="273">
                  <c:v>2.0778666666666523</c:v>
                </c:pt>
                <c:pt idx="274">
                  <c:v>2.0707999999999855</c:v>
                </c:pt>
                <c:pt idx="275">
                  <c:v>2.0637333333333188</c:v>
                </c:pt>
                <c:pt idx="276">
                  <c:v>2.056666666666652</c:v>
                </c:pt>
                <c:pt idx="277">
                  <c:v>2.0495999999999852</c:v>
                </c:pt>
                <c:pt idx="278">
                  <c:v>2.0425333333333184</c:v>
                </c:pt>
                <c:pt idx="279">
                  <c:v>2.0354666666666517</c:v>
                </c:pt>
                <c:pt idx="280">
                  <c:v>2.0283999999999849</c:v>
                </c:pt>
                <c:pt idx="281">
                  <c:v>2.0213333333333181</c:v>
                </c:pt>
                <c:pt idx="282">
                  <c:v>2.0142666666666513</c:v>
                </c:pt>
                <c:pt idx="283">
                  <c:v>2.0071999999999846</c:v>
                </c:pt>
                <c:pt idx="284">
                  <c:v>2.0001333333333178</c:v>
                </c:pt>
                <c:pt idx="285">
                  <c:v>1.993066666666651</c:v>
                </c:pt>
                <c:pt idx="286">
                  <c:v>1.9859999999999842</c:v>
                </c:pt>
                <c:pt idx="287">
                  <c:v>1.9789333333333174</c:v>
                </c:pt>
                <c:pt idx="288">
                  <c:v>1.9718666666666507</c:v>
                </c:pt>
                <c:pt idx="289">
                  <c:v>1.9647999999999839</c:v>
                </c:pt>
                <c:pt idx="290">
                  <c:v>1.9577333333333171</c:v>
                </c:pt>
                <c:pt idx="291">
                  <c:v>1.9506666666666503</c:v>
                </c:pt>
                <c:pt idx="292">
                  <c:v>1.9435999999999836</c:v>
                </c:pt>
                <c:pt idx="293">
                  <c:v>1.9365333333333168</c:v>
                </c:pt>
                <c:pt idx="294">
                  <c:v>1.92946666666665</c:v>
                </c:pt>
                <c:pt idx="295">
                  <c:v>1.9223999999999832</c:v>
                </c:pt>
                <c:pt idx="296">
                  <c:v>1.9153333333333165</c:v>
                </c:pt>
                <c:pt idx="297">
                  <c:v>1.9082666666666497</c:v>
                </c:pt>
                <c:pt idx="298">
                  <c:v>1.9011999999999829</c:v>
                </c:pt>
                <c:pt idx="299">
                  <c:v>1.8941333333333161</c:v>
                </c:pt>
                <c:pt idx="300">
                  <c:v>1.8870666666666494</c:v>
                </c:pt>
                <c:pt idx="301">
                  <c:v>1.8799999999999826</c:v>
                </c:pt>
                <c:pt idx="302">
                  <c:v>1.8729333333333158</c:v>
                </c:pt>
                <c:pt idx="303">
                  <c:v>1.865866666666649</c:v>
                </c:pt>
                <c:pt idx="304">
                  <c:v>1.8587999999999822</c:v>
                </c:pt>
                <c:pt idx="305">
                  <c:v>1.8517333333333155</c:v>
                </c:pt>
                <c:pt idx="306">
                  <c:v>1.8446666666666487</c:v>
                </c:pt>
                <c:pt idx="307">
                  <c:v>1.8375999999999819</c:v>
                </c:pt>
                <c:pt idx="308">
                  <c:v>1.8305333333333151</c:v>
                </c:pt>
                <c:pt idx="309">
                  <c:v>1.8234666666666484</c:v>
                </c:pt>
                <c:pt idx="310">
                  <c:v>1.8163999999999816</c:v>
                </c:pt>
                <c:pt idx="311">
                  <c:v>1.8093333333333148</c:v>
                </c:pt>
                <c:pt idx="312">
                  <c:v>1.802266666666648</c:v>
                </c:pt>
                <c:pt idx="313">
                  <c:v>1.7951999999999813</c:v>
                </c:pt>
                <c:pt idx="314">
                  <c:v>1.7881333333333145</c:v>
                </c:pt>
                <c:pt idx="315">
                  <c:v>1.7810666666666477</c:v>
                </c:pt>
                <c:pt idx="316">
                  <c:v>1.7739999999999809</c:v>
                </c:pt>
                <c:pt idx="317">
                  <c:v>1.7669333333333141</c:v>
                </c:pt>
                <c:pt idx="318">
                  <c:v>1.7598666666666474</c:v>
                </c:pt>
                <c:pt idx="319">
                  <c:v>1.7527999999999806</c:v>
                </c:pt>
                <c:pt idx="320">
                  <c:v>1.7457333333333138</c:v>
                </c:pt>
                <c:pt idx="321">
                  <c:v>1.738666666666647</c:v>
                </c:pt>
                <c:pt idx="322">
                  <c:v>1.7315999999999803</c:v>
                </c:pt>
                <c:pt idx="323">
                  <c:v>1.7245333333333135</c:v>
                </c:pt>
                <c:pt idx="324">
                  <c:v>1.7174666666666467</c:v>
                </c:pt>
                <c:pt idx="325">
                  <c:v>1.7103999999999799</c:v>
                </c:pt>
                <c:pt idx="326">
                  <c:v>1.7033333333333132</c:v>
                </c:pt>
                <c:pt idx="327">
                  <c:v>1.6962666666666464</c:v>
                </c:pt>
                <c:pt idx="328">
                  <c:v>1.6891999999999796</c:v>
                </c:pt>
                <c:pt idx="329">
                  <c:v>1.6821333333333128</c:v>
                </c:pt>
                <c:pt idx="330">
                  <c:v>1.6750666666666461</c:v>
                </c:pt>
                <c:pt idx="331">
                  <c:v>1.6679999999999793</c:v>
                </c:pt>
                <c:pt idx="332">
                  <c:v>1.6609333333333125</c:v>
                </c:pt>
                <c:pt idx="333">
                  <c:v>1.6538666666666457</c:v>
                </c:pt>
                <c:pt idx="334">
                  <c:v>1.6467999999999789</c:v>
                </c:pt>
                <c:pt idx="335">
                  <c:v>1.6397333333333122</c:v>
                </c:pt>
                <c:pt idx="336">
                  <c:v>1.6326666666666454</c:v>
                </c:pt>
                <c:pt idx="337">
                  <c:v>1.6255999999999786</c:v>
                </c:pt>
                <c:pt idx="338">
                  <c:v>1.6185333333333118</c:v>
                </c:pt>
                <c:pt idx="339">
                  <c:v>1.6114666666666451</c:v>
                </c:pt>
                <c:pt idx="340">
                  <c:v>1.6043999999999783</c:v>
                </c:pt>
                <c:pt idx="341">
                  <c:v>1.5973333333333115</c:v>
                </c:pt>
                <c:pt idx="342">
                  <c:v>1.5902666666666447</c:v>
                </c:pt>
                <c:pt idx="343">
                  <c:v>1.583199999999978</c:v>
                </c:pt>
                <c:pt idx="344">
                  <c:v>1.5761333333333112</c:v>
                </c:pt>
                <c:pt idx="345">
                  <c:v>1.5690666666666444</c:v>
                </c:pt>
                <c:pt idx="346">
                  <c:v>1.5619999999999776</c:v>
                </c:pt>
                <c:pt idx="347">
                  <c:v>1.5549333333333109</c:v>
                </c:pt>
                <c:pt idx="348">
                  <c:v>1.5478666666666441</c:v>
                </c:pt>
                <c:pt idx="349">
                  <c:v>1.5407999999999773</c:v>
                </c:pt>
                <c:pt idx="350">
                  <c:v>1.5337333333333105</c:v>
                </c:pt>
                <c:pt idx="351">
                  <c:v>1.5266666666666437</c:v>
                </c:pt>
                <c:pt idx="352">
                  <c:v>1.519599999999977</c:v>
                </c:pt>
                <c:pt idx="353">
                  <c:v>1.5125333333333102</c:v>
                </c:pt>
                <c:pt idx="354">
                  <c:v>1.5054666666666434</c:v>
                </c:pt>
                <c:pt idx="355">
                  <c:v>1.4983999999999766</c:v>
                </c:pt>
                <c:pt idx="356">
                  <c:v>1.4913333333333099</c:v>
                </c:pt>
                <c:pt idx="357">
                  <c:v>1.4842666666666431</c:v>
                </c:pt>
                <c:pt idx="358">
                  <c:v>1.4771999999999763</c:v>
                </c:pt>
                <c:pt idx="359">
                  <c:v>1.4701333333333095</c:v>
                </c:pt>
                <c:pt idx="360">
                  <c:v>1.4630666666666428</c:v>
                </c:pt>
                <c:pt idx="361">
                  <c:v>1.455999999999976</c:v>
                </c:pt>
                <c:pt idx="362">
                  <c:v>1.4489333333333092</c:v>
                </c:pt>
                <c:pt idx="363">
                  <c:v>1.4418666666666424</c:v>
                </c:pt>
                <c:pt idx="364">
                  <c:v>1.4347999999999757</c:v>
                </c:pt>
                <c:pt idx="365">
                  <c:v>1.4277333333333089</c:v>
                </c:pt>
                <c:pt idx="366">
                  <c:v>1.4206666666666421</c:v>
                </c:pt>
                <c:pt idx="367">
                  <c:v>1.4135999999999753</c:v>
                </c:pt>
                <c:pt idx="368">
                  <c:v>1.4065333333333085</c:v>
                </c:pt>
                <c:pt idx="369">
                  <c:v>1.3994666666666418</c:v>
                </c:pt>
                <c:pt idx="370">
                  <c:v>1.392399999999975</c:v>
                </c:pt>
                <c:pt idx="371">
                  <c:v>1.3853333333333082</c:v>
                </c:pt>
                <c:pt idx="372">
                  <c:v>1.3782666666666414</c:v>
                </c:pt>
                <c:pt idx="373">
                  <c:v>1.3711999999999747</c:v>
                </c:pt>
                <c:pt idx="374">
                  <c:v>1.3641333333333079</c:v>
                </c:pt>
                <c:pt idx="375">
                  <c:v>1.3570666666666411</c:v>
                </c:pt>
                <c:pt idx="376">
                  <c:v>1.3499999999999743</c:v>
                </c:pt>
                <c:pt idx="377">
                  <c:v>1.3429333333333076</c:v>
                </c:pt>
                <c:pt idx="378">
                  <c:v>1.3358666666666408</c:v>
                </c:pt>
                <c:pt idx="379">
                  <c:v>1.328799999999974</c:v>
                </c:pt>
                <c:pt idx="380">
                  <c:v>1.3217333333333072</c:v>
                </c:pt>
                <c:pt idx="381">
                  <c:v>1.3146666666666404</c:v>
                </c:pt>
                <c:pt idx="382">
                  <c:v>1.3075999999999737</c:v>
                </c:pt>
                <c:pt idx="383">
                  <c:v>1.3005333333333069</c:v>
                </c:pt>
                <c:pt idx="384">
                  <c:v>1.2934666666666401</c:v>
                </c:pt>
                <c:pt idx="385">
                  <c:v>1.2863999999999733</c:v>
                </c:pt>
                <c:pt idx="386">
                  <c:v>1.2793333333333066</c:v>
                </c:pt>
                <c:pt idx="387">
                  <c:v>1.2722666666666398</c:v>
                </c:pt>
                <c:pt idx="388">
                  <c:v>1.265199999999973</c:v>
                </c:pt>
                <c:pt idx="389">
                  <c:v>1.2581333333333062</c:v>
                </c:pt>
                <c:pt idx="390">
                  <c:v>1.2510666666666395</c:v>
                </c:pt>
                <c:pt idx="391">
                  <c:v>1.2439999999999727</c:v>
                </c:pt>
                <c:pt idx="392">
                  <c:v>1.2369333333333059</c:v>
                </c:pt>
                <c:pt idx="393">
                  <c:v>1.2298666666666391</c:v>
                </c:pt>
                <c:pt idx="394">
                  <c:v>1.2227999999999724</c:v>
                </c:pt>
                <c:pt idx="395">
                  <c:v>1.2157333333333056</c:v>
                </c:pt>
                <c:pt idx="396">
                  <c:v>1.2086666666666388</c:v>
                </c:pt>
                <c:pt idx="397">
                  <c:v>1.201599999999972</c:v>
                </c:pt>
                <c:pt idx="398">
                  <c:v>1.1945333333333052</c:v>
                </c:pt>
                <c:pt idx="399">
                  <c:v>1.1874666666666385</c:v>
                </c:pt>
                <c:pt idx="400">
                  <c:v>1.1803999999999717</c:v>
                </c:pt>
                <c:pt idx="401">
                  <c:v>1.1733333333333049</c:v>
                </c:pt>
                <c:pt idx="402">
                  <c:v>1.1662666666666381</c:v>
                </c:pt>
                <c:pt idx="403">
                  <c:v>1.1591999999999714</c:v>
                </c:pt>
                <c:pt idx="404">
                  <c:v>1.1521333333333046</c:v>
                </c:pt>
                <c:pt idx="405">
                  <c:v>1.1450666666666378</c:v>
                </c:pt>
                <c:pt idx="406">
                  <c:v>1.137999999999971</c:v>
                </c:pt>
                <c:pt idx="407">
                  <c:v>1.1309333333333043</c:v>
                </c:pt>
                <c:pt idx="408">
                  <c:v>1.1238666666666375</c:v>
                </c:pt>
                <c:pt idx="409">
                  <c:v>1.1167999999999707</c:v>
                </c:pt>
                <c:pt idx="410">
                  <c:v>1.1097333333333039</c:v>
                </c:pt>
                <c:pt idx="411">
                  <c:v>1.1026666666666372</c:v>
                </c:pt>
                <c:pt idx="412">
                  <c:v>1.0955999999999704</c:v>
                </c:pt>
                <c:pt idx="413">
                  <c:v>1.0885333333333036</c:v>
                </c:pt>
                <c:pt idx="414">
                  <c:v>1.0814666666666368</c:v>
                </c:pt>
                <c:pt idx="415">
                  <c:v>1.07439999999997</c:v>
                </c:pt>
                <c:pt idx="416">
                  <c:v>1.0673333333333033</c:v>
                </c:pt>
                <c:pt idx="417">
                  <c:v>1.0602666666666365</c:v>
                </c:pt>
                <c:pt idx="418">
                  <c:v>1.0531999999999697</c:v>
                </c:pt>
                <c:pt idx="419">
                  <c:v>1.0461333333333029</c:v>
                </c:pt>
                <c:pt idx="420">
                  <c:v>1.0390666666666362</c:v>
                </c:pt>
                <c:pt idx="421">
                  <c:v>1.0319999999999694</c:v>
                </c:pt>
                <c:pt idx="422">
                  <c:v>1.0249333333333026</c:v>
                </c:pt>
                <c:pt idx="423">
                  <c:v>1.0178666666666358</c:v>
                </c:pt>
                <c:pt idx="424">
                  <c:v>1.0107999999999691</c:v>
                </c:pt>
                <c:pt idx="425">
                  <c:v>1.0037333333333023</c:v>
                </c:pt>
                <c:pt idx="426">
                  <c:v>0.9966666666666355</c:v>
                </c:pt>
                <c:pt idx="427">
                  <c:v>0.98959999999996873</c:v>
                </c:pt>
                <c:pt idx="428">
                  <c:v>0.98253333333330195</c:v>
                </c:pt>
                <c:pt idx="429">
                  <c:v>0.97546666666663517</c:v>
                </c:pt>
                <c:pt idx="430">
                  <c:v>0.9683999999999684</c:v>
                </c:pt>
                <c:pt idx="431">
                  <c:v>0.96133333333330162</c:v>
                </c:pt>
                <c:pt idx="432">
                  <c:v>0.95426666666663484</c:v>
                </c:pt>
                <c:pt idx="433">
                  <c:v>0.94719999999996807</c:v>
                </c:pt>
                <c:pt idx="434">
                  <c:v>0.94013333333330129</c:v>
                </c:pt>
                <c:pt idx="435">
                  <c:v>0.93306666666663451</c:v>
                </c:pt>
                <c:pt idx="436">
                  <c:v>0.92599999999996774</c:v>
                </c:pt>
                <c:pt idx="437">
                  <c:v>0.91893333333330096</c:v>
                </c:pt>
                <c:pt idx="438">
                  <c:v>0.91186666666663418</c:v>
                </c:pt>
                <c:pt idx="439">
                  <c:v>0.90479999999996741</c:v>
                </c:pt>
                <c:pt idx="440">
                  <c:v>0.89773333333330063</c:v>
                </c:pt>
                <c:pt idx="441">
                  <c:v>0.89066666666663385</c:v>
                </c:pt>
                <c:pt idx="442">
                  <c:v>0.88359999999996708</c:v>
                </c:pt>
                <c:pt idx="443">
                  <c:v>0.8765333333333003</c:v>
                </c:pt>
                <c:pt idx="444">
                  <c:v>0.86946666666663353</c:v>
                </c:pt>
                <c:pt idx="445">
                  <c:v>0.86239999999996675</c:v>
                </c:pt>
                <c:pt idx="446">
                  <c:v>0.85533333333329997</c:v>
                </c:pt>
                <c:pt idx="447">
                  <c:v>0.8482666666666332</c:v>
                </c:pt>
                <c:pt idx="448">
                  <c:v>0.84119999999996642</c:v>
                </c:pt>
                <c:pt idx="449">
                  <c:v>0.83413333333329964</c:v>
                </c:pt>
                <c:pt idx="450">
                  <c:v>0.82706666666663287</c:v>
                </c:pt>
                <c:pt idx="451">
                  <c:v>0.81999999999996609</c:v>
                </c:pt>
                <c:pt idx="452">
                  <c:v>0.81293333333329931</c:v>
                </c:pt>
                <c:pt idx="453">
                  <c:v>0.80586666666663254</c:v>
                </c:pt>
                <c:pt idx="454">
                  <c:v>0.79879999999996576</c:v>
                </c:pt>
                <c:pt idx="455">
                  <c:v>0.79173333333329898</c:v>
                </c:pt>
                <c:pt idx="456">
                  <c:v>0.78466666666663221</c:v>
                </c:pt>
                <c:pt idx="457">
                  <c:v>0.77759999999996543</c:v>
                </c:pt>
                <c:pt idx="458">
                  <c:v>0.77053333333329865</c:v>
                </c:pt>
                <c:pt idx="459">
                  <c:v>0.76346666666663188</c:v>
                </c:pt>
                <c:pt idx="460">
                  <c:v>0.7563999999999651</c:v>
                </c:pt>
                <c:pt idx="461">
                  <c:v>0.74933333333329832</c:v>
                </c:pt>
                <c:pt idx="462">
                  <c:v>0.74226666666663155</c:v>
                </c:pt>
                <c:pt idx="463">
                  <c:v>0.73519999999996477</c:v>
                </c:pt>
                <c:pt idx="464">
                  <c:v>0.72813333333329799</c:v>
                </c:pt>
                <c:pt idx="465">
                  <c:v>0.72106666666663122</c:v>
                </c:pt>
                <c:pt idx="466">
                  <c:v>0.71399999999996444</c:v>
                </c:pt>
                <c:pt idx="467">
                  <c:v>0.70693333333329766</c:v>
                </c:pt>
                <c:pt idx="468">
                  <c:v>0.69986666666663089</c:v>
                </c:pt>
                <c:pt idx="469">
                  <c:v>0.69279999999996411</c:v>
                </c:pt>
                <c:pt idx="470">
                  <c:v>0.68573333333329733</c:v>
                </c:pt>
                <c:pt idx="471">
                  <c:v>0.67866666666663056</c:v>
                </c:pt>
                <c:pt idx="472">
                  <c:v>0.67159999999996378</c:v>
                </c:pt>
                <c:pt idx="473">
                  <c:v>0.664533333333297</c:v>
                </c:pt>
                <c:pt idx="474">
                  <c:v>0.65746666666663023</c:v>
                </c:pt>
                <c:pt idx="475">
                  <c:v>0.65039999999996345</c:v>
                </c:pt>
                <c:pt idx="476">
                  <c:v>0.64333333333329668</c:v>
                </c:pt>
                <c:pt idx="477">
                  <c:v>0.6362666666666299</c:v>
                </c:pt>
                <c:pt idx="478">
                  <c:v>0.62919999999996312</c:v>
                </c:pt>
                <c:pt idx="479">
                  <c:v>0.62213333333329635</c:v>
                </c:pt>
                <c:pt idx="480">
                  <c:v>0.61506666666662957</c:v>
                </c:pt>
                <c:pt idx="481">
                  <c:v>0.60799999999996279</c:v>
                </c:pt>
                <c:pt idx="482">
                  <c:v>0.60093333333329602</c:v>
                </c:pt>
                <c:pt idx="483">
                  <c:v>0.59386666666662924</c:v>
                </c:pt>
                <c:pt idx="484">
                  <c:v>0.58679999999996246</c:v>
                </c:pt>
                <c:pt idx="485">
                  <c:v>0.57973333333329569</c:v>
                </c:pt>
                <c:pt idx="486">
                  <c:v>0.57266666666662891</c:v>
                </c:pt>
                <c:pt idx="487">
                  <c:v>0.56559999999996213</c:v>
                </c:pt>
                <c:pt idx="488">
                  <c:v>0.55853333333329536</c:v>
                </c:pt>
                <c:pt idx="489">
                  <c:v>0.55146666666662858</c:v>
                </c:pt>
                <c:pt idx="490">
                  <c:v>0.5443999999999618</c:v>
                </c:pt>
                <c:pt idx="491">
                  <c:v>0.53733333333329503</c:v>
                </c:pt>
                <c:pt idx="492">
                  <c:v>0.53026666666662825</c:v>
                </c:pt>
                <c:pt idx="493">
                  <c:v>0.52319999999996147</c:v>
                </c:pt>
                <c:pt idx="494">
                  <c:v>0.5161333333332947</c:v>
                </c:pt>
                <c:pt idx="495">
                  <c:v>0.50906666666662792</c:v>
                </c:pt>
                <c:pt idx="496">
                  <c:v>0.50199999999996114</c:v>
                </c:pt>
                <c:pt idx="497">
                  <c:v>0.49493333333329437</c:v>
                </c:pt>
                <c:pt idx="498">
                  <c:v>0.48786666666662759</c:v>
                </c:pt>
                <c:pt idx="499">
                  <c:v>0.48079999999996081</c:v>
                </c:pt>
                <c:pt idx="500">
                  <c:v>0.47373333333329404</c:v>
                </c:pt>
                <c:pt idx="501">
                  <c:v>0.46666666666662726</c:v>
                </c:pt>
                <c:pt idx="502">
                  <c:v>0.45959999999996048</c:v>
                </c:pt>
                <c:pt idx="503">
                  <c:v>0.45253333333329371</c:v>
                </c:pt>
                <c:pt idx="504">
                  <c:v>0.44546666666662693</c:v>
                </c:pt>
                <c:pt idx="505">
                  <c:v>0.43839999999996015</c:v>
                </c:pt>
                <c:pt idx="506">
                  <c:v>0.43133333333329338</c:v>
                </c:pt>
                <c:pt idx="507">
                  <c:v>0.4242666666666266</c:v>
                </c:pt>
                <c:pt idx="508">
                  <c:v>0.41719999999995983</c:v>
                </c:pt>
                <c:pt idx="509">
                  <c:v>0.41013333333329305</c:v>
                </c:pt>
                <c:pt idx="510">
                  <c:v>0.40306666666662627</c:v>
                </c:pt>
                <c:pt idx="511">
                  <c:v>0.3959999999999595</c:v>
                </c:pt>
                <c:pt idx="512">
                  <c:v>0.38893333333329272</c:v>
                </c:pt>
                <c:pt idx="513">
                  <c:v>0.38186666666662594</c:v>
                </c:pt>
                <c:pt idx="514">
                  <c:v>0.37479999999995917</c:v>
                </c:pt>
                <c:pt idx="515">
                  <c:v>0.36773333333329239</c:v>
                </c:pt>
                <c:pt idx="516">
                  <c:v>0.36066666666662561</c:v>
                </c:pt>
                <c:pt idx="517">
                  <c:v>0.35359999999995884</c:v>
                </c:pt>
                <c:pt idx="518">
                  <c:v>0.34653333333329206</c:v>
                </c:pt>
                <c:pt idx="519">
                  <c:v>0.33946666666662528</c:v>
                </c:pt>
                <c:pt idx="520">
                  <c:v>0.33239999999995851</c:v>
                </c:pt>
                <c:pt idx="521">
                  <c:v>0.32533333333329173</c:v>
                </c:pt>
                <c:pt idx="522">
                  <c:v>0.31826666666662495</c:v>
                </c:pt>
                <c:pt idx="523">
                  <c:v>0.31119999999995818</c:v>
                </c:pt>
                <c:pt idx="524">
                  <c:v>0.3041333333332914</c:v>
                </c:pt>
                <c:pt idx="525">
                  <c:v>0.29706666666662462</c:v>
                </c:pt>
                <c:pt idx="526">
                  <c:v>0.28999999999995785</c:v>
                </c:pt>
                <c:pt idx="527">
                  <c:v>0.28293333333329107</c:v>
                </c:pt>
                <c:pt idx="528">
                  <c:v>0.27586666666662429</c:v>
                </c:pt>
                <c:pt idx="529">
                  <c:v>0.26879999999995752</c:v>
                </c:pt>
                <c:pt idx="530">
                  <c:v>0.26173333333329074</c:v>
                </c:pt>
                <c:pt idx="531">
                  <c:v>0.25466666666662396</c:v>
                </c:pt>
                <c:pt idx="532">
                  <c:v>0.24759999999995719</c:v>
                </c:pt>
                <c:pt idx="533">
                  <c:v>0.24053333333329041</c:v>
                </c:pt>
                <c:pt idx="534">
                  <c:v>0.23346666666662363</c:v>
                </c:pt>
                <c:pt idx="535">
                  <c:v>0.22639999999995686</c:v>
                </c:pt>
                <c:pt idx="536">
                  <c:v>0.21933333333329008</c:v>
                </c:pt>
                <c:pt idx="537">
                  <c:v>0.2122666666666233</c:v>
                </c:pt>
                <c:pt idx="538">
                  <c:v>0.20519999999995653</c:v>
                </c:pt>
                <c:pt idx="539">
                  <c:v>0.19813333333328975</c:v>
                </c:pt>
                <c:pt idx="540">
                  <c:v>0.19106666666662298</c:v>
                </c:pt>
                <c:pt idx="541">
                  <c:v>0.1839999999999562</c:v>
                </c:pt>
                <c:pt idx="542">
                  <c:v>0.17693333333328942</c:v>
                </c:pt>
                <c:pt idx="543">
                  <c:v>0.16986666666662265</c:v>
                </c:pt>
                <c:pt idx="544">
                  <c:v>0.16279999999995587</c:v>
                </c:pt>
                <c:pt idx="545">
                  <c:v>0.15573333333328909</c:v>
                </c:pt>
                <c:pt idx="546">
                  <c:v>0.14866666666662232</c:v>
                </c:pt>
                <c:pt idx="547">
                  <c:v>0.14159999999995554</c:v>
                </c:pt>
                <c:pt idx="548">
                  <c:v>0.13453333333328876</c:v>
                </c:pt>
                <c:pt idx="549">
                  <c:v>0.12746666666662199</c:v>
                </c:pt>
                <c:pt idx="550">
                  <c:v>0.12039999999995521</c:v>
                </c:pt>
                <c:pt idx="551">
                  <c:v>0.11333333333328843</c:v>
                </c:pt>
                <c:pt idx="552">
                  <c:v>0.10626666666662166</c:v>
                </c:pt>
                <c:pt idx="553">
                  <c:v>9.919999999995488E-2</c:v>
                </c:pt>
                <c:pt idx="554">
                  <c:v>9.2133333333288103E-2</c:v>
                </c:pt>
                <c:pt idx="555">
                  <c:v>8.5066666666621327E-2</c:v>
                </c:pt>
                <c:pt idx="556">
                  <c:v>7.799999999995455E-2</c:v>
                </c:pt>
                <c:pt idx="557">
                  <c:v>7.0933333333287774E-2</c:v>
                </c:pt>
                <c:pt idx="558">
                  <c:v>6.3866666666620997E-2</c:v>
                </c:pt>
                <c:pt idx="559">
                  <c:v>5.679999999995422E-2</c:v>
                </c:pt>
                <c:pt idx="560">
                  <c:v>4.9733333333287444E-2</c:v>
                </c:pt>
                <c:pt idx="561">
                  <c:v>4.2666666666620667E-2</c:v>
                </c:pt>
                <c:pt idx="562">
                  <c:v>3.5599999999953891E-2</c:v>
                </c:pt>
                <c:pt idx="563">
                  <c:v>2.8533333333287114E-2</c:v>
                </c:pt>
                <c:pt idx="564">
                  <c:v>2.1466666666620338E-2</c:v>
                </c:pt>
                <c:pt idx="565">
                  <c:v>1.4399999999953561E-2</c:v>
                </c:pt>
                <c:pt idx="566">
                  <c:v>7.3333333332867845E-3</c:v>
                </c:pt>
                <c:pt idx="567">
                  <c:v>2.6666666662000793E-4</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7.0666666666666664E-3</c:v>
                </c:pt>
                <c:pt idx="936">
                  <c:v>1.4133333333333333E-2</c:v>
                </c:pt>
                <c:pt idx="937">
                  <c:v>2.12E-2</c:v>
                </c:pt>
                <c:pt idx="938">
                  <c:v>2.8266666666666666E-2</c:v>
                </c:pt>
                <c:pt idx="939">
                  <c:v>3.5333333333333335E-2</c:v>
                </c:pt>
                <c:pt idx="940">
                  <c:v>4.24E-2</c:v>
                </c:pt>
                <c:pt idx="941">
                  <c:v>4.9466666666666666E-2</c:v>
                </c:pt>
                <c:pt idx="942">
                  <c:v>5.6533333333333331E-2</c:v>
                </c:pt>
                <c:pt idx="943">
                  <c:v>6.3600000000000004E-2</c:v>
                </c:pt>
                <c:pt idx="944">
                  <c:v>7.0666666666666669E-2</c:v>
                </c:pt>
                <c:pt idx="945">
                  <c:v>7.7733333333333335E-2</c:v>
                </c:pt>
                <c:pt idx="946">
                  <c:v>8.48E-2</c:v>
                </c:pt>
                <c:pt idx="947">
                  <c:v>9.1866666666666666E-2</c:v>
                </c:pt>
                <c:pt idx="948">
                  <c:v>9.8933333333333331E-2</c:v>
                </c:pt>
                <c:pt idx="949">
                  <c:v>0.106</c:v>
                </c:pt>
                <c:pt idx="950">
                  <c:v>0.11306666666666666</c:v>
                </c:pt>
                <c:pt idx="951">
                  <c:v>0.12013333333333333</c:v>
                </c:pt>
                <c:pt idx="952">
                  <c:v>0.12720000000000001</c:v>
                </c:pt>
                <c:pt idx="953">
                  <c:v>0.13426666666666667</c:v>
                </c:pt>
                <c:pt idx="954">
                  <c:v>0.14133333333333334</c:v>
                </c:pt>
                <c:pt idx="955">
                  <c:v>0.1484</c:v>
                </c:pt>
                <c:pt idx="956">
                  <c:v>0.15546666666666667</c:v>
                </c:pt>
                <c:pt idx="957">
                  <c:v>0.16253333333333334</c:v>
                </c:pt>
                <c:pt idx="958">
                  <c:v>0.1696</c:v>
                </c:pt>
                <c:pt idx="959">
                  <c:v>0.17666666666666667</c:v>
                </c:pt>
                <c:pt idx="960">
                  <c:v>0.18373333333333333</c:v>
                </c:pt>
                <c:pt idx="961">
                  <c:v>0.1908</c:v>
                </c:pt>
                <c:pt idx="962">
                  <c:v>0.19786666666666666</c:v>
                </c:pt>
                <c:pt idx="963">
                  <c:v>0.20493333333333333</c:v>
                </c:pt>
                <c:pt idx="964">
                  <c:v>0.21199999999999999</c:v>
                </c:pt>
                <c:pt idx="965">
                  <c:v>0.21906666666666666</c:v>
                </c:pt>
                <c:pt idx="966">
                  <c:v>0.22613333333333333</c:v>
                </c:pt>
                <c:pt idx="967">
                  <c:v>0.23319999999999999</c:v>
                </c:pt>
                <c:pt idx="968">
                  <c:v>0.24026666666666666</c:v>
                </c:pt>
                <c:pt idx="969">
                  <c:v>0.24733333333333332</c:v>
                </c:pt>
                <c:pt idx="970">
                  <c:v>0.25440000000000002</c:v>
                </c:pt>
                <c:pt idx="971">
                  <c:v>0.26146666666666668</c:v>
                </c:pt>
                <c:pt idx="972">
                  <c:v>0.26853333333333335</c:v>
                </c:pt>
                <c:pt idx="973">
                  <c:v>0.27560000000000001</c:v>
                </c:pt>
                <c:pt idx="974">
                  <c:v>0.28266666666666668</c:v>
                </c:pt>
                <c:pt idx="975">
                  <c:v>0.28973333333333334</c:v>
                </c:pt>
                <c:pt idx="976">
                  <c:v>0.29680000000000001</c:v>
                </c:pt>
                <c:pt idx="977">
                  <c:v>0.30386666666666667</c:v>
                </c:pt>
                <c:pt idx="978">
                  <c:v>0.31093333333333334</c:v>
                </c:pt>
                <c:pt idx="979">
                  <c:v>0.318</c:v>
                </c:pt>
                <c:pt idx="980">
                  <c:v>0.32506666666666667</c:v>
                </c:pt>
                <c:pt idx="981">
                  <c:v>0.33213333333333334</c:v>
                </c:pt>
                <c:pt idx="982">
                  <c:v>0.3392</c:v>
                </c:pt>
                <c:pt idx="983">
                  <c:v>0.34626666666666667</c:v>
                </c:pt>
                <c:pt idx="984">
                  <c:v>0.35333333333333333</c:v>
                </c:pt>
                <c:pt idx="985">
                  <c:v>0.3604</c:v>
                </c:pt>
                <c:pt idx="986">
                  <c:v>0.36746666666666666</c:v>
                </c:pt>
                <c:pt idx="987">
                  <c:v>0.37453333333333333</c:v>
                </c:pt>
                <c:pt idx="988">
                  <c:v>0.38159999999999999</c:v>
                </c:pt>
                <c:pt idx="989">
                  <c:v>0.38866666666666666</c:v>
                </c:pt>
                <c:pt idx="990">
                  <c:v>0.39573333333333333</c:v>
                </c:pt>
                <c:pt idx="991">
                  <c:v>0.40279999999999999</c:v>
                </c:pt>
                <c:pt idx="992">
                  <c:v>0.40986666666666666</c:v>
                </c:pt>
                <c:pt idx="993">
                  <c:v>0.41693333333333332</c:v>
                </c:pt>
                <c:pt idx="994">
                  <c:v>0.42399999999999999</c:v>
                </c:pt>
                <c:pt idx="995">
                  <c:v>0.43106666666666665</c:v>
                </c:pt>
                <c:pt idx="996">
                  <c:v>0.43813333333333332</c:v>
                </c:pt>
                <c:pt idx="997">
                  <c:v>0.44519999999999998</c:v>
                </c:pt>
                <c:pt idx="998">
                  <c:v>0.45226666666666665</c:v>
                </c:pt>
                <c:pt idx="999">
                  <c:v>0.45933333333333332</c:v>
                </c:pt>
                <c:pt idx="1000">
                  <c:v>0.46639999999999998</c:v>
                </c:pt>
                <c:pt idx="1001">
                  <c:v>0.47346666666666665</c:v>
                </c:pt>
                <c:pt idx="1002">
                  <c:v>0.48053333333333331</c:v>
                </c:pt>
                <c:pt idx="1003">
                  <c:v>0.48759999999999998</c:v>
                </c:pt>
                <c:pt idx="1004">
                  <c:v>0.49466666666666664</c:v>
                </c:pt>
                <c:pt idx="1005">
                  <c:v>0.50173333333333336</c:v>
                </c:pt>
                <c:pt idx="1006">
                  <c:v>0.50880000000000003</c:v>
                </c:pt>
                <c:pt idx="1007">
                  <c:v>0.5158666666666667</c:v>
                </c:pt>
                <c:pt idx="1008">
                  <c:v>0.52293333333333336</c:v>
                </c:pt>
                <c:pt idx="1009">
                  <c:v>0.53</c:v>
                </c:pt>
                <c:pt idx="1010">
                  <c:v>0.53706666666666669</c:v>
                </c:pt>
                <c:pt idx="1011">
                  <c:v>0.54413333333333336</c:v>
                </c:pt>
                <c:pt idx="1012">
                  <c:v>0.55120000000000002</c:v>
                </c:pt>
                <c:pt idx="1013">
                  <c:v>0.55826666666666669</c:v>
                </c:pt>
                <c:pt idx="1014">
                  <c:v>0.56533333333333335</c:v>
                </c:pt>
                <c:pt idx="1015">
                  <c:v>0.57240000000000002</c:v>
                </c:pt>
                <c:pt idx="1016">
                  <c:v>0.57946666666666669</c:v>
                </c:pt>
                <c:pt idx="1017">
                  <c:v>0.58653333333333335</c:v>
                </c:pt>
                <c:pt idx="1018">
                  <c:v>0.59360000000000002</c:v>
                </c:pt>
                <c:pt idx="1019">
                  <c:v>0.60066666666666668</c:v>
                </c:pt>
                <c:pt idx="1020">
                  <c:v>0.60773333333333335</c:v>
                </c:pt>
                <c:pt idx="1021">
                  <c:v>0.61480000000000001</c:v>
                </c:pt>
                <c:pt idx="1022">
                  <c:v>0.62186666666666668</c:v>
                </c:pt>
                <c:pt idx="1023">
                  <c:v>0.62893333333333334</c:v>
                </c:pt>
                <c:pt idx="1024">
                  <c:v>0.63600000000000001</c:v>
                </c:pt>
                <c:pt idx="1025">
                  <c:v>0.64306666666666668</c:v>
                </c:pt>
                <c:pt idx="1026">
                  <c:v>0.65013333333333334</c:v>
                </c:pt>
                <c:pt idx="1027">
                  <c:v>0.65720000000000001</c:v>
                </c:pt>
                <c:pt idx="1028">
                  <c:v>0.66426666666666667</c:v>
                </c:pt>
                <c:pt idx="1029">
                  <c:v>0.67133333333333334</c:v>
                </c:pt>
                <c:pt idx="1030">
                  <c:v>0.6784</c:v>
                </c:pt>
                <c:pt idx="1031">
                  <c:v>0.68546666666666667</c:v>
                </c:pt>
                <c:pt idx="1032">
                  <c:v>0.69253333333333333</c:v>
                </c:pt>
                <c:pt idx="1033">
                  <c:v>0.6996</c:v>
                </c:pt>
                <c:pt idx="1034">
                  <c:v>0.70666666666666667</c:v>
                </c:pt>
                <c:pt idx="1035">
                  <c:v>0.71373333333333333</c:v>
                </c:pt>
                <c:pt idx="1036">
                  <c:v>0.7208</c:v>
                </c:pt>
                <c:pt idx="1037">
                  <c:v>0.72786666666666666</c:v>
                </c:pt>
                <c:pt idx="1038">
                  <c:v>0.73493333333333333</c:v>
                </c:pt>
                <c:pt idx="1039">
                  <c:v>0.74199999999999999</c:v>
                </c:pt>
                <c:pt idx="1040">
                  <c:v>0.74906666666666666</c:v>
                </c:pt>
                <c:pt idx="1041">
                  <c:v>0.75613333333333332</c:v>
                </c:pt>
                <c:pt idx="1042">
                  <c:v>0.76319999999999999</c:v>
                </c:pt>
                <c:pt idx="1043">
                  <c:v>0.77026666666666666</c:v>
                </c:pt>
                <c:pt idx="1044">
                  <c:v>0.77733333333333332</c:v>
                </c:pt>
                <c:pt idx="1045">
                  <c:v>0.78439999999999999</c:v>
                </c:pt>
                <c:pt idx="1046">
                  <c:v>0.79146666666666665</c:v>
                </c:pt>
                <c:pt idx="1047">
                  <c:v>0.79853333333333332</c:v>
                </c:pt>
                <c:pt idx="1048">
                  <c:v>0.80559999999999998</c:v>
                </c:pt>
                <c:pt idx="1049">
                  <c:v>0.81266666666666665</c:v>
                </c:pt>
                <c:pt idx="1050">
                  <c:v>0.81973333333333331</c:v>
                </c:pt>
                <c:pt idx="1051">
                  <c:v>0.82679999999999998</c:v>
                </c:pt>
                <c:pt idx="1052">
                  <c:v>0.83386666666666664</c:v>
                </c:pt>
                <c:pt idx="1053">
                  <c:v>0.84093333333333331</c:v>
                </c:pt>
                <c:pt idx="1054">
                  <c:v>0.84799999999999998</c:v>
                </c:pt>
                <c:pt idx="1055">
                  <c:v>0.85506666666666664</c:v>
                </c:pt>
                <c:pt idx="1056">
                  <c:v>0.86213333333333331</c:v>
                </c:pt>
                <c:pt idx="1057">
                  <c:v>0.86919999999999997</c:v>
                </c:pt>
                <c:pt idx="1058">
                  <c:v>0.87626666666666664</c:v>
                </c:pt>
                <c:pt idx="1059">
                  <c:v>0.8833333333333333</c:v>
                </c:pt>
                <c:pt idx="1060">
                  <c:v>0.89039999999999997</c:v>
                </c:pt>
                <c:pt idx="1061">
                  <c:v>0.89746666666666663</c:v>
                </c:pt>
                <c:pt idx="1062">
                  <c:v>0.9045333333333333</c:v>
                </c:pt>
                <c:pt idx="1063">
                  <c:v>0.91159999999999997</c:v>
                </c:pt>
                <c:pt idx="1064">
                  <c:v>0.91866666666666663</c:v>
                </c:pt>
                <c:pt idx="1065">
                  <c:v>0.9257333333333333</c:v>
                </c:pt>
                <c:pt idx="1066">
                  <c:v>0.93279999999999996</c:v>
                </c:pt>
                <c:pt idx="1067">
                  <c:v>0.93986666666666663</c:v>
                </c:pt>
                <c:pt idx="1068">
                  <c:v>0.94693333333333329</c:v>
                </c:pt>
                <c:pt idx="1069">
                  <c:v>0.95399999999999996</c:v>
                </c:pt>
                <c:pt idx="1070">
                  <c:v>0.96106666666666662</c:v>
                </c:pt>
                <c:pt idx="1071">
                  <c:v>0.96813333333333329</c:v>
                </c:pt>
                <c:pt idx="1072">
                  <c:v>0.97519999999999996</c:v>
                </c:pt>
                <c:pt idx="1073">
                  <c:v>0.98226666666666662</c:v>
                </c:pt>
                <c:pt idx="1074">
                  <c:v>0.98933333333333329</c:v>
                </c:pt>
                <c:pt idx="1075">
                  <c:v>0.99639999999999995</c:v>
                </c:pt>
                <c:pt idx="1076">
                  <c:v>1.0034666666666667</c:v>
                </c:pt>
                <c:pt idx="1077">
                  <c:v>1.0105333333333335</c:v>
                </c:pt>
                <c:pt idx="1078">
                  <c:v>1.0176000000000003</c:v>
                </c:pt>
                <c:pt idx="1079">
                  <c:v>1.0246666666666671</c:v>
                </c:pt>
                <c:pt idx="1080">
                  <c:v>1.0317333333333338</c:v>
                </c:pt>
                <c:pt idx="1081">
                  <c:v>1.0388000000000006</c:v>
                </c:pt>
                <c:pt idx="1082">
                  <c:v>1.0458666666666674</c:v>
                </c:pt>
                <c:pt idx="1083">
                  <c:v>1.0529333333333342</c:v>
                </c:pt>
                <c:pt idx="1084">
                  <c:v>1.0600000000000009</c:v>
                </c:pt>
                <c:pt idx="1085">
                  <c:v>1.0670666666666677</c:v>
                </c:pt>
                <c:pt idx="1086">
                  <c:v>1.0741333333333345</c:v>
                </c:pt>
                <c:pt idx="1087">
                  <c:v>1.0812000000000013</c:v>
                </c:pt>
                <c:pt idx="1088">
                  <c:v>1.088266666666668</c:v>
                </c:pt>
                <c:pt idx="1089">
                  <c:v>1.0953333333333348</c:v>
                </c:pt>
                <c:pt idx="1090">
                  <c:v>1.1024000000000016</c:v>
                </c:pt>
                <c:pt idx="1091">
                  <c:v>1.1094666666666684</c:v>
                </c:pt>
                <c:pt idx="1092">
                  <c:v>1.1165333333333352</c:v>
                </c:pt>
                <c:pt idx="1093">
                  <c:v>1.1236000000000019</c:v>
                </c:pt>
                <c:pt idx="1094">
                  <c:v>1.1306666666666687</c:v>
                </c:pt>
                <c:pt idx="1095">
                  <c:v>1.1377333333333355</c:v>
                </c:pt>
                <c:pt idx="1096">
                  <c:v>1.1448000000000023</c:v>
                </c:pt>
                <c:pt idx="1097">
                  <c:v>1.151866666666669</c:v>
                </c:pt>
                <c:pt idx="1098">
                  <c:v>1.1589333333333358</c:v>
                </c:pt>
                <c:pt idx="1099">
                  <c:v>1.1660000000000026</c:v>
                </c:pt>
                <c:pt idx="1100">
                  <c:v>1.1730666666666694</c:v>
                </c:pt>
                <c:pt idx="1101">
                  <c:v>1.1801333333333361</c:v>
                </c:pt>
                <c:pt idx="1102">
                  <c:v>1.1872000000000029</c:v>
                </c:pt>
                <c:pt idx="1103">
                  <c:v>1.1942666666666697</c:v>
                </c:pt>
                <c:pt idx="1104">
                  <c:v>1.2013333333333365</c:v>
                </c:pt>
                <c:pt idx="1105">
                  <c:v>1.2084000000000032</c:v>
                </c:pt>
                <c:pt idx="1106">
                  <c:v>1.21546666666667</c:v>
                </c:pt>
                <c:pt idx="1107">
                  <c:v>1.2225333333333368</c:v>
                </c:pt>
                <c:pt idx="1108">
                  <c:v>1.2296000000000036</c:v>
                </c:pt>
                <c:pt idx="1109">
                  <c:v>1.2366666666666704</c:v>
                </c:pt>
                <c:pt idx="1110">
                  <c:v>1.2437333333333371</c:v>
                </c:pt>
                <c:pt idx="1111">
                  <c:v>1.2508000000000039</c:v>
                </c:pt>
                <c:pt idx="1112">
                  <c:v>1.2578666666666707</c:v>
                </c:pt>
                <c:pt idx="1113">
                  <c:v>1.2649333333333375</c:v>
                </c:pt>
                <c:pt idx="1114">
                  <c:v>1.2720000000000042</c:v>
                </c:pt>
                <c:pt idx="1115">
                  <c:v>1.279066666666671</c:v>
                </c:pt>
                <c:pt idx="1116">
                  <c:v>1.2861333333333378</c:v>
                </c:pt>
                <c:pt idx="1117">
                  <c:v>1.2932000000000046</c:v>
                </c:pt>
                <c:pt idx="1118">
                  <c:v>1.3002666666666713</c:v>
                </c:pt>
                <c:pt idx="1119">
                  <c:v>1.3073333333333381</c:v>
                </c:pt>
                <c:pt idx="1120">
                  <c:v>1.3144000000000049</c:v>
                </c:pt>
                <c:pt idx="1121">
                  <c:v>1.3214666666666717</c:v>
                </c:pt>
                <c:pt idx="1122">
                  <c:v>1.3285333333333385</c:v>
                </c:pt>
                <c:pt idx="1123">
                  <c:v>1.3356000000000052</c:v>
                </c:pt>
                <c:pt idx="1124">
                  <c:v>1.342666666666672</c:v>
                </c:pt>
                <c:pt idx="1125">
                  <c:v>1.3497333333333388</c:v>
                </c:pt>
                <c:pt idx="1126">
                  <c:v>1.3568000000000056</c:v>
                </c:pt>
                <c:pt idx="1127">
                  <c:v>1.3638666666666723</c:v>
                </c:pt>
                <c:pt idx="1128">
                  <c:v>1.3709333333333391</c:v>
                </c:pt>
                <c:pt idx="1129">
                  <c:v>1.3780000000000059</c:v>
                </c:pt>
                <c:pt idx="1130">
                  <c:v>1.3850666666666727</c:v>
                </c:pt>
                <c:pt idx="1131">
                  <c:v>1.3921333333333394</c:v>
                </c:pt>
                <c:pt idx="1132">
                  <c:v>1.3992000000000062</c:v>
                </c:pt>
                <c:pt idx="1133">
                  <c:v>1.406266666666673</c:v>
                </c:pt>
                <c:pt idx="1134">
                  <c:v>1.4133333333333398</c:v>
                </c:pt>
                <c:pt idx="1135">
                  <c:v>1.4204000000000065</c:v>
                </c:pt>
                <c:pt idx="1136">
                  <c:v>1.4274666666666733</c:v>
                </c:pt>
                <c:pt idx="1137">
                  <c:v>1.4345333333333401</c:v>
                </c:pt>
                <c:pt idx="1138">
                  <c:v>1.4416000000000069</c:v>
                </c:pt>
                <c:pt idx="1139">
                  <c:v>1.4486666666666737</c:v>
                </c:pt>
                <c:pt idx="1140">
                  <c:v>1.4557333333333404</c:v>
                </c:pt>
                <c:pt idx="1141">
                  <c:v>1.4628000000000072</c:v>
                </c:pt>
                <c:pt idx="1142">
                  <c:v>1.469866666666674</c:v>
                </c:pt>
                <c:pt idx="1143">
                  <c:v>1.4769333333333408</c:v>
                </c:pt>
                <c:pt idx="1144">
                  <c:v>1.4840000000000075</c:v>
                </c:pt>
                <c:pt idx="1145">
                  <c:v>1.4910666666666743</c:v>
                </c:pt>
                <c:pt idx="1146">
                  <c:v>1.4981333333333411</c:v>
                </c:pt>
                <c:pt idx="1147">
                  <c:v>1.5052000000000079</c:v>
                </c:pt>
                <c:pt idx="1148">
                  <c:v>1.5122666666666746</c:v>
                </c:pt>
                <c:pt idx="1149">
                  <c:v>1.5193333333333414</c:v>
                </c:pt>
                <c:pt idx="1150">
                  <c:v>1.5264000000000082</c:v>
                </c:pt>
                <c:pt idx="1151">
                  <c:v>1.533466666666675</c:v>
                </c:pt>
                <c:pt idx="1152">
                  <c:v>1.5405333333333417</c:v>
                </c:pt>
                <c:pt idx="1153">
                  <c:v>1.5476000000000085</c:v>
                </c:pt>
                <c:pt idx="1154">
                  <c:v>1.5546666666666753</c:v>
                </c:pt>
                <c:pt idx="1155">
                  <c:v>1.5617333333333421</c:v>
                </c:pt>
                <c:pt idx="1156">
                  <c:v>1.5688000000000089</c:v>
                </c:pt>
                <c:pt idx="1157">
                  <c:v>1.5758666666666756</c:v>
                </c:pt>
                <c:pt idx="1158">
                  <c:v>1.5829333333333424</c:v>
                </c:pt>
                <c:pt idx="1159">
                  <c:v>1.5900000000000092</c:v>
                </c:pt>
                <c:pt idx="1160">
                  <c:v>1.597066666666676</c:v>
                </c:pt>
                <c:pt idx="1161">
                  <c:v>1.6041333333333427</c:v>
                </c:pt>
                <c:pt idx="1162">
                  <c:v>1.6112000000000095</c:v>
                </c:pt>
                <c:pt idx="1163">
                  <c:v>1.6182666666666763</c:v>
                </c:pt>
                <c:pt idx="1164">
                  <c:v>1.6253333333333431</c:v>
                </c:pt>
                <c:pt idx="1165">
                  <c:v>1.6324000000000098</c:v>
                </c:pt>
                <c:pt idx="1166">
                  <c:v>1.6394666666666766</c:v>
                </c:pt>
                <c:pt idx="1167">
                  <c:v>1.6465333333333434</c:v>
                </c:pt>
                <c:pt idx="1168">
                  <c:v>1.6536000000000102</c:v>
                </c:pt>
                <c:pt idx="1169">
                  <c:v>1.6606666666666769</c:v>
                </c:pt>
                <c:pt idx="1170">
                  <c:v>1.6677333333333437</c:v>
                </c:pt>
                <c:pt idx="1171">
                  <c:v>1.6748000000000105</c:v>
                </c:pt>
                <c:pt idx="1172">
                  <c:v>1.6818666666666773</c:v>
                </c:pt>
                <c:pt idx="1173">
                  <c:v>1.6889333333333441</c:v>
                </c:pt>
                <c:pt idx="1174">
                  <c:v>1.6960000000000108</c:v>
                </c:pt>
                <c:pt idx="1175">
                  <c:v>1.7030666666666776</c:v>
                </c:pt>
                <c:pt idx="1176">
                  <c:v>1.7101333333333444</c:v>
                </c:pt>
                <c:pt idx="1177">
                  <c:v>1.7172000000000112</c:v>
                </c:pt>
                <c:pt idx="1178">
                  <c:v>1.7242666666666779</c:v>
                </c:pt>
                <c:pt idx="1179">
                  <c:v>1.7313333333333447</c:v>
                </c:pt>
                <c:pt idx="1180">
                  <c:v>1.7384000000000115</c:v>
                </c:pt>
                <c:pt idx="1181">
                  <c:v>1.7454666666666783</c:v>
                </c:pt>
                <c:pt idx="1182">
                  <c:v>1.752533333333345</c:v>
                </c:pt>
                <c:pt idx="1183">
                  <c:v>1.7596000000000118</c:v>
                </c:pt>
                <c:pt idx="1184">
                  <c:v>1.7666666666666786</c:v>
                </c:pt>
                <c:pt idx="1185">
                  <c:v>1.7737333333333454</c:v>
                </c:pt>
                <c:pt idx="1186">
                  <c:v>1.7808000000000122</c:v>
                </c:pt>
                <c:pt idx="1187">
                  <c:v>1.7878666666666789</c:v>
                </c:pt>
                <c:pt idx="1188">
                  <c:v>1.7949333333333457</c:v>
                </c:pt>
                <c:pt idx="1189">
                  <c:v>1.8020000000000125</c:v>
                </c:pt>
                <c:pt idx="1190">
                  <c:v>1.8090666666666793</c:v>
                </c:pt>
                <c:pt idx="1191">
                  <c:v>1.816133333333346</c:v>
                </c:pt>
                <c:pt idx="1192">
                  <c:v>1.8232000000000128</c:v>
                </c:pt>
                <c:pt idx="1193">
                  <c:v>1.8302666666666796</c:v>
                </c:pt>
                <c:pt idx="1194">
                  <c:v>1.8373333333333464</c:v>
                </c:pt>
                <c:pt idx="1195">
                  <c:v>1.8444000000000131</c:v>
                </c:pt>
                <c:pt idx="1196">
                  <c:v>1.8514666666666799</c:v>
                </c:pt>
                <c:pt idx="1197">
                  <c:v>1.8585333333333467</c:v>
                </c:pt>
                <c:pt idx="1198">
                  <c:v>1.8656000000000135</c:v>
                </c:pt>
                <c:pt idx="1199">
                  <c:v>1.8726666666666802</c:v>
                </c:pt>
                <c:pt idx="1200">
                  <c:v>1.879733333333347</c:v>
                </c:pt>
                <c:pt idx="1201">
                  <c:v>1.8868000000000138</c:v>
                </c:pt>
                <c:pt idx="1202">
                  <c:v>1.8938666666666806</c:v>
                </c:pt>
                <c:pt idx="1203">
                  <c:v>1.9009333333333474</c:v>
                </c:pt>
                <c:pt idx="1204">
                  <c:v>1.9080000000000141</c:v>
                </c:pt>
                <c:pt idx="1205">
                  <c:v>1.9150666666666809</c:v>
                </c:pt>
                <c:pt idx="1206">
                  <c:v>1.9221333333333477</c:v>
                </c:pt>
                <c:pt idx="1207">
                  <c:v>1.9292000000000145</c:v>
                </c:pt>
                <c:pt idx="1208">
                  <c:v>1.9362666666666812</c:v>
                </c:pt>
                <c:pt idx="1209">
                  <c:v>1.943333333333348</c:v>
                </c:pt>
                <c:pt idx="1210">
                  <c:v>1.9504000000000148</c:v>
                </c:pt>
                <c:pt idx="1211">
                  <c:v>1.9574666666666816</c:v>
                </c:pt>
                <c:pt idx="1212">
                  <c:v>1.9645333333333483</c:v>
                </c:pt>
                <c:pt idx="1213">
                  <c:v>1.9716000000000151</c:v>
                </c:pt>
                <c:pt idx="1214">
                  <c:v>1.9786666666666819</c:v>
                </c:pt>
                <c:pt idx="1215">
                  <c:v>1.9857333333333487</c:v>
                </c:pt>
                <c:pt idx="1216">
                  <c:v>1.9928000000000154</c:v>
                </c:pt>
                <c:pt idx="1217">
                  <c:v>1.9998666666666822</c:v>
                </c:pt>
                <c:pt idx="1218">
                  <c:v>2.006933333333349</c:v>
                </c:pt>
                <c:pt idx="1219">
                  <c:v>2.0140000000000158</c:v>
                </c:pt>
                <c:pt idx="1220">
                  <c:v>2.0210666666666826</c:v>
                </c:pt>
                <c:pt idx="1221">
                  <c:v>2.0281333333333493</c:v>
                </c:pt>
                <c:pt idx="1222">
                  <c:v>2.0352000000000161</c:v>
                </c:pt>
                <c:pt idx="1223">
                  <c:v>2.0422666666666829</c:v>
                </c:pt>
                <c:pt idx="1224">
                  <c:v>2.0493333333333497</c:v>
                </c:pt>
                <c:pt idx="1225">
                  <c:v>2.0564000000000164</c:v>
                </c:pt>
                <c:pt idx="1226">
                  <c:v>2.0634666666666832</c:v>
                </c:pt>
                <c:pt idx="1227">
                  <c:v>2.07053333333335</c:v>
                </c:pt>
                <c:pt idx="1228">
                  <c:v>2.0776000000000168</c:v>
                </c:pt>
                <c:pt idx="1229">
                  <c:v>2.0846666666666835</c:v>
                </c:pt>
                <c:pt idx="1230">
                  <c:v>2.0917333333333503</c:v>
                </c:pt>
                <c:pt idx="1231">
                  <c:v>2.0988000000000171</c:v>
                </c:pt>
                <c:pt idx="1232">
                  <c:v>2.1058666666666839</c:v>
                </c:pt>
                <c:pt idx="1233">
                  <c:v>2.1129333333333506</c:v>
                </c:pt>
                <c:pt idx="1234">
                  <c:v>2.1200000000000174</c:v>
                </c:pt>
                <c:pt idx="1235">
                  <c:v>2.1270666666666842</c:v>
                </c:pt>
                <c:pt idx="1236">
                  <c:v>2.134133333333351</c:v>
                </c:pt>
                <c:pt idx="1237">
                  <c:v>2.1412000000000178</c:v>
                </c:pt>
                <c:pt idx="1238">
                  <c:v>2.1482666666666845</c:v>
                </c:pt>
                <c:pt idx="1239">
                  <c:v>2.1553333333333513</c:v>
                </c:pt>
                <c:pt idx="1240">
                  <c:v>2.1624000000000181</c:v>
                </c:pt>
                <c:pt idx="1241">
                  <c:v>2.1694666666666849</c:v>
                </c:pt>
                <c:pt idx="1242">
                  <c:v>2.1765333333333516</c:v>
                </c:pt>
                <c:pt idx="1243">
                  <c:v>2.1836000000000184</c:v>
                </c:pt>
                <c:pt idx="1244">
                  <c:v>2.1906666666666852</c:v>
                </c:pt>
                <c:pt idx="1245">
                  <c:v>2.197733333333352</c:v>
                </c:pt>
                <c:pt idx="1246">
                  <c:v>2.2048000000000187</c:v>
                </c:pt>
                <c:pt idx="1247">
                  <c:v>2.2118666666666855</c:v>
                </c:pt>
                <c:pt idx="1248">
                  <c:v>2.2189333333333523</c:v>
                </c:pt>
                <c:pt idx="1249">
                  <c:v>2.2260000000000191</c:v>
                </c:pt>
                <c:pt idx="1250">
                  <c:v>2.2330666666666859</c:v>
                </c:pt>
                <c:pt idx="1251">
                  <c:v>2.2401333333333526</c:v>
                </c:pt>
                <c:pt idx="1252">
                  <c:v>2.2472000000000194</c:v>
                </c:pt>
                <c:pt idx="1253">
                  <c:v>2.2542666666666862</c:v>
                </c:pt>
                <c:pt idx="1254">
                  <c:v>2.261333333333353</c:v>
                </c:pt>
                <c:pt idx="1255">
                  <c:v>2.2684000000000197</c:v>
                </c:pt>
                <c:pt idx="1256">
                  <c:v>2.2754666666666865</c:v>
                </c:pt>
                <c:pt idx="1257">
                  <c:v>2.2825333333333533</c:v>
                </c:pt>
                <c:pt idx="1258">
                  <c:v>2.2896000000000201</c:v>
                </c:pt>
                <c:pt idx="1259">
                  <c:v>2.2966666666666868</c:v>
                </c:pt>
                <c:pt idx="1260">
                  <c:v>2.3037333333333536</c:v>
                </c:pt>
                <c:pt idx="1261">
                  <c:v>2.3108000000000204</c:v>
                </c:pt>
                <c:pt idx="1262">
                  <c:v>2.3178666666666872</c:v>
                </c:pt>
                <c:pt idx="1263">
                  <c:v>2.3249333333333539</c:v>
                </c:pt>
                <c:pt idx="1264">
                  <c:v>2.3320000000000207</c:v>
                </c:pt>
                <c:pt idx="1265">
                  <c:v>2.3390666666666875</c:v>
                </c:pt>
                <c:pt idx="1266">
                  <c:v>2.3461333333333543</c:v>
                </c:pt>
                <c:pt idx="1267">
                  <c:v>2.3532000000000211</c:v>
                </c:pt>
                <c:pt idx="1268">
                  <c:v>2.3602666666666878</c:v>
                </c:pt>
                <c:pt idx="1269">
                  <c:v>2.3673333333333546</c:v>
                </c:pt>
                <c:pt idx="1270">
                  <c:v>2.3744000000000214</c:v>
                </c:pt>
                <c:pt idx="1271">
                  <c:v>2.3814666666666882</c:v>
                </c:pt>
                <c:pt idx="1272">
                  <c:v>2.3885333333333549</c:v>
                </c:pt>
                <c:pt idx="1273">
                  <c:v>2.3956000000000217</c:v>
                </c:pt>
                <c:pt idx="1274">
                  <c:v>2.4026666666666885</c:v>
                </c:pt>
                <c:pt idx="1275">
                  <c:v>2.4097333333333553</c:v>
                </c:pt>
                <c:pt idx="1276">
                  <c:v>2.416800000000022</c:v>
                </c:pt>
                <c:pt idx="1277">
                  <c:v>2.4238666666666888</c:v>
                </c:pt>
                <c:pt idx="1278">
                  <c:v>2.4309333333333556</c:v>
                </c:pt>
                <c:pt idx="1279">
                  <c:v>2.4380000000000224</c:v>
                </c:pt>
                <c:pt idx="1280">
                  <c:v>2.4450666666666891</c:v>
                </c:pt>
                <c:pt idx="1281">
                  <c:v>2.4521333333333559</c:v>
                </c:pt>
                <c:pt idx="1282">
                  <c:v>2.4592000000000227</c:v>
                </c:pt>
                <c:pt idx="1283">
                  <c:v>2.4662666666666895</c:v>
                </c:pt>
                <c:pt idx="1284">
                  <c:v>2.4733333333333563</c:v>
                </c:pt>
                <c:pt idx="1285">
                  <c:v>2.480400000000023</c:v>
                </c:pt>
                <c:pt idx="1286">
                  <c:v>2.4874666666666898</c:v>
                </c:pt>
                <c:pt idx="1287">
                  <c:v>2.4945333333333566</c:v>
                </c:pt>
                <c:pt idx="1288">
                  <c:v>2.5016000000000234</c:v>
                </c:pt>
                <c:pt idx="1289">
                  <c:v>2.5086666666666901</c:v>
                </c:pt>
                <c:pt idx="1290">
                  <c:v>2.5157333333333569</c:v>
                </c:pt>
                <c:pt idx="1291">
                  <c:v>2.5228000000000237</c:v>
                </c:pt>
                <c:pt idx="1292">
                  <c:v>2.5298666666666905</c:v>
                </c:pt>
                <c:pt idx="1293">
                  <c:v>2.5369333333333572</c:v>
                </c:pt>
                <c:pt idx="1294">
                  <c:v>2.544000000000024</c:v>
                </c:pt>
                <c:pt idx="1295">
                  <c:v>2.5510666666666908</c:v>
                </c:pt>
                <c:pt idx="1296">
                  <c:v>2.5581333333333576</c:v>
                </c:pt>
                <c:pt idx="1297">
                  <c:v>2.5652000000000243</c:v>
                </c:pt>
                <c:pt idx="1298">
                  <c:v>2.5722666666666911</c:v>
                </c:pt>
                <c:pt idx="1299">
                  <c:v>2.5793333333333579</c:v>
                </c:pt>
                <c:pt idx="1300">
                  <c:v>2.5864000000000247</c:v>
                </c:pt>
                <c:pt idx="1301">
                  <c:v>2.5934666666666915</c:v>
                </c:pt>
                <c:pt idx="1302">
                  <c:v>2.6005333333333582</c:v>
                </c:pt>
                <c:pt idx="1303">
                  <c:v>2.607600000000025</c:v>
                </c:pt>
                <c:pt idx="1304">
                  <c:v>2.6146666666666918</c:v>
                </c:pt>
                <c:pt idx="1305">
                  <c:v>2.6217333333333586</c:v>
                </c:pt>
                <c:pt idx="1306">
                  <c:v>2.6288000000000253</c:v>
                </c:pt>
                <c:pt idx="1307">
                  <c:v>2.6358666666666921</c:v>
                </c:pt>
                <c:pt idx="1308">
                  <c:v>2.6429333333333589</c:v>
                </c:pt>
                <c:pt idx="1309">
                  <c:v>2.6500000000000257</c:v>
                </c:pt>
                <c:pt idx="1310">
                  <c:v>2.6570666666666924</c:v>
                </c:pt>
                <c:pt idx="1311">
                  <c:v>2.6641333333333592</c:v>
                </c:pt>
                <c:pt idx="1312">
                  <c:v>2.671200000000026</c:v>
                </c:pt>
                <c:pt idx="1313">
                  <c:v>2.6782666666666928</c:v>
                </c:pt>
                <c:pt idx="1314">
                  <c:v>2.6853333333333596</c:v>
                </c:pt>
                <c:pt idx="1315">
                  <c:v>2.6924000000000263</c:v>
                </c:pt>
                <c:pt idx="1316">
                  <c:v>2.6994666666666931</c:v>
                </c:pt>
                <c:pt idx="1317">
                  <c:v>2.7065333333333599</c:v>
                </c:pt>
                <c:pt idx="1318">
                  <c:v>2.7136000000000267</c:v>
                </c:pt>
                <c:pt idx="1319">
                  <c:v>2.7206666666666934</c:v>
                </c:pt>
                <c:pt idx="1320">
                  <c:v>2.7277333333333602</c:v>
                </c:pt>
                <c:pt idx="1321">
                  <c:v>2.734800000000027</c:v>
                </c:pt>
                <c:pt idx="1322">
                  <c:v>2.7418666666666938</c:v>
                </c:pt>
                <c:pt idx="1323">
                  <c:v>2.7489333333333605</c:v>
                </c:pt>
                <c:pt idx="1324">
                  <c:v>2.7560000000000273</c:v>
                </c:pt>
                <c:pt idx="1325">
                  <c:v>2.7630666666666941</c:v>
                </c:pt>
                <c:pt idx="1326">
                  <c:v>2.7701333333333609</c:v>
                </c:pt>
                <c:pt idx="1327">
                  <c:v>2.7772000000000276</c:v>
                </c:pt>
                <c:pt idx="1328">
                  <c:v>2.7842666666666944</c:v>
                </c:pt>
                <c:pt idx="1329">
                  <c:v>2.7913333333333612</c:v>
                </c:pt>
                <c:pt idx="1330">
                  <c:v>2.798400000000028</c:v>
                </c:pt>
                <c:pt idx="1331">
                  <c:v>2.8054666666666948</c:v>
                </c:pt>
                <c:pt idx="1332">
                  <c:v>2.8125333333333615</c:v>
                </c:pt>
                <c:pt idx="1333">
                  <c:v>2.8196000000000283</c:v>
                </c:pt>
                <c:pt idx="1334">
                  <c:v>2.8266666666666951</c:v>
                </c:pt>
                <c:pt idx="1335">
                  <c:v>2.8337333333333619</c:v>
                </c:pt>
                <c:pt idx="1336">
                  <c:v>2.8408000000000286</c:v>
                </c:pt>
                <c:pt idx="1337">
                  <c:v>2.8478666666666954</c:v>
                </c:pt>
                <c:pt idx="1338">
                  <c:v>2.8549333333333622</c:v>
                </c:pt>
                <c:pt idx="1339">
                  <c:v>2.862000000000029</c:v>
                </c:pt>
                <c:pt idx="1340">
                  <c:v>2.8690666666666957</c:v>
                </c:pt>
                <c:pt idx="1341">
                  <c:v>2.8761333333333625</c:v>
                </c:pt>
                <c:pt idx="1342">
                  <c:v>2.8832000000000293</c:v>
                </c:pt>
                <c:pt idx="1343">
                  <c:v>2.8902666666666961</c:v>
                </c:pt>
                <c:pt idx="1344">
                  <c:v>2.8973333333333628</c:v>
                </c:pt>
                <c:pt idx="1345">
                  <c:v>2.9044000000000296</c:v>
                </c:pt>
                <c:pt idx="1346">
                  <c:v>2.9114666666666964</c:v>
                </c:pt>
                <c:pt idx="1347">
                  <c:v>2.9185333333333632</c:v>
                </c:pt>
                <c:pt idx="1348">
                  <c:v>2.92560000000003</c:v>
                </c:pt>
                <c:pt idx="1349">
                  <c:v>2.9326666666666967</c:v>
                </c:pt>
                <c:pt idx="1350">
                  <c:v>2.9397333333333635</c:v>
                </c:pt>
                <c:pt idx="1351">
                  <c:v>2.9468000000000303</c:v>
                </c:pt>
                <c:pt idx="1352">
                  <c:v>2.9538666666666971</c:v>
                </c:pt>
                <c:pt idx="1353">
                  <c:v>2.9609333333333638</c:v>
                </c:pt>
                <c:pt idx="1354">
                  <c:v>2.9680000000000306</c:v>
                </c:pt>
                <c:pt idx="1355">
                  <c:v>2.9750666666666974</c:v>
                </c:pt>
                <c:pt idx="1356">
                  <c:v>2.9821333333333642</c:v>
                </c:pt>
                <c:pt idx="1357">
                  <c:v>2.9892000000000309</c:v>
                </c:pt>
                <c:pt idx="1358">
                  <c:v>2.9962666666666977</c:v>
                </c:pt>
                <c:pt idx="1359">
                  <c:v>3.0033333333333645</c:v>
                </c:pt>
                <c:pt idx="1360">
                  <c:v>3.0104000000000313</c:v>
                </c:pt>
                <c:pt idx="1361">
                  <c:v>3.017466666666698</c:v>
                </c:pt>
                <c:pt idx="1362">
                  <c:v>3.0245333333333648</c:v>
                </c:pt>
                <c:pt idx="1363">
                  <c:v>3.0316000000000316</c:v>
                </c:pt>
                <c:pt idx="1364">
                  <c:v>3.0386666666666984</c:v>
                </c:pt>
                <c:pt idx="1365">
                  <c:v>3.0457333333333652</c:v>
                </c:pt>
                <c:pt idx="1366">
                  <c:v>3.0528000000000319</c:v>
                </c:pt>
                <c:pt idx="1367">
                  <c:v>3.0598666666666987</c:v>
                </c:pt>
                <c:pt idx="1368">
                  <c:v>3.0669333333333655</c:v>
                </c:pt>
                <c:pt idx="1369">
                  <c:v>3.0740000000000323</c:v>
                </c:pt>
                <c:pt idx="1370">
                  <c:v>3.081066666666699</c:v>
                </c:pt>
                <c:pt idx="1371">
                  <c:v>3.0881333333333658</c:v>
                </c:pt>
                <c:pt idx="1372">
                  <c:v>3.0952000000000326</c:v>
                </c:pt>
                <c:pt idx="1373">
                  <c:v>3.1022666666666994</c:v>
                </c:pt>
                <c:pt idx="1374">
                  <c:v>3.1093333333333661</c:v>
                </c:pt>
                <c:pt idx="1375">
                  <c:v>3.1164000000000329</c:v>
                </c:pt>
                <c:pt idx="1376">
                  <c:v>3.1234666666666997</c:v>
                </c:pt>
                <c:pt idx="1377">
                  <c:v>3.1305333333333665</c:v>
                </c:pt>
                <c:pt idx="1378">
                  <c:v>3.1376000000000333</c:v>
                </c:pt>
                <c:pt idx="1379">
                  <c:v>3.1446666666667</c:v>
                </c:pt>
                <c:pt idx="1380">
                  <c:v>3.1517333333333668</c:v>
                </c:pt>
                <c:pt idx="1381">
                  <c:v>3.1588000000000336</c:v>
                </c:pt>
                <c:pt idx="1382">
                  <c:v>3.1658666666667004</c:v>
                </c:pt>
                <c:pt idx="1383">
                  <c:v>3.1729333333333671</c:v>
                </c:pt>
                <c:pt idx="1384">
                  <c:v>3.1800000000000339</c:v>
                </c:pt>
                <c:pt idx="1385">
                  <c:v>3.1870666666667007</c:v>
                </c:pt>
                <c:pt idx="1386">
                  <c:v>3.1941333333333675</c:v>
                </c:pt>
                <c:pt idx="1387">
                  <c:v>3.2012000000000342</c:v>
                </c:pt>
                <c:pt idx="1388">
                  <c:v>3.208266666666701</c:v>
                </c:pt>
                <c:pt idx="1389">
                  <c:v>3.2153333333333678</c:v>
                </c:pt>
                <c:pt idx="1390">
                  <c:v>3.2224000000000346</c:v>
                </c:pt>
                <c:pt idx="1391">
                  <c:v>3.2294666666667013</c:v>
                </c:pt>
                <c:pt idx="1392">
                  <c:v>3.2365333333333681</c:v>
                </c:pt>
                <c:pt idx="1393">
                  <c:v>3.2436000000000349</c:v>
                </c:pt>
                <c:pt idx="1394">
                  <c:v>3.2506666666667017</c:v>
                </c:pt>
                <c:pt idx="1395">
                  <c:v>3.2577333333333685</c:v>
                </c:pt>
                <c:pt idx="1396">
                  <c:v>3.2648000000000352</c:v>
                </c:pt>
                <c:pt idx="1397">
                  <c:v>3.271866666666702</c:v>
                </c:pt>
                <c:pt idx="1398">
                  <c:v>3.2789333333333688</c:v>
                </c:pt>
                <c:pt idx="1399">
                  <c:v>3.2860000000000356</c:v>
                </c:pt>
                <c:pt idx="1400">
                  <c:v>3.2930666666667023</c:v>
                </c:pt>
                <c:pt idx="1401">
                  <c:v>3.3001333333333691</c:v>
                </c:pt>
                <c:pt idx="1402">
                  <c:v>3.3072000000000359</c:v>
                </c:pt>
                <c:pt idx="1403">
                  <c:v>3.3142666666667027</c:v>
                </c:pt>
                <c:pt idx="1404">
                  <c:v>3.3213333333333694</c:v>
                </c:pt>
                <c:pt idx="1405">
                  <c:v>3.3284000000000362</c:v>
                </c:pt>
                <c:pt idx="1406">
                  <c:v>3.335466666666703</c:v>
                </c:pt>
                <c:pt idx="1407">
                  <c:v>3.3425333333333698</c:v>
                </c:pt>
                <c:pt idx="1408">
                  <c:v>3.3496000000000365</c:v>
                </c:pt>
                <c:pt idx="1409">
                  <c:v>3.3566666666667033</c:v>
                </c:pt>
                <c:pt idx="1410">
                  <c:v>3.3637333333333701</c:v>
                </c:pt>
                <c:pt idx="1411">
                  <c:v>3.3708000000000369</c:v>
                </c:pt>
                <c:pt idx="1412">
                  <c:v>3.3778666666667037</c:v>
                </c:pt>
                <c:pt idx="1413">
                  <c:v>3.3849333333333704</c:v>
                </c:pt>
                <c:pt idx="1414">
                  <c:v>3.3920000000000372</c:v>
                </c:pt>
                <c:pt idx="1415">
                  <c:v>3.399066666666704</c:v>
                </c:pt>
                <c:pt idx="1416">
                  <c:v>3.4061333333333708</c:v>
                </c:pt>
                <c:pt idx="1417">
                  <c:v>3.4132000000000375</c:v>
                </c:pt>
                <c:pt idx="1418">
                  <c:v>3.4202666666667043</c:v>
                </c:pt>
                <c:pt idx="1419">
                  <c:v>3.4273333333333711</c:v>
                </c:pt>
                <c:pt idx="1420">
                  <c:v>3.4344000000000379</c:v>
                </c:pt>
                <c:pt idx="1421">
                  <c:v>3.4414666666667046</c:v>
                </c:pt>
                <c:pt idx="1422">
                  <c:v>3.4485333333333714</c:v>
                </c:pt>
                <c:pt idx="1423">
                  <c:v>3.4556000000000382</c:v>
                </c:pt>
                <c:pt idx="1424">
                  <c:v>3.462666666666705</c:v>
                </c:pt>
                <c:pt idx="1425">
                  <c:v>3.4697333333333717</c:v>
                </c:pt>
                <c:pt idx="1426">
                  <c:v>3.4768000000000385</c:v>
                </c:pt>
                <c:pt idx="1427">
                  <c:v>3.4838666666667053</c:v>
                </c:pt>
                <c:pt idx="1428">
                  <c:v>3.4909333333333721</c:v>
                </c:pt>
                <c:pt idx="1429">
                  <c:v>3.4980000000000389</c:v>
                </c:pt>
                <c:pt idx="1430">
                  <c:v>3.5050666666667056</c:v>
                </c:pt>
                <c:pt idx="1431">
                  <c:v>3.5121333333333724</c:v>
                </c:pt>
                <c:pt idx="1432">
                  <c:v>3.5192000000000392</c:v>
                </c:pt>
                <c:pt idx="1433">
                  <c:v>3.526266666666706</c:v>
                </c:pt>
                <c:pt idx="1434">
                  <c:v>3.5333333333333727</c:v>
                </c:pt>
                <c:pt idx="1435">
                  <c:v>3.5404000000000395</c:v>
                </c:pt>
                <c:pt idx="1436">
                  <c:v>3.5474666666667063</c:v>
                </c:pt>
                <c:pt idx="1437">
                  <c:v>3.5545333333333731</c:v>
                </c:pt>
                <c:pt idx="1438">
                  <c:v>3.5616000000000398</c:v>
                </c:pt>
                <c:pt idx="1439">
                  <c:v>3.5686666666667066</c:v>
                </c:pt>
                <c:pt idx="1440">
                  <c:v>3.5757333333333734</c:v>
                </c:pt>
                <c:pt idx="1441">
                  <c:v>3.5828000000000402</c:v>
                </c:pt>
                <c:pt idx="1442">
                  <c:v>3.589866666666707</c:v>
                </c:pt>
                <c:pt idx="1443">
                  <c:v>3.5969333333333737</c:v>
                </c:pt>
                <c:pt idx="1444">
                  <c:v>3.6040000000000405</c:v>
                </c:pt>
                <c:pt idx="1445">
                  <c:v>3.6110666666667073</c:v>
                </c:pt>
                <c:pt idx="1446">
                  <c:v>3.6181333333333741</c:v>
                </c:pt>
                <c:pt idx="1447">
                  <c:v>3.6252000000000408</c:v>
                </c:pt>
                <c:pt idx="1448">
                  <c:v>3.6322666666667076</c:v>
                </c:pt>
                <c:pt idx="1449">
                  <c:v>3.6393333333333744</c:v>
                </c:pt>
                <c:pt idx="1450">
                  <c:v>3.6464000000000412</c:v>
                </c:pt>
                <c:pt idx="1451">
                  <c:v>3.6534666666667079</c:v>
                </c:pt>
                <c:pt idx="1452">
                  <c:v>3.6605333333333747</c:v>
                </c:pt>
                <c:pt idx="1453">
                  <c:v>3.6676000000000415</c:v>
                </c:pt>
                <c:pt idx="1454">
                  <c:v>3.6746666666667083</c:v>
                </c:pt>
                <c:pt idx="1455">
                  <c:v>3.681733333333375</c:v>
                </c:pt>
                <c:pt idx="1456">
                  <c:v>3.6888000000000418</c:v>
                </c:pt>
                <c:pt idx="1457">
                  <c:v>3.6958666666667086</c:v>
                </c:pt>
                <c:pt idx="1458">
                  <c:v>3.7029333333333754</c:v>
                </c:pt>
                <c:pt idx="1459">
                  <c:v>3.7100000000000422</c:v>
                </c:pt>
                <c:pt idx="1460">
                  <c:v>3.7170666666667089</c:v>
                </c:pt>
                <c:pt idx="1461">
                  <c:v>3.7241333333333757</c:v>
                </c:pt>
                <c:pt idx="1462">
                  <c:v>3.7312000000000425</c:v>
                </c:pt>
                <c:pt idx="1463">
                  <c:v>3.7382666666667093</c:v>
                </c:pt>
                <c:pt idx="1464">
                  <c:v>3.745333333333376</c:v>
                </c:pt>
                <c:pt idx="1465">
                  <c:v>3.7524000000000428</c:v>
                </c:pt>
                <c:pt idx="1466">
                  <c:v>3.7594666666667096</c:v>
                </c:pt>
                <c:pt idx="1467">
                  <c:v>3.7665333333333764</c:v>
                </c:pt>
                <c:pt idx="1468">
                  <c:v>3.7736000000000431</c:v>
                </c:pt>
                <c:pt idx="1469">
                  <c:v>3.7806666666667099</c:v>
                </c:pt>
                <c:pt idx="1470">
                  <c:v>3.7877333333333767</c:v>
                </c:pt>
                <c:pt idx="1471">
                  <c:v>3.7948000000000435</c:v>
                </c:pt>
                <c:pt idx="1472">
                  <c:v>3.8018666666667102</c:v>
                </c:pt>
                <c:pt idx="1473">
                  <c:v>3.808933333333377</c:v>
                </c:pt>
                <c:pt idx="1474">
                  <c:v>3.8160000000000438</c:v>
                </c:pt>
                <c:pt idx="1475">
                  <c:v>3.8230666666667106</c:v>
                </c:pt>
                <c:pt idx="1476">
                  <c:v>3.8301333333333774</c:v>
                </c:pt>
                <c:pt idx="1477">
                  <c:v>3.8372000000000441</c:v>
                </c:pt>
                <c:pt idx="1478">
                  <c:v>3.8442666666667109</c:v>
                </c:pt>
                <c:pt idx="1479">
                  <c:v>3.8513333333333777</c:v>
                </c:pt>
                <c:pt idx="1480">
                  <c:v>3.8584000000000445</c:v>
                </c:pt>
                <c:pt idx="1481">
                  <c:v>3.8654666666667112</c:v>
                </c:pt>
                <c:pt idx="1482">
                  <c:v>3.872533333333378</c:v>
                </c:pt>
                <c:pt idx="1483">
                  <c:v>3.8796000000000448</c:v>
                </c:pt>
                <c:pt idx="1484">
                  <c:v>3.8866666666667116</c:v>
                </c:pt>
                <c:pt idx="1485">
                  <c:v>3.8937333333333783</c:v>
                </c:pt>
                <c:pt idx="1486">
                  <c:v>3.9008000000000451</c:v>
                </c:pt>
                <c:pt idx="1487">
                  <c:v>3.9078666666667119</c:v>
                </c:pt>
                <c:pt idx="1488">
                  <c:v>3.9149333333333787</c:v>
                </c:pt>
                <c:pt idx="1489">
                  <c:v>3.9220000000000454</c:v>
                </c:pt>
                <c:pt idx="1490">
                  <c:v>3.9290666666667122</c:v>
                </c:pt>
                <c:pt idx="1491">
                  <c:v>3.936133333333379</c:v>
                </c:pt>
                <c:pt idx="1492">
                  <c:v>3.9432000000000458</c:v>
                </c:pt>
                <c:pt idx="1493">
                  <c:v>3.9502666666667126</c:v>
                </c:pt>
                <c:pt idx="1494">
                  <c:v>3.9573333333333793</c:v>
                </c:pt>
                <c:pt idx="1495">
                  <c:v>3.9644000000000461</c:v>
                </c:pt>
                <c:pt idx="1496">
                  <c:v>3.9714666666667129</c:v>
                </c:pt>
                <c:pt idx="1497">
                  <c:v>3.9785333333333797</c:v>
                </c:pt>
                <c:pt idx="1498">
                  <c:v>3.9856000000000464</c:v>
                </c:pt>
                <c:pt idx="1499">
                  <c:v>3.9926666666667132</c:v>
                </c:pt>
                <c:pt idx="1500">
                  <c:v>3.99973333333338</c:v>
                </c:pt>
                <c:pt idx="1501">
                  <c:v>4</c:v>
                </c:pt>
                <c:pt idx="1502">
                  <c:v>4</c:v>
                </c:pt>
              </c:numCache>
            </c:numRef>
          </c:yVal>
          <c:smooth val="0"/>
        </c:ser>
        <c:ser>
          <c:idx val="1"/>
          <c:order val="1"/>
          <c:tx>
            <c:v>Bundslamshøjde</c:v>
          </c:tx>
          <c:spPr>
            <a:ln>
              <a:solidFill>
                <a:schemeClr val="accent6">
                  <a:lumMod val="50000"/>
                </a:schemeClr>
              </a:solidFill>
            </a:ln>
          </c:spPr>
          <c:marker>
            <c:symbol val="none"/>
          </c:marker>
          <c:xVal>
            <c:numRef>
              <c:f>'Beregninger scenarie 3'!$G$30:$G$1530</c:f>
              <c:numCache>
                <c:formatCode>#,##0.00</c:formatCode>
                <c:ptCount val="1501"/>
                <c:pt idx="0">
                  <c:v>2</c:v>
                </c:pt>
                <c:pt idx="1">
                  <c:v>2.0070666666666668</c:v>
                </c:pt>
                <c:pt idx="2">
                  <c:v>2.0141333333333336</c:v>
                </c:pt>
                <c:pt idx="3">
                  <c:v>2.0211999999999999</c:v>
                </c:pt>
                <c:pt idx="4">
                  <c:v>2.0282666666666667</c:v>
                </c:pt>
                <c:pt idx="5">
                  <c:v>2.0353333333333334</c:v>
                </c:pt>
                <c:pt idx="6">
                  <c:v>2.0424000000000002</c:v>
                </c:pt>
                <c:pt idx="7">
                  <c:v>2.0494666666666665</c:v>
                </c:pt>
                <c:pt idx="8">
                  <c:v>2.0565333333333333</c:v>
                </c:pt>
                <c:pt idx="9">
                  <c:v>2.0636000000000001</c:v>
                </c:pt>
                <c:pt idx="10">
                  <c:v>2.0706666666666669</c:v>
                </c:pt>
                <c:pt idx="11">
                  <c:v>2.0777333333333332</c:v>
                </c:pt>
                <c:pt idx="12">
                  <c:v>2.0848</c:v>
                </c:pt>
                <c:pt idx="13">
                  <c:v>2.0918666666666668</c:v>
                </c:pt>
                <c:pt idx="14">
                  <c:v>2.0989333333333335</c:v>
                </c:pt>
                <c:pt idx="15">
                  <c:v>2.1059999999999999</c:v>
                </c:pt>
                <c:pt idx="16">
                  <c:v>2.1130666666666666</c:v>
                </c:pt>
                <c:pt idx="17">
                  <c:v>2.1201333333333334</c:v>
                </c:pt>
                <c:pt idx="18">
                  <c:v>2.1272000000000002</c:v>
                </c:pt>
                <c:pt idx="19">
                  <c:v>2.1342666666666665</c:v>
                </c:pt>
                <c:pt idx="20">
                  <c:v>2.1413333333333333</c:v>
                </c:pt>
                <c:pt idx="21">
                  <c:v>2.1484000000000001</c:v>
                </c:pt>
                <c:pt idx="22">
                  <c:v>2.1554666666666669</c:v>
                </c:pt>
                <c:pt idx="23">
                  <c:v>2.1625333333333332</c:v>
                </c:pt>
                <c:pt idx="24">
                  <c:v>2.1696</c:v>
                </c:pt>
                <c:pt idx="25">
                  <c:v>2.1766666666666667</c:v>
                </c:pt>
                <c:pt idx="26">
                  <c:v>2.1837333333333335</c:v>
                </c:pt>
                <c:pt idx="27">
                  <c:v>2.1907999999999999</c:v>
                </c:pt>
                <c:pt idx="28">
                  <c:v>2.1978666666666666</c:v>
                </c:pt>
                <c:pt idx="29">
                  <c:v>2.2049333333333334</c:v>
                </c:pt>
                <c:pt idx="30">
                  <c:v>2.2120000000000002</c:v>
                </c:pt>
                <c:pt idx="31">
                  <c:v>2.2190666666666665</c:v>
                </c:pt>
                <c:pt idx="32">
                  <c:v>2.2261333333333333</c:v>
                </c:pt>
                <c:pt idx="33">
                  <c:v>2.2332000000000001</c:v>
                </c:pt>
                <c:pt idx="34">
                  <c:v>2.2402666666666669</c:v>
                </c:pt>
                <c:pt idx="35">
                  <c:v>2.2473333333333332</c:v>
                </c:pt>
                <c:pt idx="36">
                  <c:v>2.2544</c:v>
                </c:pt>
                <c:pt idx="37">
                  <c:v>2.2614666666666667</c:v>
                </c:pt>
                <c:pt idx="38">
                  <c:v>2.2685333333333335</c:v>
                </c:pt>
                <c:pt idx="39">
                  <c:v>2.2755999999999998</c:v>
                </c:pt>
                <c:pt idx="40">
                  <c:v>2.2826666666666666</c:v>
                </c:pt>
                <c:pt idx="41">
                  <c:v>2.2897333333333334</c:v>
                </c:pt>
                <c:pt idx="42">
                  <c:v>2.2968000000000002</c:v>
                </c:pt>
                <c:pt idx="43">
                  <c:v>2.3038666666666665</c:v>
                </c:pt>
                <c:pt idx="44">
                  <c:v>2.3109333333333333</c:v>
                </c:pt>
                <c:pt idx="45">
                  <c:v>2.3180000000000001</c:v>
                </c:pt>
                <c:pt idx="46">
                  <c:v>2.3250666666666668</c:v>
                </c:pt>
                <c:pt idx="47">
                  <c:v>2.3321333333333332</c:v>
                </c:pt>
                <c:pt idx="48">
                  <c:v>2.3391999999999999</c:v>
                </c:pt>
                <c:pt idx="49">
                  <c:v>2.3462666666666667</c:v>
                </c:pt>
                <c:pt idx="50">
                  <c:v>2.3533333333333335</c:v>
                </c:pt>
                <c:pt idx="51">
                  <c:v>2.3603999999999998</c:v>
                </c:pt>
                <c:pt idx="52">
                  <c:v>2.3674666666666666</c:v>
                </c:pt>
                <c:pt idx="53">
                  <c:v>2.3745333333333334</c:v>
                </c:pt>
                <c:pt idx="54">
                  <c:v>2.3816000000000002</c:v>
                </c:pt>
                <c:pt idx="55">
                  <c:v>2.3886666666666665</c:v>
                </c:pt>
                <c:pt idx="56">
                  <c:v>2.3957333333333333</c:v>
                </c:pt>
                <c:pt idx="57">
                  <c:v>2.4028</c:v>
                </c:pt>
                <c:pt idx="58">
                  <c:v>2.4098666666666668</c:v>
                </c:pt>
                <c:pt idx="59">
                  <c:v>2.4169333333333332</c:v>
                </c:pt>
                <c:pt idx="60">
                  <c:v>2.4239999999999999</c:v>
                </c:pt>
                <c:pt idx="61">
                  <c:v>2.4310666666666667</c:v>
                </c:pt>
                <c:pt idx="62">
                  <c:v>2.4381333333333335</c:v>
                </c:pt>
                <c:pt idx="63">
                  <c:v>2.4451999999999998</c:v>
                </c:pt>
                <c:pt idx="64">
                  <c:v>2.4522666666666666</c:v>
                </c:pt>
                <c:pt idx="65">
                  <c:v>2.4593333333333334</c:v>
                </c:pt>
                <c:pt idx="66">
                  <c:v>2.4664000000000001</c:v>
                </c:pt>
                <c:pt idx="67">
                  <c:v>2.4734666666666665</c:v>
                </c:pt>
                <c:pt idx="68">
                  <c:v>2.4805333333333333</c:v>
                </c:pt>
                <c:pt idx="69">
                  <c:v>2.4876</c:v>
                </c:pt>
                <c:pt idx="70">
                  <c:v>2.4946666666666668</c:v>
                </c:pt>
                <c:pt idx="71">
                  <c:v>2.5017333333333331</c:v>
                </c:pt>
                <c:pt idx="72">
                  <c:v>2.5087999999999999</c:v>
                </c:pt>
                <c:pt idx="73">
                  <c:v>2.5158666666666667</c:v>
                </c:pt>
                <c:pt idx="74">
                  <c:v>2.5229333333333335</c:v>
                </c:pt>
                <c:pt idx="75">
                  <c:v>2.5300000000000002</c:v>
                </c:pt>
                <c:pt idx="76">
                  <c:v>2.5370666666666666</c:v>
                </c:pt>
                <c:pt idx="77">
                  <c:v>2.5441333333333334</c:v>
                </c:pt>
                <c:pt idx="78">
                  <c:v>2.5512000000000001</c:v>
                </c:pt>
                <c:pt idx="79">
                  <c:v>2.5582666666666665</c:v>
                </c:pt>
                <c:pt idx="80">
                  <c:v>2.5653333333333332</c:v>
                </c:pt>
                <c:pt idx="81">
                  <c:v>2.5724</c:v>
                </c:pt>
                <c:pt idx="82">
                  <c:v>2.5794666666666668</c:v>
                </c:pt>
                <c:pt idx="83">
                  <c:v>2.5865333333333336</c:v>
                </c:pt>
                <c:pt idx="84">
                  <c:v>2.5935999999999999</c:v>
                </c:pt>
                <c:pt idx="85">
                  <c:v>2.6006666666666667</c:v>
                </c:pt>
                <c:pt idx="86">
                  <c:v>2.6077333333333335</c:v>
                </c:pt>
                <c:pt idx="87">
                  <c:v>2.6147999999999998</c:v>
                </c:pt>
                <c:pt idx="88">
                  <c:v>2.6218666666666666</c:v>
                </c:pt>
                <c:pt idx="89">
                  <c:v>2.6289333333333333</c:v>
                </c:pt>
                <c:pt idx="90">
                  <c:v>2.6360000000000001</c:v>
                </c:pt>
                <c:pt idx="91">
                  <c:v>2.6430666666666669</c:v>
                </c:pt>
                <c:pt idx="92">
                  <c:v>2.6501333333333332</c:v>
                </c:pt>
                <c:pt idx="93">
                  <c:v>2.6572</c:v>
                </c:pt>
                <c:pt idx="94">
                  <c:v>2.6642666666666668</c:v>
                </c:pt>
                <c:pt idx="95">
                  <c:v>2.6713333333333331</c:v>
                </c:pt>
                <c:pt idx="96">
                  <c:v>2.6783999999999999</c:v>
                </c:pt>
                <c:pt idx="97">
                  <c:v>2.6854666666666667</c:v>
                </c:pt>
                <c:pt idx="98">
                  <c:v>2.6925333333333334</c:v>
                </c:pt>
                <c:pt idx="99">
                  <c:v>2.6996000000000002</c:v>
                </c:pt>
                <c:pt idx="100">
                  <c:v>2.7066666666666666</c:v>
                </c:pt>
                <c:pt idx="101">
                  <c:v>2.7137333333333333</c:v>
                </c:pt>
                <c:pt idx="102">
                  <c:v>2.7208000000000001</c:v>
                </c:pt>
                <c:pt idx="103">
                  <c:v>2.7278666666666664</c:v>
                </c:pt>
                <c:pt idx="104">
                  <c:v>2.7349333333333332</c:v>
                </c:pt>
                <c:pt idx="105">
                  <c:v>2.742</c:v>
                </c:pt>
                <c:pt idx="106">
                  <c:v>2.7490666666666668</c:v>
                </c:pt>
                <c:pt idx="107">
                  <c:v>2.7561333333333335</c:v>
                </c:pt>
                <c:pt idx="108">
                  <c:v>2.7631999999999999</c:v>
                </c:pt>
                <c:pt idx="109">
                  <c:v>2.7702666666666667</c:v>
                </c:pt>
                <c:pt idx="110">
                  <c:v>2.7773333333333334</c:v>
                </c:pt>
                <c:pt idx="111">
                  <c:v>2.7843999999999998</c:v>
                </c:pt>
                <c:pt idx="112">
                  <c:v>2.7914666666666665</c:v>
                </c:pt>
                <c:pt idx="113">
                  <c:v>2.7985333333333333</c:v>
                </c:pt>
                <c:pt idx="114">
                  <c:v>2.8056000000000001</c:v>
                </c:pt>
                <c:pt idx="115">
                  <c:v>2.8126666666666669</c:v>
                </c:pt>
                <c:pt idx="116">
                  <c:v>2.8197333333333332</c:v>
                </c:pt>
                <c:pt idx="117">
                  <c:v>2.8268</c:v>
                </c:pt>
                <c:pt idx="118">
                  <c:v>2.8338666666666668</c:v>
                </c:pt>
                <c:pt idx="119">
                  <c:v>2.8409333333333331</c:v>
                </c:pt>
                <c:pt idx="120">
                  <c:v>2.8479999999999999</c:v>
                </c:pt>
                <c:pt idx="121">
                  <c:v>2.8550666666666666</c:v>
                </c:pt>
                <c:pt idx="122">
                  <c:v>2.8621333333333334</c:v>
                </c:pt>
                <c:pt idx="123">
                  <c:v>2.8692000000000002</c:v>
                </c:pt>
                <c:pt idx="124">
                  <c:v>2.8762666666666665</c:v>
                </c:pt>
                <c:pt idx="125">
                  <c:v>2.8833333333333333</c:v>
                </c:pt>
                <c:pt idx="126">
                  <c:v>2.8904000000000001</c:v>
                </c:pt>
                <c:pt idx="127">
                  <c:v>2.8974666666666664</c:v>
                </c:pt>
                <c:pt idx="128">
                  <c:v>2.9045333333333332</c:v>
                </c:pt>
                <c:pt idx="129">
                  <c:v>2.9116</c:v>
                </c:pt>
                <c:pt idx="130">
                  <c:v>2.9186666666666667</c:v>
                </c:pt>
                <c:pt idx="131">
                  <c:v>2.9257333333333335</c:v>
                </c:pt>
                <c:pt idx="132">
                  <c:v>2.9327999999999999</c:v>
                </c:pt>
                <c:pt idx="133">
                  <c:v>2.9398666666666666</c:v>
                </c:pt>
                <c:pt idx="134">
                  <c:v>2.9469333333333334</c:v>
                </c:pt>
                <c:pt idx="135">
                  <c:v>2.9539999999999997</c:v>
                </c:pt>
                <c:pt idx="136">
                  <c:v>2.9610666666666665</c:v>
                </c:pt>
                <c:pt idx="137">
                  <c:v>2.9681333333333333</c:v>
                </c:pt>
                <c:pt idx="138">
                  <c:v>2.9752000000000001</c:v>
                </c:pt>
                <c:pt idx="139">
                  <c:v>2.9822666666666668</c:v>
                </c:pt>
                <c:pt idx="140">
                  <c:v>2.9893333333333332</c:v>
                </c:pt>
                <c:pt idx="141">
                  <c:v>2.9964</c:v>
                </c:pt>
                <c:pt idx="142">
                  <c:v>3.0034666666666667</c:v>
                </c:pt>
                <c:pt idx="143">
                  <c:v>3.0105333333333335</c:v>
                </c:pt>
                <c:pt idx="144">
                  <c:v>3.0176000000000003</c:v>
                </c:pt>
                <c:pt idx="145">
                  <c:v>3.0246666666666671</c:v>
                </c:pt>
                <c:pt idx="146">
                  <c:v>3.0317333333333338</c:v>
                </c:pt>
                <c:pt idx="147">
                  <c:v>3.0388000000000006</c:v>
                </c:pt>
                <c:pt idx="148">
                  <c:v>3.0458666666666674</c:v>
                </c:pt>
                <c:pt idx="149">
                  <c:v>3.0529333333333342</c:v>
                </c:pt>
                <c:pt idx="150">
                  <c:v>3.0600000000000009</c:v>
                </c:pt>
                <c:pt idx="151">
                  <c:v>3.0670666666666677</c:v>
                </c:pt>
                <c:pt idx="152">
                  <c:v>3.0741333333333345</c:v>
                </c:pt>
                <c:pt idx="153">
                  <c:v>3.0812000000000013</c:v>
                </c:pt>
                <c:pt idx="154">
                  <c:v>3.088266666666668</c:v>
                </c:pt>
                <c:pt idx="155">
                  <c:v>3.0953333333333348</c:v>
                </c:pt>
                <c:pt idx="156">
                  <c:v>3.1024000000000016</c:v>
                </c:pt>
                <c:pt idx="157">
                  <c:v>3.1094666666666684</c:v>
                </c:pt>
                <c:pt idx="158">
                  <c:v>3.1165333333333352</c:v>
                </c:pt>
                <c:pt idx="159">
                  <c:v>3.1236000000000019</c:v>
                </c:pt>
                <c:pt idx="160">
                  <c:v>3.1306666666666687</c:v>
                </c:pt>
                <c:pt idx="161">
                  <c:v>3.1377333333333355</c:v>
                </c:pt>
                <c:pt idx="162">
                  <c:v>3.1448000000000023</c:v>
                </c:pt>
                <c:pt idx="163">
                  <c:v>3.151866666666669</c:v>
                </c:pt>
                <c:pt idx="164">
                  <c:v>3.1589333333333358</c:v>
                </c:pt>
                <c:pt idx="165">
                  <c:v>3.1660000000000026</c:v>
                </c:pt>
                <c:pt idx="166">
                  <c:v>3.1730666666666694</c:v>
                </c:pt>
                <c:pt idx="167">
                  <c:v>3.1801333333333361</c:v>
                </c:pt>
                <c:pt idx="168">
                  <c:v>3.1872000000000029</c:v>
                </c:pt>
                <c:pt idx="169">
                  <c:v>3.1942666666666697</c:v>
                </c:pt>
                <c:pt idx="170">
                  <c:v>3.2013333333333365</c:v>
                </c:pt>
                <c:pt idx="171">
                  <c:v>3.2084000000000032</c:v>
                </c:pt>
                <c:pt idx="172">
                  <c:v>3.21546666666667</c:v>
                </c:pt>
                <c:pt idx="173">
                  <c:v>3.2225333333333368</c:v>
                </c:pt>
                <c:pt idx="174">
                  <c:v>3.2296000000000036</c:v>
                </c:pt>
                <c:pt idx="175">
                  <c:v>3.2366666666666704</c:v>
                </c:pt>
                <c:pt idx="176">
                  <c:v>3.2437333333333371</c:v>
                </c:pt>
                <c:pt idx="177">
                  <c:v>3.2508000000000039</c:v>
                </c:pt>
                <c:pt idx="178">
                  <c:v>3.2578666666666707</c:v>
                </c:pt>
                <c:pt idx="179">
                  <c:v>3.2649333333333375</c:v>
                </c:pt>
                <c:pt idx="180">
                  <c:v>3.2720000000000042</c:v>
                </c:pt>
                <c:pt idx="181">
                  <c:v>3.279066666666671</c:v>
                </c:pt>
                <c:pt idx="182">
                  <c:v>3.2861333333333378</c:v>
                </c:pt>
                <c:pt idx="183">
                  <c:v>3.2932000000000046</c:v>
                </c:pt>
                <c:pt idx="184">
                  <c:v>3.3002666666666713</c:v>
                </c:pt>
                <c:pt idx="185">
                  <c:v>3.3073333333333381</c:v>
                </c:pt>
                <c:pt idx="186">
                  <c:v>3.3144000000000049</c:v>
                </c:pt>
                <c:pt idx="187">
                  <c:v>3.3214666666666717</c:v>
                </c:pt>
                <c:pt idx="188">
                  <c:v>3.3285333333333385</c:v>
                </c:pt>
                <c:pt idx="189">
                  <c:v>3.3356000000000052</c:v>
                </c:pt>
                <c:pt idx="190">
                  <c:v>3.342666666666672</c:v>
                </c:pt>
                <c:pt idx="191">
                  <c:v>3.3497333333333388</c:v>
                </c:pt>
                <c:pt idx="192">
                  <c:v>3.3568000000000056</c:v>
                </c:pt>
                <c:pt idx="193">
                  <c:v>3.3638666666666723</c:v>
                </c:pt>
                <c:pt idx="194">
                  <c:v>3.3709333333333391</c:v>
                </c:pt>
                <c:pt idx="195">
                  <c:v>3.3780000000000059</c:v>
                </c:pt>
                <c:pt idx="196">
                  <c:v>3.3850666666666727</c:v>
                </c:pt>
                <c:pt idx="197">
                  <c:v>3.3921333333333394</c:v>
                </c:pt>
                <c:pt idx="198">
                  <c:v>3.3992000000000062</c:v>
                </c:pt>
                <c:pt idx="199">
                  <c:v>3.406266666666673</c:v>
                </c:pt>
                <c:pt idx="200">
                  <c:v>3.4133333333333398</c:v>
                </c:pt>
                <c:pt idx="201">
                  <c:v>3.4204000000000065</c:v>
                </c:pt>
                <c:pt idx="202">
                  <c:v>3.4274666666666733</c:v>
                </c:pt>
                <c:pt idx="203">
                  <c:v>3.4345333333333401</c:v>
                </c:pt>
                <c:pt idx="204">
                  <c:v>3.4416000000000069</c:v>
                </c:pt>
                <c:pt idx="205">
                  <c:v>3.4486666666666737</c:v>
                </c:pt>
                <c:pt idx="206">
                  <c:v>3.4557333333333404</c:v>
                </c:pt>
                <c:pt idx="207">
                  <c:v>3.4628000000000072</c:v>
                </c:pt>
                <c:pt idx="208">
                  <c:v>3.469866666666674</c:v>
                </c:pt>
                <c:pt idx="209">
                  <c:v>3.4769333333333408</c:v>
                </c:pt>
                <c:pt idx="210">
                  <c:v>3.4840000000000075</c:v>
                </c:pt>
                <c:pt idx="211">
                  <c:v>3.4910666666666743</c:v>
                </c:pt>
                <c:pt idx="212">
                  <c:v>3.4981333333333411</c:v>
                </c:pt>
                <c:pt idx="213">
                  <c:v>3.5052000000000079</c:v>
                </c:pt>
                <c:pt idx="214">
                  <c:v>3.5122666666666746</c:v>
                </c:pt>
                <c:pt idx="215">
                  <c:v>3.5193333333333414</c:v>
                </c:pt>
                <c:pt idx="216">
                  <c:v>3.5264000000000082</c:v>
                </c:pt>
                <c:pt idx="217">
                  <c:v>3.533466666666675</c:v>
                </c:pt>
                <c:pt idx="218">
                  <c:v>3.5405333333333417</c:v>
                </c:pt>
                <c:pt idx="219">
                  <c:v>3.5476000000000085</c:v>
                </c:pt>
                <c:pt idx="220">
                  <c:v>3.5546666666666753</c:v>
                </c:pt>
                <c:pt idx="221">
                  <c:v>3.5617333333333421</c:v>
                </c:pt>
                <c:pt idx="222">
                  <c:v>3.5688000000000089</c:v>
                </c:pt>
                <c:pt idx="223">
                  <c:v>3.5758666666666756</c:v>
                </c:pt>
                <c:pt idx="224">
                  <c:v>3.5829333333333424</c:v>
                </c:pt>
                <c:pt idx="225">
                  <c:v>3.5900000000000092</c:v>
                </c:pt>
                <c:pt idx="226">
                  <c:v>3.597066666666676</c:v>
                </c:pt>
                <c:pt idx="227">
                  <c:v>3.6041333333333427</c:v>
                </c:pt>
                <c:pt idx="228">
                  <c:v>3.6112000000000095</c:v>
                </c:pt>
                <c:pt idx="229">
                  <c:v>3.6182666666666763</c:v>
                </c:pt>
                <c:pt idx="230">
                  <c:v>3.6253333333333431</c:v>
                </c:pt>
                <c:pt idx="231">
                  <c:v>3.6324000000000098</c:v>
                </c:pt>
                <c:pt idx="232">
                  <c:v>3.6394666666666766</c:v>
                </c:pt>
                <c:pt idx="233">
                  <c:v>3.6465333333333434</c:v>
                </c:pt>
                <c:pt idx="234">
                  <c:v>3.6536000000000102</c:v>
                </c:pt>
                <c:pt idx="235">
                  <c:v>3.6606666666666769</c:v>
                </c:pt>
                <c:pt idx="236">
                  <c:v>3.6677333333333437</c:v>
                </c:pt>
                <c:pt idx="237">
                  <c:v>3.6748000000000105</c:v>
                </c:pt>
                <c:pt idx="238">
                  <c:v>3.6818666666666773</c:v>
                </c:pt>
                <c:pt idx="239">
                  <c:v>3.6889333333333441</c:v>
                </c:pt>
                <c:pt idx="240">
                  <c:v>3.6960000000000108</c:v>
                </c:pt>
                <c:pt idx="241">
                  <c:v>3.7030666666666776</c:v>
                </c:pt>
                <c:pt idx="242">
                  <c:v>3.7101333333333444</c:v>
                </c:pt>
                <c:pt idx="243">
                  <c:v>3.7172000000000112</c:v>
                </c:pt>
                <c:pt idx="244">
                  <c:v>3.7242666666666779</c:v>
                </c:pt>
                <c:pt idx="245">
                  <c:v>3.7313333333333447</c:v>
                </c:pt>
                <c:pt idx="246">
                  <c:v>3.7384000000000115</c:v>
                </c:pt>
                <c:pt idx="247">
                  <c:v>3.7454666666666783</c:v>
                </c:pt>
                <c:pt idx="248">
                  <c:v>3.752533333333345</c:v>
                </c:pt>
                <c:pt idx="249">
                  <c:v>3.7596000000000118</c:v>
                </c:pt>
                <c:pt idx="250">
                  <c:v>3.7666666666666786</c:v>
                </c:pt>
                <c:pt idx="251">
                  <c:v>3.7737333333333454</c:v>
                </c:pt>
                <c:pt idx="252">
                  <c:v>3.7808000000000122</c:v>
                </c:pt>
                <c:pt idx="253">
                  <c:v>3.7878666666666789</c:v>
                </c:pt>
                <c:pt idx="254">
                  <c:v>3.7949333333333457</c:v>
                </c:pt>
                <c:pt idx="255">
                  <c:v>3.8020000000000125</c:v>
                </c:pt>
                <c:pt idx="256">
                  <c:v>3.8090666666666793</c:v>
                </c:pt>
                <c:pt idx="257">
                  <c:v>3.816133333333346</c:v>
                </c:pt>
                <c:pt idx="258">
                  <c:v>3.8232000000000128</c:v>
                </c:pt>
                <c:pt idx="259">
                  <c:v>3.8302666666666796</c:v>
                </c:pt>
                <c:pt idx="260">
                  <c:v>3.8373333333333464</c:v>
                </c:pt>
                <c:pt idx="261">
                  <c:v>3.8444000000000131</c:v>
                </c:pt>
                <c:pt idx="262">
                  <c:v>3.8514666666666799</c:v>
                </c:pt>
                <c:pt idx="263">
                  <c:v>3.8585333333333467</c:v>
                </c:pt>
                <c:pt idx="264">
                  <c:v>3.8656000000000135</c:v>
                </c:pt>
                <c:pt idx="265">
                  <c:v>3.8726666666666802</c:v>
                </c:pt>
                <c:pt idx="266">
                  <c:v>3.879733333333347</c:v>
                </c:pt>
                <c:pt idx="267">
                  <c:v>3.8868000000000138</c:v>
                </c:pt>
                <c:pt idx="268">
                  <c:v>3.8938666666666806</c:v>
                </c:pt>
                <c:pt idx="269">
                  <c:v>3.9009333333333474</c:v>
                </c:pt>
                <c:pt idx="270">
                  <c:v>3.9080000000000141</c:v>
                </c:pt>
                <c:pt idx="271">
                  <c:v>3.9150666666666809</c:v>
                </c:pt>
                <c:pt idx="272">
                  <c:v>3.9221333333333477</c:v>
                </c:pt>
                <c:pt idx="273">
                  <c:v>3.9292000000000145</c:v>
                </c:pt>
                <c:pt idx="274">
                  <c:v>3.9362666666666812</c:v>
                </c:pt>
                <c:pt idx="275">
                  <c:v>3.943333333333348</c:v>
                </c:pt>
                <c:pt idx="276">
                  <c:v>3.9504000000000148</c:v>
                </c:pt>
                <c:pt idx="277">
                  <c:v>3.9574666666666816</c:v>
                </c:pt>
                <c:pt idx="278">
                  <c:v>3.9645333333333483</c:v>
                </c:pt>
                <c:pt idx="279">
                  <c:v>3.9716000000000151</c:v>
                </c:pt>
                <c:pt idx="280">
                  <c:v>3.9786666666666819</c:v>
                </c:pt>
                <c:pt idx="281">
                  <c:v>3.9857333333333487</c:v>
                </c:pt>
                <c:pt idx="282">
                  <c:v>3.9928000000000154</c:v>
                </c:pt>
                <c:pt idx="283">
                  <c:v>3.9998666666666822</c:v>
                </c:pt>
                <c:pt idx="284">
                  <c:v>4.0069333333333486</c:v>
                </c:pt>
                <c:pt idx="285">
                  <c:v>4.0140000000000153</c:v>
                </c:pt>
                <c:pt idx="286">
                  <c:v>4.0210666666666821</c:v>
                </c:pt>
                <c:pt idx="287">
                  <c:v>4.0281333333333489</c:v>
                </c:pt>
                <c:pt idx="288">
                  <c:v>4.0352000000000157</c:v>
                </c:pt>
                <c:pt idx="289">
                  <c:v>4.0422666666666824</c:v>
                </c:pt>
                <c:pt idx="290">
                  <c:v>4.0493333333333492</c:v>
                </c:pt>
                <c:pt idx="291">
                  <c:v>4.056400000000016</c:v>
                </c:pt>
                <c:pt idx="292">
                  <c:v>4.0634666666666828</c:v>
                </c:pt>
                <c:pt idx="293">
                  <c:v>4.0705333333333495</c:v>
                </c:pt>
                <c:pt idx="294">
                  <c:v>4.0776000000000163</c:v>
                </c:pt>
                <c:pt idx="295">
                  <c:v>4.0846666666666831</c:v>
                </c:pt>
                <c:pt idx="296">
                  <c:v>4.0917333333333499</c:v>
                </c:pt>
                <c:pt idx="297">
                  <c:v>4.0988000000000167</c:v>
                </c:pt>
                <c:pt idx="298">
                  <c:v>4.1058666666666834</c:v>
                </c:pt>
                <c:pt idx="299">
                  <c:v>4.1129333333333502</c:v>
                </c:pt>
                <c:pt idx="300">
                  <c:v>4.120000000000017</c:v>
                </c:pt>
                <c:pt idx="301">
                  <c:v>4.1270666666666838</c:v>
                </c:pt>
                <c:pt idx="302">
                  <c:v>4.1341333333333505</c:v>
                </c:pt>
                <c:pt idx="303">
                  <c:v>4.1412000000000173</c:v>
                </c:pt>
                <c:pt idx="304">
                  <c:v>4.1482666666666841</c:v>
                </c:pt>
                <c:pt idx="305">
                  <c:v>4.1553333333333509</c:v>
                </c:pt>
                <c:pt idx="306">
                  <c:v>4.1624000000000176</c:v>
                </c:pt>
                <c:pt idx="307">
                  <c:v>4.1694666666666844</c:v>
                </c:pt>
                <c:pt idx="308">
                  <c:v>4.1765333333333512</c:v>
                </c:pt>
                <c:pt idx="309">
                  <c:v>4.183600000000018</c:v>
                </c:pt>
                <c:pt idx="310">
                  <c:v>4.1906666666666847</c:v>
                </c:pt>
                <c:pt idx="311">
                  <c:v>4.1977333333333515</c:v>
                </c:pt>
                <c:pt idx="312">
                  <c:v>4.2048000000000183</c:v>
                </c:pt>
                <c:pt idx="313">
                  <c:v>4.2118666666666851</c:v>
                </c:pt>
                <c:pt idx="314">
                  <c:v>4.2189333333333519</c:v>
                </c:pt>
                <c:pt idx="315">
                  <c:v>4.2260000000000186</c:v>
                </c:pt>
                <c:pt idx="316">
                  <c:v>4.2330666666666854</c:v>
                </c:pt>
                <c:pt idx="317">
                  <c:v>4.2401333333333522</c:v>
                </c:pt>
                <c:pt idx="318">
                  <c:v>4.247200000000019</c:v>
                </c:pt>
                <c:pt idx="319">
                  <c:v>4.2542666666666857</c:v>
                </c:pt>
                <c:pt idx="320">
                  <c:v>4.2613333333333525</c:v>
                </c:pt>
                <c:pt idx="321">
                  <c:v>4.2684000000000193</c:v>
                </c:pt>
                <c:pt idx="322">
                  <c:v>4.2754666666666861</c:v>
                </c:pt>
                <c:pt idx="323">
                  <c:v>4.2825333333333528</c:v>
                </c:pt>
                <c:pt idx="324">
                  <c:v>4.2896000000000196</c:v>
                </c:pt>
                <c:pt idx="325">
                  <c:v>4.2966666666666864</c:v>
                </c:pt>
                <c:pt idx="326">
                  <c:v>4.3037333333333532</c:v>
                </c:pt>
                <c:pt idx="327">
                  <c:v>4.3108000000000199</c:v>
                </c:pt>
                <c:pt idx="328">
                  <c:v>4.3178666666666867</c:v>
                </c:pt>
                <c:pt idx="329">
                  <c:v>4.3249333333333535</c:v>
                </c:pt>
                <c:pt idx="330">
                  <c:v>4.3320000000000203</c:v>
                </c:pt>
                <c:pt idx="331">
                  <c:v>4.3390666666666871</c:v>
                </c:pt>
                <c:pt idx="332">
                  <c:v>4.3461333333333538</c:v>
                </c:pt>
                <c:pt idx="333">
                  <c:v>4.3532000000000206</c:v>
                </c:pt>
                <c:pt idx="334">
                  <c:v>4.3602666666666874</c:v>
                </c:pt>
                <c:pt idx="335">
                  <c:v>4.3673333333333542</c:v>
                </c:pt>
                <c:pt idx="336">
                  <c:v>4.3744000000000209</c:v>
                </c:pt>
                <c:pt idx="337">
                  <c:v>4.3814666666666877</c:v>
                </c:pt>
                <c:pt idx="338">
                  <c:v>4.3885333333333545</c:v>
                </c:pt>
                <c:pt idx="339">
                  <c:v>4.3956000000000213</c:v>
                </c:pt>
                <c:pt idx="340">
                  <c:v>4.402666666666688</c:v>
                </c:pt>
                <c:pt idx="341">
                  <c:v>4.4097333333333548</c:v>
                </c:pt>
                <c:pt idx="342">
                  <c:v>4.4168000000000216</c:v>
                </c:pt>
                <c:pt idx="343">
                  <c:v>4.4238666666666884</c:v>
                </c:pt>
                <c:pt idx="344">
                  <c:v>4.4309333333333552</c:v>
                </c:pt>
                <c:pt idx="345">
                  <c:v>4.4380000000000219</c:v>
                </c:pt>
                <c:pt idx="346">
                  <c:v>4.4450666666666887</c:v>
                </c:pt>
                <c:pt idx="347">
                  <c:v>4.4521333333333555</c:v>
                </c:pt>
                <c:pt idx="348">
                  <c:v>4.4592000000000223</c:v>
                </c:pt>
                <c:pt idx="349">
                  <c:v>4.466266666666689</c:v>
                </c:pt>
                <c:pt idx="350">
                  <c:v>4.4733333333333558</c:v>
                </c:pt>
                <c:pt idx="351">
                  <c:v>4.4804000000000226</c:v>
                </c:pt>
                <c:pt idx="352">
                  <c:v>4.4874666666666894</c:v>
                </c:pt>
                <c:pt idx="353">
                  <c:v>4.4945333333333561</c:v>
                </c:pt>
                <c:pt idx="354">
                  <c:v>4.5016000000000229</c:v>
                </c:pt>
                <c:pt idx="355">
                  <c:v>4.5086666666666897</c:v>
                </c:pt>
                <c:pt idx="356">
                  <c:v>4.5157333333333565</c:v>
                </c:pt>
                <c:pt idx="357">
                  <c:v>4.5228000000000232</c:v>
                </c:pt>
                <c:pt idx="358">
                  <c:v>4.52986666666669</c:v>
                </c:pt>
                <c:pt idx="359">
                  <c:v>4.5369333333333568</c:v>
                </c:pt>
                <c:pt idx="360">
                  <c:v>4.5440000000000236</c:v>
                </c:pt>
                <c:pt idx="361">
                  <c:v>4.5510666666666904</c:v>
                </c:pt>
                <c:pt idx="362">
                  <c:v>4.5581333333333571</c:v>
                </c:pt>
                <c:pt idx="363">
                  <c:v>4.5652000000000239</c:v>
                </c:pt>
                <c:pt idx="364">
                  <c:v>4.5722666666666907</c:v>
                </c:pt>
                <c:pt idx="365">
                  <c:v>4.5793333333333575</c:v>
                </c:pt>
                <c:pt idx="366">
                  <c:v>4.5864000000000242</c:v>
                </c:pt>
                <c:pt idx="367">
                  <c:v>4.593466666666691</c:v>
                </c:pt>
                <c:pt idx="368">
                  <c:v>4.6005333333333578</c:v>
                </c:pt>
                <c:pt idx="369">
                  <c:v>4.6076000000000246</c:v>
                </c:pt>
                <c:pt idx="370">
                  <c:v>4.6146666666666913</c:v>
                </c:pt>
                <c:pt idx="371">
                  <c:v>4.6217333333333581</c:v>
                </c:pt>
                <c:pt idx="372">
                  <c:v>4.6288000000000249</c:v>
                </c:pt>
                <c:pt idx="373">
                  <c:v>4.6358666666666917</c:v>
                </c:pt>
                <c:pt idx="374">
                  <c:v>4.6429333333333584</c:v>
                </c:pt>
                <c:pt idx="375">
                  <c:v>4.6500000000000252</c:v>
                </c:pt>
                <c:pt idx="376">
                  <c:v>4.657066666666692</c:v>
                </c:pt>
                <c:pt idx="377">
                  <c:v>4.6641333333333588</c:v>
                </c:pt>
                <c:pt idx="378">
                  <c:v>4.6712000000000256</c:v>
                </c:pt>
                <c:pt idx="379">
                  <c:v>4.6782666666666923</c:v>
                </c:pt>
                <c:pt idx="380">
                  <c:v>4.6853333333333591</c:v>
                </c:pt>
                <c:pt idx="381">
                  <c:v>4.6924000000000259</c:v>
                </c:pt>
                <c:pt idx="382">
                  <c:v>4.6994666666666927</c:v>
                </c:pt>
                <c:pt idx="383">
                  <c:v>4.7065333333333594</c:v>
                </c:pt>
                <c:pt idx="384">
                  <c:v>4.7136000000000262</c:v>
                </c:pt>
                <c:pt idx="385">
                  <c:v>4.720666666666693</c:v>
                </c:pt>
                <c:pt idx="386">
                  <c:v>4.7277333333333598</c:v>
                </c:pt>
                <c:pt idx="387">
                  <c:v>4.7348000000000265</c:v>
                </c:pt>
                <c:pt idx="388">
                  <c:v>4.7418666666666933</c:v>
                </c:pt>
                <c:pt idx="389">
                  <c:v>4.7489333333333601</c:v>
                </c:pt>
                <c:pt idx="390">
                  <c:v>4.7560000000000269</c:v>
                </c:pt>
                <c:pt idx="391">
                  <c:v>4.7630666666666936</c:v>
                </c:pt>
                <c:pt idx="392">
                  <c:v>4.7701333333333604</c:v>
                </c:pt>
                <c:pt idx="393">
                  <c:v>4.7772000000000272</c:v>
                </c:pt>
                <c:pt idx="394">
                  <c:v>4.784266666666694</c:v>
                </c:pt>
                <c:pt idx="395">
                  <c:v>4.7913333333333608</c:v>
                </c:pt>
                <c:pt idx="396">
                  <c:v>4.7984000000000275</c:v>
                </c:pt>
                <c:pt idx="397">
                  <c:v>4.8054666666666943</c:v>
                </c:pt>
                <c:pt idx="398">
                  <c:v>4.8125333333333611</c:v>
                </c:pt>
                <c:pt idx="399">
                  <c:v>4.8196000000000279</c:v>
                </c:pt>
                <c:pt idx="400">
                  <c:v>4.8266666666666946</c:v>
                </c:pt>
                <c:pt idx="401">
                  <c:v>4.8337333333333614</c:v>
                </c:pt>
                <c:pt idx="402">
                  <c:v>4.8408000000000282</c:v>
                </c:pt>
                <c:pt idx="403">
                  <c:v>4.847866666666695</c:v>
                </c:pt>
                <c:pt idx="404">
                  <c:v>4.8549333333333617</c:v>
                </c:pt>
                <c:pt idx="405">
                  <c:v>4.8620000000000285</c:v>
                </c:pt>
                <c:pt idx="406">
                  <c:v>4.8690666666666953</c:v>
                </c:pt>
                <c:pt idx="407">
                  <c:v>4.8761333333333621</c:v>
                </c:pt>
                <c:pt idx="408">
                  <c:v>4.8832000000000289</c:v>
                </c:pt>
                <c:pt idx="409">
                  <c:v>4.8902666666666956</c:v>
                </c:pt>
                <c:pt idx="410">
                  <c:v>4.8973333333333624</c:v>
                </c:pt>
                <c:pt idx="411">
                  <c:v>4.9044000000000292</c:v>
                </c:pt>
                <c:pt idx="412">
                  <c:v>4.911466666666696</c:v>
                </c:pt>
                <c:pt idx="413">
                  <c:v>4.9185333333333627</c:v>
                </c:pt>
                <c:pt idx="414">
                  <c:v>4.9256000000000295</c:v>
                </c:pt>
                <c:pt idx="415">
                  <c:v>4.9326666666666963</c:v>
                </c:pt>
                <c:pt idx="416">
                  <c:v>4.9397333333333631</c:v>
                </c:pt>
                <c:pt idx="417">
                  <c:v>4.9468000000000298</c:v>
                </c:pt>
                <c:pt idx="418">
                  <c:v>4.9538666666666966</c:v>
                </c:pt>
                <c:pt idx="419">
                  <c:v>4.9609333333333634</c:v>
                </c:pt>
                <c:pt idx="420">
                  <c:v>4.9680000000000302</c:v>
                </c:pt>
                <c:pt idx="421">
                  <c:v>4.9750666666666969</c:v>
                </c:pt>
                <c:pt idx="422">
                  <c:v>4.9821333333333637</c:v>
                </c:pt>
                <c:pt idx="423">
                  <c:v>4.9892000000000305</c:v>
                </c:pt>
                <c:pt idx="424">
                  <c:v>4.9962666666666973</c:v>
                </c:pt>
                <c:pt idx="425">
                  <c:v>5.0033333333333641</c:v>
                </c:pt>
                <c:pt idx="426">
                  <c:v>5.0104000000000308</c:v>
                </c:pt>
                <c:pt idx="427">
                  <c:v>5.0174666666666976</c:v>
                </c:pt>
                <c:pt idx="428">
                  <c:v>5.0245333333333644</c:v>
                </c:pt>
                <c:pt idx="429">
                  <c:v>5.0316000000000312</c:v>
                </c:pt>
                <c:pt idx="430">
                  <c:v>5.0386666666666979</c:v>
                </c:pt>
                <c:pt idx="431">
                  <c:v>5.0457333333333647</c:v>
                </c:pt>
                <c:pt idx="432">
                  <c:v>5.0528000000000315</c:v>
                </c:pt>
                <c:pt idx="433">
                  <c:v>5.0598666666666983</c:v>
                </c:pt>
                <c:pt idx="434">
                  <c:v>5.066933333333365</c:v>
                </c:pt>
                <c:pt idx="435">
                  <c:v>5.0740000000000318</c:v>
                </c:pt>
                <c:pt idx="436">
                  <c:v>5.0810666666666986</c:v>
                </c:pt>
                <c:pt idx="437">
                  <c:v>5.0881333333333654</c:v>
                </c:pt>
                <c:pt idx="438">
                  <c:v>5.0952000000000321</c:v>
                </c:pt>
                <c:pt idx="439">
                  <c:v>5.1022666666666989</c:v>
                </c:pt>
                <c:pt idx="440">
                  <c:v>5.1093333333333657</c:v>
                </c:pt>
                <c:pt idx="441">
                  <c:v>5.1164000000000325</c:v>
                </c:pt>
                <c:pt idx="442">
                  <c:v>5.1234666666666993</c:v>
                </c:pt>
                <c:pt idx="443">
                  <c:v>5.130533333333366</c:v>
                </c:pt>
                <c:pt idx="444">
                  <c:v>5.1376000000000328</c:v>
                </c:pt>
                <c:pt idx="445">
                  <c:v>5.1446666666666996</c:v>
                </c:pt>
                <c:pt idx="446">
                  <c:v>5.1517333333333664</c:v>
                </c:pt>
                <c:pt idx="447">
                  <c:v>5.1588000000000331</c:v>
                </c:pt>
                <c:pt idx="448">
                  <c:v>5.1658666666666999</c:v>
                </c:pt>
                <c:pt idx="449">
                  <c:v>5.1729333333333667</c:v>
                </c:pt>
                <c:pt idx="450">
                  <c:v>5.1800000000000335</c:v>
                </c:pt>
                <c:pt idx="451">
                  <c:v>5.1870666666667002</c:v>
                </c:pt>
                <c:pt idx="452">
                  <c:v>5.194133333333367</c:v>
                </c:pt>
                <c:pt idx="453">
                  <c:v>5.2012000000000338</c:v>
                </c:pt>
                <c:pt idx="454">
                  <c:v>5.2082666666667006</c:v>
                </c:pt>
                <c:pt idx="455">
                  <c:v>5.2153333333333673</c:v>
                </c:pt>
                <c:pt idx="456">
                  <c:v>5.2224000000000341</c:v>
                </c:pt>
                <c:pt idx="457">
                  <c:v>5.2294666666667009</c:v>
                </c:pt>
                <c:pt idx="458">
                  <c:v>5.2365333333333677</c:v>
                </c:pt>
                <c:pt idx="459">
                  <c:v>5.2436000000000345</c:v>
                </c:pt>
                <c:pt idx="460">
                  <c:v>5.2506666666667012</c:v>
                </c:pt>
                <c:pt idx="461">
                  <c:v>5.257733333333368</c:v>
                </c:pt>
                <c:pt idx="462">
                  <c:v>5.2648000000000348</c:v>
                </c:pt>
                <c:pt idx="463">
                  <c:v>5.2718666666667016</c:v>
                </c:pt>
                <c:pt idx="464">
                  <c:v>5.2789333333333683</c:v>
                </c:pt>
                <c:pt idx="465">
                  <c:v>5.2860000000000351</c:v>
                </c:pt>
                <c:pt idx="466">
                  <c:v>5.2930666666667019</c:v>
                </c:pt>
                <c:pt idx="467">
                  <c:v>5.3001333333333687</c:v>
                </c:pt>
                <c:pt idx="468">
                  <c:v>5.3072000000000354</c:v>
                </c:pt>
                <c:pt idx="469">
                  <c:v>5.3142666666667022</c:v>
                </c:pt>
                <c:pt idx="470">
                  <c:v>5.321333333333369</c:v>
                </c:pt>
                <c:pt idx="471">
                  <c:v>5.3284000000000358</c:v>
                </c:pt>
                <c:pt idx="472">
                  <c:v>5.3354666666667026</c:v>
                </c:pt>
                <c:pt idx="473">
                  <c:v>5.3425333333333693</c:v>
                </c:pt>
                <c:pt idx="474">
                  <c:v>5.3496000000000361</c:v>
                </c:pt>
                <c:pt idx="475">
                  <c:v>5.3566666666667029</c:v>
                </c:pt>
                <c:pt idx="476">
                  <c:v>5.3637333333333697</c:v>
                </c:pt>
                <c:pt idx="477">
                  <c:v>5.3708000000000364</c:v>
                </c:pt>
                <c:pt idx="478">
                  <c:v>5.3778666666667032</c:v>
                </c:pt>
                <c:pt idx="479">
                  <c:v>5.38493333333337</c:v>
                </c:pt>
                <c:pt idx="480">
                  <c:v>5.3920000000000368</c:v>
                </c:pt>
                <c:pt idx="481">
                  <c:v>5.3990666666667035</c:v>
                </c:pt>
                <c:pt idx="482">
                  <c:v>5.4061333333333703</c:v>
                </c:pt>
                <c:pt idx="483">
                  <c:v>5.4132000000000371</c:v>
                </c:pt>
                <c:pt idx="484">
                  <c:v>5.4202666666667039</c:v>
                </c:pt>
                <c:pt idx="485">
                  <c:v>5.4273333333333706</c:v>
                </c:pt>
                <c:pt idx="486">
                  <c:v>5.4344000000000374</c:v>
                </c:pt>
                <c:pt idx="487">
                  <c:v>5.4414666666667042</c:v>
                </c:pt>
                <c:pt idx="488">
                  <c:v>5.448533333333371</c:v>
                </c:pt>
                <c:pt idx="489">
                  <c:v>5.4556000000000378</c:v>
                </c:pt>
                <c:pt idx="490">
                  <c:v>5.4626666666667045</c:v>
                </c:pt>
                <c:pt idx="491">
                  <c:v>5.4697333333333713</c:v>
                </c:pt>
                <c:pt idx="492">
                  <c:v>5.4768000000000381</c:v>
                </c:pt>
                <c:pt idx="493">
                  <c:v>5.4838666666667049</c:v>
                </c:pt>
                <c:pt idx="494">
                  <c:v>5.4909333333333716</c:v>
                </c:pt>
                <c:pt idx="495">
                  <c:v>5.4980000000000384</c:v>
                </c:pt>
                <c:pt idx="496">
                  <c:v>5.5050666666667052</c:v>
                </c:pt>
                <c:pt idx="497">
                  <c:v>5.512133333333372</c:v>
                </c:pt>
                <c:pt idx="498">
                  <c:v>5.5192000000000387</c:v>
                </c:pt>
                <c:pt idx="499">
                  <c:v>5.5262666666667055</c:v>
                </c:pt>
                <c:pt idx="500">
                  <c:v>5.5333333333333723</c:v>
                </c:pt>
                <c:pt idx="501">
                  <c:v>5.5404000000000391</c:v>
                </c:pt>
                <c:pt idx="502">
                  <c:v>5.5474666666667058</c:v>
                </c:pt>
                <c:pt idx="503">
                  <c:v>5.5545333333333726</c:v>
                </c:pt>
                <c:pt idx="504">
                  <c:v>5.5616000000000394</c:v>
                </c:pt>
                <c:pt idx="505">
                  <c:v>5.5686666666667062</c:v>
                </c:pt>
                <c:pt idx="506">
                  <c:v>5.575733333333373</c:v>
                </c:pt>
                <c:pt idx="507">
                  <c:v>5.5828000000000397</c:v>
                </c:pt>
                <c:pt idx="508">
                  <c:v>5.5898666666667065</c:v>
                </c:pt>
                <c:pt idx="509">
                  <c:v>5.5969333333333733</c:v>
                </c:pt>
                <c:pt idx="510">
                  <c:v>5.6040000000000401</c:v>
                </c:pt>
                <c:pt idx="511">
                  <c:v>5.6110666666667068</c:v>
                </c:pt>
                <c:pt idx="512">
                  <c:v>5.6181333333333736</c:v>
                </c:pt>
                <c:pt idx="513">
                  <c:v>5.6252000000000404</c:v>
                </c:pt>
                <c:pt idx="514">
                  <c:v>5.6322666666667072</c:v>
                </c:pt>
                <c:pt idx="515">
                  <c:v>5.6393333333333739</c:v>
                </c:pt>
                <c:pt idx="516">
                  <c:v>5.6464000000000407</c:v>
                </c:pt>
                <c:pt idx="517">
                  <c:v>5.6534666666667075</c:v>
                </c:pt>
                <c:pt idx="518">
                  <c:v>5.6605333333333743</c:v>
                </c:pt>
                <c:pt idx="519">
                  <c:v>5.667600000000041</c:v>
                </c:pt>
                <c:pt idx="520">
                  <c:v>5.6746666666667078</c:v>
                </c:pt>
                <c:pt idx="521">
                  <c:v>5.6817333333333746</c:v>
                </c:pt>
                <c:pt idx="522">
                  <c:v>5.6888000000000414</c:v>
                </c:pt>
                <c:pt idx="523">
                  <c:v>5.6958666666667082</c:v>
                </c:pt>
                <c:pt idx="524">
                  <c:v>5.7029333333333749</c:v>
                </c:pt>
                <c:pt idx="525">
                  <c:v>5.7100000000000417</c:v>
                </c:pt>
                <c:pt idx="526">
                  <c:v>5.7170666666667085</c:v>
                </c:pt>
                <c:pt idx="527">
                  <c:v>5.7241333333333753</c:v>
                </c:pt>
                <c:pt idx="528">
                  <c:v>5.731200000000042</c:v>
                </c:pt>
                <c:pt idx="529">
                  <c:v>5.7382666666667088</c:v>
                </c:pt>
                <c:pt idx="530">
                  <c:v>5.7453333333333756</c:v>
                </c:pt>
                <c:pt idx="531">
                  <c:v>5.7524000000000424</c:v>
                </c:pt>
                <c:pt idx="532">
                  <c:v>5.7594666666667091</c:v>
                </c:pt>
                <c:pt idx="533">
                  <c:v>5.7665333333333759</c:v>
                </c:pt>
                <c:pt idx="534">
                  <c:v>5.7736000000000427</c:v>
                </c:pt>
                <c:pt idx="535">
                  <c:v>5.7806666666667095</c:v>
                </c:pt>
                <c:pt idx="536">
                  <c:v>5.7877333333333763</c:v>
                </c:pt>
                <c:pt idx="537">
                  <c:v>5.794800000000043</c:v>
                </c:pt>
                <c:pt idx="538">
                  <c:v>5.8018666666667098</c:v>
                </c:pt>
                <c:pt idx="539">
                  <c:v>5.8089333333333766</c:v>
                </c:pt>
                <c:pt idx="540">
                  <c:v>5.8160000000000434</c:v>
                </c:pt>
                <c:pt idx="541">
                  <c:v>5.8230666666667101</c:v>
                </c:pt>
                <c:pt idx="542">
                  <c:v>5.8301333333333769</c:v>
                </c:pt>
                <c:pt idx="543">
                  <c:v>5.8372000000000437</c:v>
                </c:pt>
                <c:pt idx="544">
                  <c:v>5.8442666666667105</c:v>
                </c:pt>
                <c:pt idx="545">
                  <c:v>5.8513333333333772</c:v>
                </c:pt>
                <c:pt idx="546">
                  <c:v>5.858400000000044</c:v>
                </c:pt>
                <c:pt idx="547">
                  <c:v>5.8654666666667108</c:v>
                </c:pt>
                <c:pt idx="548">
                  <c:v>5.8725333333333776</c:v>
                </c:pt>
                <c:pt idx="549">
                  <c:v>5.8796000000000443</c:v>
                </c:pt>
                <c:pt idx="550">
                  <c:v>5.8866666666667111</c:v>
                </c:pt>
                <c:pt idx="551">
                  <c:v>5.8937333333333779</c:v>
                </c:pt>
                <c:pt idx="552">
                  <c:v>5.9008000000000447</c:v>
                </c:pt>
                <c:pt idx="553">
                  <c:v>5.9078666666667115</c:v>
                </c:pt>
                <c:pt idx="554">
                  <c:v>5.9149333333333782</c:v>
                </c:pt>
                <c:pt idx="555">
                  <c:v>5.922000000000045</c:v>
                </c:pt>
                <c:pt idx="556">
                  <c:v>5.9290666666667118</c:v>
                </c:pt>
                <c:pt idx="557">
                  <c:v>5.9361333333333786</c:v>
                </c:pt>
                <c:pt idx="558">
                  <c:v>5.9432000000000453</c:v>
                </c:pt>
                <c:pt idx="559">
                  <c:v>5.9502666666667121</c:v>
                </c:pt>
                <c:pt idx="560">
                  <c:v>5.9573333333333789</c:v>
                </c:pt>
                <c:pt idx="561">
                  <c:v>5.9644000000000457</c:v>
                </c:pt>
                <c:pt idx="562">
                  <c:v>5.9714666666667124</c:v>
                </c:pt>
                <c:pt idx="563">
                  <c:v>5.9785333333333792</c:v>
                </c:pt>
                <c:pt idx="564">
                  <c:v>5.985600000000046</c:v>
                </c:pt>
                <c:pt idx="565">
                  <c:v>5.9926666666667128</c:v>
                </c:pt>
                <c:pt idx="566">
                  <c:v>5.9997333333333795</c:v>
                </c:pt>
                <c:pt idx="567">
                  <c:v>6.0068000000000463</c:v>
                </c:pt>
                <c:pt idx="568">
                  <c:v>6.0138666666667131</c:v>
                </c:pt>
                <c:pt idx="569">
                  <c:v>6.0209333333333799</c:v>
                </c:pt>
                <c:pt idx="570">
                  <c:v>6.0280000000000467</c:v>
                </c:pt>
                <c:pt idx="571">
                  <c:v>6.0350666666667134</c:v>
                </c:pt>
                <c:pt idx="572">
                  <c:v>6.0421333333333802</c:v>
                </c:pt>
                <c:pt idx="573">
                  <c:v>6.049200000000047</c:v>
                </c:pt>
                <c:pt idx="574">
                  <c:v>6.0562666666667138</c:v>
                </c:pt>
                <c:pt idx="575">
                  <c:v>6.0633333333333805</c:v>
                </c:pt>
                <c:pt idx="576">
                  <c:v>6.0704000000000473</c:v>
                </c:pt>
                <c:pt idx="577">
                  <c:v>6.0774666666667141</c:v>
                </c:pt>
                <c:pt idx="578">
                  <c:v>6.0845333333333809</c:v>
                </c:pt>
                <c:pt idx="579">
                  <c:v>6.0916000000000476</c:v>
                </c:pt>
                <c:pt idx="580">
                  <c:v>6.0986666666667144</c:v>
                </c:pt>
                <c:pt idx="581">
                  <c:v>6.1057333333333812</c:v>
                </c:pt>
                <c:pt idx="582">
                  <c:v>6.112800000000048</c:v>
                </c:pt>
                <c:pt idx="583">
                  <c:v>6.1198666666667147</c:v>
                </c:pt>
                <c:pt idx="584">
                  <c:v>6.1269333333333815</c:v>
                </c:pt>
                <c:pt idx="585">
                  <c:v>6.1340000000000483</c:v>
                </c:pt>
                <c:pt idx="586">
                  <c:v>6.1410666666667151</c:v>
                </c:pt>
                <c:pt idx="587">
                  <c:v>6.1481333333333819</c:v>
                </c:pt>
                <c:pt idx="588">
                  <c:v>6.1552000000000486</c:v>
                </c:pt>
                <c:pt idx="589">
                  <c:v>6.1622666666667154</c:v>
                </c:pt>
                <c:pt idx="590">
                  <c:v>6.1693333333333822</c:v>
                </c:pt>
                <c:pt idx="591">
                  <c:v>6.176400000000049</c:v>
                </c:pt>
                <c:pt idx="592">
                  <c:v>6.1834666666667157</c:v>
                </c:pt>
                <c:pt idx="593">
                  <c:v>6.1905333333333825</c:v>
                </c:pt>
                <c:pt idx="594">
                  <c:v>6.1976000000000493</c:v>
                </c:pt>
                <c:pt idx="595">
                  <c:v>6.2046666666667161</c:v>
                </c:pt>
                <c:pt idx="596">
                  <c:v>6.2117333333333828</c:v>
                </c:pt>
                <c:pt idx="597">
                  <c:v>6.2188000000000496</c:v>
                </c:pt>
                <c:pt idx="598">
                  <c:v>6.2258666666667164</c:v>
                </c:pt>
                <c:pt idx="599">
                  <c:v>6.2329333333333832</c:v>
                </c:pt>
                <c:pt idx="600">
                  <c:v>6.24000000000005</c:v>
                </c:pt>
                <c:pt idx="601">
                  <c:v>6.2470666666667167</c:v>
                </c:pt>
                <c:pt idx="602">
                  <c:v>6.2541333333333835</c:v>
                </c:pt>
                <c:pt idx="603">
                  <c:v>6.2612000000000503</c:v>
                </c:pt>
                <c:pt idx="604">
                  <c:v>6.2682666666667171</c:v>
                </c:pt>
                <c:pt idx="605">
                  <c:v>6.2753333333333838</c:v>
                </c:pt>
                <c:pt idx="606">
                  <c:v>6.2824000000000506</c:v>
                </c:pt>
                <c:pt idx="607">
                  <c:v>6.2894666666667174</c:v>
                </c:pt>
                <c:pt idx="608">
                  <c:v>6.2965333333333842</c:v>
                </c:pt>
                <c:pt idx="609">
                  <c:v>6.3036000000000509</c:v>
                </c:pt>
                <c:pt idx="610">
                  <c:v>6.3106666666667177</c:v>
                </c:pt>
                <c:pt idx="611">
                  <c:v>6.3177333333333845</c:v>
                </c:pt>
                <c:pt idx="612">
                  <c:v>6.3248000000000513</c:v>
                </c:pt>
                <c:pt idx="613">
                  <c:v>6.331866666666718</c:v>
                </c:pt>
                <c:pt idx="614">
                  <c:v>6.3389333333333848</c:v>
                </c:pt>
                <c:pt idx="615">
                  <c:v>6.3460000000000516</c:v>
                </c:pt>
                <c:pt idx="616">
                  <c:v>6.3530666666667184</c:v>
                </c:pt>
                <c:pt idx="617">
                  <c:v>6.3601333333333852</c:v>
                </c:pt>
                <c:pt idx="618">
                  <c:v>6.3672000000000519</c:v>
                </c:pt>
                <c:pt idx="619">
                  <c:v>6.3742666666667187</c:v>
                </c:pt>
                <c:pt idx="620">
                  <c:v>6.3813333333333855</c:v>
                </c:pt>
                <c:pt idx="621">
                  <c:v>6.3884000000000523</c:v>
                </c:pt>
                <c:pt idx="622">
                  <c:v>6.395466666666719</c:v>
                </c:pt>
                <c:pt idx="623">
                  <c:v>6.4025333333333858</c:v>
                </c:pt>
                <c:pt idx="624">
                  <c:v>6.4096000000000526</c:v>
                </c:pt>
                <c:pt idx="625">
                  <c:v>6.4166666666667194</c:v>
                </c:pt>
                <c:pt idx="626">
                  <c:v>6.4237333333333861</c:v>
                </c:pt>
                <c:pt idx="627">
                  <c:v>6.4308000000000529</c:v>
                </c:pt>
                <c:pt idx="628">
                  <c:v>6.4378666666667197</c:v>
                </c:pt>
                <c:pt idx="629">
                  <c:v>6.4449333333333865</c:v>
                </c:pt>
                <c:pt idx="630">
                  <c:v>6.4520000000000532</c:v>
                </c:pt>
                <c:pt idx="631">
                  <c:v>6.45906666666672</c:v>
                </c:pt>
                <c:pt idx="632">
                  <c:v>6.4661333333333868</c:v>
                </c:pt>
                <c:pt idx="633">
                  <c:v>6.4732000000000536</c:v>
                </c:pt>
                <c:pt idx="634">
                  <c:v>6.4802666666667204</c:v>
                </c:pt>
                <c:pt idx="635">
                  <c:v>6.4873333333333871</c:v>
                </c:pt>
                <c:pt idx="636">
                  <c:v>6.4944000000000539</c:v>
                </c:pt>
                <c:pt idx="637">
                  <c:v>6.5014666666667207</c:v>
                </c:pt>
                <c:pt idx="638">
                  <c:v>6.5085333333333875</c:v>
                </c:pt>
                <c:pt idx="639">
                  <c:v>6.5156000000000542</c:v>
                </c:pt>
                <c:pt idx="640">
                  <c:v>6.522666666666721</c:v>
                </c:pt>
                <c:pt idx="641">
                  <c:v>6.5297333333333878</c:v>
                </c:pt>
                <c:pt idx="642">
                  <c:v>6.5368000000000546</c:v>
                </c:pt>
                <c:pt idx="643">
                  <c:v>6.5438666666667213</c:v>
                </c:pt>
                <c:pt idx="644">
                  <c:v>6.5509333333333881</c:v>
                </c:pt>
                <c:pt idx="645">
                  <c:v>6.5580000000000549</c:v>
                </c:pt>
                <c:pt idx="646">
                  <c:v>6.5650666666667217</c:v>
                </c:pt>
                <c:pt idx="647">
                  <c:v>6.5721333333333884</c:v>
                </c:pt>
                <c:pt idx="648">
                  <c:v>6.5792000000000552</c:v>
                </c:pt>
                <c:pt idx="649">
                  <c:v>6.586266666666722</c:v>
                </c:pt>
                <c:pt idx="650">
                  <c:v>6.5933333333333888</c:v>
                </c:pt>
                <c:pt idx="651">
                  <c:v>6.6004000000000556</c:v>
                </c:pt>
                <c:pt idx="652">
                  <c:v>6.6074666666667223</c:v>
                </c:pt>
                <c:pt idx="653">
                  <c:v>6.6145333333333891</c:v>
                </c:pt>
                <c:pt idx="654">
                  <c:v>6.6216000000000559</c:v>
                </c:pt>
                <c:pt idx="655">
                  <c:v>6.6286666666667227</c:v>
                </c:pt>
                <c:pt idx="656">
                  <c:v>6.6357333333333894</c:v>
                </c:pt>
                <c:pt idx="657">
                  <c:v>6.6428000000000562</c:v>
                </c:pt>
                <c:pt idx="658">
                  <c:v>6.649866666666723</c:v>
                </c:pt>
                <c:pt idx="659">
                  <c:v>6.6569333333333898</c:v>
                </c:pt>
                <c:pt idx="660">
                  <c:v>6.6640000000000565</c:v>
                </c:pt>
                <c:pt idx="661">
                  <c:v>6.6710666666667233</c:v>
                </c:pt>
                <c:pt idx="662">
                  <c:v>6.6781333333333901</c:v>
                </c:pt>
                <c:pt idx="663">
                  <c:v>6.6852000000000569</c:v>
                </c:pt>
                <c:pt idx="664">
                  <c:v>6.6922666666667237</c:v>
                </c:pt>
                <c:pt idx="665">
                  <c:v>6.6993333333333904</c:v>
                </c:pt>
                <c:pt idx="666">
                  <c:v>6.7064000000000572</c:v>
                </c:pt>
                <c:pt idx="667">
                  <c:v>6.713466666666724</c:v>
                </c:pt>
                <c:pt idx="668">
                  <c:v>6.7205333333333908</c:v>
                </c:pt>
                <c:pt idx="669">
                  <c:v>6.7276000000000575</c:v>
                </c:pt>
                <c:pt idx="670">
                  <c:v>6.7346666666667243</c:v>
                </c:pt>
                <c:pt idx="671">
                  <c:v>6.7417333333333911</c:v>
                </c:pt>
                <c:pt idx="672">
                  <c:v>6.7488000000000579</c:v>
                </c:pt>
                <c:pt idx="673">
                  <c:v>6.7558666666667246</c:v>
                </c:pt>
                <c:pt idx="674">
                  <c:v>6.7629333333333914</c:v>
                </c:pt>
                <c:pt idx="675">
                  <c:v>6.7700000000000582</c:v>
                </c:pt>
                <c:pt idx="676">
                  <c:v>6.777066666666725</c:v>
                </c:pt>
                <c:pt idx="677">
                  <c:v>6.7841333333333917</c:v>
                </c:pt>
                <c:pt idx="678">
                  <c:v>6.7912000000000585</c:v>
                </c:pt>
                <c:pt idx="679">
                  <c:v>6.7982666666667253</c:v>
                </c:pt>
                <c:pt idx="680">
                  <c:v>6.8053333333333921</c:v>
                </c:pt>
                <c:pt idx="681">
                  <c:v>6.8124000000000589</c:v>
                </c:pt>
                <c:pt idx="682">
                  <c:v>6.8194666666667256</c:v>
                </c:pt>
                <c:pt idx="683">
                  <c:v>6.8265333333333924</c:v>
                </c:pt>
                <c:pt idx="684">
                  <c:v>6.8336000000000592</c:v>
                </c:pt>
                <c:pt idx="685">
                  <c:v>6.840666666666726</c:v>
                </c:pt>
                <c:pt idx="686">
                  <c:v>6.8477333333333927</c:v>
                </c:pt>
                <c:pt idx="687">
                  <c:v>6.8548000000000595</c:v>
                </c:pt>
                <c:pt idx="688">
                  <c:v>6.8618666666667263</c:v>
                </c:pt>
                <c:pt idx="689">
                  <c:v>6.8689333333333931</c:v>
                </c:pt>
                <c:pt idx="690">
                  <c:v>6.8760000000000598</c:v>
                </c:pt>
                <c:pt idx="691">
                  <c:v>6.8830666666667266</c:v>
                </c:pt>
                <c:pt idx="692">
                  <c:v>6.8901333333333934</c:v>
                </c:pt>
                <c:pt idx="693">
                  <c:v>6.8972000000000602</c:v>
                </c:pt>
                <c:pt idx="694">
                  <c:v>6.9042666666667269</c:v>
                </c:pt>
                <c:pt idx="695">
                  <c:v>6.9113333333333937</c:v>
                </c:pt>
                <c:pt idx="696">
                  <c:v>6.9184000000000605</c:v>
                </c:pt>
                <c:pt idx="697">
                  <c:v>6.9254666666667273</c:v>
                </c:pt>
                <c:pt idx="698">
                  <c:v>6.9325333333333941</c:v>
                </c:pt>
                <c:pt idx="699">
                  <c:v>6.9396000000000608</c:v>
                </c:pt>
                <c:pt idx="700">
                  <c:v>6.9466666666667276</c:v>
                </c:pt>
                <c:pt idx="701">
                  <c:v>6.9537333333333944</c:v>
                </c:pt>
                <c:pt idx="702">
                  <c:v>6.9608000000000612</c:v>
                </c:pt>
                <c:pt idx="703">
                  <c:v>6.9678666666667279</c:v>
                </c:pt>
                <c:pt idx="704">
                  <c:v>6.9749333333333947</c:v>
                </c:pt>
                <c:pt idx="705">
                  <c:v>6.9820000000000615</c:v>
                </c:pt>
                <c:pt idx="706">
                  <c:v>6.9890666666667283</c:v>
                </c:pt>
                <c:pt idx="707">
                  <c:v>6.996133333333395</c:v>
                </c:pt>
                <c:pt idx="708">
                  <c:v>7.0032000000000618</c:v>
                </c:pt>
                <c:pt idx="709">
                  <c:v>7.0102666666667286</c:v>
                </c:pt>
                <c:pt idx="710">
                  <c:v>7.0173333333333954</c:v>
                </c:pt>
                <c:pt idx="711">
                  <c:v>7.0244000000000621</c:v>
                </c:pt>
                <c:pt idx="712">
                  <c:v>7.0314666666667289</c:v>
                </c:pt>
                <c:pt idx="713">
                  <c:v>7.0385333333333957</c:v>
                </c:pt>
                <c:pt idx="714">
                  <c:v>7.0456000000000625</c:v>
                </c:pt>
                <c:pt idx="715">
                  <c:v>7.0526666666667293</c:v>
                </c:pt>
                <c:pt idx="716">
                  <c:v>7.059733333333396</c:v>
                </c:pt>
                <c:pt idx="717">
                  <c:v>7.0668000000000628</c:v>
                </c:pt>
                <c:pt idx="718">
                  <c:v>7.0738666666667296</c:v>
                </c:pt>
                <c:pt idx="719">
                  <c:v>7.0809333333333964</c:v>
                </c:pt>
                <c:pt idx="720">
                  <c:v>7.0880000000000631</c:v>
                </c:pt>
                <c:pt idx="721">
                  <c:v>7.0950666666667299</c:v>
                </c:pt>
                <c:pt idx="722">
                  <c:v>7.1021333333333967</c:v>
                </c:pt>
                <c:pt idx="723">
                  <c:v>7.1092000000000635</c:v>
                </c:pt>
                <c:pt idx="724">
                  <c:v>7.1162666666667302</c:v>
                </c:pt>
                <c:pt idx="725">
                  <c:v>7.123333333333397</c:v>
                </c:pt>
                <c:pt idx="726">
                  <c:v>7.1304000000000638</c:v>
                </c:pt>
                <c:pt idx="727">
                  <c:v>7.1374666666667306</c:v>
                </c:pt>
                <c:pt idx="728">
                  <c:v>7.1445333333333974</c:v>
                </c:pt>
                <c:pt idx="729">
                  <c:v>7.1516000000000641</c:v>
                </c:pt>
                <c:pt idx="730">
                  <c:v>7.1586666666667309</c:v>
                </c:pt>
                <c:pt idx="731">
                  <c:v>7.1657333333333977</c:v>
                </c:pt>
                <c:pt idx="732">
                  <c:v>7.1728000000000645</c:v>
                </c:pt>
                <c:pt idx="733">
                  <c:v>7.1798666666667312</c:v>
                </c:pt>
                <c:pt idx="734">
                  <c:v>7.186933333333398</c:v>
                </c:pt>
                <c:pt idx="735">
                  <c:v>7.1940000000000648</c:v>
                </c:pt>
                <c:pt idx="736">
                  <c:v>7.2010666666667316</c:v>
                </c:pt>
                <c:pt idx="737">
                  <c:v>7.2081333333333983</c:v>
                </c:pt>
                <c:pt idx="738">
                  <c:v>7.2152000000000651</c:v>
                </c:pt>
                <c:pt idx="739">
                  <c:v>7.2222666666667319</c:v>
                </c:pt>
                <c:pt idx="740">
                  <c:v>7.2293333333333987</c:v>
                </c:pt>
                <c:pt idx="741">
                  <c:v>7.2364000000000654</c:v>
                </c:pt>
                <c:pt idx="742">
                  <c:v>7.2434666666667322</c:v>
                </c:pt>
                <c:pt idx="743">
                  <c:v>7.250533333333399</c:v>
                </c:pt>
                <c:pt idx="744">
                  <c:v>7.2576000000000658</c:v>
                </c:pt>
                <c:pt idx="745">
                  <c:v>7.2646666666667326</c:v>
                </c:pt>
                <c:pt idx="746">
                  <c:v>7.2717333333333993</c:v>
                </c:pt>
                <c:pt idx="747">
                  <c:v>7.2788000000000661</c:v>
                </c:pt>
                <c:pt idx="748">
                  <c:v>7.2858666666667329</c:v>
                </c:pt>
                <c:pt idx="749">
                  <c:v>7.2929333333333997</c:v>
                </c:pt>
                <c:pt idx="750">
                  <c:v>7.3000000000000664</c:v>
                </c:pt>
                <c:pt idx="751">
                  <c:v>7.3070666666667332</c:v>
                </c:pt>
                <c:pt idx="752">
                  <c:v>7.3141333333334</c:v>
                </c:pt>
                <c:pt idx="753">
                  <c:v>7.3212000000000668</c:v>
                </c:pt>
                <c:pt idx="754">
                  <c:v>7.3282666666667335</c:v>
                </c:pt>
                <c:pt idx="755">
                  <c:v>7.3353333333334003</c:v>
                </c:pt>
                <c:pt idx="756">
                  <c:v>7.3424000000000671</c:v>
                </c:pt>
                <c:pt idx="757">
                  <c:v>7.3494666666667339</c:v>
                </c:pt>
                <c:pt idx="758">
                  <c:v>7.3565333333334006</c:v>
                </c:pt>
                <c:pt idx="759">
                  <c:v>7.3636000000000674</c:v>
                </c:pt>
                <c:pt idx="760">
                  <c:v>7.3706666666667342</c:v>
                </c:pt>
                <c:pt idx="761">
                  <c:v>7.377733333333401</c:v>
                </c:pt>
                <c:pt idx="762">
                  <c:v>7.3848000000000678</c:v>
                </c:pt>
                <c:pt idx="763">
                  <c:v>7.3918666666667345</c:v>
                </c:pt>
                <c:pt idx="764">
                  <c:v>7.3989333333334013</c:v>
                </c:pt>
                <c:pt idx="765">
                  <c:v>7.4060000000000681</c:v>
                </c:pt>
                <c:pt idx="766">
                  <c:v>7.4130666666667349</c:v>
                </c:pt>
                <c:pt idx="767">
                  <c:v>7.4201333333334016</c:v>
                </c:pt>
                <c:pt idx="768">
                  <c:v>7.4272000000000684</c:v>
                </c:pt>
                <c:pt idx="769">
                  <c:v>7.4342666666667352</c:v>
                </c:pt>
                <c:pt idx="770">
                  <c:v>7.441333333333402</c:v>
                </c:pt>
                <c:pt idx="771">
                  <c:v>7.4484000000000687</c:v>
                </c:pt>
                <c:pt idx="772">
                  <c:v>7.4554666666667355</c:v>
                </c:pt>
                <c:pt idx="773">
                  <c:v>7.4625333333334023</c:v>
                </c:pt>
                <c:pt idx="774">
                  <c:v>7.4696000000000691</c:v>
                </c:pt>
                <c:pt idx="775">
                  <c:v>7.4766666666667358</c:v>
                </c:pt>
                <c:pt idx="776">
                  <c:v>7.4837333333334026</c:v>
                </c:pt>
                <c:pt idx="777">
                  <c:v>7.4908000000000694</c:v>
                </c:pt>
                <c:pt idx="778">
                  <c:v>7.4978666666667362</c:v>
                </c:pt>
                <c:pt idx="779">
                  <c:v>7.504933333333403</c:v>
                </c:pt>
                <c:pt idx="780">
                  <c:v>7.5120000000000697</c:v>
                </c:pt>
                <c:pt idx="781">
                  <c:v>7.5190666666667365</c:v>
                </c:pt>
                <c:pt idx="782">
                  <c:v>7.5261333333334033</c:v>
                </c:pt>
                <c:pt idx="783">
                  <c:v>7.5332000000000701</c:v>
                </c:pt>
                <c:pt idx="784">
                  <c:v>7.5402666666667368</c:v>
                </c:pt>
                <c:pt idx="785">
                  <c:v>7.5473333333334036</c:v>
                </c:pt>
                <c:pt idx="786">
                  <c:v>7.5544000000000704</c:v>
                </c:pt>
                <c:pt idx="787">
                  <c:v>7.5614666666667372</c:v>
                </c:pt>
                <c:pt idx="788">
                  <c:v>7.5685333333334039</c:v>
                </c:pt>
                <c:pt idx="789">
                  <c:v>7.5756000000000707</c:v>
                </c:pt>
                <c:pt idx="790">
                  <c:v>7.5826666666667375</c:v>
                </c:pt>
                <c:pt idx="791">
                  <c:v>7.5897333333334043</c:v>
                </c:pt>
                <c:pt idx="792">
                  <c:v>7.5968000000000711</c:v>
                </c:pt>
                <c:pt idx="793">
                  <c:v>7.6038666666667378</c:v>
                </c:pt>
                <c:pt idx="794">
                  <c:v>7.6109333333334046</c:v>
                </c:pt>
                <c:pt idx="795">
                  <c:v>7.6180000000000714</c:v>
                </c:pt>
                <c:pt idx="796">
                  <c:v>7.6250666666667382</c:v>
                </c:pt>
                <c:pt idx="797">
                  <c:v>7.6321333333334049</c:v>
                </c:pt>
                <c:pt idx="798">
                  <c:v>7.6392000000000717</c:v>
                </c:pt>
                <c:pt idx="799">
                  <c:v>7.6462666666667385</c:v>
                </c:pt>
                <c:pt idx="800">
                  <c:v>7.6533333333334053</c:v>
                </c:pt>
                <c:pt idx="801">
                  <c:v>7.660400000000072</c:v>
                </c:pt>
                <c:pt idx="802">
                  <c:v>7.6674666666667388</c:v>
                </c:pt>
                <c:pt idx="803">
                  <c:v>7.6745333333334056</c:v>
                </c:pt>
                <c:pt idx="804">
                  <c:v>7.6816000000000724</c:v>
                </c:pt>
                <c:pt idx="805">
                  <c:v>7.6886666666667391</c:v>
                </c:pt>
                <c:pt idx="806">
                  <c:v>7.6957333333334059</c:v>
                </c:pt>
                <c:pt idx="807">
                  <c:v>7.7028000000000727</c:v>
                </c:pt>
                <c:pt idx="808">
                  <c:v>7.7098666666667395</c:v>
                </c:pt>
                <c:pt idx="809">
                  <c:v>7.7169333333334063</c:v>
                </c:pt>
                <c:pt idx="810">
                  <c:v>7.724000000000073</c:v>
                </c:pt>
                <c:pt idx="811">
                  <c:v>7.7310666666667398</c:v>
                </c:pt>
                <c:pt idx="812">
                  <c:v>7.7381333333334066</c:v>
                </c:pt>
                <c:pt idx="813">
                  <c:v>7.7452000000000734</c:v>
                </c:pt>
                <c:pt idx="814">
                  <c:v>7.7522666666667401</c:v>
                </c:pt>
                <c:pt idx="815">
                  <c:v>7.7593333333334069</c:v>
                </c:pt>
                <c:pt idx="816">
                  <c:v>7.7664000000000737</c:v>
                </c:pt>
                <c:pt idx="817">
                  <c:v>7.7734666666667405</c:v>
                </c:pt>
                <c:pt idx="818">
                  <c:v>7.7805333333334072</c:v>
                </c:pt>
                <c:pt idx="819">
                  <c:v>7.787600000000074</c:v>
                </c:pt>
                <c:pt idx="820">
                  <c:v>7.7946666666667408</c:v>
                </c:pt>
                <c:pt idx="821">
                  <c:v>7.8017333333334076</c:v>
                </c:pt>
                <c:pt idx="822">
                  <c:v>7.8088000000000743</c:v>
                </c:pt>
                <c:pt idx="823">
                  <c:v>7.8158666666667411</c:v>
                </c:pt>
                <c:pt idx="824">
                  <c:v>7.8229333333334079</c:v>
                </c:pt>
                <c:pt idx="825">
                  <c:v>7.8300000000000747</c:v>
                </c:pt>
                <c:pt idx="826">
                  <c:v>7.8370666666667415</c:v>
                </c:pt>
                <c:pt idx="827">
                  <c:v>7.8441333333334082</c:v>
                </c:pt>
                <c:pt idx="828">
                  <c:v>7.851200000000075</c:v>
                </c:pt>
                <c:pt idx="829">
                  <c:v>7.8582666666667418</c:v>
                </c:pt>
                <c:pt idx="830">
                  <c:v>7.8653333333334086</c:v>
                </c:pt>
                <c:pt idx="831">
                  <c:v>7.8724000000000753</c:v>
                </c:pt>
                <c:pt idx="832">
                  <c:v>7.8794666666667421</c:v>
                </c:pt>
                <c:pt idx="833">
                  <c:v>7.8865333333334089</c:v>
                </c:pt>
                <c:pt idx="834">
                  <c:v>7.8936000000000757</c:v>
                </c:pt>
                <c:pt idx="835">
                  <c:v>7.9006666666667424</c:v>
                </c:pt>
                <c:pt idx="836">
                  <c:v>7.9077333333334092</c:v>
                </c:pt>
                <c:pt idx="837">
                  <c:v>7.914800000000076</c:v>
                </c:pt>
                <c:pt idx="838">
                  <c:v>7.9218666666667428</c:v>
                </c:pt>
                <c:pt idx="839">
                  <c:v>7.9289333333334095</c:v>
                </c:pt>
                <c:pt idx="840">
                  <c:v>7.9360000000000763</c:v>
                </c:pt>
                <c:pt idx="841">
                  <c:v>7.9430666666667431</c:v>
                </c:pt>
                <c:pt idx="842">
                  <c:v>7.9501333333334099</c:v>
                </c:pt>
                <c:pt idx="843">
                  <c:v>7.9572000000000767</c:v>
                </c:pt>
                <c:pt idx="844">
                  <c:v>7.9642666666667434</c:v>
                </c:pt>
                <c:pt idx="845">
                  <c:v>7.9713333333334102</c:v>
                </c:pt>
                <c:pt idx="846">
                  <c:v>7.978400000000077</c:v>
                </c:pt>
                <c:pt idx="847">
                  <c:v>7.9854666666667438</c:v>
                </c:pt>
                <c:pt idx="848">
                  <c:v>7.9925333333334105</c:v>
                </c:pt>
                <c:pt idx="849">
                  <c:v>7.9996000000000773</c:v>
                </c:pt>
                <c:pt idx="850">
                  <c:v>8.0066666666667441</c:v>
                </c:pt>
                <c:pt idx="851">
                  <c:v>8.0137333333334109</c:v>
                </c:pt>
                <c:pt idx="852">
                  <c:v>8.0208000000000776</c:v>
                </c:pt>
                <c:pt idx="853">
                  <c:v>8.0278666666667444</c:v>
                </c:pt>
                <c:pt idx="854">
                  <c:v>8.0349333333334112</c:v>
                </c:pt>
                <c:pt idx="855">
                  <c:v>8.042000000000078</c:v>
                </c:pt>
                <c:pt idx="856">
                  <c:v>8.0490666666667448</c:v>
                </c:pt>
                <c:pt idx="857">
                  <c:v>8.0561333333334115</c:v>
                </c:pt>
                <c:pt idx="858">
                  <c:v>8.0632000000000783</c:v>
                </c:pt>
                <c:pt idx="859">
                  <c:v>8.0702666666667451</c:v>
                </c:pt>
                <c:pt idx="860">
                  <c:v>8.0773333333334119</c:v>
                </c:pt>
                <c:pt idx="861">
                  <c:v>8.0844000000000786</c:v>
                </c:pt>
                <c:pt idx="862">
                  <c:v>8.0914666666667454</c:v>
                </c:pt>
                <c:pt idx="863">
                  <c:v>8.0985333333334122</c:v>
                </c:pt>
                <c:pt idx="864">
                  <c:v>8.105600000000079</c:v>
                </c:pt>
                <c:pt idx="865">
                  <c:v>8.1126666666667457</c:v>
                </c:pt>
                <c:pt idx="866">
                  <c:v>8.1197333333334125</c:v>
                </c:pt>
                <c:pt idx="867">
                  <c:v>8.1268000000000793</c:v>
                </c:pt>
                <c:pt idx="868">
                  <c:v>8.1338666666667461</c:v>
                </c:pt>
                <c:pt idx="869">
                  <c:v>8.1409333333334128</c:v>
                </c:pt>
                <c:pt idx="870">
                  <c:v>8.1480000000000796</c:v>
                </c:pt>
                <c:pt idx="871">
                  <c:v>8.1550666666667464</c:v>
                </c:pt>
                <c:pt idx="872">
                  <c:v>8.1621333333334132</c:v>
                </c:pt>
                <c:pt idx="873">
                  <c:v>8.16920000000008</c:v>
                </c:pt>
                <c:pt idx="874">
                  <c:v>8.1762666666667467</c:v>
                </c:pt>
                <c:pt idx="875">
                  <c:v>8.1833333333334135</c:v>
                </c:pt>
                <c:pt idx="876">
                  <c:v>8.1904000000000803</c:v>
                </c:pt>
                <c:pt idx="877">
                  <c:v>8.1974666666667471</c:v>
                </c:pt>
                <c:pt idx="878">
                  <c:v>8.2045333333334138</c:v>
                </c:pt>
                <c:pt idx="879">
                  <c:v>8.2116000000000806</c:v>
                </c:pt>
                <c:pt idx="880">
                  <c:v>8.2186666666667474</c:v>
                </c:pt>
                <c:pt idx="881">
                  <c:v>8.2257333333334142</c:v>
                </c:pt>
                <c:pt idx="882">
                  <c:v>8.2328000000000809</c:v>
                </c:pt>
                <c:pt idx="883">
                  <c:v>8.2398666666667477</c:v>
                </c:pt>
                <c:pt idx="884">
                  <c:v>8.2469333333334145</c:v>
                </c:pt>
                <c:pt idx="885">
                  <c:v>8.2540000000000813</c:v>
                </c:pt>
                <c:pt idx="886">
                  <c:v>8.261066666666748</c:v>
                </c:pt>
                <c:pt idx="887">
                  <c:v>8.2681333333334148</c:v>
                </c:pt>
                <c:pt idx="888">
                  <c:v>8.2752000000000816</c:v>
                </c:pt>
                <c:pt idx="889">
                  <c:v>8.2822666666667484</c:v>
                </c:pt>
                <c:pt idx="890">
                  <c:v>8.2893333333334152</c:v>
                </c:pt>
                <c:pt idx="891">
                  <c:v>8.2964000000000819</c:v>
                </c:pt>
                <c:pt idx="892">
                  <c:v>8.3034666666667487</c:v>
                </c:pt>
                <c:pt idx="893">
                  <c:v>8.3105333333334155</c:v>
                </c:pt>
                <c:pt idx="894">
                  <c:v>8.3176000000000823</c:v>
                </c:pt>
                <c:pt idx="895">
                  <c:v>8.324666666666749</c:v>
                </c:pt>
                <c:pt idx="896">
                  <c:v>8.3317333333334158</c:v>
                </c:pt>
                <c:pt idx="897">
                  <c:v>8.3388000000000826</c:v>
                </c:pt>
                <c:pt idx="898">
                  <c:v>8.3458666666667494</c:v>
                </c:pt>
                <c:pt idx="899">
                  <c:v>8.3529333333334161</c:v>
                </c:pt>
                <c:pt idx="900">
                  <c:v>8.3600000000000829</c:v>
                </c:pt>
                <c:pt idx="901">
                  <c:v>8.3670666666667497</c:v>
                </c:pt>
                <c:pt idx="902">
                  <c:v>8.3741333333334165</c:v>
                </c:pt>
                <c:pt idx="903">
                  <c:v>8.3812000000000833</c:v>
                </c:pt>
                <c:pt idx="904">
                  <c:v>8.38826666666675</c:v>
                </c:pt>
                <c:pt idx="905">
                  <c:v>8.3953333333334168</c:v>
                </c:pt>
                <c:pt idx="906">
                  <c:v>8.4024000000000836</c:v>
                </c:pt>
                <c:pt idx="907">
                  <c:v>8.4094666666667504</c:v>
                </c:pt>
                <c:pt idx="908">
                  <c:v>8.4165333333334171</c:v>
                </c:pt>
                <c:pt idx="909">
                  <c:v>8.4236000000000839</c:v>
                </c:pt>
                <c:pt idx="910">
                  <c:v>8.4306666666667507</c:v>
                </c:pt>
                <c:pt idx="911">
                  <c:v>8.4377333333334175</c:v>
                </c:pt>
                <c:pt idx="912">
                  <c:v>8.4448000000000842</c:v>
                </c:pt>
                <c:pt idx="913">
                  <c:v>8.451866666666751</c:v>
                </c:pt>
                <c:pt idx="914">
                  <c:v>8.4589333333334178</c:v>
                </c:pt>
                <c:pt idx="915">
                  <c:v>8.4660000000000846</c:v>
                </c:pt>
                <c:pt idx="916">
                  <c:v>8.4730666666667513</c:v>
                </c:pt>
                <c:pt idx="917">
                  <c:v>8.4801333333334181</c:v>
                </c:pt>
                <c:pt idx="918">
                  <c:v>8.4872000000000849</c:v>
                </c:pt>
                <c:pt idx="919">
                  <c:v>8.4942666666667517</c:v>
                </c:pt>
                <c:pt idx="920">
                  <c:v>8.5013333333334185</c:v>
                </c:pt>
                <c:pt idx="921">
                  <c:v>8.5084000000000852</c:v>
                </c:pt>
                <c:pt idx="922">
                  <c:v>8.515466666666752</c:v>
                </c:pt>
                <c:pt idx="923">
                  <c:v>8.5225333333334188</c:v>
                </c:pt>
                <c:pt idx="924">
                  <c:v>8.5296000000000856</c:v>
                </c:pt>
                <c:pt idx="925">
                  <c:v>8.5366666666667523</c:v>
                </c:pt>
                <c:pt idx="926">
                  <c:v>8.5437333333334191</c:v>
                </c:pt>
                <c:pt idx="927">
                  <c:v>8.5508000000000859</c:v>
                </c:pt>
                <c:pt idx="928">
                  <c:v>8.5578666666667527</c:v>
                </c:pt>
                <c:pt idx="929">
                  <c:v>8.5649333333334194</c:v>
                </c:pt>
                <c:pt idx="930">
                  <c:v>8.5720000000000862</c:v>
                </c:pt>
                <c:pt idx="931">
                  <c:v>8.579066666666753</c:v>
                </c:pt>
                <c:pt idx="932">
                  <c:v>8.5861333333334198</c:v>
                </c:pt>
                <c:pt idx="933">
                  <c:v>8.5932000000000865</c:v>
                </c:pt>
                <c:pt idx="934">
                  <c:v>8.6002666666667533</c:v>
                </c:pt>
                <c:pt idx="935">
                  <c:v>8.6073333333334201</c:v>
                </c:pt>
                <c:pt idx="936">
                  <c:v>8.6144000000000869</c:v>
                </c:pt>
                <c:pt idx="937">
                  <c:v>8.6214666666667537</c:v>
                </c:pt>
                <c:pt idx="938">
                  <c:v>8.6285333333334204</c:v>
                </c:pt>
                <c:pt idx="939">
                  <c:v>8.6356000000000872</c:v>
                </c:pt>
                <c:pt idx="940">
                  <c:v>8.642666666666754</c:v>
                </c:pt>
                <c:pt idx="941">
                  <c:v>8.6497333333334208</c:v>
                </c:pt>
                <c:pt idx="942">
                  <c:v>8.6568000000000875</c:v>
                </c:pt>
                <c:pt idx="943">
                  <c:v>8.6638666666667543</c:v>
                </c:pt>
                <c:pt idx="944">
                  <c:v>8.6709333333334211</c:v>
                </c:pt>
                <c:pt idx="945">
                  <c:v>8.6780000000000879</c:v>
                </c:pt>
                <c:pt idx="946">
                  <c:v>8.6850666666667546</c:v>
                </c:pt>
                <c:pt idx="947">
                  <c:v>8.6921333333334214</c:v>
                </c:pt>
                <c:pt idx="948">
                  <c:v>8.6992000000000882</c:v>
                </c:pt>
                <c:pt idx="949">
                  <c:v>8.706266666666755</c:v>
                </c:pt>
                <c:pt idx="950">
                  <c:v>8.7133333333334217</c:v>
                </c:pt>
                <c:pt idx="951">
                  <c:v>8.7204000000000885</c:v>
                </c:pt>
                <c:pt idx="952">
                  <c:v>8.7274666666667553</c:v>
                </c:pt>
                <c:pt idx="953">
                  <c:v>8.7345333333334221</c:v>
                </c:pt>
                <c:pt idx="954">
                  <c:v>8.7416000000000889</c:v>
                </c:pt>
                <c:pt idx="955">
                  <c:v>8.7486666666667556</c:v>
                </c:pt>
                <c:pt idx="956">
                  <c:v>8.7557333333334224</c:v>
                </c:pt>
                <c:pt idx="957">
                  <c:v>8.7628000000000892</c:v>
                </c:pt>
                <c:pt idx="958">
                  <c:v>8.769866666666756</c:v>
                </c:pt>
                <c:pt idx="959">
                  <c:v>8.7769333333334227</c:v>
                </c:pt>
                <c:pt idx="960">
                  <c:v>8.7840000000000895</c:v>
                </c:pt>
                <c:pt idx="961">
                  <c:v>8.7910666666667563</c:v>
                </c:pt>
                <c:pt idx="962">
                  <c:v>8.7981333333334231</c:v>
                </c:pt>
                <c:pt idx="963">
                  <c:v>8.8052000000000898</c:v>
                </c:pt>
                <c:pt idx="964">
                  <c:v>8.8122666666667566</c:v>
                </c:pt>
                <c:pt idx="965">
                  <c:v>8.8193333333334234</c:v>
                </c:pt>
                <c:pt idx="966">
                  <c:v>8.8264000000000902</c:v>
                </c:pt>
                <c:pt idx="967">
                  <c:v>8.833466666666757</c:v>
                </c:pt>
                <c:pt idx="968">
                  <c:v>8.8405333333334237</c:v>
                </c:pt>
                <c:pt idx="969">
                  <c:v>8.8476000000000905</c:v>
                </c:pt>
                <c:pt idx="970">
                  <c:v>8.8546666666667573</c:v>
                </c:pt>
                <c:pt idx="971">
                  <c:v>8.8617333333334241</c:v>
                </c:pt>
                <c:pt idx="972">
                  <c:v>8.8688000000000908</c:v>
                </c:pt>
                <c:pt idx="973">
                  <c:v>8.8758666666667576</c:v>
                </c:pt>
                <c:pt idx="974">
                  <c:v>8.8829333333334244</c:v>
                </c:pt>
                <c:pt idx="975">
                  <c:v>8.8900000000000912</c:v>
                </c:pt>
                <c:pt idx="976">
                  <c:v>8.8970666666667579</c:v>
                </c:pt>
                <c:pt idx="977">
                  <c:v>8.9041333333334247</c:v>
                </c:pt>
                <c:pt idx="978">
                  <c:v>8.9112000000000915</c:v>
                </c:pt>
                <c:pt idx="979">
                  <c:v>8.9182666666667583</c:v>
                </c:pt>
                <c:pt idx="980">
                  <c:v>8.925333333333425</c:v>
                </c:pt>
                <c:pt idx="981">
                  <c:v>8.9324000000000918</c:v>
                </c:pt>
                <c:pt idx="982">
                  <c:v>8.9394666666667586</c:v>
                </c:pt>
                <c:pt idx="983">
                  <c:v>8.9465333333334254</c:v>
                </c:pt>
                <c:pt idx="984">
                  <c:v>8.9536000000000922</c:v>
                </c:pt>
                <c:pt idx="985">
                  <c:v>8.9606666666667589</c:v>
                </c:pt>
                <c:pt idx="986">
                  <c:v>8.9677333333334257</c:v>
                </c:pt>
                <c:pt idx="987">
                  <c:v>8.9748000000000925</c:v>
                </c:pt>
                <c:pt idx="988">
                  <c:v>8.9818666666667593</c:v>
                </c:pt>
                <c:pt idx="989">
                  <c:v>8.988933333333426</c:v>
                </c:pt>
                <c:pt idx="990">
                  <c:v>8.9960000000000928</c:v>
                </c:pt>
                <c:pt idx="991">
                  <c:v>9.0030666666667596</c:v>
                </c:pt>
                <c:pt idx="992">
                  <c:v>9.0101333333334264</c:v>
                </c:pt>
                <c:pt idx="993">
                  <c:v>9.0172000000000931</c:v>
                </c:pt>
                <c:pt idx="994">
                  <c:v>9.0242666666667599</c:v>
                </c:pt>
                <c:pt idx="995">
                  <c:v>9.0313333333334267</c:v>
                </c:pt>
                <c:pt idx="996">
                  <c:v>9.0384000000000935</c:v>
                </c:pt>
                <c:pt idx="997">
                  <c:v>9.0454666666667602</c:v>
                </c:pt>
                <c:pt idx="998">
                  <c:v>9.052533333333427</c:v>
                </c:pt>
                <c:pt idx="999">
                  <c:v>9.0596000000000938</c:v>
                </c:pt>
                <c:pt idx="1000">
                  <c:v>9.0666666666667606</c:v>
                </c:pt>
                <c:pt idx="1001">
                  <c:v>9.0737333333334274</c:v>
                </c:pt>
                <c:pt idx="1002">
                  <c:v>9.0808000000000941</c:v>
                </c:pt>
                <c:pt idx="1003">
                  <c:v>9.0878666666667609</c:v>
                </c:pt>
                <c:pt idx="1004">
                  <c:v>9.0949333333334277</c:v>
                </c:pt>
                <c:pt idx="1005">
                  <c:v>9.1020000000000945</c:v>
                </c:pt>
                <c:pt idx="1006">
                  <c:v>9.1090666666667612</c:v>
                </c:pt>
                <c:pt idx="1007">
                  <c:v>9.116133333333428</c:v>
                </c:pt>
                <c:pt idx="1008">
                  <c:v>9.1232000000000948</c:v>
                </c:pt>
                <c:pt idx="1009">
                  <c:v>9.1302666666667616</c:v>
                </c:pt>
                <c:pt idx="1010">
                  <c:v>9.1373333333334283</c:v>
                </c:pt>
                <c:pt idx="1011">
                  <c:v>9.1444000000000951</c:v>
                </c:pt>
                <c:pt idx="1012">
                  <c:v>9.1514666666667619</c:v>
                </c:pt>
                <c:pt idx="1013">
                  <c:v>9.1585333333334287</c:v>
                </c:pt>
                <c:pt idx="1014">
                  <c:v>9.1656000000000954</c:v>
                </c:pt>
                <c:pt idx="1015">
                  <c:v>9.1726666666667622</c:v>
                </c:pt>
                <c:pt idx="1016">
                  <c:v>9.179733333333429</c:v>
                </c:pt>
                <c:pt idx="1017">
                  <c:v>9.1868000000000958</c:v>
                </c:pt>
                <c:pt idx="1018">
                  <c:v>9.1938666666667626</c:v>
                </c:pt>
                <c:pt idx="1019">
                  <c:v>9.2009333333334293</c:v>
                </c:pt>
                <c:pt idx="1020">
                  <c:v>9.2080000000000961</c:v>
                </c:pt>
                <c:pt idx="1021">
                  <c:v>9.2150666666667629</c:v>
                </c:pt>
                <c:pt idx="1022">
                  <c:v>9.2221333333334297</c:v>
                </c:pt>
                <c:pt idx="1023">
                  <c:v>9.2292000000000964</c:v>
                </c:pt>
                <c:pt idx="1024">
                  <c:v>9.2362666666667632</c:v>
                </c:pt>
                <c:pt idx="1025">
                  <c:v>9.24333333333343</c:v>
                </c:pt>
                <c:pt idx="1026">
                  <c:v>9.2504000000000968</c:v>
                </c:pt>
                <c:pt idx="1027">
                  <c:v>9.2574666666667635</c:v>
                </c:pt>
                <c:pt idx="1028">
                  <c:v>9.2645333333334303</c:v>
                </c:pt>
                <c:pt idx="1029">
                  <c:v>9.2716000000000971</c:v>
                </c:pt>
                <c:pt idx="1030">
                  <c:v>9.2786666666667639</c:v>
                </c:pt>
                <c:pt idx="1031">
                  <c:v>9.2857333333334307</c:v>
                </c:pt>
                <c:pt idx="1032">
                  <c:v>9.2928000000000974</c:v>
                </c:pt>
                <c:pt idx="1033">
                  <c:v>9.2998666666667642</c:v>
                </c:pt>
                <c:pt idx="1034">
                  <c:v>9.306933333333431</c:v>
                </c:pt>
                <c:pt idx="1035">
                  <c:v>9.3140000000000978</c:v>
                </c:pt>
                <c:pt idx="1036">
                  <c:v>9.3210666666667645</c:v>
                </c:pt>
                <c:pt idx="1037">
                  <c:v>9.3281333333334313</c:v>
                </c:pt>
                <c:pt idx="1038">
                  <c:v>9.3352000000000981</c:v>
                </c:pt>
                <c:pt idx="1039">
                  <c:v>9.3422666666667649</c:v>
                </c:pt>
                <c:pt idx="1040">
                  <c:v>9.3493333333334316</c:v>
                </c:pt>
                <c:pt idx="1041">
                  <c:v>9.3564000000000984</c:v>
                </c:pt>
                <c:pt idx="1042">
                  <c:v>9.3634666666667652</c:v>
                </c:pt>
                <c:pt idx="1043">
                  <c:v>9.370533333333432</c:v>
                </c:pt>
                <c:pt idx="1044">
                  <c:v>9.3776000000000987</c:v>
                </c:pt>
                <c:pt idx="1045">
                  <c:v>9.3846666666667655</c:v>
                </c:pt>
                <c:pt idx="1046">
                  <c:v>9.3917333333334323</c:v>
                </c:pt>
                <c:pt idx="1047">
                  <c:v>9.3988000000000991</c:v>
                </c:pt>
                <c:pt idx="1048">
                  <c:v>9.4058666666667659</c:v>
                </c:pt>
                <c:pt idx="1049">
                  <c:v>9.4129333333334326</c:v>
                </c:pt>
                <c:pt idx="1050">
                  <c:v>9.4200000000000994</c:v>
                </c:pt>
                <c:pt idx="1051">
                  <c:v>9.4270666666667662</c:v>
                </c:pt>
                <c:pt idx="1052">
                  <c:v>9.434133333333433</c:v>
                </c:pt>
                <c:pt idx="1053">
                  <c:v>9.4412000000000997</c:v>
                </c:pt>
                <c:pt idx="1054">
                  <c:v>9.4482666666667665</c:v>
                </c:pt>
                <c:pt idx="1055">
                  <c:v>9.4553333333334333</c:v>
                </c:pt>
                <c:pt idx="1056">
                  <c:v>9.4624000000001001</c:v>
                </c:pt>
                <c:pt idx="1057">
                  <c:v>9.4694666666667668</c:v>
                </c:pt>
                <c:pt idx="1058">
                  <c:v>9.4765333333334336</c:v>
                </c:pt>
                <c:pt idx="1059">
                  <c:v>9.4836000000001004</c:v>
                </c:pt>
                <c:pt idx="1060">
                  <c:v>9.4906666666667672</c:v>
                </c:pt>
                <c:pt idx="1061">
                  <c:v>9.4977333333334339</c:v>
                </c:pt>
                <c:pt idx="1062">
                  <c:v>9.5048000000001007</c:v>
                </c:pt>
                <c:pt idx="1063">
                  <c:v>9.5118666666667675</c:v>
                </c:pt>
                <c:pt idx="1064">
                  <c:v>9.5189333333334343</c:v>
                </c:pt>
                <c:pt idx="1065">
                  <c:v>9.5260000000001011</c:v>
                </c:pt>
                <c:pt idx="1066">
                  <c:v>9.5330666666667678</c:v>
                </c:pt>
                <c:pt idx="1067">
                  <c:v>9.5401333333334346</c:v>
                </c:pt>
                <c:pt idx="1068">
                  <c:v>9.5472000000001014</c:v>
                </c:pt>
                <c:pt idx="1069">
                  <c:v>9.5542666666667682</c:v>
                </c:pt>
                <c:pt idx="1070">
                  <c:v>9.5613333333334349</c:v>
                </c:pt>
                <c:pt idx="1071">
                  <c:v>9.5684000000001017</c:v>
                </c:pt>
                <c:pt idx="1072">
                  <c:v>9.5754666666667685</c:v>
                </c:pt>
                <c:pt idx="1073">
                  <c:v>9.5825333333334353</c:v>
                </c:pt>
                <c:pt idx="1074">
                  <c:v>9.589600000000102</c:v>
                </c:pt>
                <c:pt idx="1075">
                  <c:v>9.5966666666667688</c:v>
                </c:pt>
                <c:pt idx="1076">
                  <c:v>9.6037333333334356</c:v>
                </c:pt>
                <c:pt idx="1077">
                  <c:v>9.6108000000001024</c:v>
                </c:pt>
                <c:pt idx="1078">
                  <c:v>9.6178666666667691</c:v>
                </c:pt>
                <c:pt idx="1079">
                  <c:v>9.6249333333334359</c:v>
                </c:pt>
                <c:pt idx="1080">
                  <c:v>9.6320000000001027</c:v>
                </c:pt>
                <c:pt idx="1081">
                  <c:v>9.6390666666667695</c:v>
                </c:pt>
                <c:pt idx="1082">
                  <c:v>9.6461333333334363</c:v>
                </c:pt>
                <c:pt idx="1083">
                  <c:v>9.653200000000103</c:v>
                </c:pt>
                <c:pt idx="1084">
                  <c:v>9.6602666666667698</c:v>
                </c:pt>
                <c:pt idx="1085">
                  <c:v>9.6673333333334366</c:v>
                </c:pt>
                <c:pt idx="1086">
                  <c:v>9.6744000000001034</c:v>
                </c:pt>
                <c:pt idx="1087">
                  <c:v>9.6814666666667701</c:v>
                </c:pt>
                <c:pt idx="1088">
                  <c:v>9.6885333333334369</c:v>
                </c:pt>
                <c:pt idx="1089">
                  <c:v>9.6956000000001037</c:v>
                </c:pt>
                <c:pt idx="1090">
                  <c:v>9.7026666666667705</c:v>
                </c:pt>
                <c:pt idx="1091">
                  <c:v>9.7097333333334372</c:v>
                </c:pt>
                <c:pt idx="1092">
                  <c:v>9.716800000000104</c:v>
                </c:pt>
                <c:pt idx="1093">
                  <c:v>9.7238666666667708</c:v>
                </c:pt>
                <c:pt idx="1094">
                  <c:v>9.7309333333334376</c:v>
                </c:pt>
                <c:pt idx="1095">
                  <c:v>9.7380000000001044</c:v>
                </c:pt>
                <c:pt idx="1096">
                  <c:v>9.7450666666667711</c:v>
                </c:pt>
                <c:pt idx="1097">
                  <c:v>9.7521333333334379</c:v>
                </c:pt>
                <c:pt idx="1098">
                  <c:v>9.7592000000001047</c:v>
                </c:pt>
                <c:pt idx="1099">
                  <c:v>9.7662666666667715</c:v>
                </c:pt>
                <c:pt idx="1100">
                  <c:v>9.7733333333334382</c:v>
                </c:pt>
                <c:pt idx="1101">
                  <c:v>9.780400000000105</c:v>
                </c:pt>
                <c:pt idx="1102">
                  <c:v>9.7874666666667718</c:v>
                </c:pt>
                <c:pt idx="1103">
                  <c:v>9.7945333333334386</c:v>
                </c:pt>
                <c:pt idx="1104">
                  <c:v>9.8016000000001053</c:v>
                </c:pt>
                <c:pt idx="1105">
                  <c:v>9.8086666666667721</c:v>
                </c:pt>
                <c:pt idx="1106">
                  <c:v>9.8157333333334389</c:v>
                </c:pt>
                <c:pt idx="1107">
                  <c:v>9.8228000000001057</c:v>
                </c:pt>
                <c:pt idx="1108">
                  <c:v>9.8298666666667724</c:v>
                </c:pt>
                <c:pt idx="1109">
                  <c:v>9.8369333333334392</c:v>
                </c:pt>
                <c:pt idx="1110">
                  <c:v>9.844000000000106</c:v>
                </c:pt>
                <c:pt idx="1111">
                  <c:v>9.8510666666667728</c:v>
                </c:pt>
                <c:pt idx="1112">
                  <c:v>9.8581333333334396</c:v>
                </c:pt>
                <c:pt idx="1113">
                  <c:v>9.8652000000001063</c:v>
                </c:pt>
                <c:pt idx="1114">
                  <c:v>9.8722666666667731</c:v>
                </c:pt>
                <c:pt idx="1115">
                  <c:v>9.8793333333334399</c:v>
                </c:pt>
                <c:pt idx="1116">
                  <c:v>9.8864000000001067</c:v>
                </c:pt>
                <c:pt idx="1117">
                  <c:v>9.8934666666667734</c:v>
                </c:pt>
                <c:pt idx="1118">
                  <c:v>9.9005333333334402</c:v>
                </c:pt>
                <c:pt idx="1119">
                  <c:v>9.907600000000107</c:v>
                </c:pt>
                <c:pt idx="1120">
                  <c:v>9.9146666666667738</c:v>
                </c:pt>
                <c:pt idx="1121">
                  <c:v>9.9217333333334405</c:v>
                </c:pt>
                <c:pt idx="1122">
                  <c:v>9.9288000000001073</c:v>
                </c:pt>
                <c:pt idx="1123">
                  <c:v>9.9358666666667741</c:v>
                </c:pt>
                <c:pt idx="1124">
                  <c:v>9.9429333333334409</c:v>
                </c:pt>
                <c:pt idx="1125">
                  <c:v>9.9500000000001076</c:v>
                </c:pt>
                <c:pt idx="1126">
                  <c:v>9.9570666666667744</c:v>
                </c:pt>
                <c:pt idx="1127">
                  <c:v>9.9641333333334412</c:v>
                </c:pt>
                <c:pt idx="1128">
                  <c:v>9.971200000000108</c:v>
                </c:pt>
                <c:pt idx="1129">
                  <c:v>9.9782666666667748</c:v>
                </c:pt>
                <c:pt idx="1130">
                  <c:v>9.9853333333334415</c:v>
                </c:pt>
                <c:pt idx="1131">
                  <c:v>9.9924000000001083</c:v>
                </c:pt>
                <c:pt idx="1132">
                  <c:v>9.9994666666667751</c:v>
                </c:pt>
                <c:pt idx="1133">
                  <c:v>10.006533333333442</c:v>
                </c:pt>
                <c:pt idx="1134">
                  <c:v>10.013600000000109</c:v>
                </c:pt>
                <c:pt idx="1135">
                  <c:v>10.020666666666775</c:v>
                </c:pt>
                <c:pt idx="1136">
                  <c:v>10.027733333333442</c:v>
                </c:pt>
                <c:pt idx="1137">
                  <c:v>10.034800000000109</c:v>
                </c:pt>
                <c:pt idx="1138">
                  <c:v>10.041866666666776</c:v>
                </c:pt>
                <c:pt idx="1139">
                  <c:v>10.048933333333443</c:v>
                </c:pt>
                <c:pt idx="1140">
                  <c:v>10.056000000000109</c:v>
                </c:pt>
                <c:pt idx="1141">
                  <c:v>10.063066666666776</c:v>
                </c:pt>
                <c:pt idx="1142">
                  <c:v>10.070133333333443</c:v>
                </c:pt>
                <c:pt idx="1143">
                  <c:v>10.07720000000011</c:v>
                </c:pt>
                <c:pt idx="1144">
                  <c:v>10.084266666666776</c:v>
                </c:pt>
                <c:pt idx="1145">
                  <c:v>10.091333333333443</c:v>
                </c:pt>
                <c:pt idx="1146">
                  <c:v>10.09840000000011</c:v>
                </c:pt>
                <c:pt idx="1147">
                  <c:v>10.105466666666777</c:v>
                </c:pt>
                <c:pt idx="1148">
                  <c:v>10.112533333333444</c:v>
                </c:pt>
                <c:pt idx="1149">
                  <c:v>10.11960000000011</c:v>
                </c:pt>
                <c:pt idx="1150">
                  <c:v>10.126666666666777</c:v>
                </c:pt>
                <c:pt idx="1151">
                  <c:v>10.133733333333444</c:v>
                </c:pt>
                <c:pt idx="1152">
                  <c:v>10.140800000000111</c:v>
                </c:pt>
                <c:pt idx="1153">
                  <c:v>10.147866666666777</c:v>
                </c:pt>
                <c:pt idx="1154">
                  <c:v>10.154933333333444</c:v>
                </c:pt>
                <c:pt idx="1155">
                  <c:v>10.162000000000111</c:v>
                </c:pt>
                <c:pt idx="1156">
                  <c:v>10.169066666666778</c:v>
                </c:pt>
                <c:pt idx="1157">
                  <c:v>10.176133333333444</c:v>
                </c:pt>
                <c:pt idx="1158">
                  <c:v>10.183200000000111</c:v>
                </c:pt>
                <c:pt idx="1159">
                  <c:v>10.190266666666778</c:v>
                </c:pt>
                <c:pt idx="1160">
                  <c:v>10.197333333333445</c:v>
                </c:pt>
                <c:pt idx="1161">
                  <c:v>10.204400000000112</c:v>
                </c:pt>
                <c:pt idx="1162">
                  <c:v>10.211466666666778</c:v>
                </c:pt>
                <c:pt idx="1163">
                  <c:v>10.218533333333445</c:v>
                </c:pt>
                <c:pt idx="1164">
                  <c:v>10.225600000000112</c:v>
                </c:pt>
                <c:pt idx="1165">
                  <c:v>10.232666666666779</c:v>
                </c:pt>
                <c:pt idx="1166">
                  <c:v>10.239733333333445</c:v>
                </c:pt>
                <c:pt idx="1167">
                  <c:v>10.246800000000112</c:v>
                </c:pt>
                <c:pt idx="1168">
                  <c:v>10.253866666666779</c:v>
                </c:pt>
                <c:pt idx="1169">
                  <c:v>10.260933333333446</c:v>
                </c:pt>
                <c:pt idx="1170">
                  <c:v>10.268000000000113</c:v>
                </c:pt>
                <c:pt idx="1171">
                  <c:v>10.275066666666779</c:v>
                </c:pt>
                <c:pt idx="1172">
                  <c:v>10.282133333333446</c:v>
                </c:pt>
                <c:pt idx="1173">
                  <c:v>10.289200000000113</c:v>
                </c:pt>
                <c:pt idx="1174">
                  <c:v>10.29626666666678</c:v>
                </c:pt>
                <c:pt idx="1175">
                  <c:v>10.303333333333446</c:v>
                </c:pt>
                <c:pt idx="1176">
                  <c:v>10.310400000000113</c:v>
                </c:pt>
                <c:pt idx="1177">
                  <c:v>10.31746666666678</c:v>
                </c:pt>
                <c:pt idx="1178">
                  <c:v>10.324533333333447</c:v>
                </c:pt>
                <c:pt idx="1179">
                  <c:v>10.331600000000114</c:v>
                </c:pt>
                <c:pt idx="1180">
                  <c:v>10.33866666666678</c:v>
                </c:pt>
                <c:pt idx="1181">
                  <c:v>10.345733333333447</c:v>
                </c:pt>
                <c:pt idx="1182">
                  <c:v>10.352800000000114</c:v>
                </c:pt>
                <c:pt idx="1183">
                  <c:v>10.359866666666781</c:v>
                </c:pt>
                <c:pt idx="1184">
                  <c:v>10.366933333333447</c:v>
                </c:pt>
                <c:pt idx="1185">
                  <c:v>10.374000000000114</c:v>
                </c:pt>
                <c:pt idx="1186">
                  <c:v>10.381066666666781</c:v>
                </c:pt>
                <c:pt idx="1187">
                  <c:v>10.388133333333448</c:v>
                </c:pt>
                <c:pt idx="1188">
                  <c:v>10.395200000000115</c:v>
                </c:pt>
                <c:pt idx="1189">
                  <c:v>10.402266666666781</c:v>
                </c:pt>
                <c:pt idx="1190">
                  <c:v>10.409333333333448</c:v>
                </c:pt>
                <c:pt idx="1191">
                  <c:v>10.416400000000115</c:v>
                </c:pt>
                <c:pt idx="1192">
                  <c:v>10.423466666666782</c:v>
                </c:pt>
                <c:pt idx="1193">
                  <c:v>10.430533333333448</c:v>
                </c:pt>
                <c:pt idx="1194">
                  <c:v>10.437600000000115</c:v>
                </c:pt>
                <c:pt idx="1195">
                  <c:v>10.444666666666782</c:v>
                </c:pt>
                <c:pt idx="1196">
                  <c:v>10.451733333333449</c:v>
                </c:pt>
                <c:pt idx="1197">
                  <c:v>10.458800000000116</c:v>
                </c:pt>
                <c:pt idx="1198">
                  <c:v>10.465866666666782</c:v>
                </c:pt>
                <c:pt idx="1199">
                  <c:v>10.472933333333449</c:v>
                </c:pt>
                <c:pt idx="1200">
                  <c:v>10.480000000000116</c:v>
                </c:pt>
                <c:pt idx="1201">
                  <c:v>10.487066666666783</c:v>
                </c:pt>
                <c:pt idx="1202">
                  <c:v>10.494133333333449</c:v>
                </c:pt>
                <c:pt idx="1203">
                  <c:v>10.501200000000116</c:v>
                </c:pt>
                <c:pt idx="1204">
                  <c:v>10.508266666666783</c:v>
                </c:pt>
                <c:pt idx="1205">
                  <c:v>10.51533333333345</c:v>
                </c:pt>
                <c:pt idx="1206">
                  <c:v>10.522400000000117</c:v>
                </c:pt>
                <c:pt idx="1207">
                  <c:v>10.529466666666783</c:v>
                </c:pt>
                <c:pt idx="1208">
                  <c:v>10.53653333333345</c:v>
                </c:pt>
                <c:pt idx="1209">
                  <c:v>10.543600000000117</c:v>
                </c:pt>
                <c:pt idx="1210">
                  <c:v>10.550666666666784</c:v>
                </c:pt>
                <c:pt idx="1211">
                  <c:v>10.55773333333345</c:v>
                </c:pt>
                <c:pt idx="1212">
                  <c:v>10.564800000000117</c:v>
                </c:pt>
                <c:pt idx="1213">
                  <c:v>10.571866666666784</c:v>
                </c:pt>
                <c:pt idx="1214">
                  <c:v>10.578933333333451</c:v>
                </c:pt>
                <c:pt idx="1215">
                  <c:v>10.586000000000118</c:v>
                </c:pt>
                <c:pt idx="1216">
                  <c:v>10.593066666666784</c:v>
                </c:pt>
                <c:pt idx="1217">
                  <c:v>10.600133333333451</c:v>
                </c:pt>
                <c:pt idx="1218">
                  <c:v>10.607200000000118</c:v>
                </c:pt>
                <c:pt idx="1219">
                  <c:v>10.614266666666785</c:v>
                </c:pt>
                <c:pt idx="1220">
                  <c:v>10.621333333333451</c:v>
                </c:pt>
                <c:pt idx="1221">
                  <c:v>10.628400000000118</c:v>
                </c:pt>
                <c:pt idx="1222">
                  <c:v>10.635466666666785</c:v>
                </c:pt>
                <c:pt idx="1223">
                  <c:v>10.642533333333452</c:v>
                </c:pt>
                <c:pt idx="1224">
                  <c:v>10.649600000000119</c:v>
                </c:pt>
                <c:pt idx="1225">
                  <c:v>10.656666666666785</c:v>
                </c:pt>
                <c:pt idx="1226">
                  <c:v>10.663733333333452</c:v>
                </c:pt>
                <c:pt idx="1227">
                  <c:v>10.670800000000119</c:v>
                </c:pt>
                <c:pt idx="1228">
                  <c:v>10.677866666666786</c:v>
                </c:pt>
                <c:pt idx="1229">
                  <c:v>10.684933333333452</c:v>
                </c:pt>
                <c:pt idx="1230">
                  <c:v>10.692000000000119</c:v>
                </c:pt>
                <c:pt idx="1231">
                  <c:v>10.699066666666786</c:v>
                </c:pt>
                <c:pt idx="1232">
                  <c:v>10.706133333333453</c:v>
                </c:pt>
                <c:pt idx="1233">
                  <c:v>10.71320000000012</c:v>
                </c:pt>
                <c:pt idx="1234">
                  <c:v>10.720266666666786</c:v>
                </c:pt>
                <c:pt idx="1235">
                  <c:v>10.727333333333453</c:v>
                </c:pt>
                <c:pt idx="1236">
                  <c:v>10.73440000000012</c:v>
                </c:pt>
                <c:pt idx="1237">
                  <c:v>10.741466666666787</c:v>
                </c:pt>
                <c:pt idx="1238">
                  <c:v>10.748533333333453</c:v>
                </c:pt>
                <c:pt idx="1239">
                  <c:v>10.75560000000012</c:v>
                </c:pt>
                <c:pt idx="1240">
                  <c:v>10.762666666666787</c:v>
                </c:pt>
                <c:pt idx="1241">
                  <c:v>10.769733333333454</c:v>
                </c:pt>
                <c:pt idx="1242">
                  <c:v>10.776800000000121</c:v>
                </c:pt>
                <c:pt idx="1243">
                  <c:v>10.783866666666787</c:v>
                </c:pt>
                <c:pt idx="1244">
                  <c:v>10.790933333333454</c:v>
                </c:pt>
                <c:pt idx="1245">
                  <c:v>10.798000000000121</c:v>
                </c:pt>
                <c:pt idx="1246">
                  <c:v>10.805066666666788</c:v>
                </c:pt>
                <c:pt idx="1247">
                  <c:v>10.812133333333454</c:v>
                </c:pt>
                <c:pt idx="1248">
                  <c:v>10.819200000000121</c:v>
                </c:pt>
                <c:pt idx="1249">
                  <c:v>10.826266666666788</c:v>
                </c:pt>
                <c:pt idx="1250">
                  <c:v>10.833333333333455</c:v>
                </c:pt>
                <c:pt idx="1251">
                  <c:v>10.840400000000121</c:v>
                </c:pt>
                <c:pt idx="1252">
                  <c:v>10.847466666666788</c:v>
                </c:pt>
                <c:pt idx="1253">
                  <c:v>10.854533333333455</c:v>
                </c:pt>
                <c:pt idx="1254">
                  <c:v>10.861600000000122</c:v>
                </c:pt>
                <c:pt idx="1255">
                  <c:v>10.868666666666789</c:v>
                </c:pt>
                <c:pt idx="1256">
                  <c:v>10.875733333333455</c:v>
                </c:pt>
                <c:pt idx="1257">
                  <c:v>10.882800000000122</c:v>
                </c:pt>
                <c:pt idx="1258">
                  <c:v>10.889866666666789</c:v>
                </c:pt>
                <c:pt idx="1259">
                  <c:v>10.896933333333456</c:v>
                </c:pt>
                <c:pt idx="1260">
                  <c:v>10.904000000000122</c:v>
                </c:pt>
                <c:pt idx="1261">
                  <c:v>10.911066666666789</c:v>
                </c:pt>
                <c:pt idx="1262">
                  <c:v>10.918133333333456</c:v>
                </c:pt>
                <c:pt idx="1263">
                  <c:v>10.925200000000123</c:v>
                </c:pt>
                <c:pt idx="1264">
                  <c:v>10.93226666666679</c:v>
                </c:pt>
                <c:pt idx="1265">
                  <c:v>10.939333333333456</c:v>
                </c:pt>
                <c:pt idx="1266">
                  <c:v>10.946400000000123</c:v>
                </c:pt>
                <c:pt idx="1267">
                  <c:v>10.95346666666679</c:v>
                </c:pt>
                <c:pt idx="1268">
                  <c:v>10.960533333333457</c:v>
                </c:pt>
                <c:pt idx="1269">
                  <c:v>10.967600000000123</c:v>
                </c:pt>
                <c:pt idx="1270">
                  <c:v>10.97466666666679</c:v>
                </c:pt>
                <c:pt idx="1271">
                  <c:v>10.981733333333457</c:v>
                </c:pt>
                <c:pt idx="1272">
                  <c:v>10.988800000000124</c:v>
                </c:pt>
                <c:pt idx="1273">
                  <c:v>10.995866666666791</c:v>
                </c:pt>
                <c:pt idx="1274">
                  <c:v>11.002933333333457</c:v>
                </c:pt>
                <c:pt idx="1275">
                  <c:v>11.010000000000124</c:v>
                </c:pt>
                <c:pt idx="1276">
                  <c:v>11.017066666666791</c:v>
                </c:pt>
                <c:pt idx="1277">
                  <c:v>11.024133333333458</c:v>
                </c:pt>
                <c:pt idx="1278">
                  <c:v>11.031200000000124</c:v>
                </c:pt>
                <c:pt idx="1279">
                  <c:v>11.038266666666791</c:v>
                </c:pt>
                <c:pt idx="1280">
                  <c:v>11.045333333333458</c:v>
                </c:pt>
                <c:pt idx="1281">
                  <c:v>11.052400000000125</c:v>
                </c:pt>
                <c:pt idx="1282">
                  <c:v>11.059466666666792</c:v>
                </c:pt>
                <c:pt idx="1283">
                  <c:v>11.066533333333458</c:v>
                </c:pt>
                <c:pt idx="1284">
                  <c:v>11.073600000000125</c:v>
                </c:pt>
                <c:pt idx="1285">
                  <c:v>11.080666666666792</c:v>
                </c:pt>
                <c:pt idx="1286">
                  <c:v>11.087733333333459</c:v>
                </c:pt>
                <c:pt idx="1287">
                  <c:v>11.094800000000125</c:v>
                </c:pt>
                <c:pt idx="1288">
                  <c:v>11.101866666666792</c:v>
                </c:pt>
                <c:pt idx="1289">
                  <c:v>11.108933333333459</c:v>
                </c:pt>
                <c:pt idx="1290">
                  <c:v>11.116000000000126</c:v>
                </c:pt>
                <c:pt idx="1291">
                  <c:v>11.123066666666793</c:v>
                </c:pt>
                <c:pt idx="1292">
                  <c:v>11.130133333333459</c:v>
                </c:pt>
                <c:pt idx="1293">
                  <c:v>11.137200000000126</c:v>
                </c:pt>
                <c:pt idx="1294">
                  <c:v>11.144266666666793</c:v>
                </c:pt>
                <c:pt idx="1295">
                  <c:v>11.15133333333346</c:v>
                </c:pt>
                <c:pt idx="1296">
                  <c:v>11.158400000000126</c:v>
                </c:pt>
                <c:pt idx="1297">
                  <c:v>11.165466666666793</c:v>
                </c:pt>
                <c:pt idx="1298">
                  <c:v>11.17253333333346</c:v>
                </c:pt>
                <c:pt idx="1299">
                  <c:v>11.179600000000127</c:v>
                </c:pt>
                <c:pt idx="1300">
                  <c:v>11.186666666666794</c:v>
                </c:pt>
                <c:pt idx="1301">
                  <c:v>11.19373333333346</c:v>
                </c:pt>
                <c:pt idx="1302">
                  <c:v>11.200800000000127</c:v>
                </c:pt>
                <c:pt idx="1303">
                  <c:v>11.207866666666794</c:v>
                </c:pt>
                <c:pt idx="1304">
                  <c:v>11.214933333333461</c:v>
                </c:pt>
                <c:pt idx="1305">
                  <c:v>11.222000000000127</c:v>
                </c:pt>
                <c:pt idx="1306">
                  <c:v>11.229066666666794</c:v>
                </c:pt>
                <c:pt idx="1307">
                  <c:v>11.236133333333461</c:v>
                </c:pt>
                <c:pt idx="1308">
                  <c:v>11.243200000000128</c:v>
                </c:pt>
                <c:pt idx="1309">
                  <c:v>11.250266666666795</c:v>
                </c:pt>
                <c:pt idx="1310">
                  <c:v>11.257333333333461</c:v>
                </c:pt>
                <c:pt idx="1311">
                  <c:v>11.264400000000128</c:v>
                </c:pt>
                <c:pt idx="1312">
                  <c:v>11.271466666666795</c:v>
                </c:pt>
                <c:pt idx="1313">
                  <c:v>11.278533333333462</c:v>
                </c:pt>
                <c:pt idx="1314">
                  <c:v>11.285600000000128</c:v>
                </c:pt>
                <c:pt idx="1315">
                  <c:v>11.292666666666795</c:v>
                </c:pt>
                <c:pt idx="1316">
                  <c:v>11.299733333333462</c:v>
                </c:pt>
                <c:pt idx="1317">
                  <c:v>11.306800000000129</c:v>
                </c:pt>
                <c:pt idx="1318">
                  <c:v>11.313866666666796</c:v>
                </c:pt>
                <c:pt idx="1319">
                  <c:v>11.320933333333462</c:v>
                </c:pt>
                <c:pt idx="1320">
                  <c:v>11.328000000000129</c:v>
                </c:pt>
                <c:pt idx="1321">
                  <c:v>11.335066666666796</c:v>
                </c:pt>
                <c:pt idx="1322">
                  <c:v>11.342133333333463</c:v>
                </c:pt>
                <c:pt idx="1323">
                  <c:v>11.349200000000129</c:v>
                </c:pt>
                <c:pt idx="1324">
                  <c:v>11.356266666666796</c:v>
                </c:pt>
                <c:pt idx="1325">
                  <c:v>11.363333333333463</c:v>
                </c:pt>
                <c:pt idx="1326">
                  <c:v>11.37040000000013</c:v>
                </c:pt>
                <c:pt idx="1327">
                  <c:v>11.377466666666797</c:v>
                </c:pt>
                <c:pt idx="1328">
                  <c:v>11.384533333333463</c:v>
                </c:pt>
                <c:pt idx="1329">
                  <c:v>11.39160000000013</c:v>
                </c:pt>
                <c:pt idx="1330">
                  <c:v>11.398666666666797</c:v>
                </c:pt>
                <c:pt idx="1331">
                  <c:v>11.405733333333464</c:v>
                </c:pt>
                <c:pt idx="1332">
                  <c:v>11.41280000000013</c:v>
                </c:pt>
                <c:pt idx="1333">
                  <c:v>11.419866666666797</c:v>
                </c:pt>
                <c:pt idx="1334">
                  <c:v>11.426933333333464</c:v>
                </c:pt>
                <c:pt idx="1335">
                  <c:v>11.434000000000131</c:v>
                </c:pt>
                <c:pt idx="1336">
                  <c:v>11.441066666666798</c:v>
                </c:pt>
                <c:pt idx="1337">
                  <c:v>11.448133333333464</c:v>
                </c:pt>
                <c:pt idx="1338">
                  <c:v>11.455200000000131</c:v>
                </c:pt>
                <c:pt idx="1339">
                  <c:v>11.462266666666798</c:v>
                </c:pt>
                <c:pt idx="1340">
                  <c:v>11.469333333333465</c:v>
                </c:pt>
                <c:pt idx="1341">
                  <c:v>11.476400000000131</c:v>
                </c:pt>
                <c:pt idx="1342">
                  <c:v>11.483466666666798</c:v>
                </c:pt>
                <c:pt idx="1343">
                  <c:v>11.490533333333465</c:v>
                </c:pt>
                <c:pt idx="1344">
                  <c:v>11.497600000000132</c:v>
                </c:pt>
                <c:pt idx="1345">
                  <c:v>11.504666666666798</c:v>
                </c:pt>
                <c:pt idx="1346">
                  <c:v>11.511733333333465</c:v>
                </c:pt>
                <c:pt idx="1347">
                  <c:v>11.518800000000132</c:v>
                </c:pt>
                <c:pt idx="1348">
                  <c:v>11.525866666666799</c:v>
                </c:pt>
                <c:pt idx="1349">
                  <c:v>11.532933333333466</c:v>
                </c:pt>
                <c:pt idx="1350">
                  <c:v>11.540000000000132</c:v>
                </c:pt>
                <c:pt idx="1351">
                  <c:v>11.547066666666799</c:v>
                </c:pt>
                <c:pt idx="1352">
                  <c:v>11.554133333333466</c:v>
                </c:pt>
                <c:pt idx="1353">
                  <c:v>11.561200000000133</c:v>
                </c:pt>
                <c:pt idx="1354">
                  <c:v>11.568266666666799</c:v>
                </c:pt>
                <c:pt idx="1355">
                  <c:v>11.575333333333466</c:v>
                </c:pt>
                <c:pt idx="1356">
                  <c:v>11.582400000000133</c:v>
                </c:pt>
                <c:pt idx="1357">
                  <c:v>11.5894666666668</c:v>
                </c:pt>
                <c:pt idx="1358">
                  <c:v>11.596533333333467</c:v>
                </c:pt>
                <c:pt idx="1359">
                  <c:v>11.603600000000133</c:v>
                </c:pt>
                <c:pt idx="1360">
                  <c:v>11.6106666666668</c:v>
                </c:pt>
                <c:pt idx="1361">
                  <c:v>11.617733333333467</c:v>
                </c:pt>
                <c:pt idx="1362">
                  <c:v>11.624800000000134</c:v>
                </c:pt>
                <c:pt idx="1363">
                  <c:v>11.6318666666668</c:v>
                </c:pt>
                <c:pt idx="1364">
                  <c:v>11.638933333333467</c:v>
                </c:pt>
                <c:pt idx="1365">
                  <c:v>11.646000000000134</c:v>
                </c:pt>
                <c:pt idx="1366">
                  <c:v>11.653066666666801</c:v>
                </c:pt>
                <c:pt idx="1367">
                  <c:v>11.660133333333468</c:v>
                </c:pt>
                <c:pt idx="1368">
                  <c:v>11.667200000000134</c:v>
                </c:pt>
                <c:pt idx="1369">
                  <c:v>11.674266666666801</c:v>
                </c:pt>
                <c:pt idx="1370">
                  <c:v>11.681333333333468</c:v>
                </c:pt>
                <c:pt idx="1371">
                  <c:v>11.688400000000135</c:v>
                </c:pt>
                <c:pt idx="1372">
                  <c:v>11.695466666666801</c:v>
                </c:pt>
                <c:pt idx="1373">
                  <c:v>11.702533333333468</c:v>
                </c:pt>
                <c:pt idx="1374">
                  <c:v>11.709600000000135</c:v>
                </c:pt>
                <c:pt idx="1375">
                  <c:v>11.716666666666802</c:v>
                </c:pt>
                <c:pt idx="1376">
                  <c:v>11.723733333333469</c:v>
                </c:pt>
                <c:pt idx="1377">
                  <c:v>11.730800000000135</c:v>
                </c:pt>
                <c:pt idx="1378">
                  <c:v>11.737866666666802</c:v>
                </c:pt>
                <c:pt idx="1379">
                  <c:v>11.744933333333469</c:v>
                </c:pt>
                <c:pt idx="1380">
                  <c:v>11.752000000000136</c:v>
                </c:pt>
                <c:pt idx="1381">
                  <c:v>11.759066666666802</c:v>
                </c:pt>
                <c:pt idx="1382">
                  <c:v>11.766133333333469</c:v>
                </c:pt>
                <c:pt idx="1383">
                  <c:v>11.773200000000136</c:v>
                </c:pt>
                <c:pt idx="1384">
                  <c:v>11.780266666666803</c:v>
                </c:pt>
                <c:pt idx="1385">
                  <c:v>11.78733333333347</c:v>
                </c:pt>
                <c:pt idx="1386">
                  <c:v>11.794400000000136</c:v>
                </c:pt>
                <c:pt idx="1387">
                  <c:v>11.801466666666803</c:v>
                </c:pt>
                <c:pt idx="1388">
                  <c:v>11.80853333333347</c:v>
                </c:pt>
                <c:pt idx="1389">
                  <c:v>11.815600000000137</c:v>
                </c:pt>
                <c:pt idx="1390">
                  <c:v>11.822666666666803</c:v>
                </c:pt>
                <c:pt idx="1391">
                  <c:v>11.82973333333347</c:v>
                </c:pt>
                <c:pt idx="1392">
                  <c:v>11.836800000000137</c:v>
                </c:pt>
                <c:pt idx="1393">
                  <c:v>11.843866666666804</c:v>
                </c:pt>
                <c:pt idx="1394">
                  <c:v>11.850933333333471</c:v>
                </c:pt>
                <c:pt idx="1395">
                  <c:v>11.858000000000137</c:v>
                </c:pt>
                <c:pt idx="1396">
                  <c:v>11.865066666666804</c:v>
                </c:pt>
                <c:pt idx="1397">
                  <c:v>11.872133333333471</c:v>
                </c:pt>
                <c:pt idx="1398">
                  <c:v>11.879200000000138</c:v>
                </c:pt>
                <c:pt idx="1399">
                  <c:v>11.886266666666804</c:v>
                </c:pt>
                <c:pt idx="1400">
                  <c:v>11.893333333333471</c:v>
                </c:pt>
                <c:pt idx="1401">
                  <c:v>11.900400000000138</c:v>
                </c:pt>
                <c:pt idx="1402">
                  <c:v>11.907466666666805</c:v>
                </c:pt>
                <c:pt idx="1403">
                  <c:v>11.914533333333472</c:v>
                </c:pt>
                <c:pt idx="1404">
                  <c:v>11.921600000000138</c:v>
                </c:pt>
                <c:pt idx="1405">
                  <c:v>11.928666666666805</c:v>
                </c:pt>
                <c:pt idx="1406">
                  <c:v>11.935733333333472</c:v>
                </c:pt>
                <c:pt idx="1407">
                  <c:v>11.942800000000139</c:v>
                </c:pt>
                <c:pt idx="1408">
                  <c:v>11.949866666666805</c:v>
                </c:pt>
                <c:pt idx="1409">
                  <c:v>11.956933333333472</c:v>
                </c:pt>
                <c:pt idx="1410">
                  <c:v>11.964000000000139</c:v>
                </c:pt>
                <c:pt idx="1411">
                  <c:v>11.971066666666806</c:v>
                </c:pt>
                <c:pt idx="1412">
                  <c:v>11.978133333333473</c:v>
                </c:pt>
                <c:pt idx="1413">
                  <c:v>11.985200000000139</c:v>
                </c:pt>
                <c:pt idx="1414">
                  <c:v>11.992266666666806</c:v>
                </c:pt>
                <c:pt idx="1415">
                  <c:v>11.999333333333473</c:v>
                </c:pt>
                <c:pt idx="1416">
                  <c:v>12.00640000000014</c:v>
                </c:pt>
                <c:pt idx="1417">
                  <c:v>12.013466666666806</c:v>
                </c:pt>
                <c:pt idx="1418">
                  <c:v>12.020533333333473</c:v>
                </c:pt>
                <c:pt idx="1419">
                  <c:v>12.02760000000014</c:v>
                </c:pt>
                <c:pt idx="1420">
                  <c:v>12.034666666666807</c:v>
                </c:pt>
                <c:pt idx="1421">
                  <c:v>12.041733333333474</c:v>
                </c:pt>
                <c:pt idx="1422">
                  <c:v>12.04880000000014</c:v>
                </c:pt>
                <c:pt idx="1423">
                  <c:v>12.055866666666807</c:v>
                </c:pt>
                <c:pt idx="1424">
                  <c:v>12.062933333333474</c:v>
                </c:pt>
                <c:pt idx="1425">
                  <c:v>12.070000000000141</c:v>
                </c:pt>
                <c:pt idx="1426">
                  <c:v>12.077066666666807</c:v>
                </c:pt>
                <c:pt idx="1427">
                  <c:v>12.084133333333474</c:v>
                </c:pt>
                <c:pt idx="1428">
                  <c:v>12.091200000000141</c:v>
                </c:pt>
                <c:pt idx="1429">
                  <c:v>12.098266666666808</c:v>
                </c:pt>
                <c:pt idx="1430">
                  <c:v>12.105333333333474</c:v>
                </c:pt>
                <c:pt idx="1431">
                  <c:v>12.112400000000141</c:v>
                </c:pt>
                <c:pt idx="1432">
                  <c:v>12.119466666666808</c:v>
                </c:pt>
                <c:pt idx="1433">
                  <c:v>12.126533333333475</c:v>
                </c:pt>
                <c:pt idx="1434">
                  <c:v>12.133600000000142</c:v>
                </c:pt>
                <c:pt idx="1435">
                  <c:v>12.140666666666808</c:v>
                </c:pt>
                <c:pt idx="1436">
                  <c:v>12.147733333333475</c:v>
                </c:pt>
                <c:pt idx="1437">
                  <c:v>12.154800000000142</c:v>
                </c:pt>
                <c:pt idx="1438">
                  <c:v>12.161866666666809</c:v>
                </c:pt>
                <c:pt idx="1439">
                  <c:v>12.168933333333475</c:v>
                </c:pt>
                <c:pt idx="1440">
                  <c:v>12.176000000000142</c:v>
                </c:pt>
                <c:pt idx="1441">
                  <c:v>12.183066666666809</c:v>
                </c:pt>
                <c:pt idx="1442">
                  <c:v>12.190133333333476</c:v>
                </c:pt>
                <c:pt idx="1443">
                  <c:v>12.197200000000143</c:v>
                </c:pt>
                <c:pt idx="1444">
                  <c:v>12.204266666666809</c:v>
                </c:pt>
                <c:pt idx="1445">
                  <c:v>12.211333333333476</c:v>
                </c:pt>
                <c:pt idx="1446">
                  <c:v>12.218400000000143</c:v>
                </c:pt>
                <c:pt idx="1447">
                  <c:v>12.22546666666681</c:v>
                </c:pt>
                <c:pt idx="1448">
                  <c:v>12.232533333333476</c:v>
                </c:pt>
                <c:pt idx="1449">
                  <c:v>12.239600000000143</c:v>
                </c:pt>
                <c:pt idx="1450">
                  <c:v>12.24666666666681</c:v>
                </c:pt>
                <c:pt idx="1451">
                  <c:v>12.253733333333477</c:v>
                </c:pt>
                <c:pt idx="1452">
                  <c:v>12.260800000000144</c:v>
                </c:pt>
                <c:pt idx="1453">
                  <c:v>12.26786666666681</c:v>
                </c:pt>
                <c:pt idx="1454">
                  <c:v>12.274933333333477</c:v>
                </c:pt>
                <c:pt idx="1455">
                  <c:v>12.282000000000144</c:v>
                </c:pt>
                <c:pt idx="1456">
                  <c:v>12.289066666666811</c:v>
                </c:pt>
                <c:pt idx="1457">
                  <c:v>12.296133333333477</c:v>
                </c:pt>
                <c:pt idx="1458">
                  <c:v>12.303200000000144</c:v>
                </c:pt>
                <c:pt idx="1459">
                  <c:v>12.310266666666811</c:v>
                </c:pt>
                <c:pt idx="1460">
                  <c:v>12.317333333333478</c:v>
                </c:pt>
                <c:pt idx="1461">
                  <c:v>12.324400000000145</c:v>
                </c:pt>
                <c:pt idx="1462">
                  <c:v>12.331466666666811</c:v>
                </c:pt>
                <c:pt idx="1463">
                  <c:v>12.338533333333478</c:v>
                </c:pt>
                <c:pt idx="1464">
                  <c:v>12.345600000000145</c:v>
                </c:pt>
                <c:pt idx="1465">
                  <c:v>12.352666666666812</c:v>
                </c:pt>
                <c:pt idx="1466">
                  <c:v>12.359733333333478</c:v>
                </c:pt>
                <c:pt idx="1467">
                  <c:v>12.366800000000145</c:v>
                </c:pt>
                <c:pt idx="1468">
                  <c:v>12.373866666666812</c:v>
                </c:pt>
                <c:pt idx="1469">
                  <c:v>12.380933333333479</c:v>
                </c:pt>
                <c:pt idx="1470">
                  <c:v>12.388000000000146</c:v>
                </c:pt>
                <c:pt idx="1471">
                  <c:v>12.395066666666812</c:v>
                </c:pt>
                <c:pt idx="1472">
                  <c:v>12.402133333333479</c:v>
                </c:pt>
                <c:pt idx="1473">
                  <c:v>12.409200000000146</c:v>
                </c:pt>
                <c:pt idx="1474">
                  <c:v>12.416266666666813</c:v>
                </c:pt>
                <c:pt idx="1475">
                  <c:v>12.423333333333479</c:v>
                </c:pt>
                <c:pt idx="1476">
                  <c:v>12.430400000000146</c:v>
                </c:pt>
                <c:pt idx="1477">
                  <c:v>12.437466666666813</c:v>
                </c:pt>
                <c:pt idx="1478">
                  <c:v>12.44453333333348</c:v>
                </c:pt>
                <c:pt idx="1479">
                  <c:v>12.451600000000147</c:v>
                </c:pt>
                <c:pt idx="1480">
                  <c:v>12.458666666666813</c:v>
                </c:pt>
                <c:pt idx="1481">
                  <c:v>12.46573333333348</c:v>
                </c:pt>
                <c:pt idx="1482">
                  <c:v>12.472800000000147</c:v>
                </c:pt>
                <c:pt idx="1483">
                  <c:v>12.479866666666814</c:v>
                </c:pt>
                <c:pt idx="1484">
                  <c:v>12.48693333333348</c:v>
                </c:pt>
                <c:pt idx="1485">
                  <c:v>12.494000000000147</c:v>
                </c:pt>
                <c:pt idx="1486">
                  <c:v>12.501066666666814</c:v>
                </c:pt>
                <c:pt idx="1487">
                  <c:v>12.508133333333481</c:v>
                </c:pt>
                <c:pt idx="1488">
                  <c:v>12.515200000000148</c:v>
                </c:pt>
                <c:pt idx="1489">
                  <c:v>12.522266666666814</c:v>
                </c:pt>
                <c:pt idx="1490">
                  <c:v>12.529333333333481</c:v>
                </c:pt>
                <c:pt idx="1491">
                  <c:v>12.536400000000148</c:v>
                </c:pt>
                <c:pt idx="1492">
                  <c:v>12.543466666666815</c:v>
                </c:pt>
                <c:pt idx="1493">
                  <c:v>12.550533333333481</c:v>
                </c:pt>
                <c:pt idx="1494">
                  <c:v>12.557600000000148</c:v>
                </c:pt>
                <c:pt idx="1495">
                  <c:v>12.564666666666815</c:v>
                </c:pt>
                <c:pt idx="1496">
                  <c:v>12.571733333333482</c:v>
                </c:pt>
                <c:pt idx="1497">
                  <c:v>12.578800000000149</c:v>
                </c:pt>
                <c:pt idx="1498">
                  <c:v>12.585866666666815</c:v>
                </c:pt>
                <c:pt idx="1499">
                  <c:v>12.592933333333482</c:v>
                </c:pt>
                <c:pt idx="1500">
                  <c:v>12.600000000000149</c:v>
                </c:pt>
              </c:numCache>
            </c:numRef>
          </c:xVal>
          <c:yVal>
            <c:numRef>
              <c:f>'Beregninger scenarie 3'!$I$30:$I$1530</c:f>
              <c:numCache>
                <c:formatCode>#,##0.00</c:formatCode>
                <c:ptCount val="15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numCache>
            </c:numRef>
          </c:yVal>
          <c:smooth val="0"/>
        </c:ser>
        <c:ser>
          <c:idx val="2"/>
          <c:order val="2"/>
          <c:tx>
            <c:v>Vandspejlshøjde</c:v>
          </c:tx>
          <c:spPr>
            <a:ln>
              <a:solidFill>
                <a:srgbClr val="0070C0"/>
              </a:solidFill>
            </a:ln>
          </c:spPr>
          <c:marker>
            <c:symbol val="none"/>
          </c:marker>
          <c:xVal>
            <c:numRef>
              <c:f>'Beregninger scenarie 3'!$G$30:$G$1530</c:f>
              <c:numCache>
                <c:formatCode>#,##0.00</c:formatCode>
                <c:ptCount val="1501"/>
                <c:pt idx="0">
                  <c:v>2</c:v>
                </c:pt>
                <c:pt idx="1">
                  <c:v>2.0070666666666668</c:v>
                </c:pt>
                <c:pt idx="2">
                  <c:v>2.0141333333333336</c:v>
                </c:pt>
                <c:pt idx="3">
                  <c:v>2.0211999999999999</c:v>
                </c:pt>
                <c:pt idx="4">
                  <c:v>2.0282666666666667</c:v>
                </c:pt>
                <c:pt idx="5">
                  <c:v>2.0353333333333334</c:v>
                </c:pt>
                <c:pt idx="6">
                  <c:v>2.0424000000000002</c:v>
                </c:pt>
                <c:pt idx="7">
                  <c:v>2.0494666666666665</c:v>
                </c:pt>
                <c:pt idx="8">
                  <c:v>2.0565333333333333</c:v>
                </c:pt>
                <c:pt idx="9">
                  <c:v>2.0636000000000001</c:v>
                </c:pt>
                <c:pt idx="10">
                  <c:v>2.0706666666666669</c:v>
                </c:pt>
                <c:pt idx="11">
                  <c:v>2.0777333333333332</c:v>
                </c:pt>
                <c:pt idx="12">
                  <c:v>2.0848</c:v>
                </c:pt>
                <c:pt idx="13">
                  <c:v>2.0918666666666668</c:v>
                </c:pt>
                <c:pt idx="14">
                  <c:v>2.0989333333333335</c:v>
                </c:pt>
                <c:pt idx="15">
                  <c:v>2.1059999999999999</c:v>
                </c:pt>
                <c:pt idx="16">
                  <c:v>2.1130666666666666</c:v>
                </c:pt>
                <c:pt idx="17">
                  <c:v>2.1201333333333334</c:v>
                </c:pt>
                <c:pt idx="18">
                  <c:v>2.1272000000000002</c:v>
                </c:pt>
                <c:pt idx="19">
                  <c:v>2.1342666666666665</c:v>
                </c:pt>
                <c:pt idx="20">
                  <c:v>2.1413333333333333</c:v>
                </c:pt>
                <c:pt idx="21">
                  <c:v>2.1484000000000001</c:v>
                </c:pt>
                <c:pt idx="22">
                  <c:v>2.1554666666666669</c:v>
                </c:pt>
                <c:pt idx="23">
                  <c:v>2.1625333333333332</c:v>
                </c:pt>
                <c:pt idx="24">
                  <c:v>2.1696</c:v>
                </c:pt>
                <c:pt idx="25">
                  <c:v>2.1766666666666667</c:v>
                </c:pt>
                <c:pt idx="26">
                  <c:v>2.1837333333333335</c:v>
                </c:pt>
                <c:pt idx="27">
                  <c:v>2.1907999999999999</c:v>
                </c:pt>
                <c:pt idx="28">
                  <c:v>2.1978666666666666</c:v>
                </c:pt>
                <c:pt idx="29">
                  <c:v>2.2049333333333334</c:v>
                </c:pt>
                <c:pt idx="30">
                  <c:v>2.2120000000000002</c:v>
                </c:pt>
                <c:pt idx="31">
                  <c:v>2.2190666666666665</c:v>
                </c:pt>
                <c:pt idx="32">
                  <c:v>2.2261333333333333</c:v>
                </c:pt>
                <c:pt idx="33">
                  <c:v>2.2332000000000001</c:v>
                </c:pt>
                <c:pt idx="34">
                  <c:v>2.2402666666666669</c:v>
                </c:pt>
                <c:pt idx="35">
                  <c:v>2.2473333333333332</c:v>
                </c:pt>
                <c:pt idx="36">
                  <c:v>2.2544</c:v>
                </c:pt>
                <c:pt idx="37">
                  <c:v>2.2614666666666667</c:v>
                </c:pt>
                <c:pt idx="38">
                  <c:v>2.2685333333333335</c:v>
                </c:pt>
                <c:pt idx="39">
                  <c:v>2.2755999999999998</c:v>
                </c:pt>
                <c:pt idx="40">
                  <c:v>2.2826666666666666</c:v>
                </c:pt>
                <c:pt idx="41">
                  <c:v>2.2897333333333334</c:v>
                </c:pt>
                <c:pt idx="42">
                  <c:v>2.2968000000000002</c:v>
                </c:pt>
                <c:pt idx="43">
                  <c:v>2.3038666666666665</c:v>
                </c:pt>
                <c:pt idx="44">
                  <c:v>2.3109333333333333</c:v>
                </c:pt>
                <c:pt idx="45">
                  <c:v>2.3180000000000001</c:v>
                </c:pt>
                <c:pt idx="46">
                  <c:v>2.3250666666666668</c:v>
                </c:pt>
                <c:pt idx="47">
                  <c:v>2.3321333333333332</c:v>
                </c:pt>
                <c:pt idx="48">
                  <c:v>2.3391999999999999</c:v>
                </c:pt>
                <c:pt idx="49">
                  <c:v>2.3462666666666667</c:v>
                </c:pt>
                <c:pt idx="50">
                  <c:v>2.3533333333333335</c:v>
                </c:pt>
                <c:pt idx="51">
                  <c:v>2.3603999999999998</c:v>
                </c:pt>
                <c:pt idx="52">
                  <c:v>2.3674666666666666</c:v>
                </c:pt>
                <c:pt idx="53">
                  <c:v>2.3745333333333334</c:v>
                </c:pt>
                <c:pt idx="54">
                  <c:v>2.3816000000000002</c:v>
                </c:pt>
                <c:pt idx="55">
                  <c:v>2.3886666666666665</c:v>
                </c:pt>
                <c:pt idx="56">
                  <c:v>2.3957333333333333</c:v>
                </c:pt>
                <c:pt idx="57">
                  <c:v>2.4028</c:v>
                </c:pt>
                <c:pt idx="58">
                  <c:v>2.4098666666666668</c:v>
                </c:pt>
                <c:pt idx="59">
                  <c:v>2.4169333333333332</c:v>
                </c:pt>
                <c:pt idx="60">
                  <c:v>2.4239999999999999</c:v>
                </c:pt>
                <c:pt idx="61">
                  <c:v>2.4310666666666667</c:v>
                </c:pt>
                <c:pt idx="62">
                  <c:v>2.4381333333333335</c:v>
                </c:pt>
                <c:pt idx="63">
                  <c:v>2.4451999999999998</c:v>
                </c:pt>
                <c:pt idx="64">
                  <c:v>2.4522666666666666</c:v>
                </c:pt>
                <c:pt idx="65">
                  <c:v>2.4593333333333334</c:v>
                </c:pt>
                <c:pt idx="66">
                  <c:v>2.4664000000000001</c:v>
                </c:pt>
                <c:pt idx="67">
                  <c:v>2.4734666666666665</c:v>
                </c:pt>
                <c:pt idx="68">
                  <c:v>2.4805333333333333</c:v>
                </c:pt>
                <c:pt idx="69">
                  <c:v>2.4876</c:v>
                </c:pt>
                <c:pt idx="70">
                  <c:v>2.4946666666666668</c:v>
                </c:pt>
                <c:pt idx="71">
                  <c:v>2.5017333333333331</c:v>
                </c:pt>
                <c:pt idx="72">
                  <c:v>2.5087999999999999</c:v>
                </c:pt>
                <c:pt idx="73">
                  <c:v>2.5158666666666667</c:v>
                </c:pt>
                <c:pt idx="74">
                  <c:v>2.5229333333333335</c:v>
                </c:pt>
                <c:pt idx="75">
                  <c:v>2.5300000000000002</c:v>
                </c:pt>
                <c:pt idx="76">
                  <c:v>2.5370666666666666</c:v>
                </c:pt>
                <c:pt idx="77">
                  <c:v>2.5441333333333334</c:v>
                </c:pt>
                <c:pt idx="78">
                  <c:v>2.5512000000000001</c:v>
                </c:pt>
                <c:pt idx="79">
                  <c:v>2.5582666666666665</c:v>
                </c:pt>
                <c:pt idx="80">
                  <c:v>2.5653333333333332</c:v>
                </c:pt>
                <c:pt idx="81">
                  <c:v>2.5724</c:v>
                </c:pt>
                <c:pt idx="82">
                  <c:v>2.5794666666666668</c:v>
                </c:pt>
                <c:pt idx="83">
                  <c:v>2.5865333333333336</c:v>
                </c:pt>
                <c:pt idx="84">
                  <c:v>2.5935999999999999</c:v>
                </c:pt>
                <c:pt idx="85">
                  <c:v>2.6006666666666667</c:v>
                </c:pt>
                <c:pt idx="86">
                  <c:v>2.6077333333333335</c:v>
                </c:pt>
                <c:pt idx="87">
                  <c:v>2.6147999999999998</c:v>
                </c:pt>
                <c:pt idx="88">
                  <c:v>2.6218666666666666</c:v>
                </c:pt>
                <c:pt idx="89">
                  <c:v>2.6289333333333333</c:v>
                </c:pt>
                <c:pt idx="90">
                  <c:v>2.6360000000000001</c:v>
                </c:pt>
                <c:pt idx="91">
                  <c:v>2.6430666666666669</c:v>
                </c:pt>
                <c:pt idx="92">
                  <c:v>2.6501333333333332</c:v>
                </c:pt>
                <c:pt idx="93">
                  <c:v>2.6572</c:v>
                </c:pt>
                <c:pt idx="94">
                  <c:v>2.6642666666666668</c:v>
                </c:pt>
                <c:pt idx="95">
                  <c:v>2.6713333333333331</c:v>
                </c:pt>
                <c:pt idx="96">
                  <c:v>2.6783999999999999</c:v>
                </c:pt>
                <c:pt idx="97">
                  <c:v>2.6854666666666667</c:v>
                </c:pt>
                <c:pt idx="98">
                  <c:v>2.6925333333333334</c:v>
                </c:pt>
                <c:pt idx="99">
                  <c:v>2.6996000000000002</c:v>
                </c:pt>
                <c:pt idx="100">
                  <c:v>2.7066666666666666</c:v>
                </c:pt>
                <c:pt idx="101">
                  <c:v>2.7137333333333333</c:v>
                </c:pt>
                <c:pt idx="102">
                  <c:v>2.7208000000000001</c:v>
                </c:pt>
                <c:pt idx="103">
                  <c:v>2.7278666666666664</c:v>
                </c:pt>
                <c:pt idx="104">
                  <c:v>2.7349333333333332</c:v>
                </c:pt>
                <c:pt idx="105">
                  <c:v>2.742</c:v>
                </c:pt>
                <c:pt idx="106">
                  <c:v>2.7490666666666668</c:v>
                </c:pt>
                <c:pt idx="107">
                  <c:v>2.7561333333333335</c:v>
                </c:pt>
                <c:pt idx="108">
                  <c:v>2.7631999999999999</c:v>
                </c:pt>
                <c:pt idx="109">
                  <c:v>2.7702666666666667</c:v>
                </c:pt>
                <c:pt idx="110">
                  <c:v>2.7773333333333334</c:v>
                </c:pt>
                <c:pt idx="111">
                  <c:v>2.7843999999999998</c:v>
                </c:pt>
                <c:pt idx="112">
                  <c:v>2.7914666666666665</c:v>
                </c:pt>
                <c:pt idx="113">
                  <c:v>2.7985333333333333</c:v>
                </c:pt>
                <c:pt idx="114">
                  <c:v>2.8056000000000001</c:v>
                </c:pt>
                <c:pt idx="115">
                  <c:v>2.8126666666666669</c:v>
                </c:pt>
                <c:pt idx="116">
                  <c:v>2.8197333333333332</c:v>
                </c:pt>
                <c:pt idx="117">
                  <c:v>2.8268</c:v>
                </c:pt>
                <c:pt idx="118">
                  <c:v>2.8338666666666668</c:v>
                </c:pt>
                <c:pt idx="119">
                  <c:v>2.8409333333333331</c:v>
                </c:pt>
                <c:pt idx="120">
                  <c:v>2.8479999999999999</c:v>
                </c:pt>
                <c:pt idx="121">
                  <c:v>2.8550666666666666</c:v>
                </c:pt>
                <c:pt idx="122">
                  <c:v>2.8621333333333334</c:v>
                </c:pt>
                <c:pt idx="123">
                  <c:v>2.8692000000000002</c:v>
                </c:pt>
                <c:pt idx="124">
                  <c:v>2.8762666666666665</c:v>
                </c:pt>
                <c:pt idx="125">
                  <c:v>2.8833333333333333</c:v>
                </c:pt>
                <c:pt idx="126">
                  <c:v>2.8904000000000001</c:v>
                </c:pt>
                <c:pt idx="127">
                  <c:v>2.8974666666666664</c:v>
                </c:pt>
                <c:pt idx="128">
                  <c:v>2.9045333333333332</c:v>
                </c:pt>
                <c:pt idx="129">
                  <c:v>2.9116</c:v>
                </c:pt>
                <c:pt idx="130">
                  <c:v>2.9186666666666667</c:v>
                </c:pt>
                <c:pt idx="131">
                  <c:v>2.9257333333333335</c:v>
                </c:pt>
                <c:pt idx="132">
                  <c:v>2.9327999999999999</c:v>
                </c:pt>
                <c:pt idx="133">
                  <c:v>2.9398666666666666</c:v>
                </c:pt>
                <c:pt idx="134">
                  <c:v>2.9469333333333334</c:v>
                </c:pt>
                <c:pt idx="135">
                  <c:v>2.9539999999999997</c:v>
                </c:pt>
                <c:pt idx="136">
                  <c:v>2.9610666666666665</c:v>
                </c:pt>
                <c:pt idx="137">
                  <c:v>2.9681333333333333</c:v>
                </c:pt>
                <c:pt idx="138">
                  <c:v>2.9752000000000001</c:v>
                </c:pt>
                <c:pt idx="139">
                  <c:v>2.9822666666666668</c:v>
                </c:pt>
                <c:pt idx="140">
                  <c:v>2.9893333333333332</c:v>
                </c:pt>
                <c:pt idx="141">
                  <c:v>2.9964</c:v>
                </c:pt>
                <c:pt idx="142">
                  <c:v>3.0034666666666667</c:v>
                </c:pt>
                <c:pt idx="143">
                  <c:v>3.0105333333333335</c:v>
                </c:pt>
                <c:pt idx="144">
                  <c:v>3.0176000000000003</c:v>
                </c:pt>
                <c:pt idx="145">
                  <c:v>3.0246666666666671</c:v>
                </c:pt>
                <c:pt idx="146">
                  <c:v>3.0317333333333338</c:v>
                </c:pt>
                <c:pt idx="147">
                  <c:v>3.0388000000000006</c:v>
                </c:pt>
                <c:pt idx="148">
                  <c:v>3.0458666666666674</c:v>
                </c:pt>
                <c:pt idx="149">
                  <c:v>3.0529333333333342</c:v>
                </c:pt>
                <c:pt idx="150">
                  <c:v>3.0600000000000009</c:v>
                </c:pt>
                <c:pt idx="151">
                  <c:v>3.0670666666666677</c:v>
                </c:pt>
                <c:pt idx="152">
                  <c:v>3.0741333333333345</c:v>
                </c:pt>
                <c:pt idx="153">
                  <c:v>3.0812000000000013</c:v>
                </c:pt>
                <c:pt idx="154">
                  <c:v>3.088266666666668</c:v>
                </c:pt>
                <c:pt idx="155">
                  <c:v>3.0953333333333348</c:v>
                </c:pt>
                <c:pt idx="156">
                  <c:v>3.1024000000000016</c:v>
                </c:pt>
                <c:pt idx="157">
                  <c:v>3.1094666666666684</c:v>
                </c:pt>
                <c:pt idx="158">
                  <c:v>3.1165333333333352</c:v>
                </c:pt>
                <c:pt idx="159">
                  <c:v>3.1236000000000019</c:v>
                </c:pt>
                <c:pt idx="160">
                  <c:v>3.1306666666666687</c:v>
                </c:pt>
                <c:pt idx="161">
                  <c:v>3.1377333333333355</c:v>
                </c:pt>
                <c:pt idx="162">
                  <c:v>3.1448000000000023</c:v>
                </c:pt>
                <c:pt idx="163">
                  <c:v>3.151866666666669</c:v>
                </c:pt>
                <c:pt idx="164">
                  <c:v>3.1589333333333358</c:v>
                </c:pt>
                <c:pt idx="165">
                  <c:v>3.1660000000000026</c:v>
                </c:pt>
                <c:pt idx="166">
                  <c:v>3.1730666666666694</c:v>
                </c:pt>
                <c:pt idx="167">
                  <c:v>3.1801333333333361</c:v>
                </c:pt>
                <c:pt idx="168">
                  <c:v>3.1872000000000029</c:v>
                </c:pt>
                <c:pt idx="169">
                  <c:v>3.1942666666666697</c:v>
                </c:pt>
                <c:pt idx="170">
                  <c:v>3.2013333333333365</c:v>
                </c:pt>
                <c:pt idx="171">
                  <c:v>3.2084000000000032</c:v>
                </c:pt>
                <c:pt idx="172">
                  <c:v>3.21546666666667</c:v>
                </c:pt>
                <c:pt idx="173">
                  <c:v>3.2225333333333368</c:v>
                </c:pt>
                <c:pt idx="174">
                  <c:v>3.2296000000000036</c:v>
                </c:pt>
                <c:pt idx="175">
                  <c:v>3.2366666666666704</c:v>
                </c:pt>
                <c:pt idx="176">
                  <c:v>3.2437333333333371</c:v>
                </c:pt>
                <c:pt idx="177">
                  <c:v>3.2508000000000039</c:v>
                </c:pt>
                <c:pt idx="178">
                  <c:v>3.2578666666666707</c:v>
                </c:pt>
                <c:pt idx="179">
                  <c:v>3.2649333333333375</c:v>
                </c:pt>
                <c:pt idx="180">
                  <c:v>3.2720000000000042</c:v>
                </c:pt>
                <c:pt idx="181">
                  <c:v>3.279066666666671</c:v>
                </c:pt>
                <c:pt idx="182">
                  <c:v>3.2861333333333378</c:v>
                </c:pt>
                <c:pt idx="183">
                  <c:v>3.2932000000000046</c:v>
                </c:pt>
                <c:pt idx="184">
                  <c:v>3.3002666666666713</c:v>
                </c:pt>
                <c:pt idx="185">
                  <c:v>3.3073333333333381</c:v>
                </c:pt>
                <c:pt idx="186">
                  <c:v>3.3144000000000049</c:v>
                </c:pt>
                <c:pt idx="187">
                  <c:v>3.3214666666666717</c:v>
                </c:pt>
                <c:pt idx="188">
                  <c:v>3.3285333333333385</c:v>
                </c:pt>
                <c:pt idx="189">
                  <c:v>3.3356000000000052</c:v>
                </c:pt>
                <c:pt idx="190">
                  <c:v>3.342666666666672</c:v>
                </c:pt>
                <c:pt idx="191">
                  <c:v>3.3497333333333388</c:v>
                </c:pt>
                <c:pt idx="192">
                  <c:v>3.3568000000000056</c:v>
                </c:pt>
                <c:pt idx="193">
                  <c:v>3.3638666666666723</c:v>
                </c:pt>
                <c:pt idx="194">
                  <c:v>3.3709333333333391</c:v>
                </c:pt>
                <c:pt idx="195">
                  <c:v>3.3780000000000059</c:v>
                </c:pt>
                <c:pt idx="196">
                  <c:v>3.3850666666666727</c:v>
                </c:pt>
                <c:pt idx="197">
                  <c:v>3.3921333333333394</c:v>
                </c:pt>
                <c:pt idx="198">
                  <c:v>3.3992000000000062</c:v>
                </c:pt>
                <c:pt idx="199">
                  <c:v>3.406266666666673</c:v>
                </c:pt>
                <c:pt idx="200">
                  <c:v>3.4133333333333398</c:v>
                </c:pt>
                <c:pt idx="201">
                  <c:v>3.4204000000000065</c:v>
                </c:pt>
                <c:pt idx="202">
                  <c:v>3.4274666666666733</c:v>
                </c:pt>
                <c:pt idx="203">
                  <c:v>3.4345333333333401</c:v>
                </c:pt>
                <c:pt idx="204">
                  <c:v>3.4416000000000069</c:v>
                </c:pt>
                <c:pt idx="205">
                  <c:v>3.4486666666666737</c:v>
                </c:pt>
                <c:pt idx="206">
                  <c:v>3.4557333333333404</c:v>
                </c:pt>
                <c:pt idx="207">
                  <c:v>3.4628000000000072</c:v>
                </c:pt>
                <c:pt idx="208">
                  <c:v>3.469866666666674</c:v>
                </c:pt>
                <c:pt idx="209">
                  <c:v>3.4769333333333408</c:v>
                </c:pt>
                <c:pt idx="210">
                  <c:v>3.4840000000000075</c:v>
                </c:pt>
                <c:pt idx="211">
                  <c:v>3.4910666666666743</c:v>
                </c:pt>
                <c:pt idx="212">
                  <c:v>3.4981333333333411</c:v>
                </c:pt>
                <c:pt idx="213">
                  <c:v>3.5052000000000079</c:v>
                </c:pt>
                <c:pt idx="214">
                  <c:v>3.5122666666666746</c:v>
                </c:pt>
                <c:pt idx="215">
                  <c:v>3.5193333333333414</c:v>
                </c:pt>
                <c:pt idx="216">
                  <c:v>3.5264000000000082</c:v>
                </c:pt>
                <c:pt idx="217">
                  <c:v>3.533466666666675</c:v>
                </c:pt>
                <c:pt idx="218">
                  <c:v>3.5405333333333417</c:v>
                </c:pt>
                <c:pt idx="219">
                  <c:v>3.5476000000000085</c:v>
                </c:pt>
                <c:pt idx="220">
                  <c:v>3.5546666666666753</c:v>
                </c:pt>
                <c:pt idx="221">
                  <c:v>3.5617333333333421</c:v>
                </c:pt>
                <c:pt idx="222">
                  <c:v>3.5688000000000089</c:v>
                </c:pt>
                <c:pt idx="223">
                  <c:v>3.5758666666666756</c:v>
                </c:pt>
                <c:pt idx="224">
                  <c:v>3.5829333333333424</c:v>
                </c:pt>
                <c:pt idx="225">
                  <c:v>3.5900000000000092</c:v>
                </c:pt>
                <c:pt idx="226">
                  <c:v>3.597066666666676</c:v>
                </c:pt>
                <c:pt idx="227">
                  <c:v>3.6041333333333427</c:v>
                </c:pt>
                <c:pt idx="228">
                  <c:v>3.6112000000000095</c:v>
                </c:pt>
                <c:pt idx="229">
                  <c:v>3.6182666666666763</c:v>
                </c:pt>
                <c:pt idx="230">
                  <c:v>3.6253333333333431</c:v>
                </c:pt>
                <c:pt idx="231">
                  <c:v>3.6324000000000098</c:v>
                </c:pt>
                <c:pt idx="232">
                  <c:v>3.6394666666666766</c:v>
                </c:pt>
                <c:pt idx="233">
                  <c:v>3.6465333333333434</c:v>
                </c:pt>
                <c:pt idx="234">
                  <c:v>3.6536000000000102</c:v>
                </c:pt>
                <c:pt idx="235">
                  <c:v>3.6606666666666769</c:v>
                </c:pt>
                <c:pt idx="236">
                  <c:v>3.6677333333333437</c:v>
                </c:pt>
                <c:pt idx="237">
                  <c:v>3.6748000000000105</c:v>
                </c:pt>
                <c:pt idx="238">
                  <c:v>3.6818666666666773</c:v>
                </c:pt>
                <c:pt idx="239">
                  <c:v>3.6889333333333441</c:v>
                </c:pt>
                <c:pt idx="240">
                  <c:v>3.6960000000000108</c:v>
                </c:pt>
                <c:pt idx="241">
                  <c:v>3.7030666666666776</c:v>
                </c:pt>
                <c:pt idx="242">
                  <c:v>3.7101333333333444</c:v>
                </c:pt>
                <c:pt idx="243">
                  <c:v>3.7172000000000112</c:v>
                </c:pt>
                <c:pt idx="244">
                  <c:v>3.7242666666666779</c:v>
                </c:pt>
                <c:pt idx="245">
                  <c:v>3.7313333333333447</c:v>
                </c:pt>
                <c:pt idx="246">
                  <c:v>3.7384000000000115</c:v>
                </c:pt>
                <c:pt idx="247">
                  <c:v>3.7454666666666783</c:v>
                </c:pt>
                <c:pt idx="248">
                  <c:v>3.752533333333345</c:v>
                </c:pt>
                <c:pt idx="249">
                  <c:v>3.7596000000000118</c:v>
                </c:pt>
                <c:pt idx="250">
                  <c:v>3.7666666666666786</c:v>
                </c:pt>
                <c:pt idx="251">
                  <c:v>3.7737333333333454</c:v>
                </c:pt>
                <c:pt idx="252">
                  <c:v>3.7808000000000122</c:v>
                </c:pt>
                <c:pt idx="253">
                  <c:v>3.7878666666666789</c:v>
                </c:pt>
                <c:pt idx="254">
                  <c:v>3.7949333333333457</c:v>
                </c:pt>
                <c:pt idx="255">
                  <c:v>3.8020000000000125</c:v>
                </c:pt>
                <c:pt idx="256">
                  <c:v>3.8090666666666793</c:v>
                </c:pt>
                <c:pt idx="257">
                  <c:v>3.816133333333346</c:v>
                </c:pt>
                <c:pt idx="258">
                  <c:v>3.8232000000000128</c:v>
                </c:pt>
                <c:pt idx="259">
                  <c:v>3.8302666666666796</c:v>
                </c:pt>
                <c:pt idx="260">
                  <c:v>3.8373333333333464</c:v>
                </c:pt>
                <c:pt idx="261">
                  <c:v>3.8444000000000131</c:v>
                </c:pt>
                <c:pt idx="262">
                  <c:v>3.8514666666666799</c:v>
                </c:pt>
                <c:pt idx="263">
                  <c:v>3.8585333333333467</c:v>
                </c:pt>
                <c:pt idx="264">
                  <c:v>3.8656000000000135</c:v>
                </c:pt>
                <c:pt idx="265">
                  <c:v>3.8726666666666802</c:v>
                </c:pt>
                <c:pt idx="266">
                  <c:v>3.879733333333347</c:v>
                </c:pt>
                <c:pt idx="267">
                  <c:v>3.8868000000000138</c:v>
                </c:pt>
                <c:pt idx="268">
                  <c:v>3.8938666666666806</c:v>
                </c:pt>
                <c:pt idx="269">
                  <c:v>3.9009333333333474</c:v>
                </c:pt>
                <c:pt idx="270">
                  <c:v>3.9080000000000141</c:v>
                </c:pt>
                <c:pt idx="271">
                  <c:v>3.9150666666666809</c:v>
                </c:pt>
                <c:pt idx="272">
                  <c:v>3.9221333333333477</c:v>
                </c:pt>
                <c:pt idx="273">
                  <c:v>3.9292000000000145</c:v>
                </c:pt>
                <c:pt idx="274">
                  <c:v>3.9362666666666812</c:v>
                </c:pt>
                <c:pt idx="275">
                  <c:v>3.943333333333348</c:v>
                </c:pt>
                <c:pt idx="276">
                  <c:v>3.9504000000000148</c:v>
                </c:pt>
                <c:pt idx="277">
                  <c:v>3.9574666666666816</c:v>
                </c:pt>
                <c:pt idx="278">
                  <c:v>3.9645333333333483</c:v>
                </c:pt>
                <c:pt idx="279">
                  <c:v>3.9716000000000151</c:v>
                </c:pt>
                <c:pt idx="280">
                  <c:v>3.9786666666666819</c:v>
                </c:pt>
                <c:pt idx="281">
                  <c:v>3.9857333333333487</c:v>
                </c:pt>
                <c:pt idx="282">
                  <c:v>3.9928000000000154</c:v>
                </c:pt>
                <c:pt idx="283">
                  <c:v>3.9998666666666822</c:v>
                </c:pt>
                <c:pt idx="284">
                  <c:v>4.0069333333333486</c:v>
                </c:pt>
                <c:pt idx="285">
                  <c:v>4.0140000000000153</c:v>
                </c:pt>
                <c:pt idx="286">
                  <c:v>4.0210666666666821</c:v>
                </c:pt>
                <c:pt idx="287">
                  <c:v>4.0281333333333489</c:v>
                </c:pt>
                <c:pt idx="288">
                  <c:v>4.0352000000000157</c:v>
                </c:pt>
                <c:pt idx="289">
                  <c:v>4.0422666666666824</c:v>
                </c:pt>
                <c:pt idx="290">
                  <c:v>4.0493333333333492</c:v>
                </c:pt>
                <c:pt idx="291">
                  <c:v>4.056400000000016</c:v>
                </c:pt>
                <c:pt idx="292">
                  <c:v>4.0634666666666828</c:v>
                </c:pt>
                <c:pt idx="293">
                  <c:v>4.0705333333333495</c:v>
                </c:pt>
                <c:pt idx="294">
                  <c:v>4.0776000000000163</c:v>
                </c:pt>
                <c:pt idx="295">
                  <c:v>4.0846666666666831</c:v>
                </c:pt>
                <c:pt idx="296">
                  <c:v>4.0917333333333499</c:v>
                </c:pt>
                <c:pt idx="297">
                  <c:v>4.0988000000000167</c:v>
                </c:pt>
                <c:pt idx="298">
                  <c:v>4.1058666666666834</c:v>
                </c:pt>
                <c:pt idx="299">
                  <c:v>4.1129333333333502</c:v>
                </c:pt>
                <c:pt idx="300">
                  <c:v>4.120000000000017</c:v>
                </c:pt>
                <c:pt idx="301">
                  <c:v>4.1270666666666838</c:v>
                </c:pt>
                <c:pt idx="302">
                  <c:v>4.1341333333333505</c:v>
                </c:pt>
                <c:pt idx="303">
                  <c:v>4.1412000000000173</c:v>
                </c:pt>
                <c:pt idx="304">
                  <c:v>4.1482666666666841</c:v>
                </c:pt>
                <c:pt idx="305">
                  <c:v>4.1553333333333509</c:v>
                </c:pt>
                <c:pt idx="306">
                  <c:v>4.1624000000000176</c:v>
                </c:pt>
                <c:pt idx="307">
                  <c:v>4.1694666666666844</c:v>
                </c:pt>
                <c:pt idx="308">
                  <c:v>4.1765333333333512</c:v>
                </c:pt>
                <c:pt idx="309">
                  <c:v>4.183600000000018</c:v>
                </c:pt>
                <c:pt idx="310">
                  <c:v>4.1906666666666847</c:v>
                </c:pt>
                <c:pt idx="311">
                  <c:v>4.1977333333333515</c:v>
                </c:pt>
                <c:pt idx="312">
                  <c:v>4.2048000000000183</c:v>
                </c:pt>
                <c:pt idx="313">
                  <c:v>4.2118666666666851</c:v>
                </c:pt>
                <c:pt idx="314">
                  <c:v>4.2189333333333519</c:v>
                </c:pt>
                <c:pt idx="315">
                  <c:v>4.2260000000000186</c:v>
                </c:pt>
                <c:pt idx="316">
                  <c:v>4.2330666666666854</c:v>
                </c:pt>
                <c:pt idx="317">
                  <c:v>4.2401333333333522</c:v>
                </c:pt>
                <c:pt idx="318">
                  <c:v>4.247200000000019</c:v>
                </c:pt>
                <c:pt idx="319">
                  <c:v>4.2542666666666857</c:v>
                </c:pt>
                <c:pt idx="320">
                  <c:v>4.2613333333333525</c:v>
                </c:pt>
                <c:pt idx="321">
                  <c:v>4.2684000000000193</c:v>
                </c:pt>
                <c:pt idx="322">
                  <c:v>4.2754666666666861</c:v>
                </c:pt>
                <c:pt idx="323">
                  <c:v>4.2825333333333528</c:v>
                </c:pt>
                <c:pt idx="324">
                  <c:v>4.2896000000000196</c:v>
                </c:pt>
                <c:pt idx="325">
                  <c:v>4.2966666666666864</c:v>
                </c:pt>
                <c:pt idx="326">
                  <c:v>4.3037333333333532</c:v>
                </c:pt>
                <c:pt idx="327">
                  <c:v>4.3108000000000199</c:v>
                </c:pt>
                <c:pt idx="328">
                  <c:v>4.3178666666666867</c:v>
                </c:pt>
                <c:pt idx="329">
                  <c:v>4.3249333333333535</c:v>
                </c:pt>
                <c:pt idx="330">
                  <c:v>4.3320000000000203</c:v>
                </c:pt>
                <c:pt idx="331">
                  <c:v>4.3390666666666871</c:v>
                </c:pt>
                <c:pt idx="332">
                  <c:v>4.3461333333333538</c:v>
                </c:pt>
                <c:pt idx="333">
                  <c:v>4.3532000000000206</c:v>
                </c:pt>
                <c:pt idx="334">
                  <c:v>4.3602666666666874</c:v>
                </c:pt>
                <c:pt idx="335">
                  <c:v>4.3673333333333542</c:v>
                </c:pt>
                <c:pt idx="336">
                  <c:v>4.3744000000000209</c:v>
                </c:pt>
                <c:pt idx="337">
                  <c:v>4.3814666666666877</c:v>
                </c:pt>
                <c:pt idx="338">
                  <c:v>4.3885333333333545</c:v>
                </c:pt>
                <c:pt idx="339">
                  <c:v>4.3956000000000213</c:v>
                </c:pt>
                <c:pt idx="340">
                  <c:v>4.402666666666688</c:v>
                </c:pt>
                <c:pt idx="341">
                  <c:v>4.4097333333333548</c:v>
                </c:pt>
                <c:pt idx="342">
                  <c:v>4.4168000000000216</c:v>
                </c:pt>
                <c:pt idx="343">
                  <c:v>4.4238666666666884</c:v>
                </c:pt>
                <c:pt idx="344">
                  <c:v>4.4309333333333552</c:v>
                </c:pt>
                <c:pt idx="345">
                  <c:v>4.4380000000000219</c:v>
                </c:pt>
                <c:pt idx="346">
                  <c:v>4.4450666666666887</c:v>
                </c:pt>
                <c:pt idx="347">
                  <c:v>4.4521333333333555</c:v>
                </c:pt>
                <c:pt idx="348">
                  <c:v>4.4592000000000223</c:v>
                </c:pt>
                <c:pt idx="349">
                  <c:v>4.466266666666689</c:v>
                </c:pt>
                <c:pt idx="350">
                  <c:v>4.4733333333333558</c:v>
                </c:pt>
                <c:pt idx="351">
                  <c:v>4.4804000000000226</c:v>
                </c:pt>
                <c:pt idx="352">
                  <c:v>4.4874666666666894</c:v>
                </c:pt>
                <c:pt idx="353">
                  <c:v>4.4945333333333561</c:v>
                </c:pt>
                <c:pt idx="354">
                  <c:v>4.5016000000000229</c:v>
                </c:pt>
                <c:pt idx="355">
                  <c:v>4.5086666666666897</c:v>
                </c:pt>
                <c:pt idx="356">
                  <c:v>4.5157333333333565</c:v>
                </c:pt>
                <c:pt idx="357">
                  <c:v>4.5228000000000232</c:v>
                </c:pt>
                <c:pt idx="358">
                  <c:v>4.52986666666669</c:v>
                </c:pt>
                <c:pt idx="359">
                  <c:v>4.5369333333333568</c:v>
                </c:pt>
                <c:pt idx="360">
                  <c:v>4.5440000000000236</c:v>
                </c:pt>
                <c:pt idx="361">
                  <c:v>4.5510666666666904</c:v>
                </c:pt>
                <c:pt idx="362">
                  <c:v>4.5581333333333571</c:v>
                </c:pt>
                <c:pt idx="363">
                  <c:v>4.5652000000000239</c:v>
                </c:pt>
                <c:pt idx="364">
                  <c:v>4.5722666666666907</c:v>
                </c:pt>
                <c:pt idx="365">
                  <c:v>4.5793333333333575</c:v>
                </c:pt>
                <c:pt idx="366">
                  <c:v>4.5864000000000242</c:v>
                </c:pt>
                <c:pt idx="367">
                  <c:v>4.593466666666691</c:v>
                </c:pt>
                <c:pt idx="368">
                  <c:v>4.6005333333333578</c:v>
                </c:pt>
                <c:pt idx="369">
                  <c:v>4.6076000000000246</c:v>
                </c:pt>
                <c:pt idx="370">
                  <c:v>4.6146666666666913</c:v>
                </c:pt>
                <c:pt idx="371">
                  <c:v>4.6217333333333581</c:v>
                </c:pt>
                <c:pt idx="372">
                  <c:v>4.6288000000000249</c:v>
                </c:pt>
                <c:pt idx="373">
                  <c:v>4.6358666666666917</c:v>
                </c:pt>
                <c:pt idx="374">
                  <c:v>4.6429333333333584</c:v>
                </c:pt>
                <c:pt idx="375">
                  <c:v>4.6500000000000252</c:v>
                </c:pt>
                <c:pt idx="376">
                  <c:v>4.657066666666692</c:v>
                </c:pt>
                <c:pt idx="377">
                  <c:v>4.6641333333333588</c:v>
                </c:pt>
                <c:pt idx="378">
                  <c:v>4.6712000000000256</c:v>
                </c:pt>
                <c:pt idx="379">
                  <c:v>4.6782666666666923</c:v>
                </c:pt>
                <c:pt idx="380">
                  <c:v>4.6853333333333591</c:v>
                </c:pt>
                <c:pt idx="381">
                  <c:v>4.6924000000000259</c:v>
                </c:pt>
                <c:pt idx="382">
                  <c:v>4.6994666666666927</c:v>
                </c:pt>
                <c:pt idx="383">
                  <c:v>4.7065333333333594</c:v>
                </c:pt>
                <c:pt idx="384">
                  <c:v>4.7136000000000262</c:v>
                </c:pt>
                <c:pt idx="385">
                  <c:v>4.720666666666693</c:v>
                </c:pt>
                <c:pt idx="386">
                  <c:v>4.7277333333333598</c:v>
                </c:pt>
                <c:pt idx="387">
                  <c:v>4.7348000000000265</c:v>
                </c:pt>
                <c:pt idx="388">
                  <c:v>4.7418666666666933</c:v>
                </c:pt>
                <c:pt idx="389">
                  <c:v>4.7489333333333601</c:v>
                </c:pt>
                <c:pt idx="390">
                  <c:v>4.7560000000000269</c:v>
                </c:pt>
                <c:pt idx="391">
                  <c:v>4.7630666666666936</c:v>
                </c:pt>
                <c:pt idx="392">
                  <c:v>4.7701333333333604</c:v>
                </c:pt>
                <c:pt idx="393">
                  <c:v>4.7772000000000272</c:v>
                </c:pt>
                <c:pt idx="394">
                  <c:v>4.784266666666694</c:v>
                </c:pt>
                <c:pt idx="395">
                  <c:v>4.7913333333333608</c:v>
                </c:pt>
                <c:pt idx="396">
                  <c:v>4.7984000000000275</c:v>
                </c:pt>
                <c:pt idx="397">
                  <c:v>4.8054666666666943</c:v>
                </c:pt>
                <c:pt idx="398">
                  <c:v>4.8125333333333611</c:v>
                </c:pt>
                <c:pt idx="399">
                  <c:v>4.8196000000000279</c:v>
                </c:pt>
                <c:pt idx="400">
                  <c:v>4.8266666666666946</c:v>
                </c:pt>
                <c:pt idx="401">
                  <c:v>4.8337333333333614</c:v>
                </c:pt>
                <c:pt idx="402">
                  <c:v>4.8408000000000282</c:v>
                </c:pt>
                <c:pt idx="403">
                  <c:v>4.847866666666695</c:v>
                </c:pt>
                <c:pt idx="404">
                  <c:v>4.8549333333333617</c:v>
                </c:pt>
                <c:pt idx="405">
                  <c:v>4.8620000000000285</c:v>
                </c:pt>
                <c:pt idx="406">
                  <c:v>4.8690666666666953</c:v>
                </c:pt>
                <c:pt idx="407">
                  <c:v>4.8761333333333621</c:v>
                </c:pt>
                <c:pt idx="408">
                  <c:v>4.8832000000000289</c:v>
                </c:pt>
                <c:pt idx="409">
                  <c:v>4.8902666666666956</c:v>
                </c:pt>
                <c:pt idx="410">
                  <c:v>4.8973333333333624</c:v>
                </c:pt>
                <c:pt idx="411">
                  <c:v>4.9044000000000292</c:v>
                </c:pt>
                <c:pt idx="412">
                  <c:v>4.911466666666696</c:v>
                </c:pt>
                <c:pt idx="413">
                  <c:v>4.9185333333333627</c:v>
                </c:pt>
                <c:pt idx="414">
                  <c:v>4.9256000000000295</c:v>
                </c:pt>
                <c:pt idx="415">
                  <c:v>4.9326666666666963</c:v>
                </c:pt>
                <c:pt idx="416">
                  <c:v>4.9397333333333631</c:v>
                </c:pt>
                <c:pt idx="417">
                  <c:v>4.9468000000000298</c:v>
                </c:pt>
                <c:pt idx="418">
                  <c:v>4.9538666666666966</c:v>
                </c:pt>
                <c:pt idx="419">
                  <c:v>4.9609333333333634</c:v>
                </c:pt>
                <c:pt idx="420">
                  <c:v>4.9680000000000302</c:v>
                </c:pt>
                <c:pt idx="421">
                  <c:v>4.9750666666666969</c:v>
                </c:pt>
                <c:pt idx="422">
                  <c:v>4.9821333333333637</c:v>
                </c:pt>
                <c:pt idx="423">
                  <c:v>4.9892000000000305</c:v>
                </c:pt>
                <c:pt idx="424">
                  <c:v>4.9962666666666973</c:v>
                </c:pt>
                <c:pt idx="425">
                  <c:v>5.0033333333333641</c:v>
                </c:pt>
                <c:pt idx="426">
                  <c:v>5.0104000000000308</c:v>
                </c:pt>
                <c:pt idx="427">
                  <c:v>5.0174666666666976</c:v>
                </c:pt>
                <c:pt idx="428">
                  <c:v>5.0245333333333644</c:v>
                </c:pt>
                <c:pt idx="429">
                  <c:v>5.0316000000000312</c:v>
                </c:pt>
                <c:pt idx="430">
                  <c:v>5.0386666666666979</c:v>
                </c:pt>
                <c:pt idx="431">
                  <c:v>5.0457333333333647</c:v>
                </c:pt>
                <c:pt idx="432">
                  <c:v>5.0528000000000315</c:v>
                </c:pt>
                <c:pt idx="433">
                  <c:v>5.0598666666666983</c:v>
                </c:pt>
                <c:pt idx="434">
                  <c:v>5.066933333333365</c:v>
                </c:pt>
                <c:pt idx="435">
                  <c:v>5.0740000000000318</c:v>
                </c:pt>
                <c:pt idx="436">
                  <c:v>5.0810666666666986</c:v>
                </c:pt>
                <c:pt idx="437">
                  <c:v>5.0881333333333654</c:v>
                </c:pt>
                <c:pt idx="438">
                  <c:v>5.0952000000000321</c:v>
                </c:pt>
                <c:pt idx="439">
                  <c:v>5.1022666666666989</c:v>
                </c:pt>
                <c:pt idx="440">
                  <c:v>5.1093333333333657</c:v>
                </c:pt>
                <c:pt idx="441">
                  <c:v>5.1164000000000325</c:v>
                </c:pt>
                <c:pt idx="442">
                  <c:v>5.1234666666666993</c:v>
                </c:pt>
                <c:pt idx="443">
                  <c:v>5.130533333333366</c:v>
                </c:pt>
                <c:pt idx="444">
                  <c:v>5.1376000000000328</c:v>
                </c:pt>
                <c:pt idx="445">
                  <c:v>5.1446666666666996</c:v>
                </c:pt>
                <c:pt idx="446">
                  <c:v>5.1517333333333664</c:v>
                </c:pt>
                <c:pt idx="447">
                  <c:v>5.1588000000000331</c:v>
                </c:pt>
                <c:pt idx="448">
                  <c:v>5.1658666666666999</c:v>
                </c:pt>
                <c:pt idx="449">
                  <c:v>5.1729333333333667</c:v>
                </c:pt>
                <c:pt idx="450">
                  <c:v>5.1800000000000335</c:v>
                </c:pt>
                <c:pt idx="451">
                  <c:v>5.1870666666667002</c:v>
                </c:pt>
                <c:pt idx="452">
                  <c:v>5.194133333333367</c:v>
                </c:pt>
                <c:pt idx="453">
                  <c:v>5.2012000000000338</c:v>
                </c:pt>
                <c:pt idx="454">
                  <c:v>5.2082666666667006</c:v>
                </c:pt>
                <c:pt idx="455">
                  <c:v>5.2153333333333673</c:v>
                </c:pt>
                <c:pt idx="456">
                  <c:v>5.2224000000000341</c:v>
                </c:pt>
                <c:pt idx="457">
                  <c:v>5.2294666666667009</c:v>
                </c:pt>
                <c:pt idx="458">
                  <c:v>5.2365333333333677</c:v>
                </c:pt>
                <c:pt idx="459">
                  <c:v>5.2436000000000345</c:v>
                </c:pt>
                <c:pt idx="460">
                  <c:v>5.2506666666667012</c:v>
                </c:pt>
                <c:pt idx="461">
                  <c:v>5.257733333333368</c:v>
                </c:pt>
                <c:pt idx="462">
                  <c:v>5.2648000000000348</c:v>
                </c:pt>
                <c:pt idx="463">
                  <c:v>5.2718666666667016</c:v>
                </c:pt>
                <c:pt idx="464">
                  <c:v>5.2789333333333683</c:v>
                </c:pt>
                <c:pt idx="465">
                  <c:v>5.2860000000000351</c:v>
                </c:pt>
                <c:pt idx="466">
                  <c:v>5.2930666666667019</c:v>
                </c:pt>
                <c:pt idx="467">
                  <c:v>5.3001333333333687</c:v>
                </c:pt>
                <c:pt idx="468">
                  <c:v>5.3072000000000354</c:v>
                </c:pt>
                <c:pt idx="469">
                  <c:v>5.3142666666667022</c:v>
                </c:pt>
                <c:pt idx="470">
                  <c:v>5.321333333333369</c:v>
                </c:pt>
                <c:pt idx="471">
                  <c:v>5.3284000000000358</c:v>
                </c:pt>
                <c:pt idx="472">
                  <c:v>5.3354666666667026</c:v>
                </c:pt>
                <c:pt idx="473">
                  <c:v>5.3425333333333693</c:v>
                </c:pt>
                <c:pt idx="474">
                  <c:v>5.3496000000000361</c:v>
                </c:pt>
                <c:pt idx="475">
                  <c:v>5.3566666666667029</c:v>
                </c:pt>
                <c:pt idx="476">
                  <c:v>5.3637333333333697</c:v>
                </c:pt>
                <c:pt idx="477">
                  <c:v>5.3708000000000364</c:v>
                </c:pt>
                <c:pt idx="478">
                  <c:v>5.3778666666667032</c:v>
                </c:pt>
                <c:pt idx="479">
                  <c:v>5.38493333333337</c:v>
                </c:pt>
                <c:pt idx="480">
                  <c:v>5.3920000000000368</c:v>
                </c:pt>
                <c:pt idx="481">
                  <c:v>5.3990666666667035</c:v>
                </c:pt>
                <c:pt idx="482">
                  <c:v>5.4061333333333703</c:v>
                </c:pt>
                <c:pt idx="483">
                  <c:v>5.4132000000000371</c:v>
                </c:pt>
                <c:pt idx="484">
                  <c:v>5.4202666666667039</c:v>
                </c:pt>
                <c:pt idx="485">
                  <c:v>5.4273333333333706</c:v>
                </c:pt>
                <c:pt idx="486">
                  <c:v>5.4344000000000374</c:v>
                </c:pt>
                <c:pt idx="487">
                  <c:v>5.4414666666667042</c:v>
                </c:pt>
                <c:pt idx="488">
                  <c:v>5.448533333333371</c:v>
                </c:pt>
                <c:pt idx="489">
                  <c:v>5.4556000000000378</c:v>
                </c:pt>
                <c:pt idx="490">
                  <c:v>5.4626666666667045</c:v>
                </c:pt>
                <c:pt idx="491">
                  <c:v>5.4697333333333713</c:v>
                </c:pt>
                <c:pt idx="492">
                  <c:v>5.4768000000000381</c:v>
                </c:pt>
                <c:pt idx="493">
                  <c:v>5.4838666666667049</c:v>
                </c:pt>
                <c:pt idx="494">
                  <c:v>5.4909333333333716</c:v>
                </c:pt>
                <c:pt idx="495">
                  <c:v>5.4980000000000384</c:v>
                </c:pt>
                <c:pt idx="496">
                  <c:v>5.5050666666667052</c:v>
                </c:pt>
                <c:pt idx="497">
                  <c:v>5.512133333333372</c:v>
                </c:pt>
                <c:pt idx="498">
                  <c:v>5.5192000000000387</c:v>
                </c:pt>
                <c:pt idx="499">
                  <c:v>5.5262666666667055</c:v>
                </c:pt>
                <c:pt idx="500">
                  <c:v>5.5333333333333723</c:v>
                </c:pt>
                <c:pt idx="501">
                  <c:v>5.5404000000000391</c:v>
                </c:pt>
                <c:pt idx="502">
                  <c:v>5.5474666666667058</c:v>
                </c:pt>
                <c:pt idx="503">
                  <c:v>5.5545333333333726</c:v>
                </c:pt>
                <c:pt idx="504">
                  <c:v>5.5616000000000394</c:v>
                </c:pt>
                <c:pt idx="505">
                  <c:v>5.5686666666667062</c:v>
                </c:pt>
                <c:pt idx="506">
                  <c:v>5.575733333333373</c:v>
                </c:pt>
                <c:pt idx="507">
                  <c:v>5.5828000000000397</c:v>
                </c:pt>
                <c:pt idx="508">
                  <c:v>5.5898666666667065</c:v>
                </c:pt>
                <c:pt idx="509">
                  <c:v>5.5969333333333733</c:v>
                </c:pt>
                <c:pt idx="510">
                  <c:v>5.6040000000000401</c:v>
                </c:pt>
                <c:pt idx="511">
                  <c:v>5.6110666666667068</c:v>
                </c:pt>
                <c:pt idx="512">
                  <c:v>5.6181333333333736</c:v>
                </c:pt>
                <c:pt idx="513">
                  <c:v>5.6252000000000404</c:v>
                </c:pt>
                <c:pt idx="514">
                  <c:v>5.6322666666667072</c:v>
                </c:pt>
                <c:pt idx="515">
                  <c:v>5.6393333333333739</c:v>
                </c:pt>
                <c:pt idx="516">
                  <c:v>5.6464000000000407</c:v>
                </c:pt>
                <c:pt idx="517">
                  <c:v>5.6534666666667075</c:v>
                </c:pt>
                <c:pt idx="518">
                  <c:v>5.6605333333333743</c:v>
                </c:pt>
                <c:pt idx="519">
                  <c:v>5.667600000000041</c:v>
                </c:pt>
                <c:pt idx="520">
                  <c:v>5.6746666666667078</c:v>
                </c:pt>
                <c:pt idx="521">
                  <c:v>5.6817333333333746</c:v>
                </c:pt>
                <c:pt idx="522">
                  <c:v>5.6888000000000414</c:v>
                </c:pt>
                <c:pt idx="523">
                  <c:v>5.6958666666667082</c:v>
                </c:pt>
                <c:pt idx="524">
                  <c:v>5.7029333333333749</c:v>
                </c:pt>
                <c:pt idx="525">
                  <c:v>5.7100000000000417</c:v>
                </c:pt>
                <c:pt idx="526">
                  <c:v>5.7170666666667085</c:v>
                </c:pt>
                <c:pt idx="527">
                  <c:v>5.7241333333333753</c:v>
                </c:pt>
                <c:pt idx="528">
                  <c:v>5.731200000000042</c:v>
                </c:pt>
                <c:pt idx="529">
                  <c:v>5.7382666666667088</c:v>
                </c:pt>
                <c:pt idx="530">
                  <c:v>5.7453333333333756</c:v>
                </c:pt>
                <c:pt idx="531">
                  <c:v>5.7524000000000424</c:v>
                </c:pt>
                <c:pt idx="532">
                  <c:v>5.7594666666667091</c:v>
                </c:pt>
                <c:pt idx="533">
                  <c:v>5.7665333333333759</c:v>
                </c:pt>
                <c:pt idx="534">
                  <c:v>5.7736000000000427</c:v>
                </c:pt>
                <c:pt idx="535">
                  <c:v>5.7806666666667095</c:v>
                </c:pt>
                <c:pt idx="536">
                  <c:v>5.7877333333333763</c:v>
                </c:pt>
                <c:pt idx="537">
                  <c:v>5.794800000000043</c:v>
                </c:pt>
                <c:pt idx="538">
                  <c:v>5.8018666666667098</c:v>
                </c:pt>
                <c:pt idx="539">
                  <c:v>5.8089333333333766</c:v>
                </c:pt>
                <c:pt idx="540">
                  <c:v>5.8160000000000434</c:v>
                </c:pt>
                <c:pt idx="541">
                  <c:v>5.8230666666667101</c:v>
                </c:pt>
                <c:pt idx="542">
                  <c:v>5.8301333333333769</c:v>
                </c:pt>
                <c:pt idx="543">
                  <c:v>5.8372000000000437</c:v>
                </c:pt>
                <c:pt idx="544">
                  <c:v>5.8442666666667105</c:v>
                </c:pt>
                <c:pt idx="545">
                  <c:v>5.8513333333333772</c:v>
                </c:pt>
                <c:pt idx="546">
                  <c:v>5.858400000000044</c:v>
                </c:pt>
                <c:pt idx="547">
                  <c:v>5.8654666666667108</c:v>
                </c:pt>
                <c:pt idx="548">
                  <c:v>5.8725333333333776</c:v>
                </c:pt>
                <c:pt idx="549">
                  <c:v>5.8796000000000443</c:v>
                </c:pt>
                <c:pt idx="550">
                  <c:v>5.8866666666667111</c:v>
                </c:pt>
                <c:pt idx="551">
                  <c:v>5.8937333333333779</c:v>
                </c:pt>
                <c:pt idx="552">
                  <c:v>5.9008000000000447</c:v>
                </c:pt>
                <c:pt idx="553">
                  <c:v>5.9078666666667115</c:v>
                </c:pt>
                <c:pt idx="554">
                  <c:v>5.9149333333333782</c:v>
                </c:pt>
                <c:pt idx="555">
                  <c:v>5.922000000000045</c:v>
                </c:pt>
                <c:pt idx="556">
                  <c:v>5.9290666666667118</c:v>
                </c:pt>
                <c:pt idx="557">
                  <c:v>5.9361333333333786</c:v>
                </c:pt>
                <c:pt idx="558">
                  <c:v>5.9432000000000453</c:v>
                </c:pt>
                <c:pt idx="559">
                  <c:v>5.9502666666667121</c:v>
                </c:pt>
                <c:pt idx="560">
                  <c:v>5.9573333333333789</c:v>
                </c:pt>
                <c:pt idx="561">
                  <c:v>5.9644000000000457</c:v>
                </c:pt>
                <c:pt idx="562">
                  <c:v>5.9714666666667124</c:v>
                </c:pt>
                <c:pt idx="563">
                  <c:v>5.9785333333333792</c:v>
                </c:pt>
                <c:pt idx="564">
                  <c:v>5.985600000000046</c:v>
                </c:pt>
                <c:pt idx="565">
                  <c:v>5.9926666666667128</c:v>
                </c:pt>
                <c:pt idx="566">
                  <c:v>5.9997333333333795</c:v>
                </c:pt>
                <c:pt idx="567">
                  <c:v>6.0068000000000463</c:v>
                </c:pt>
                <c:pt idx="568">
                  <c:v>6.0138666666667131</c:v>
                </c:pt>
                <c:pt idx="569">
                  <c:v>6.0209333333333799</c:v>
                </c:pt>
                <c:pt idx="570">
                  <c:v>6.0280000000000467</c:v>
                </c:pt>
                <c:pt idx="571">
                  <c:v>6.0350666666667134</c:v>
                </c:pt>
                <c:pt idx="572">
                  <c:v>6.0421333333333802</c:v>
                </c:pt>
                <c:pt idx="573">
                  <c:v>6.049200000000047</c:v>
                </c:pt>
                <c:pt idx="574">
                  <c:v>6.0562666666667138</c:v>
                </c:pt>
                <c:pt idx="575">
                  <c:v>6.0633333333333805</c:v>
                </c:pt>
                <c:pt idx="576">
                  <c:v>6.0704000000000473</c:v>
                </c:pt>
                <c:pt idx="577">
                  <c:v>6.0774666666667141</c:v>
                </c:pt>
                <c:pt idx="578">
                  <c:v>6.0845333333333809</c:v>
                </c:pt>
                <c:pt idx="579">
                  <c:v>6.0916000000000476</c:v>
                </c:pt>
                <c:pt idx="580">
                  <c:v>6.0986666666667144</c:v>
                </c:pt>
                <c:pt idx="581">
                  <c:v>6.1057333333333812</c:v>
                </c:pt>
                <c:pt idx="582">
                  <c:v>6.112800000000048</c:v>
                </c:pt>
                <c:pt idx="583">
                  <c:v>6.1198666666667147</c:v>
                </c:pt>
                <c:pt idx="584">
                  <c:v>6.1269333333333815</c:v>
                </c:pt>
                <c:pt idx="585">
                  <c:v>6.1340000000000483</c:v>
                </c:pt>
                <c:pt idx="586">
                  <c:v>6.1410666666667151</c:v>
                </c:pt>
                <c:pt idx="587">
                  <c:v>6.1481333333333819</c:v>
                </c:pt>
                <c:pt idx="588">
                  <c:v>6.1552000000000486</c:v>
                </c:pt>
                <c:pt idx="589">
                  <c:v>6.1622666666667154</c:v>
                </c:pt>
                <c:pt idx="590">
                  <c:v>6.1693333333333822</c:v>
                </c:pt>
                <c:pt idx="591">
                  <c:v>6.176400000000049</c:v>
                </c:pt>
                <c:pt idx="592">
                  <c:v>6.1834666666667157</c:v>
                </c:pt>
                <c:pt idx="593">
                  <c:v>6.1905333333333825</c:v>
                </c:pt>
                <c:pt idx="594">
                  <c:v>6.1976000000000493</c:v>
                </c:pt>
                <c:pt idx="595">
                  <c:v>6.2046666666667161</c:v>
                </c:pt>
                <c:pt idx="596">
                  <c:v>6.2117333333333828</c:v>
                </c:pt>
                <c:pt idx="597">
                  <c:v>6.2188000000000496</c:v>
                </c:pt>
                <c:pt idx="598">
                  <c:v>6.2258666666667164</c:v>
                </c:pt>
                <c:pt idx="599">
                  <c:v>6.2329333333333832</c:v>
                </c:pt>
                <c:pt idx="600">
                  <c:v>6.24000000000005</c:v>
                </c:pt>
                <c:pt idx="601">
                  <c:v>6.2470666666667167</c:v>
                </c:pt>
                <c:pt idx="602">
                  <c:v>6.2541333333333835</c:v>
                </c:pt>
                <c:pt idx="603">
                  <c:v>6.2612000000000503</c:v>
                </c:pt>
                <c:pt idx="604">
                  <c:v>6.2682666666667171</c:v>
                </c:pt>
                <c:pt idx="605">
                  <c:v>6.2753333333333838</c:v>
                </c:pt>
                <c:pt idx="606">
                  <c:v>6.2824000000000506</c:v>
                </c:pt>
                <c:pt idx="607">
                  <c:v>6.2894666666667174</c:v>
                </c:pt>
                <c:pt idx="608">
                  <c:v>6.2965333333333842</c:v>
                </c:pt>
                <c:pt idx="609">
                  <c:v>6.3036000000000509</c:v>
                </c:pt>
                <c:pt idx="610">
                  <c:v>6.3106666666667177</c:v>
                </c:pt>
                <c:pt idx="611">
                  <c:v>6.3177333333333845</c:v>
                </c:pt>
                <c:pt idx="612">
                  <c:v>6.3248000000000513</c:v>
                </c:pt>
                <c:pt idx="613">
                  <c:v>6.331866666666718</c:v>
                </c:pt>
                <c:pt idx="614">
                  <c:v>6.3389333333333848</c:v>
                </c:pt>
                <c:pt idx="615">
                  <c:v>6.3460000000000516</c:v>
                </c:pt>
                <c:pt idx="616">
                  <c:v>6.3530666666667184</c:v>
                </c:pt>
                <c:pt idx="617">
                  <c:v>6.3601333333333852</c:v>
                </c:pt>
                <c:pt idx="618">
                  <c:v>6.3672000000000519</c:v>
                </c:pt>
                <c:pt idx="619">
                  <c:v>6.3742666666667187</c:v>
                </c:pt>
                <c:pt idx="620">
                  <c:v>6.3813333333333855</c:v>
                </c:pt>
                <c:pt idx="621">
                  <c:v>6.3884000000000523</c:v>
                </c:pt>
                <c:pt idx="622">
                  <c:v>6.395466666666719</c:v>
                </c:pt>
                <c:pt idx="623">
                  <c:v>6.4025333333333858</c:v>
                </c:pt>
                <c:pt idx="624">
                  <c:v>6.4096000000000526</c:v>
                </c:pt>
                <c:pt idx="625">
                  <c:v>6.4166666666667194</c:v>
                </c:pt>
                <c:pt idx="626">
                  <c:v>6.4237333333333861</c:v>
                </c:pt>
                <c:pt idx="627">
                  <c:v>6.4308000000000529</c:v>
                </c:pt>
                <c:pt idx="628">
                  <c:v>6.4378666666667197</c:v>
                </c:pt>
                <c:pt idx="629">
                  <c:v>6.4449333333333865</c:v>
                </c:pt>
                <c:pt idx="630">
                  <c:v>6.4520000000000532</c:v>
                </c:pt>
                <c:pt idx="631">
                  <c:v>6.45906666666672</c:v>
                </c:pt>
                <c:pt idx="632">
                  <c:v>6.4661333333333868</c:v>
                </c:pt>
                <c:pt idx="633">
                  <c:v>6.4732000000000536</c:v>
                </c:pt>
                <c:pt idx="634">
                  <c:v>6.4802666666667204</c:v>
                </c:pt>
                <c:pt idx="635">
                  <c:v>6.4873333333333871</c:v>
                </c:pt>
                <c:pt idx="636">
                  <c:v>6.4944000000000539</c:v>
                </c:pt>
                <c:pt idx="637">
                  <c:v>6.5014666666667207</c:v>
                </c:pt>
                <c:pt idx="638">
                  <c:v>6.5085333333333875</c:v>
                </c:pt>
                <c:pt idx="639">
                  <c:v>6.5156000000000542</c:v>
                </c:pt>
                <c:pt idx="640">
                  <c:v>6.522666666666721</c:v>
                </c:pt>
                <c:pt idx="641">
                  <c:v>6.5297333333333878</c:v>
                </c:pt>
                <c:pt idx="642">
                  <c:v>6.5368000000000546</c:v>
                </c:pt>
                <c:pt idx="643">
                  <c:v>6.5438666666667213</c:v>
                </c:pt>
                <c:pt idx="644">
                  <c:v>6.5509333333333881</c:v>
                </c:pt>
                <c:pt idx="645">
                  <c:v>6.5580000000000549</c:v>
                </c:pt>
                <c:pt idx="646">
                  <c:v>6.5650666666667217</c:v>
                </c:pt>
                <c:pt idx="647">
                  <c:v>6.5721333333333884</c:v>
                </c:pt>
                <c:pt idx="648">
                  <c:v>6.5792000000000552</c:v>
                </c:pt>
                <c:pt idx="649">
                  <c:v>6.586266666666722</c:v>
                </c:pt>
                <c:pt idx="650">
                  <c:v>6.5933333333333888</c:v>
                </c:pt>
                <c:pt idx="651">
                  <c:v>6.6004000000000556</c:v>
                </c:pt>
                <c:pt idx="652">
                  <c:v>6.6074666666667223</c:v>
                </c:pt>
                <c:pt idx="653">
                  <c:v>6.6145333333333891</c:v>
                </c:pt>
                <c:pt idx="654">
                  <c:v>6.6216000000000559</c:v>
                </c:pt>
                <c:pt idx="655">
                  <c:v>6.6286666666667227</c:v>
                </c:pt>
                <c:pt idx="656">
                  <c:v>6.6357333333333894</c:v>
                </c:pt>
                <c:pt idx="657">
                  <c:v>6.6428000000000562</c:v>
                </c:pt>
                <c:pt idx="658">
                  <c:v>6.649866666666723</c:v>
                </c:pt>
                <c:pt idx="659">
                  <c:v>6.6569333333333898</c:v>
                </c:pt>
                <c:pt idx="660">
                  <c:v>6.6640000000000565</c:v>
                </c:pt>
                <c:pt idx="661">
                  <c:v>6.6710666666667233</c:v>
                </c:pt>
                <c:pt idx="662">
                  <c:v>6.6781333333333901</c:v>
                </c:pt>
                <c:pt idx="663">
                  <c:v>6.6852000000000569</c:v>
                </c:pt>
                <c:pt idx="664">
                  <c:v>6.6922666666667237</c:v>
                </c:pt>
                <c:pt idx="665">
                  <c:v>6.6993333333333904</c:v>
                </c:pt>
                <c:pt idx="666">
                  <c:v>6.7064000000000572</c:v>
                </c:pt>
                <c:pt idx="667">
                  <c:v>6.713466666666724</c:v>
                </c:pt>
                <c:pt idx="668">
                  <c:v>6.7205333333333908</c:v>
                </c:pt>
                <c:pt idx="669">
                  <c:v>6.7276000000000575</c:v>
                </c:pt>
                <c:pt idx="670">
                  <c:v>6.7346666666667243</c:v>
                </c:pt>
                <c:pt idx="671">
                  <c:v>6.7417333333333911</c:v>
                </c:pt>
                <c:pt idx="672">
                  <c:v>6.7488000000000579</c:v>
                </c:pt>
                <c:pt idx="673">
                  <c:v>6.7558666666667246</c:v>
                </c:pt>
                <c:pt idx="674">
                  <c:v>6.7629333333333914</c:v>
                </c:pt>
                <c:pt idx="675">
                  <c:v>6.7700000000000582</c:v>
                </c:pt>
                <c:pt idx="676">
                  <c:v>6.777066666666725</c:v>
                </c:pt>
                <c:pt idx="677">
                  <c:v>6.7841333333333917</c:v>
                </c:pt>
                <c:pt idx="678">
                  <c:v>6.7912000000000585</c:v>
                </c:pt>
                <c:pt idx="679">
                  <c:v>6.7982666666667253</c:v>
                </c:pt>
                <c:pt idx="680">
                  <c:v>6.8053333333333921</c:v>
                </c:pt>
                <c:pt idx="681">
                  <c:v>6.8124000000000589</c:v>
                </c:pt>
                <c:pt idx="682">
                  <c:v>6.8194666666667256</c:v>
                </c:pt>
                <c:pt idx="683">
                  <c:v>6.8265333333333924</c:v>
                </c:pt>
                <c:pt idx="684">
                  <c:v>6.8336000000000592</c:v>
                </c:pt>
                <c:pt idx="685">
                  <c:v>6.840666666666726</c:v>
                </c:pt>
                <c:pt idx="686">
                  <c:v>6.8477333333333927</c:v>
                </c:pt>
                <c:pt idx="687">
                  <c:v>6.8548000000000595</c:v>
                </c:pt>
                <c:pt idx="688">
                  <c:v>6.8618666666667263</c:v>
                </c:pt>
                <c:pt idx="689">
                  <c:v>6.8689333333333931</c:v>
                </c:pt>
                <c:pt idx="690">
                  <c:v>6.8760000000000598</c:v>
                </c:pt>
                <c:pt idx="691">
                  <c:v>6.8830666666667266</c:v>
                </c:pt>
                <c:pt idx="692">
                  <c:v>6.8901333333333934</c:v>
                </c:pt>
                <c:pt idx="693">
                  <c:v>6.8972000000000602</c:v>
                </c:pt>
                <c:pt idx="694">
                  <c:v>6.9042666666667269</c:v>
                </c:pt>
                <c:pt idx="695">
                  <c:v>6.9113333333333937</c:v>
                </c:pt>
                <c:pt idx="696">
                  <c:v>6.9184000000000605</c:v>
                </c:pt>
                <c:pt idx="697">
                  <c:v>6.9254666666667273</c:v>
                </c:pt>
                <c:pt idx="698">
                  <c:v>6.9325333333333941</c:v>
                </c:pt>
                <c:pt idx="699">
                  <c:v>6.9396000000000608</c:v>
                </c:pt>
                <c:pt idx="700">
                  <c:v>6.9466666666667276</c:v>
                </c:pt>
                <c:pt idx="701">
                  <c:v>6.9537333333333944</c:v>
                </c:pt>
                <c:pt idx="702">
                  <c:v>6.9608000000000612</c:v>
                </c:pt>
                <c:pt idx="703">
                  <c:v>6.9678666666667279</c:v>
                </c:pt>
                <c:pt idx="704">
                  <c:v>6.9749333333333947</c:v>
                </c:pt>
                <c:pt idx="705">
                  <c:v>6.9820000000000615</c:v>
                </c:pt>
                <c:pt idx="706">
                  <c:v>6.9890666666667283</c:v>
                </c:pt>
                <c:pt idx="707">
                  <c:v>6.996133333333395</c:v>
                </c:pt>
                <c:pt idx="708">
                  <c:v>7.0032000000000618</c:v>
                </c:pt>
                <c:pt idx="709">
                  <c:v>7.0102666666667286</c:v>
                </c:pt>
                <c:pt idx="710">
                  <c:v>7.0173333333333954</c:v>
                </c:pt>
                <c:pt idx="711">
                  <c:v>7.0244000000000621</c:v>
                </c:pt>
                <c:pt idx="712">
                  <c:v>7.0314666666667289</c:v>
                </c:pt>
                <c:pt idx="713">
                  <c:v>7.0385333333333957</c:v>
                </c:pt>
                <c:pt idx="714">
                  <c:v>7.0456000000000625</c:v>
                </c:pt>
                <c:pt idx="715">
                  <c:v>7.0526666666667293</c:v>
                </c:pt>
                <c:pt idx="716">
                  <c:v>7.059733333333396</c:v>
                </c:pt>
                <c:pt idx="717">
                  <c:v>7.0668000000000628</c:v>
                </c:pt>
                <c:pt idx="718">
                  <c:v>7.0738666666667296</c:v>
                </c:pt>
                <c:pt idx="719">
                  <c:v>7.0809333333333964</c:v>
                </c:pt>
                <c:pt idx="720">
                  <c:v>7.0880000000000631</c:v>
                </c:pt>
                <c:pt idx="721">
                  <c:v>7.0950666666667299</c:v>
                </c:pt>
                <c:pt idx="722">
                  <c:v>7.1021333333333967</c:v>
                </c:pt>
                <c:pt idx="723">
                  <c:v>7.1092000000000635</c:v>
                </c:pt>
                <c:pt idx="724">
                  <c:v>7.1162666666667302</c:v>
                </c:pt>
                <c:pt idx="725">
                  <c:v>7.123333333333397</c:v>
                </c:pt>
                <c:pt idx="726">
                  <c:v>7.1304000000000638</c:v>
                </c:pt>
                <c:pt idx="727">
                  <c:v>7.1374666666667306</c:v>
                </c:pt>
                <c:pt idx="728">
                  <c:v>7.1445333333333974</c:v>
                </c:pt>
                <c:pt idx="729">
                  <c:v>7.1516000000000641</c:v>
                </c:pt>
                <c:pt idx="730">
                  <c:v>7.1586666666667309</c:v>
                </c:pt>
                <c:pt idx="731">
                  <c:v>7.1657333333333977</c:v>
                </c:pt>
                <c:pt idx="732">
                  <c:v>7.1728000000000645</c:v>
                </c:pt>
                <c:pt idx="733">
                  <c:v>7.1798666666667312</c:v>
                </c:pt>
                <c:pt idx="734">
                  <c:v>7.186933333333398</c:v>
                </c:pt>
                <c:pt idx="735">
                  <c:v>7.1940000000000648</c:v>
                </c:pt>
                <c:pt idx="736">
                  <c:v>7.2010666666667316</c:v>
                </c:pt>
                <c:pt idx="737">
                  <c:v>7.2081333333333983</c:v>
                </c:pt>
                <c:pt idx="738">
                  <c:v>7.2152000000000651</c:v>
                </c:pt>
                <c:pt idx="739">
                  <c:v>7.2222666666667319</c:v>
                </c:pt>
                <c:pt idx="740">
                  <c:v>7.2293333333333987</c:v>
                </c:pt>
                <c:pt idx="741">
                  <c:v>7.2364000000000654</c:v>
                </c:pt>
                <c:pt idx="742">
                  <c:v>7.2434666666667322</c:v>
                </c:pt>
                <c:pt idx="743">
                  <c:v>7.250533333333399</c:v>
                </c:pt>
                <c:pt idx="744">
                  <c:v>7.2576000000000658</c:v>
                </c:pt>
                <c:pt idx="745">
                  <c:v>7.2646666666667326</c:v>
                </c:pt>
                <c:pt idx="746">
                  <c:v>7.2717333333333993</c:v>
                </c:pt>
                <c:pt idx="747">
                  <c:v>7.2788000000000661</c:v>
                </c:pt>
                <c:pt idx="748">
                  <c:v>7.2858666666667329</c:v>
                </c:pt>
                <c:pt idx="749">
                  <c:v>7.2929333333333997</c:v>
                </c:pt>
                <c:pt idx="750">
                  <c:v>7.3000000000000664</c:v>
                </c:pt>
                <c:pt idx="751">
                  <c:v>7.3070666666667332</c:v>
                </c:pt>
                <c:pt idx="752">
                  <c:v>7.3141333333334</c:v>
                </c:pt>
                <c:pt idx="753">
                  <c:v>7.3212000000000668</c:v>
                </c:pt>
                <c:pt idx="754">
                  <c:v>7.3282666666667335</c:v>
                </c:pt>
                <c:pt idx="755">
                  <c:v>7.3353333333334003</c:v>
                </c:pt>
                <c:pt idx="756">
                  <c:v>7.3424000000000671</c:v>
                </c:pt>
                <c:pt idx="757">
                  <c:v>7.3494666666667339</c:v>
                </c:pt>
                <c:pt idx="758">
                  <c:v>7.3565333333334006</c:v>
                </c:pt>
                <c:pt idx="759">
                  <c:v>7.3636000000000674</c:v>
                </c:pt>
                <c:pt idx="760">
                  <c:v>7.3706666666667342</c:v>
                </c:pt>
                <c:pt idx="761">
                  <c:v>7.377733333333401</c:v>
                </c:pt>
                <c:pt idx="762">
                  <c:v>7.3848000000000678</c:v>
                </c:pt>
                <c:pt idx="763">
                  <c:v>7.3918666666667345</c:v>
                </c:pt>
                <c:pt idx="764">
                  <c:v>7.3989333333334013</c:v>
                </c:pt>
                <c:pt idx="765">
                  <c:v>7.4060000000000681</c:v>
                </c:pt>
                <c:pt idx="766">
                  <c:v>7.4130666666667349</c:v>
                </c:pt>
                <c:pt idx="767">
                  <c:v>7.4201333333334016</c:v>
                </c:pt>
                <c:pt idx="768">
                  <c:v>7.4272000000000684</c:v>
                </c:pt>
                <c:pt idx="769">
                  <c:v>7.4342666666667352</c:v>
                </c:pt>
                <c:pt idx="770">
                  <c:v>7.441333333333402</c:v>
                </c:pt>
                <c:pt idx="771">
                  <c:v>7.4484000000000687</c:v>
                </c:pt>
                <c:pt idx="772">
                  <c:v>7.4554666666667355</c:v>
                </c:pt>
                <c:pt idx="773">
                  <c:v>7.4625333333334023</c:v>
                </c:pt>
                <c:pt idx="774">
                  <c:v>7.4696000000000691</c:v>
                </c:pt>
                <c:pt idx="775">
                  <c:v>7.4766666666667358</c:v>
                </c:pt>
                <c:pt idx="776">
                  <c:v>7.4837333333334026</c:v>
                </c:pt>
                <c:pt idx="777">
                  <c:v>7.4908000000000694</c:v>
                </c:pt>
                <c:pt idx="778">
                  <c:v>7.4978666666667362</c:v>
                </c:pt>
                <c:pt idx="779">
                  <c:v>7.504933333333403</c:v>
                </c:pt>
                <c:pt idx="780">
                  <c:v>7.5120000000000697</c:v>
                </c:pt>
                <c:pt idx="781">
                  <c:v>7.5190666666667365</c:v>
                </c:pt>
                <c:pt idx="782">
                  <c:v>7.5261333333334033</c:v>
                </c:pt>
                <c:pt idx="783">
                  <c:v>7.5332000000000701</c:v>
                </c:pt>
                <c:pt idx="784">
                  <c:v>7.5402666666667368</c:v>
                </c:pt>
                <c:pt idx="785">
                  <c:v>7.5473333333334036</c:v>
                </c:pt>
                <c:pt idx="786">
                  <c:v>7.5544000000000704</c:v>
                </c:pt>
                <c:pt idx="787">
                  <c:v>7.5614666666667372</c:v>
                </c:pt>
                <c:pt idx="788">
                  <c:v>7.5685333333334039</c:v>
                </c:pt>
                <c:pt idx="789">
                  <c:v>7.5756000000000707</c:v>
                </c:pt>
                <c:pt idx="790">
                  <c:v>7.5826666666667375</c:v>
                </c:pt>
                <c:pt idx="791">
                  <c:v>7.5897333333334043</c:v>
                </c:pt>
                <c:pt idx="792">
                  <c:v>7.5968000000000711</c:v>
                </c:pt>
                <c:pt idx="793">
                  <c:v>7.6038666666667378</c:v>
                </c:pt>
                <c:pt idx="794">
                  <c:v>7.6109333333334046</c:v>
                </c:pt>
                <c:pt idx="795">
                  <c:v>7.6180000000000714</c:v>
                </c:pt>
                <c:pt idx="796">
                  <c:v>7.6250666666667382</c:v>
                </c:pt>
                <c:pt idx="797">
                  <c:v>7.6321333333334049</c:v>
                </c:pt>
                <c:pt idx="798">
                  <c:v>7.6392000000000717</c:v>
                </c:pt>
                <c:pt idx="799">
                  <c:v>7.6462666666667385</c:v>
                </c:pt>
                <c:pt idx="800">
                  <c:v>7.6533333333334053</c:v>
                </c:pt>
                <c:pt idx="801">
                  <c:v>7.660400000000072</c:v>
                </c:pt>
                <c:pt idx="802">
                  <c:v>7.6674666666667388</c:v>
                </c:pt>
                <c:pt idx="803">
                  <c:v>7.6745333333334056</c:v>
                </c:pt>
                <c:pt idx="804">
                  <c:v>7.6816000000000724</c:v>
                </c:pt>
                <c:pt idx="805">
                  <c:v>7.6886666666667391</c:v>
                </c:pt>
                <c:pt idx="806">
                  <c:v>7.6957333333334059</c:v>
                </c:pt>
                <c:pt idx="807">
                  <c:v>7.7028000000000727</c:v>
                </c:pt>
                <c:pt idx="808">
                  <c:v>7.7098666666667395</c:v>
                </c:pt>
                <c:pt idx="809">
                  <c:v>7.7169333333334063</c:v>
                </c:pt>
                <c:pt idx="810">
                  <c:v>7.724000000000073</c:v>
                </c:pt>
                <c:pt idx="811">
                  <c:v>7.7310666666667398</c:v>
                </c:pt>
                <c:pt idx="812">
                  <c:v>7.7381333333334066</c:v>
                </c:pt>
                <c:pt idx="813">
                  <c:v>7.7452000000000734</c:v>
                </c:pt>
                <c:pt idx="814">
                  <c:v>7.7522666666667401</c:v>
                </c:pt>
                <c:pt idx="815">
                  <c:v>7.7593333333334069</c:v>
                </c:pt>
                <c:pt idx="816">
                  <c:v>7.7664000000000737</c:v>
                </c:pt>
                <c:pt idx="817">
                  <c:v>7.7734666666667405</c:v>
                </c:pt>
                <c:pt idx="818">
                  <c:v>7.7805333333334072</c:v>
                </c:pt>
                <c:pt idx="819">
                  <c:v>7.787600000000074</c:v>
                </c:pt>
                <c:pt idx="820">
                  <c:v>7.7946666666667408</c:v>
                </c:pt>
                <c:pt idx="821">
                  <c:v>7.8017333333334076</c:v>
                </c:pt>
                <c:pt idx="822">
                  <c:v>7.8088000000000743</c:v>
                </c:pt>
                <c:pt idx="823">
                  <c:v>7.8158666666667411</c:v>
                </c:pt>
                <c:pt idx="824">
                  <c:v>7.8229333333334079</c:v>
                </c:pt>
                <c:pt idx="825">
                  <c:v>7.8300000000000747</c:v>
                </c:pt>
                <c:pt idx="826">
                  <c:v>7.8370666666667415</c:v>
                </c:pt>
                <c:pt idx="827">
                  <c:v>7.8441333333334082</c:v>
                </c:pt>
                <c:pt idx="828">
                  <c:v>7.851200000000075</c:v>
                </c:pt>
                <c:pt idx="829">
                  <c:v>7.8582666666667418</c:v>
                </c:pt>
                <c:pt idx="830">
                  <c:v>7.8653333333334086</c:v>
                </c:pt>
                <c:pt idx="831">
                  <c:v>7.8724000000000753</c:v>
                </c:pt>
                <c:pt idx="832">
                  <c:v>7.8794666666667421</c:v>
                </c:pt>
                <c:pt idx="833">
                  <c:v>7.8865333333334089</c:v>
                </c:pt>
                <c:pt idx="834">
                  <c:v>7.8936000000000757</c:v>
                </c:pt>
                <c:pt idx="835">
                  <c:v>7.9006666666667424</c:v>
                </c:pt>
                <c:pt idx="836">
                  <c:v>7.9077333333334092</c:v>
                </c:pt>
                <c:pt idx="837">
                  <c:v>7.914800000000076</c:v>
                </c:pt>
                <c:pt idx="838">
                  <c:v>7.9218666666667428</c:v>
                </c:pt>
                <c:pt idx="839">
                  <c:v>7.9289333333334095</c:v>
                </c:pt>
                <c:pt idx="840">
                  <c:v>7.9360000000000763</c:v>
                </c:pt>
                <c:pt idx="841">
                  <c:v>7.9430666666667431</c:v>
                </c:pt>
                <c:pt idx="842">
                  <c:v>7.9501333333334099</c:v>
                </c:pt>
                <c:pt idx="843">
                  <c:v>7.9572000000000767</c:v>
                </c:pt>
                <c:pt idx="844">
                  <c:v>7.9642666666667434</c:v>
                </c:pt>
                <c:pt idx="845">
                  <c:v>7.9713333333334102</c:v>
                </c:pt>
                <c:pt idx="846">
                  <c:v>7.978400000000077</c:v>
                </c:pt>
                <c:pt idx="847">
                  <c:v>7.9854666666667438</c:v>
                </c:pt>
                <c:pt idx="848">
                  <c:v>7.9925333333334105</c:v>
                </c:pt>
                <c:pt idx="849">
                  <c:v>7.9996000000000773</c:v>
                </c:pt>
                <c:pt idx="850">
                  <c:v>8.0066666666667441</c:v>
                </c:pt>
                <c:pt idx="851">
                  <c:v>8.0137333333334109</c:v>
                </c:pt>
                <c:pt idx="852">
                  <c:v>8.0208000000000776</c:v>
                </c:pt>
                <c:pt idx="853">
                  <c:v>8.0278666666667444</c:v>
                </c:pt>
                <c:pt idx="854">
                  <c:v>8.0349333333334112</c:v>
                </c:pt>
                <c:pt idx="855">
                  <c:v>8.042000000000078</c:v>
                </c:pt>
                <c:pt idx="856">
                  <c:v>8.0490666666667448</c:v>
                </c:pt>
                <c:pt idx="857">
                  <c:v>8.0561333333334115</c:v>
                </c:pt>
                <c:pt idx="858">
                  <c:v>8.0632000000000783</c:v>
                </c:pt>
                <c:pt idx="859">
                  <c:v>8.0702666666667451</c:v>
                </c:pt>
                <c:pt idx="860">
                  <c:v>8.0773333333334119</c:v>
                </c:pt>
                <c:pt idx="861">
                  <c:v>8.0844000000000786</c:v>
                </c:pt>
                <c:pt idx="862">
                  <c:v>8.0914666666667454</c:v>
                </c:pt>
                <c:pt idx="863">
                  <c:v>8.0985333333334122</c:v>
                </c:pt>
                <c:pt idx="864">
                  <c:v>8.105600000000079</c:v>
                </c:pt>
                <c:pt idx="865">
                  <c:v>8.1126666666667457</c:v>
                </c:pt>
                <c:pt idx="866">
                  <c:v>8.1197333333334125</c:v>
                </c:pt>
                <c:pt idx="867">
                  <c:v>8.1268000000000793</c:v>
                </c:pt>
                <c:pt idx="868">
                  <c:v>8.1338666666667461</c:v>
                </c:pt>
                <c:pt idx="869">
                  <c:v>8.1409333333334128</c:v>
                </c:pt>
                <c:pt idx="870">
                  <c:v>8.1480000000000796</c:v>
                </c:pt>
                <c:pt idx="871">
                  <c:v>8.1550666666667464</c:v>
                </c:pt>
                <c:pt idx="872">
                  <c:v>8.1621333333334132</c:v>
                </c:pt>
                <c:pt idx="873">
                  <c:v>8.16920000000008</c:v>
                </c:pt>
                <c:pt idx="874">
                  <c:v>8.1762666666667467</c:v>
                </c:pt>
                <c:pt idx="875">
                  <c:v>8.1833333333334135</c:v>
                </c:pt>
                <c:pt idx="876">
                  <c:v>8.1904000000000803</c:v>
                </c:pt>
                <c:pt idx="877">
                  <c:v>8.1974666666667471</c:v>
                </c:pt>
                <c:pt idx="878">
                  <c:v>8.2045333333334138</c:v>
                </c:pt>
                <c:pt idx="879">
                  <c:v>8.2116000000000806</c:v>
                </c:pt>
                <c:pt idx="880">
                  <c:v>8.2186666666667474</c:v>
                </c:pt>
                <c:pt idx="881">
                  <c:v>8.2257333333334142</c:v>
                </c:pt>
                <c:pt idx="882">
                  <c:v>8.2328000000000809</c:v>
                </c:pt>
                <c:pt idx="883">
                  <c:v>8.2398666666667477</c:v>
                </c:pt>
                <c:pt idx="884">
                  <c:v>8.2469333333334145</c:v>
                </c:pt>
                <c:pt idx="885">
                  <c:v>8.2540000000000813</c:v>
                </c:pt>
                <c:pt idx="886">
                  <c:v>8.261066666666748</c:v>
                </c:pt>
                <c:pt idx="887">
                  <c:v>8.2681333333334148</c:v>
                </c:pt>
                <c:pt idx="888">
                  <c:v>8.2752000000000816</c:v>
                </c:pt>
                <c:pt idx="889">
                  <c:v>8.2822666666667484</c:v>
                </c:pt>
                <c:pt idx="890">
                  <c:v>8.2893333333334152</c:v>
                </c:pt>
                <c:pt idx="891">
                  <c:v>8.2964000000000819</c:v>
                </c:pt>
                <c:pt idx="892">
                  <c:v>8.3034666666667487</c:v>
                </c:pt>
                <c:pt idx="893">
                  <c:v>8.3105333333334155</c:v>
                </c:pt>
                <c:pt idx="894">
                  <c:v>8.3176000000000823</c:v>
                </c:pt>
                <c:pt idx="895">
                  <c:v>8.324666666666749</c:v>
                </c:pt>
                <c:pt idx="896">
                  <c:v>8.3317333333334158</c:v>
                </c:pt>
                <c:pt idx="897">
                  <c:v>8.3388000000000826</c:v>
                </c:pt>
                <c:pt idx="898">
                  <c:v>8.3458666666667494</c:v>
                </c:pt>
                <c:pt idx="899">
                  <c:v>8.3529333333334161</c:v>
                </c:pt>
                <c:pt idx="900">
                  <c:v>8.3600000000000829</c:v>
                </c:pt>
                <c:pt idx="901">
                  <c:v>8.3670666666667497</c:v>
                </c:pt>
                <c:pt idx="902">
                  <c:v>8.3741333333334165</c:v>
                </c:pt>
                <c:pt idx="903">
                  <c:v>8.3812000000000833</c:v>
                </c:pt>
                <c:pt idx="904">
                  <c:v>8.38826666666675</c:v>
                </c:pt>
                <c:pt idx="905">
                  <c:v>8.3953333333334168</c:v>
                </c:pt>
                <c:pt idx="906">
                  <c:v>8.4024000000000836</c:v>
                </c:pt>
                <c:pt idx="907">
                  <c:v>8.4094666666667504</c:v>
                </c:pt>
                <c:pt idx="908">
                  <c:v>8.4165333333334171</c:v>
                </c:pt>
                <c:pt idx="909">
                  <c:v>8.4236000000000839</c:v>
                </c:pt>
                <c:pt idx="910">
                  <c:v>8.4306666666667507</c:v>
                </c:pt>
                <c:pt idx="911">
                  <c:v>8.4377333333334175</c:v>
                </c:pt>
                <c:pt idx="912">
                  <c:v>8.4448000000000842</c:v>
                </c:pt>
                <c:pt idx="913">
                  <c:v>8.451866666666751</c:v>
                </c:pt>
                <c:pt idx="914">
                  <c:v>8.4589333333334178</c:v>
                </c:pt>
                <c:pt idx="915">
                  <c:v>8.4660000000000846</c:v>
                </c:pt>
                <c:pt idx="916">
                  <c:v>8.4730666666667513</c:v>
                </c:pt>
                <c:pt idx="917">
                  <c:v>8.4801333333334181</c:v>
                </c:pt>
                <c:pt idx="918">
                  <c:v>8.4872000000000849</c:v>
                </c:pt>
                <c:pt idx="919">
                  <c:v>8.4942666666667517</c:v>
                </c:pt>
                <c:pt idx="920">
                  <c:v>8.5013333333334185</c:v>
                </c:pt>
                <c:pt idx="921">
                  <c:v>8.5084000000000852</c:v>
                </c:pt>
                <c:pt idx="922">
                  <c:v>8.515466666666752</c:v>
                </c:pt>
                <c:pt idx="923">
                  <c:v>8.5225333333334188</c:v>
                </c:pt>
                <c:pt idx="924">
                  <c:v>8.5296000000000856</c:v>
                </c:pt>
                <c:pt idx="925">
                  <c:v>8.5366666666667523</c:v>
                </c:pt>
                <c:pt idx="926">
                  <c:v>8.5437333333334191</c:v>
                </c:pt>
                <c:pt idx="927">
                  <c:v>8.5508000000000859</c:v>
                </c:pt>
                <c:pt idx="928">
                  <c:v>8.5578666666667527</c:v>
                </c:pt>
                <c:pt idx="929">
                  <c:v>8.5649333333334194</c:v>
                </c:pt>
                <c:pt idx="930">
                  <c:v>8.5720000000000862</c:v>
                </c:pt>
                <c:pt idx="931">
                  <c:v>8.579066666666753</c:v>
                </c:pt>
                <c:pt idx="932">
                  <c:v>8.5861333333334198</c:v>
                </c:pt>
                <c:pt idx="933">
                  <c:v>8.5932000000000865</c:v>
                </c:pt>
                <c:pt idx="934">
                  <c:v>8.6002666666667533</c:v>
                </c:pt>
                <c:pt idx="935">
                  <c:v>8.6073333333334201</c:v>
                </c:pt>
                <c:pt idx="936">
                  <c:v>8.6144000000000869</c:v>
                </c:pt>
                <c:pt idx="937">
                  <c:v>8.6214666666667537</c:v>
                </c:pt>
                <c:pt idx="938">
                  <c:v>8.6285333333334204</c:v>
                </c:pt>
                <c:pt idx="939">
                  <c:v>8.6356000000000872</c:v>
                </c:pt>
                <c:pt idx="940">
                  <c:v>8.642666666666754</c:v>
                </c:pt>
                <c:pt idx="941">
                  <c:v>8.6497333333334208</c:v>
                </c:pt>
                <c:pt idx="942">
                  <c:v>8.6568000000000875</c:v>
                </c:pt>
                <c:pt idx="943">
                  <c:v>8.6638666666667543</c:v>
                </c:pt>
                <c:pt idx="944">
                  <c:v>8.6709333333334211</c:v>
                </c:pt>
                <c:pt idx="945">
                  <c:v>8.6780000000000879</c:v>
                </c:pt>
                <c:pt idx="946">
                  <c:v>8.6850666666667546</c:v>
                </c:pt>
                <c:pt idx="947">
                  <c:v>8.6921333333334214</c:v>
                </c:pt>
                <c:pt idx="948">
                  <c:v>8.6992000000000882</c:v>
                </c:pt>
                <c:pt idx="949">
                  <c:v>8.706266666666755</c:v>
                </c:pt>
                <c:pt idx="950">
                  <c:v>8.7133333333334217</c:v>
                </c:pt>
                <c:pt idx="951">
                  <c:v>8.7204000000000885</c:v>
                </c:pt>
                <c:pt idx="952">
                  <c:v>8.7274666666667553</c:v>
                </c:pt>
                <c:pt idx="953">
                  <c:v>8.7345333333334221</c:v>
                </c:pt>
                <c:pt idx="954">
                  <c:v>8.7416000000000889</c:v>
                </c:pt>
                <c:pt idx="955">
                  <c:v>8.7486666666667556</c:v>
                </c:pt>
                <c:pt idx="956">
                  <c:v>8.7557333333334224</c:v>
                </c:pt>
                <c:pt idx="957">
                  <c:v>8.7628000000000892</c:v>
                </c:pt>
                <c:pt idx="958">
                  <c:v>8.769866666666756</c:v>
                </c:pt>
                <c:pt idx="959">
                  <c:v>8.7769333333334227</c:v>
                </c:pt>
                <c:pt idx="960">
                  <c:v>8.7840000000000895</c:v>
                </c:pt>
                <c:pt idx="961">
                  <c:v>8.7910666666667563</c:v>
                </c:pt>
                <c:pt idx="962">
                  <c:v>8.7981333333334231</c:v>
                </c:pt>
                <c:pt idx="963">
                  <c:v>8.8052000000000898</c:v>
                </c:pt>
                <c:pt idx="964">
                  <c:v>8.8122666666667566</c:v>
                </c:pt>
                <c:pt idx="965">
                  <c:v>8.8193333333334234</c:v>
                </c:pt>
                <c:pt idx="966">
                  <c:v>8.8264000000000902</c:v>
                </c:pt>
                <c:pt idx="967">
                  <c:v>8.833466666666757</c:v>
                </c:pt>
                <c:pt idx="968">
                  <c:v>8.8405333333334237</c:v>
                </c:pt>
                <c:pt idx="969">
                  <c:v>8.8476000000000905</c:v>
                </c:pt>
                <c:pt idx="970">
                  <c:v>8.8546666666667573</c:v>
                </c:pt>
                <c:pt idx="971">
                  <c:v>8.8617333333334241</c:v>
                </c:pt>
                <c:pt idx="972">
                  <c:v>8.8688000000000908</c:v>
                </c:pt>
                <c:pt idx="973">
                  <c:v>8.8758666666667576</c:v>
                </c:pt>
                <c:pt idx="974">
                  <c:v>8.8829333333334244</c:v>
                </c:pt>
                <c:pt idx="975">
                  <c:v>8.8900000000000912</c:v>
                </c:pt>
                <c:pt idx="976">
                  <c:v>8.8970666666667579</c:v>
                </c:pt>
                <c:pt idx="977">
                  <c:v>8.9041333333334247</c:v>
                </c:pt>
                <c:pt idx="978">
                  <c:v>8.9112000000000915</c:v>
                </c:pt>
                <c:pt idx="979">
                  <c:v>8.9182666666667583</c:v>
                </c:pt>
                <c:pt idx="980">
                  <c:v>8.925333333333425</c:v>
                </c:pt>
                <c:pt idx="981">
                  <c:v>8.9324000000000918</c:v>
                </c:pt>
                <c:pt idx="982">
                  <c:v>8.9394666666667586</c:v>
                </c:pt>
                <c:pt idx="983">
                  <c:v>8.9465333333334254</c:v>
                </c:pt>
                <c:pt idx="984">
                  <c:v>8.9536000000000922</c:v>
                </c:pt>
                <c:pt idx="985">
                  <c:v>8.9606666666667589</c:v>
                </c:pt>
                <c:pt idx="986">
                  <c:v>8.9677333333334257</c:v>
                </c:pt>
                <c:pt idx="987">
                  <c:v>8.9748000000000925</c:v>
                </c:pt>
                <c:pt idx="988">
                  <c:v>8.9818666666667593</c:v>
                </c:pt>
                <c:pt idx="989">
                  <c:v>8.988933333333426</c:v>
                </c:pt>
                <c:pt idx="990">
                  <c:v>8.9960000000000928</c:v>
                </c:pt>
                <c:pt idx="991">
                  <c:v>9.0030666666667596</c:v>
                </c:pt>
                <c:pt idx="992">
                  <c:v>9.0101333333334264</c:v>
                </c:pt>
                <c:pt idx="993">
                  <c:v>9.0172000000000931</c:v>
                </c:pt>
                <c:pt idx="994">
                  <c:v>9.0242666666667599</c:v>
                </c:pt>
                <c:pt idx="995">
                  <c:v>9.0313333333334267</c:v>
                </c:pt>
                <c:pt idx="996">
                  <c:v>9.0384000000000935</c:v>
                </c:pt>
                <c:pt idx="997">
                  <c:v>9.0454666666667602</c:v>
                </c:pt>
                <c:pt idx="998">
                  <c:v>9.052533333333427</c:v>
                </c:pt>
                <c:pt idx="999">
                  <c:v>9.0596000000000938</c:v>
                </c:pt>
                <c:pt idx="1000">
                  <c:v>9.0666666666667606</c:v>
                </c:pt>
                <c:pt idx="1001">
                  <c:v>9.0737333333334274</c:v>
                </c:pt>
                <c:pt idx="1002">
                  <c:v>9.0808000000000941</c:v>
                </c:pt>
                <c:pt idx="1003">
                  <c:v>9.0878666666667609</c:v>
                </c:pt>
                <c:pt idx="1004">
                  <c:v>9.0949333333334277</c:v>
                </c:pt>
                <c:pt idx="1005">
                  <c:v>9.1020000000000945</c:v>
                </c:pt>
                <c:pt idx="1006">
                  <c:v>9.1090666666667612</c:v>
                </c:pt>
                <c:pt idx="1007">
                  <c:v>9.116133333333428</c:v>
                </c:pt>
                <c:pt idx="1008">
                  <c:v>9.1232000000000948</c:v>
                </c:pt>
                <c:pt idx="1009">
                  <c:v>9.1302666666667616</c:v>
                </c:pt>
                <c:pt idx="1010">
                  <c:v>9.1373333333334283</c:v>
                </c:pt>
                <c:pt idx="1011">
                  <c:v>9.1444000000000951</c:v>
                </c:pt>
                <c:pt idx="1012">
                  <c:v>9.1514666666667619</c:v>
                </c:pt>
                <c:pt idx="1013">
                  <c:v>9.1585333333334287</c:v>
                </c:pt>
                <c:pt idx="1014">
                  <c:v>9.1656000000000954</c:v>
                </c:pt>
                <c:pt idx="1015">
                  <c:v>9.1726666666667622</c:v>
                </c:pt>
                <c:pt idx="1016">
                  <c:v>9.179733333333429</c:v>
                </c:pt>
                <c:pt idx="1017">
                  <c:v>9.1868000000000958</c:v>
                </c:pt>
                <c:pt idx="1018">
                  <c:v>9.1938666666667626</c:v>
                </c:pt>
                <c:pt idx="1019">
                  <c:v>9.2009333333334293</c:v>
                </c:pt>
                <c:pt idx="1020">
                  <c:v>9.2080000000000961</c:v>
                </c:pt>
                <c:pt idx="1021">
                  <c:v>9.2150666666667629</c:v>
                </c:pt>
                <c:pt idx="1022">
                  <c:v>9.2221333333334297</c:v>
                </c:pt>
                <c:pt idx="1023">
                  <c:v>9.2292000000000964</c:v>
                </c:pt>
                <c:pt idx="1024">
                  <c:v>9.2362666666667632</c:v>
                </c:pt>
                <c:pt idx="1025">
                  <c:v>9.24333333333343</c:v>
                </c:pt>
                <c:pt idx="1026">
                  <c:v>9.2504000000000968</c:v>
                </c:pt>
                <c:pt idx="1027">
                  <c:v>9.2574666666667635</c:v>
                </c:pt>
                <c:pt idx="1028">
                  <c:v>9.2645333333334303</c:v>
                </c:pt>
                <c:pt idx="1029">
                  <c:v>9.2716000000000971</c:v>
                </c:pt>
                <c:pt idx="1030">
                  <c:v>9.2786666666667639</c:v>
                </c:pt>
                <c:pt idx="1031">
                  <c:v>9.2857333333334307</c:v>
                </c:pt>
                <c:pt idx="1032">
                  <c:v>9.2928000000000974</c:v>
                </c:pt>
                <c:pt idx="1033">
                  <c:v>9.2998666666667642</c:v>
                </c:pt>
                <c:pt idx="1034">
                  <c:v>9.306933333333431</c:v>
                </c:pt>
                <c:pt idx="1035">
                  <c:v>9.3140000000000978</c:v>
                </c:pt>
                <c:pt idx="1036">
                  <c:v>9.3210666666667645</c:v>
                </c:pt>
                <c:pt idx="1037">
                  <c:v>9.3281333333334313</c:v>
                </c:pt>
                <c:pt idx="1038">
                  <c:v>9.3352000000000981</c:v>
                </c:pt>
                <c:pt idx="1039">
                  <c:v>9.3422666666667649</c:v>
                </c:pt>
                <c:pt idx="1040">
                  <c:v>9.3493333333334316</c:v>
                </c:pt>
                <c:pt idx="1041">
                  <c:v>9.3564000000000984</c:v>
                </c:pt>
                <c:pt idx="1042">
                  <c:v>9.3634666666667652</c:v>
                </c:pt>
                <c:pt idx="1043">
                  <c:v>9.370533333333432</c:v>
                </c:pt>
                <c:pt idx="1044">
                  <c:v>9.3776000000000987</c:v>
                </c:pt>
                <c:pt idx="1045">
                  <c:v>9.3846666666667655</c:v>
                </c:pt>
                <c:pt idx="1046">
                  <c:v>9.3917333333334323</c:v>
                </c:pt>
                <c:pt idx="1047">
                  <c:v>9.3988000000000991</c:v>
                </c:pt>
                <c:pt idx="1048">
                  <c:v>9.4058666666667659</c:v>
                </c:pt>
                <c:pt idx="1049">
                  <c:v>9.4129333333334326</c:v>
                </c:pt>
                <c:pt idx="1050">
                  <c:v>9.4200000000000994</c:v>
                </c:pt>
                <c:pt idx="1051">
                  <c:v>9.4270666666667662</c:v>
                </c:pt>
                <c:pt idx="1052">
                  <c:v>9.434133333333433</c:v>
                </c:pt>
                <c:pt idx="1053">
                  <c:v>9.4412000000000997</c:v>
                </c:pt>
                <c:pt idx="1054">
                  <c:v>9.4482666666667665</c:v>
                </c:pt>
                <c:pt idx="1055">
                  <c:v>9.4553333333334333</c:v>
                </c:pt>
                <c:pt idx="1056">
                  <c:v>9.4624000000001001</c:v>
                </c:pt>
                <c:pt idx="1057">
                  <c:v>9.4694666666667668</c:v>
                </c:pt>
                <c:pt idx="1058">
                  <c:v>9.4765333333334336</c:v>
                </c:pt>
                <c:pt idx="1059">
                  <c:v>9.4836000000001004</c:v>
                </c:pt>
                <c:pt idx="1060">
                  <c:v>9.4906666666667672</c:v>
                </c:pt>
                <c:pt idx="1061">
                  <c:v>9.4977333333334339</c:v>
                </c:pt>
                <c:pt idx="1062">
                  <c:v>9.5048000000001007</c:v>
                </c:pt>
                <c:pt idx="1063">
                  <c:v>9.5118666666667675</c:v>
                </c:pt>
                <c:pt idx="1064">
                  <c:v>9.5189333333334343</c:v>
                </c:pt>
                <c:pt idx="1065">
                  <c:v>9.5260000000001011</c:v>
                </c:pt>
                <c:pt idx="1066">
                  <c:v>9.5330666666667678</c:v>
                </c:pt>
                <c:pt idx="1067">
                  <c:v>9.5401333333334346</c:v>
                </c:pt>
                <c:pt idx="1068">
                  <c:v>9.5472000000001014</c:v>
                </c:pt>
                <c:pt idx="1069">
                  <c:v>9.5542666666667682</c:v>
                </c:pt>
                <c:pt idx="1070">
                  <c:v>9.5613333333334349</c:v>
                </c:pt>
                <c:pt idx="1071">
                  <c:v>9.5684000000001017</c:v>
                </c:pt>
                <c:pt idx="1072">
                  <c:v>9.5754666666667685</c:v>
                </c:pt>
                <c:pt idx="1073">
                  <c:v>9.5825333333334353</c:v>
                </c:pt>
                <c:pt idx="1074">
                  <c:v>9.589600000000102</c:v>
                </c:pt>
                <c:pt idx="1075">
                  <c:v>9.5966666666667688</c:v>
                </c:pt>
                <c:pt idx="1076">
                  <c:v>9.6037333333334356</c:v>
                </c:pt>
                <c:pt idx="1077">
                  <c:v>9.6108000000001024</c:v>
                </c:pt>
                <c:pt idx="1078">
                  <c:v>9.6178666666667691</c:v>
                </c:pt>
                <c:pt idx="1079">
                  <c:v>9.6249333333334359</c:v>
                </c:pt>
                <c:pt idx="1080">
                  <c:v>9.6320000000001027</c:v>
                </c:pt>
                <c:pt idx="1081">
                  <c:v>9.6390666666667695</c:v>
                </c:pt>
                <c:pt idx="1082">
                  <c:v>9.6461333333334363</c:v>
                </c:pt>
                <c:pt idx="1083">
                  <c:v>9.653200000000103</c:v>
                </c:pt>
                <c:pt idx="1084">
                  <c:v>9.6602666666667698</c:v>
                </c:pt>
                <c:pt idx="1085">
                  <c:v>9.6673333333334366</c:v>
                </c:pt>
                <c:pt idx="1086">
                  <c:v>9.6744000000001034</c:v>
                </c:pt>
                <c:pt idx="1087">
                  <c:v>9.6814666666667701</c:v>
                </c:pt>
                <c:pt idx="1088">
                  <c:v>9.6885333333334369</c:v>
                </c:pt>
                <c:pt idx="1089">
                  <c:v>9.6956000000001037</c:v>
                </c:pt>
                <c:pt idx="1090">
                  <c:v>9.7026666666667705</c:v>
                </c:pt>
                <c:pt idx="1091">
                  <c:v>9.7097333333334372</c:v>
                </c:pt>
                <c:pt idx="1092">
                  <c:v>9.716800000000104</c:v>
                </c:pt>
                <c:pt idx="1093">
                  <c:v>9.7238666666667708</c:v>
                </c:pt>
                <c:pt idx="1094">
                  <c:v>9.7309333333334376</c:v>
                </c:pt>
                <c:pt idx="1095">
                  <c:v>9.7380000000001044</c:v>
                </c:pt>
                <c:pt idx="1096">
                  <c:v>9.7450666666667711</c:v>
                </c:pt>
                <c:pt idx="1097">
                  <c:v>9.7521333333334379</c:v>
                </c:pt>
                <c:pt idx="1098">
                  <c:v>9.7592000000001047</c:v>
                </c:pt>
                <c:pt idx="1099">
                  <c:v>9.7662666666667715</c:v>
                </c:pt>
                <c:pt idx="1100">
                  <c:v>9.7733333333334382</c:v>
                </c:pt>
                <c:pt idx="1101">
                  <c:v>9.780400000000105</c:v>
                </c:pt>
                <c:pt idx="1102">
                  <c:v>9.7874666666667718</c:v>
                </c:pt>
                <c:pt idx="1103">
                  <c:v>9.7945333333334386</c:v>
                </c:pt>
                <c:pt idx="1104">
                  <c:v>9.8016000000001053</c:v>
                </c:pt>
                <c:pt idx="1105">
                  <c:v>9.8086666666667721</c:v>
                </c:pt>
                <c:pt idx="1106">
                  <c:v>9.8157333333334389</c:v>
                </c:pt>
                <c:pt idx="1107">
                  <c:v>9.8228000000001057</c:v>
                </c:pt>
                <c:pt idx="1108">
                  <c:v>9.8298666666667724</c:v>
                </c:pt>
                <c:pt idx="1109">
                  <c:v>9.8369333333334392</c:v>
                </c:pt>
                <c:pt idx="1110">
                  <c:v>9.844000000000106</c:v>
                </c:pt>
                <c:pt idx="1111">
                  <c:v>9.8510666666667728</c:v>
                </c:pt>
                <c:pt idx="1112">
                  <c:v>9.8581333333334396</c:v>
                </c:pt>
                <c:pt idx="1113">
                  <c:v>9.8652000000001063</c:v>
                </c:pt>
                <c:pt idx="1114">
                  <c:v>9.8722666666667731</c:v>
                </c:pt>
                <c:pt idx="1115">
                  <c:v>9.8793333333334399</c:v>
                </c:pt>
                <c:pt idx="1116">
                  <c:v>9.8864000000001067</c:v>
                </c:pt>
                <c:pt idx="1117">
                  <c:v>9.8934666666667734</c:v>
                </c:pt>
                <c:pt idx="1118">
                  <c:v>9.9005333333334402</c:v>
                </c:pt>
                <c:pt idx="1119">
                  <c:v>9.907600000000107</c:v>
                </c:pt>
                <c:pt idx="1120">
                  <c:v>9.9146666666667738</c:v>
                </c:pt>
                <c:pt idx="1121">
                  <c:v>9.9217333333334405</c:v>
                </c:pt>
                <c:pt idx="1122">
                  <c:v>9.9288000000001073</c:v>
                </c:pt>
                <c:pt idx="1123">
                  <c:v>9.9358666666667741</c:v>
                </c:pt>
                <c:pt idx="1124">
                  <c:v>9.9429333333334409</c:v>
                </c:pt>
                <c:pt idx="1125">
                  <c:v>9.9500000000001076</c:v>
                </c:pt>
                <c:pt idx="1126">
                  <c:v>9.9570666666667744</c:v>
                </c:pt>
                <c:pt idx="1127">
                  <c:v>9.9641333333334412</c:v>
                </c:pt>
                <c:pt idx="1128">
                  <c:v>9.971200000000108</c:v>
                </c:pt>
                <c:pt idx="1129">
                  <c:v>9.9782666666667748</c:v>
                </c:pt>
                <c:pt idx="1130">
                  <c:v>9.9853333333334415</c:v>
                </c:pt>
                <c:pt idx="1131">
                  <c:v>9.9924000000001083</c:v>
                </c:pt>
                <c:pt idx="1132">
                  <c:v>9.9994666666667751</c:v>
                </c:pt>
                <c:pt idx="1133">
                  <c:v>10.006533333333442</c:v>
                </c:pt>
                <c:pt idx="1134">
                  <c:v>10.013600000000109</c:v>
                </c:pt>
                <c:pt idx="1135">
                  <c:v>10.020666666666775</c:v>
                </c:pt>
                <c:pt idx="1136">
                  <c:v>10.027733333333442</c:v>
                </c:pt>
                <c:pt idx="1137">
                  <c:v>10.034800000000109</c:v>
                </c:pt>
                <c:pt idx="1138">
                  <c:v>10.041866666666776</c:v>
                </c:pt>
                <c:pt idx="1139">
                  <c:v>10.048933333333443</c:v>
                </c:pt>
                <c:pt idx="1140">
                  <c:v>10.056000000000109</c:v>
                </c:pt>
                <c:pt idx="1141">
                  <c:v>10.063066666666776</c:v>
                </c:pt>
                <c:pt idx="1142">
                  <c:v>10.070133333333443</c:v>
                </c:pt>
                <c:pt idx="1143">
                  <c:v>10.07720000000011</c:v>
                </c:pt>
                <c:pt idx="1144">
                  <c:v>10.084266666666776</c:v>
                </c:pt>
                <c:pt idx="1145">
                  <c:v>10.091333333333443</c:v>
                </c:pt>
                <c:pt idx="1146">
                  <c:v>10.09840000000011</c:v>
                </c:pt>
                <c:pt idx="1147">
                  <c:v>10.105466666666777</c:v>
                </c:pt>
                <c:pt idx="1148">
                  <c:v>10.112533333333444</c:v>
                </c:pt>
                <c:pt idx="1149">
                  <c:v>10.11960000000011</c:v>
                </c:pt>
                <c:pt idx="1150">
                  <c:v>10.126666666666777</c:v>
                </c:pt>
                <c:pt idx="1151">
                  <c:v>10.133733333333444</c:v>
                </c:pt>
                <c:pt idx="1152">
                  <c:v>10.140800000000111</c:v>
                </c:pt>
                <c:pt idx="1153">
                  <c:v>10.147866666666777</c:v>
                </c:pt>
                <c:pt idx="1154">
                  <c:v>10.154933333333444</c:v>
                </c:pt>
                <c:pt idx="1155">
                  <c:v>10.162000000000111</c:v>
                </c:pt>
                <c:pt idx="1156">
                  <c:v>10.169066666666778</c:v>
                </c:pt>
                <c:pt idx="1157">
                  <c:v>10.176133333333444</c:v>
                </c:pt>
                <c:pt idx="1158">
                  <c:v>10.183200000000111</c:v>
                </c:pt>
                <c:pt idx="1159">
                  <c:v>10.190266666666778</c:v>
                </c:pt>
                <c:pt idx="1160">
                  <c:v>10.197333333333445</c:v>
                </c:pt>
                <c:pt idx="1161">
                  <c:v>10.204400000000112</c:v>
                </c:pt>
                <c:pt idx="1162">
                  <c:v>10.211466666666778</c:v>
                </c:pt>
                <c:pt idx="1163">
                  <c:v>10.218533333333445</c:v>
                </c:pt>
                <c:pt idx="1164">
                  <c:v>10.225600000000112</c:v>
                </c:pt>
                <c:pt idx="1165">
                  <c:v>10.232666666666779</c:v>
                </c:pt>
                <c:pt idx="1166">
                  <c:v>10.239733333333445</c:v>
                </c:pt>
                <c:pt idx="1167">
                  <c:v>10.246800000000112</c:v>
                </c:pt>
                <c:pt idx="1168">
                  <c:v>10.253866666666779</c:v>
                </c:pt>
                <c:pt idx="1169">
                  <c:v>10.260933333333446</c:v>
                </c:pt>
                <c:pt idx="1170">
                  <c:v>10.268000000000113</c:v>
                </c:pt>
                <c:pt idx="1171">
                  <c:v>10.275066666666779</c:v>
                </c:pt>
                <c:pt idx="1172">
                  <c:v>10.282133333333446</c:v>
                </c:pt>
                <c:pt idx="1173">
                  <c:v>10.289200000000113</c:v>
                </c:pt>
                <c:pt idx="1174">
                  <c:v>10.29626666666678</c:v>
                </c:pt>
                <c:pt idx="1175">
                  <c:v>10.303333333333446</c:v>
                </c:pt>
                <c:pt idx="1176">
                  <c:v>10.310400000000113</c:v>
                </c:pt>
                <c:pt idx="1177">
                  <c:v>10.31746666666678</c:v>
                </c:pt>
                <c:pt idx="1178">
                  <c:v>10.324533333333447</c:v>
                </c:pt>
                <c:pt idx="1179">
                  <c:v>10.331600000000114</c:v>
                </c:pt>
                <c:pt idx="1180">
                  <c:v>10.33866666666678</c:v>
                </c:pt>
                <c:pt idx="1181">
                  <c:v>10.345733333333447</c:v>
                </c:pt>
                <c:pt idx="1182">
                  <c:v>10.352800000000114</c:v>
                </c:pt>
                <c:pt idx="1183">
                  <c:v>10.359866666666781</c:v>
                </c:pt>
                <c:pt idx="1184">
                  <c:v>10.366933333333447</c:v>
                </c:pt>
                <c:pt idx="1185">
                  <c:v>10.374000000000114</c:v>
                </c:pt>
                <c:pt idx="1186">
                  <c:v>10.381066666666781</c:v>
                </c:pt>
                <c:pt idx="1187">
                  <c:v>10.388133333333448</c:v>
                </c:pt>
                <c:pt idx="1188">
                  <c:v>10.395200000000115</c:v>
                </c:pt>
                <c:pt idx="1189">
                  <c:v>10.402266666666781</c:v>
                </c:pt>
                <c:pt idx="1190">
                  <c:v>10.409333333333448</c:v>
                </c:pt>
                <c:pt idx="1191">
                  <c:v>10.416400000000115</c:v>
                </c:pt>
                <c:pt idx="1192">
                  <c:v>10.423466666666782</c:v>
                </c:pt>
                <c:pt idx="1193">
                  <c:v>10.430533333333448</c:v>
                </c:pt>
                <c:pt idx="1194">
                  <c:v>10.437600000000115</c:v>
                </c:pt>
                <c:pt idx="1195">
                  <c:v>10.444666666666782</c:v>
                </c:pt>
                <c:pt idx="1196">
                  <c:v>10.451733333333449</c:v>
                </c:pt>
                <c:pt idx="1197">
                  <c:v>10.458800000000116</c:v>
                </c:pt>
                <c:pt idx="1198">
                  <c:v>10.465866666666782</c:v>
                </c:pt>
                <c:pt idx="1199">
                  <c:v>10.472933333333449</c:v>
                </c:pt>
                <c:pt idx="1200">
                  <c:v>10.480000000000116</c:v>
                </c:pt>
                <c:pt idx="1201">
                  <c:v>10.487066666666783</c:v>
                </c:pt>
                <c:pt idx="1202">
                  <c:v>10.494133333333449</c:v>
                </c:pt>
                <c:pt idx="1203">
                  <c:v>10.501200000000116</c:v>
                </c:pt>
                <c:pt idx="1204">
                  <c:v>10.508266666666783</c:v>
                </c:pt>
                <c:pt idx="1205">
                  <c:v>10.51533333333345</c:v>
                </c:pt>
                <c:pt idx="1206">
                  <c:v>10.522400000000117</c:v>
                </c:pt>
                <c:pt idx="1207">
                  <c:v>10.529466666666783</c:v>
                </c:pt>
                <c:pt idx="1208">
                  <c:v>10.53653333333345</c:v>
                </c:pt>
                <c:pt idx="1209">
                  <c:v>10.543600000000117</c:v>
                </c:pt>
                <c:pt idx="1210">
                  <c:v>10.550666666666784</c:v>
                </c:pt>
                <c:pt idx="1211">
                  <c:v>10.55773333333345</c:v>
                </c:pt>
                <c:pt idx="1212">
                  <c:v>10.564800000000117</c:v>
                </c:pt>
                <c:pt idx="1213">
                  <c:v>10.571866666666784</c:v>
                </c:pt>
                <c:pt idx="1214">
                  <c:v>10.578933333333451</c:v>
                </c:pt>
                <c:pt idx="1215">
                  <c:v>10.586000000000118</c:v>
                </c:pt>
                <c:pt idx="1216">
                  <c:v>10.593066666666784</c:v>
                </c:pt>
                <c:pt idx="1217">
                  <c:v>10.600133333333451</c:v>
                </c:pt>
                <c:pt idx="1218">
                  <c:v>10.607200000000118</c:v>
                </c:pt>
                <c:pt idx="1219">
                  <c:v>10.614266666666785</c:v>
                </c:pt>
                <c:pt idx="1220">
                  <c:v>10.621333333333451</c:v>
                </c:pt>
                <c:pt idx="1221">
                  <c:v>10.628400000000118</c:v>
                </c:pt>
                <c:pt idx="1222">
                  <c:v>10.635466666666785</c:v>
                </c:pt>
                <c:pt idx="1223">
                  <c:v>10.642533333333452</c:v>
                </c:pt>
                <c:pt idx="1224">
                  <c:v>10.649600000000119</c:v>
                </c:pt>
                <c:pt idx="1225">
                  <c:v>10.656666666666785</c:v>
                </c:pt>
                <c:pt idx="1226">
                  <c:v>10.663733333333452</c:v>
                </c:pt>
                <c:pt idx="1227">
                  <c:v>10.670800000000119</c:v>
                </c:pt>
                <c:pt idx="1228">
                  <c:v>10.677866666666786</c:v>
                </c:pt>
                <c:pt idx="1229">
                  <c:v>10.684933333333452</c:v>
                </c:pt>
                <c:pt idx="1230">
                  <c:v>10.692000000000119</c:v>
                </c:pt>
                <c:pt idx="1231">
                  <c:v>10.699066666666786</c:v>
                </c:pt>
                <c:pt idx="1232">
                  <c:v>10.706133333333453</c:v>
                </c:pt>
                <c:pt idx="1233">
                  <c:v>10.71320000000012</c:v>
                </c:pt>
                <c:pt idx="1234">
                  <c:v>10.720266666666786</c:v>
                </c:pt>
                <c:pt idx="1235">
                  <c:v>10.727333333333453</c:v>
                </c:pt>
                <c:pt idx="1236">
                  <c:v>10.73440000000012</c:v>
                </c:pt>
                <c:pt idx="1237">
                  <c:v>10.741466666666787</c:v>
                </c:pt>
                <c:pt idx="1238">
                  <c:v>10.748533333333453</c:v>
                </c:pt>
                <c:pt idx="1239">
                  <c:v>10.75560000000012</c:v>
                </c:pt>
                <c:pt idx="1240">
                  <c:v>10.762666666666787</c:v>
                </c:pt>
                <c:pt idx="1241">
                  <c:v>10.769733333333454</c:v>
                </c:pt>
                <c:pt idx="1242">
                  <c:v>10.776800000000121</c:v>
                </c:pt>
                <c:pt idx="1243">
                  <c:v>10.783866666666787</c:v>
                </c:pt>
                <c:pt idx="1244">
                  <c:v>10.790933333333454</c:v>
                </c:pt>
                <c:pt idx="1245">
                  <c:v>10.798000000000121</c:v>
                </c:pt>
                <c:pt idx="1246">
                  <c:v>10.805066666666788</c:v>
                </c:pt>
                <c:pt idx="1247">
                  <c:v>10.812133333333454</c:v>
                </c:pt>
                <c:pt idx="1248">
                  <c:v>10.819200000000121</c:v>
                </c:pt>
                <c:pt idx="1249">
                  <c:v>10.826266666666788</c:v>
                </c:pt>
                <c:pt idx="1250">
                  <c:v>10.833333333333455</c:v>
                </c:pt>
                <c:pt idx="1251">
                  <c:v>10.840400000000121</c:v>
                </c:pt>
                <c:pt idx="1252">
                  <c:v>10.847466666666788</c:v>
                </c:pt>
                <c:pt idx="1253">
                  <c:v>10.854533333333455</c:v>
                </c:pt>
                <c:pt idx="1254">
                  <c:v>10.861600000000122</c:v>
                </c:pt>
                <c:pt idx="1255">
                  <c:v>10.868666666666789</c:v>
                </c:pt>
                <c:pt idx="1256">
                  <c:v>10.875733333333455</c:v>
                </c:pt>
                <c:pt idx="1257">
                  <c:v>10.882800000000122</c:v>
                </c:pt>
                <c:pt idx="1258">
                  <c:v>10.889866666666789</c:v>
                </c:pt>
                <c:pt idx="1259">
                  <c:v>10.896933333333456</c:v>
                </c:pt>
                <c:pt idx="1260">
                  <c:v>10.904000000000122</c:v>
                </c:pt>
                <c:pt idx="1261">
                  <c:v>10.911066666666789</c:v>
                </c:pt>
                <c:pt idx="1262">
                  <c:v>10.918133333333456</c:v>
                </c:pt>
                <c:pt idx="1263">
                  <c:v>10.925200000000123</c:v>
                </c:pt>
                <c:pt idx="1264">
                  <c:v>10.93226666666679</c:v>
                </c:pt>
                <c:pt idx="1265">
                  <c:v>10.939333333333456</c:v>
                </c:pt>
                <c:pt idx="1266">
                  <c:v>10.946400000000123</c:v>
                </c:pt>
                <c:pt idx="1267">
                  <c:v>10.95346666666679</c:v>
                </c:pt>
                <c:pt idx="1268">
                  <c:v>10.960533333333457</c:v>
                </c:pt>
                <c:pt idx="1269">
                  <c:v>10.967600000000123</c:v>
                </c:pt>
                <c:pt idx="1270">
                  <c:v>10.97466666666679</c:v>
                </c:pt>
                <c:pt idx="1271">
                  <c:v>10.981733333333457</c:v>
                </c:pt>
                <c:pt idx="1272">
                  <c:v>10.988800000000124</c:v>
                </c:pt>
                <c:pt idx="1273">
                  <c:v>10.995866666666791</c:v>
                </c:pt>
                <c:pt idx="1274">
                  <c:v>11.002933333333457</c:v>
                </c:pt>
                <c:pt idx="1275">
                  <c:v>11.010000000000124</c:v>
                </c:pt>
                <c:pt idx="1276">
                  <c:v>11.017066666666791</c:v>
                </c:pt>
                <c:pt idx="1277">
                  <c:v>11.024133333333458</c:v>
                </c:pt>
                <c:pt idx="1278">
                  <c:v>11.031200000000124</c:v>
                </c:pt>
                <c:pt idx="1279">
                  <c:v>11.038266666666791</c:v>
                </c:pt>
                <c:pt idx="1280">
                  <c:v>11.045333333333458</c:v>
                </c:pt>
                <c:pt idx="1281">
                  <c:v>11.052400000000125</c:v>
                </c:pt>
                <c:pt idx="1282">
                  <c:v>11.059466666666792</c:v>
                </c:pt>
                <c:pt idx="1283">
                  <c:v>11.066533333333458</c:v>
                </c:pt>
                <c:pt idx="1284">
                  <c:v>11.073600000000125</c:v>
                </c:pt>
                <c:pt idx="1285">
                  <c:v>11.080666666666792</c:v>
                </c:pt>
                <c:pt idx="1286">
                  <c:v>11.087733333333459</c:v>
                </c:pt>
                <c:pt idx="1287">
                  <c:v>11.094800000000125</c:v>
                </c:pt>
                <c:pt idx="1288">
                  <c:v>11.101866666666792</c:v>
                </c:pt>
                <c:pt idx="1289">
                  <c:v>11.108933333333459</c:v>
                </c:pt>
                <c:pt idx="1290">
                  <c:v>11.116000000000126</c:v>
                </c:pt>
                <c:pt idx="1291">
                  <c:v>11.123066666666793</c:v>
                </c:pt>
                <c:pt idx="1292">
                  <c:v>11.130133333333459</c:v>
                </c:pt>
                <c:pt idx="1293">
                  <c:v>11.137200000000126</c:v>
                </c:pt>
                <c:pt idx="1294">
                  <c:v>11.144266666666793</c:v>
                </c:pt>
                <c:pt idx="1295">
                  <c:v>11.15133333333346</c:v>
                </c:pt>
                <c:pt idx="1296">
                  <c:v>11.158400000000126</c:v>
                </c:pt>
                <c:pt idx="1297">
                  <c:v>11.165466666666793</c:v>
                </c:pt>
                <c:pt idx="1298">
                  <c:v>11.17253333333346</c:v>
                </c:pt>
                <c:pt idx="1299">
                  <c:v>11.179600000000127</c:v>
                </c:pt>
                <c:pt idx="1300">
                  <c:v>11.186666666666794</c:v>
                </c:pt>
                <c:pt idx="1301">
                  <c:v>11.19373333333346</c:v>
                </c:pt>
                <c:pt idx="1302">
                  <c:v>11.200800000000127</c:v>
                </c:pt>
                <c:pt idx="1303">
                  <c:v>11.207866666666794</c:v>
                </c:pt>
                <c:pt idx="1304">
                  <c:v>11.214933333333461</c:v>
                </c:pt>
                <c:pt idx="1305">
                  <c:v>11.222000000000127</c:v>
                </c:pt>
                <c:pt idx="1306">
                  <c:v>11.229066666666794</c:v>
                </c:pt>
                <c:pt idx="1307">
                  <c:v>11.236133333333461</c:v>
                </c:pt>
                <c:pt idx="1308">
                  <c:v>11.243200000000128</c:v>
                </c:pt>
                <c:pt idx="1309">
                  <c:v>11.250266666666795</c:v>
                </c:pt>
                <c:pt idx="1310">
                  <c:v>11.257333333333461</c:v>
                </c:pt>
                <c:pt idx="1311">
                  <c:v>11.264400000000128</c:v>
                </c:pt>
                <c:pt idx="1312">
                  <c:v>11.271466666666795</c:v>
                </c:pt>
                <c:pt idx="1313">
                  <c:v>11.278533333333462</c:v>
                </c:pt>
                <c:pt idx="1314">
                  <c:v>11.285600000000128</c:v>
                </c:pt>
                <c:pt idx="1315">
                  <c:v>11.292666666666795</c:v>
                </c:pt>
                <c:pt idx="1316">
                  <c:v>11.299733333333462</c:v>
                </c:pt>
                <c:pt idx="1317">
                  <c:v>11.306800000000129</c:v>
                </c:pt>
                <c:pt idx="1318">
                  <c:v>11.313866666666796</c:v>
                </c:pt>
                <c:pt idx="1319">
                  <c:v>11.320933333333462</c:v>
                </c:pt>
                <c:pt idx="1320">
                  <c:v>11.328000000000129</c:v>
                </c:pt>
                <c:pt idx="1321">
                  <c:v>11.335066666666796</c:v>
                </c:pt>
                <c:pt idx="1322">
                  <c:v>11.342133333333463</c:v>
                </c:pt>
                <c:pt idx="1323">
                  <c:v>11.349200000000129</c:v>
                </c:pt>
                <c:pt idx="1324">
                  <c:v>11.356266666666796</c:v>
                </c:pt>
                <c:pt idx="1325">
                  <c:v>11.363333333333463</c:v>
                </c:pt>
                <c:pt idx="1326">
                  <c:v>11.37040000000013</c:v>
                </c:pt>
                <c:pt idx="1327">
                  <c:v>11.377466666666797</c:v>
                </c:pt>
                <c:pt idx="1328">
                  <c:v>11.384533333333463</c:v>
                </c:pt>
                <c:pt idx="1329">
                  <c:v>11.39160000000013</c:v>
                </c:pt>
                <c:pt idx="1330">
                  <c:v>11.398666666666797</c:v>
                </c:pt>
                <c:pt idx="1331">
                  <c:v>11.405733333333464</c:v>
                </c:pt>
                <c:pt idx="1332">
                  <c:v>11.41280000000013</c:v>
                </c:pt>
                <c:pt idx="1333">
                  <c:v>11.419866666666797</c:v>
                </c:pt>
                <c:pt idx="1334">
                  <c:v>11.426933333333464</c:v>
                </c:pt>
                <c:pt idx="1335">
                  <c:v>11.434000000000131</c:v>
                </c:pt>
                <c:pt idx="1336">
                  <c:v>11.441066666666798</c:v>
                </c:pt>
                <c:pt idx="1337">
                  <c:v>11.448133333333464</c:v>
                </c:pt>
                <c:pt idx="1338">
                  <c:v>11.455200000000131</c:v>
                </c:pt>
                <c:pt idx="1339">
                  <c:v>11.462266666666798</c:v>
                </c:pt>
                <c:pt idx="1340">
                  <c:v>11.469333333333465</c:v>
                </c:pt>
                <c:pt idx="1341">
                  <c:v>11.476400000000131</c:v>
                </c:pt>
                <c:pt idx="1342">
                  <c:v>11.483466666666798</c:v>
                </c:pt>
                <c:pt idx="1343">
                  <c:v>11.490533333333465</c:v>
                </c:pt>
                <c:pt idx="1344">
                  <c:v>11.497600000000132</c:v>
                </c:pt>
                <c:pt idx="1345">
                  <c:v>11.504666666666798</c:v>
                </c:pt>
                <c:pt idx="1346">
                  <c:v>11.511733333333465</c:v>
                </c:pt>
                <c:pt idx="1347">
                  <c:v>11.518800000000132</c:v>
                </c:pt>
                <c:pt idx="1348">
                  <c:v>11.525866666666799</c:v>
                </c:pt>
                <c:pt idx="1349">
                  <c:v>11.532933333333466</c:v>
                </c:pt>
                <c:pt idx="1350">
                  <c:v>11.540000000000132</c:v>
                </c:pt>
                <c:pt idx="1351">
                  <c:v>11.547066666666799</c:v>
                </c:pt>
                <c:pt idx="1352">
                  <c:v>11.554133333333466</c:v>
                </c:pt>
                <c:pt idx="1353">
                  <c:v>11.561200000000133</c:v>
                </c:pt>
                <c:pt idx="1354">
                  <c:v>11.568266666666799</c:v>
                </c:pt>
                <c:pt idx="1355">
                  <c:v>11.575333333333466</c:v>
                </c:pt>
                <c:pt idx="1356">
                  <c:v>11.582400000000133</c:v>
                </c:pt>
                <c:pt idx="1357">
                  <c:v>11.5894666666668</c:v>
                </c:pt>
                <c:pt idx="1358">
                  <c:v>11.596533333333467</c:v>
                </c:pt>
                <c:pt idx="1359">
                  <c:v>11.603600000000133</c:v>
                </c:pt>
                <c:pt idx="1360">
                  <c:v>11.6106666666668</c:v>
                </c:pt>
                <c:pt idx="1361">
                  <c:v>11.617733333333467</c:v>
                </c:pt>
                <c:pt idx="1362">
                  <c:v>11.624800000000134</c:v>
                </c:pt>
                <c:pt idx="1363">
                  <c:v>11.6318666666668</c:v>
                </c:pt>
                <c:pt idx="1364">
                  <c:v>11.638933333333467</c:v>
                </c:pt>
                <c:pt idx="1365">
                  <c:v>11.646000000000134</c:v>
                </c:pt>
                <c:pt idx="1366">
                  <c:v>11.653066666666801</c:v>
                </c:pt>
                <c:pt idx="1367">
                  <c:v>11.660133333333468</c:v>
                </c:pt>
                <c:pt idx="1368">
                  <c:v>11.667200000000134</c:v>
                </c:pt>
                <c:pt idx="1369">
                  <c:v>11.674266666666801</c:v>
                </c:pt>
                <c:pt idx="1370">
                  <c:v>11.681333333333468</c:v>
                </c:pt>
                <c:pt idx="1371">
                  <c:v>11.688400000000135</c:v>
                </c:pt>
                <c:pt idx="1372">
                  <c:v>11.695466666666801</c:v>
                </c:pt>
                <c:pt idx="1373">
                  <c:v>11.702533333333468</c:v>
                </c:pt>
                <c:pt idx="1374">
                  <c:v>11.709600000000135</c:v>
                </c:pt>
                <c:pt idx="1375">
                  <c:v>11.716666666666802</c:v>
                </c:pt>
                <c:pt idx="1376">
                  <c:v>11.723733333333469</c:v>
                </c:pt>
                <c:pt idx="1377">
                  <c:v>11.730800000000135</c:v>
                </c:pt>
                <c:pt idx="1378">
                  <c:v>11.737866666666802</c:v>
                </c:pt>
                <c:pt idx="1379">
                  <c:v>11.744933333333469</c:v>
                </c:pt>
                <c:pt idx="1380">
                  <c:v>11.752000000000136</c:v>
                </c:pt>
                <c:pt idx="1381">
                  <c:v>11.759066666666802</c:v>
                </c:pt>
                <c:pt idx="1382">
                  <c:v>11.766133333333469</c:v>
                </c:pt>
                <c:pt idx="1383">
                  <c:v>11.773200000000136</c:v>
                </c:pt>
                <c:pt idx="1384">
                  <c:v>11.780266666666803</c:v>
                </c:pt>
                <c:pt idx="1385">
                  <c:v>11.78733333333347</c:v>
                </c:pt>
                <c:pt idx="1386">
                  <c:v>11.794400000000136</c:v>
                </c:pt>
                <c:pt idx="1387">
                  <c:v>11.801466666666803</c:v>
                </c:pt>
                <c:pt idx="1388">
                  <c:v>11.80853333333347</c:v>
                </c:pt>
                <c:pt idx="1389">
                  <c:v>11.815600000000137</c:v>
                </c:pt>
                <c:pt idx="1390">
                  <c:v>11.822666666666803</c:v>
                </c:pt>
                <c:pt idx="1391">
                  <c:v>11.82973333333347</c:v>
                </c:pt>
                <c:pt idx="1392">
                  <c:v>11.836800000000137</c:v>
                </c:pt>
                <c:pt idx="1393">
                  <c:v>11.843866666666804</c:v>
                </c:pt>
                <c:pt idx="1394">
                  <c:v>11.850933333333471</c:v>
                </c:pt>
                <c:pt idx="1395">
                  <c:v>11.858000000000137</c:v>
                </c:pt>
                <c:pt idx="1396">
                  <c:v>11.865066666666804</c:v>
                </c:pt>
                <c:pt idx="1397">
                  <c:v>11.872133333333471</c:v>
                </c:pt>
                <c:pt idx="1398">
                  <c:v>11.879200000000138</c:v>
                </c:pt>
                <c:pt idx="1399">
                  <c:v>11.886266666666804</c:v>
                </c:pt>
                <c:pt idx="1400">
                  <c:v>11.893333333333471</c:v>
                </c:pt>
                <c:pt idx="1401">
                  <c:v>11.900400000000138</c:v>
                </c:pt>
                <c:pt idx="1402">
                  <c:v>11.907466666666805</c:v>
                </c:pt>
                <c:pt idx="1403">
                  <c:v>11.914533333333472</c:v>
                </c:pt>
                <c:pt idx="1404">
                  <c:v>11.921600000000138</c:v>
                </c:pt>
                <c:pt idx="1405">
                  <c:v>11.928666666666805</c:v>
                </c:pt>
                <c:pt idx="1406">
                  <c:v>11.935733333333472</c:v>
                </c:pt>
                <c:pt idx="1407">
                  <c:v>11.942800000000139</c:v>
                </c:pt>
                <c:pt idx="1408">
                  <c:v>11.949866666666805</c:v>
                </c:pt>
                <c:pt idx="1409">
                  <c:v>11.956933333333472</c:v>
                </c:pt>
                <c:pt idx="1410">
                  <c:v>11.964000000000139</c:v>
                </c:pt>
                <c:pt idx="1411">
                  <c:v>11.971066666666806</c:v>
                </c:pt>
                <c:pt idx="1412">
                  <c:v>11.978133333333473</c:v>
                </c:pt>
                <c:pt idx="1413">
                  <c:v>11.985200000000139</c:v>
                </c:pt>
                <c:pt idx="1414">
                  <c:v>11.992266666666806</c:v>
                </c:pt>
                <c:pt idx="1415">
                  <c:v>11.999333333333473</c:v>
                </c:pt>
                <c:pt idx="1416">
                  <c:v>12.00640000000014</c:v>
                </c:pt>
                <c:pt idx="1417">
                  <c:v>12.013466666666806</c:v>
                </c:pt>
                <c:pt idx="1418">
                  <c:v>12.020533333333473</c:v>
                </c:pt>
                <c:pt idx="1419">
                  <c:v>12.02760000000014</c:v>
                </c:pt>
                <c:pt idx="1420">
                  <c:v>12.034666666666807</c:v>
                </c:pt>
                <c:pt idx="1421">
                  <c:v>12.041733333333474</c:v>
                </c:pt>
                <c:pt idx="1422">
                  <c:v>12.04880000000014</c:v>
                </c:pt>
                <c:pt idx="1423">
                  <c:v>12.055866666666807</c:v>
                </c:pt>
                <c:pt idx="1424">
                  <c:v>12.062933333333474</c:v>
                </c:pt>
                <c:pt idx="1425">
                  <c:v>12.070000000000141</c:v>
                </c:pt>
                <c:pt idx="1426">
                  <c:v>12.077066666666807</c:v>
                </c:pt>
                <c:pt idx="1427">
                  <c:v>12.084133333333474</c:v>
                </c:pt>
                <c:pt idx="1428">
                  <c:v>12.091200000000141</c:v>
                </c:pt>
                <c:pt idx="1429">
                  <c:v>12.098266666666808</c:v>
                </c:pt>
                <c:pt idx="1430">
                  <c:v>12.105333333333474</c:v>
                </c:pt>
                <c:pt idx="1431">
                  <c:v>12.112400000000141</c:v>
                </c:pt>
                <c:pt idx="1432">
                  <c:v>12.119466666666808</c:v>
                </c:pt>
                <c:pt idx="1433">
                  <c:v>12.126533333333475</c:v>
                </c:pt>
                <c:pt idx="1434">
                  <c:v>12.133600000000142</c:v>
                </c:pt>
                <c:pt idx="1435">
                  <c:v>12.140666666666808</c:v>
                </c:pt>
                <c:pt idx="1436">
                  <c:v>12.147733333333475</c:v>
                </c:pt>
                <c:pt idx="1437">
                  <c:v>12.154800000000142</c:v>
                </c:pt>
                <c:pt idx="1438">
                  <c:v>12.161866666666809</c:v>
                </c:pt>
                <c:pt idx="1439">
                  <c:v>12.168933333333475</c:v>
                </c:pt>
                <c:pt idx="1440">
                  <c:v>12.176000000000142</c:v>
                </c:pt>
                <c:pt idx="1441">
                  <c:v>12.183066666666809</c:v>
                </c:pt>
                <c:pt idx="1442">
                  <c:v>12.190133333333476</c:v>
                </c:pt>
                <c:pt idx="1443">
                  <c:v>12.197200000000143</c:v>
                </c:pt>
                <c:pt idx="1444">
                  <c:v>12.204266666666809</c:v>
                </c:pt>
                <c:pt idx="1445">
                  <c:v>12.211333333333476</c:v>
                </c:pt>
                <c:pt idx="1446">
                  <c:v>12.218400000000143</c:v>
                </c:pt>
                <c:pt idx="1447">
                  <c:v>12.22546666666681</c:v>
                </c:pt>
                <c:pt idx="1448">
                  <c:v>12.232533333333476</c:v>
                </c:pt>
                <c:pt idx="1449">
                  <c:v>12.239600000000143</c:v>
                </c:pt>
                <c:pt idx="1450">
                  <c:v>12.24666666666681</c:v>
                </c:pt>
                <c:pt idx="1451">
                  <c:v>12.253733333333477</c:v>
                </c:pt>
                <c:pt idx="1452">
                  <c:v>12.260800000000144</c:v>
                </c:pt>
                <c:pt idx="1453">
                  <c:v>12.26786666666681</c:v>
                </c:pt>
                <c:pt idx="1454">
                  <c:v>12.274933333333477</c:v>
                </c:pt>
                <c:pt idx="1455">
                  <c:v>12.282000000000144</c:v>
                </c:pt>
                <c:pt idx="1456">
                  <c:v>12.289066666666811</c:v>
                </c:pt>
                <c:pt idx="1457">
                  <c:v>12.296133333333477</c:v>
                </c:pt>
                <c:pt idx="1458">
                  <c:v>12.303200000000144</c:v>
                </c:pt>
                <c:pt idx="1459">
                  <c:v>12.310266666666811</c:v>
                </c:pt>
                <c:pt idx="1460">
                  <c:v>12.317333333333478</c:v>
                </c:pt>
                <c:pt idx="1461">
                  <c:v>12.324400000000145</c:v>
                </c:pt>
                <c:pt idx="1462">
                  <c:v>12.331466666666811</c:v>
                </c:pt>
                <c:pt idx="1463">
                  <c:v>12.338533333333478</c:v>
                </c:pt>
                <c:pt idx="1464">
                  <c:v>12.345600000000145</c:v>
                </c:pt>
                <c:pt idx="1465">
                  <c:v>12.352666666666812</c:v>
                </c:pt>
                <c:pt idx="1466">
                  <c:v>12.359733333333478</c:v>
                </c:pt>
                <c:pt idx="1467">
                  <c:v>12.366800000000145</c:v>
                </c:pt>
                <c:pt idx="1468">
                  <c:v>12.373866666666812</c:v>
                </c:pt>
                <c:pt idx="1469">
                  <c:v>12.380933333333479</c:v>
                </c:pt>
                <c:pt idx="1470">
                  <c:v>12.388000000000146</c:v>
                </c:pt>
                <c:pt idx="1471">
                  <c:v>12.395066666666812</c:v>
                </c:pt>
                <c:pt idx="1472">
                  <c:v>12.402133333333479</c:v>
                </c:pt>
                <c:pt idx="1473">
                  <c:v>12.409200000000146</c:v>
                </c:pt>
                <c:pt idx="1474">
                  <c:v>12.416266666666813</c:v>
                </c:pt>
                <c:pt idx="1475">
                  <c:v>12.423333333333479</c:v>
                </c:pt>
                <c:pt idx="1476">
                  <c:v>12.430400000000146</c:v>
                </c:pt>
                <c:pt idx="1477">
                  <c:v>12.437466666666813</c:v>
                </c:pt>
                <c:pt idx="1478">
                  <c:v>12.44453333333348</c:v>
                </c:pt>
                <c:pt idx="1479">
                  <c:v>12.451600000000147</c:v>
                </c:pt>
                <c:pt idx="1480">
                  <c:v>12.458666666666813</c:v>
                </c:pt>
                <c:pt idx="1481">
                  <c:v>12.46573333333348</c:v>
                </c:pt>
                <c:pt idx="1482">
                  <c:v>12.472800000000147</c:v>
                </c:pt>
                <c:pt idx="1483">
                  <c:v>12.479866666666814</c:v>
                </c:pt>
                <c:pt idx="1484">
                  <c:v>12.48693333333348</c:v>
                </c:pt>
                <c:pt idx="1485">
                  <c:v>12.494000000000147</c:v>
                </c:pt>
                <c:pt idx="1486">
                  <c:v>12.501066666666814</c:v>
                </c:pt>
                <c:pt idx="1487">
                  <c:v>12.508133333333481</c:v>
                </c:pt>
                <c:pt idx="1488">
                  <c:v>12.515200000000148</c:v>
                </c:pt>
                <c:pt idx="1489">
                  <c:v>12.522266666666814</c:v>
                </c:pt>
                <c:pt idx="1490">
                  <c:v>12.529333333333481</c:v>
                </c:pt>
                <c:pt idx="1491">
                  <c:v>12.536400000000148</c:v>
                </c:pt>
                <c:pt idx="1492">
                  <c:v>12.543466666666815</c:v>
                </c:pt>
                <c:pt idx="1493">
                  <c:v>12.550533333333481</c:v>
                </c:pt>
                <c:pt idx="1494">
                  <c:v>12.557600000000148</c:v>
                </c:pt>
                <c:pt idx="1495">
                  <c:v>12.564666666666815</c:v>
                </c:pt>
                <c:pt idx="1496">
                  <c:v>12.571733333333482</c:v>
                </c:pt>
                <c:pt idx="1497">
                  <c:v>12.578800000000149</c:v>
                </c:pt>
                <c:pt idx="1498">
                  <c:v>12.585866666666815</c:v>
                </c:pt>
                <c:pt idx="1499">
                  <c:v>12.592933333333482</c:v>
                </c:pt>
                <c:pt idx="1500">
                  <c:v>12.600000000000149</c:v>
                </c:pt>
              </c:numCache>
            </c:numRef>
          </c:xVal>
          <c:yVal>
            <c:numRef>
              <c:f>'Beregninger scenarie 3'!$J$30:$J$1530</c:f>
              <c:numCache>
                <c:formatCode>#,##0.00</c:formatCode>
                <c:ptCount val="150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pt idx="765">
                  <c:v>4</c:v>
                </c:pt>
                <c:pt idx="766">
                  <c:v>4</c:v>
                </c:pt>
                <c:pt idx="767">
                  <c:v>4</c:v>
                </c:pt>
                <c:pt idx="768">
                  <c:v>4</c:v>
                </c:pt>
                <c:pt idx="769">
                  <c:v>4</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4</c:v>
                </c:pt>
                <c:pt idx="788">
                  <c:v>4</c:v>
                </c:pt>
                <c:pt idx="789">
                  <c:v>4</c:v>
                </c:pt>
                <c:pt idx="790">
                  <c:v>4</c:v>
                </c:pt>
                <c:pt idx="791">
                  <c:v>4</c:v>
                </c:pt>
                <c:pt idx="792">
                  <c:v>4</c:v>
                </c:pt>
                <c:pt idx="793">
                  <c:v>4</c:v>
                </c:pt>
                <c:pt idx="794">
                  <c:v>4</c:v>
                </c:pt>
                <c:pt idx="795">
                  <c:v>4</c:v>
                </c:pt>
                <c:pt idx="796">
                  <c:v>4</c:v>
                </c:pt>
                <c:pt idx="797">
                  <c:v>4</c:v>
                </c:pt>
                <c:pt idx="798">
                  <c:v>4</c:v>
                </c:pt>
                <c:pt idx="799">
                  <c:v>4</c:v>
                </c:pt>
                <c:pt idx="800">
                  <c:v>4</c:v>
                </c:pt>
                <c:pt idx="801">
                  <c:v>4</c:v>
                </c:pt>
                <c:pt idx="802">
                  <c:v>4</c:v>
                </c:pt>
                <c:pt idx="803">
                  <c:v>4</c:v>
                </c:pt>
                <c:pt idx="804">
                  <c:v>4</c:v>
                </c:pt>
                <c:pt idx="805">
                  <c:v>4</c:v>
                </c:pt>
                <c:pt idx="806">
                  <c:v>4</c:v>
                </c:pt>
                <c:pt idx="807">
                  <c:v>4</c:v>
                </c:pt>
                <c:pt idx="808">
                  <c:v>4</c:v>
                </c:pt>
                <c:pt idx="809">
                  <c:v>4</c:v>
                </c:pt>
                <c:pt idx="810">
                  <c:v>4</c:v>
                </c:pt>
                <c:pt idx="811">
                  <c:v>4</c:v>
                </c:pt>
                <c:pt idx="812">
                  <c:v>4</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c:v>
                </c:pt>
                <c:pt idx="909">
                  <c:v>4</c:v>
                </c:pt>
                <c:pt idx="910">
                  <c:v>4</c:v>
                </c:pt>
                <c:pt idx="911">
                  <c:v>4</c:v>
                </c:pt>
                <c:pt idx="912">
                  <c:v>4</c:v>
                </c:pt>
                <c:pt idx="913">
                  <c:v>4</c:v>
                </c:pt>
                <c:pt idx="914">
                  <c:v>4</c:v>
                </c:pt>
                <c:pt idx="915">
                  <c:v>4</c:v>
                </c:pt>
                <c:pt idx="916">
                  <c:v>4</c:v>
                </c:pt>
                <c:pt idx="917">
                  <c:v>4</c:v>
                </c:pt>
                <c:pt idx="918">
                  <c:v>4</c:v>
                </c:pt>
                <c:pt idx="919">
                  <c:v>4</c:v>
                </c:pt>
                <c:pt idx="920">
                  <c:v>4</c:v>
                </c:pt>
                <c:pt idx="921">
                  <c:v>4</c:v>
                </c:pt>
                <c:pt idx="922">
                  <c:v>4</c:v>
                </c:pt>
                <c:pt idx="923">
                  <c:v>4</c:v>
                </c:pt>
                <c:pt idx="924">
                  <c:v>4</c:v>
                </c:pt>
                <c:pt idx="925">
                  <c:v>4</c:v>
                </c:pt>
                <c:pt idx="926">
                  <c:v>4</c:v>
                </c:pt>
                <c:pt idx="927">
                  <c:v>4</c:v>
                </c:pt>
                <c:pt idx="928">
                  <c:v>4</c:v>
                </c:pt>
                <c:pt idx="929">
                  <c:v>4</c:v>
                </c:pt>
                <c:pt idx="930">
                  <c:v>4</c:v>
                </c:pt>
                <c:pt idx="931">
                  <c:v>4</c:v>
                </c:pt>
                <c:pt idx="932">
                  <c:v>4</c:v>
                </c:pt>
                <c:pt idx="933">
                  <c:v>4</c:v>
                </c:pt>
                <c:pt idx="934">
                  <c:v>4</c:v>
                </c:pt>
                <c:pt idx="935">
                  <c:v>4</c:v>
                </c:pt>
                <c:pt idx="936">
                  <c:v>4</c:v>
                </c:pt>
                <c:pt idx="937">
                  <c:v>4</c:v>
                </c:pt>
                <c:pt idx="938">
                  <c:v>4</c:v>
                </c:pt>
                <c:pt idx="939">
                  <c:v>4</c:v>
                </c:pt>
                <c:pt idx="940">
                  <c:v>4</c:v>
                </c:pt>
                <c:pt idx="941">
                  <c:v>4</c:v>
                </c:pt>
                <c:pt idx="942">
                  <c:v>4</c:v>
                </c:pt>
                <c:pt idx="943">
                  <c:v>4</c:v>
                </c:pt>
                <c:pt idx="944">
                  <c:v>4</c:v>
                </c:pt>
                <c:pt idx="945">
                  <c:v>4</c:v>
                </c:pt>
                <c:pt idx="946">
                  <c:v>4</c:v>
                </c:pt>
                <c:pt idx="947">
                  <c:v>4</c:v>
                </c:pt>
                <c:pt idx="948">
                  <c:v>4</c:v>
                </c:pt>
                <c:pt idx="949">
                  <c:v>4</c:v>
                </c:pt>
                <c:pt idx="950">
                  <c:v>4</c:v>
                </c:pt>
                <c:pt idx="951">
                  <c:v>4</c:v>
                </c:pt>
                <c:pt idx="952">
                  <c:v>4</c:v>
                </c:pt>
                <c:pt idx="953">
                  <c:v>4</c:v>
                </c:pt>
                <c:pt idx="954">
                  <c:v>4</c:v>
                </c:pt>
                <c:pt idx="955">
                  <c:v>4</c:v>
                </c:pt>
                <c:pt idx="956">
                  <c:v>4</c:v>
                </c:pt>
                <c:pt idx="957">
                  <c:v>4</c:v>
                </c:pt>
                <c:pt idx="958">
                  <c:v>4</c:v>
                </c:pt>
                <c:pt idx="959">
                  <c:v>4</c:v>
                </c:pt>
                <c:pt idx="960">
                  <c:v>4</c:v>
                </c:pt>
                <c:pt idx="961">
                  <c:v>4</c:v>
                </c:pt>
                <c:pt idx="962">
                  <c:v>4</c:v>
                </c:pt>
                <c:pt idx="963">
                  <c:v>4</c:v>
                </c:pt>
                <c:pt idx="964">
                  <c:v>4</c:v>
                </c:pt>
                <c:pt idx="965">
                  <c:v>4</c:v>
                </c:pt>
                <c:pt idx="966">
                  <c:v>4</c:v>
                </c:pt>
                <c:pt idx="967">
                  <c:v>4</c:v>
                </c:pt>
                <c:pt idx="968">
                  <c:v>4</c:v>
                </c:pt>
                <c:pt idx="969">
                  <c:v>4</c:v>
                </c:pt>
                <c:pt idx="970">
                  <c:v>4</c:v>
                </c:pt>
                <c:pt idx="971">
                  <c:v>4</c:v>
                </c:pt>
                <c:pt idx="972">
                  <c:v>4</c:v>
                </c:pt>
                <c:pt idx="973">
                  <c:v>4</c:v>
                </c:pt>
                <c:pt idx="974">
                  <c:v>4</c:v>
                </c:pt>
                <c:pt idx="975">
                  <c:v>4</c:v>
                </c:pt>
                <c:pt idx="976">
                  <c:v>4</c:v>
                </c:pt>
                <c:pt idx="977">
                  <c:v>4</c:v>
                </c:pt>
                <c:pt idx="978">
                  <c:v>4</c:v>
                </c:pt>
                <c:pt idx="979">
                  <c:v>4</c:v>
                </c:pt>
                <c:pt idx="980">
                  <c:v>4</c:v>
                </c:pt>
                <c:pt idx="981">
                  <c:v>4</c:v>
                </c:pt>
                <c:pt idx="982">
                  <c:v>4</c:v>
                </c:pt>
                <c:pt idx="983">
                  <c:v>4</c:v>
                </c:pt>
                <c:pt idx="984">
                  <c:v>4</c:v>
                </c:pt>
                <c:pt idx="985">
                  <c:v>4</c:v>
                </c:pt>
                <c:pt idx="986">
                  <c:v>4</c:v>
                </c:pt>
                <c:pt idx="987">
                  <c:v>4</c:v>
                </c:pt>
                <c:pt idx="988">
                  <c:v>4</c:v>
                </c:pt>
                <c:pt idx="989">
                  <c:v>4</c:v>
                </c:pt>
                <c:pt idx="990">
                  <c:v>4</c:v>
                </c:pt>
                <c:pt idx="991">
                  <c:v>4</c:v>
                </c:pt>
                <c:pt idx="992">
                  <c:v>4</c:v>
                </c:pt>
                <c:pt idx="993">
                  <c:v>4</c:v>
                </c:pt>
                <c:pt idx="994">
                  <c:v>4</c:v>
                </c:pt>
                <c:pt idx="995">
                  <c:v>4</c:v>
                </c:pt>
                <c:pt idx="996">
                  <c:v>4</c:v>
                </c:pt>
                <c:pt idx="997">
                  <c:v>4</c:v>
                </c:pt>
                <c:pt idx="998">
                  <c:v>4</c:v>
                </c:pt>
                <c:pt idx="999">
                  <c:v>4</c:v>
                </c:pt>
                <c:pt idx="1000">
                  <c:v>4</c:v>
                </c:pt>
                <c:pt idx="1001">
                  <c:v>4</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pt idx="1026">
                  <c:v>4</c:v>
                </c:pt>
                <c:pt idx="1027">
                  <c:v>4</c:v>
                </c:pt>
                <c:pt idx="1028">
                  <c:v>4</c:v>
                </c:pt>
                <c:pt idx="1029">
                  <c:v>4</c:v>
                </c:pt>
                <c:pt idx="1030">
                  <c:v>4</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4</c:v>
                </c:pt>
                <c:pt idx="1063">
                  <c:v>4</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c:v>
                </c:pt>
                <c:pt idx="1114">
                  <c:v>4</c:v>
                </c:pt>
                <c:pt idx="1115">
                  <c:v>4</c:v>
                </c:pt>
                <c:pt idx="1116">
                  <c:v>4</c:v>
                </c:pt>
                <c:pt idx="1117">
                  <c:v>4</c:v>
                </c:pt>
                <c:pt idx="1118">
                  <c:v>4</c:v>
                </c:pt>
                <c:pt idx="1119">
                  <c:v>4</c:v>
                </c:pt>
                <c:pt idx="1120">
                  <c:v>4</c:v>
                </c:pt>
                <c:pt idx="1121">
                  <c:v>4</c:v>
                </c:pt>
                <c:pt idx="1122">
                  <c:v>4</c:v>
                </c:pt>
                <c:pt idx="1123">
                  <c:v>4</c:v>
                </c:pt>
                <c:pt idx="1124">
                  <c:v>4</c:v>
                </c:pt>
                <c:pt idx="1125">
                  <c:v>4</c:v>
                </c:pt>
                <c:pt idx="1126">
                  <c:v>4</c:v>
                </c:pt>
                <c:pt idx="1127">
                  <c:v>4</c:v>
                </c:pt>
                <c:pt idx="1128">
                  <c:v>4</c:v>
                </c:pt>
                <c:pt idx="1129">
                  <c:v>4</c:v>
                </c:pt>
                <c:pt idx="1130">
                  <c:v>4</c:v>
                </c:pt>
                <c:pt idx="1131">
                  <c:v>4</c:v>
                </c:pt>
                <c:pt idx="1132">
                  <c:v>4</c:v>
                </c:pt>
                <c:pt idx="1133">
                  <c:v>4</c:v>
                </c:pt>
                <c:pt idx="1134">
                  <c:v>4</c:v>
                </c:pt>
                <c:pt idx="1135">
                  <c:v>4</c:v>
                </c:pt>
                <c:pt idx="1136">
                  <c:v>4</c:v>
                </c:pt>
                <c:pt idx="1137">
                  <c:v>4</c:v>
                </c:pt>
                <c:pt idx="1138">
                  <c:v>4</c:v>
                </c:pt>
                <c:pt idx="1139">
                  <c:v>4</c:v>
                </c:pt>
                <c:pt idx="1140">
                  <c:v>4</c:v>
                </c:pt>
                <c:pt idx="1141">
                  <c:v>4</c:v>
                </c:pt>
                <c:pt idx="1142">
                  <c:v>4</c:v>
                </c:pt>
                <c:pt idx="1143">
                  <c:v>4</c:v>
                </c:pt>
                <c:pt idx="1144">
                  <c:v>4</c:v>
                </c:pt>
                <c:pt idx="1145">
                  <c:v>4</c:v>
                </c:pt>
                <c:pt idx="1146">
                  <c:v>4</c:v>
                </c:pt>
                <c:pt idx="1147">
                  <c:v>4</c:v>
                </c:pt>
                <c:pt idx="1148">
                  <c:v>4</c:v>
                </c:pt>
                <c:pt idx="1149">
                  <c:v>4</c:v>
                </c:pt>
                <c:pt idx="1150">
                  <c:v>4</c:v>
                </c:pt>
                <c:pt idx="1151">
                  <c:v>4</c:v>
                </c:pt>
                <c:pt idx="1152">
                  <c:v>4</c:v>
                </c:pt>
                <c:pt idx="1153">
                  <c:v>4</c:v>
                </c:pt>
                <c:pt idx="1154">
                  <c:v>4</c:v>
                </c:pt>
                <c:pt idx="1155">
                  <c:v>4</c:v>
                </c:pt>
                <c:pt idx="1156">
                  <c:v>4</c:v>
                </c:pt>
                <c:pt idx="1157">
                  <c:v>4</c:v>
                </c:pt>
                <c:pt idx="1158">
                  <c:v>4</c:v>
                </c:pt>
                <c:pt idx="1159">
                  <c:v>4</c:v>
                </c:pt>
                <c:pt idx="1160">
                  <c:v>4</c:v>
                </c:pt>
                <c:pt idx="1161">
                  <c:v>4</c:v>
                </c:pt>
                <c:pt idx="1162">
                  <c:v>4</c:v>
                </c:pt>
                <c:pt idx="1163">
                  <c:v>4</c:v>
                </c:pt>
                <c:pt idx="1164">
                  <c:v>4</c:v>
                </c:pt>
                <c:pt idx="1165">
                  <c:v>4</c:v>
                </c:pt>
                <c:pt idx="1166">
                  <c:v>4</c:v>
                </c:pt>
                <c:pt idx="1167">
                  <c:v>4</c:v>
                </c:pt>
                <c:pt idx="1168">
                  <c:v>4</c:v>
                </c:pt>
                <c:pt idx="1169">
                  <c:v>4</c:v>
                </c:pt>
                <c:pt idx="1170">
                  <c:v>4</c:v>
                </c:pt>
                <c:pt idx="1171">
                  <c:v>4</c:v>
                </c:pt>
                <c:pt idx="1172">
                  <c:v>4</c:v>
                </c:pt>
                <c:pt idx="1173">
                  <c:v>4</c:v>
                </c:pt>
                <c:pt idx="1174">
                  <c:v>4</c:v>
                </c:pt>
                <c:pt idx="1175">
                  <c:v>4</c:v>
                </c:pt>
                <c:pt idx="1176">
                  <c:v>4</c:v>
                </c:pt>
                <c:pt idx="1177">
                  <c:v>4</c:v>
                </c:pt>
                <c:pt idx="1178">
                  <c:v>4</c:v>
                </c:pt>
                <c:pt idx="1179">
                  <c:v>4</c:v>
                </c:pt>
                <c:pt idx="1180">
                  <c:v>4</c:v>
                </c:pt>
                <c:pt idx="1181">
                  <c:v>4</c:v>
                </c:pt>
                <c:pt idx="1182">
                  <c:v>4</c:v>
                </c:pt>
                <c:pt idx="1183">
                  <c:v>4</c:v>
                </c:pt>
                <c:pt idx="1184">
                  <c:v>4</c:v>
                </c:pt>
                <c:pt idx="1185">
                  <c:v>4</c:v>
                </c:pt>
                <c:pt idx="1186">
                  <c:v>4</c:v>
                </c:pt>
                <c:pt idx="1187">
                  <c:v>4</c:v>
                </c:pt>
                <c:pt idx="1188">
                  <c:v>4</c:v>
                </c:pt>
                <c:pt idx="1189">
                  <c:v>4</c:v>
                </c:pt>
                <c:pt idx="1190">
                  <c:v>4</c:v>
                </c:pt>
                <c:pt idx="1191">
                  <c:v>4</c:v>
                </c:pt>
                <c:pt idx="1192">
                  <c:v>4</c:v>
                </c:pt>
                <c:pt idx="1193">
                  <c:v>4</c:v>
                </c:pt>
                <c:pt idx="1194">
                  <c:v>4</c:v>
                </c:pt>
                <c:pt idx="1195">
                  <c:v>4</c:v>
                </c:pt>
                <c:pt idx="1196">
                  <c:v>4</c:v>
                </c:pt>
                <c:pt idx="1197">
                  <c:v>4</c:v>
                </c:pt>
                <c:pt idx="1198">
                  <c:v>4</c:v>
                </c:pt>
                <c:pt idx="1199">
                  <c:v>4</c:v>
                </c:pt>
                <c:pt idx="1200">
                  <c:v>4</c:v>
                </c:pt>
                <c:pt idx="1201">
                  <c:v>4</c:v>
                </c:pt>
                <c:pt idx="1202">
                  <c:v>4</c:v>
                </c:pt>
                <c:pt idx="1203">
                  <c:v>4</c:v>
                </c:pt>
                <c:pt idx="1204">
                  <c:v>4</c:v>
                </c:pt>
                <c:pt idx="1205">
                  <c:v>4</c:v>
                </c:pt>
                <c:pt idx="1206">
                  <c:v>4</c:v>
                </c:pt>
                <c:pt idx="1207">
                  <c:v>4</c:v>
                </c:pt>
                <c:pt idx="1208">
                  <c:v>4</c:v>
                </c:pt>
                <c:pt idx="1209">
                  <c:v>4</c:v>
                </c:pt>
                <c:pt idx="1210">
                  <c:v>4</c:v>
                </c:pt>
                <c:pt idx="1211">
                  <c:v>4</c:v>
                </c:pt>
                <c:pt idx="1212">
                  <c:v>4</c:v>
                </c:pt>
                <c:pt idx="1213">
                  <c:v>4</c:v>
                </c:pt>
                <c:pt idx="1214">
                  <c:v>4</c:v>
                </c:pt>
                <c:pt idx="1215">
                  <c:v>4</c:v>
                </c:pt>
                <c:pt idx="1216">
                  <c:v>4</c:v>
                </c:pt>
                <c:pt idx="1217">
                  <c:v>4</c:v>
                </c:pt>
                <c:pt idx="1218">
                  <c:v>4</c:v>
                </c:pt>
                <c:pt idx="1219">
                  <c:v>4</c:v>
                </c:pt>
                <c:pt idx="1220">
                  <c:v>4</c:v>
                </c:pt>
                <c:pt idx="1221">
                  <c:v>4</c:v>
                </c:pt>
                <c:pt idx="1222">
                  <c:v>4</c:v>
                </c:pt>
                <c:pt idx="1223">
                  <c:v>4</c:v>
                </c:pt>
                <c:pt idx="1224">
                  <c:v>4</c:v>
                </c:pt>
                <c:pt idx="1225">
                  <c:v>4</c:v>
                </c:pt>
                <c:pt idx="1226">
                  <c:v>4</c:v>
                </c:pt>
                <c:pt idx="1227">
                  <c:v>4</c:v>
                </c:pt>
                <c:pt idx="1228">
                  <c:v>4</c:v>
                </c:pt>
                <c:pt idx="1229">
                  <c:v>4</c:v>
                </c:pt>
                <c:pt idx="1230">
                  <c:v>4</c:v>
                </c:pt>
                <c:pt idx="1231">
                  <c:v>4</c:v>
                </c:pt>
                <c:pt idx="1232">
                  <c:v>4</c:v>
                </c:pt>
                <c:pt idx="1233">
                  <c:v>4</c:v>
                </c:pt>
                <c:pt idx="1234">
                  <c:v>4</c:v>
                </c:pt>
                <c:pt idx="1235">
                  <c:v>4</c:v>
                </c:pt>
                <c:pt idx="1236">
                  <c:v>4</c:v>
                </c:pt>
                <c:pt idx="1237">
                  <c:v>4</c:v>
                </c:pt>
                <c:pt idx="1238">
                  <c:v>4</c:v>
                </c:pt>
                <c:pt idx="1239">
                  <c:v>4</c:v>
                </c:pt>
                <c:pt idx="1240">
                  <c:v>4</c:v>
                </c:pt>
                <c:pt idx="1241">
                  <c:v>4</c:v>
                </c:pt>
                <c:pt idx="1242">
                  <c:v>4</c:v>
                </c:pt>
                <c:pt idx="1243">
                  <c:v>4</c:v>
                </c:pt>
                <c:pt idx="1244">
                  <c:v>4</c:v>
                </c:pt>
                <c:pt idx="1245">
                  <c:v>4</c:v>
                </c:pt>
                <c:pt idx="1246">
                  <c:v>4</c:v>
                </c:pt>
                <c:pt idx="1247">
                  <c:v>4</c:v>
                </c:pt>
                <c:pt idx="1248">
                  <c:v>4</c:v>
                </c:pt>
                <c:pt idx="1249">
                  <c:v>4</c:v>
                </c:pt>
                <c:pt idx="1250">
                  <c:v>4</c:v>
                </c:pt>
                <c:pt idx="1251">
                  <c:v>4</c:v>
                </c:pt>
                <c:pt idx="1252">
                  <c:v>4</c:v>
                </c:pt>
                <c:pt idx="1253">
                  <c:v>4</c:v>
                </c:pt>
                <c:pt idx="1254">
                  <c:v>4</c:v>
                </c:pt>
                <c:pt idx="1255">
                  <c:v>4</c:v>
                </c:pt>
                <c:pt idx="1256">
                  <c:v>4</c:v>
                </c:pt>
                <c:pt idx="1257">
                  <c:v>4</c:v>
                </c:pt>
                <c:pt idx="1258">
                  <c:v>4</c:v>
                </c:pt>
                <c:pt idx="1259">
                  <c:v>4</c:v>
                </c:pt>
                <c:pt idx="1260">
                  <c:v>4</c:v>
                </c:pt>
                <c:pt idx="1261">
                  <c:v>4</c:v>
                </c:pt>
                <c:pt idx="1262">
                  <c:v>4</c:v>
                </c:pt>
                <c:pt idx="1263">
                  <c:v>4</c:v>
                </c:pt>
                <c:pt idx="1264">
                  <c:v>4</c:v>
                </c:pt>
                <c:pt idx="1265">
                  <c:v>4</c:v>
                </c:pt>
                <c:pt idx="1266">
                  <c:v>4</c:v>
                </c:pt>
                <c:pt idx="1267">
                  <c:v>4</c:v>
                </c:pt>
                <c:pt idx="1268">
                  <c:v>4</c:v>
                </c:pt>
                <c:pt idx="1269">
                  <c:v>4</c:v>
                </c:pt>
                <c:pt idx="1270">
                  <c:v>4</c:v>
                </c:pt>
                <c:pt idx="1271">
                  <c:v>4</c:v>
                </c:pt>
                <c:pt idx="1272">
                  <c:v>4</c:v>
                </c:pt>
                <c:pt idx="1273">
                  <c:v>4</c:v>
                </c:pt>
                <c:pt idx="1274">
                  <c:v>4</c:v>
                </c:pt>
                <c:pt idx="1275">
                  <c:v>4</c:v>
                </c:pt>
                <c:pt idx="1276">
                  <c:v>4</c:v>
                </c:pt>
                <c:pt idx="1277">
                  <c:v>4</c:v>
                </c:pt>
                <c:pt idx="1278">
                  <c:v>4</c:v>
                </c:pt>
                <c:pt idx="1279">
                  <c:v>4</c:v>
                </c:pt>
                <c:pt idx="1280">
                  <c:v>4</c:v>
                </c:pt>
                <c:pt idx="1281">
                  <c:v>4</c:v>
                </c:pt>
                <c:pt idx="1282">
                  <c:v>4</c:v>
                </c:pt>
                <c:pt idx="1283">
                  <c:v>4</c:v>
                </c:pt>
                <c:pt idx="1284">
                  <c:v>4</c:v>
                </c:pt>
                <c:pt idx="1285">
                  <c:v>4</c:v>
                </c:pt>
                <c:pt idx="1286">
                  <c:v>4</c:v>
                </c:pt>
                <c:pt idx="1287">
                  <c:v>4</c:v>
                </c:pt>
                <c:pt idx="1288">
                  <c:v>4</c:v>
                </c:pt>
                <c:pt idx="1289">
                  <c:v>4</c:v>
                </c:pt>
                <c:pt idx="1290">
                  <c:v>4</c:v>
                </c:pt>
                <c:pt idx="1291">
                  <c:v>4</c:v>
                </c:pt>
                <c:pt idx="1292">
                  <c:v>4</c:v>
                </c:pt>
                <c:pt idx="1293">
                  <c:v>4</c:v>
                </c:pt>
                <c:pt idx="1294">
                  <c:v>4</c:v>
                </c:pt>
                <c:pt idx="1295">
                  <c:v>4</c:v>
                </c:pt>
                <c:pt idx="1296">
                  <c:v>4</c:v>
                </c:pt>
                <c:pt idx="1297">
                  <c:v>4</c:v>
                </c:pt>
                <c:pt idx="1298">
                  <c:v>4</c:v>
                </c:pt>
                <c:pt idx="1299">
                  <c:v>4</c:v>
                </c:pt>
                <c:pt idx="1300">
                  <c:v>4</c:v>
                </c:pt>
                <c:pt idx="1301">
                  <c:v>4</c:v>
                </c:pt>
                <c:pt idx="1302">
                  <c:v>4</c:v>
                </c:pt>
                <c:pt idx="1303">
                  <c:v>4</c:v>
                </c:pt>
                <c:pt idx="1304">
                  <c:v>4</c:v>
                </c:pt>
                <c:pt idx="1305">
                  <c:v>4</c:v>
                </c:pt>
                <c:pt idx="1306">
                  <c:v>4</c:v>
                </c:pt>
                <c:pt idx="1307">
                  <c:v>4</c:v>
                </c:pt>
                <c:pt idx="1308">
                  <c:v>4</c:v>
                </c:pt>
                <c:pt idx="1309">
                  <c:v>4</c:v>
                </c:pt>
                <c:pt idx="1310">
                  <c:v>4</c:v>
                </c:pt>
                <c:pt idx="1311">
                  <c:v>4</c:v>
                </c:pt>
                <c:pt idx="1312">
                  <c:v>4</c:v>
                </c:pt>
                <c:pt idx="1313">
                  <c:v>4</c:v>
                </c:pt>
                <c:pt idx="1314">
                  <c:v>4</c:v>
                </c:pt>
                <c:pt idx="1315">
                  <c:v>4</c:v>
                </c:pt>
                <c:pt idx="1316">
                  <c:v>4</c:v>
                </c:pt>
                <c:pt idx="1317">
                  <c:v>4</c:v>
                </c:pt>
                <c:pt idx="1318">
                  <c:v>4</c:v>
                </c:pt>
                <c:pt idx="1319">
                  <c:v>4</c:v>
                </c:pt>
                <c:pt idx="1320">
                  <c:v>4</c:v>
                </c:pt>
                <c:pt idx="1321">
                  <c:v>4</c:v>
                </c:pt>
                <c:pt idx="1322">
                  <c:v>4</c:v>
                </c:pt>
                <c:pt idx="1323">
                  <c:v>4</c:v>
                </c:pt>
                <c:pt idx="1324">
                  <c:v>4</c:v>
                </c:pt>
                <c:pt idx="1325">
                  <c:v>4</c:v>
                </c:pt>
                <c:pt idx="1326">
                  <c:v>4</c:v>
                </c:pt>
                <c:pt idx="1327">
                  <c:v>4</c:v>
                </c:pt>
                <c:pt idx="1328">
                  <c:v>4</c:v>
                </c:pt>
                <c:pt idx="1329">
                  <c:v>4</c:v>
                </c:pt>
                <c:pt idx="1330">
                  <c:v>4</c:v>
                </c:pt>
                <c:pt idx="1331">
                  <c:v>4</c:v>
                </c:pt>
                <c:pt idx="1332">
                  <c:v>4</c:v>
                </c:pt>
                <c:pt idx="1333">
                  <c:v>4</c:v>
                </c:pt>
                <c:pt idx="1334">
                  <c:v>4</c:v>
                </c:pt>
                <c:pt idx="1335">
                  <c:v>4</c:v>
                </c:pt>
                <c:pt idx="1336">
                  <c:v>4</c:v>
                </c:pt>
                <c:pt idx="1337">
                  <c:v>4</c:v>
                </c:pt>
                <c:pt idx="1338">
                  <c:v>4</c:v>
                </c:pt>
                <c:pt idx="1339">
                  <c:v>4</c:v>
                </c:pt>
                <c:pt idx="1340">
                  <c:v>4</c:v>
                </c:pt>
                <c:pt idx="1341">
                  <c:v>4</c:v>
                </c:pt>
                <c:pt idx="1342">
                  <c:v>4</c:v>
                </c:pt>
                <c:pt idx="1343">
                  <c:v>4</c:v>
                </c:pt>
                <c:pt idx="1344">
                  <c:v>4</c:v>
                </c:pt>
                <c:pt idx="1345">
                  <c:v>4</c:v>
                </c:pt>
                <c:pt idx="1346">
                  <c:v>4</c:v>
                </c:pt>
                <c:pt idx="1347">
                  <c:v>4</c:v>
                </c:pt>
                <c:pt idx="1348">
                  <c:v>4</c:v>
                </c:pt>
                <c:pt idx="1349">
                  <c:v>4</c:v>
                </c:pt>
                <c:pt idx="1350">
                  <c:v>4</c:v>
                </c:pt>
                <c:pt idx="1351">
                  <c:v>4</c:v>
                </c:pt>
                <c:pt idx="1352">
                  <c:v>4</c:v>
                </c:pt>
                <c:pt idx="1353">
                  <c:v>4</c:v>
                </c:pt>
                <c:pt idx="1354">
                  <c:v>4</c:v>
                </c:pt>
                <c:pt idx="1355">
                  <c:v>4</c:v>
                </c:pt>
                <c:pt idx="1356">
                  <c:v>4</c:v>
                </c:pt>
                <c:pt idx="1357">
                  <c:v>4</c:v>
                </c:pt>
                <c:pt idx="1358">
                  <c:v>4</c:v>
                </c:pt>
                <c:pt idx="1359">
                  <c:v>4</c:v>
                </c:pt>
                <c:pt idx="1360">
                  <c:v>4</c:v>
                </c:pt>
                <c:pt idx="1361">
                  <c:v>4</c:v>
                </c:pt>
                <c:pt idx="1362">
                  <c:v>4</c:v>
                </c:pt>
                <c:pt idx="1363">
                  <c:v>4</c:v>
                </c:pt>
                <c:pt idx="1364">
                  <c:v>4</c:v>
                </c:pt>
                <c:pt idx="1365">
                  <c:v>4</c:v>
                </c:pt>
                <c:pt idx="1366">
                  <c:v>4</c:v>
                </c:pt>
                <c:pt idx="1367">
                  <c:v>4</c:v>
                </c:pt>
                <c:pt idx="1368">
                  <c:v>4</c:v>
                </c:pt>
                <c:pt idx="1369">
                  <c:v>4</c:v>
                </c:pt>
                <c:pt idx="1370">
                  <c:v>4</c:v>
                </c:pt>
                <c:pt idx="1371">
                  <c:v>4</c:v>
                </c:pt>
                <c:pt idx="1372">
                  <c:v>4</c:v>
                </c:pt>
                <c:pt idx="1373">
                  <c:v>4</c:v>
                </c:pt>
                <c:pt idx="1374">
                  <c:v>4</c:v>
                </c:pt>
                <c:pt idx="1375">
                  <c:v>4</c:v>
                </c:pt>
                <c:pt idx="1376">
                  <c:v>4</c:v>
                </c:pt>
                <c:pt idx="1377">
                  <c:v>4</c:v>
                </c:pt>
                <c:pt idx="1378">
                  <c:v>4</c:v>
                </c:pt>
                <c:pt idx="1379">
                  <c:v>4</c:v>
                </c:pt>
                <c:pt idx="1380">
                  <c:v>4</c:v>
                </c:pt>
                <c:pt idx="1381">
                  <c:v>4</c:v>
                </c:pt>
                <c:pt idx="1382">
                  <c:v>4</c:v>
                </c:pt>
                <c:pt idx="1383">
                  <c:v>4</c:v>
                </c:pt>
                <c:pt idx="1384">
                  <c:v>4</c:v>
                </c:pt>
                <c:pt idx="1385">
                  <c:v>4</c:v>
                </c:pt>
                <c:pt idx="1386">
                  <c:v>4</c:v>
                </c:pt>
                <c:pt idx="1387">
                  <c:v>4</c:v>
                </c:pt>
                <c:pt idx="1388">
                  <c:v>4</c:v>
                </c:pt>
                <c:pt idx="1389">
                  <c:v>4</c:v>
                </c:pt>
                <c:pt idx="1390">
                  <c:v>4</c:v>
                </c:pt>
                <c:pt idx="1391">
                  <c:v>4</c:v>
                </c:pt>
                <c:pt idx="1392">
                  <c:v>4</c:v>
                </c:pt>
                <c:pt idx="1393">
                  <c:v>4</c:v>
                </c:pt>
                <c:pt idx="1394">
                  <c:v>4</c:v>
                </c:pt>
                <c:pt idx="1395">
                  <c:v>4</c:v>
                </c:pt>
                <c:pt idx="1396">
                  <c:v>4</c:v>
                </c:pt>
                <c:pt idx="1397">
                  <c:v>4</c:v>
                </c:pt>
                <c:pt idx="1398">
                  <c:v>4</c:v>
                </c:pt>
                <c:pt idx="1399">
                  <c:v>4</c:v>
                </c:pt>
                <c:pt idx="1400">
                  <c:v>4</c:v>
                </c:pt>
                <c:pt idx="1401">
                  <c:v>4</c:v>
                </c:pt>
                <c:pt idx="1402">
                  <c:v>4</c:v>
                </c:pt>
                <c:pt idx="1403">
                  <c:v>4</c:v>
                </c:pt>
                <c:pt idx="1404">
                  <c:v>4</c:v>
                </c:pt>
                <c:pt idx="1405">
                  <c:v>4</c:v>
                </c:pt>
                <c:pt idx="1406">
                  <c:v>4</c:v>
                </c:pt>
                <c:pt idx="1407">
                  <c:v>4</c:v>
                </c:pt>
                <c:pt idx="1408">
                  <c:v>4</c:v>
                </c:pt>
                <c:pt idx="1409">
                  <c:v>4</c:v>
                </c:pt>
                <c:pt idx="1410">
                  <c:v>4</c:v>
                </c:pt>
                <c:pt idx="1411">
                  <c:v>4</c:v>
                </c:pt>
                <c:pt idx="1412">
                  <c:v>4</c:v>
                </c:pt>
                <c:pt idx="1413">
                  <c:v>4</c:v>
                </c:pt>
                <c:pt idx="1414">
                  <c:v>4</c:v>
                </c:pt>
                <c:pt idx="1415">
                  <c:v>4</c:v>
                </c:pt>
                <c:pt idx="1416">
                  <c:v>4</c:v>
                </c:pt>
                <c:pt idx="1417">
                  <c:v>4</c:v>
                </c:pt>
                <c:pt idx="1418">
                  <c:v>4</c:v>
                </c:pt>
                <c:pt idx="1419">
                  <c:v>4</c:v>
                </c:pt>
                <c:pt idx="1420">
                  <c:v>4</c:v>
                </c:pt>
                <c:pt idx="1421">
                  <c:v>4</c:v>
                </c:pt>
                <c:pt idx="1422">
                  <c:v>4</c:v>
                </c:pt>
                <c:pt idx="1423">
                  <c:v>4</c:v>
                </c:pt>
                <c:pt idx="1424">
                  <c:v>4</c:v>
                </c:pt>
                <c:pt idx="1425">
                  <c:v>4</c:v>
                </c:pt>
                <c:pt idx="1426">
                  <c:v>4</c:v>
                </c:pt>
                <c:pt idx="1427">
                  <c:v>4</c:v>
                </c:pt>
                <c:pt idx="1428">
                  <c:v>4</c:v>
                </c:pt>
                <c:pt idx="1429">
                  <c:v>4</c:v>
                </c:pt>
                <c:pt idx="1430">
                  <c:v>4</c:v>
                </c:pt>
                <c:pt idx="1431">
                  <c:v>4</c:v>
                </c:pt>
                <c:pt idx="1432">
                  <c:v>4</c:v>
                </c:pt>
                <c:pt idx="1433">
                  <c:v>4</c:v>
                </c:pt>
                <c:pt idx="1434">
                  <c:v>4</c:v>
                </c:pt>
                <c:pt idx="1435">
                  <c:v>4</c:v>
                </c:pt>
                <c:pt idx="1436">
                  <c:v>4</c:v>
                </c:pt>
                <c:pt idx="1437">
                  <c:v>4</c:v>
                </c:pt>
                <c:pt idx="1438">
                  <c:v>4</c:v>
                </c:pt>
                <c:pt idx="1439">
                  <c:v>4</c:v>
                </c:pt>
                <c:pt idx="1440">
                  <c:v>4</c:v>
                </c:pt>
                <c:pt idx="1441">
                  <c:v>4</c:v>
                </c:pt>
                <c:pt idx="1442">
                  <c:v>4</c:v>
                </c:pt>
                <c:pt idx="1443">
                  <c:v>4</c:v>
                </c:pt>
                <c:pt idx="1444">
                  <c:v>4</c:v>
                </c:pt>
                <c:pt idx="1445">
                  <c:v>4</c:v>
                </c:pt>
                <c:pt idx="1446">
                  <c:v>4</c:v>
                </c:pt>
                <c:pt idx="1447">
                  <c:v>4</c:v>
                </c:pt>
                <c:pt idx="1448">
                  <c:v>4</c:v>
                </c:pt>
                <c:pt idx="1449">
                  <c:v>4</c:v>
                </c:pt>
                <c:pt idx="1450">
                  <c:v>4</c:v>
                </c:pt>
                <c:pt idx="1451">
                  <c:v>4</c:v>
                </c:pt>
                <c:pt idx="1452">
                  <c:v>4</c:v>
                </c:pt>
                <c:pt idx="1453">
                  <c:v>4</c:v>
                </c:pt>
                <c:pt idx="1454">
                  <c:v>4</c:v>
                </c:pt>
                <c:pt idx="1455">
                  <c:v>4</c:v>
                </c:pt>
                <c:pt idx="1456">
                  <c:v>4</c:v>
                </c:pt>
                <c:pt idx="1457">
                  <c:v>4</c:v>
                </c:pt>
                <c:pt idx="1458">
                  <c:v>4</c:v>
                </c:pt>
                <c:pt idx="1459">
                  <c:v>4</c:v>
                </c:pt>
                <c:pt idx="1460">
                  <c:v>4</c:v>
                </c:pt>
                <c:pt idx="1461">
                  <c:v>4</c:v>
                </c:pt>
                <c:pt idx="1462">
                  <c:v>4</c:v>
                </c:pt>
                <c:pt idx="1463">
                  <c:v>4</c:v>
                </c:pt>
                <c:pt idx="1464">
                  <c:v>4</c:v>
                </c:pt>
                <c:pt idx="1465">
                  <c:v>4</c:v>
                </c:pt>
                <c:pt idx="1466">
                  <c:v>4</c:v>
                </c:pt>
                <c:pt idx="1467">
                  <c:v>4</c:v>
                </c:pt>
                <c:pt idx="1468">
                  <c:v>4</c:v>
                </c:pt>
                <c:pt idx="1469">
                  <c:v>4</c:v>
                </c:pt>
                <c:pt idx="1470">
                  <c:v>4</c:v>
                </c:pt>
                <c:pt idx="1471">
                  <c:v>4</c:v>
                </c:pt>
                <c:pt idx="1472">
                  <c:v>4</c:v>
                </c:pt>
                <c:pt idx="1473">
                  <c:v>4</c:v>
                </c:pt>
                <c:pt idx="1474">
                  <c:v>4</c:v>
                </c:pt>
                <c:pt idx="1475">
                  <c:v>4</c:v>
                </c:pt>
                <c:pt idx="1476">
                  <c:v>4</c:v>
                </c:pt>
                <c:pt idx="1477">
                  <c:v>4</c:v>
                </c:pt>
                <c:pt idx="1478">
                  <c:v>4</c:v>
                </c:pt>
                <c:pt idx="1479">
                  <c:v>4</c:v>
                </c:pt>
                <c:pt idx="1480">
                  <c:v>4</c:v>
                </c:pt>
                <c:pt idx="1481">
                  <c:v>4</c:v>
                </c:pt>
                <c:pt idx="1482">
                  <c:v>4</c:v>
                </c:pt>
                <c:pt idx="1483">
                  <c:v>4</c:v>
                </c:pt>
                <c:pt idx="1484">
                  <c:v>4</c:v>
                </c:pt>
                <c:pt idx="1485">
                  <c:v>4</c:v>
                </c:pt>
                <c:pt idx="1486">
                  <c:v>4</c:v>
                </c:pt>
                <c:pt idx="1487">
                  <c:v>4</c:v>
                </c:pt>
                <c:pt idx="1488">
                  <c:v>4</c:v>
                </c:pt>
                <c:pt idx="1489">
                  <c:v>4</c:v>
                </c:pt>
                <c:pt idx="1490">
                  <c:v>4</c:v>
                </c:pt>
                <c:pt idx="1491">
                  <c:v>4</c:v>
                </c:pt>
                <c:pt idx="1492">
                  <c:v>4</c:v>
                </c:pt>
                <c:pt idx="1493">
                  <c:v>4</c:v>
                </c:pt>
                <c:pt idx="1494">
                  <c:v>4</c:v>
                </c:pt>
                <c:pt idx="1495">
                  <c:v>4</c:v>
                </c:pt>
                <c:pt idx="1496">
                  <c:v>4</c:v>
                </c:pt>
                <c:pt idx="1497">
                  <c:v>4</c:v>
                </c:pt>
                <c:pt idx="1498">
                  <c:v>4</c:v>
                </c:pt>
                <c:pt idx="1499">
                  <c:v>4</c:v>
                </c:pt>
                <c:pt idx="1500">
                  <c:v>4</c:v>
                </c:pt>
              </c:numCache>
            </c:numRef>
          </c:yVal>
          <c:smooth val="0"/>
        </c:ser>
        <c:dLbls>
          <c:showLegendKey val="0"/>
          <c:showVal val="0"/>
          <c:showCatName val="0"/>
          <c:showSerName val="0"/>
          <c:showPercent val="0"/>
          <c:showBubbleSize val="0"/>
        </c:dLbls>
        <c:axId val="256421888"/>
        <c:axId val="256423808"/>
      </c:scatterChart>
      <c:valAx>
        <c:axId val="256421888"/>
        <c:scaling>
          <c:orientation val="minMax"/>
        </c:scaling>
        <c:delete val="0"/>
        <c:axPos val="b"/>
        <c:majorGridlines/>
        <c:minorGridlines/>
        <c:title>
          <c:tx>
            <c:rich>
              <a:bodyPr/>
              <a:lstStyle/>
              <a:p>
                <a:pPr>
                  <a:defRPr/>
                </a:pPr>
                <a:r>
                  <a:rPr lang="da-DK"/>
                  <a:t>Tværsnit i meter</a:t>
                </a:r>
              </a:p>
            </c:rich>
          </c:tx>
          <c:layout/>
          <c:overlay val="0"/>
        </c:title>
        <c:numFmt formatCode="#,##0.00" sourceLinked="1"/>
        <c:majorTickMark val="out"/>
        <c:minorTickMark val="none"/>
        <c:tickLblPos val="nextTo"/>
        <c:crossAx val="256423808"/>
        <c:crosses val="autoZero"/>
        <c:crossBetween val="midCat"/>
      </c:valAx>
      <c:valAx>
        <c:axId val="256423808"/>
        <c:scaling>
          <c:orientation val="minMax"/>
        </c:scaling>
        <c:delete val="0"/>
        <c:axPos val="l"/>
        <c:majorGridlines/>
        <c:minorGridlines/>
        <c:title>
          <c:tx>
            <c:rich>
              <a:bodyPr/>
              <a:lstStyle/>
              <a:p>
                <a:pPr>
                  <a:defRPr/>
                </a:pPr>
                <a:r>
                  <a:rPr lang="da-DK"/>
                  <a:t>Højde i meter</a:t>
                </a:r>
              </a:p>
            </c:rich>
          </c:tx>
          <c:layout/>
          <c:overlay val="0"/>
        </c:title>
        <c:numFmt formatCode="#,##0.00" sourceLinked="1"/>
        <c:majorTickMark val="out"/>
        <c:minorTickMark val="none"/>
        <c:tickLblPos val="nextTo"/>
        <c:crossAx val="256421888"/>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smoothMarker"/>
        <c:varyColors val="0"/>
        <c:ser>
          <c:idx val="0"/>
          <c:order val="0"/>
          <c:tx>
            <c:v>Q-h kurve</c:v>
          </c:tx>
          <c:marker>
            <c:symbol val="none"/>
          </c:marker>
          <c:xVal>
            <c:numRef>
              <c:f>'Beregninger scenarie 3'!$J$1538:$J$1939</c:f>
              <c:numCache>
                <c:formatCode>#,##0.00</c:formatCode>
                <c:ptCount val="402"/>
                <c:pt idx="0" formatCode="General">
                  <c:v>0</c:v>
                </c:pt>
                <c:pt idx="1">
                  <c:v>0</c:v>
                </c:pt>
                <c:pt idx="2">
                  <c:v>7.5788465876197131E-5</c:v>
                </c:pt>
                <c:pt idx="3">
                  <c:v>2.4042998116833165E-4</c:v>
                </c:pt>
                <c:pt idx="4">
                  <c:v>4.722426186266943E-4</c:v>
                </c:pt>
                <c:pt idx="5">
                  <c:v>7.6227065265860295E-4</c:v>
                </c:pt>
                <c:pt idx="6">
                  <c:v>1.1049936031699307E-3</c:v>
                </c:pt>
                <c:pt idx="7">
                  <c:v>1.4965212820005993E-3</c:v>
                </c:pt>
                <c:pt idx="8">
                  <c:v>1.9339054412902616E-3</c:v>
                </c:pt>
                <c:pt idx="9">
                  <c:v>2.4148061319618267E-3</c:v>
                </c:pt>
                <c:pt idx="10">
                  <c:v>2.937305946367479E-3</c:v>
                </c:pt>
                <c:pt idx="11">
                  <c:v>3.4997965833785233E-3</c:v>
                </c:pt>
                <c:pt idx="12">
                  <c:v>4.1009048051145556E-3</c:v>
                </c:pt>
                <c:pt idx="13">
                  <c:v>4.7394415999518274E-3</c:v>
                </c:pt>
                <c:pt idx="14">
                  <c:v>5.4143658624804213E-3</c:v>
                </c:pt>
                <c:pt idx="15">
                  <c:v>6.1247575971000098E-3</c:v>
                </c:pt>
                <c:pt idx="16">
                  <c:v>6.8697976160181822E-3</c:v>
                </c:pt>
                <c:pt idx="17">
                  <c:v>7.6487518106480596E-3</c:v>
                </c:pt>
                <c:pt idx="18">
                  <c:v>8.4609587322981069E-3</c:v>
                </c:pt>
                <c:pt idx="19">
                  <c:v>9.3058196238151331E-3</c:v>
                </c:pt>
                <c:pt idx="20">
                  <c:v>1.018279030343866E-2</c:v>
                </c:pt>
                <c:pt idx="21">
                  <c:v>1.1091374473308194E-2</c:v>
                </c:pt>
                <c:pt idx="22">
                  <c:v>1.2031118140961776E-2</c:v>
                </c:pt>
                <c:pt idx="23">
                  <c:v>1.3001604922471526E-2</c:v>
                </c:pt>
                <c:pt idx="24">
                  <c:v>1.4002452052665915E-2</c:v>
                </c:pt>
                <c:pt idx="25">
                  <c:v>1.5033306968812356E-2</c:v>
                </c:pt>
                <c:pt idx="26">
                  <c:v>1.6093844364109211E-2</c:v>
                </c:pt>
                <c:pt idx="27">
                  <c:v>1.7183763629622081E-2</c:v>
                </c:pt>
                <c:pt idx="28">
                  <c:v>1.8302786620095372E-2</c:v>
                </c:pt>
                <c:pt idx="29">
                  <c:v>1.9450655691886226E-2</c:v>
                </c:pt>
                <c:pt idx="30">
                  <c:v>2.0627131971158855E-2</c:v>
                </c:pt>
                <c:pt idx="31">
                  <c:v>2.1831993818191682E-2</c:v>
                </c:pt>
                <c:pt idx="32">
                  <c:v>2.3065035459723833E-2</c:v>
                </c:pt>
                <c:pt idx="33">
                  <c:v>2.4326065766093894E-2</c:v>
                </c:pt>
                <c:pt idx="34">
                  <c:v>2.561490715379066E-2</c:v>
                </c:pt>
                <c:pt idx="35">
                  <c:v>2.6931394597157036E-2</c:v>
                </c:pt>
                <c:pt idx="36">
                  <c:v>2.8275374735527731E-2</c:v>
                </c:pt>
                <c:pt idx="37">
                  <c:v>2.9646705064159312E-2</c:v>
                </c:pt>
                <c:pt idx="38">
                  <c:v>3.1045253199024434E-2</c:v>
                </c:pt>
                <c:pt idx="39">
                  <c:v>3.2470896206961621E-2</c:v>
                </c:pt>
                <c:pt idx="40">
                  <c:v>3.3923519993855115E-2</c:v>
                </c:pt>
                <c:pt idx="41">
                  <c:v>3.5403018744511461E-2</c:v>
                </c:pt>
                <c:pt idx="42">
                  <c:v>3.6909294408733799E-2</c:v>
                </c:pt>
                <c:pt idx="43">
                  <c:v>3.8442256228802589E-2</c:v>
                </c:pt>
                <c:pt idx="44">
                  <c:v>4.0001820304171071E-2</c:v>
                </c:pt>
                <c:pt idx="45">
                  <c:v>4.1587909189697202E-2</c:v>
                </c:pt>
                <c:pt idx="46">
                  <c:v>4.3200451524172741E-2</c:v>
                </c:pt>
                <c:pt idx="47">
                  <c:v>4.4839381686288482E-2</c:v>
                </c:pt>
                <c:pt idx="48">
                  <c:v>4.6504639475501014E-2</c:v>
                </c:pt>
                <c:pt idx="49">
                  <c:v>4.8196169815549042E-2</c:v>
                </c:pt>
                <c:pt idx="50">
                  <c:v>4.9913922478613232E-2</c:v>
                </c:pt>
                <c:pt idx="51">
                  <c:v>5.165785182832841E-2</c:v>
                </c:pt>
                <c:pt idx="52">
                  <c:v>5.3427916580043998E-2</c:v>
                </c:pt>
                <c:pt idx="53">
                  <c:v>5.5224079576893424E-2</c:v>
                </c:pt>
                <c:pt idx="54">
                  <c:v>5.7046307580378298E-2</c:v>
                </c:pt>
                <c:pt idx="55">
                  <c:v>5.8894571074299969E-2</c:v>
                </c:pt>
                <c:pt idx="56">
                  <c:v>6.0768844080985693E-2</c:v>
                </c:pt>
                <c:pt idx="57">
                  <c:v>6.2669103988854932E-2</c:v>
                </c:pt>
                <c:pt idx="58">
                  <c:v>6.459533139046171E-2</c:v>
                </c:pt>
                <c:pt idx="59">
                  <c:v>6.6547509930227344E-2</c:v>
                </c:pt>
                <c:pt idx="60">
                  <c:v>6.8525626161149308E-2</c:v>
                </c:pt>
                <c:pt idx="61">
                  <c:v>7.0529669409834767E-2</c:v>
                </c:pt>
                <c:pt idx="62">
                  <c:v>7.2559631649264295E-2</c:v>
                </c:pt>
                <c:pt idx="63">
                  <c:v>7.4615507378741855E-2</c:v>
                </c:pt>
                <c:pt idx="64">
                  <c:v>7.6697293510533962E-2</c:v>
                </c:pt>
                <c:pt idx="65">
                  <c:v>7.8804989262740766E-2</c:v>
                </c:pt>
                <c:pt idx="66">
                  <c:v>8.0938596057980289E-2</c:v>
                </c:pt>
                <c:pt idx="67">
                  <c:v>8.3098117427500298E-2</c:v>
                </c:pt>
                <c:pt idx="68">
                  <c:v>8.5283558920362948E-2</c:v>
                </c:pt>
                <c:pt idx="69">
                  <c:v>8.7494928017375004E-2</c:v>
                </c:pt>
                <c:pt idx="70">
                  <c:v>8.9732234049461387E-2</c:v>
                </c:pt>
                <c:pt idx="71">
                  <c:v>9.1995488120203639E-2</c:v>
                </c:pt>
                <c:pt idx="72">
                  <c:v>9.4284703032284325E-2</c:v>
                </c:pt>
                <c:pt idx="73">
                  <c:v>9.6599893217599181E-2</c:v>
                </c:pt>
                <c:pt idx="74">
                  <c:v>9.8941074670814408E-2</c:v>
                </c:pt>
                <c:pt idx="75">
                  <c:v>0.10130826488616408</c:v>
                </c:pt>
                <c:pt idx="76">
                  <c:v>0.10370148279729627</c:v>
                </c:pt>
                <c:pt idx="77">
                  <c:v>0.10612074871999003</c:v>
                </c:pt>
                <c:pt idx="78">
                  <c:v>0.1085660842975785</c:v>
                </c:pt>
                <c:pt idx="79">
                  <c:v>0.1110375124489226</c:v>
                </c:pt>
                <c:pt idx="80">
                  <c:v>0.11353505731879315</c:v>
                </c:pt>
                <c:pt idx="81">
                  <c:v>0.1160587442305266</c:v>
                </c:pt>
                <c:pt idx="82">
                  <c:v>0.11860859964082876</c:v>
                </c:pt>
                <c:pt idx="83">
                  <c:v>0.1211846510966101</c:v>
                </c:pt>
                <c:pt idx="84">
                  <c:v>0.12378692719374254</c:v>
                </c:pt>
                <c:pt idx="85">
                  <c:v>0.12641545753763564</c:v>
                </c:pt>
                <c:pt idx="86">
                  <c:v>0.12907027270553564</c:v>
                </c:pt>
                <c:pt idx="87">
                  <c:v>0.13175140421045731</c:v>
                </c:pt>
                <c:pt idx="88">
                  <c:v>0.13445888446666412</c:v>
                </c:pt>
                <c:pt idx="89">
                  <c:v>0.13719274675661783</c:v>
                </c:pt>
                <c:pt idx="90">
                  <c:v>0.13995302519932193</c:v>
                </c:pt>
                <c:pt idx="91">
                  <c:v>0.14273975471998945</c:v>
                </c:pt>
                <c:pt idx="92">
                  <c:v>0.14555297102096881</c:v>
                </c:pt>
                <c:pt idx="93">
                  <c:v>0.14839271055386638</c:v>
                </c:pt>
                <c:pt idx="94">
                  <c:v>0.15125901049280582</c:v>
                </c:pt>
                <c:pt idx="95">
                  <c:v>0.15415190870877055</c:v>
                </c:pt>
                <c:pt idx="96">
                  <c:v>0.15707144374497595</c:v>
                </c:pt>
                <c:pt idx="97">
                  <c:v>0.16001765479322363</c:v>
                </c:pt>
                <c:pt idx="98">
                  <c:v>0.16299058167119021</c:v>
                </c:pt>
                <c:pt idx="99">
                  <c:v>0.16599026480060725</c:v>
                </c:pt>
                <c:pt idx="100">
                  <c:v>0.16901674518629137</c:v>
                </c:pt>
                <c:pt idx="101">
                  <c:v>0.17207006439598491</c:v>
                </c:pt>
                <c:pt idx="102">
                  <c:v>0.17515026454097035</c:v>
                </c:pt>
                <c:pt idx="103">
                  <c:v>0.17825738825742302</c:v>
                </c:pt>
                <c:pt idx="104">
                  <c:v>0.18139147868846961</c:v>
                </c:pt>
                <c:pt idx="105">
                  <c:v>0.18455257946692094</c:v>
                </c:pt>
                <c:pt idx="106">
                  <c:v>0.18774073469864824</c:v>
                </c:pt>
                <c:pt idx="107">
                  <c:v>0.19095598894657612</c:v>
                </c:pt>
                <c:pt idx="108">
                  <c:v>0.1941983872152635</c:v>
                </c:pt>
                <c:pt idx="109">
                  <c:v>0.19746797493605006</c:v>
                </c:pt>
                <c:pt idx="110">
                  <c:v>0.20076479795274016</c:v>
                </c:pt>
                <c:pt idx="111">
                  <c:v>0.20408890250780429</c:v>
                </c:pt>
                <c:pt idx="112">
                  <c:v>0.20744033522907532</c:v>
                </c:pt>
                <c:pt idx="113">
                  <c:v>0.21081914311691824</c:v>
                </c:pt>
                <c:pt idx="114">
                  <c:v>0.21422537353185386</c:v>
                </c:pt>
                <c:pt idx="115">
                  <c:v>0.21765907418261851</c:v>
                </c:pt>
                <c:pt idx="116">
                  <c:v>0.22112029311464104</c:v>
                </c:pt>
                <c:pt idx="117">
                  <c:v>0.2246090786989193</c:v>
                </c:pt>
                <c:pt idx="118">
                  <c:v>0.22812547962128277</c:v>
                </c:pt>
                <c:pt idx="119">
                  <c:v>0.23166954487202218</c:v>
                </c:pt>
                <c:pt idx="120">
                  <c:v>0.23524132373587364</c:v>
                </c:pt>
                <c:pt idx="121">
                  <c:v>0.23884086578234354</c:v>
                </c:pt>
                <c:pt idx="122">
                  <c:v>0.2424682208563588</c:v>
                </c:pt>
                <c:pt idx="123">
                  <c:v>0.24612343906923184</c:v>
                </c:pt>
                <c:pt idx="124">
                  <c:v>0.24980657078992613</c:v>
                </c:pt>
                <c:pt idx="125">
                  <c:v>0.25351766663661285</c:v>
                </c:pt>
                <c:pt idx="126">
                  <c:v>0.25725677746850512</c:v>
                </c:pt>
                <c:pt idx="127">
                  <c:v>0.26102395437796089</c:v>
                </c:pt>
                <c:pt idx="128">
                  <c:v>0.2648192486828434</c:v>
                </c:pt>
                <c:pt idx="129">
                  <c:v>0.26864271191913058</c:v>
                </c:pt>
                <c:pt idx="130">
                  <c:v>0.27249439583376217</c:v>
                </c:pt>
                <c:pt idx="131">
                  <c:v>0.27637435237771779</c:v>
                </c:pt>
                <c:pt idx="132">
                  <c:v>0.28028263369931544</c:v>
                </c:pt>
                <c:pt idx="133">
                  <c:v>0.28421929213772468</c:v>
                </c:pt>
                <c:pt idx="134">
                  <c:v>0.2881843802166838</c:v>
                </c:pt>
                <c:pt idx="135">
                  <c:v>0.29217795063841612</c:v>
                </c:pt>
                <c:pt idx="136">
                  <c:v>0.29620005627773599</c:v>
                </c:pt>
                <c:pt idx="137">
                  <c:v>0.30025075017634029</c:v>
                </c:pt>
                <c:pt idx="138">
                  <c:v>0.30433008553727542</c:v>
                </c:pt>
                <c:pt idx="139">
                  <c:v>0.30843811571957747</c:v>
                </c:pt>
                <c:pt idx="140">
                  <c:v>0.31257489423307466</c:v>
                </c:pt>
                <c:pt idx="141">
                  <c:v>0.31674047473335243</c:v>
                </c:pt>
                <c:pt idx="142">
                  <c:v>0.32093491101686883</c:v>
                </c:pt>
                <c:pt idx="143">
                  <c:v>0.32515825701622059</c:v>
                </c:pt>
                <c:pt idx="144">
                  <c:v>0.32941056679555042</c:v>
                </c:pt>
                <c:pt idx="145">
                  <c:v>0.33369189454609477</c:v>
                </c:pt>
                <c:pt idx="146">
                  <c:v>0.33800229458186271</c:v>
                </c:pt>
                <c:pt idx="147">
                  <c:v>0.34234182133544577</c:v>
                </c:pt>
                <c:pt idx="148">
                  <c:v>0.34671052935395025</c:v>
                </c:pt>
                <c:pt idx="149">
                  <c:v>0.35110847329505218</c:v>
                </c:pt>
                <c:pt idx="150">
                  <c:v>0.35553570792316724</c:v>
                </c:pt>
                <c:pt idx="151">
                  <c:v>0.35999228810573281</c:v>
                </c:pt>
                <c:pt idx="152">
                  <c:v>0.36447826880959966</c:v>
                </c:pt>
                <c:pt idx="153">
                  <c:v>0.36899370509752838</c:v>
                </c:pt>
                <c:pt idx="154">
                  <c:v>0.37353865212478782</c:v>
                </c:pt>
                <c:pt idx="155">
                  <c:v>0.3781131651358508</c:v>
                </c:pt>
                <c:pt idx="156">
                  <c:v>0.38271729946118571</c:v>
                </c:pt>
                <c:pt idx="157">
                  <c:v>0.38735111051414078</c:v>
                </c:pt>
                <c:pt idx="158">
                  <c:v>0.39201465378791622</c:v>
                </c:pt>
                <c:pt idx="159">
                  <c:v>0.39670798485262343</c:v>
                </c:pt>
                <c:pt idx="160">
                  <c:v>0.4014311593524264</c:v>
                </c:pt>
                <c:pt idx="161">
                  <c:v>0.40618423300276646</c:v>
                </c:pt>
                <c:pt idx="162">
                  <c:v>0.41096726158766239</c:v>
                </c:pt>
                <c:pt idx="163">
                  <c:v>0.41578030095708834</c:v>
                </c:pt>
                <c:pt idx="164">
                  <c:v>0.42062340702442386</c:v>
                </c:pt>
                <c:pt idx="165">
                  <c:v>0.42549663576397617</c:v>
                </c:pt>
                <c:pt idx="166">
                  <c:v>0.43040004320857078</c:v>
                </c:pt>
                <c:pt idx="167">
                  <c:v>0.43533368544720863</c:v>
                </c:pt>
                <c:pt idx="168">
                  <c:v>0.44029761862278827</c:v>
                </c:pt>
                <c:pt idx="169">
                  <c:v>0.44529189892989074</c:v>
                </c:pt>
                <c:pt idx="170">
                  <c:v>0.45031658261262603</c:v>
                </c:pt>
                <c:pt idx="171">
                  <c:v>0.45537172596253683</c:v>
                </c:pt>
                <c:pt idx="172">
                  <c:v>0.46045738531656033</c:v>
                </c:pt>
                <c:pt idx="173">
                  <c:v>0.46557361705504668</c:v>
                </c:pt>
                <c:pt idx="174">
                  <c:v>0.4707204775998291</c:v>
                </c:pt>
                <c:pt idx="175">
                  <c:v>0.47589802341234788</c:v>
                </c:pt>
                <c:pt idx="176">
                  <c:v>0.4811063109918236</c:v>
                </c:pt>
                <c:pt idx="177">
                  <c:v>0.48634539687348133</c:v>
                </c:pt>
                <c:pt idx="178">
                  <c:v>0.49161533762682025</c:v>
                </c:pt>
                <c:pt idx="179">
                  <c:v>0.49691618985393265</c:v>
                </c:pt>
                <c:pt idx="180">
                  <c:v>0.50224801018786303</c:v>
                </c:pt>
                <c:pt idx="181">
                  <c:v>0.50761085529101724</c:v>
                </c:pt>
                <c:pt idx="182">
                  <c:v>0.51300478185360765</c:v>
                </c:pt>
                <c:pt idx="183">
                  <c:v>0.51842984659214408</c:v>
                </c:pt>
                <c:pt idx="184">
                  <c:v>0.52388610624796195</c:v>
                </c:pt>
                <c:pt idx="185">
                  <c:v>0.52937361758579082</c:v>
                </c:pt>
                <c:pt idx="186">
                  <c:v>0.5348924373923597</c:v>
                </c:pt>
                <c:pt idx="187">
                  <c:v>0.54044262247503949</c:v>
                </c:pt>
                <c:pt idx="188">
                  <c:v>0.54602422966052089</c:v>
                </c:pt>
                <c:pt idx="189">
                  <c:v>0.55163731579352593</c:v>
                </c:pt>
                <c:pt idx="190">
                  <c:v>0.55728193773555579</c:v>
                </c:pt>
                <c:pt idx="191">
                  <c:v>0.5629581523636672</c:v>
                </c:pt>
                <c:pt idx="192">
                  <c:v>0.56866601656928484</c:v>
                </c:pt>
                <c:pt idx="193">
                  <c:v>0.57440558725704172</c:v>
                </c:pt>
                <c:pt idx="194">
                  <c:v>0.5801769213436504</c:v>
                </c:pt>
                <c:pt idx="195">
                  <c:v>0.58598007575680378</c:v>
                </c:pt>
                <c:pt idx="196">
                  <c:v>0.59181510743410315</c:v>
                </c:pt>
                <c:pt idx="197">
                  <c:v>0.59768207332201695</c:v>
                </c:pt>
                <c:pt idx="198">
                  <c:v>0.60358103037486077</c:v>
                </c:pt>
                <c:pt idx="199">
                  <c:v>0.60951203555380951</c:v>
                </c:pt>
                <c:pt idx="200">
                  <c:v>0.61547514582593033</c:v>
                </c:pt>
                <c:pt idx="201">
                  <c:v>0.62147041816324311</c:v>
                </c:pt>
                <c:pt idx="202">
                  <c:v>0.62749790954180473</c:v>
                </c:pt>
                <c:pt idx="203">
                  <c:v>0.633557676940815</c:v>
                </c:pt>
                <c:pt idx="204">
                  <c:v>0.63964977734174533</c:v>
                </c:pt>
                <c:pt idx="205">
                  <c:v>0.64577426772749369</c:v>
                </c:pt>
                <c:pt idx="206">
                  <c:v>0.65193120508155522</c:v>
                </c:pt>
                <c:pt idx="207">
                  <c:v>0.65812064638721879</c:v>
                </c:pt>
                <c:pt idx="208">
                  <c:v>0.66434264862678027</c:v>
                </c:pt>
                <c:pt idx="209">
                  <c:v>0.6705972687807793</c:v>
                </c:pt>
                <c:pt idx="210">
                  <c:v>0.6768845638272516</c:v>
                </c:pt>
                <c:pt idx="211">
                  <c:v>0.68320459074100315</c:v>
                </c:pt>
                <c:pt idx="212">
                  <c:v>0.68955740649290287</c:v>
                </c:pt>
                <c:pt idx="213">
                  <c:v>0.69594306804918915</c:v>
                </c:pt>
                <c:pt idx="214">
                  <c:v>0.70236163237079952</c:v>
                </c:pt>
                <c:pt idx="215">
                  <c:v>0.70881315641271347</c:v>
                </c:pt>
                <c:pt idx="216">
                  <c:v>0.71529769712331259</c:v>
                </c:pt>
                <c:pt idx="217">
                  <c:v>0.72181531144375799</c:v>
                </c:pt>
                <c:pt idx="218">
                  <c:v>0.72836605630738205</c:v>
                </c:pt>
                <c:pt idx="219">
                  <c:v>0.73494998863909611</c:v>
                </c:pt>
                <c:pt idx="220">
                  <c:v>0.74156716535481293</c:v>
                </c:pt>
                <c:pt idx="221">
                  <c:v>0.74821764336088514</c:v>
                </c:pt>
                <c:pt idx="222">
                  <c:v>0.75490147955355391</c:v>
                </c:pt>
                <c:pt idx="223">
                  <c:v>0.76161873081841724</c:v>
                </c:pt>
                <c:pt idx="224">
                  <c:v>0.76836945402990542</c:v>
                </c:pt>
                <c:pt idx="225">
                  <c:v>0.77515370605077527</c:v>
                </c:pt>
                <c:pt idx="226">
                  <c:v>0.78197154373161382</c:v>
                </c:pt>
                <c:pt idx="227">
                  <c:v>0.78882302391035486</c:v>
                </c:pt>
                <c:pt idx="228">
                  <c:v>0.79570820341180859</c:v>
                </c:pt>
                <c:pt idx="229">
                  <c:v>0.80262713904720351</c:v>
                </c:pt>
                <c:pt idx="230">
                  <c:v>0.80957988761373756</c:v>
                </c:pt>
                <c:pt idx="231">
                  <c:v>0.81656650589414304</c:v>
                </c:pt>
                <c:pt idx="232">
                  <c:v>0.82358705065626225</c:v>
                </c:pt>
                <c:pt idx="233">
                  <c:v>0.83064157865263066</c:v>
                </c:pt>
                <c:pt idx="234">
                  <c:v>0.83773014662007828</c:v>
                </c:pt>
                <c:pt idx="235">
                  <c:v>0.84485281127932943</c:v>
                </c:pt>
                <c:pt idx="236">
                  <c:v>0.85200962933462476</c:v>
                </c:pt>
                <c:pt idx="237">
                  <c:v>0.85920065747334451</c:v>
                </c:pt>
                <c:pt idx="238">
                  <c:v>0.86642595236564557</c:v>
                </c:pt>
                <c:pt idx="239">
                  <c:v>0.87368557066410502</c:v>
                </c:pt>
                <c:pt idx="240">
                  <c:v>0.88097956900337693</c:v>
                </c:pt>
                <c:pt idx="241">
                  <c:v>0.88830800399985099</c:v>
                </c:pt>
                <c:pt idx="242">
                  <c:v>0.8956709322513281</c:v>
                </c:pt>
                <c:pt idx="243">
                  <c:v>0.90306841033669782</c:v>
                </c:pt>
                <c:pt idx="244">
                  <c:v>0.910500494815628</c:v>
                </c:pt>
                <c:pt idx="245">
                  <c:v>0.91796724222825865</c:v>
                </c:pt>
                <c:pt idx="246">
                  <c:v>0.92546870909490886</c:v>
                </c:pt>
                <c:pt idx="247">
                  <c:v>0.93300495191578625</c:v>
                </c:pt>
                <c:pt idx="248">
                  <c:v>0.9405760271707061</c:v>
                </c:pt>
                <c:pt idx="249">
                  <c:v>0.94818199131881975</c:v>
                </c:pt>
                <c:pt idx="250">
                  <c:v>0.95582290079834531</c:v>
                </c:pt>
                <c:pt idx="251">
                  <c:v>0.96349881202630949</c:v>
                </c:pt>
                <c:pt idx="252">
                  <c:v>0.97120978139829528</c:v>
                </c:pt>
                <c:pt idx="253">
                  <c:v>0.978955865288194</c:v>
                </c:pt>
                <c:pt idx="254">
                  <c:v>0.98673712004796832</c:v>
                </c:pt>
                <c:pt idx="255">
                  <c:v>0.99455360200741527</c:v>
                </c:pt>
                <c:pt idx="256">
                  <c:v>1.0024053674739428</c:v>
                </c:pt>
                <c:pt idx="257">
                  <c:v>1.010292472732345</c:v>
                </c:pt>
                <c:pt idx="258">
                  <c:v>1.0182149740445903</c:v>
                </c:pt>
                <c:pt idx="259">
                  <c:v>1.0261729276496088</c:v>
                </c:pt>
                <c:pt idx="260">
                  <c:v>1.0341663897630902</c:v>
                </c:pt>
                <c:pt idx="261">
                  <c:v>1.0421954165772847</c:v>
                </c:pt>
                <c:pt idx="262">
                  <c:v>1.0502600642608098</c:v>
                </c:pt>
                <c:pt idx="263">
                  <c:v>1.0583603889584634</c:v>
                </c:pt>
                <c:pt idx="264">
                  <c:v>1.0664964467910401</c:v>
                </c:pt>
                <c:pt idx="265">
                  <c:v>1.0746682938551531</c:v>
                </c:pt>
                <c:pt idx="266">
                  <c:v>1.0828759862230632</c:v>
                </c:pt>
                <c:pt idx="267">
                  <c:v>1.0911195799425091</c:v>
                </c:pt>
                <c:pt idx="268">
                  <c:v>1.0993991310365443</c:v>
                </c:pt>
                <c:pt idx="269">
                  <c:v>1.1077146955033785</c:v>
                </c:pt>
                <c:pt idx="270">
                  <c:v>1.1160663293162243</c:v>
                </c:pt>
                <c:pt idx="271">
                  <c:v>1.1244540884231453</c:v>
                </c:pt>
                <c:pt idx="272">
                  <c:v>1.1328780287469111</c:v>
                </c:pt>
                <c:pt idx="273">
                  <c:v>1.1413382061848574</c:v>
                </c:pt>
                <c:pt idx="274">
                  <c:v>1.1498346766087446</c:v>
                </c:pt>
                <c:pt idx="275">
                  <c:v>1.1583674958646295</c:v>
                </c:pt>
                <c:pt idx="276">
                  <c:v>1.1669367197727318</c:v>
                </c:pt>
                <c:pt idx="277">
                  <c:v>1.1755424041273088</c:v>
                </c:pt>
                <c:pt idx="278">
                  <c:v>1.1841846046965354</c:v>
                </c:pt>
                <c:pt idx="279">
                  <c:v>1.1928633772223831</c:v>
                </c:pt>
                <c:pt idx="280">
                  <c:v>1.2015787774205067</c:v>
                </c:pt>
                <c:pt idx="281">
                  <c:v>1.2103308609801329</c:v>
                </c:pt>
                <c:pt idx="282">
                  <c:v>1.2191196835639508</c:v>
                </c:pt>
                <c:pt idx="283">
                  <c:v>1.2279453008080092</c:v>
                </c:pt>
                <c:pt idx="284">
                  <c:v>1.2368077683216145</c:v>
                </c:pt>
                <c:pt idx="285">
                  <c:v>1.2457071416872314</c:v>
                </c:pt>
                <c:pt idx="286">
                  <c:v>1.2546434764603884</c:v>
                </c:pt>
                <c:pt idx="287">
                  <c:v>1.2636168281695865</c:v>
                </c:pt>
                <c:pt idx="288">
                  <c:v>1.2726272523162092</c:v>
                </c:pt>
                <c:pt idx="289">
                  <c:v>1.2816748043744361</c:v>
                </c:pt>
                <c:pt idx="290">
                  <c:v>1.2907595397911602</c:v>
                </c:pt>
                <c:pt idx="291">
                  <c:v>1.299881513985907</c:v>
                </c:pt>
                <c:pt idx="292">
                  <c:v>1.3090407823507562</c:v>
                </c:pt>
                <c:pt idx="293">
                  <c:v>1.3182374002502668</c:v>
                </c:pt>
                <c:pt idx="294">
                  <c:v>1.3274714230214057</c:v>
                </c:pt>
                <c:pt idx="295">
                  <c:v>1.3367429059734743</c:v>
                </c:pt>
                <c:pt idx="296">
                  <c:v>1.3460519043880452</c:v>
                </c:pt>
                <c:pt idx="297">
                  <c:v>1.3553984735188935</c:v>
                </c:pt>
                <c:pt idx="298">
                  <c:v>1.3647826685919364</c:v>
                </c:pt>
                <c:pt idx="299">
                  <c:v>1.3742045448051698</c:v>
                </c:pt>
                <c:pt idx="300">
                  <c:v>1.3836641573286146</c:v>
                </c:pt>
                <c:pt idx="301">
                  <c:v>1.3931615613042567</c:v>
                </c:pt>
                <c:pt idx="302">
                  <c:v>1.4026968118459953</c:v>
                </c:pt>
                <c:pt idx="303">
                  <c:v>1.4122699640395904</c:v>
                </c:pt>
                <c:pt idx="304">
                  <c:v>1.4218810729426141</c:v>
                </c:pt>
                <c:pt idx="305">
                  <c:v>1.4315301935844025</c:v>
                </c:pt>
                <c:pt idx="306">
                  <c:v>1.4412173809660092</c:v>
                </c:pt>
                <c:pt idx="307">
                  <c:v>1.450942690060165</c:v>
                </c:pt>
                <c:pt idx="308">
                  <c:v>1.4607061758112316</c:v>
                </c:pt>
                <c:pt idx="309">
                  <c:v>1.4705078931351667</c:v>
                </c:pt>
                <c:pt idx="310">
                  <c:v>1.4803478969194825</c:v>
                </c:pt>
                <c:pt idx="311">
                  <c:v>1.4902262420232106</c:v>
                </c:pt>
                <c:pt idx="312">
                  <c:v>1.5001429832768685</c:v>
                </c:pt>
                <c:pt idx="313">
                  <c:v>1.5100981754824254</c:v>
                </c:pt>
                <c:pt idx="314">
                  <c:v>1.5200918734132733</c:v>
                </c:pt>
                <c:pt idx="315">
                  <c:v>1.5301241318141945</c:v>
                </c:pt>
                <c:pt idx="316">
                  <c:v>1.5401950054013367</c:v>
                </c:pt>
                <c:pt idx="317">
                  <c:v>1.5503045488621865</c:v>
                </c:pt>
                <c:pt idx="318">
                  <c:v>1.5604528168555425</c:v>
                </c:pt>
                <c:pt idx="319">
                  <c:v>1.5706398640114945</c:v>
                </c:pt>
                <c:pt idx="320">
                  <c:v>1.580865744931401</c:v>
                </c:pt>
                <c:pt idx="321">
                  <c:v>1.5911305141878678</c:v>
                </c:pt>
                <c:pt idx="322">
                  <c:v>1.6014342263247323</c:v>
                </c:pt>
                <c:pt idx="323">
                  <c:v>1.6117769358570431</c:v>
                </c:pt>
                <c:pt idx="324">
                  <c:v>1.6221586972710447</c:v>
                </c:pt>
                <c:pt idx="325">
                  <c:v>1.6325795650241621</c:v>
                </c:pt>
                <c:pt idx="326">
                  <c:v>1.6430395935449889</c:v>
                </c:pt>
                <c:pt idx="327">
                  <c:v>1.6535388372332751</c:v>
                </c:pt>
                <c:pt idx="328">
                  <c:v>1.6640773504599133</c:v>
                </c:pt>
                <c:pt idx="329">
                  <c:v>1.6746551875669315</c:v>
                </c:pt>
                <c:pt idx="330">
                  <c:v>1.6852724028674857</c:v>
                </c:pt>
                <c:pt idx="331">
                  <c:v>1.695929050645846</c:v>
                </c:pt>
                <c:pt idx="332">
                  <c:v>1.7066251851574001</c:v>
                </c:pt>
                <c:pt idx="333">
                  <c:v>1.7173608606286392</c:v>
                </c:pt>
                <c:pt idx="334">
                  <c:v>1.7281361312571586</c:v>
                </c:pt>
                <c:pt idx="335">
                  <c:v>1.7389510512116524</c:v>
                </c:pt>
                <c:pt idx="336">
                  <c:v>1.7498056746319148</c:v>
                </c:pt>
                <c:pt idx="337">
                  <c:v>1.7607000556288348</c:v>
                </c:pt>
                <c:pt idx="338">
                  <c:v>1.7716342482843994</c:v>
                </c:pt>
                <c:pt idx="339">
                  <c:v>1.782608306651692</c:v>
                </c:pt>
                <c:pt idx="340">
                  <c:v>1.7936222847548968</c:v>
                </c:pt>
                <c:pt idx="341">
                  <c:v>1.804676236589299</c:v>
                </c:pt>
                <c:pt idx="342">
                  <c:v>1.8157702161212916</c:v>
                </c:pt>
                <c:pt idx="343">
                  <c:v>1.8269042772883768</c:v>
                </c:pt>
                <c:pt idx="344">
                  <c:v>1.8380784739991736</c:v>
                </c:pt>
                <c:pt idx="345">
                  <c:v>1.8492928601334246</c:v>
                </c:pt>
                <c:pt idx="346">
                  <c:v>1.8605474895419993</c:v>
                </c:pt>
                <c:pt idx="347">
                  <c:v>1.8718424160469083</c:v>
                </c:pt>
                <c:pt idx="348">
                  <c:v>1.8831776934413063</c:v>
                </c:pt>
                <c:pt idx="349">
                  <c:v>1.8945533754895041</c:v>
                </c:pt>
                <c:pt idx="350">
                  <c:v>1.9059695159269792</c:v>
                </c:pt>
                <c:pt idx="351">
                  <c:v>1.9174261684603877</c:v>
                </c:pt>
                <c:pt idx="352">
                  <c:v>1.9289233867675719</c:v>
                </c:pt>
                <c:pt idx="353">
                  <c:v>1.9404612244975792</c:v>
                </c:pt>
                <c:pt idx="354">
                  <c:v>1.9520397352706691</c:v>
                </c:pt>
                <c:pt idx="355">
                  <c:v>1.9636589726783302</c:v>
                </c:pt>
                <c:pt idx="356">
                  <c:v>1.9753189902832962</c:v>
                </c:pt>
                <c:pt idx="357">
                  <c:v>1.9870198416195566</c:v>
                </c:pt>
                <c:pt idx="358">
                  <c:v>1.9987615801923768</c:v>
                </c:pt>
                <c:pt idx="359">
                  <c:v>2.0105442594783121</c:v>
                </c:pt>
                <c:pt idx="360">
                  <c:v>2.0223679329252255</c:v>
                </c:pt>
                <c:pt idx="361">
                  <c:v>2.0342326539523068</c:v>
                </c:pt>
                <c:pt idx="362">
                  <c:v>2.0461384759500865</c:v>
                </c:pt>
                <c:pt idx="363">
                  <c:v>2.0580854522804608</c:v>
                </c:pt>
                <c:pt idx="364">
                  <c:v>2.0700736362767045</c:v>
                </c:pt>
                <c:pt idx="365">
                  <c:v>2.0821030812434969</c:v>
                </c:pt>
                <c:pt idx="366">
                  <c:v>2.0941738404569366</c:v>
                </c:pt>
                <c:pt idx="367">
                  <c:v>2.1062859671645673</c:v>
                </c:pt>
                <c:pt idx="368">
                  <c:v>2.1184395145853951</c:v>
                </c:pt>
                <c:pt idx="369">
                  <c:v>2.1306345359099157</c:v>
                </c:pt>
                <c:pt idx="370">
                  <c:v>2.14287108430013</c:v>
                </c:pt>
                <c:pt idx="371">
                  <c:v>2.1551492128895724</c:v>
                </c:pt>
                <c:pt idx="372">
                  <c:v>2.1674689747833327</c:v>
                </c:pt>
                <c:pt idx="373">
                  <c:v>2.1798304230580774</c:v>
                </c:pt>
                <c:pt idx="374">
                  <c:v>2.1922336107620799</c:v>
                </c:pt>
                <c:pt idx="375">
                  <c:v>2.2046785909152367</c:v>
                </c:pt>
                <c:pt idx="376">
                  <c:v>2.2171654165091019</c:v>
                </c:pt>
                <c:pt idx="377">
                  <c:v>2.2296941405069042</c:v>
                </c:pt>
                <c:pt idx="378">
                  <c:v>2.2422648158435781</c:v>
                </c:pt>
                <c:pt idx="379">
                  <c:v>2.2548774954257893</c:v>
                </c:pt>
                <c:pt idx="380">
                  <c:v>2.2675322321319595</c:v>
                </c:pt>
                <c:pt idx="381">
                  <c:v>2.2802290788122956</c:v>
                </c:pt>
                <c:pt idx="382">
                  <c:v>2.2929680882888164</c:v>
                </c:pt>
                <c:pt idx="383">
                  <c:v>2.305749313355379</c:v>
                </c:pt>
                <c:pt idx="384">
                  <c:v>2.3185728067777105</c:v>
                </c:pt>
                <c:pt idx="385">
                  <c:v>2.3314386212934308</c:v>
                </c:pt>
                <c:pt idx="386">
                  <c:v>2.344346809612087</c:v>
                </c:pt>
                <c:pt idx="387">
                  <c:v>2.3572974244151812</c:v>
                </c:pt>
                <c:pt idx="388">
                  <c:v>2.3702905183561946</c:v>
                </c:pt>
                <c:pt idx="389">
                  <c:v>2.3833261440606277</c:v>
                </c:pt>
                <c:pt idx="390">
                  <c:v>2.3964043541260183</c:v>
                </c:pt>
                <c:pt idx="391">
                  <c:v>2.4095252011219808</c:v>
                </c:pt>
                <c:pt idx="392">
                  <c:v>2.4226887375902333</c:v>
                </c:pt>
                <c:pt idx="393">
                  <c:v>2.4358950160446295</c:v>
                </c:pt>
                <c:pt idx="394">
                  <c:v>2.4491440889711864</c:v>
                </c:pt>
                <c:pt idx="395">
                  <c:v>2.4624360088281225</c:v>
                </c:pt>
                <c:pt idx="396">
                  <c:v>2.4757708280458819</c:v>
                </c:pt>
                <c:pt idx="397">
                  <c:v>2.489148599027172</c:v>
                </c:pt>
                <c:pt idx="398">
                  <c:v>2.5025693741469928</c:v>
                </c:pt>
                <c:pt idx="399">
                  <c:v>2.5160332057526711</c:v>
                </c:pt>
                <c:pt idx="400">
                  <c:v>2.5295401461638893</c:v>
                </c:pt>
                <c:pt idx="401">
                  <c:v>2.5430902476727231</c:v>
                </c:pt>
              </c:numCache>
            </c:numRef>
          </c:xVal>
          <c:yVal>
            <c:numRef>
              <c:f>'Beregninger scenarie 3'!$K$1538:$K$1939</c:f>
              <c:numCache>
                <c:formatCode>0.00</c:formatCode>
                <c:ptCount val="402"/>
                <c:pt idx="0" formatCode="General">
                  <c:v>0</c:v>
                </c:pt>
                <c:pt idx="1">
                  <c:v>0</c:v>
                </c:pt>
                <c:pt idx="2" formatCode="General">
                  <c:v>0.01</c:v>
                </c:pt>
                <c:pt idx="3" formatCode="General">
                  <c:v>0.02</c:v>
                </c:pt>
                <c:pt idx="4" formatCode="General">
                  <c:v>0.03</c:v>
                </c:pt>
                <c:pt idx="5" formatCode="General">
                  <c:v>0.04</c:v>
                </c:pt>
                <c:pt idx="6" formatCode="General">
                  <c:v>0.05</c:v>
                </c:pt>
                <c:pt idx="7" formatCode="General">
                  <c:v>6.0000000000000005E-2</c:v>
                </c:pt>
                <c:pt idx="8" formatCode="General">
                  <c:v>7.0000000000000007E-2</c:v>
                </c:pt>
                <c:pt idx="9" formatCode="General">
                  <c:v>0.08</c:v>
                </c:pt>
                <c:pt idx="10" formatCode="General">
                  <c:v>0.09</c:v>
                </c:pt>
                <c:pt idx="11" formatCode="General">
                  <c:v>9.9999999999999992E-2</c:v>
                </c:pt>
                <c:pt idx="12" formatCode="General">
                  <c:v>0.10999999999999999</c:v>
                </c:pt>
                <c:pt idx="13" formatCode="General">
                  <c:v>0.11999999999999998</c:v>
                </c:pt>
                <c:pt idx="14" formatCode="General">
                  <c:v>0.12999999999999998</c:v>
                </c:pt>
                <c:pt idx="15" formatCode="General">
                  <c:v>0.13999999999999999</c:v>
                </c:pt>
                <c:pt idx="16" formatCode="General">
                  <c:v>0.15</c:v>
                </c:pt>
                <c:pt idx="17" formatCode="General">
                  <c:v>0.16</c:v>
                </c:pt>
                <c:pt idx="18" formatCode="General">
                  <c:v>0.17</c:v>
                </c:pt>
                <c:pt idx="19" formatCode="General">
                  <c:v>0.18000000000000002</c:v>
                </c:pt>
                <c:pt idx="20" formatCode="General">
                  <c:v>0.19000000000000003</c:v>
                </c:pt>
                <c:pt idx="21" formatCode="General">
                  <c:v>0.20000000000000004</c:v>
                </c:pt>
                <c:pt idx="22" formatCode="General">
                  <c:v>0.21000000000000005</c:v>
                </c:pt>
                <c:pt idx="23" formatCode="General">
                  <c:v>0.22000000000000006</c:v>
                </c:pt>
                <c:pt idx="24" formatCode="General">
                  <c:v>0.23000000000000007</c:v>
                </c:pt>
                <c:pt idx="25" formatCode="General">
                  <c:v>0.24000000000000007</c:v>
                </c:pt>
                <c:pt idx="26" formatCode="General">
                  <c:v>0.25000000000000006</c:v>
                </c:pt>
                <c:pt idx="27" formatCode="General">
                  <c:v>0.26000000000000006</c:v>
                </c:pt>
                <c:pt idx="28" formatCode="General">
                  <c:v>0.27000000000000007</c:v>
                </c:pt>
                <c:pt idx="29" formatCode="General">
                  <c:v>0.28000000000000008</c:v>
                </c:pt>
                <c:pt idx="30" formatCode="General">
                  <c:v>0.29000000000000009</c:v>
                </c:pt>
                <c:pt idx="31" formatCode="General">
                  <c:v>0.3000000000000001</c:v>
                </c:pt>
                <c:pt idx="32" formatCode="General">
                  <c:v>0.31000000000000011</c:v>
                </c:pt>
                <c:pt idx="33" formatCode="General">
                  <c:v>0.32000000000000012</c:v>
                </c:pt>
                <c:pt idx="34" formatCode="General">
                  <c:v>0.33000000000000013</c:v>
                </c:pt>
                <c:pt idx="35" formatCode="General">
                  <c:v>0.34000000000000014</c:v>
                </c:pt>
                <c:pt idx="36" formatCode="General">
                  <c:v>0.35000000000000014</c:v>
                </c:pt>
                <c:pt idx="37" formatCode="General">
                  <c:v>0.36000000000000015</c:v>
                </c:pt>
                <c:pt idx="38" formatCode="General">
                  <c:v>0.37000000000000016</c:v>
                </c:pt>
                <c:pt idx="39" formatCode="General">
                  <c:v>0.38000000000000017</c:v>
                </c:pt>
                <c:pt idx="40" formatCode="General">
                  <c:v>0.39000000000000018</c:v>
                </c:pt>
                <c:pt idx="41" formatCode="General">
                  <c:v>0.40000000000000019</c:v>
                </c:pt>
                <c:pt idx="42" formatCode="General">
                  <c:v>0.4100000000000002</c:v>
                </c:pt>
                <c:pt idx="43" formatCode="General">
                  <c:v>0.42000000000000021</c:v>
                </c:pt>
                <c:pt idx="44" formatCode="General">
                  <c:v>0.43000000000000022</c:v>
                </c:pt>
                <c:pt idx="45" formatCode="General">
                  <c:v>0.44000000000000022</c:v>
                </c:pt>
                <c:pt idx="46" formatCode="General">
                  <c:v>0.45000000000000023</c:v>
                </c:pt>
                <c:pt idx="47" formatCode="General">
                  <c:v>0.46000000000000024</c:v>
                </c:pt>
                <c:pt idx="48" formatCode="General">
                  <c:v>0.47000000000000025</c:v>
                </c:pt>
                <c:pt idx="49" formatCode="General">
                  <c:v>0.48000000000000026</c:v>
                </c:pt>
                <c:pt idx="50" formatCode="General">
                  <c:v>0.49000000000000027</c:v>
                </c:pt>
                <c:pt idx="51" formatCode="General">
                  <c:v>0.50000000000000022</c:v>
                </c:pt>
                <c:pt idx="52" formatCode="General">
                  <c:v>0.51000000000000023</c:v>
                </c:pt>
                <c:pt idx="53" formatCode="General">
                  <c:v>0.52000000000000024</c:v>
                </c:pt>
                <c:pt idx="54" formatCode="General">
                  <c:v>0.53000000000000025</c:v>
                </c:pt>
                <c:pt idx="55" formatCode="General">
                  <c:v>0.54000000000000026</c:v>
                </c:pt>
                <c:pt idx="56" formatCode="General">
                  <c:v>0.55000000000000027</c:v>
                </c:pt>
                <c:pt idx="57" formatCode="General">
                  <c:v>0.56000000000000028</c:v>
                </c:pt>
                <c:pt idx="58" formatCode="General">
                  <c:v>0.57000000000000028</c:v>
                </c:pt>
                <c:pt idx="59" formatCode="General">
                  <c:v>0.58000000000000029</c:v>
                </c:pt>
                <c:pt idx="60" formatCode="General">
                  <c:v>0.5900000000000003</c:v>
                </c:pt>
                <c:pt idx="61" formatCode="General">
                  <c:v>0.60000000000000031</c:v>
                </c:pt>
                <c:pt idx="62" formatCode="General">
                  <c:v>0.61000000000000032</c:v>
                </c:pt>
                <c:pt idx="63" formatCode="General">
                  <c:v>0.62000000000000033</c:v>
                </c:pt>
                <c:pt idx="64" formatCode="General">
                  <c:v>0.63000000000000034</c:v>
                </c:pt>
                <c:pt idx="65" formatCode="General">
                  <c:v>0.64000000000000035</c:v>
                </c:pt>
                <c:pt idx="66" formatCode="General">
                  <c:v>0.65000000000000036</c:v>
                </c:pt>
                <c:pt idx="67" formatCode="General">
                  <c:v>0.66000000000000036</c:v>
                </c:pt>
                <c:pt idx="68" formatCode="General">
                  <c:v>0.67000000000000037</c:v>
                </c:pt>
                <c:pt idx="69" formatCode="General">
                  <c:v>0.68000000000000038</c:v>
                </c:pt>
                <c:pt idx="70" formatCode="General">
                  <c:v>0.69000000000000039</c:v>
                </c:pt>
                <c:pt idx="71" formatCode="General">
                  <c:v>0.7000000000000004</c:v>
                </c:pt>
                <c:pt idx="72" formatCode="General">
                  <c:v>0.71000000000000041</c:v>
                </c:pt>
                <c:pt idx="73" formatCode="General">
                  <c:v>0.72000000000000042</c:v>
                </c:pt>
                <c:pt idx="74" formatCode="General">
                  <c:v>0.73000000000000043</c:v>
                </c:pt>
                <c:pt idx="75" formatCode="General">
                  <c:v>0.74000000000000044</c:v>
                </c:pt>
                <c:pt idx="76" formatCode="General">
                  <c:v>0.75000000000000044</c:v>
                </c:pt>
                <c:pt idx="77" formatCode="General">
                  <c:v>0.76000000000000045</c:v>
                </c:pt>
                <c:pt idx="78" formatCode="General">
                  <c:v>0.77000000000000046</c:v>
                </c:pt>
                <c:pt idx="79" formatCode="General">
                  <c:v>0.78000000000000047</c:v>
                </c:pt>
                <c:pt idx="80" formatCode="General">
                  <c:v>0.79000000000000048</c:v>
                </c:pt>
                <c:pt idx="81" formatCode="General">
                  <c:v>0.80000000000000049</c:v>
                </c:pt>
                <c:pt idx="82" formatCode="General">
                  <c:v>0.8100000000000005</c:v>
                </c:pt>
                <c:pt idx="83" formatCode="General">
                  <c:v>0.82000000000000051</c:v>
                </c:pt>
                <c:pt idx="84" formatCode="General">
                  <c:v>0.83000000000000052</c:v>
                </c:pt>
                <c:pt idx="85" formatCode="General">
                  <c:v>0.84000000000000052</c:v>
                </c:pt>
                <c:pt idx="86" formatCode="General">
                  <c:v>0.85000000000000053</c:v>
                </c:pt>
                <c:pt idx="87" formatCode="General">
                  <c:v>0.86000000000000054</c:v>
                </c:pt>
                <c:pt idx="88" formatCode="General">
                  <c:v>0.87000000000000055</c:v>
                </c:pt>
                <c:pt idx="89" formatCode="General">
                  <c:v>0.88000000000000056</c:v>
                </c:pt>
                <c:pt idx="90" formatCode="General">
                  <c:v>0.89000000000000057</c:v>
                </c:pt>
                <c:pt idx="91" formatCode="General">
                  <c:v>0.90000000000000058</c:v>
                </c:pt>
                <c:pt idx="92" formatCode="General">
                  <c:v>0.91000000000000059</c:v>
                </c:pt>
                <c:pt idx="93" formatCode="General">
                  <c:v>0.9200000000000006</c:v>
                </c:pt>
                <c:pt idx="94" formatCode="General">
                  <c:v>0.9300000000000006</c:v>
                </c:pt>
                <c:pt idx="95" formatCode="General">
                  <c:v>0.94000000000000061</c:v>
                </c:pt>
                <c:pt idx="96" formatCode="General">
                  <c:v>0.95000000000000062</c:v>
                </c:pt>
                <c:pt idx="97" formatCode="General">
                  <c:v>0.96000000000000063</c:v>
                </c:pt>
                <c:pt idx="98" formatCode="General">
                  <c:v>0.97000000000000064</c:v>
                </c:pt>
                <c:pt idx="99" formatCode="General">
                  <c:v>0.98000000000000065</c:v>
                </c:pt>
                <c:pt idx="100" formatCode="General">
                  <c:v>0.99000000000000066</c:v>
                </c:pt>
                <c:pt idx="101" formatCode="General">
                  <c:v>1.0000000000000007</c:v>
                </c:pt>
                <c:pt idx="102" formatCode="General">
                  <c:v>1.0100000000000007</c:v>
                </c:pt>
                <c:pt idx="103" formatCode="General">
                  <c:v>1.0200000000000007</c:v>
                </c:pt>
                <c:pt idx="104" formatCode="General">
                  <c:v>1.0300000000000007</c:v>
                </c:pt>
                <c:pt idx="105" formatCode="General">
                  <c:v>1.0400000000000007</c:v>
                </c:pt>
                <c:pt idx="106" formatCode="General">
                  <c:v>1.0500000000000007</c:v>
                </c:pt>
                <c:pt idx="107" formatCode="General">
                  <c:v>1.0600000000000007</c:v>
                </c:pt>
                <c:pt idx="108" formatCode="General">
                  <c:v>1.0700000000000007</c:v>
                </c:pt>
                <c:pt idx="109" formatCode="General">
                  <c:v>1.0800000000000007</c:v>
                </c:pt>
                <c:pt idx="110" formatCode="General">
                  <c:v>1.0900000000000007</c:v>
                </c:pt>
                <c:pt idx="111" formatCode="General">
                  <c:v>1.1000000000000008</c:v>
                </c:pt>
                <c:pt idx="112" formatCode="General">
                  <c:v>1.1100000000000008</c:v>
                </c:pt>
                <c:pt idx="113" formatCode="General">
                  <c:v>1.1200000000000008</c:v>
                </c:pt>
                <c:pt idx="114" formatCode="General">
                  <c:v>1.1300000000000008</c:v>
                </c:pt>
                <c:pt idx="115" formatCode="General">
                  <c:v>1.1400000000000008</c:v>
                </c:pt>
                <c:pt idx="116" formatCode="General">
                  <c:v>1.1500000000000008</c:v>
                </c:pt>
                <c:pt idx="117" formatCode="General">
                  <c:v>1.1600000000000008</c:v>
                </c:pt>
                <c:pt idx="118" formatCode="General">
                  <c:v>1.1700000000000008</c:v>
                </c:pt>
                <c:pt idx="119" formatCode="General">
                  <c:v>1.1800000000000008</c:v>
                </c:pt>
                <c:pt idx="120" formatCode="General">
                  <c:v>1.1900000000000008</c:v>
                </c:pt>
                <c:pt idx="121" formatCode="General">
                  <c:v>1.2000000000000008</c:v>
                </c:pt>
                <c:pt idx="122" formatCode="General">
                  <c:v>1.2100000000000009</c:v>
                </c:pt>
                <c:pt idx="123" formatCode="General">
                  <c:v>1.2200000000000009</c:v>
                </c:pt>
                <c:pt idx="124" formatCode="General">
                  <c:v>1.2300000000000009</c:v>
                </c:pt>
                <c:pt idx="125" formatCode="General">
                  <c:v>1.2400000000000009</c:v>
                </c:pt>
                <c:pt idx="126" formatCode="General">
                  <c:v>1.2500000000000009</c:v>
                </c:pt>
                <c:pt idx="127" formatCode="General">
                  <c:v>1.2600000000000009</c:v>
                </c:pt>
                <c:pt idx="128" formatCode="General">
                  <c:v>1.2700000000000009</c:v>
                </c:pt>
                <c:pt idx="129" formatCode="General">
                  <c:v>1.2800000000000009</c:v>
                </c:pt>
                <c:pt idx="130" formatCode="General">
                  <c:v>1.2900000000000009</c:v>
                </c:pt>
                <c:pt idx="131" formatCode="General">
                  <c:v>1.3000000000000009</c:v>
                </c:pt>
                <c:pt idx="132" formatCode="General">
                  <c:v>1.3100000000000009</c:v>
                </c:pt>
                <c:pt idx="133" formatCode="General">
                  <c:v>1.320000000000001</c:v>
                </c:pt>
                <c:pt idx="134" formatCode="General">
                  <c:v>1.330000000000001</c:v>
                </c:pt>
                <c:pt idx="135" formatCode="General">
                  <c:v>1.340000000000001</c:v>
                </c:pt>
                <c:pt idx="136" formatCode="General">
                  <c:v>1.350000000000001</c:v>
                </c:pt>
                <c:pt idx="137" formatCode="General">
                  <c:v>1.360000000000001</c:v>
                </c:pt>
                <c:pt idx="138" formatCode="General">
                  <c:v>1.370000000000001</c:v>
                </c:pt>
                <c:pt idx="139" formatCode="General">
                  <c:v>1.380000000000001</c:v>
                </c:pt>
                <c:pt idx="140" formatCode="General">
                  <c:v>1.390000000000001</c:v>
                </c:pt>
                <c:pt idx="141" formatCode="General">
                  <c:v>1.400000000000001</c:v>
                </c:pt>
                <c:pt idx="142" formatCode="General">
                  <c:v>1.410000000000001</c:v>
                </c:pt>
                <c:pt idx="143" formatCode="General">
                  <c:v>1.420000000000001</c:v>
                </c:pt>
                <c:pt idx="144" formatCode="General">
                  <c:v>1.430000000000001</c:v>
                </c:pt>
                <c:pt idx="145" formatCode="General">
                  <c:v>1.4400000000000011</c:v>
                </c:pt>
                <c:pt idx="146" formatCode="General">
                  <c:v>1.4500000000000011</c:v>
                </c:pt>
                <c:pt idx="147" formatCode="General">
                  <c:v>1.4600000000000011</c:v>
                </c:pt>
                <c:pt idx="148" formatCode="General">
                  <c:v>1.4700000000000011</c:v>
                </c:pt>
                <c:pt idx="149" formatCode="General">
                  <c:v>1.4800000000000011</c:v>
                </c:pt>
                <c:pt idx="150" formatCode="General">
                  <c:v>1.4900000000000011</c:v>
                </c:pt>
                <c:pt idx="151" formatCode="General">
                  <c:v>1.5000000000000011</c:v>
                </c:pt>
                <c:pt idx="152" formatCode="General">
                  <c:v>1.5100000000000011</c:v>
                </c:pt>
                <c:pt idx="153" formatCode="General">
                  <c:v>1.5200000000000011</c:v>
                </c:pt>
                <c:pt idx="154" formatCode="General">
                  <c:v>1.5300000000000011</c:v>
                </c:pt>
                <c:pt idx="155" formatCode="General">
                  <c:v>1.5400000000000011</c:v>
                </c:pt>
                <c:pt idx="156" formatCode="General">
                  <c:v>1.5500000000000012</c:v>
                </c:pt>
                <c:pt idx="157" formatCode="General">
                  <c:v>1.5600000000000012</c:v>
                </c:pt>
                <c:pt idx="158" formatCode="General">
                  <c:v>1.5700000000000012</c:v>
                </c:pt>
                <c:pt idx="159" formatCode="General">
                  <c:v>1.5800000000000012</c:v>
                </c:pt>
                <c:pt idx="160" formatCode="General">
                  <c:v>1.5900000000000012</c:v>
                </c:pt>
                <c:pt idx="161" formatCode="General">
                  <c:v>1.6000000000000012</c:v>
                </c:pt>
                <c:pt idx="162" formatCode="General">
                  <c:v>1.6100000000000012</c:v>
                </c:pt>
                <c:pt idx="163" formatCode="General">
                  <c:v>1.6200000000000012</c:v>
                </c:pt>
                <c:pt idx="164" formatCode="General">
                  <c:v>1.6300000000000012</c:v>
                </c:pt>
                <c:pt idx="165" formatCode="General">
                  <c:v>1.6400000000000012</c:v>
                </c:pt>
                <c:pt idx="166" formatCode="General">
                  <c:v>1.6500000000000012</c:v>
                </c:pt>
                <c:pt idx="167" formatCode="General">
                  <c:v>1.6600000000000013</c:v>
                </c:pt>
                <c:pt idx="168" formatCode="General">
                  <c:v>1.6700000000000013</c:v>
                </c:pt>
                <c:pt idx="169" formatCode="General">
                  <c:v>1.6800000000000013</c:v>
                </c:pt>
                <c:pt idx="170" formatCode="General">
                  <c:v>1.6900000000000013</c:v>
                </c:pt>
                <c:pt idx="171" formatCode="General">
                  <c:v>1.7000000000000013</c:v>
                </c:pt>
                <c:pt idx="172" formatCode="General">
                  <c:v>1.7100000000000013</c:v>
                </c:pt>
                <c:pt idx="173" formatCode="General">
                  <c:v>1.7200000000000013</c:v>
                </c:pt>
                <c:pt idx="174" formatCode="General">
                  <c:v>1.7300000000000013</c:v>
                </c:pt>
                <c:pt idx="175" formatCode="General">
                  <c:v>1.7400000000000013</c:v>
                </c:pt>
                <c:pt idx="176" formatCode="General">
                  <c:v>1.7500000000000013</c:v>
                </c:pt>
                <c:pt idx="177" formatCode="General">
                  <c:v>1.7600000000000013</c:v>
                </c:pt>
                <c:pt idx="178" formatCode="General">
                  <c:v>1.7700000000000014</c:v>
                </c:pt>
                <c:pt idx="179" formatCode="General">
                  <c:v>1.7800000000000014</c:v>
                </c:pt>
                <c:pt idx="180" formatCode="General">
                  <c:v>1.7900000000000014</c:v>
                </c:pt>
                <c:pt idx="181" formatCode="General">
                  <c:v>1.8000000000000014</c:v>
                </c:pt>
                <c:pt idx="182" formatCode="General">
                  <c:v>1.8100000000000014</c:v>
                </c:pt>
                <c:pt idx="183" formatCode="General">
                  <c:v>1.8200000000000014</c:v>
                </c:pt>
                <c:pt idx="184" formatCode="General">
                  <c:v>1.8300000000000014</c:v>
                </c:pt>
                <c:pt idx="185" formatCode="General">
                  <c:v>1.8400000000000014</c:v>
                </c:pt>
                <c:pt idx="186" formatCode="General">
                  <c:v>1.8500000000000014</c:v>
                </c:pt>
                <c:pt idx="187" formatCode="General">
                  <c:v>1.8600000000000014</c:v>
                </c:pt>
                <c:pt idx="188" formatCode="General">
                  <c:v>1.8700000000000014</c:v>
                </c:pt>
                <c:pt idx="189" formatCode="General">
                  <c:v>1.8800000000000014</c:v>
                </c:pt>
                <c:pt idx="190" formatCode="General">
                  <c:v>1.8900000000000015</c:v>
                </c:pt>
                <c:pt idx="191" formatCode="General">
                  <c:v>1.9000000000000015</c:v>
                </c:pt>
                <c:pt idx="192" formatCode="General">
                  <c:v>1.9100000000000015</c:v>
                </c:pt>
                <c:pt idx="193" formatCode="General">
                  <c:v>1.9200000000000015</c:v>
                </c:pt>
                <c:pt idx="194" formatCode="General">
                  <c:v>1.9300000000000015</c:v>
                </c:pt>
                <c:pt idx="195" formatCode="General">
                  <c:v>1.9400000000000015</c:v>
                </c:pt>
                <c:pt idx="196" formatCode="General">
                  <c:v>1.9500000000000015</c:v>
                </c:pt>
                <c:pt idx="197" formatCode="General">
                  <c:v>1.9600000000000015</c:v>
                </c:pt>
                <c:pt idx="198" formatCode="General">
                  <c:v>1.9700000000000015</c:v>
                </c:pt>
                <c:pt idx="199" formatCode="General">
                  <c:v>1.9800000000000015</c:v>
                </c:pt>
                <c:pt idx="200" formatCode="General">
                  <c:v>1.9900000000000015</c:v>
                </c:pt>
                <c:pt idx="201" formatCode="General">
                  <c:v>2.0000000000000013</c:v>
                </c:pt>
                <c:pt idx="202" formatCode="General">
                  <c:v>2.0100000000000011</c:v>
                </c:pt>
                <c:pt idx="203" formatCode="General">
                  <c:v>2.0200000000000009</c:v>
                </c:pt>
                <c:pt idx="204" formatCode="General">
                  <c:v>2.0300000000000007</c:v>
                </c:pt>
                <c:pt idx="205" formatCode="General">
                  <c:v>2.0400000000000005</c:v>
                </c:pt>
                <c:pt idx="206" formatCode="General">
                  <c:v>2.0500000000000003</c:v>
                </c:pt>
                <c:pt idx="207" formatCode="General">
                  <c:v>2.06</c:v>
                </c:pt>
                <c:pt idx="208" formatCode="General">
                  <c:v>2.0699999999999998</c:v>
                </c:pt>
                <c:pt idx="209" formatCode="General">
                  <c:v>2.0799999999999996</c:v>
                </c:pt>
                <c:pt idx="210" formatCode="General">
                  <c:v>2.0899999999999994</c:v>
                </c:pt>
                <c:pt idx="211" formatCode="General">
                  <c:v>2.0999999999999992</c:v>
                </c:pt>
                <c:pt idx="212" formatCode="General">
                  <c:v>2.109999999999999</c:v>
                </c:pt>
                <c:pt idx="213" formatCode="General">
                  <c:v>2.1199999999999988</c:v>
                </c:pt>
                <c:pt idx="214" formatCode="General">
                  <c:v>2.1299999999999986</c:v>
                </c:pt>
                <c:pt idx="215" formatCode="General">
                  <c:v>2.1399999999999983</c:v>
                </c:pt>
                <c:pt idx="216" formatCode="General">
                  <c:v>2.1499999999999981</c:v>
                </c:pt>
                <c:pt idx="217" formatCode="General">
                  <c:v>2.1599999999999979</c:v>
                </c:pt>
                <c:pt idx="218" formatCode="General">
                  <c:v>2.1699999999999977</c:v>
                </c:pt>
                <c:pt idx="219" formatCode="General">
                  <c:v>2.1799999999999975</c:v>
                </c:pt>
                <c:pt idx="220" formatCode="General">
                  <c:v>2.1899999999999973</c:v>
                </c:pt>
                <c:pt idx="221" formatCode="General">
                  <c:v>2.1999999999999971</c:v>
                </c:pt>
                <c:pt idx="222" formatCode="General">
                  <c:v>2.2099999999999969</c:v>
                </c:pt>
                <c:pt idx="223" formatCode="General">
                  <c:v>2.2199999999999966</c:v>
                </c:pt>
                <c:pt idx="224" formatCode="General">
                  <c:v>2.2299999999999964</c:v>
                </c:pt>
                <c:pt idx="225" formatCode="General">
                  <c:v>2.2399999999999962</c:v>
                </c:pt>
                <c:pt idx="226" formatCode="General">
                  <c:v>2.249999999999996</c:v>
                </c:pt>
                <c:pt idx="227" formatCode="General">
                  <c:v>2.2599999999999958</c:v>
                </c:pt>
                <c:pt idx="228" formatCode="General">
                  <c:v>2.2699999999999956</c:v>
                </c:pt>
                <c:pt idx="229" formatCode="General">
                  <c:v>2.2799999999999954</c:v>
                </c:pt>
                <c:pt idx="230" formatCode="General">
                  <c:v>2.2899999999999952</c:v>
                </c:pt>
                <c:pt idx="231" formatCode="General">
                  <c:v>2.2999999999999949</c:v>
                </c:pt>
                <c:pt idx="232" formatCode="General">
                  <c:v>2.3099999999999947</c:v>
                </c:pt>
                <c:pt idx="233" formatCode="General">
                  <c:v>2.3199999999999945</c:v>
                </c:pt>
                <c:pt idx="234" formatCode="General">
                  <c:v>2.3299999999999943</c:v>
                </c:pt>
                <c:pt idx="235" formatCode="General">
                  <c:v>2.3399999999999941</c:v>
                </c:pt>
                <c:pt idx="236" formatCode="General">
                  <c:v>2.3499999999999939</c:v>
                </c:pt>
                <c:pt idx="237" formatCode="General">
                  <c:v>2.3599999999999937</c:v>
                </c:pt>
                <c:pt idx="238" formatCode="General">
                  <c:v>2.3699999999999934</c:v>
                </c:pt>
                <c:pt idx="239" formatCode="General">
                  <c:v>2.3799999999999932</c:v>
                </c:pt>
                <c:pt idx="240" formatCode="General">
                  <c:v>2.389999999999993</c:v>
                </c:pt>
                <c:pt idx="241" formatCode="General">
                  <c:v>2.3999999999999928</c:v>
                </c:pt>
                <c:pt idx="242" formatCode="General">
                  <c:v>2.4099999999999926</c:v>
                </c:pt>
                <c:pt idx="243" formatCode="General">
                  <c:v>2.4199999999999924</c:v>
                </c:pt>
                <c:pt idx="244" formatCode="General">
                  <c:v>2.4299999999999922</c:v>
                </c:pt>
                <c:pt idx="245" formatCode="General">
                  <c:v>2.439999999999992</c:v>
                </c:pt>
                <c:pt idx="246" formatCode="General">
                  <c:v>2.4499999999999917</c:v>
                </c:pt>
                <c:pt idx="247" formatCode="General">
                  <c:v>2.4599999999999915</c:v>
                </c:pt>
                <c:pt idx="248" formatCode="General">
                  <c:v>2.4699999999999913</c:v>
                </c:pt>
                <c:pt idx="249" formatCode="General">
                  <c:v>2.4799999999999911</c:v>
                </c:pt>
                <c:pt idx="250" formatCode="General">
                  <c:v>2.4899999999999909</c:v>
                </c:pt>
                <c:pt idx="251" formatCode="General">
                  <c:v>2.4999999999999907</c:v>
                </c:pt>
                <c:pt idx="252" formatCode="General">
                  <c:v>2.5099999999999905</c:v>
                </c:pt>
                <c:pt idx="253" formatCode="General">
                  <c:v>2.5199999999999902</c:v>
                </c:pt>
                <c:pt idx="254" formatCode="General">
                  <c:v>2.52999999999999</c:v>
                </c:pt>
                <c:pt idx="255" formatCode="General">
                  <c:v>2.5399999999999898</c:v>
                </c:pt>
                <c:pt idx="256" formatCode="General">
                  <c:v>2.5499999999999896</c:v>
                </c:pt>
                <c:pt idx="257" formatCode="General">
                  <c:v>2.5599999999999894</c:v>
                </c:pt>
                <c:pt idx="258" formatCode="General">
                  <c:v>2.5699999999999892</c:v>
                </c:pt>
                <c:pt idx="259" formatCode="General">
                  <c:v>2.579999999999989</c:v>
                </c:pt>
                <c:pt idx="260" formatCode="General">
                  <c:v>2.5899999999999888</c:v>
                </c:pt>
                <c:pt idx="261" formatCode="General">
                  <c:v>2.5999999999999885</c:v>
                </c:pt>
                <c:pt idx="262" formatCode="General">
                  <c:v>2.6099999999999883</c:v>
                </c:pt>
                <c:pt idx="263" formatCode="General">
                  <c:v>2.6199999999999881</c:v>
                </c:pt>
                <c:pt idx="264" formatCode="General">
                  <c:v>2.6299999999999879</c:v>
                </c:pt>
                <c:pt idx="265" formatCode="General">
                  <c:v>2.6399999999999877</c:v>
                </c:pt>
                <c:pt idx="266" formatCode="General">
                  <c:v>2.6499999999999875</c:v>
                </c:pt>
                <c:pt idx="267" formatCode="General">
                  <c:v>2.6599999999999873</c:v>
                </c:pt>
                <c:pt idx="268" formatCode="General">
                  <c:v>2.6699999999999871</c:v>
                </c:pt>
                <c:pt idx="269" formatCode="General">
                  <c:v>2.6799999999999868</c:v>
                </c:pt>
                <c:pt idx="270" formatCode="General">
                  <c:v>2.6899999999999866</c:v>
                </c:pt>
                <c:pt idx="271" formatCode="General">
                  <c:v>2.6999999999999864</c:v>
                </c:pt>
                <c:pt idx="272" formatCode="General">
                  <c:v>2.7099999999999862</c:v>
                </c:pt>
                <c:pt idx="273" formatCode="General">
                  <c:v>2.719999999999986</c:v>
                </c:pt>
                <c:pt idx="274" formatCode="General">
                  <c:v>2.7299999999999858</c:v>
                </c:pt>
                <c:pt idx="275" formatCode="General">
                  <c:v>2.7399999999999856</c:v>
                </c:pt>
                <c:pt idx="276" formatCode="General">
                  <c:v>2.7499999999999853</c:v>
                </c:pt>
                <c:pt idx="277" formatCode="General">
                  <c:v>2.7599999999999851</c:v>
                </c:pt>
                <c:pt idx="278" formatCode="General">
                  <c:v>2.7699999999999849</c:v>
                </c:pt>
                <c:pt idx="279" formatCode="General">
                  <c:v>2.7799999999999847</c:v>
                </c:pt>
                <c:pt idx="280" formatCode="General">
                  <c:v>2.7899999999999845</c:v>
                </c:pt>
                <c:pt idx="281" formatCode="General">
                  <c:v>2.7999999999999843</c:v>
                </c:pt>
                <c:pt idx="282" formatCode="General">
                  <c:v>2.8099999999999841</c:v>
                </c:pt>
                <c:pt idx="283" formatCode="General">
                  <c:v>2.8199999999999839</c:v>
                </c:pt>
                <c:pt idx="284" formatCode="General">
                  <c:v>2.8299999999999836</c:v>
                </c:pt>
                <c:pt idx="285" formatCode="General">
                  <c:v>2.8399999999999834</c:v>
                </c:pt>
                <c:pt idx="286" formatCode="General">
                  <c:v>2.8499999999999832</c:v>
                </c:pt>
                <c:pt idx="287" formatCode="General">
                  <c:v>2.859999999999983</c:v>
                </c:pt>
                <c:pt idx="288" formatCode="General">
                  <c:v>2.8699999999999828</c:v>
                </c:pt>
                <c:pt idx="289" formatCode="General">
                  <c:v>2.8799999999999826</c:v>
                </c:pt>
                <c:pt idx="290" formatCode="General">
                  <c:v>2.8899999999999824</c:v>
                </c:pt>
                <c:pt idx="291" formatCode="General">
                  <c:v>2.8999999999999821</c:v>
                </c:pt>
                <c:pt idx="292" formatCode="General">
                  <c:v>2.9099999999999819</c:v>
                </c:pt>
                <c:pt idx="293" formatCode="General">
                  <c:v>2.9199999999999817</c:v>
                </c:pt>
                <c:pt idx="294" formatCode="General">
                  <c:v>2.9299999999999815</c:v>
                </c:pt>
                <c:pt idx="295" formatCode="General">
                  <c:v>2.9399999999999813</c:v>
                </c:pt>
                <c:pt idx="296" formatCode="General">
                  <c:v>2.9499999999999811</c:v>
                </c:pt>
                <c:pt idx="297" formatCode="General">
                  <c:v>2.9599999999999809</c:v>
                </c:pt>
                <c:pt idx="298" formatCode="General">
                  <c:v>2.9699999999999807</c:v>
                </c:pt>
                <c:pt idx="299" formatCode="General">
                  <c:v>2.9799999999999804</c:v>
                </c:pt>
                <c:pt idx="300" formatCode="General">
                  <c:v>2.9899999999999802</c:v>
                </c:pt>
                <c:pt idx="301" formatCode="General">
                  <c:v>2.99999999999998</c:v>
                </c:pt>
                <c:pt idx="302" formatCode="General">
                  <c:v>3.0099999999999798</c:v>
                </c:pt>
                <c:pt idx="303" formatCode="General">
                  <c:v>3.0199999999999796</c:v>
                </c:pt>
                <c:pt idx="304" formatCode="General">
                  <c:v>3.0299999999999794</c:v>
                </c:pt>
                <c:pt idx="305" formatCode="General">
                  <c:v>3.0399999999999792</c:v>
                </c:pt>
                <c:pt idx="306" formatCode="General">
                  <c:v>3.049999999999979</c:v>
                </c:pt>
                <c:pt idx="307" formatCode="General">
                  <c:v>3.0599999999999787</c:v>
                </c:pt>
                <c:pt idx="308" formatCode="General">
                  <c:v>3.0699999999999785</c:v>
                </c:pt>
                <c:pt idx="309" formatCode="General">
                  <c:v>3.0799999999999783</c:v>
                </c:pt>
                <c:pt idx="310" formatCode="General">
                  <c:v>3.0899999999999781</c:v>
                </c:pt>
                <c:pt idx="311" formatCode="General">
                  <c:v>3.0999999999999779</c:v>
                </c:pt>
                <c:pt idx="312" formatCode="General">
                  <c:v>3.1099999999999777</c:v>
                </c:pt>
                <c:pt idx="313" formatCode="General">
                  <c:v>3.1199999999999775</c:v>
                </c:pt>
                <c:pt idx="314" formatCode="General">
                  <c:v>3.1299999999999772</c:v>
                </c:pt>
                <c:pt idx="315" formatCode="General">
                  <c:v>3.139999999999977</c:v>
                </c:pt>
                <c:pt idx="316" formatCode="General">
                  <c:v>3.1499999999999768</c:v>
                </c:pt>
                <c:pt idx="317" formatCode="General">
                  <c:v>3.1599999999999766</c:v>
                </c:pt>
                <c:pt idx="318" formatCode="General">
                  <c:v>3.1699999999999764</c:v>
                </c:pt>
                <c:pt idx="319" formatCode="General">
                  <c:v>3.1799999999999762</c:v>
                </c:pt>
                <c:pt idx="320" formatCode="General">
                  <c:v>3.189999999999976</c:v>
                </c:pt>
                <c:pt idx="321" formatCode="General">
                  <c:v>3.1999999999999758</c:v>
                </c:pt>
                <c:pt idx="322" formatCode="General">
                  <c:v>3.2099999999999755</c:v>
                </c:pt>
                <c:pt idx="323" formatCode="General">
                  <c:v>3.2199999999999753</c:v>
                </c:pt>
                <c:pt idx="324" formatCode="General">
                  <c:v>3.2299999999999751</c:v>
                </c:pt>
                <c:pt idx="325" formatCode="General">
                  <c:v>3.2399999999999749</c:v>
                </c:pt>
                <c:pt idx="326" formatCode="General">
                  <c:v>3.2499999999999747</c:v>
                </c:pt>
                <c:pt idx="327" formatCode="General">
                  <c:v>3.2599999999999745</c:v>
                </c:pt>
                <c:pt idx="328" formatCode="General">
                  <c:v>3.2699999999999743</c:v>
                </c:pt>
                <c:pt idx="329" formatCode="General">
                  <c:v>3.279999999999974</c:v>
                </c:pt>
                <c:pt idx="330" formatCode="General">
                  <c:v>3.2899999999999738</c:v>
                </c:pt>
                <c:pt idx="331" formatCode="General">
                  <c:v>3.2999999999999736</c:v>
                </c:pt>
                <c:pt idx="332" formatCode="General">
                  <c:v>3.3099999999999734</c:v>
                </c:pt>
                <c:pt idx="333" formatCode="General">
                  <c:v>3.3199999999999732</c:v>
                </c:pt>
                <c:pt idx="334" formatCode="General">
                  <c:v>3.329999999999973</c:v>
                </c:pt>
                <c:pt idx="335" formatCode="General">
                  <c:v>3.3399999999999728</c:v>
                </c:pt>
                <c:pt idx="336" formatCode="General">
                  <c:v>3.3499999999999726</c:v>
                </c:pt>
                <c:pt idx="337" formatCode="General">
                  <c:v>3.3599999999999723</c:v>
                </c:pt>
                <c:pt idx="338" formatCode="General">
                  <c:v>3.3699999999999721</c:v>
                </c:pt>
                <c:pt idx="339" formatCode="General">
                  <c:v>3.3799999999999719</c:v>
                </c:pt>
                <c:pt idx="340" formatCode="General">
                  <c:v>3.3899999999999717</c:v>
                </c:pt>
                <c:pt idx="341" formatCode="General">
                  <c:v>3.3999999999999715</c:v>
                </c:pt>
                <c:pt idx="342" formatCode="General">
                  <c:v>3.4099999999999713</c:v>
                </c:pt>
                <c:pt idx="343" formatCode="General">
                  <c:v>3.4199999999999711</c:v>
                </c:pt>
                <c:pt idx="344" formatCode="General">
                  <c:v>3.4299999999999708</c:v>
                </c:pt>
                <c:pt idx="345" formatCode="General">
                  <c:v>3.4399999999999706</c:v>
                </c:pt>
                <c:pt idx="346" formatCode="General">
                  <c:v>3.4499999999999704</c:v>
                </c:pt>
                <c:pt idx="347" formatCode="General">
                  <c:v>3.4599999999999702</c:v>
                </c:pt>
                <c:pt idx="348" formatCode="General">
                  <c:v>3.46999999999997</c:v>
                </c:pt>
                <c:pt idx="349" formatCode="General">
                  <c:v>3.4799999999999698</c:v>
                </c:pt>
                <c:pt idx="350" formatCode="General">
                  <c:v>3.4899999999999696</c:v>
                </c:pt>
                <c:pt idx="351" formatCode="General">
                  <c:v>3.4999999999999694</c:v>
                </c:pt>
                <c:pt idx="352" formatCode="General">
                  <c:v>3.5099999999999691</c:v>
                </c:pt>
                <c:pt idx="353" formatCode="General">
                  <c:v>3.5199999999999689</c:v>
                </c:pt>
                <c:pt idx="354" formatCode="General">
                  <c:v>3.5299999999999687</c:v>
                </c:pt>
                <c:pt idx="355" formatCode="General">
                  <c:v>3.5399999999999685</c:v>
                </c:pt>
                <c:pt idx="356" formatCode="General">
                  <c:v>3.5499999999999683</c:v>
                </c:pt>
                <c:pt idx="357" formatCode="General">
                  <c:v>3.5599999999999681</c:v>
                </c:pt>
                <c:pt idx="358" formatCode="General">
                  <c:v>3.5699999999999679</c:v>
                </c:pt>
                <c:pt idx="359" formatCode="General">
                  <c:v>3.5799999999999677</c:v>
                </c:pt>
                <c:pt idx="360" formatCode="General">
                  <c:v>3.5899999999999674</c:v>
                </c:pt>
                <c:pt idx="361" formatCode="General">
                  <c:v>3.5999999999999672</c:v>
                </c:pt>
                <c:pt idx="362" formatCode="General">
                  <c:v>3.609999999999967</c:v>
                </c:pt>
                <c:pt idx="363" formatCode="General">
                  <c:v>3.6199999999999668</c:v>
                </c:pt>
                <c:pt idx="364" formatCode="General">
                  <c:v>3.6299999999999666</c:v>
                </c:pt>
                <c:pt idx="365" formatCode="General">
                  <c:v>3.6399999999999664</c:v>
                </c:pt>
                <c:pt idx="366" formatCode="General">
                  <c:v>3.6499999999999662</c:v>
                </c:pt>
                <c:pt idx="367" formatCode="General">
                  <c:v>3.6599999999999659</c:v>
                </c:pt>
                <c:pt idx="368" formatCode="General">
                  <c:v>3.6699999999999657</c:v>
                </c:pt>
                <c:pt idx="369" formatCode="General">
                  <c:v>3.6799999999999655</c:v>
                </c:pt>
                <c:pt idx="370" formatCode="General">
                  <c:v>3.6899999999999653</c:v>
                </c:pt>
                <c:pt idx="371" formatCode="General">
                  <c:v>3.6999999999999651</c:v>
                </c:pt>
                <c:pt idx="372" formatCode="General">
                  <c:v>3.7099999999999649</c:v>
                </c:pt>
                <c:pt idx="373" formatCode="General">
                  <c:v>3.7199999999999647</c:v>
                </c:pt>
                <c:pt idx="374" formatCode="General">
                  <c:v>3.7299999999999645</c:v>
                </c:pt>
                <c:pt idx="375" formatCode="General">
                  <c:v>3.7399999999999642</c:v>
                </c:pt>
                <c:pt idx="376" formatCode="General">
                  <c:v>3.749999999999964</c:v>
                </c:pt>
                <c:pt idx="377" formatCode="General">
                  <c:v>3.7599999999999638</c:v>
                </c:pt>
                <c:pt idx="378" formatCode="General">
                  <c:v>3.7699999999999636</c:v>
                </c:pt>
                <c:pt idx="379" formatCode="General">
                  <c:v>3.7799999999999634</c:v>
                </c:pt>
                <c:pt idx="380" formatCode="General">
                  <c:v>3.7899999999999632</c:v>
                </c:pt>
                <c:pt idx="381" formatCode="General">
                  <c:v>3.799999999999963</c:v>
                </c:pt>
                <c:pt idx="382" formatCode="General">
                  <c:v>3.8099999999999627</c:v>
                </c:pt>
                <c:pt idx="383" formatCode="General">
                  <c:v>3.8199999999999625</c:v>
                </c:pt>
                <c:pt idx="384" formatCode="General">
                  <c:v>3.8299999999999623</c:v>
                </c:pt>
                <c:pt idx="385" formatCode="General">
                  <c:v>3.8399999999999621</c:v>
                </c:pt>
                <c:pt idx="386" formatCode="General">
                  <c:v>3.8499999999999619</c:v>
                </c:pt>
                <c:pt idx="387" formatCode="General">
                  <c:v>3.8599999999999617</c:v>
                </c:pt>
                <c:pt idx="388" formatCode="General">
                  <c:v>3.8699999999999615</c:v>
                </c:pt>
                <c:pt idx="389" formatCode="General">
                  <c:v>3.8799999999999613</c:v>
                </c:pt>
                <c:pt idx="390" formatCode="General">
                  <c:v>3.889999999999961</c:v>
                </c:pt>
                <c:pt idx="391" formatCode="General">
                  <c:v>3.8999999999999608</c:v>
                </c:pt>
                <c:pt idx="392" formatCode="General">
                  <c:v>3.9099999999999606</c:v>
                </c:pt>
                <c:pt idx="393" formatCode="General">
                  <c:v>3.9199999999999604</c:v>
                </c:pt>
                <c:pt idx="394" formatCode="General">
                  <c:v>3.9299999999999602</c:v>
                </c:pt>
                <c:pt idx="395" formatCode="General">
                  <c:v>3.93999999999996</c:v>
                </c:pt>
                <c:pt idx="396" formatCode="General">
                  <c:v>3.9499999999999598</c:v>
                </c:pt>
                <c:pt idx="397" formatCode="General">
                  <c:v>3.9599999999999596</c:v>
                </c:pt>
                <c:pt idx="398" formatCode="General">
                  <c:v>3.9699999999999593</c:v>
                </c:pt>
                <c:pt idx="399" formatCode="General">
                  <c:v>3.9799999999999591</c:v>
                </c:pt>
                <c:pt idx="400" formatCode="General">
                  <c:v>3.9899999999999589</c:v>
                </c:pt>
                <c:pt idx="401" formatCode="General">
                  <c:v>3.9999999999999587</c:v>
                </c:pt>
              </c:numCache>
            </c:numRef>
          </c:yVal>
          <c:smooth val="1"/>
        </c:ser>
        <c:dLbls>
          <c:showLegendKey val="0"/>
          <c:showVal val="0"/>
          <c:showCatName val="0"/>
          <c:showSerName val="0"/>
          <c:showPercent val="0"/>
          <c:showBubbleSize val="0"/>
        </c:dLbls>
        <c:axId val="256440576"/>
        <c:axId val="256721280"/>
      </c:scatterChart>
      <c:valAx>
        <c:axId val="256440576"/>
        <c:scaling>
          <c:orientation val="minMax"/>
        </c:scaling>
        <c:delete val="0"/>
        <c:axPos val="b"/>
        <c:title>
          <c:tx>
            <c:rich>
              <a:bodyPr/>
              <a:lstStyle/>
              <a:p>
                <a:pPr>
                  <a:defRPr/>
                </a:pPr>
                <a:r>
                  <a:rPr lang="da-DK"/>
                  <a:t>Vandføring</a:t>
                </a:r>
                <a:r>
                  <a:rPr lang="da-DK" baseline="0"/>
                  <a:t> Q m</a:t>
                </a:r>
                <a:r>
                  <a:rPr lang="da-DK" baseline="30000"/>
                  <a:t>3</a:t>
                </a:r>
                <a:r>
                  <a:rPr lang="da-DK" baseline="0"/>
                  <a:t>/s</a:t>
                </a:r>
                <a:endParaRPr lang="da-DK"/>
              </a:p>
            </c:rich>
          </c:tx>
          <c:layout/>
          <c:overlay val="0"/>
        </c:title>
        <c:numFmt formatCode="General" sourceLinked="1"/>
        <c:majorTickMark val="none"/>
        <c:minorTickMark val="none"/>
        <c:tickLblPos val="nextTo"/>
        <c:crossAx val="256721280"/>
        <c:crosses val="autoZero"/>
        <c:crossBetween val="midCat"/>
      </c:valAx>
      <c:valAx>
        <c:axId val="256721280"/>
        <c:scaling>
          <c:orientation val="minMax"/>
        </c:scaling>
        <c:delete val="0"/>
        <c:axPos val="l"/>
        <c:majorGridlines/>
        <c:title>
          <c:tx>
            <c:rich>
              <a:bodyPr/>
              <a:lstStyle/>
              <a:p>
                <a:pPr>
                  <a:defRPr/>
                </a:pPr>
                <a:r>
                  <a:rPr lang="da-DK"/>
                  <a:t>Vandstand h</a:t>
                </a:r>
                <a:r>
                  <a:rPr lang="da-DK" baseline="0"/>
                  <a:t> over regulativ bund m</a:t>
                </a:r>
                <a:endParaRPr lang="da-DK"/>
              </a:p>
            </c:rich>
          </c:tx>
          <c:layout/>
          <c:overlay val="0"/>
        </c:title>
        <c:numFmt formatCode="General" sourceLinked="1"/>
        <c:majorTickMark val="none"/>
        <c:minorTickMark val="none"/>
        <c:tickLblPos val="nextTo"/>
        <c:crossAx val="256440576"/>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a:pPr>
            <a:r>
              <a:rPr lang="da-DK" sz="1400"/>
              <a:t>Tværsnitsprofil af vandløb scenarie</a:t>
            </a:r>
            <a:r>
              <a:rPr lang="da-DK" sz="1400" baseline="0"/>
              <a:t> 1</a:t>
            </a:r>
            <a:endParaRPr lang="da-DK" sz="1400"/>
          </a:p>
        </c:rich>
      </c:tx>
      <c:layout/>
      <c:overlay val="0"/>
    </c:title>
    <c:autoTitleDeleted val="0"/>
    <c:plotArea>
      <c:layout/>
      <c:scatterChart>
        <c:scatterStyle val="lineMarker"/>
        <c:varyColors val="0"/>
        <c:ser>
          <c:idx val="0"/>
          <c:order val="0"/>
          <c:tx>
            <c:v>Kanalkant</c:v>
          </c:tx>
          <c:spPr>
            <a:ln>
              <a:solidFill>
                <a:srgbClr val="00B050"/>
              </a:solidFill>
            </a:ln>
          </c:spPr>
          <c:marker>
            <c:symbol val="none"/>
          </c:marker>
          <c:xVal>
            <c:numRef>
              <c:f>'Beregninger scenarie 1'!$G$29:$G$1531</c:f>
              <c:numCache>
                <c:formatCode>#,##0.00</c:formatCode>
                <c:ptCount val="1503"/>
                <c:pt idx="0">
                  <c:v>0</c:v>
                </c:pt>
                <c:pt idx="1">
                  <c:v>2</c:v>
                </c:pt>
                <c:pt idx="2">
                  <c:v>2.0086666666666666</c:v>
                </c:pt>
                <c:pt idx="3">
                  <c:v>2.0173333333333332</c:v>
                </c:pt>
                <c:pt idx="4">
                  <c:v>2.0259999999999998</c:v>
                </c:pt>
                <c:pt idx="5">
                  <c:v>2.0346666666666668</c:v>
                </c:pt>
                <c:pt idx="6">
                  <c:v>2.0433333333333334</c:v>
                </c:pt>
                <c:pt idx="7">
                  <c:v>2.052</c:v>
                </c:pt>
                <c:pt idx="8">
                  <c:v>2.0606666666666666</c:v>
                </c:pt>
                <c:pt idx="9">
                  <c:v>2.0693333333333332</c:v>
                </c:pt>
                <c:pt idx="10">
                  <c:v>2.0779999999999998</c:v>
                </c:pt>
                <c:pt idx="11">
                  <c:v>2.0866666666666669</c:v>
                </c:pt>
                <c:pt idx="12">
                  <c:v>2.0953333333333335</c:v>
                </c:pt>
                <c:pt idx="13">
                  <c:v>2.1040000000000001</c:v>
                </c:pt>
                <c:pt idx="14">
                  <c:v>2.1126666666666667</c:v>
                </c:pt>
                <c:pt idx="15">
                  <c:v>2.1213333333333333</c:v>
                </c:pt>
                <c:pt idx="16">
                  <c:v>2.13</c:v>
                </c:pt>
                <c:pt idx="17">
                  <c:v>2.1386666666666665</c:v>
                </c:pt>
                <c:pt idx="18">
                  <c:v>2.1473333333333335</c:v>
                </c:pt>
                <c:pt idx="19">
                  <c:v>2.1560000000000001</c:v>
                </c:pt>
                <c:pt idx="20">
                  <c:v>2.1646666666666667</c:v>
                </c:pt>
                <c:pt idx="21">
                  <c:v>2.1733333333333333</c:v>
                </c:pt>
                <c:pt idx="22">
                  <c:v>2.1819999999999999</c:v>
                </c:pt>
                <c:pt idx="23">
                  <c:v>2.1906666666666665</c:v>
                </c:pt>
                <c:pt idx="24">
                  <c:v>2.1993333333333331</c:v>
                </c:pt>
                <c:pt idx="25">
                  <c:v>2.2079999999999997</c:v>
                </c:pt>
                <c:pt idx="26">
                  <c:v>2.2166666666666668</c:v>
                </c:pt>
                <c:pt idx="27">
                  <c:v>2.2253333333333334</c:v>
                </c:pt>
                <c:pt idx="28">
                  <c:v>2.234</c:v>
                </c:pt>
                <c:pt idx="29">
                  <c:v>2.2426666666666666</c:v>
                </c:pt>
                <c:pt idx="30">
                  <c:v>2.2513333333333332</c:v>
                </c:pt>
                <c:pt idx="31">
                  <c:v>2.2599999999999998</c:v>
                </c:pt>
                <c:pt idx="32">
                  <c:v>2.2686666666666664</c:v>
                </c:pt>
                <c:pt idx="33">
                  <c:v>2.277333333333333</c:v>
                </c:pt>
                <c:pt idx="34">
                  <c:v>2.286</c:v>
                </c:pt>
                <c:pt idx="35">
                  <c:v>2.2946666666666666</c:v>
                </c:pt>
                <c:pt idx="36">
                  <c:v>2.3033333333333332</c:v>
                </c:pt>
                <c:pt idx="37">
                  <c:v>2.3119999999999998</c:v>
                </c:pt>
                <c:pt idx="38">
                  <c:v>2.3206666666666664</c:v>
                </c:pt>
                <c:pt idx="39">
                  <c:v>2.329333333333333</c:v>
                </c:pt>
                <c:pt idx="40">
                  <c:v>2.3379999999999996</c:v>
                </c:pt>
                <c:pt idx="41">
                  <c:v>2.3466666666666667</c:v>
                </c:pt>
                <c:pt idx="42">
                  <c:v>2.3553333333333333</c:v>
                </c:pt>
                <c:pt idx="43">
                  <c:v>2.3639999999999999</c:v>
                </c:pt>
                <c:pt idx="44">
                  <c:v>2.3726666666666665</c:v>
                </c:pt>
                <c:pt idx="45">
                  <c:v>2.3813333333333331</c:v>
                </c:pt>
                <c:pt idx="46">
                  <c:v>2.3899999999999997</c:v>
                </c:pt>
                <c:pt idx="47">
                  <c:v>2.3986666666666663</c:v>
                </c:pt>
                <c:pt idx="48">
                  <c:v>2.4073333333333329</c:v>
                </c:pt>
                <c:pt idx="49">
                  <c:v>2.4159999999999995</c:v>
                </c:pt>
                <c:pt idx="50">
                  <c:v>2.4246666666666665</c:v>
                </c:pt>
                <c:pt idx="51">
                  <c:v>2.4333333333333331</c:v>
                </c:pt>
                <c:pt idx="52">
                  <c:v>2.4419999999999997</c:v>
                </c:pt>
                <c:pt idx="53">
                  <c:v>2.4506666666666663</c:v>
                </c:pt>
                <c:pt idx="54">
                  <c:v>2.4593333333333329</c:v>
                </c:pt>
                <c:pt idx="55">
                  <c:v>2.4679999999999995</c:v>
                </c:pt>
                <c:pt idx="56">
                  <c:v>2.4766666666666661</c:v>
                </c:pt>
                <c:pt idx="57">
                  <c:v>2.4853333333333332</c:v>
                </c:pt>
                <c:pt idx="58">
                  <c:v>2.4939999999999998</c:v>
                </c:pt>
                <c:pt idx="59">
                  <c:v>2.5026666666666664</c:v>
                </c:pt>
                <c:pt idx="60">
                  <c:v>2.511333333333333</c:v>
                </c:pt>
                <c:pt idx="61">
                  <c:v>2.5199999999999996</c:v>
                </c:pt>
                <c:pt idx="62">
                  <c:v>2.5286666666666662</c:v>
                </c:pt>
                <c:pt idx="63">
                  <c:v>2.5373333333333332</c:v>
                </c:pt>
                <c:pt idx="64">
                  <c:v>2.5459999999999998</c:v>
                </c:pt>
                <c:pt idx="65">
                  <c:v>2.5546666666666664</c:v>
                </c:pt>
                <c:pt idx="66">
                  <c:v>2.5633333333333335</c:v>
                </c:pt>
                <c:pt idx="67">
                  <c:v>2.5720000000000001</c:v>
                </c:pt>
                <c:pt idx="68">
                  <c:v>2.5806666666666667</c:v>
                </c:pt>
                <c:pt idx="69">
                  <c:v>2.5893333333333333</c:v>
                </c:pt>
                <c:pt idx="70">
                  <c:v>2.5979999999999999</c:v>
                </c:pt>
                <c:pt idx="71">
                  <c:v>2.6066666666666669</c:v>
                </c:pt>
                <c:pt idx="72">
                  <c:v>2.6153333333333335</c:v>
                </c:pt>
                <c:pt idx="73">
                  <c:v>2.6240000000000001</c:v>
                </c:pt>
                <c:pt idx="74">
                  <c:v>2.6326666666666672</c:v>
                </c:pt>
                <c:pt idx="75">
                  <c:v>2.6413333333333338</c:v>
                </c:pt>
                <c:pt idx="76">
                  <c:v>2.6500000000000004</c:v>
                </c:pt>
                <c:pt idx="77">
                  <c:v>2.658666666666667</c:v>
                </c:pt>
                <c:pt idx="78">
                  <c:v>2.6673333333333336</c:v>
                </c:pt>
                <c:pt idx="79">
                  <c:v>2.6760000000000006</c:v>
                </c:pt>
                <c:pt idx="80">
                  <c:v>2.6846666666666672</c:v>
                </c:pt>
                <c:pt idx="81">
                  <c:v>2.6933333333333338</c:v>
                </c:pt>
                <c:pt idx="82">
                  <c:v>2.7020000000000008</c:v>
                </c:pt>
                <c:pt idx="83">
                  <c:v>2.7106666666666674</c:v>
                </c:pt>
                <c:pt idx="84">
                  <c:v>2.719333333333334</c:v>
                </c:pt>
                <c:pt idx="85">
                  <c:v>2.7280000000000006</c:v>
                </c:pt>
                <c:pt idx="86">
                  <c:v>2.7366666666666672</c:v>
                </c:pt>
                <c:pt idx="87">
                  <c:v>2.7453333333333343</c:v>
                </c:pt>
                <c:pt idx="88">
                  <c:v>2.7540000000000009</c:v>
                </c:pt>
                <c:pt idx="89">
                  <c:v>2.7626666666666675</c:v>
                </c:pt>
                <c:pt idx="90">
                  <c:v>2.7713333333333345</c:v>
                </c:pt>
                <c:pt idx="91">
                  <c:v>2.7800000000000011</c:v>
                </c:pt>
                <c:pt idx="92">
                  <c:v>2.7886666666666677</c:v>
                </c:pt>
                <c:pt idx="93">
                  <c:v>2.7973333333333343</c:v>
                </c:pt>
                <c:pt idx="94">
                  <c:v>2.8060000000000009</c:v>
                </c:pt>
                <c:pt idx="95">
                  <c:v>2.814666666666668</c:v>
                </c:pt>
                <c:pt idx="96">
                  <c:v>2.8233333333333346</c:v>
                </c:pt>
                <c:pt idx="97">
                  <c:v>2.8320000000000012</c:v>
                </c:pt>
                <c:pt idx="98">
                  <c:v>2.8406666666666682</c:v>
                </c:pt>
                <c:pt idx="99">
                  <c:v>2.8493333333333348</c:v>
                </c:pt>
                <c:pt idx="100">
                  <c:v>2.8580000000000014</c:v>
                </c:pt>
                <c:pt idx="101">
                  <c:v>2.866666666666668</c:v>
                </c:pt>
                <c:pt idx="102">
                  <c:v>2.8753333333333346</c:v>
                </c:pt>
                <c:pt idx="103">
                  <c:v>2.8840000000000017</c:v>
                </c:pt>
                <c:pt idx="104">
                  <c:v>2.8926666666666683</c:v>
                </c:pt>
                <c:pt idx="105">
                  <c:v>2.9013333333333349</c:v>
                </c:pt>
                <c:pt idx="106">
                  <c:v>2.9100000000000019</c:v>
                </c:pt>
                <c:pt idx="107">
                  <c:v>2.9186666666666685</c:v>
                </c:pt>
                <c:pt idx="108">
                  <c:v>2.9273333333333351</c:v>
                </c:pt>
                <c:pt idx="109">
                  <c:v>2.9360000000000017</c:v>
                </c:pt>
                <c:pt idx="110">
                  <c:v>2.9446666666666683</c:v>
                </c:pt>
                <c:pt idx="111">
                  <c:v>2.9533333333333354</c:v>
                </c:pt>
                <c:pt idx="112">
                  <c:v>2.962000000000002</c:v>
                </c:pt>
                <c:pt idx="113">
                  <c:v>2.9706666666666686</c:v>
                </c:pt>
                <c:pt idx="114">
                  <c:v>2.9793333333333356</c:v>
                </c:pt>
                <c:pt idx="115">
                  <c:v>2.9880000000000022</c:v>
                </c:pt>
                <c:pt idx="116">
                  <c:v>2.9966666666666688</c:v>
                </c:pt>
                <c:pt idx="117">
                  <c:v>3.0053333333333354</c:v>
                </c:pt>
                <c:pt idx="118">
                  <c:v>3.014000000000002</c:v>
                </c:pt>
                <c:pt idx="119">
                  <c:v>3.0226666666666686</c:v>
                </c:pt>
                <c:pt idx="120">
                  <c:v>3.0313333333333352</c:v>
                </c:pt>
                <c:pt idx="121">
                  <c:v>3.0400000000000018</c:v>
                </c:pt>
                <c:pt idx="122">
                  <c:v>3.0486666666666684</c:v>
                </c:pt>
                <c:pt idx="123">
                  <c:v>3.057333333333335</c:v>
                </c:pt>
                <c:pt idx="124">
                  <c:v>3.0660000000000016</c:v>
                </c:pt>
                <c:pt idx="125">
                  <c:v>3.0746666666666682</c:v>
                </c:pt>
                <c:pt idx="126">
                  <c:v>3.0833333333333348</c:v>
                </c:pt>
                <c:pt idx="127">
                  <c:v>3.0920000000000014</c:v>
                </c:pt>
                <c:pt idx="128">
                  <c:v>3.100666666666668</c:v>
                </c:pt>
                <c:pt idx="129">
                  <c:v>3.1093333333333346</c:v>
                </c:pt>
                <c:pt idx="130">
                  <c:v>3.1180000000000012</c:v>
                </c:pt>
                <c:pt idx="131">
                  <c:v>3.1266666666666678</c:v>
                </c:pt>
                <c:pt idx="132">
                  <c:v>3.1353333333333344</c:v>
                </c:pt>
                <c:pt idx="133">
                  <c:v>3.144000000000001</c:v>
                </c:pt>
                <c:pt idx="134">
                  <c:v>3.1526666666666676</c:v>
                </c:pt>
                <c:pt idx="135">
                  <c:v>3.1613333333333342</c:v>
                </c:pt>
                <c:pt idx="136">
                  <c:v>3.1700000000000008</c:v>
                </c:pt>
                <c:pt idx="137">
                  <c:v>3.1786666666666674</c:v>
                </c:pt>
                <c:pt idx="138">
                  <c:v>3.187333333333334</c:v>
                </c:pt>
                <c:pt idx="139">
                  <c:v>3.1960000000000006</c:v>
                </c:pt>
                <c:pt idx="140">
                  <c:v>3.2046666666666672</c:v>
                </c:pt>
                <c:pt idx="141">
                  <c:v>3.2133333333333338</c:v>
                </c:pt>
                <c:pt idx="142">
                  <c:v>3.2220000000000004</c:v>
                </c:pt>
                <c:pt idx="143">
                  <c:v>3.230666666666667</c:v>
                </c:pt>
                <c:pt idx="144">
                  <c:v>3.2393333333333336</c:v>
                </c:pt>
                <c:pt idx="145">
                  <c:v>3.2480000000000002</c:v>
                </c:pt>
                <c:pt idx="146">
                  <c:v>3.2566666666666668</c:v>
                </c:pt>
                <c:pt idx="147">
                  <c:v>3.2653333333333334</c:v>
                </c:pt>
                <c:pt idx="148">
                  <c:v>3.274</c:v>
                </c:pt>
                <c:pt idx="149">
                  <c:v>3.2826666666666666</c:v>
                </c:pt>
                <c:pt idx="150">
                  <c:v>3.2913333333333332</c:v>
                </c:pt>
                <c:pt idx="151">
                  <c:v>3.3</c:v>
                </c:pt>
                <c:pt idx="152">
                  <c:v>3.3086666666666664</c:v>
                </c:pt>
                <c:pt idx="153">
                  <c:v>3.317333333333333</c:v>
                </c:pt>
                <c:pt idx="154">
                  <c:v>3.3259999999999996</c:v>
                </c:pt>
                <c:pt idx="155">
                  <c:v>3.3346666666666662</c:v>
                </c:pt>
                <c:pt idx="156">
                  <c:v>3.3433333333333328</c:v>
                </c:pt>
                <c:pt idx="157">
                  <c:v>3.3519999999999994</c:v>
                </c:pt>
                <c:pt idx="158">
                  <c:v>3.360666666666666</c:v>
                </c:pt>
                <c:pt idx="159">
                  <c:v>3.3693333333333326</c:v>
                </c:pt>
                <c:pt idx="160">
                  <c:v>3.3779999999999992</c:v>
                </c:pt>
                <c:pt idx="161">
                  <c:v>3.3866666666666658</c:v>
                </c:pt>
                <c:pt idx="162">
                  <c:v>3.3953333333333324</c:v>
                </c:pt>
                <c:pt idx="163">
                  <c:v>3.403999999999999</c:v>
                </c:pt>
                <c:pt idx="164">
                  <c:v>3.4126666666666656</c:v>
                </c:pt>
                <c:pt idx="165">
                  <c:v>3.4213333333333322</c:v>
                </c:pt>
                <c:pt idx="166">
                  <c:v>3.4299999999999988</c:v>
                </c:pt>
                <c:pt idx="167">
                  <c:v>3.4386666666666654</c:v>
                </c:pt>
                <c:pt idx="168">
                  <c:v>3.447333333333332</c:v>
                </c:pt>
                <c:pt idx="169">
                  <c:v>3.4559999999999986</c:v>
                </c:pt>
                <c:pt idx="170">
                  <c:v>3.4646666666666652</c:v>
                </c:pt>
                <c:pt idx="171">
                  <c:v>3.4733333333333318</c:v>
                </c:pt>
                <c:pt idx="172">
                  <c:v>3.4819999999999984</c:v>
                </c:pt>
                <c:pt idx="173">
                  <c:v>3.490666666666665</c:v>
                </c:pt>
                <c:pt idx="174">
                  <c:v>3.4993333333333316</c:v>
                </c:pt>
                <c:pt idx="175">
                  <c:v>3.5079999999999982</c:v>
                </c:pt>
                <c:pt idx="176">
                  <c:v>3.5166666666666648</c:v>
                </c:pt>
                <c:pt idx="177">
                  <c:v>3.5253333333333314</c:v>
                </c:pt>
                <c:pt idx="178">
                  <c:v>3.533999999999998</c:v>
                </c:pt>
                <c:pt idx="179">
                  <c:v>3.5426666666666646</c:v>
                </c:pt>
                <c:pt idx="180">
                  <c:v>3.5513333333333312</c:v>
                </c:pt>
                <c:pt idx="181">
                  <c:v>3.5599999999999978</c:v>
                </c:pt>
                <c:pt idx="182">
                  <c:v>3.5686666666666644</c:v>
                </c:pt>
                <c:pt idx="183">
                  <c:v>3.577333333333331</c:v>
                </c:pt>
                <c:pt idx="184">
                  <c:v>3.5859999999999976</c:v>
                </c:pt>
                <c:pt idx="185">
                  <c:v>3.5946666666666642</c:v>
                </c:pt>
                <c:pt idx="186">
                  <c:v>3.6033333333333308</c:v>
                </c:pt>
                <c:pt idx="187">
                  <c:v>3.6119999999999974</c:v>
                </c:pt>
                <c:pt idx="188">
                  <c:v>3.620666666666664</c:v>
                </c:pt>
                <c:pt idx="189">
                  <c:v>3.6293333333333306</c:v>
                </c:pt>
                <c:pt idx="190">
                  <c:v>3.6379999999999972</c:v>
                </c:pt>
                <c:pt idx="191">
                  <c:v>3.6466666666666638</c:v>
                </c:pt>
                <c:pt idx="192">
                  <c:v>3.6553333333333304</c:v>
                </c:pt>
                <c:pt idx="193">
                  <c:v>3.663999999999997</c:v>
                </c:pt>
                <c:pt idx="194">
                  <c:v>3.6726666666666636</c:v>
                </c:pt>
                <c:pt idx="195">
                  <c:v>3.6813333333333302</c:v>
                </c:pt>
                <c:pt idx="196">
                  <c:v>3.6899999999999968</c:v>
                </c:pt>
                <c:pt idx="197">
                  <c:v>3.6986666666666634</c:v>
                </c:pt>
                <c:pt idx="198">
                  <c:v>3.70733333333333</c:v>
                </c:pt>
                <c:pt idx="199">
                  <c:v>3.7159999999999966</c:v>
                </c:pt>
                <c:pt idx="200">
                  <c:v>3.7246666666666632</c:v>
                </c:pt>
                <c:pt idx="201">
                  <c:v>3.7333333333333298</c:v>
                </c:pt>
                <c:pt idx="202">
                  <c:v>3.7419999999999964</c:v>
                </c:pt>
                <c:pt idx="203">
                  <c:v>3.750666666666663</c:v>
                </c:pt>
                <c:pt idx="204">
                  <c:v>3.7593333333333296</c:v>
                </c:pt>
                <c:pt idx="205">
                  <c:v>3.7679999999999962</c:v>
                </c:pt>
                <c:pt idx="206">
                  <c:v>3.7766666666666628</c:v>
                </c:pt>
                <c:pt idx="207">
                  <c:v>3.7853333333333294</c:v>
                </c:pt>
                <c:pt idx="208">
                  <c:v>3.793999999999996</c:v>
                </c:pt>
                <c:pt idx="209">
                  <c:v>3.8026666666666626</c:v>
                </c:pt>
                <c:pt idx="210">
                  <c:v>3.8113333333333292</c:v>
                </c:pt>
                <c:pt idx="211">
                  <c:v>3.8199999999999958</c:v>
                </c:pt>
                <c:pt idx="212">
                  <c:v>3.8286666666666624</c:v>
                </c:pt>
                <c:pt idx="213">
                  <c:v>3.837333333333329</c:v>
                </c:pt>
                <c:pt idx="214">
                  <c:v>3.8459999999999956</c:v>
                </c:pt>
                <c:pt idx="215">
                  <c:v>3.8546666666666622</c:v>
                </c:pt>
                <c:pt idx="216">
                  <c:v>3.8633333333333288</c:v>
                </c:pt>
                <c:pt idx="217">
                  <c:v>3.8719999999999954</c:v>
                </c:pt>
                <c:pt idx="218">
                  <c:v>3.880666666666662</c:v>
                </c:pt>
                <c:pt idx="219">
                  <c:v>3.8893333333333286</c:v>
                </c:pt>
                <c:pt idx="220">
                  <c:v>3.8979999999999952</c:v>
                </c:pt>
                <c:pt idx="221">
                  <c:v>3.9066666666666618</c:v>
                </c:pt>
                <c:pt idx="222">
                  <c:v>3.9153333333333284</c:v>
                </c:pt>
                <c:pt idx="223">
                  <c:v>3.923999999999995</c:v>
                </c:pt>
                <c:pt idx="224">
                  <c:v>3.9326666666666616</c:v>
                </c:pt>
                <c:pt idx="225">
                  <c:v>3.9413333333333282</c:v>
                </c:pt>
                <c:pt idx="226">
                  <c:v>3.9499999999999948</c:v>
                </c:pt>
                <c:pt idx="227">
                  <c:v>3.9586666666666614</c:v>
                </c:pt>
                <c:pt idx="228">
                  <c:v>3.967333333333328</c:v>
                </c:pt>
                <c:pt idx="229">
                  <c:v>3.9759999999999946</c:v>
                </c:pt>
                <c:pt idx="230">
                  <c:v>3.9846666666666612</c:v>
                </c:pt>
                <c:pt idx="231">
                  <c:v>3.9933333333333279</c:v>
                </c:pt>
                <c:pt idx="232">
                  <c:v>4.0019999999999945</c:v>
                </c:pt>
                <c:pt idx="233">
                  <c:v>4.0106666666666611</c:v>
                </c:pt>
                <c:pt idx="234">
                  <c:v>4.0193333333333277</c:v>
                </c:pt>
                <c:pt idx="235">
                  <c:v>4.0279999999999943</c:v>
                </c:pt>
                <c:pt idx="236">
                  <c:v>4.0366666666666609</c:v>
                </c:pt>
                <c:pt idx="237">
                  <c:v>4.0453333333333275</c:v>
                </c:pt>
                <c:pt idx="238">
                  <c:v>4.0539999999999941</c:v>
                </c:pt>
                <c:pt idx="239">
                  <c:v>4.0626666666666607</c:v>
                </c:pt>
                <c:pt idx="240">
                  <c:v>4.0713333333333273</c:v>
                </c:pt>
                <c:pt idx="241">
                  <c:v>4.0799999999999939</c:v>
                </c:pt>
                <c:pt idx="242">
                  <c:v>4.0886666666666605</c:v>
                </c:pt>
                <c:pt idx="243">
                  <c:v>4.0973333333333271</c:v>
                </c:pt>
                <c:pt idx="244">
                  <c:v>4.1059999999999937</c:v>
                </c:pt>
                <c:pt idx="245">
                  <c:v>4.1146666666666603</c:v>
                </c:pt>
                <c:pt idx="246">
                  <c:v>4.1233333333333269</c:v>
                </c:pt>
                <c:pt idx="247">
                  <c:v>4.1319999999999935</c:v>
                </c:pt>
                <c:pt idx="248">
                  <c:v>4.1406666666666601</c:v>
                </c:pt>
                <c:pt idx="249">
                  <c:v>4.1493333333333267</c:v>
                </c:pt>
                <c:pt idx="250">
                  <c:v>4.1579999999999933</c:v>
                </c:pt>
                <c:pt idx="251">
                  <c:v>4.1666666666666599</c:v>
                </c:pt>
                <c:pt idx="252">
                  <c:v>4.1753333333333265</c:v>
                </c:pt>
                <c:pt idx="253">
                  <c:v>4.1839999999999931</c:v>
                </c:pt>
                <c:pt idx="254">
                  <c:v>4.1926666666666597</c:v>
                </c:pt>
                <c:pt idx="255">
                  <c:v>4.2013333333333263</c:v>
                </c:pt>
                <c:pt idx="256">
                  <c:v>4.2099999999999929</c:v>
                </c:pt>
                <c:pt idx="257">
                  <c:v>4.2186666666666595</c:v>
                </c:pt>
                <c:pt idx="258">
                  <c:v>4.2273333333333261</c:v>
                </c:pt>
                <c:pt idx="259">
                  <c:v>4.2359999999999927</c:v>
                </c:pt>
                <c:pt idx="260">
                  <c:v>4.2446666666666593</c:v>
                </c:pt>
                <c:pt idx="261">
                  <c:v>4.2533333333333259</c:v>
                </c:pt>
                <c:pt idx="262">
                  <c:v>4.2619999999999925</c:v>
                </c:pt>
                <c:pt idx="263">
                  <c:v>4.2706666666666591</c:v>
                </c:pt>
                <c:pt idx="264">
                  <c:v>4.2793333333333257</c:v>
                </c:pt>
                <c:pt idx="265">
                  <c:v>4.2879999999999923</c:v>
                </c:pt>
                <c:pt idx="266">
                  <c:v>4.2966666666666589</c:v>
                </c:pt>
                <c:pt idx="267">
                  <c:v>4.3053333333333255</c:v>
                </c:pt>
                <c:pt idx="268">
                  <c:v>4.3139999999999921</c:v>
                </c:pt>
                <c:pt idx="269">
                  <c:v>4.3226666666666587</c:v>
                </c:pt>
                <c:pt idx="270">
                  <c:v>4.3313333333333253</c:v>
                </c:pt>
                <c:pt idx="271">
                  <c:v>4.3399999999999919</c:v>
                </c:pt>
                <c:pt idx="272">
                  <c:v>4.3486666666666585</c:v>
                </c:pt>
                <c:pt idx="273">
                  <c:v>4.3573333333333251</c:v>
                </c:pt>
                <c:pt idx="274">
                  <c:v>4.3659999999999917</c:v>
                </c:pt>
                <c:pt idx="275">
                  <c:v>4.3746666666666583</c:v>
                </c:pt>
                <c:pt idx="276">
                  <c:v>4.3833333333333249</c:v>
                </c:pt>
                <c:pt idx="277">
                  <c:v>4.3919999999999915</c:v>
                </c:pt>
                <c:pt idx="278">
                  <c:v>4.4006666666666581</c:v>
                </c:pt>
                <c:pt idx="279">
                  <c:v>4.4093333333333247</c:v>
                </c:pt>
                <c:pt idx="280">
                  <c:v>4.4179999999999913</c:v>
                </c:pt>
                <c:pt idx="281">
                  <c:v>4.4266666666666579</c:v>
                </c:pt>
                <c:pt idx="282">
                  <c:v>4.4353333333333245</c:v>
                </c:pt>
                <c:pt idx="283">
                  <c:v>4.4439999999999911</c:v>
                </c:pt>
                <c:pt idx="284">
                  <c:v>4.4526666666666577</c:v>
                </c:pt>
                <c:pt idx="285">
                  <c:v>4.4613333333333243</c:v>
                </c:pt>
                <c:pt idx="286">
                  <c:v>4.4699999999999909</c:v>
                </c:pt>
                <c:pt idx="287">
                  <c:v>4.4786666666666575</c:v>
                </c:pt>
                <c:pt idx="288">
                  <c:v>4.4873333333333241</c:v>
                </c:pt>
                <c:pt idx="289">
                  <c:v>4.4959999999999907</c:v>
                </c:pt>
                <c:pt idx="290">
                  <c:v>4.5046666666666573</c:v>
                </c:pt>
                <c:pt idx="291">
                  <c:v>4.5133333333333239</c:v>
                </c:pt>
                <c:pt idx="292">
                  <c:v>4.5219999999999905</c:v>
                </c:pt>
                <c:pt idx="293">
                  <c:v>4.5306666666666571</c:v>
                </c:pt>
                <c:pt idx="294">
                  <c:v>4.5393333333333237</c:v>
                </c:pt>
                <c:pt idx="295">
                  <c:v>4.5479999999999903</c:v>
                </c:pt>
                <c:pt idx="296">
                  <c:v>4.5566666666666569</c:v>
                </c:pt>
                <c:pt idx="297">
                  <c:v>4.5653333333333235</c:v>
                </c:pt>
                <c:pt idx="298">
                  <c:v>4.5739999999999901</c:v>
                </c:pt>
                <c:pt idx="299">
                  <c:v>4.5826666666666567</c:v>
                </c:pt>
                <c:pt idx="300">
                  <c:v>4.5913333333333233</c:v>
                </c:pt>
                <c:pt idx="301">
                  <c:v>4.5999999999999899</c:v>
                </c:pt>
                <c:pt idx="302">
                  <c:v>4.6086666666666565</c:v>
                </c:pt>
                <c:pt idx="303">
                  <c:v>4.6173333333333231</c:v>
                </c:pt>
                <c:pt idx="304">
                  <c:v>4.6259999999999897</c:v>
                </c:pt>
                <c:pt idx="305">
                  <c:v>4.6346666666666563</c:v>
                </c:pt>
                <c:pt idx="306">
                  <c:v>4.6433333333333229</c:v>
                </c:pt>
                <c:pt idx="307">
                  <c:v>4.6519999999999895</c:v>
                </c:pt>
                <c:pt idx="308">
                  <c:v>4.6606666666666561</c:v>
                </c:pt>
                <c:pt idx="309">
                  <c:v>4.6693333333333227</c:v>
                </c:pt>
                <c:pt idx="310">
                  <c:v>4.6779999999999893</c:v>
                </c:pt>
                <c:pt idx="311">
                  <c:v>4.6866666666666559</c:v>
                </c:pt>
                <c:pt idx="312">
                  <c:v>4.6953333333333225</c:v>
                </c:pt>
                <c:pt idx="313">
                  <c:v>4.7039999999999891</c:v>
                </c:pt>
                <c:pt idx="314">
                  <c:v>4.7126666666666557</c:v>
                </c:pt>
                <c:pt idx="315">
                  <c:v>4.7213333333333223</c:v>
                </c:pt>
                <c:pt idx="316">
                  <c:v>4.7299999999999889</c:v>
                </c:pt>
                <c:pt idx="317">
                  <c:v>4.7386666666666555</c:v>
                </c:pt>
                <c:pt idx="318">
                  <c:v>4.7473333333333221</c:v>
                </c:pt>
                <c:pt idx="319">
                  <c:v>4.7559999999999887</c:v>
                </c:pt>
                <c:pt idx="320">
                  <c:v>4.7646666666666553</c:v>
                </c:pt>
                <c:pt idx="321">
                  <c:v>4.7733333333333219</c:v>
                </c:pt>
                <c:pt idx="322">
                  <c:v>4.7819999999999885</c:v>
                </c:pt>
                <c:pt idx="323">
                  <c:v>4.7906666666666551</c:v>
                </c:pt>
                <c:pt idx="324">
                  <c:v>4.7993333333333217</c:v>
                </c:pt>
                <c:pt idx="325">
                  <c:v>4.8079999999999883</c:v>
                </c:pt>
                <c:pt idx="326">
                  <c:v>4.8166666666666549</c:v>
                </c:pt>
                <c:pt idx="327">
                  <c:v>4.8253333333333215</c:v>
                </c:pt>
                <c:pt idx="328">
                  <c:v>4.8339999999999881</c:v>
                </c:pt>
                <c:pt idx="329">
                  <c:v>4.8426666666666547</c:v>
                </c:pt>
                <c:pt idx="330">
                  <c:v>4.8513333333333213</c:v>
                </c:pt>
                <c:pt idx="331">
                  <c:v>4.8599999999999879</c:v>
                </c:pt>
                <c:pt idx="332">
                  <c:v>4.8686666666666545</c:v>
                </c:pt>
                <c:pt idx="333">
                  <c:v>4.8773333333333211</c:v>
                </c:pt>
                <c:pt idx="334">
                  <c:v>4.8859999999999877</c:v>
                </c:pt>
                <c:pt idx="335">
                  <c:v>4.8946666666666543</c:v>
                </c:pt>
                <c:pt idx="336">
                  <c:v>4.9033333333333209</c:v>
                </c:pt>
                <c:pt idx="337">
                  <c:v>4.9119999999999875</c:v>
                </c:pt>
                <c:pt idx="338">
                  <c:v>4.9206666666666541</c:v>
                </c:pt>
                <c:pt idx="339">
                  <c:v>4.9293333333333207</c:v>
                </c:pt>
                <c:pt idx="340">
                  <c:v>4.9379999999999873</c:v>
                </c:pt>
                <c:pt idx="341">
                  <c:v>4.9466666666666539</c:v>
                </c:pt>
                <c:pt idx="342">
                  <c:v>4.9553333333333205</c:v>
                </c:pt>
                <c:pt idx="343">
                  <c:v>4.9639999999999871</c:v>
                </c:pt>
                <c:pt idx="344">
                  <c:v>4.9726666666666537</c:v>
                </c:pt>
                <c:pt idx="345">
                  <c:v>4.9813333333333203</c:v>
                </c:pt>
                <c:pt idx="346">
                  <c:v>4.9899999999999869</c:v>
                </c:pt>
                <c:pt idx="347">
                  <c:v>4.9986666666666535</c:v>
                </c:pt>
                <c:pt idx="348">
                  <c:v>5.0073333333333201</c:v>
                </c:pt>
                <c:pt idx="349">
                  <c:v>5.0159999999999867</c:v>
                </c:pt>
                <c:pt idx="350">
                  <c:v>5.0246666666666533</c:v>
                </c:pt>
                <c:pt idx="351">
                  <c:v>5.0333333333333199</c:v>
                </c:pt>
                <c:pt idx="352">
                  <c:v>5.0419999999999865</c:v>
                </c:pt>
                <c:pt idx="353">
                  <c:v>5.0506666666666531</c:v>
                </c:pt>
                <c:pt idx="354">
                  <c:v>5.0593333333333197</c:v>
                </c:pt>
                <c:pt idx="355">
                  <c:v>5.0679999999999863</c:v>
                </c:pt>
                <c:pt idx="356">
                  <c:v>5.0766666666666529</c:v>
                </c:pt>
                <c:pt idx="357">
                  <c:v>5.0853333333333195</c:v>
                </c:pt>
                <c:pt idx="358">
                  <c:v>5.0939999999999861</c:v>
                </c:pt>
                <c:pt idx="359">
                  <c:v>5.1026666666666527</c:v>
                </c:pt>
                <c:pt idx="360">
                  <c:v>5.1113333333333193</c:v>
                </c:pt>
                <c:pt idx="361">
                  <c:v>5.1199999999999859</c:v>
                </c:pt>
                <c:pt idx="362">
                  <c:v>5.1286666666666525</c:v>
                </c:pt>
                <c:pt idx="363">
                  <c:v>5.1373333333333191</c:v>
                </c:pt>
                <c:pt idx="364">
                  <c:v>5.1459999999999857</c:v>
                </c:pt>
                <c:pt idx="365">
                  <c:v>5.1546666666666523</c:v>
                </c:pt>
                <c:pt idx="366">
                  <c:v>5.1633333333333189</c:v>
                </c:pt>
                <c:pt idx="367">
                  <c:v>5.1719999999999855</c:v>
                </c:pt>
                <c:pt idx="368">
                  <c:v>5.1806666666666521</c:v>
                </c:pt>
                <c:pt idx="369">
                  <c:v>5.1893333333333187</c:v>
                </c:pt>
                <c:pt idx="370">
                  <c:v>5.1979999999999853</c:v>
                </c:pt>
                <c:pt idx="371">
                  <c:v>5.2066666666666519</c:v>
                </c:pt>
                <c:pt idx="372">
                  <c:v>5.2153333333333185</c:v>
                </c:pt>
                <c:pt idx="373">
                  <c:v>5.2239999999999851</c:v>
                </c:pt>
                <c:pt idx="374">
                  <c:v>5.2326666666666517</c:v>
                </c:pt>
                <c:pt idx="375">
                  <c:v>5.2413333333333183</c:v>
                </c:pt>
                <c:pt idx="376">
                  <c:v>5.2499999999999849</c:v>
                </c:pt>
                <c:pt idx="377">
                  <c:v>5.2586666666666515</c:v>
                </c:pt>
                <c:pt idx="378">
                  <c:v>5.2673333333333181</c:v>
                </c:pt>
                <c:pt idx="379">
                  <c:v>5.2759999999999847</c:v>
                </c:pt>
                <c:pt idx="380">
                  <c:v>5.2846666666666513</c:v>
                </c:pt>
                <c:pt idx="381">
                  <c:v>5.2933333333333179</c:v>
                </c:pt>
                <c:pt idx="382">
                  <c:v>5.3019999999999845</c:v>
                </c:pt>
                <c:pt idx="383">
                  <c:v>5.3106666666666511</c:v>
                </c:pt>
                <c:pt idx="384">
                  <c:v>5.3193333333333177</c:v>
                </c:pt>
                <c:pt idx="385">
                  <c:v>5.3279999999999843</c:v>
                </c:pt>
                <c:pt idx="386">
                  <c:v>5.3366666666666509</c:v>
                </c:pt>
                <c:pt idx="387">
                  <c:v>5.3453333333333175</c:v>
                </c:pt>
                <c:pt idx="388">
                  <c:v>5.3539999999999841</c:v>
                </c:pt>
                <c:pt idx="389">
                  <c:v>5.3626666666666507</c:v>
                </c:pt>
                <c:pt idx="390">
                  <c:v>5.3713333333333173</c:v>
                </c:pt>
                <c:pt idx="391">
                  <c:v>5.3799999999999839</c:v>
                </c:pt>
                <c:pt idx="392">
                  <c:v>5.3886666666666505</c:v>
                </c:pt>
                <c:pt idx="393">
                  <c:v>5.3973333333333171</c:v>
                </c:pt>
                <c:pt idx="394">
                  <c:v>5.4059999999999837</c:v>
                </c:pt>
                <c:pt idx="395">
                  <c:v>5.4146666666666503</c:v>
                </c:pt>
                <c:pt idx="396">
                  <c:v>5.4233333333333169</c:v>
                </c:pt>
                <c:pt idx="397">
                  <c:v>5.4319999999999835</c:v>
                </c:pt>
                <c:pt idx="398">
                  <c:v>5.4406666666666501</c:v>
                </c:pt>
                <c:pt idx="399">
                  <c:v>5.4493333333333167</c:v>
                </c:pt>
                <c:pt idx="400">
                  <c:v>5.4579999999999833</c:v>
                </c:pt>
                <c:pt idx="401">
                  <c:v>5.4666666666666499</c:v>
                </c:pt>
                <c:pt idx="402">
                  <c:v>5.4753333333333165</c:v>
                </c:pt>
                <c:pt idx="403">
                  <c:v>5.4839999999999831</c:v>
                </c:pt>
                <c:pt idx="404">
                  <c:v>5.4926666666666497</c:v>
                </c:pt>
                <c:pt idx="405">
                  <c:v>5.5013333333333163</c:v>
                </c:pt>
                <c:pt idx="406">
                  <c:v>5.5099999999999829</c:v>
                </c:pt>
                <c:pt idx="407">
                  <c:v>5.5186666666666495</c:v>
                </c:pt>
                <c:pt idx="408">
                  <c:v>5.5273333333333161</c:v>
                </c:pt>
                <c:pt idx="409">
                  <c:v>5.5359999999999827</c:v>
                </c:pt>
                <c:pt idx="410">
                  <c:v>5.5446666666666493</c:v>
                </c:pt>
                <c:pt idx="411">
                  <c:v>5.5533333333333159</c:v>
                </c:pt>
                <c:pt idx="412">
                  <c:v>5.5619999999999825</c:v>
                </c:pt>
                <c:pt idx="413">
                  <c:v>5.5706666666666491</c:v>
                </c:pt>
                <c:pt idx="414">
                  <c:v>5.5793333333333157</c:v>
                </c:pt>
                <c:pt idx="415">
                  <c:v>5.5879999999999823</c:v>
                </c:pt>
                <c:pt idx="416">
                  <c:v>5.5966666666666489</c:v>
                </c:pt>
                <c:pt idx="417">
                  <c:v>5.6053333333333155</c:v>
                </c:pt>
                <c:pt idx="418">
                  <c:v>5.6139999999999821</c:v>
                </c:pt>
                <c:pt idx="419">
                  <c:v>5.6226666666666487</c:v>
                </c:pt>
                <c:pt idx="420">
                  <c:v>5.6313333333333153</c:v>
                </c:pt>
                <c:pt idx="421">
                  <c:v>5.6399999999999819</c:v>
                </c:pt>
                <c:pt idx="422">
                  <c:v>5.6486666666666485</c:v>
                </c:pt>
                <c:pt idx="423">
                  <c:v>5.6573333333333151</c:v>
                </c:pt>
                <c:pt idx="424">
                  <c:v>5.6659999999999817</c:v>
                </c:pt>
                <c:pt idx="425">
                  <c:v>5.6746666666666483</c:v>
                </c:pt>
                <c:pt idx="426">
                  <c:v>5.6833333333333149</c:v>
                </c:pt>
                <c:pt idx="427">
                  <c:v>5.6919999999999815</c:v>
                </c:pt>
                <c:pt idx="428">
                  <c:v>5.7006666666666481</c:v>
                </c:pt>
                <c:pt idx="429">
                  <c:v>5.7093333333333147</c:v>
                </c:pt>
                <c:pt idx="430">
                  <c:v>5.7179999999999813</c:v>
                </c:pt>
                <c:pt idx="431">
                  <c:v>5.7266666666666479</c:v>
                </c:pt>
                <c:pt idx="432">
                  <c:v>5.7353333333333145</c:v>
                </c:pt>
                <c:pt idx="433">
                  <c:v>5.7439999999999811</c:v>
                </c:pt>
                <c:pt idx="434">
                  <c:v>5.7526666666666477</c:v>
                </c:pt>
                <c:pt idx="435">
                  <c:v>5.7613333333333143</c:v>
                </c:pt>
                <c:pt idx="436">
                  <c:v>5.7699999999999809</c:v>
                </c:pt>
                <c:pt idx="437">
                  <c:v>5.7786666666666475</c:v>
                </c:pt>
                <c:pt idx="438">
                  <c:v>5.7873333333333141</c:v>
                </c:pt>
                <c:pt idx="439">
                  <c:v>5.7959999999999807</c:v>
                </c:pt>
                <c:pt idx="440">
                  <c:v>5.8046666666666473</c:v>
                </c:pt>
                <c:pt idx="441">
                  <c:v>5.8133333333333139</c:v>
                </c:pt>
                <c:pt idx="442">
                  <c:v>5.8219999999999805</c:v>
                </c:pt>
                <c:pt idx="443">
                  <c:v>5.8306666666666471</c:v>
                </c:pt>
                <c:pt idx="444">
                  <c:v>5.8393333333333137</c:v>
                </c:pt>
                <c:pt idx="445">
                  <c:v>5.8479999999999803</c:v>
                </c:pt>
                <c:pt idx="446">
                  <c:v>5.8566666666666469</c:v>
                </c:pt>
                <c:pt idx="447">
                  <c:v>5.8653333333333135</c:v>
                </c:pt>
                <c:pt idx="448">
                  <c:v>5.8739999999999801</c:v>
                </c:pt>
                <c:pt idx="449">
                  <c:v>5.8826666666666467</c:v>
                </c:pt>
                <c:pt idx="450">
                  <c:v>5.8913333333333133</c:v>
                </c:pt>
                <c:pt idx="451">
                  <c:v>5.8999999999999799</c:v>
                </c:pt>
                <c:pt idx="452">
                  <c:v>5.9086666666666465</c:v>
                </c:pt>
                <c:pt idx="453">
                  <c:v>5.9173333333333131</c:v>
                </c:pt>
                <c:pt idx="454">
                  <c:v>5.9259999999999797</c:v>
                </c:pt>
                <c:pt idx="455">
                  <c:v>5.9346666666666463</c:v>
                </c:pt>
                <c:pt idx="456">
                  <c:v>5.9433333333333129</c:v>
                </c:pt>
                <c:pt idx="457">
                  <c:v>5.9519999999999795</c:v>
                </c:pt>
                <c:pt idx="458">
                  <c:v>5.9606666666666461</c:v>
                </c:pt>
                <c:pt idx="459">
                  <c:v>5.9693333333333127</c:v>
                </c:pt>
                <c:pt idx="460">
                  <c:v>5.9779999999999793</c:v>
                </c:pt>
                <c:pt idx="461">
                  <c:v>5.9866666666666459</c:v>
                </c:pt>
                <c:pt idx="462">
                  <c:v>5.9953333333333125</c:v>
                </c:pt>
                <c:pt idx="463">
                  <c:v>6.0039999999999791</c:v>
                </c:pt>
                <c:pt idx="464">
                  <c:v>6.0126666666666457</c:v>
                </c:pt>
                <c:pt idx="465">
                  <c:v>6.0213333333333123</c:v>
                </c:pt>
                <c:pt idx="466">
                  <c:v>6.0299999999999789</c:v>
                </c:pt>
                <c:pt idx="467">
                  <c:v>6.0386666666666455</c:v>
                </c:pt>
                <c:pt idx="468">
                  <c:v>6.0473333333333121</c:v>
                </c:pt>
                <c:pt idx="469">
                  <c:v>6.0559999999999787</c:v>
                </c:pt>
                <c:pt idx="470">
                  <c:v>6.0646666666666453</c:v>
                </c:pt>
                <c:pt idx="471">
                  <c:v>6.0733333333333119</c:v>
                </c:pt>
                <c:pt idx="472">
                  <c:v>6.0819999999999785</c:v>
                </c:pt>
                <c:pt idx="473">
                  <c:v>6.0906666666666451</c:v>
                </c:pt>
                <c:pt idx="474">
                  <c:v>6.0993333333333117</c:v>
                </c:pt>
                <c:pt idx="475">
                  <c:v>6.1079999999999783</c:v>
                </c:pt>
                <c:pt idx="476">
                  <c:v>6.1166666666666449</c:v>
                </c:pt>
                <c:pt idx="477">
                  <c:v>6.1253333333333115</c:v>
                </c:pt>
                <c:pt idx="478">
                  <c:v>6.1339999999999781</c:v>
                </c:pt>
                <c:pt idx="479">
                  <c:v>6.1426666666666447</c:v>
                </c:pt>
                <c:pt idx="480">
                  <c:v>6.1513333333333113</c:v>
                </c:pt>
                <c:pt idx="481">
                  <c:v>6.1599999999999779</c:v>
                </c:pt>
                <c:pt idx="482">
                  <c:v>6.1686666666666445</c:v>
                </c:pt>
                <c:pt idx="483">
                  <c:v>6.1773333333333111</c:v>
                </c:pt>
                <c:pt idx="484">
                  <c:v>6.1859999999999777</c:v>
                </c:pt>
                <c:pt idx="485">
                  <c:v>6.1946666666666443</c:v>
                </c:pt>
                <c:pt idx="486">
                  <c:v>6.2033333333333109</c:v>
                </c:pt>
                <c:pt idx="487">
                  <c:v>6.2119999999999775</c:v>
                </c:pt>
                <c:pt idx="488">
                  <c:v>6.2206666666666441</c:v>
                </c:pt>
                <c:pt idx="489">
                  <c:v>6.2293333333333107</c:v>
                </c:pt>
                <c:pt idx="490">
                  <c:v>6.2379999999999773</c:v>
                </c:pt>
                <c:pt idx="491">
                  <c:v>6.2466666666666439</c:v>
                </c:pt>
                <c:pt idx="492">
                  <c:v>6.2553333333333105</c:v>
                </c:pt>
                <c:pt idx="493">
                  <c:v>6.2639999999999771</c:v>
                </c:pt>
                <c:pt idx="494">
                  <c:v>6.2726666666666437</c:v>
                </c:pt>
                <c:pt idx="495">
                  <c:v>6.2813333333333103</c:v>
                </c:pt>
                <c:pt idx="496">
                  <c:v>6.2899999999999769</c:v>
                </c:pt>
                <c:pt idx="497">
                  <c:v>6.2986666666666435</c:v>
                </c:pt>
                <c:pt idx="498">
                  <c:v>6.3073333333333101</c:v>
                </c:pt>
                <c:pt idx="499">
                  <c:v>6.3159999999999767</c:v>
                </c:pt>
                <c:pt idx="500">
                  <c:v>6.3246666666666433</c:v>
                </c:pt>
                <c:pt idx="501">
                  <c:v>6.3333333333333099</c:v>
                </c:pt>
                <c:pt idx="502">
                  <c:v>6.3419999999999765</c:v>
                </c:pt>
                <c:pt idx="503">
                  <c:v>6.3506666666666431</c:v>
                </c:pt>
                <c:pt idx="504">
                  <c:v>6.3593333333333097</c:v>
                </c:pt>
                <c:pt idx="505">
                  <c:v>6.3679999999999763</c:v>
                </c:pt>
                <c:pt idx="506">
                  <c:v>6.3766666666666429</c:v>
                </c:pt>
                <c:pt idx="507">
                  <c:v>6.3853333333333095</c:v>
                </c:pt>
                <c:pt idx="508">
                  <c:v>6.3939999999999761</c:v>
                </c:pt>
                <c:pt idx="509">
                  <c:v>6.4026666666666427</c:v>
                </c:pt>
                <c:pt idx="510">
                  <c:v>6.4113333333333093</c:v>
                </c:pt>
                <c:pt idx="511">
                  <c:v>6.4199999999999759</c:v>
                </c:pt>
                <c:pt idx="512">
                  <c:v>6.4286666666666425</c:v>
                </c:pt>
                <c:pt idx="513">
                  <c:v>6.4373333333333091</c:v>
                </c:pt>
                <c:pt idx="514">
                  <c:v>6.4459999999999757</c:v>
                </c:pt>
                <c:pt idx="515">
                  <c:v>6.4546666666666423</c:v>
                </c:pt>
                <c:pt idx="516">
                  <c:v>6.4633333333333089</c:v>
                </c:pt>
                <c:pt idx="517">
                  <c:v>6.4719999999999756</c:v>
                </c:pt>
                <c:pt idx="518">
                  <c:v>6.4806666666666422</c:v>
                </c:pt>
                <c:pt idx="519">
                  <c:v>6.4893333333333088</c:v>
                </c:pt>
                <c:pt idx="520">
                  <c:v>6.4979999999999754</c:v>
                </c:pt>
                <c:pt idx="521">
                  <c:v>6.506666666666642</c:v>
                </c:pt>
                <c:pt idx="522">
                  <c:v>6.5153333333333086</c:v>
                </c:pt>
                <c:pt idx="523">
                  <c:v>6.5239999999999752</c:v>
                </c:pt>
                <c:pt idx="524">
                  <c:v>6.5326666666666418</c:v>
                </c:pt>
                <c:pt idx="525">
                  <c:v>6.5413333333333084</c:v>
                </c:pt>
                <c:pt idx="526">
                  <c:v>6.549999999999975</c:v>
                </c:pt>
                <c:pt idx="527">
                  <c:v>6.5586666666666416</c:v>
                </c:pt>
                <c:pt idx="528">
                  <c:v>6.5673333333333082</c:v>
                </c:pt>
                <c:pt idx="529">
                  <c:v>6.5759999999999748</c:v>
                </c:pt>
                <c:pt idx="530">
                  <c:v>6.5846666666666414</c:v>
                </c:pt>
                <c:pt idx="531">
                  <c:v>6.593333333333308</c:v>
                </c:pt>
                <c:pt idx="532">
                  <c:v>6.6019999999999746</c:v>
                </c:pt>
                <c:pt idx="533">
                  <c:v>6.6106666666666412</c:v>
                </c:pt>
                <c:pt idx="534">
                  <c:v>6.6193333333333078</c:v>
                </c:pt>
                <c:pt idx="535">
                  <c:v>6.6279999999999744</c:v>
                </c:pt>
                <c:pt idx="536">
                  <c:v>6.636666666666641</c:v>
                </c:pt>
                <c:pt idx="537">
                  <c:v>6.6453333333333076</c:v>
                </c:pt>
                <c:pt idx="538">
                  <c:v>6.6539999999999742</c:v>
                </c:pt>
                <c:pt idx="539">
                  <c:v>6.6626666666666408</c:v>
                </c:pt>
                <c:pt idx="540">
                  <c:v>6.6713333333333074</c:v>
                </c:pt>
                <c:pt idx="541">
                  <c:v>6.679999999999974</c:v>
                </c:pt>
                <c:pt idx="542">
                  <c:v>6.6886666666666406</c:v>
                </c:pt>
                <c:pt idx="543">
                  <c:v>6.6973333333333072</c:v>
                </c:pt>
                <c:pt idx="544">
                  <c:v>6.7059999999999738</c:v>
                </c:pt>
                <c:pt idx="545">
                  <c:v>6.7146666666666404</c:v>
                </c:pt>
                <c:pt idx="546">
                  <c:v>6.723333333333307</c:v>
                </c:pt>
                <c:pt idx="547">
                  <c:v>6.7319999999999736</c:v>
                </c:pt>
                <c:pt idx="548">
                  <c:v>6.7406666666666402</c:v>
                </c:pt>
                <c:pt idx="549">
                  <c:v>6.7493333333333068</c:v>
                </c:pt>
                <c:pt idx="550">
                  <c:v>6.7579999999999734</c:v>
                </c:pt>
                <c:pt idx="551">
                  <c:v>6.76666666666664</c:v>
                </c:pt>
                <c:pt idx="552">
                  <c:v>6.7753333333333066</c:v>
                </c:pt>
                <c:pt idx="553">
                  <c:v>6.7839999999999732</c:v>
                </c:pt>
                <c:pt idx="554">
                  <c:v>6.7926666666666398</c:v>
                </c:pt>
                <c:pt idx="555">
                  <c:v>6.8013333333333064</c:v>
                </c:pt>
                <c:pt idx="556">
                  <c:v>6.809999999999973</c:v>
                </c:pt>
                <c:pt idx="557">
                  <c:v>6.8186666666666396</c:v>
                </c:pt>
                <c:pt idx="558">
                  <c:v>6.8273333333333062</c:v>
                </c:pt>
                <c:pt idx="559">
                  <c:v>6.8359999999999728</c:v>
                </c:pt>
                <c:pt idx="560">
                  <c:v>6.8446666666666394</c:v>
                </c:pt>
                <c:pt idx="561">
                  <c:v>6.853333333333306</c:v>
                </c:pt>
                <c:pt idx="562">
                  <c:v>6.8619999999999726</c:v>
                </c:pt>
                <c:pt idx="563">
                  <c:v>6.8706666666666392</c:v>
                </c:pt>
                <c:pt idx="564">
                  <c:v>6.8793333333333058</c:v>
                </c:pt>
                <c:pt idx="565">
                  <c:v>6.8879999999999724</c:v>
                </c:pt>
                <c:pt idx="566">
                  <c:v>6.896666666666639</c:v>
                </c:pt>
                <c:pt idx="567">
                  <c:v>6.9053333333333056</c:v>
                </c:pt>
                <c:pt idx="568">
                  <c:v>6.9139999999999722</c:v>
                </c:pt>
                <c:pt idx="569">
                  <c:v>6.9226666666666388</c:v>
                </c:pt>
                <c:pt idx="570">
                  <c:v>6.9313333333333054</c:v>
                </c:pt>
                <c:pt idx="571">
                  <c:v>6.939999999999972</c:v>
                </c:pt>
                <c:pt idx="572">
                  <c:v>6.9486666666666386</c:v>
                </c:pt>
                <c:pt idx="573">
                  <c:v>6.9573333333333052</c:v>
                </c:pt>
                <c:pt idx="574">
                  <c:v>6.9659999999999718</c:v>
                </c:pt>
                <c:pt idx="575">
                  <c:v>6.9746666666666384</c:v>
                </c:pt>
                <c:pt idx="576">
                  <c:v>6.983333333333305</c:v>
                </c:pt>
                <c:pt idx="577">
                  <c:v>6.9919999999999716</c:v>
                </c:pt>
                <c:pt idx="578">
                  <c:v>7.0006666666666382</c:v>
                </c:pt>
                <c:pt idx="579">
                  <c:v>7.0093333333333048</c:v>
                </c:pt>
                <c:pt idx="580">
                  <c:v>7.0179999999999714</c:v>
                </c:pt>
                <c:pt idx="581">
                  <c:v>7.026666666666638</c:v>
                </c:pt>
                <c:pt idx="582">
                  <c:v>7.0353333333333046</c:v>
                </c:pt>
                <c:pt idx="583">
                  <c:v>7.0439999999999712</c:v>
                </c:pt>
                <c:pt idx="584">
                  <c:v>7.0526666666666378</c:v>
                </c:pt>
                <c:pt idx="585">
                  <c:v>7.0613333333333044</c:v>
                </c:pt>
                <c:pt idx="586">
                  <c:v>7.069999999999971</c:v>
                </c:pt>
                <c:pt idx="587">
                  <c:v>7.0786666666666376</c:v>
                </c:pt>
                <c:pt idx="588">
                  <c:v>7.0873333333333042</c:v>
                </c:pt>
                <c:pt idx="589">
                  <c:v>7.0959999999999708</c:v>
                </c:pt>
                <c:pt idx="590">
                  <c:v>7.1046666666666374</c:v>
                </c:pt>
                <c:pt idx="591">
                  <c:v>7.113333333333304</c:v>
                </c:pt>
                <c:pt idx="592">
                  <c:v>7.1219999999999706</c:v>
                </c:pt>
                <c:pt idx="593">
                  <c:v>7.1306666666666372</c:v>
                </c:pt>
                <c:pt idx="594">
                  <c:v>7.1393333333333038</c:v>
                </c:pt>
                <c:pt idx="595">
                  <c:v>7.1479999999999704</c:v>
                </c:pt>
                <c:pt idx="596">
                  <c:v>7.156666666666637</c:v>
                </c:pt>
                <c:pt idx="597">
                  <c:v>7.1653333333333036</c:v>
                </c:pt>
                <c:pt idx="598">
                  <c:v>7.1739999999999702</c:v>
                </c:pt>
                <c:pt idx="599">
                  <c:v>7.1826666666666368</c:v>
                </c:pt>
                <c:pt idx="600">
                  <c:v>7.1913333333333034</c:v>
                </c:pt>
                <c:pt idx="601">
                  <c:v>7.19999999999997</c:v>
                </c:pt>
                <c:pt idx="602">
                  <c:v>7.2086666666666366</c:v>
                </c:pt>
                <c:pt idx="603">
                  <c:v>7.2173333333333032</c:v>
                </c:pt>
                <c:pt idx="604">
                  <c:v>7.2259999999999698</c:v>
                </c:pt>
                <c:pt idx="605">
                  <c:v>7.2346666666666364</c:v>
                </c:pt>
                <c:pt idx="606">
                  <c:v>7.243333333333303</c:v>
                </c:pt>
                <c:pt idx="607">
                  <c:v>7.2519999999999696</c:v>
                </c:pt>
                <c:pt idx="608">
                  <c:v>7.2606666666666362</c:v>
                </c:pt>
                <c:pt idx="609">
                  <c:v>7.2693333333333028</c:v>
                </c:pt>
                <c:pt idx="610">
                  <c:v>7.2779999999999694</c:v>
                </c:pt>
                <c:pt idx="611">
                  <c:v>7.286666666666636</c:v>
                </c:pt>
                <c:pt idx="612">
                  <c:v>7.2953333333333026</c:v>
                </c:pt>
                <c:pt idx="613">
                  <c:v>7.3039999999999692</c:v>
                </c:pt>
                <c:pt idx="614">
                  <c:v>7.3126666666666358</c:v>
                </c:pt>
                <c:pt idx="615">
                  <c:v>7.3213333333333024</c:v>
                </c:pt>
                <c:pt idx="616">
                  <c:v>7.329999999999969</c:v>
                </c:pt>
                <c:pt idx="617">
                  <c:v>7.3386666666666356</c:v>
                </c:pt>
                <c:pt idx="618">
                  <c:v>7.3473333333333022</c:v>
                </c:pt>
                <c:pt idx="619">
                  <c:v>7.3559999999999688</c:v>
                </c:pt>
                <c:pt idx="620">
                  <c:v>7.3646666666666354</c:v>
                </c:pt>
                <c:pt idx="621">
                  <c:v>7.373333333333302</c:v>
                </c:pt>
                <c:pt idx="622">
                  <c:v>7.3819999999999686</c:v>
                </c:pt>
                <c:pt idx="623">
                  <c:v>7.3906666666666352</c:v>
                </c:pt>
                <c:pt idx="624">
                  <c:v>7.3993333333333018</c:v>
                </c:pt>
                <c:pt idx="625">
                  <c:v>7.4079999999999684</c:v>
                </c:pt>
                <c:pt idx="626">
                  <c:v>7.416666666666635</c:v>
                </c:pt>
                <c:pt idx="627">
                  <c:v>7.4253333333333016</c:v>
                </c:pt>
                <c:pt idx="628">
                  <c:v>7.4339999999999682</c:v>
                </c:pt>
                <c:pt idx="629">
                  <c:v>7.4426666666666348</c:v>
                </c:pt>
                <c:pt idx="630">
                  <c:v>7.4513333333333014</c:v>
                </c:pt>
                <c:pt idx="631">
                  <c:v>7.459999999999968</c:v>
                </c:pt>
                <c:pt idx="632">
                  <c:v>7.4686666666666346</c:v>
                </c:pt>
                <c:pt idx="633">
                  <c:v>7.4773333333333012</c:v>
                </c:pt>
                <c:pt idx="634">
                  <c:v>7.4859999999999678</c:v>
                </c:pt>
                <c:pt idx="635">
                  <c:v>7.4946666666666344</c:v>
                </c:pt>
                <c:pt idx="636">
                  <c:v>7.503333333333301</c:v>
                </c:pt>
                <c:pt idx="637">
                  <c:v>7.5119999999999676</c:v>
                </c:pt>
                <c:pt idx="638">
                  <c:v>7.5206666666666342</c:v>
                </c:pt>
                <c:pt idx="639">
                  <c:v>7.5293333333333008</c:v>
                </c:pt>
                <c:pt idx="640">
                  <c:v>7.5379999999999674</c:v>
                </c:pt>
                <c:pt idx="641">
                  <c:v>7.546666666666634</c:v>
                </c:pt>
                <c:pt idx="642">
                  <c:v>7.5553333333333006</c:v>
                </c:pt>
                <c:pt idx="643">
                  <c:v>7.5639999999999672</c:v>
                </c:pt>
                <c:pt idx="644">
                  <c:v>7.5726666666666338</c:v>
                </c:pt>
                <c:pt idx="645">
                  <c:v>7.5813333333333004</c:v>
                </c:pt>
                <c:pt idx="646">
                  <c:v>7.589999999999967</c:v>
                </c:pt>
                <c:pt idx="647">
                  <c:v>7.5986666666666336</c:v>
                </c:pt>
                <c:pt idx="648">
                  <c:v>7.6073333333333002</c:v>
                </c:pt>
                <c:pt idx="649">
                  <c:v>7.6159999999999668</c:v>
                </c:pt>
                <c:pt idx="650">
                  <c:v>7.6246666666666334</c:v>
                </c:pt>
                <c:pt idx="651">
                  <c:v>7.6333333333333</c:v>
                </c:pt>
                <c:pt idx="652">
                  <c:v>7.6419999999999666</c:v>
                </c:pt>
                <c:pt idx="653">
                  <c:v>7.6506666666666332</c:v>
                </c:pt>
                <c:pt idx="654">
                  <c:v>7.6593333333332998</c:v>
                </c:pt>
                <c:pt idx="655">
                  <c:v>7.6679999999999664</c:v>
                </c:pt>
                <c:pt idx="656">
                  <c:v>7.676666666666633</c:v>
                </c:pt>
                <c:pt idx="657">
                  <c:v>7.6853333333332996</c:v>
                </c:pt>
                <c:pt idx="658">
                  <c:v>7.6939999999999662</c:v>
                </c:pt>
                <c:pt idx="659">
                  <c:v>7.7026666666666328</c:v>
                </c:pt>
                <c:pt idx="660">
                  <c:v>7.7113333333332994</c:v>
                </c:pt>
                <c:pt idx="661">
                  <c:v>7.719999999999966</c:v>
                </c:pt>
                <c:pt idx="662">
                  <c:v>7.7286666666666326</c:v>
                </c:pt>
                <c:pt idx="663">
                  <c:v>7.7373333333332992</c:v>
                </c:pt>
                <c:pt idx="664">
                  <c:v>7.7459999999999658</c:v>
                </c:pt>
                <c:pt idx="665">
                  <c:v>7.7546666666666324</c:v>
                </c:pt>
                <c:pt idx="666">
                  <c:v>7.763333333333299</c:v>
                </c:pt>
                <c:pt idx="667">
                  <c:v>7.7719999999999656</c:v>
                </c:pt>
                <c:pt idx="668">
                  <c:v>7.7806666666666322</c:v>
                </c:pt>
                <c:pt idx="669">
                  <c:v>7.7893333333332988</c:v>
                </c:pt>
                <c:pt idx="670">
                  <c:v>7.7979999999999654</c:v>
                </c:pt>
                <c:pt idx="671">
                  <c:v>7.806666666666632</c:v>
                </c:pt>
                <c:pt idx="672">
                  <c:v>7.8153333333332986</c:v>
                </c:pt>
                <c:pt idx="673">
                  <c:v>7.8239999999999652</c:v>
                </c:pt>
                <c:pt idx="674">
                  <c:v>7.8326666666666318</c:v>
                </c:pt>
                <c:pt idx="675">
                  <c:v>7.8413333333332984</c:v>
                </c:pt>
                <c:pt idx="676">
                  <c:v>7.849999999999965</c:v>
                </c:pt>
                <c:pt idx="677">
                  <c:v>7.8586666666666316</c:v>
                </c:pt>
                <c:pt idx="678">
                  <c:v>7.8673333333332982</c:v>
                </c:pt>
                <c:pt idx="679">
                  <c:v>7.8759999999999648</c:v>
                </c:pt>
                <c:pt idx="680">
                  <c:v>7.8846666666666314</c:v>
                </c:pt>
                <c:pt idx="681">
                  <c:v>7.893333333333298</c:v>
                </c:pt>
                <c:pt idx="682">
                  <c:v>7.9019999999999646</c:v>
                </c:pt>
                <c:pt idx="683">
                  <c:v>7.9106666666666312</c:v>
                </c:pt>
                <c:pt idx="684">
                  <c:v>7.9193333333332978</c:v>
                </c:pt>
                <c:pt idx="685">
                  <c:v>7.9279999999999644</c:v>
                </c:pt>
                <c:pt idx="686">
                  <c:v>7.936666666666631</c:v>
                </c:pt>
                <c:pt idx="687">
                  <c:v>7.9453333333332976</c:v>
                </c:pt>
                <c:pt idx="688">
                  <c:v>7.9539999999999642</c:v>
                </c:pt>
                <c:pt idx="689">
                  <c:v>7.9626666666666308</c:v>
                </c:pt>
                <c:pt idx="690">
                  <c:v>7.9713333333332974</c:v>
                </c:pt>
                <c:pt idx="691">
                  <c:v>7.979999999999964</c:v>
                </c:pt>
                <c:pt idx="692">
                  <c:v>7.9886666666666306</c:v>
                </c:pt>
                <c:pt idx="693">
                  <c:v>7.9973333333332972</c:v>
                </c:pt>
                <c:pt idx="694">
                  <c:v>8.0059999999999647</c:v>
                </c:pt>
                <c:pt idx="695">
                  <c:v>8.0146666666666313</c:v>
                </c:pt>
                <c:pt idx="696">
                  <c:v>8.0233333333332979</c:v>
                </c:pt>
                <c:pt idx="697">
                  <c:v>8.0319999999999645</c:v>
                </c:pt>
                <c:pt idx="698">
                  <c:v>8.0406666666666311</c:v>
                </c:pt>
                <c:pt idx="699">
                  <c:v>8.0493333333332977</c:v>
                </c:pt>
                <c:pt idx="700">
                  <c:v>8.0579999999999643</c:v>
                </c:pt>
                <c:pt idx="701">
                  <c:v>8.0666666666666309</c:v>
                </c:pt>
                <c:pt idx="702">
                  <c:v>8.0753333333332975</c:v>
                </c:pt>
                <c:pt idx="703">
                  <c:v>8.0839999999999641</c:v>
                </c:pt>
                <c:pt idx="704">
                  <c:v>8.0926666666666307</c:v>
                </c:pt>
                <c:pt idx="705">
                  <c:v>8.1013333333332973</c:v>
                </c:pt>
                <c:pt idx="706">
                  <c:v>8.1099999999999639</c:v>
                </c:pt>
                <c:pt idx="707">
                  <c:v>8.1186666666666305</c:v>
                </c:pt>
                <c:pt idx="708">
                  <c:v>8.1273333333332971</c:v>
                </c:pt>
                <c:pt idx="709">
                  <c:v>8.1359999999999637</c:v>
                </c:pt>
                <c:pt idx="710">
                  <c:v>8.1446666666666303</c:v>
                </c:pt>
                <c:pt idx="711">
                  <c:v>8.1533333333332969</c:v>
                </c:pt>
                <c:pt idx="712">
                  <c:v>8.1619999999999635</c:v>
                </c:pt>
                <c:pt idx="713">
                  <c:v>8.1706666666666301</c:v>
                </c:pt>
                <c:pt idx="714">
                  <c:v>8.1793333333332967</c:v>
                </c:pt>
                <c:pt idx="715">
                  <c:v>8.1879999999999633</c:v>
                </c:pt>
                <c:pt idx="716">
                  <c:v>8.1966666666666299</c:v>
                </c:pt>
                <c:pt idx="717">
                  <c:v>8.2053333333332965</c:v>
                </c:pt>
                <c:pt idx="718">
                  <c:v>8.2139999999999631</c:v>
                </c:pt>
                <c:pt idx="719">
                  <c:v>8.2226666666666297</c:v>
                </c:pt>
                <c:pt idx="720">
                  <c:v>8.2313333333332963</c:v>
                </c:pt>
                <c:pt idx="721">
                  <c:v>8.2399999999999629</c:v>
                </c:pt>
                <c:pt idx="722">
                  <c:v>8.2486666666666295</c:v>
                </c:pt>
                <c:pt idx="723">
                  <c:v>8.2573333333332961</c:v>
                </c:pt>
                <c:pt idx="724">
                  <c:v>8.2659999999999627</c:v>
                </c:pt>
                <c:pt idx="725">
                  <c:v>8.2746666666666293</c:v>
                </c:pt>
                <c:pt idx="726">
                  <c:v>8.2833333333332959</c:v>
                </c:pt>
                <c:pt idx="727">
                  <c:v>8.2919999999999625</c:v>
                </c:pt>
                <c:pt idx="728">
                  <c:v>8.3006666666666291</c:v>
                </c:pt>
                <c:pt idx="729">
                  <c:v>8.3093333333332957</c:v>
                </c:pt>
                <c:pt idx="730">
                  <c:v>8.3179999999999623</c:v>
                </c:pt>
                <c:pt idx="731">
                  <c:v>8.3266666666666289</c:v>
                </c:pt>
                <c:pt idx="732">
                  <c:v>8.3353333333332955</c:v>
                </c:pt>
                <c:pt idx="733">
                  <c:v>8.3439999999999621</c:v>
                </c:pt>
                <c:pt idx="734">
                  <c:v>8.3526666666666287</c:v>
                </c:pt>
                <c:pt idx="735">
                  <c:v>8.3613333333332953</c:v>
                </c:pt>
                <c:pt idx="736">
                  <c:v>8.3699999999999619</c:v>
                </c:pt>
                <c:pt idx="737">
                  <c:v>8.3786666666666285</c:v>
                </c:pt>
                <c:pt idx="738">
                  <c:v>8.3873333333332951</c:v>
                </c:pt>
                <c:pt idx="739">
                  <c:v>8.3959999999999617</c:v>
                </c:pt>
                <c:pt idx="740">
                  <c:v>8.4046666666666283</c:v>
                </c:pt>
                <c:pt idx="741">
                  <c:v>8.4133333333332949</c:v>
                </c:pt>
                <c:pt idx="742">
                  <c:v>8.4219999999999615</c:v>
                </c:pt>
                <c:pt idx="743">
                  <c:v>8.4306666666666281</c:v>
                </c:pt>
                <c:pt idx="744">
                  <c:v>8.4393333333332947</c:v>
                </c:pt>
                <c:pt idx="745">
                  <c:v>8.4479999999999613</c:v>
                </c:pt>
                <c:pt idx="746">
                  <c:v>8.4566666666666279</c:v>
                </c:pt>
                <c:pt idx="747">
                  <c:v>8.4653333333332945</c:v>
                </c:pt>
                <c:pt idx="748">
                  <c:v>8.4739999999999611</c:v>
                </c:pt>
                <c:pt idx="749">
                  <c:v>8.4826666666666277</c:v>
                </c:pt>
                <c:pt idx="750">
                  <c:v>8.4913333333332943</c:v>
                </c:pt>
                <c:pt idx="751">
                  <c:v>8.4999999999999609</c:v>
                </c:pt>
                <c:pt idx="752">
                  <c:v>8.5086666666666275</c:v>
                </c:pt>
                <c:pt idx="753">
                  <c:v>8.5173333333332941</c:v>
                </c:pt>
                <c:pt idx="754">
                  <c:v>8.5259999999999607</c:v>
                </c:pt>
                <c:pt idx="755">
                  <c:v>8.5346666666666273</c:v>
                </c:pt>
                <c:pt idx="756">
                  <c:v>8.5433333333332939</c:v>
                </c:pt>
                <c:pt idx="757">
                  <c:v>8.5519999999999605</c:v>
                </c:pt>
                <c:pt idx="758">
                  <c:v>8.5606666666666271</c:v>
                </c:pt>
                <c:pt idx="759">
                  <c:v>8.5693333333332937</c:v>
                </c:pt>
                <c:pt idx="760">
                  <c:v>8.5779999999999603</c:v>
                </c:pt>
                <c:pt idx="761">
                  <c:v>8.5866666666666269</c:v>
                </c:pt>
                <c:pt idx="762">
                  <c:v>8.5953333333332935</c:v>
                </c:pt>
                <c:pt idx="763">
                  <c:v>8.6039999999999601</c:v>
                </c:pt>
                <c:pt idx="764">
                  <c:v>8.6126666666666267</c:v>
                </c:pt>
                <c:pt idx="765">
                  <c:v>8.6213333333332933</c:v>
                </c:pt>
                <c:pt idx="766">
                  <c:v>8.6299999999999599</c:v>
                </c:pt>
                <c:pt idx="767">
                  <c:v>8.6386666666666265</c:v>
                </c:pt>
                <c:pt idx="768">
                  <c:v>8.6473333333332931</c:v>
                </c:pt>
                <c:pt idx="769">
                  <c:v>8.6559999999999597</c:v>
                </c:pt>
                <c:pt idx="770">
                  <c:v>8.6646666666666263</c:v>
                </c:pt>
                <c:pt idx="771">
                  <c:v>8.6733333333332929</c:v>
                </c:pt>
                <c:pt idx="772">
                  <c:v>8.6819999999999595</c:v>
                </c:pt>
                <c:pt idx="773">
                  <c:v>8.6906666666666261</c:v>
                </c:pt>
                <c:pt idx="774">
                  <c:v>8.6993333333332927</c:v>
                </c:pt>
                <c:pt idx="775">
                  <c:v>8.7079999999999593</c:v>
                </c:pt>
                <c:pt idx="776">
                  <c:v>8.7166666666666259</c:v>
                </c:pt>
                <c:pt idx="777">
                  <c:v>8.7253333333332925</c:v>
                </c:pt>
                <c:pt idx="778">
                  <c:v>8.7339999999999591</c:v>
                </c:pt>
                <c:pt idx="779">
                  <c:v>8.7426666666666257</c:v>
                </c:pt>
                <c:pt idx="780">
                  <c:v>8.7513333333332923</c:v>
                </c:pt>
                <c:pt idx="781">
                  <c:v>8.7599999999999589</c:v>
                </c:pt>
                <c:pt idx="782">
                  <c:v>8.7686666666666255</c:v>
                </c:pt>
                <c:pt idx="783">
                  <c:v>8.7773333333332921</c:v>
                </c:pt>
                <c:pt idx="784">
                  <c:v>8.7859999999999587</c:v>
                </c:pt>
                <c:pt idx="785">
                  <c:v>8.7946666666666253</c:v>
                </c:pt>
                <c:pt idx="786">
                  <c:v>8.8033333333332919</c:v>
                </c:pt>
                <c:pt idx="787">
                  <c:v>8.8119999999999585</c:v>
                </c:pt>
                <c:pt idx="788">
                  <c:v>8.8206666666666251</c:v>
                </c:pt>
                <c:pt idx="789">
                  <c:v>8.8293333333332917</c:v>
                </c:pt>
                <c:pt idx="790">
                  <c:v>8.8379999999999583</c:v>
                </c:pt>
                <c:pt idx="791">
                  <c:v>8.8466666666666249</c:v>
                </c:pt>
                <c:pt idx="792">
                  <c:v>8.8553333333332915</c:v>
                </c:pt>
                <c:pt idx="793">
                  <c:v>8.8639999999999581</c:v>
                </c:pt>
                <c:pt idx="794">
                  <c:v>8.8726666666666247</c:v>
                </c:pt>
                <c:pt idx="795">
                  <c:v>8.8813333333332913</c:v>
                </c:pt>
                <c:pt idx="796">
                  <c:v>8.8899999999999579</c:v>
                </c:pt>
                <c:pt idx="797">
                  <c:v>8.8986666666666245</c:v>
                </c:pt>
                <c:pt idx="798">
                  <c:v>8.9073333333332911</c:v>
                </c:pt>
                <c:pt idx="799">
                  <c:v>8.9159999999999577</c:v>
                </c:pt>
                <c:pt idx="800">
                  <c:v>8.9246666666666243</c:v>
                </c:pt>
                <c:pt idx="801">
                  <c:v>8.9333333333332909</c:v>
                </c:pt>
                <c:pt idx="802">
                  <c:v>8.9419999999999575</c:v>
                </c:pt>
                <c:pt idx="803">
                  <c:v>8.9506666666666241</c:v>
                </c:pt>
                <c:pt idx="804">
                  <c:v>8.9593333333332907</c:v>
                </c:pt>
                <c:pt idx="805">
                  <c:v>8.9679999999999573</c:v>
                </c:pt>
                <c:pt idx="806">
                  <c:v>8.9766666666666239</c:v>
                </c:pt>
                <c:pt idx="807">
                  <c:v>8.9853333333332905</c:v>
                </c:pt>
                <c:pt idx="808">
                  <c:v>8.9939999999999571</c:v>
                </c:pt>
                <c:pt idx="809">
                  <c:v>9.0026666666666237</c:v>
                </c:pt>
                <c:pt idx="810">
                  <c:v>9.0113333333332903</c:v>
                </c:pt>
                <c:pt idx="811">
                  <c:v>9.0199999999999569</c:v>
                </c:pt>
                <c:pt idx="812">
                  <c:v>9.0286666666666235</c:v>
                </c:pt>
                <c:pt idx="813">
                  <c:v>9.0373333333332901</c:v>
                </c:pt>
                <c:pt idx="814">
                  <c:v>9.0459999999999567</c:v>
                </c:pt>
                <c:pt idx="815">
                  <c:v>9.0546666666666233</c:v>
                </c:pt>
                <c:pt idx="816">
                  <c:v>9.0633333333332899</c:v>
                </c:pt>
                <c:pt idx="817">
                  <c:v>9.0719999999999565</c:v>
                </c:pt>
                <c:pt idx="818">
                  <c:v>9.0806666666666231</c:v>
                </c:pt>
                <c:pt idx="819">
                  <c:v>9.0893333333332897</c:v>
                </c:pt>
                <c:pt idx="820">
                  <c:v>9.0979999999999563</c:v>
                </c:pt>
                <c:pt idx="821">
                  <c:v>9.1066666666666229</c:v>
                </c:pt>
                <c:pt idx="822">
                  <c:v>9.1153333333332895</c:v>
                </c:pt>
                <c:pt idx="823">
                  <c:v>9.1239999999999561</c:v>
                </c:pt>
                <c:pt idx="824">
                  <c:v>9.1326666666666227</c:v>
                </c:pt>
                <c:pt idx="825">
                  <c:v>9.1413333333332893</c:v>
                </c:pt>
                <c:pt idx="826">
                  <c:v>9.1499999999999559</c:v>
                </c:pt>
                <c:pt idx="827">
                  <c:v>9.1586666666666225</c:v>
                </c:pt>
                <c:pt idx="828">
                  <c:v>9.1673333333332891</c:v>
                </c:pt>
                <c:pt idx="829">
                  <c:v>9.1759999999999557</c:v>
                </c:pt>
                <c:pt idx="830">
                  <c:v>9.1846666666666223</c:v>
                </c:pt>
                <c:pt idx="831">
                  <c:v>9.1933333333332889</c:v>
                </c:pt>
                <c:pt idx="832">
                  <c:v>9.2019999999999555</c:v>
                </c:pt>
                <c:pt idx="833">
                  <c:v>9.2106666666666221</c:v>
                </c:pt>
                <c:pt idx="834">
                  <c:v>9.2193333333332887</c:v>
                </c:pt>
                <c:pt idx="835">
                  <c:v>9.2279999999999553</c:v>
                </c:pt>
                <c:pt idx="836">
                  <c:v>9.2366666666666219</c:v>
                </c:pt>
                <c:pt idx="837">
                  <c:v>9.2453333333332886</c:v>
                </c:pt>
                <c:pt idx="838">
                  <c:v>9.2539999999999552</c:v>
                </c:pt>
                <c:pt idx="839">
                  <c:v>9.2626666666666218</c:v>
                </c:pt>
                <c:pt idx="840">
                  <c:v>9.2713333333332884</c:v>
                </c:pt>
                <c:pt idx="841">
                  <c:v>9.279999999999955</c:v>
                </c:pt>
                <c:pt idx="842">
                  <c:v>9.2886666666666216</c:v>
                </c:pt>
                <c:pt idx="843">
                  <c:v>9.2973333333332882</c:v>
                </c:pt>
                <c:pt idx="844">
                  <c:v>9.3059999999999548</c:v>
                </c:pt>
                <c:pt idx="845">
                  <c:v>9.3146666666666214</c:v>
                </c:pt>
                <c:pt idx="846">
                  <c:v>9.323333333333288</c:v>
                </c:pt>
                <c:pt idx="847">
                  <c:v>9.3319999999999546</c:v>
                </c:pt>
                <c:pt idx="848">
                  <c:v>9.3406666666666212</c:v>
                </c:pt>
                <c:pt idx="849">
                  <c:v>9.3493333333332878</c:v>
                </c:pt>
                <c:pt idx="850">
                  <c:v>9.3579999999999544</c:v>
                </c:pt>
                <c:pt idx="851">
                  <c:v>9.366666666666621</c:v>
                </c:pt>
                <c:pt idx="852">
                  <c:v>9.3753333333332876</c:v>
                </c:pt>
                <c:pt idx="853">
                  <c:v>9.3839999999999542</c:v>
                </c:pt>
                <c:pt idx="854">
                  <c:v>9.3926666666666208</c:v>
                </c:pt>
                <c:pt idx="855">
                  <c:v>9.4013333333332874</c:v>
                </c:pt>
                <c:pt idx="856">
                  <c:v>9.409999999999954</c:v>
                </c:pt>
                <c:pt idx="857">
                  <c:v>9.4186666666666206</c:v>
                </c:pt>
                <c:pt idx="858">
                  <c:v>9.4273333333332872</c:v>
                </c:pt>
                <c:pt idx="859">
                  <c:v>9.4359999999999538</c:v>
                </c:pt>
                <c:pt idx="860">
                  <c:v>9.4446666666666204</c:v>
                </c:pt>
                <c:pt idx="861">
                  <c:v>9.453333333333287</c:v>
                </c:pt>
                <c:pt idx="862">
                  <c:v>9.4619999999999536</c:v>
                </c:pt>
                <c:pt idx="863">
                  <c:v>9.4706666666666202</c:v>
                </c:pt>
                <c:pt idx="864">
                  <c:v>9.4793333333332868</c:v>
                </c:pt>
                <c:pt idx="865">
                  <c:v>9.4879999999999534</c:v>
                </c:pt>
                <c:pt idx="866">
                  <c:v>9.49666666666662</c:v>
                </c:pt>
                <c:pt idx="867">
                  <c:v>9.5053333333332866</c:v>
                </c:pt>
                <c:pt idx="868">
                  <c:v>9.5139999999999532</c:v>
                </c:pt>
                <c:pt idx="869">
                  <c:v>9.5226666666666198</c:v>
                </c:pt>
                <c:pt idx="870">
                  <c:v>9.5313333333332864</c:v>
                </c:pt>
                <c:pt idx="871">
                  <c:v>9.539999999999953</c:v>
                </c:pt>
                <c:pt idx="872">
                  <c:v>9.5486666666666196</c:v>
                </c:pt>
                <c:pt idx="873">
                  <c:v>9.5573333333332862</c:v>
                </c:pt>
                <c:pt idx="874">
                  <c:v>9.5659999999999528</c:v>
                </c:pt>
                <c:pt idx="875">
                  <c:v>9.5746666666666194</c:v>
                </c:pt>
                <c:pt idx="876">
                  <c:v>9.583333333333286</c:v>
                </c:pt>
                <c:pt idx="877">
                  <c:v>9.5919999999999526</c:v>
                </c:pt>
                <c:pt idx="878">
                  <c:v>9.6006666666666192</c:v>
                </c:pt>
                <c:pt idx="879">
                  <c:v>9.6093333333332858</c:v>
                </c:pt>
                <c:pt idx="880">
                  <c:v>9.6179999999999524</c:v>
                </c:pt>
                <c:pt idx="881">
                  <c:v>9.626666666666619</c:v>
                </c:pt>
                <c:pt idx="882">
                  <c:v>9.6353333333332856</c:v>
                </c:pt>
                <c:pt idx="883">
                  <c:v>9.6439999999999522</c:v>
                </c:pt>
                <c:pt idx="884">
                  <c:v>9.6526666666666188</c:v>
                </c:pt>
                <c:pt idx="885">
                  <c:v>9.6613333333332854</c:v>
                </c:pt>
                <c:pt idx="886">
                  <c:v>9.669999999999952</c:v>
                </c:pt>
                <c:pt idx="887">
                  <c:v>9.6786666666666186</c:v>
                </c:pt>
                <c:pt idx="888">
                  <c:v>9.6873333333332852</c:v>
                </c:pt>
                <c:pt idx="889">
                  <c:v>9.6959999999999518</c:v>
                </c:pt>
                <c:pt idx="890">
                  <c:v>9.7046666666666184</c:v>
                </c:pt>
                <c:pt idx="891">
                  <c:v>9.713333333333285</c:v>
                </c:pt>
                <c:pt idx="892">
                  <c:v>9.7219999999999516</c:v>
                </c:pt>
                <c:pt idx="893">
                  <c:v>9.7306666666666182</c:v>
                </c:pt>
                <c:pt idx="894">
                  <c:v>9.7393333333332848</c:v>
                </c:pt>
                <c:pt idx="895">
                  <c:v>9.7479999999999514</c:v>
                </c:pt>
                <c:pt idx="896">
                  <c:v>9.756666666666618</c:v>
                </c:pt>
                <c:pt idx="897">
                  <c:v>9.7653333333332846</c:v>
                </c:pt>
                <c:pt idx="898">
                  <c:v>9.7739999999999512</c:v>
                </c:pt>
                <c:pt idx="899">
                  <c:v>9.7826666666666178</c:v>
                </c:pt>
                <c:pt idx="900">
                  <c:v>9.7913333333332844</c:v>
                </c:pt>
                <c:pt idx="901">
                  <c:v>9.799999999999951</c:v>
                </c:pt>
                <c:pt idx="902">
                  <c:v>9.8086666666666176</c:v>
                </c:pt>
                <c:pt idx="903">
                  <c:v>9.8173333333332842</c:v>
                </c:pt>
                <c:pt idx="904">
                  <c:v>9.8259999999999508</c:v>
                </c:pt>
                <c:pt idx="905">
                  <c:v>9.8346666666666174</c:v>
                </c:pt>
                <c:pt idx="906">
                  <c:v>9.843333333333284</c:v>
                </c:pt>
                <c:pt idx="907">
                  <c:v>9.8519999999999506</c:v>
                </c:pt>
                <c:pt idx="908">
                  <c:v>9.8606666666666172</c:v>
                </c:pt>
                <c:pt idx="909">
                  <c:v>9.8693333333332838</c:v>
                </c:pt>
                <c:pt idx="910">
                  <c:v>9.8779999999999504</c:v>
                </c:pt>
                <c:pt idx="911">
                  <c:v>9.886666666666617</c:v>
                </c:pt>
                <c:pt idx="912">
                  <c:v>9.8953333333332836</c:v>
                </c:pt>
                <c:pt idx="913">
                  <c:v>9.9039999999999502</c:v>
                </c:pt>
                <c:pt idx="914">
                  <c:v>9.9126666666666168</c:v>
                </c:pt>
                <c:pt idx="915">
                  <c:v>9.9213333333332834</c:v>
                </c:pt>
                <c:pt idx="916">
                  <c:v>9.92999999999995</c:v>
                </c:pt>
                <c:pt idx="917">
                  <c:v>9.9386666666666166</c:v>
                </c:pt>
                <c:pt idx="918">
                  <c:v>9.9473333333332832</c:v>
                </c:pt>
                <c:pt idx="919">
                  <c:v>9.9559999999999498</c:v>
                </c:pt>
                <c:pt idx="920">
                  <c:v>9.9646666666666164</c:v>
                </c:pt>
                <c:pt idx="921">
                  <c:v>9.973333333333283</c:v>
                </c:pt>
                <c:pt idx="922">
                  <c:v>9.9819999999999496</c:v>
                </c:pt>
                <c:pt idx="923">
                  <c:v>9.9906666666666162</c:v>
                </c:pt>
                <c:pt idx="924">
                  <c:v>9.9993333333332828</c:v>
                </c:pt>
                <c:pt idx="925">
                  <c:v>10.007999999999949</c:v>
                </c:pt>
                <c:pt idx="926">
                  <c:v>10.016666666666616</c:v>
                </c:pt>
                <c:pt idx="927">
                  <c:v>10.025333333333283</c:v>
                </c:pt>
                <c:pt idx="928">
                  <c:v>10.033999999999949</c:v>
                </c:pt>
                <c:pt idx="929">
                  <c:v>10.042666666666616</c:v>
                </c:pt>
                <c:pt idx="930">
                  <c:v>10.051333333333282</c:v>
                </c:pt>
                <c:pt idx="931">
                  <c:v>10.059999999999949</c:v>
                </c:pt>
                <c:pt idx="932">
                  <c:v>10.068666666666616</c:v>
                </c:pt>
                <c:pt idx="933">
                  <c:v>10.077333333333282</c:v>
                </c:pt>
                <c:pt idx="934">
                  <c:v>10.085999999999949</c:v>
                </c:pt>
                <c:pt idx="935">
                  <c:v>10.094666666666615</c:v>
                </c:pt>
                <c:pt idx="936">
                  <c:v>10.103333333333282</c:v>
                </c:pt>
                <c:pt idx="937">
                  <c:v>10.111999999999949</c:v>
                </c:pt>
                <c:pt idx="938">
                  <c:v>10.120666666666615</c:v>
                </c:pt>
                <c:pt idx="939">
                  <c:v>10.129333333333282</c:v>
                </c:pt>
                <c:pt idx="940">
                  <c:v>10.137999999999948</c:v>
                </c:pt>
                <c:pt idx="941">
                  <c:v>10.146666666666615</c:v>
                </c:pt>
                <c:pt idx="942">
                  <c:v>10.155333333333282</c:v>
                </c:pt>
                <c:pt idx="943">
                  <c:v>10.163999999999948</c:v>
                </c:pt>
                <c:pt idx="944">
                  <c:v>10.172666666666615</c:v>
                </c:pt>
                <c:pt idx="945">
                  <c:v>10.181333333333281</c:v>
                </c:pt>
                <c:pt idx="946">
                  <c:v>10.189999999999948</c:v>
                </c:pt>
                <c:pt idx="947">
                  <c:v>10.198666666666615</c:v>
                </c:pt>
                <c:pt idx="948">
                  <c:v>10.207333333333281</c:v>
                </c:pt>
                <c:pt idx="949">
                  <c:v>10.215999999999948</c:v>
                </c:pt>
                <c:pt idx="950">
                  <c:v>10.224666666666614</c:v>
                </c:pt>
                <c:pt idx="951">
                  <c:v>10.233333333333281</c:v>
                </c:pt>
                <c:pt idx="952">
                  <c:v>10.241999999999948</c:v>
                </c:pt>
                <c:pt idx="953">
                  <c:v>10.250666666666614</c:v>
                </c:pt>
                <c:pt idx="954">
                  <c:v>10.259333333333281</c:v>
                </c:pt>
                <c:pt idx="955">
                  <c:v>10.267999999999947</c:v>
                </c:pt>
                <c:pt idx="956">
                  <c:v>10.276666666666614</c:v>
                </c:pt>
                <c:pt idx="957">
                  <c:v>10.285333333333281</c:v>
                </c:pt>
                <c:pt idx="958">
                  <c:v>10.293999999999947</c:v>
                </c:pt>
                <c:pt idx="959">
                  <c:v>10.302666666666614</c:v>
                </c:pt>
                <c:pt idx="960">
                  <c:v>10.31133333333328</c:v>
                </c:pt>
                <c:pt idx="961">
                  <c:v>10.319999999999947</c:v>
                </c:pt>
                <c:pt idx="962">
                  <c:v>10.328666666666614</c:v>
                </c:pt>
                <c:pt idx="963">
                  <c:v>10.33733333333328</c:v>
                </c:pt>
                <c:pt idx="964">
                  <c:v>10.345999999999947</c:v>
                </c:pt>
                <c:pt idx="965">
                  <c:v>10.354666666666613</c:v>
                </c:pt>
                <c:pt idx="966">
                  <c:v>10.36333333333328</c:v>
                </c:pt>
                <c:pt idx="967">
                  <c:v>10.371999999999947</c:v>
                </c:pt>
                <c:pt idx="968">
                  <c:v>10.380666666666613</c:v>
                </c:pt>
                <c:pt idx="969">
                  <c:v>10.38933333333328</c:v>
                </c:pt>
                <c:pt idx="970">
                  <c:v>10.397999999999946</c:v>
                </c:pt>
                <c:pt idx="971">
                  <c:v>10.406666666666613</c:v>
                </c:pt>
                <c:pt idx="972">
                  <c:v>10.41533333333328</c:v>
                </c:pt>
                <c:pt idx="973">
                  <c:v>10.423999999999946</c:v>
                </c:pt>
                <c:pt idx="974">
                  <c:v>10.432666666666613</c:v>
                </c:pt>
                <c:pt idx="975">
                  <c:v>10.441333333333279</c:v>
                </c:pt>
                <c:pt idx="976">
                  <c:v>10.449999999999946</c:v>
                </c:pt>
                <c:pt idx="977">
                  <c:v>10.458666666666613</c:v>
                </c:pt>
                <c:pt idx="978">
                  <c:v>10.467333333333279</c:v>
                </c:pt>
                <c:pt idx="979">
                  <c:v>10.475999999999946</c:v>
                </c:pt>
                <c:pt idx="980">
                  <c:v>10.484666666666612</c:v>
                </c:pt>
                <c:pt idx="981">
                  <c:v>10.493333333333279</c:v>
                </c:pt>
                <c:pt idx="982">
                  <c:v>10.501999999999946</c:v>
                </c:pt>
                <c:pt idx="983">
                  <c:v>10.510666666666612</c:v>
                </c:pt>
                <c:pt idx="984">
                  <c:v>10.519333333333279</c:v>
                </c:pt>
                <c:pt idx="985">
                  <c:v>10.527999999999945</c:v>
                </c:pt>
                <c:pt idx="986">
                  <c:v>10.536666666666612</c:v>
                </c:pt>
                <c:pt idx="987">
                  <c:v>10.545333333333279</c:v>
                </c:pt>
                <c:pt idx="988">
                  <c:v>10.553999999999945</c:v>
                </c:pt>
                <c:pt idx="989">
                  <c:v>10.562666666666612</c:v>
                </c:pt>
                <c:pt idx="990">
                  <c:v>10.571333333333278</c:v>
                </c:pt>
                <c:pt idx="991">
                  <c:v>10.579999999999945</c:v>
                </c:pt>
                <c:pt idx="992">
                  <c:v>10.588666666666612</c:v>
                </c:pt>
                <c:pt idx="993">
                  <c:v>10.597333333333278</c:v>
                </c:pt>
                <c:pt idx="994">
                  <c:v>10.605999999999945</c:v>
                </c:pt>
                <c:pt idx="995">
                  <c:v>10.614666666666611</c:v>
                </c:pt>
                <c:pt idx="996">
                  <c:v>10.623333333333278</c:v>
                </c:pt>
                <c:pt idx="997">
                  <c:v>10.631999999999945</c:v>
                </c:pt>
                <c:pt idx="998">
                  <c:v>10.640666666666611</c:v>
                </c:pt>
                <c:pt idx="999">
                  <c:v>10.649333333333278</c:v>
                </c:pt>
                <c:pt idx="1000">
                  <c:v>10.657999999999944</c:v>
                </c:pt>
                <c:pt idx="1001">
                  <c:v>10.666666666666611</c:v>
                </c:pt>
                <c:pt idx="1002">
                  <c:v>10.675333333333278</c:v>
                </c:pt>
                <c:pt idx="1003">
                  <c:v>10.683999999999944</c:v>
                </c:pt>
                <c:pt idx="1004">
                  <c:v>10.692666666666611</c:v>
                </c:pt>
                <c:pt idx="1005">
                  <c:v>10.701333333333277</c:v>
                </c:pt>
                <c:pt idx="1006">
                  <c:v>10.709999999999944</c:v>
                </c:pt>
                <c:pt idx="1007">
                  <c:v>10.718666666666611</c:v>
                </c:pt>
                <c:pt idx="1008">
                  <c:v>10.727333333333277</c:v>
                </c:pt>
                <c:pt idx="1009">
                  <c:v>10.735999999999944</c:v>
                </c:pt>
                <c:pt idx="1010">
                  <c:v>10.74466666666661</c:v>
                </c:pt>
                <c:pt idx="1011">
                  <c:v>10.753333333333277</c:v>
                </c:pt>
                <c:pt idx="1012">
                  <c:v>10.761999999999944</c:v>
                </c:pt>
                <c:pt idx="1013">
                  <c:v>10.77066666666661</c:v>
                </c:pt>
                <c:pt idx="1014">
                  <c:v>10.779333333333277</c:v>
                </c:pt>
                <c:pt idx="1015">
                  <c:v>10.787999999999943</c:v>
                </c:pt>
                <c:pt idx="1016">
                  <c:v>10.79666666666661</c:v>
                </c:pt>
                <c:pt idx="1017">
                  <c:v>10.805333333333277</c:v>
                </c:pt>
                <c:pt idx="1018">
                  <c:v>10.813999999999943</c:v>
                </c:pt>
                <c:pt idx="1019">
                  <c:v>10.82266666666661</c:v>
                </c:pt>
                <c:pt idx="1020">
                  <c:v>10.831333333333276</c:v>
                </c:pt>
                <c:pt idx="1021">
                  <c:v>10.839999999999943</c:v>
                </c:pt>
                <c:pt idx="1022">
                  <c:v>10.84866666666661</c:v>
                </c:pt>
                <c:pt idx="1023">
                  <c:v>10.857333333333276</c:v>
                </c:pt>
                <c:pt idx="1024">
                  <c:v>10.865999999999943</c:v>
                </c:pt>
                <c:pt idx="1025">
                  <c:v>10.874666666666609</c:v>
                </c:pt>
                <c:pt idx="1026">
                  <c:v>10.883333333333276</c:v>
                </c:pt>
                <c:pt idx="1027">
                  <c:v>10.891999999999943</c:v>
                </c:pt>
                <c:pt idx="1028">
                  <c:v>10.900666666666609</c:v>
                </c:pt>
                <c:pt idx="1029">
                  <c:v>10.909333333333276</c:v>
                </c:pt>
                <c:pt idx="1030">
                  <c:v>10.917999999999942</c:v>
                </c:pt>
                <c:pt idx="1031">
                  <c:v>10.926666666666609</c:v>
                </c:pt>
                <c:pt idx="1032">
                  <c:v>10.935333333333276</c:v>
                </c:pt>
                <c:pt idx="1033">
                  <c:v>10.943999999999942</c:v>
                </c:pt>
                <c:pt idx="1034">
                  <c:v>10.952666666666609</c:v>
                </c:pt>
                <c:pt idx="1035">
                  <c:v>10.961333333333275</c:v>
                </c:pt>
                <c:pt idx="1036">
                  <c:v>10.969999999999942</c:v>
                </c:pt>
                <c:pt idx="1037">
                  <c:v>10.978666666666609</c:v>
                </c:pt>
                <c:pt idx="1038">
                  <c:v>10.987333333333275</c:v>
                </c:pt>
                <c:pt idx="1039">
                  <c:v>10.995999999999942</c:v>
                </c:pt>
                <c:pt idx="1040">
                  <c:v>11.004666666666608</c:v>
                </c:pt>
                <c:pt idx="1041">
                  <c:v>11.013333333333275</c:v>
                </c:pt>
                <c:pt idx="1042">
                  <c:v>11.021999999999942</c:v>
                </c:pt>
                <c:pt idx="1043">
                  <c:v>11.030666666666608</c:v>
                </c:pt>
                <c:pt idx="1044">
                  <c:v>11.039333333333275</c:v>
                </c:pt>
                <c:pt idx="1045">
                  <c:v>11.047999999999941</c:v>
                </c:pt>
                <c:pt idx="1046">
                  <c:v>11.056666666666608</c:v>
                </c:pt>
                <c:pt idx="1047">
                  <c:v>11.065333333333275</c:v>
                </c:pt>
                <c:pt idx="1048">
                  <c:v>11.073999999999941</c:v>
                </c:pt>
                <c:pt idx="1049">
                  <c:v>11.082666666666608</c:v>
                </c:pt>
                <c:pt idx="1050">
                  <c:v>11.091333333333274</c:v>
                </c:pt>
                <c:pt idx="1051">
                  <c:v>11.099999999999941</c:v>
                </c:pt>
                <c:pt idx="1052">
                  <c:v>11.108666666666608</c:v>
                </c:pt>
                <c:pt idx="1053">
                  <c:v>11.117333333333274</c:v>
                </c:pt>
                <c:pt idx="1054">
                  <c:v>11.125999999999941</c:v>
                </c:pt>
                <c:pt idx="1055">
                  <c:v>11.134666666666607</c:v>
                </c:pt>
                <c:pt idx="1056">
                  <c:v>11.143333333333274</c:v>
                </c:pt>
                <c:pt idx="1057">
                  <c:v>11.151999999999941</c:v>
                </c:pt>
                <c:pt idx="1058">
                  <c:v>11.160666666666607</c:v>
                </c:pt>
                <c:pt idx="1059">
                  <c:v>11.169333333333274</c:v>
                </c:pt>
                <c:pt idx="1060">
                  <c:v>11.17799999999994</c:v>
                </c:pt>
                <c:pt idx="1061">
                  <c:v>11.186666666666607</c:v>
                </c:pt>
                <c:pt idx="1062">
                  <c:v>11.195333333333274</c:v>
                </c:pt>
                <c:pt idx="1063">
                  <c:v>11.20399999999994</c:v>
                </c:pt>
                <c:pt idx="1064">
                  <c:v>11.212666666666607</c:v>
                </c:pt>
                <c:pt idx="1065">
                  <c:v>11.221333333333273</c:v>
                </c:pt>
                <c:pt idx="1066">
                  <c:v>11.22999999999994</c:v>
                </c:pt>
                <c:pt idx="1067">
                  <c:v>11.238666666666607</c:v>
                </c:pt>
                <c:pt idx="1068">
                  <c:v>11.247333333333273</c:v>
                </c:pt>
                <c:pt idx="1069">
                  <c:v>11.25599999999994</c:v>
                </c:pt>
                <c:pt idx="1070">
                  <c:v>11.264666666666606</c:v>
                </c:pt>
                <c:pt idx="1071">
                  <c:v>11.273333333333273</c:v>
                </c:pt>
                <c:pt idx="1072">
                  <c:v>11.28199999999994</c:v>
                </c:pt>
                <c:pt idx="1073">
                  <c:v>11.290666666666606</c:v>
                </c:pt>
                <c:pt idx="1074">
                  <c:v>11.299333333333273</c:v>
                </c:pt>
                <c:pt idx="1075">
                  <c:v>11.307999999999939</c:v>
                </c:pt>
                <c:pt idx="1076">
                  <c:v>11.316666666666606</c:v>
                </c:pt>
                <c:pt idx="1077">
                  <c:v>11.325333333333273</c:v>
                </c:pt>
                <c:pt idx="1078">
                  <c:v>11.333999999999939</c:v>
                </c:pt>
                <c:pt idx="1079">
                  <c:v>11.342666666666606</c:v>
                </c:pt>
                <c:pt idx="1080">
                  <c:v>11.351333333333272</c:v>
                </c:pt>
                <c:pt idx="1081">
                  <c:v>11.359999999999939</c:v>
                </c:pt>
                <c:pt idx="1082">
                  <c:v>11.368666666666606</c:v>
                </c:pt>
                <c:pt idx="1083">
                  <c:v>11.377333333333272</c:v>
                </c:pt>
                <c:pt idx="1084">
                  <c:v>11.385999999999939</c:v>
                </c:pt>
                <c:pt idx="1085">
                  <c:v>11.394666666666605</c:v>
                </c:pt>
                <c:pt idx="1086">
                  <c:v>11.403333333333272</c:v>
                </c:pt>
                <c:pt idx="1087">
                  <c:v>11.411999999999939</c:v>
                </c:pt>
                <c:pt idx="1088">
                  <c:v>11.420666666666605</c:v>
                </c:pt>
                <c:pt idx="1089">
                  <c:v>11.429333333333272</c:v>
                </c:pt>
                <c:pt idx="1090">
                  <c:v>11.437999999999938</c:v>
                </c:pt>
                <c:pt idx="1091">
                  <c:v>11.446666666666605</c:v>
                </c:pt>
                <c:pt idx="1092">
                  <c:v>11.455333333333272</c:v>
                </c:pt>
                <c:pt idx="1093">
                  <c:v>11.463999999999938</c:v>
                </c:pt>
                <c:pt idx="1094">
                  <c:v>11.472666666666605</c:v>
                </c:pt>
                <c:pt idx="1095">
                  <c:v>11.481333333333271</c:v>
                </c:pt>
                <c:pt idx="1096">
                  <c:v>11.489999999999938</c:v>
                </c:pt>
                <c:pt idx="1097">
                  <c:v>11.498666666666605</c:v>
                </c:pt>
                <c:pt idx="1098">
                  <c:v>11.507333333333271</c:v>
                </c:pt>
                <c:pt idx="1099">
                  <c:v>11.515999999999938</c:v>
                </c:pt>
                <c:pt idx="1100">
                  <c:v>11.524666666666604</c:v>
                </c:pt>
                <c:pt idx="1101">
                  <c:v>11.533333333333271</c:v>
                </c:pt>
                <c:pt idx="1102">
                  <c:v>11.541999999999938</c:v>
                </c:pt>
                <c:pt idx="1103">
                  <c:v>11.550666666666604</c:v>
                </c:pt>
                <c:pt idx="1104">
                  <c:v>11.559333333333271</c:v>
                </c:pt>
                <c:pt idx="1105">
                  <c:v>11.567999999999937</c:v>
                </c:pt>
                <c:pt idx="1106">
                  <c:v>11.576666666666604</c:v>
                </c:pt>
                <c:pt idx="1107">
                  <c:v>11.585333333333271</c:v>
                </c:pt>
                <c:pt idx="1108">
                  <c:v>11.593999999999937</c:v>
                </c:pt>
                <c:pt idx="1109">
                  <c:v>11.602666666666604</c:v>
                </c:pt>
                <c:pt idx="1110">
                  <c:v>11.61133333333327</c:v>
                </c:pt>
                <c:pt idx="1111">
                  <c:v>11.619999999999937</c:v>
                </c:pt>
                <c:pt idx="1112">
                  <c:v>11.628666666666604</c:v>
                </c:pt>
                <c:pt idx="1113">
                  <c:v>11.63733333333327</c:v>
                </c:pt>
                <c:pt idx="1114">
                  <c:v>11.645999999999937</c:v>
                </c:pt>
                <c:pt idx="1115">
                  <c:v>11.654666666666603</c:v>
                </c:pt>
                <c:pt idx="1116">
                  <c:v>11.66333333333327</c:v>
                </c:pt>
                <c:pt idx="1117">
                  <c:v>11.671999999999937</c:v>
                </c:pt>
                <c:pt idx="1118">
                  <c:v>11.680666666666603</c:v>
                </c:pt>
                <c:pt idx="1119">
                  <c:v>11.68933333333327</c:v>
                </c:pt>
                <c:pt idx="1120">
                  <c:v>11.697999999999936</c:v>
                </c:pt>
                <c:pt idx="1121">
                  <c:v>11.706666666666603</c:v>
                </c:pt>
                <c:pt idx="1122">
                  <c:v>11.71533333333327</c:v>
                </c:pt>
                <c:pt idx="1123">
                  <c:v>11.723999999999936</c:v>
                </c:pt>
                <c:pt idx="1124">
                  <c:v>11.732666666666603</c:v>
                </c:pt>
                <c:pt idx="1125">
                  <c:v>11.741333333333269</c:v>
                </c:pt>
                <c:pt idx="1126">
                  <c:v>11.749999999999936</c:v>
                </c:pt>
                <c:pt idx="1127">
                  <c:v>11.758666666666603</c:v>
                </c:pt>
                <c:pt idx="1128">
                  <c:v>11.767333333333269</c:v>
                </c:pt>
                <c:pt idx="1129">
                  <c:v>11.775999999999936</c:v>
                </c:pt>
                <c:pt idx="1130">
                  <c:v>11.784666666666602</c:v>
                </c:pt>
                <c:pt idx="1131">
                  <c:v>11.793333333333269</c:v>
                </c:pt>
                <c:pt idx="1132">
                  <c:v>11.801999999999936</c:v>
                </c:pt>
                <c:pt idx="1133">
                  <c:v>11.810666666666602</c:v>
                </c:pt>
                <c:pt idx="1134">
                  <c:v>11.819333333333269</c:v>
                </c:pt>
                <c:pt idx="1135">
                  <c:v>11.827999999999935</c:v>
                </c:pt>
                <c:pt idx="1136">
                  <c:v>11.836666666666602</c:v>
                </c:pt>
                <c:pt idx="1137">
                  <c:v>11.845333333333269</c:v>
                </c:pt>
                <c:pt idx="1138">
                  <c:v>11.853999999999935</c:v>
                </c:pt>
                <c:pt idx="1139">
                  <c:v>11.862666666666602</c:v>
                </c:pt>
                <c:pt idx="1140">
                  <c:v>11.871333333333268</c:v>
                </c:pt>
                <c:pt idx="1141">
                  <c:v>11.879999999999935</c:v>
                </c:pt>
                <c:pt idx="1142">
                  <c:v>11.888666666666602</c:v>
                </c:pt>
                <c:pt idx="1143">
                  <c:v>11.897333333333268</c:v>
                </c:pt>
                <c:pt idx="1144">
                  <c:v>11.905999999999935</c:v>
                </c:pt>
                <c:pt idx="1145">
                  <c:v>11.914666666666601</c:v>
                </c:pt>
                <c:pt idx="1146">
                  <c:v>11.923333333333268</c:v>
                </c:pt>
                <c:pt idx="1147">
                  <c:v>11.931999999999935</c:v>
                </c:pt>
                <c:pt idx="1148">
                  <c:v>11.940666666666601</c:v>
                </c:pt>
                <c:pt idx="1149">
                  <c:v>11.949333333333268</c:v>
                </c:pt>
                <c:pt idx="1150">
                  <c:v>11.957999999999934</c:v>
                </c:pt>
                <c:pt idx="1151">
                  <c:v>11.966666666666601</c:v>
                </c:pt>
                <c:pt idx="1152">
                  <c:v>11.975333333333268</c:v>
                </c:pt>
                <c:pt idx="1153">
                  <c:v>11.983999999999934</c:v>
                </c:pt>
                <c:pt idx="1154">
                  <c:v>11.992666666666601</c:v>
                </c:pt>
                <c:pt idx="1155">
                  <c:v>12.001333333333267</c:v>
                </c:pt>
                <c:pt idx="1156">
                  <c:v>12.009999999999934</c:v>
                </c:pt>
                <c:pt idx="1157">
                  <c:v>12.018666666666601</c:v>
                </c:pt>
                <c:pt idx="1158">
                  <c:v>12.027333333333267</c:v>
                </c:pt>
                <c:pt idx="1159">
                  <c:v>12.035999999999934</c:v>
                </c:pt>
                <c:pt idx="1160">
                  <c:v>12.0446666666666</c:v>
                </c:pt>
                <c:pt idx="1161">
                  <c:v>12.053333333333267</c:v>
                </c:pt>
                <c:pt idx="1162">
                  <c:v>12.061999999999934</c:v>
                </c:pt>
                <c:pt idx="1163">
                  <c:v>12.0706666666666</c:v>
                </c:pt>
                <c:pt idx="1164">
                  <c:v>12.079333333333267</c:v>
                </c:pt>
                <c:pt idx="1165">
                  <c:v>12.087999999999933</c:v>
                </c:pt>
                <c:pt idx="1166">
                  <c:v>12.0966666666666</c:v>
                </c:pt>
                <c:pt idx="1167">
                  <c:v>12.105333333333267</c:v>
                </c:pt>
                <c:pt idx="1168">
                  <c:v>12.113999999999933</c:v>
                </c:pt>
                <c:pt idx="1169">
                  <c:v>12.1226666666666</c:v>
                </c:pt>
                <c:pt idx="1170">
                  <c:v>12.131333333333266</c:v>
                </c:pt>
                <c:pt idx="1171">
                  <c:v>12.139999999999933</c:v>
                </c:pt>
                <c:pt idx="1172">
                  <c:v>12.1486666666666</c:v>
                </c:pt>
                <c:pt idx="1173">
                  <c:v>12.157333333333266</c:v>
                </c:pt>
                <c:pt idx="1174">
                  <c:v>12.165999999999933</c:v>
                </c:pt>
                <c:pt idx="1175">
                  <c:v>12.174666666666599</c:v>
                </c:pt>
                <c:pt idx="1176">
                  <c:v>12.183333333333266</c:v>
                </c:pt>
                <c:pt idx="1177">
                  <c:v>12.191999999999933</c:v>
                </c:pt>
                <c:pt idx="1178">
                  <c:v>12.200666666666599</c:v>
                </c:pt>
                <c:pt idx="1179">
                  <c:v>12.209333333333266</c:v>
                </c:pt>
                <c:pt idx="1180">
                  <c:v>12.217999999999932</c:v>
                </c:pt>
                <c:pt idx="1181">
                  <c:v>12.226666666666599</c:v>
                </c:pt>
                <c:pt idx="1182">
                  <c:v>12.235333333333266</c:v>
                </c:pt>
                <c:pt idx="1183">
                  <c:v>12.243999999999932</c:v>
                </c:pt>
                <c:pt idx="1184">
                  <c:v>12.252666666666599</c:v>
                </c:pt>
                <c:pt idx="1185">
                  <c:v>12.261333333333265</c:v>
                </c:pt>
                <c:pt idx="1186">
                  <c:v>12.269999999999932</c:v>
                </c:pt>
                <c:pt idx="1187">
                  <c:v>12.278666666666599</c:v>
                </c:pt>
                <c:pt idx="1188">
                  <c:v>12.287333333333265</c:v>
                </c:pt>
                <c:pt idx="1189">
                  <c:v>12.295999999999932</c:v>
                </c:pt>
                <c:pt idx="1190">
                  <c:v>12.304666666666598</c:v>
                </c:pt>
                <c:pt idx="1191">
                  <c:v>12.313333333333265</c:v>
                </c:pt>
                <c:pt idx="1192">
                  <c:v>12.321999999999932</c:v>
                </c:pt>
                <c:pt idx="1193">
                  <c:v>12.330666666666598</c:v>
                </c:pt>
                <c:pt idx="1194">
                  <c:v>12.339333333333265</c:v>
                </c:pt>
                <c:pt idx="1195">
                  <c:v>12.347999999999931</c:v>
                </c:pt>
                <c:pt idx="1196">
                  <c:v>12.356666666666598</c:v>
                </c:pt>
                <c:pt idx="1197">
                  <c:v>12.365333333333265</c:v>
                </c:pt>
                <c:pt idx="1198">
                  <c:v>12.373999999999931</c:v>
                </c:pt>
                <c:pt idx="1199">
                  <c:v>12.382666666666598</c:v>
                </c:pt>
                <c:pt idx="1200">
                  <c:v>12.391333333333264</c:v>
                </c:pt>
                <c:pt idx="1201">
                  <c:v>12.399999999999931</c:v>
                </c:pt>
                <c:pt idx="1202">
                  <c:v>12.408666666666598</c:v>
                </c:pt>
                <c:pt idx="1203">
                  <c:v>12.417333333333264</c:v>
                </c:pt>
                <c:pt idx="1204">
                  <c:v>12.425999999999931</c:v>
                </c:pt>
                <c:pt idx="1205">
                  <c:v>12.434666666666597</c:v>
                </c:pt>
                <c:pt idx="1206">
                  <c:v>12.443333333333264</c:v>
                </c:pt>
                <c:pt idx="1207">
                  <c:v>12.451999999999931</c:v>
                </c:pt>
                <c:pt idx="1208">
                  <c:v>12.460666666666597</c:v>
                </c:pt>
                <c:pt idx="1209">
                  <c:v>12.469333333333264</c:v>
                </c:pt>
                <c:pt idx="1210">
                  <c:v>12.47799999999993</c:v>
                </c:pt>
                <c:pt idx="1211">
                  <c:v>12.486666666666597</c:v>
                </c:pt>
                <c:pt idx="1212">
                  <c:v>12.495333333333264</c:v>
                </c:pt>
                <c:pt idx="1213">
                  <c:v>12.50399999999993</c:v>
                </c:pt>
                <c:pt idx="1214">
                  <c:v>12.512666666666597</c:v>
                </c:pt>
                <c:pt idx="1215">
                  <c:v>12.521333333333263</c:v>
                </c:pt>
                <c:pt idx="1216">
                  <c:v>12.52999999999993</c:v>
                </c:pt>
                <c:pt idx="1217">
                  <c:v>12.538666666666597</c:v>
                </c:pt>
                <c:pt idx="1218">
                  <c:v>12.547333333333263</c:v>
                </c:pt>
                <c:pt idx="1219">
                  <c:v>12.55599999999993</c:v>
                </c:pt>
                <c:pt idx="1220">
                  <c:v>12.564666666666596</c:v>
                </c:pt>
                <c:pt idx="1221">
                  <c:v>12.573333333333263</c:v>
                </c:pt>
                <c:pt idx="1222">
                  <c:v>12.58199999999993</c:v>
                </c:pt>
                <c:pt idx="1223">
                  <c:v>12.590666666666596</c:v>
                </c:pt>
                <c:pt idx="1224">
                  <c:v>12.599333333333263</c:v>
                </c:pt>
                <c:pt idx="1225">
                  <c:v>12.607999999999929</c:v>
                </c:pt>
                <c:pt idx="1226">
                  <c:v>12.616666666666596</c:v>
                </c:pt>
                <c:pt idx="1227">
                  <c:v>12.625333333333263</c:v>
                </c:pt>
                <c:pt idx="1228">
                  <c:v>12.633999999999929</c:v>
                </c:pt>
                <c:pt idx="1229">
                  <c:v>12.642666666666596</c:v>
                </c:pt>
                <c:pt idx="1230">
                  <c:v>12.651333333333262</c:v>
                </c:pt>
                <c:pt idx="1231">
                  <c:v>12.659999999999929</c:v>
                </c:pt>
                <c:pt idx="1232">
                  <c:v>12.668666666666596</c:v>
                </c:pt>
                <c:pt idx="1233">
                  <c:v>12.677333333333262</c:v>
                </c:pt>
                <c:pt idx="1234">
                  <c:v>12.685999999999929</c:v>
                </c:pt>
                <c:pt idx="1235">
                  <c:v>12.694666666666595</c:v>
                </c:pt>
                <c:pt idx="1236">
                  <c:v>12.703333333333262</c:v>
                </c:pt>
                <c:pt idx="1237">
                  <c:v>12.711999999999929</c:v>
                </c:pt>
                <c:pt idx="1238">
                  <c:v>12.720666666666595</c:v>
                </c:pt>
                <c:pt idx="1239">
                  <c:v>12.729333333333262</c:v>
                </c:pt>
                <c:pt idx="1240">
                  <c:v>12.737999999999928</c:v>
                </c:pt>
                <c:pt idx="1241">
                  <c:v>12.746666666666595</c:v>
                </c:pt>
                <c:pt idx="1242">
                  <c:v>12.755333333333262</c:v>
                </c:pt>
                <c:pt idx="1243">
                  <c:v>12.763999999999928</c:v>
                </c:pt>
                <c:pt idx="1244">
                  <c:v>12.772666666666595</c:v>
                </c:pt>
                <c:pt idx="1245">
                  <c:v>12.781333333333261</c:v>
                </c:pt>
                <c:pt idx="1246">
                  <c:v>12.789999999999928</c:v>
                </c:pt>
                <c:pt idx="1247">
                  <c:v>12.798666666666595</c:v>
                </c:pt>
                <c:pt idx="1248">
                  <c:v>12.807333333333261</c:v>
                </c:pt>
                <c:pt idx="1249">
                  <c:v>12.815999999999928</c:v>
                </c:pt>
                <c:pt idx="1250">
                  <c:v>12.824666666666594</c:v>
                </c:pt>
                <c:pt idx="1251">
                  <c:v>12.833333333333261</c:v>
                </c:pt>
                <c:pt idx="1252">
                  <c:v>12.841999999999928</c:v>
                </c:pt>
                <c:pt idx="1253">
                  <c:v>12.850666666666594</c:v>
                </c:pt>
                <c:pt idx="1254">
                  <c:v>12.859333333333261</c:v>
                </c:pt>
                <c:pt idx="1255">
                  <c:v>12.867999999999927</c:v>
                </c:pt>
                <c:pt idx="1256">
                  <c:v>12.876666666666594</c:v>
                </c:pt>
                <c:pt idx="1257">
                  <c:v>12.885333333333261</c:v>
                </c:pt>
                <c:pt idx="1258">
                  <c:v>12.893999999999927</c:v>
                </c:pt>
                <c:pt idx="1259">
                  <c:v>12.902666666666594</c:v>
                </c:pt>
                <c:pt idx="1260">
                  <c:v>12.91133333333326</c:v>
                </c:pt>
                <c:pt idx="1261">
                  <c:v>12.919999999999927</c:v>
                </c:pt>
                <c:pt idx="1262">
                  <c:v>12.928666666666594</c:v>
                </c:pt>
                <c:pt idx="1263">
                  <c:v>12.93733333333326</c:v>
                </c:pt>
                <c:pt idx="1264">
                  <c:v>12.945999999999927</c:v>
                </c:pt>
                <c:pt idx="1265">
                  <c:v>12.954666666666593</c:v>
                </c:pt>
                <c:pt idx="1266">
                  <c:v>12.96333333333326</c:v>
                </c:pt>
                <c:pt idx="1267">
                  <c:v>12.971999999999927</c:v>
                </c:pt>
                <c:pt idx="1268">
                  <c:v>12.980666666666593</c:v>
                </c:pt>
                <c:pt idx="1269">
                  <c:v>12.98933333333326</c:v>
                </c:pt>
                <c:pt idx="1270">
                  <c:v>12.997999999999927</c:v>
                </c:pt>
                <c:pt idx="1271">
                  <c:v>13.006666666666593</c:v>
                </c:pt>
                <c:pt idx="1272">
                  <c:v>13.01533333333326</c:v>
                </c:pt>
                <c:pt idx="1273">
                  <c:v>13.023999999999926</c:v>
                </c:pt>
                <c:pt idx="1274">
                  <c:v>13.032666666666593</c:v>
                </c:pt>
                <c:pt idx="1275">
                  <c:v>13.04133333333326</c:v>
                </c:pt>
                <c:pt idx="1276">
                  <c:v>13.049999999999926</c:v>
                </c:pt>
                <c:pt idx="1277">
                  <c:v>13.058666666666593</c:v>
                </c:pt>
                <c:pt idx="1278">
                  <c:v>13.067333333333259</c:v>
                </c:pt>
                <c:pt idx="1279">
                  <c:v>13.075999999999926</c:v>
                </c:pt>
                <c:pt idx="1280">
                  <c:v>13.084666666666593</c:v>
                </c:pt>
                <c:pt idx="1281">
                  <c:v>13.093333333333259</c:v>
                </c:pt>
                <c:pt idx="1282">
                  <c:v>13.101999999999926</c:v>
                </c:pt>
                <c:pt idx="1283">
                  <c:v>13.110666666666592</c:v>
                </c:pt>
                <c:pt idx="1284">
                  <c:v>13.119333333333259</c:v>
                </c:pt>
                <c:pt idx="1285">
                  <c:v>13.127999999999926</c:v>
                </c:pt>
                <c:pt idx="1286">
                  <c:v>13.136666666666592</c:v>
                </c:pt>
                <c:pt idx="1287">
                  <c:v>13.145333333333259</c:v>
                </c:pt>
                <c:pt idx="1288">
                  <c:v>13.153999999999925</c:v>
                </c:pt>
                <c:pt idx="1289">
                  <c:v>13.162666666666592</c:v>
                </c:pt>
                <c:pt idx="1290">
                  <c:v>13.171333333333259</c:v>
                </c:pt>
                <c:pt idx="1291">
                  <c:v>13.179999999999925</c:v>
                </c:pt>
                <c:pt idx="1292">
                  <c:v>13.188666666666592</c:v>
                </c:pt>
                <c:pt idx="1293">
                  <c:v>13.197333333333258</c:v>
                </c:pt>
                <c:pt idx="1294">
                  <c:v>13.205999999999925</c:v>
                </c:pt>
                <c:pt idx="1295">
                  <c:v>13.214666666666592</c:v>
                </c:pt>
                <c:pt idx="1296">
                  <c:v>13.223333333333258</c:v>
                </c:pt>
                <c:pt idx="1297">
                  <c:v>13.231999999999925</c:v>
                </c:pt>
                <c:pt idx="1298">
                  <c:v>13.240666666666591</c:v>
                </c:pt>
                <c:pt idx="1299">
                  <c:v>13.249333333333258</c:v>
                </c:pt>
                <c:pt idx="1300">
                  <c:v>13.257999999999925</c:v>
                </c:pt>
                <c:pt idx="1301">
                  <c:v>13.266666666666591</c:v>
                </c:pt>
                <c:pt idx="1302">
                  <c:v>13.275333333333258</c:v>
                </c:pt>
                <c:pt idx="1303">
                  <c:v>13.283999999999924</c:v>
                </c:pt>
                <c:pt idx="1304">
                  <c:v>13.292666666666591</c:v>
                </c:pt>
                <c:pt idx="1305">
                  <c:v>13.301333333333258</c:v>
                </c:pt>
                <c:pt idx="1306">
                  <c:v>13.309999999999924</c:v>
                </c:pt>
                <c:pt idx="1307">
                  <c:v>13.318666666666591</c:v>
                </c:pt>
                <c:pt idx="1308">
                  <c:v>13.327333333333257</c:v>
                </c:pt>
                <c:pt idx="1309">
                  <c:v>13.335999999999924</c:v>
                </c:pt>
                <c:pt idx="1310">
                  <c:v>13.344666666666591</c:v>
                </c:pt>
                <c:pt idx="1311">
                  <c:v>13.353333333333257</c:v>
                </c:pt>
                <c:pt idx="1312">
                  <c:v>13.361999999999924</c:v>
                </c:pt>
                <c:pt idx="1313">
                  <c:v>13.37066666666659</c:v>
                </c:pt>
                <c:pt idx="1314">
                  <c:v>13.379333333333257</c:v>
                </c:pt>
                <c:pt idx="1315">
                  <c:v>13.387999999999924</c:v>
                </c:pt>
                <c:pt idx="1316">
                  <c:v>13.39666666666659</c:v>
                </c:pt>
                <c:pt idx="1317">
                  <c:v>13.405333333333257</c:v>
                </c:pt>
                <c:pt idx="1318">
                  <c:v>13.413999999999923</c:v>
                </c:pt>
                <c:pt idx="1319">
                  <c:v>13.42266666666659</c:v>
                </c:pt>
                <c:pt idx="1320">
                  <c:v>13.431333333333257</c:v>
                </c:pt>
                <c:pt idx="1321">
                  <c:v>13.439999999999923</c:v>
                </c:pt>
                <c:pt idx="1322">
                  <c:v>13.44866666666659</c:v>
                </c:pt>
                <c:pt idx="1323">
                  <c:v>13.457333333333256</c:v>
                </c:pt>
                <c:pt idx="1324">
                  <c:v>13.465999999999923</c:v>
                </c:pt>
                <c:pt idx="1325">
                  <c:v>13.47466666666659</c:v>
                </c:pt>
                <c:pt idx="1326">
                  <c:v>13.483333333333256</c:v>
                </c:pt>
                <c:pt idx="1327">
                  <c:v>13.491999999999923</c:v>
                </c:pt>
                <c:pt idx="1328">
                  <c:v>13.500666666666589</c:v>
                </c:pt>
                <c:pt idx="1329">
                  <c:v>13.509333333333256</c:v>
                </c:pt>
                <c:pt idx="1330">
                  <c:v>13.517999999999923</c:v>
                </c:pt>
                <c:pt idx="1331">
                  <c:v>13.526666666666589</c:v>
                </c:pt>
                <c:pt idx="1332">
                  <c:v>13.535333333333256</c:v>
                </c:pt>
                <c:pt idx="1333">
                  <c:v>13.543999999999922</c:v>
                </c:pt>
                <c:pt idx="1334">
                  <c:v>13.552666666666589</c:v>
                </c:pt>
                <c:pt idx="1335">
                  <c:v>13.561333333333256</c:v>
                </c:pt>
                <c:pt idx="1336">
                  <c:v>13.569999999999922</c:v>
                </c:pt>
                <c:pt idx="1337">
                  <c:v>13.578666666666589</c:v>
                </c:pt>
                <c:pt idx="1338">
                  <c:v>13.587333333333255</c:v>
                </c:pt>
                <c:pt idx="1339">
                  <c:v>13.595999999999922</c:v>
                </c:pt>
                <c:pt idx="1340">
                  <c:v>13.604666666666589</c:v>
                </c:pt>
                <c:pt idx="1341">
                  <c:v>13.613333333333255</c:v>
                </c:pt>
                <c:pt idx="1342">
                  <c:v>13.621999999999922</c:v>
                </c:pt>
                <c:pt idx="1343">
                  <c:v>13.630666666666588</c:v>
                </c:pt>
                <c:pt idx="1344">
                  <c:v>13.639333333333255</c:v>
                </c:pt>
                <c:pt idx="1345">
                  <c:v>13.647999999999922</c:v>
                </c:pt>
                <c:pt idx="1346">
                  <c:v>13.656666666666588</c:v>
                </c:pt>
                <c:pt idx="1347">
                  <c:v>13.665333333333255</c:v>
                </c:pt>
                <c:pt idx="1348">
                  <c:v>13.673999999999921</c:v>
                </c:pt>
                <c:pt idx="1349">
                  <c:v>13.682666666666588</c:v>
                </c:pt>
                <c:pt idx="1350">
                  <c:v>13.691333333333255</c:v>
                </c:pt>
                <c:pt idx="1351">
                  <c:v>13.699999999999921</c:v>
                </c:pt>
                <c:pt idx="1352">
                  <c:v>13.708666666666588</c:v>
                </c:pt>
                <c:pt idx="1353">
                  <c:v>13.717333333333254</c:v>
                </c:pt>
                <c:pt idx="1354">
                  <c:v>13.725999999999921</c:v>
                </c:pt>
                <c:pt idx="1355">
                  <c:v>13.734666666666588</c:v>
                </c:pt>
                <c:pt idx="1356">
                  <c:v>13.743333333333254</c:v>
                </c:pt>
                <c:pt idx="1357">
                  <c:v>13.751999999999921</c:v>
                </c:pt>
                <c:pt idx="1358">
                  <c:v>13.760666666666587</c:v>
                </c:pt>
                <c:pt idx="1359">
                  <c:v>13.769333333333254</c:v>
                </c:pt>
                <c:pt idx="1360">
                  <c:v>13.777999999999921</c:v>
                </c:pt>
                <c:pt idx="1361">
                  <c:v>13.786666666666587</c:v>
                </c:pt>
                <c:pt idx="1362">
                  <c:v>13.795333333333254</c:v>
                </c:pt>
                <c:pt idx="1363">
                  <c:v>13.80399999999992</c:v>
                </c:pt>
                <c:pt idx="1364">
                  <c:v>13.812666666666587</c:v>
                </c:pt>
                <c:pt idx="1365">
                  <c:v>13.821333333333254</c:v>
                </c:pt>
                <c:pt idx="1366">
                  <c:v>13.82999999999992</c:v>
                </c:pt>
                <c:pt idx="1367">
                  <c:v>13.838666666666587</c:v>
                </c:pt>
                <c:pt idx="1368">
                  <c:v>13.847333333333253</c:v>
                </c:pt>
                <c:pt idx="1369">
                  <c:v>13.85599999999992</c:v>
                </c:pt>
                <c:pt idx="1370">
                  <c:v>13.864666666666587</c:v>
                </c:pt>
                <c:pt idx="1371">
                  <c:v>13.873333333333253</c:v>
                </c:pt>
                <c:pt idx="1372">
                  <c:v>13.88199999999992</c:v>
                </c:pt>
                <c:pt idx="1373">
                  <c:v>13.890666666666586</c:v>
                </c:pt>
                <c:pt idx="1374">
                  <c:v>13.899333333333253</c:v>
                </c:pt>
                <c:pt idx="1375">
                  <c:v>13.90799999999992</c:v>
                </c:pt>
                <c:pt idx="1376">
                  <c:v>13.916666666666586</c:v>
                </c:pt>
                <c:pt idx="1377">
                  <c:v>13.925333333333253</c:v>
                </c:pt>
                <c:pt idx="1378">
                  <c:v>13.933999999999919</c:v>
                </c:pt>
                <c:pt idx="1379">
                  <c:v>13.942666666666586</c:v>
                </c:pt>
                <c:pt idx="1380">
                  <c:v>13.951333333333253</c:v>
                </c:pt>
                <c:pt idx="1381">
                  <c:v>13.959999999999919</c:v>
                </c:pt>
                <c:pt idx="1382">
                  <c:v>13.968666666666586</c:v>
                </c:pt>
                <c:pt idx="1383">
                  <c:v>13.977333333333252</c:v>
                </c:pt>
                <c:pt idx="1384">
                  <c:v>13.985999999999919</c:v>
                </c:pt>
                <c:pt idx="1385">
                  <c:v>13.994666666666586</c:v>
                </c:pt>
                <c:pt idx="1386">
                  <c:v>14.003333333333252</c:v>
                </c:pt>
                <c:pt idx="1387">
                  <c:v>14.011999999999919</c:v>
                </c:pt>
                <c:pt idx="1388">
                  <c:v>14.020666666666585</c:v>
                </c:pt>
                <c:pt idx="1389">
                  <c:v>14.029333333333252</c:v>
                </c:pt>
                <c:pt idx="1390">
                  <c:v>14.037999999999919</c:v>
                </c:pt>
                <c:pt idx="1391">
                  <c:v>14.046666666666585</c:v>
                </c:pt>
                <c:pt idx="1392">
                  <c:v>14.055333333333252</c:v>
                </c:pt>
                <c:pt idx="1393">
                  <c:v>14.063999999999918</c:v>
                </c:pt>
                <c:pt idx="1394">
                  <c:v>14.072666666666585</c:v>
                </c:pt>
                <c:pt idx="1395">
                  <c:v>14.081333333333252</c:v>
                </c:pt>
                <c:pt idx="1396">
                  <c:v>14.089999999999918</c:v>
                </c:pt>
                <c:pt idx="1397">
                  <c:v>14.098666666666585</c:v>
                </c:pt>
                <c:pt idx="1398">
                  <c:v>14.107333333333251</c:v>
                </c:pt>
                <c:pt idx="1399">
                  <c:v>14.115999999999918</c:v>
                </c:pt>
                <c:pt idx="1400">
                  <c:v>14.124666666666585</c:v>
                </c:pt>
                <c:pt idx="1401">
                  <c:v>14.133333333333251</c:v>
                </c:pt>
                <c:pt idx="1402">
                  <c:v>14.141999999999918</c:v>
                </c:pt>
                <c:pt idx="1403">
                  <c:v>14.150666666666584</c:v>
                </c:pt>
                <c:pt idx="1404">
                  <c:v>14.159333333333251</c:v>
                </c:pt>
                <c:pt idx="1405">
                  <c:v>14.167999999999918</c:v>
                </c:pt>
                <c:pt idx="1406">
                  <c:v>14.176666666666584</c:v>
                </c:pt>
                <c:pt idx="1407">
                  <c:v>14.185333333333251</c:v>
                </c:pt>
                <c:pt idx="1408">
                  <c:v>14.193999999999917</c:v>
                </c:pt>
                <c:pt idx="1409">
                  <c:v>14.202666666666584</c:v>
                </c:pt>
                <c:pt idx="1410">
                  <c:v>14.211333333333251</c:v>
                </c:pt>
                <c:pt idx="1411">
                  <c:v>14.219999999999917</c:v>
                </c:pt>
                <c:pt idx="1412">
                  <c:v>14.228666666666584</c:v>
                </c:pt>
                <c:pt idx="1413">
                  <c:v>14.23733333333325</c:v>
                </c:pt>
                <c:pt idx="1414">
                  <c:v>14.245999999999917</c:v>
                </c:pt>
                <c:pt idx="1415">
                  <c:v>14.254666666666584</c:v>
                </c:pt>
                <c:pt idx="1416">
                  <c:v>14.26333333333325</c:v>
                </c:pt>
                <c:pt idx="1417">
                  <c:v>14.271999999999917</c:v>
                </c:pt>
                <c:pt idx="1418">
                  <c:v>14.280666666666583</c:v>
                </c:pt>
                <c:pt idx="1419">
                  <c:v>14.28933333333325</c:v>
                </c:pt>
                <c:pt idx="1420">
                  <c:v>14.297999999999917</c:v>
                </c:pt>
                <c:pt idx="1421">
                  <c:v>14.306666666666583</c:v>
                </c:pt>
                <c:pt idx="1422">
                  <c:v>14.31533333333325</c:v>
                </c:pt>
                <c:pt idx="1423">
                  <c:v>14.323999999999916</c:v>
                </c:pt>
                <c:pt idx="1424">
                  <c:v>14.332666666666583</c:v>
                </c:pt>
                <c:pt idx="1425">
                  <c:v>14.34133333333325</c:v>
                </c:pt>
                <c:pt idx="1426">
                  <c:v>14.349999999999916</c:v>
                </c:pt>
                <c:pt idx="1427">
                  <c:v>14.358666666666583</c:v>
                </c:pt>
                <c:pt idx="1428">
                  <c:v>14.367333333333249</c:v>
                </c:pt>
                <c:pt idx="1429">
                  <c:v>14.375999999999916</c:v>
                </c:pt>
                <c:pt idx="1430">
                  <c:v>14.384666666666583</c:v>
                </c:pt>
                <c:pt idx="1431">
                  <c:v>14.393333333333249</c:v>
                </c:pt>
                <c:pt idx="1432">
                  <c:v>14.401999999999916</c:v>
                </c:pt>
                <c:pt idx="1433">
                  <c:v>14.410666666666582</c:v>
                </c:pt>
                <c:pt idx="1434">
                  <c:v>14.419333333333249</c:v>
                </c:pt>
                <c:pt idx="1435">
                  <c:v>14.427999999999916</c:v>
                </c:pt>
                <c:pt idx="1436">
                  <c:v>14.436666666666582</c:v>
                </c:pt>
                <c:pt idx="1437">
                  <c:v>14.445333333333249</c:v>
                </c:pt>
                <c:pt idx="1438">
                  <c:v>14.453999999999915</c:v>
                </c:pt>
                <c:pt idx="1439">
                  <c:v>14.462666666666582</c:v>
                </c:pt>
                <c:pt idx="1440">
                  <c:v>14.471333333333249</c:v>
                </c:pt>
                <c:pt idx="1441">
                  <c:v>14.479999999999915</c:v>
                </c:pt>
                <c:pt idx="1442">
                  <c:v>14.488666666666582</c:v>
                </c:pt>
                <c:pt idx="1443">
                  <c:v>14.497333333333248</c:v>
                </c:pt>
                <c:pt idx="1444">
                  <c:v>14.505999999999915</c:v>
                </c:pt>
                <c:pt idx="1445">
                  <c:v>14.514666666666582</c:v>
                </c:pt>
                <c:pt idx="1446">
                  <c:v>14.523333333333248</c:v>
                </c:pt>
                <c:pt idx="1447">
                  <c:v>14.531999999999915</c:v>
                </c:pt>
                <c:pt idx="1448">
                  <c:v>14.540666666666581</c:v>
                </c:pt>
                <c:pt idx="1449">
                  <c:v>14.549333333333248</c:v>
                </c:pt>
                <c:pt idx="1450">
                  <c:v>14.557999999999915</c:v>
                </c:pt>
                <c:pt idx="1451">
                  <c:v>14.566666666666581</c:v>
                </c:pt>
                <c:pt idx="1452">
                  <c:v>14.575333333333248</c:v>
                </c:pt>
                <c:pt idx="1453">
                  <c:v>14.583999999999914</c:v>
                </c:pt>
                <c:pt idx="1454">
                  <c:v>14.592666666666581</c:v>
                </c:pt>
                <c:pt idx="1455">
                  <c:v>14.601333333333248</c:v>
                </c:pt>
                <c:pt idx="1456">
                  <c:v>14.609999999999914</c:v>
                </c:pt>
                <c:pt idx="1457">
                  <c:v>14.618666666666581</c:v>
                </c:pt>
                <c:pt idx="1458">
                  <c:v>14.627333333333247</c:v>
                </c:pt>
                <c:pt idx="1459">
                  <c:v>14.635999999999914</c:v>
                </c:pt>
                <c:pt idx="1460">
                  <c:v>14.644666666666581</c:v>
                </c:pt>
                <c:pt idx="1461">
                  <c:v>14.653333333333247</c:v>
                </c:pt>
                <c:pt idx="1462">
                  <c:v>14.661999999999914</c:v>
                </c:pt>
                <c:pt idx="1463">
                  <c:v>14.67066666666658</c:v>
                </c:pt>
                <c:pt idx="1464">
                  <c:v>14.679333333333247</c:v>
                </c:pt>
                <c:pt idx="1465">
                  <c:v>14.687999999999914</c:v>
                </c:pt>
                <c:pt idx="1466">
                  <c:v>14.69666666666658</c:v>
                </c:pt>
                <c:pt idx="1467">
                  <c:v>14.705333333333247</c:v>
                </c:pt>
                <c:pt idx="1468">
                  <c:v>14.713999999999913</c:v>
                </c:pt>
                <c:pt idx="1469">
                  <c:v>14.72266666666658</c:v>
                </c:pt>
                <c:pt idx="1470">
                  <c:v>14.731333333333247</c:v>
                </c:pt>
                <c:pt idx="1471">
                  <c:v>14.739999999999913</c:v>
                </c:pt>
                <c:pt idx="1472">
                  <c:v>14.74866666666658</c:v>
                </c:pt>
                <c:pt idx="1473">
                  <c:v>14.757333333333246</c:v>
                </c:pt>
                <c:pt idx="1474">
                  <c:v>14.765999999999913</c:v>
                </c:pt>
                <c:pt idx="1475">
                  <c:v>14.77466666666658</c:v>
                </c:pt>
                <c:pt idx="1476">
                  <c:v>14.783333333333246</c:v>
                </c:pt>
                <c:pt idx="1477">
                  <c:v>14.791999999999913</c:v>
                </c:pt>
                <c:pt idx="1478">
                  <c:v>14.800666666666579</c:v>
                </c:pt>
                <c:pt idx="1479">
                  <c:v>14.809333333333246</c:v>
                </c:pt>
                <c:pt idx="1480">
                  <c:v>14.817999999999913</c:v>
                </c:pt>
                <c:pt idx="1481">
                  <c:v>14.826666666666579</c:v>
                </c:pt>
                <c:pt idx="1482">
                  <c:v>14.835333333333246</c:v>
                </c:pt>
                <c:pt idx="1483">
                  <c:v>14.843999999999912</c:v>
                </c:pt>
                <c:pt idx="1484">
                  <c:v>14.852666666666579</c:v>
                </c:pt>
                <c:pt idx="1485">
                  <c:v>14.861333333333246</c:v>
                </c:pt>
                <c:pt idx="1486">
                  <c:v>14.869999999999912</c:v>
                </c:pt>
                <c:pt idx="1487">
                  <c:v>14.878666666666579</c:v>
                </c:pt>
                <c:pt idx="1488">
                  <c:v>14.887333333333245</c:v>
                </c:pt>
                <c:pt idx="1489">
                  <c:v>14.895999999999912</c:v>
                </c:pt>
                <c:pt idx="1490">
                  <c:v>14.904666666666579</c:v>
                </c:pt>
                <c:pt idx="1491">
                  <c:v>14.913333333333245</c:v>
                </c:pt>
                <c:pt idx="1492">
                  <c:v>14.921999999999912</c:v>
                </c:pt>
                <c:pt idx="1493">
                  <c:v>14.930666666666578</c:v>
                </c:pt>
                <c:pt idx="1494">
                  <c:v>14.939333333333245</c:v>
                </c:pt>
                <c:pt idx="1495">
                  <c:v>14.947999999999912</c:v>
                </c:pt>
                <c:pt idx="1496">
                  <c:v>14.956666666666578</c:v>
                </c:pt>
                <c:pt idx="1497">
                  <c:v>14.965333333333245</c:v>
                </c:pt>
                <c:pt idx="1498">
                  <c:v>14.973999999999911</c:v>
                </c:pt>
                <c:pt idx="1499">
                  <c:v>14.982666666666578</c:v>
                </c:pt>
                <c:pt idx="1500">
                  <c:v>14.991333333333245</c:v>
                </c:pt>
                <c:pt idx="1501">
                  <c:v>14.999999999999911</c:v>
                </c:pt>
                <c:pt idx="1502">
                  <c:v>16.999999999999911</c:v>
                </c:pt>
              </c:numCache>
            </c:numRef>
          </c:xVal>
          <c:yVal>
            <c:numRef>
              <c:f>'Beregninger scenarie 1'!$H$29:$H$1531</c:f>
              <c:numCache>
                <c:formatCode>#,##0.00</c:formatCode>
                <c:ptCount val="1503"/>
                <c:pt idx="0">
                  <c:v>4</c:v>
                </c:pt>
                <c:pt idx="1">
                  <c:v>4</c:v>
                </c:pt>
                <c:pt idx="2">
                  <c:v>3.9930666666666665</c:v>
                </c:pt>
                <c:pt idx="3">
                  <c:v>3.9861333333333335</c:v>
                </c:pt>
                <c:pt idx="4">
                  <c:v>3.9792000000000001</c:v>
                </c:pt>
                <c:pt idx="5">
                  <c:v>3.9722666666666666</c:v>
                </c:pt>
                <c:pt idx="6">
                  <c:v>3.9653333333333332</c:v>
                </c:pt>
                <c:pt idx="7">
                  <c:v>3.9584000000000001</c:v>
                </c:pt>
                <c:pt idx="8">
                  <c:v>3.9514666666666667</c:v>
                </c:pt>
                <c:pt idx="9">
                  <c:v>3.9445333333333332</c:v>
                </c:pt>
                <c:pt idx="10">
                  <c:v>3.9375999999999998</c:v>
                </c:pt>
                <c:pt idx="11">
                  <c:v>3.9306666666666668</c:v>
                </c:pt>
                <c:pt idx="12">
                  <c:v>3.9237333333333333</c:v>
                </c:pt>
                <c:pt idx="13">
                  <c:v>3.9167999999999998</c:v>
                </c:pt>
                <c:pt idx="14">
                  <c:v>3.9098666666666668</c:v>
                </c:pt>
                <c:pt idx="15">
                  <c:v>3.9029333333333334</c:v>
                </c:pt>
                <c:pt idx="16">
                  <c:v>3.8959999999999999</c:v>
                </c:pt>
                <c:pt idx="17">
                  <c:v>3.8890666666666664</c:v>
                </c:pt>
                <c:pt idx="18">
                  <c:v>3.8821333333333334</c:v>
                </c:pt>
                <c:pt idx="19">
                  <c:v>3.8752</c:v>
                </c:pt>
                <c:pt idx="20">
                  <c:v>3.8682666666666665</c:v>
                </c:pt>
                <c:pt idx="21">
                  <c:v>3.8613333333333335</c:v>
                </c:pt>
                <c:pt idx="22">
                  <c:v>3.8544</c:v>
                </c:pt>
                <c:pt idx="23">
                  <c:v>3.8474666666666666</c:v>
                </c:pt>
                <c:pt idx="24">
                  <c:v>3.8405333333333331</c:v>
                </c:pt>
                <c:pt idx="25">
                  <c:v>3.8336000000000001</c:v>
                </c:pt>
                <c:pt idx="26">
                  <c:v>3.8266666666666667</c:v>
                </c:pt>
                <c:pt idx="27">
                  <c:v>3.8197333333333332</c:v>
                </c:pt>
                <c:pt idx="28">
                  <c:v>3.8128000000000002</c:v>
                </c:pt>
                <c:pt idx="29">
                  <c:v>3.8058666666666667</c:v>
                </c:pt>
                <c:pt idx="30">
                  <c:v>3.7989333333333333</c:v>
                </c:pt>
                <c:pt idx="31">
                  <c:v>3.7920000000000003</c:v>
                </c:pt>
                <c:pt idx="32">
                  <c:v>3.7850666666666668</c:v>
                </c:pt>
                <c:pt idx="33">
                  <c:v>3.7781333333333333</c:v>
                </c:pt>
                <c:pt idx="34">
                  <c:v>3.7712000000000003</c:v>
                </c:pt>
                <c:pt idx="35">
                  <c:v>3.7642666666666669</c:v>
                </c:pt>
                <c:pt idx="36">
                  <c:v>3.7573333333333334</c:v>
                </c:pt>
                <c:pt idx="37">
                  <c:v>3.7504</c:v>
                </c:pt>
                <c:pt idx="38">
                  <c:v>3.7434666666666669</c:v>
                </c:pt>
                <c:pt idx="39">
                  <c:v>3.7365333333333335</c:v>
                </c:pt>
                <c:pt idx="40">
                  <c:v>3.7296</c:v>
                </c:pt>
                <c:pt idx="41">
                  <c:v>3.722666666666667</c:v>
                </c:pt>
                <c:pt idx="42">
                  <c:v>3.7157333333333336</c:v>
                </c:pt>
                <c:pt idx="43">
                  <c:v>3.7088000000000001</c:v>
                </c:pt>
                <c:pt idx="44">
                  <c:v>3.7018666666666666</c:v>
                </c:pt>
                <c:pt idx="45">
                  <c:v>3.6949333333333336</c:v>
                </c:pt>
                <c:pt idx="46">
                  <c:v>3.6880000000000002</c:v>
                </c:pt>
                <c:pt idx="47">
                  <c:v>3.6810666666666667</c:v>
                </c:pt>
                <c:pt idx="48">
                  <c:v>3.6741333333333337</c:v>
                </c:pt>
                <c:pt idx="49">
                  <c:v>3.6672000000000002</c:v>
                </c:pt>
                <c:pt idx="50">
                  <c:v>3.6602666666666668</c:v>
                </c:pt>
                <c:pt idx="51">
                  <c:v>3.6533333333333333</c:v>
                </c:pt>
                <c:pt idx="52">
                  <c:v>3.6464000000000003</c:v>
                </c:pt>
                <c:pt idx="53">
                  <c:v>3.6394666666666668</c:v>
                </c:pt>
                <c:pt idx="54">
                  <c:v>3.6325333333333338</c:v>
                </c:pt>
                <c:pt idx="55">
                  <c:v>3.6256000000000004</c:v>
                </c:pt>
                <c:pt idx="56">
                  <c:v>3.6186666666666669</c:v>
                </c:pt>
                <c:pt idx="57">
                  <c:v>3.6117333333333335</c:v>
                </c:pt>
                <c:pt idx="58">
                  <c:v>3.6048000000000004</c:v>
                </c:pt>
                <c:pt idx="59">
                  <c:v>3.597866666666667</c:v>
                </c:pt>
                <c:pt idx="60">
                  <c:v>3.5909333333333335</c:v>
                </c:pt>
                <c:pt idx="61">
                  <c:v>3.5840000000000001</c:v>
                </c:pt>
                <c:pt idx="62">
                  <c:v>3.5770666666666671</c:v>
                </c:pt>
                <c:pt idx="63">
                  <c:v>3.5701333333333336</c:v>
                </c:pt>
                <c:pt idx="64">
                  <c:v>3.5632000000000001</c:v>
                </c:pt>
                <c:pt idx="65">
                  <c:v>3.5562666666666667</c:v>
                </c:pt>
                <c:pt idx="66">
                  <c:v>3.5493333333333332</c:v>
                </c:pt>
                <c:pt idx="67">
                  <c:v>3.5423999999999998</c:v>
                </c:pt>
                <c:pt idx="68">
                  <c:v>3.5354666666666668</c:v>
                </c:pt>
                <c:pt idx="69">
                  <c:v>3.5285333333333333</c:v>
                </c:pt>
                <c:pt idx="70">
                  <c:v>3.5215999999999998</c:v>
                </c:pt>
                <c:pt idx="71">
                  <c:v>3.5146666666666664</c:v>
                </c:pt>
                <c:pt idx="72">
                  <c:v>3.5077333333333334</c:v>
                </c:pt>
                <c:pt idx="73">
                  <c:v>3.5007999999999999</c:v>
                </c:pt>
                <c:pt idx="74">
                  <c:v>3.4938666666666665</c:v>
                </c:pt>
                <c:pt idx="75">
                  <c:v>3.486933333333333</c:v>
                </c:pt>
                <c:pt idx="76">
                  <c:v>3.4799999999999995</c:v>
                </c:pt>
                <c:pt idx="77">
                  <c:v>3.4730666666666661</c:v>
                </c:pt>
                <c:pt idx="78">
                  <c:v>3.4661333333333331</c:v>
                </c:pt>
                <c:pt idx="79">
                  <c:v>3.4591999999999996</c:v>
                </c:pt>
                <c:pt idx="80">
                  <c:v>3.4522666666666662</c:v>
                </c:pt>
                <c:pt idx="81">
                  <c:v>3.4453333333333327</c:v>
                </c:pt>
                <c:pt idx="82">
                  <c:v>3.4383999999999997</c:v>
                </c:pt>
                <c:pt idx="83">
                  <c:v>3.4314666666666662</c:v>
                </c:pt>
                <c:pt idx="84">
                  <c:v>3.4245333333333328</c:v>
                </c:pt>
                <c:pt idx="85">
                  <c:v>3.4175999999999993</c:v>
                </c:pt>
                <c:pt idx="86">
                  <c:v>3.4106666666666658</c:v>
                </c:pt>
                <c:pt idx="87">
                  <c:v>3.4037333333333324</c:v>
                </c:pt>
                <c:pt idx="88">
                  <c:v>3.3967999999999994</c:v>
                </c:pt>
                <c:pt idx="89">
                  <c:v>3.3898666666666659</c:v>
                </c:pt>
                <c:pt idx="90">
                  <c:v>3.3829333333333325</c:v>
                </c:pt>
                <c:pt idx="91">
                  <c:v>3.375999999999999</c:v>
                </c:pt>
                <c:pt idx="92">
                  <c:v>3.369066666666666</c:v>
                </c:pt>
                <c:pt idx="93">
                  <c:v>3.3621333333333325</c:v>
                </c:pt>
                <c:pt idx="94">
                  <c:v>3.3551999999999991</c:v>
                </c:pt>
                <c:pt idx="95">
                  <c:v>3.3482666666666656</c:v>
                </c:pt>
                <c:pt idx="96">
                  <c:v>3.3413333333333322</c:v>
                </c:pt>
                <c:pt idx="97">
                  <c:v>3.3343999999999987</c:v>
                </c:pt>
                <c:pt idx="98">
                  <c:v>3.3274666666666657</c:v>
                </c:pt>
                <c:pt idx="99">
                  <c:v>3.3205333333333322</c:v>
                </c:pt>
                <c:pt idx="100">
                  <c:v>3.3135999999999988</c:v>
                </c:pt>
                <c:pt idx="101">
                  <c:v>3.3066666666666653</c:v>
                </c:pt>
                <c:pt idx="102">
                  <c:v>3.2997333333333323</c:v>
                </c:pt>
                <c:pt idx="103">
                  <c:v>3.2927999999999988</c:v>
                </c:pt>
                <c:pt idx="104">
                  <c:v>3.2858666666666654</c:v>
                </c:pt>
                <c:pt idx="105">
                  <c:v>3.2789333333333319</c:v>
                </c:pt>
                <c:pt idx="106">
                  <c:v>3.2719999999999985</c:v>
                </c:pt>
                <c:pt idx="107">
                  <c:v>3.265066666666665</c:v>
                </c:pt>
                <c:pt idx="108">
                  <c:v>3.258133333333332</c:v>
                </c:pt>
                <c:pt idx="109">
                  <c:v>3.2511999999999985</c:v>
                </c:pt>
                <c:pt idx="110">
                  <c:v>3.2442666666666651</c:v>
                </c:pt>
                <c:pt idx="111">
                  <c:v>3.2373333333333316</c:v>
                </c:pt>
                <c:pt idx="112">
                  <c:v>3.2303999999999986</c:v>
                </c:pt>
                <c:pt idx="113">
                  <c:v>3.2234666666666651</c:v>
                </c:pt>
                <c:pt idx="114">
                  <c:v>3.2165333333333317</c:v>
                </c:pt>
                <c:pt idx="115">
                  <c:v>3.2095999999999982</c:v>
                </c:pt>
                <c:pt idx="116">
                  <c:v>3.2026666666666648</c:v>
                </c:pt>
                <c:pt idx="117">
                  <c:v>3.1957333333333318</c:v>
                </c:pt>
                <c:pt idx="118">
                  <c:v>3.1887999999999983</c:v>
                </c:pt>
                <c:pt idx="119">
                  <c:v>3.1818666666666653</c:v>
                </c:pt>
                <c:pt idx="120">
                  <c:v>3.1749333333333318</c:v>
                </c:pt>
                <c:pt idx="121">
                  <c:v>3.1679999999999984</c:v>
                </c:pt>
                <c:pt idx="122">
                  <c:v>3.1610666666666654</c:v>
                </c:pt>
                <c:pt idx="123">
                  <c:v>3.1541333333333319</c:v>
                </c:pt>
                <c:pt idx="124">
                  <c:v>3.1471999999999989</c:v>
                </c:pt>
                <c:pt idx="125">
                  <c:v>3.1402666666666654</c:v>
                </c:pt>
                <c:pt idx="126">
                  <c:v>3.133333333333332</c:v>
                </c:pt>
                <c:pt idx="127">
                  <c:v>3.126399999999999</c:v>
                </c:pt>
                <c:pt idx="128">
                  <c:v>3.1194666666666655</c:v>
                </c:pt>
                <c:pt idx="129">
                  <c:v>3.1125333333333325</c:v>
                </c:pt>
                <c:pt idx="130">
                  <c:v>3.105599999999999</c:v>
                </c:pt>
                <c:pt idx="131">
                  <c:v>3.0986666666666656</c:v>
                </c:pt>
                <c:pt idx="132">
                  <c:v>3.0917333333333326</c:v>
                </c:pt>
                <c:pt idx="133">
                  <c:v>3.0847999999999991</c:v>
                </c:pt>
                <c:pt idx="134">
                  <c:v>3.0778666666666661</c:v>
                </c:pt>
                <c:pt idx="135">
                  <c:v>3.0709333333333326</c:v>
                </c:pt>
                <c:pt idx="136">
                  <c:v>3.0639999999999992</c:v>
                </c:pt>
                <c:pt idx="137">
                  <c:v>3.0570666666666662</c:v>
                </c:pt>
                <c:pt idx="138">
                  <c:v>3.0501333333333327</c:v>
                </c:pt>
                <c:pt idx="139">
                  <c:v>3.0431999999999997</c:v>
                </c:pt>
                <c:pt idx="140">
                  <c:v>3.0362666666666662</c:v>
                </c:pt>
                <c:pt idx="141">
                  <c:v>3.0293333333333328</c:v>
                </c:pt>
                <c:pt idx="142">
                  <c:v>3.0223999999999998</c:v>
                </c:pt>
                <c:pt idx="143">
                  <c:v>3.0154666666666663</c:v>
                </c:pt>
                <c:pt idx="144">
                  <c:v>3.0085333333333333</c:v>
                </c:pt>
                <c:pt idx="145">
                  <c:v>3.0015999999999998</c:v>
                </c:pt>
                <c:pt idx="146">
                  <c:v>2.9946666666666664</c:v>
                </c:pt>
                <c:pt idx="147">
                  <c:v>2.9877333333333329</c:v>
                </c:pt>
                <c:pt idx="148">
                  <c:v>2.9807999999999999</c:v>
                </c:pt>
                <c:pt idx="149">
                  <c:v>2.9738666666666669</c:v>
                </c:pt>
                <c:pt idx="150">
                  <c:v>2.9669333333333334</c:v>
                </c:pt>
                <c:pt idx="151">
                  <c:v>2.96</c:v>
                </c:pt>
                <c:pt idx="152">
                  <c:v>2.9530666666666665</c:v>
                </c:pt>
                <c:pt idx="153">
                  <c:v>2.9461333333333335</c:v>
                </c:pt>
                <c:pt idx="154">
                  <c:v>2.9392000000000005</c:v>
                </c:pt>
                <c:pt idx="155">
                  <c:v>2.932266666666667</c:v>
                </c:pt>
                <c:pt idx="156">
                  <c:v>2.9253333333333336</c:v>
                </c:pt>
                <c:pt idx="157">
                  <c:v>2.9184000000000001</c:v>
                </c:pt>
                <c:pt idx="158">
                  <c:v>2.9114666666666671</c:v>
                </c:pt>
                <c:pt idx="159">
                  <c:v>2.9045333333333341</c:v>
                </c:pt>
                <c:pt idx="160">
                  <c:v>2.8976000000000006</c:v>
                </c:pt>
                <c:pt idx="161">
                  <c:v>2.8906666666666672</c:v>
                </c:pt>
                <c:pt idx="162">
                  <c:v>2.8837333333333337</c:v>
                </c:pt>
                <c:pt idx="163">
                  <c:v>2.8768000000000007</c:v>
                </c:pt>
                <c:pt idx="164">
                  <c:v>2.8698666666666677</c:v>
                </c:pt>
                <c:pt idx="165">
                  <c:v>2.8629333333333342</c:v>
                </c:pt>
                <c:pt idx="166">
                  <c:v>2.8560000000000008</c:v>
                </c:pt>
                <c:pt idx="167">
                  <c:v>2.8490666666666673</c:v>
                </c:pt>
                <c:pt idx="168">
                  <c:v>2.8421333333333343</c:v>
                </c:pt>
                <c:pt idx="169">
                  <c:v>2.8352000000000013</c:v>
                </c:pt>
                <c:pt idx="170">
                  <c:v>2.8282666666666678</c:v>
                </c:pt>
                <c:pt idx="171">
                  <c:v>2.8213333333333344</c:v>
                </c:pt>
                <c:pt idx="172">
                  <c:v>2.8144000000000009</c:v>
                </c:pt>
                <c:pt idx="173">
                  <c:v>2.8074666666666679</c:v>
                </c:pt>
                <c:pt idx="174">
                  <c:v>2.8005333333333349</c:v>
                </c:pt>
                <c:pt idx="175">
                  <c:v>2.7936000000000014</c:v>
                </c:pt>
                <c:pt idx="176">
                  <c:v>2.786666666666668</c:v>
                </c:pt>
                <c:pt idx="177">
                  <c:v>2.7797333333333345</c:v>
                </c:pt>
                <c:pt idx="178">
                  <c:v>2.7728000000000015</c:v>
                </c:pt>
                <c:pt idx="179">
                  <c:v>2.7658666666666685</c:v>
                </c:pt>
                <c:pt idx="180">
                  <c:v>2.758933333333335</c:v>
                </c:pt>
                <c:pt idx="181">
                  <c:v>2.7520000000000016</c:v>
                </c:pt>
                <c:pt idx="182">
                  <c:v>2.7450666666666681</c:v>
                </c:pt>
                <c:pt idx="183">
                  <c:v>2.7381333333333351</c:v>
                </c:pt>
                <c:pt idx="184">
                  <c:v>2.7312000000000021</c:v>
                </c:pt>
                <c:pt idx="185">
                  <c:v>2.7242666666666686</c:v>
                </c:pt>
                <c:pt idx="186">
                  <c:v>2.7173333333333352</c:v>
                </c:pt>
                <c:pt idx="187">
                  <c:v>2.7104000000000017</c:v>
                </c:pt>
                <c:pt idx="188">
                  <c:v>2.7034666666666687</c:v>
                </c:pt>
                <c:pt idx="189">
                  <c:v>2.6965333333333357</c:v>
                </c:pt>
                <c:pt idx="190">
                  <c:v>2.6896000000000022</c:v>
                </c:pt>
                <c:pt idx="191">
                  <c:v>2.6826666666666688</c:v>
                </c:pt>
                <c:pt idx="192">
                  <c:v>2.6757333333333353</c:v>
                </c:pt>
                <c:pt idx="193">
                  <c:v>2.6688000000000023</c:v>
                </c:pt>
                <c:pt idx="194">
                  <c:v>2.6618666666666693</c:v>
                </c:pt>
                <c:pt idx="195">
                  <c:v>2.6549333333333358</c:v>
                </c:pt>
                <c:pt idx="196">
                  <c:v>2.6480000000000024</c:v>
                </c:pt>
                <c:pt idx="197">
                  <c:v>2.6410666666666689</c:v>
                </c:pt>
                <c:pt idx="198">
                  <c:v>2.6341333333333359</c:v>
                </c:pt>
                <c:pt idx="199">
                  <c:v>2.6272000000000029</c:v>
                </c:pt>
                <c:pt idx="200">
                  <c:v>2.6202666666666694</c:v>
                </c:pt>
                <c:pt idx="201">
                  <c:v>2.613333333333336</c:v>
                </c:pt>
                <c:pt idx="202">
                  <c:v>2.6064000000000025</c:v>
                </c:pt>
                <c:pt idx="203">
                  <c:v>2.5994666666666695</c:v>
                </c:pt>
                <c:pt idx="204">
                  <c:v>2.5925333333333365</c:v>
                </c:pt>
                <c:pt idx="205">
                  <c:v>2.585600000000003</c:v>
                </c:pt>
                <c:pt idx="206">
                  <c:v>2.5786666666666695</c:v>
                </c:pt>
                <c:pt idx="207">
                  <c:v>2.5717333333333361</c:v>
                </c:pt>
                <c:pt idx="208">
                  <c:v>2.5648000000000031</c:v>
                </c:pt>
                <c:pt idx="209">
                  <c:v>2.5578666666666701</c:v>
                </c:pt>
                <c:pt idx="210">
                  <c:v>2.5509333333333366</c:v>
                </c:pt>
                <c:pt idx="211">
                  <c:v>2.5440000000000031</c:v>
                </c:pt>
                <c:pt idx="212">
                  <c:v>2.5370666666666697</c:v>
                </c:pt>
                <c:pt idx="213">
                  <c:v>2.5301333333333367</c:v>
                </c:pt>
                <c:pt idx="214">
                  <c:v>2.5232000000000037</c:v>
                </c:pt>
                <c:pt idx="215">
                  <c:v>2.5162666666666702</c:v>
                </c:pt>
                <c:pt idx="216">
                  <c:v>2.5093333333333367</c:v>
                </c:pt>
                <c:pt idx="217">
                  <c:v>2.5024000000000033</c:v>
                </c:pt>
                <c:pt idx="218">
                  <c:v>2.4954666666666703</c:v>
                </c:pt>
                <c:pt idx="219">
                  <c:v>2.4885333333333373</c:v>
                </c:pt>
                <c:pt idx="220">
                  <c:v>2.4816000000000038</c:v>
                </c:pt>
                <c:pt idx="221">
                  <c:v>2.4746666666666703</c:v>
                </c:pt>
                <c:pt idx="222">
                  <c:v>2.4677333333333369</c:v>
                </c:pt>
                <c:pt idx="223">
                  <c:v>2.4608000000000039</c:v>
                </c:pt>
                <c:pt idx="224">
                  <c:v>2.4538666666666709</c:v>
                </c:pt>
                <c:pt idx="225">
                  <c:v>2.4469333333333374</c:v>
                </c:pt>
                <c:pt idx="226">
                  <c:v>2.4400000000000039</c:v>
                </c:pt>
                <c:pt idx="227">
                  <c:v>2.4330666666666705</c:v>
                </c:pt>
                <c:pt idx="228">
                  <c:v>2.4261333333333375</c:v>
                </c:pt>
                <c:pt idx="229">
                  <c:v>2.4192000000000045</c:v>
                </c:pt>
                <c:pt idx="230">
                  <c:v>2.412266666666671</c:v>
                </c:pt>
                <c:pt idx="231">
                  <c:v>2.4053333333333375</c:v>
                </c:pt>
                <c:pt idx="232">
                  <c:v>2.3984000000000041</c:v>
                </c:pt>
                <c:pt idx="233">
                  <c:v>2.3914666666666711</c:v>
                </c:pt>
                <c:pt idx="234">
                  <c:v>2.3845333333333381</c:v>
                </c:pt>
                <c:pt idx="235">
                  <c:v>2.3776000000000046</c:v>
                </c:pt>
                <c:pt idx="236">
                  <c:v>2.3706666666666711</c:v>
                </c:pt>
                <c:pt idx="237">
                  <c:v>2.3637333333333377</c:v>
                </c:pt>
                <c:pt idx="238">
                  <c:v>2.3568000000000047</c:v>
                </c:pt>
                <c:pt idx="239">
                  <c:v>2.3498666666666717</c:v>
                </c:pt>
                <c:pt idx="240">
                  <c:v>2.3429333333333382</c:v>
                </c:pt>
                <c:pt idx="241">
                  <c:v>2.3360000000000047</c:v>
                </c:pt>
                <c:pt idx="242">
                  <c:v>2.3290666666666713</c:v>
                </c:pt>
                <c:pt idx="243">
                  <c:v>2.3221333333333383</c:v>
                </c:pt>
                <c:pt idx="244">
                  <c:v>2.3152000000000053</c:v>
                </c:pt>
                <c:pt idx="245">
                  <c:v>2.3082666666666718</c:v>
                </c:pt>
                <c:pt idx="246">
                  <c:v>2.3013333333333383</c:v>
                </c:pt>
                <c:pt idx="247">
                  <c:v>2.2944000000000049</c:v>
                </c:pt>
                <c:pt idx="248">
                  <c:v>2.2874666666666719</c:v>
                </c:pt>
                <c:pt idx="249">
                  <c:v>2.2805333333333389</c:v>
                </c:pt>
                <c:pt idx="250">
                  <c:v>2.2736000000000054</c:v>
                </c:pt>
                <c:pt idx="251">
                  <c:v>2.2666666666666719</c:v>
                </c:pt>
                <c:pt idx="252">
                  <c:v>2.2597333333333385</c:v>
                </c:pt>
                <c:pt idx="253">
                  <c:v>2.2528000000000055</c:v>
                </c:pt>
                <c:pt idx="254">
                  <c:v>2.2458666666666725</c:v>
                </c:pt>
                <c:pt idx="255">
                  <c:v>2.238933333333339</c:v>
                </c:pt>
                <c:pt idx="256">
                  <c:v>2.2320000000000055</c:v>
                </c:pt>
                <c:pt idx="257">
                  <c:v>2.2250666666666721</c:v>
                </c:pt>
                <c:pt idx="258">
                  <c:v>2.2181333333333391</c:v>
                </c:pt>
                <c:pt idx="259">
                  <c:v>2.211200000000006</c:v>
                </c:pt>
                <c:pt idx="260">
                  <c:v>2.2042666666666726</c:v>
                </c:pt>
                <c:pt idx="261">
                  <c:v>2.1973333333333391</c:v>
                </c:pt>
                <c:pt idx="262">
                  <c:v>2.1904000000000057</c:v>
                </c:pt>
                <c:pt idx="263">
                  <c:v>2.1834666666666727</c:v>
                </c:pt>
                <c:pt idx="264">
                  <c:v>2.1765333333333396</c:v>
                </c:pt>
                <c:pt idx="265">
                  <c:v>2.1696000000000062</c:v>
                </c:pt>
                <c:pt idx="266">
                  <c:v>2.1626666666666727</c:v>
                </c:pt>
                <c:pt idx="267">
                  <c:v>2.1557333333333393</c:v>
                </c:pt>
                <c:pt idx="268">
                  <c:v>2.1488000000000063</c:v>
                </c:pt>
                <c:pt idx="269">
                  <c:v>2.1418666666666732</c:v>
                </c:pt>
                <c:pt idx="270">
                  <c:v>2.1349333333333398</c:v>
                </c:pt>
                <c:pt idx="271">
                  <c:v>2.1280000000000063</c:v>
                </c:pt>
                <c:pt idx="272">
                  <c:v>2.1210666666666729</c:v>
                </c:pt>
                <c:pt idx="273">
                  <c:v>2.1141333333333399</c:v>
                </c:pt>
                <c:pt idx="274">
                  <c:v>2.1072000000000068</c:v>
                </c:pt>
                <c:pt idx="275">
                  <c:v>2.1002666666666734</c:v>
                </c:pt>
                <c:pt idx="276">
                  <c:v>2.0933333333333399</c:v>
                </c:pt>
                <c:pt idx="277">
                  <c:v>2.0864000000000065</c:v>
                </c:pt>
                <c:pt idx="278">
                  <c:v>2.0794666666666735</c:v>
                </c:pt>
                <c:pt idx="279">
                  <c:v>2.0725333333333404</c:v>
                </c:pt>
                <c:pt idx="280">
                  <c:v>2.065600000000007</c:v>
                </c:pt>
                <c:pt idx="281">
                  <c:v>2.0586666666666735</c:v>
                </c:pt>
                <c:pt idx="282">
                  <c:v>2.0517333333333401</c:v>
                </c:pt>
                <c:pt idx="283">
                  <c:v>2.0448000000000071</c:v>
                </c:pt>
                <c:pt idx="284">
                  <c:v>2.037866666666674</c:v>
                </c:pt>
                <c:pt idx="285">
                  <c:v>2.0309333333333406</c:v>
                </c:pt>
                <c:pt idx="286">
                  <c:v>2.0240000000000071</c:v>
                </c:pt>
                <c:pt idx="287">
                  <c:v>2.0170666666666737</c:v>
                </c:pt>
                <c:pt idx="288">
                  <c:v>2.0101333333333407</c:v>
                </c:pt>
                <c:pt idx="289">
                  <c:v>2.0032000000000076</c:v>
                </c:pt>
                <c:pt idx="290">
                  <c:v>1.9962666666666742</c:v>
                </c:pt>
                <c:pt idx="291">
                  <c:v>1.9893333333333407</c:v>
                </c:pt>
                <c:pt idx="292">
                  <c:v>1.9824000000000077</c:v>
                </c:pt>
                <c:pt idx="293">
                  <c:v>1.9754666666666743</c:v>
                </c:pt>
                <c:pt idx="294">
                  <c:v>1.9685333333333408</c:v>
                </c:pt>
                <c:pt idx="295">
                  <c:v>1.9616000000000078</c:v>
                </c:pt>
                <c:pt idx="296">
                  <c:v>1.9546666666666743</c:v>
                </c:pt>
                <c:pt idx="297">
                  <c:v>1.9477333333333413</c:v>
                </c:pt>
                <c:pt idx="298">
                  <c:v>1.9408000000000079</c:v>
                </c:pt>
                <c:pt idx="299">
                  <c:v>1.9338666666666744</c:v>
                </c:pt>
                <c:pt idx="300">
                  <c:v>1.9269333333333414</c:v>
                </c:pt>
                <c:pt idx="301">
                  <c:v>1.9200000000000079</c:v>
                </c:pt>
                <c:pt idx="302">
                  <c:v>1.9130666666666749</c:v>
                </c:pt>
                <c:pt idx="303">
                  <c:v>1.9061333333333415</c:v>
                </c:pt>
                <c:pt idx="304">
                  <c:v>1.899200000000008</c:v>
                </c:pt>
                <c:pt idx="305">
                  <c:v>1.892266666666675</c:v>
                </c:pt>
                <c:pt idx="306">
                  <c:v>1.8853333333333415</c:v>
                </c:pt>
                <c:pt idx="307">
                  <c:v>1.8784000000000085</c:v>
                </c:pt>
                <c:pt idx="308">
                  <c:v>1.871466666666675</c:v>
                </c:pt>
                <c:pt idx="309">
                  <c:v>1.8645333333333416</c:v>
                </c:pt>
                <c:pt idx="310">
                  <c:v>1.8576000000000086</c:v>
                </c:pt>
                <c:pt idx="311">
                  <c:v>1.8506666666666751</c:v>
                </c:pt>
                <c:pt idx="312">
                  <c:v>1.8437333333333421</c:v>
                </c:pt>
                <c:pt idx="313">
                  <c:v>1.8368000000000086</c:v>
                </c:pt>
                <c:pt idx="314">
                  <c:v>1.8298666666666752</c:v>
                </c:pt>
                <c:pt idx="315">
                  <c:v>1.8229333333333422</c:v>
                </c:pt>
                <c:pt idx="316">
                  <c:v>1.8160000000000087</c:v>
                </c:pt>
                <c:pt idx="317">
                  <c:v>1.8090666666666757</c:v>
                </c:pt>
                <c:pt idx="318">
                  <c:v>1.8021333333333422</c:v>
                </c:pt>
                <c:pt idx="319">
                  <c:v>1.7952000000000088</c:v>
                </c:pt>
                <c:pt idx="320">
                  <c:v>1.7882666666666758</c:v>
                </c:pt>
                <c:pt idx="321">
                  <c:v>1.7813333333333423</c:v>
                </c:pt>
                <c:pt idx="322">
                  <c:v>1.7744000000000093</c:v>
                </c:pt>
                <c:pt idx="323">
                  <c:v>1.7674666666666758</c:v>
                </c:pt>
                <c:pt idx="324">
                  <c:v>1.7605333333333424</c:v>
                </c:pt>
                <c:pt idx="325">
                  <c:v>1.7536000000000094</c:v>
                </c:pt>
                <c:pt idx="326">
                  <c:v>1.7466666666666759</c:v>
                </c:pt>
                <c:pt idx="327">
                  <c:v>1.7397333333333429</c:v>
                </c:pt>
                <c:pt idx="328">
                  <c:v>1.7328000000000094</c:v>
                </c:pt>
                <c:pt idx="329">
                  <c:v>1.725866666666676</c:v>
                </c:pt>
                <c:pt idx="330">
                  <c:v>1.718933333333343</c:v>
                </c:pt>
                <c:pt idx="331">
                  <c:v>1.7120000000000095</c:v>
                </c:pt>
                <c:pt idx="332">
                  <c:v>1.7050666666666765</c:v>
                </c:pt>
                <c:pt idx="333">
                  <c:v>1.698133333333343</c:v>
                </c:pt>
                <c:pt idx="334">
                  <c:v>1.6912000000000096</c:v>
                </c:pt>
                <c:pt idx="335">
                  <c:v>1.6842666666666766</c:v>
                </c:pt>
                <c:pt idx="336">
                  <c:v>1.6773333333333431</c:v>
                </c:pt>
                <c:pt idx="337">
                  <c:v>1.6704000000000101</c:v>
                </c:pt>
                <c:pt idx="338">
                  <c:v>1.6634666666666766</c:v>
                </c:pt>
                <c:pt idx="339">
                  <c:v>1.6565333333333432</c:v>
                </c:pt>
                <c:pt idx="340">
                  <c:v>1.6496000000000102</c:v>
                </c:pt>
                <c:pt idx="341">
                  <c:v>1.6426666666666767</c:v>
                </c:pt>
                <c:pt idx="342">
                  <c:v>1.6357333333333437</c:v>
                </c:pt>
                <c:pt idx="343">
                  <c:v>1.6288000000000102</c:v>
                </c:pt>
                <c:pt idx="344">
                  <c:v>1.6218666666666768</c:v>
                </c:pt>
                <c:pt idx="345">
                  <c:v>1.6149333333333438</c:v>
                </c:pt>
                <c:pt idx="346">
                  <c:v>1.6080000000000103</c:v>
                </c:pt>
                <c:pt idx="347">
                  <c:v>1.6010666666666769</c:v>
                </c:pt>
                <c:pt idx="348">
                  <c:v>1.5941333333333438</c:v>
                </c:pt>
                <c:pt idx="349">
                  <c:v>1.5872000000000104</c:v>
                </c:pt>
                <c:pt idx="350">
                  <c:v>1.5802666666666774</c:v>
                </c:pt>
                <c:pt idx="351">
                  <c:v>1.5733333333333439</c:v>
                </c:pt>
                <c:pt idx="352">
                  <c:v>1.5664000000000105</c:v>
                </c:pt>
                <c:pt idx="353">
                  <c:v>1.5594666666666774</c:v>
                </c:pt>
                <c:pt idx="354">
                  <c:v>1.552533333333344</c:v>
                </c:pt>
                <c:pt idx="355">
                  <c:v>1.545600000000011</c:v>
                </c:pt>
                <c:pt idx="356">
                  <c:v>1.5386666666666775</c:v>
                </c:pt>
                <c:pt idx="357">
                  <c:v>1.531733333333344</c:v>
                </c:pt>
                <c:pt idx="358">
                  <c:v>1.524800000000011</c:v>
                </c:pt>
                <c:pt idx="359">
                  <c:v>1.5178666666666776</c:v>
                </c:pt>
                <c:pt idx="360">
                  <c:v>1.5109333333333446</c:v>
                </c:pt>
                <c:pt idx="361">
                  <c:v>1.5040000000000111</c:v>
                </c:pt>
                <c:pt idx="362">
                  <c:v>1.4970666666666776</c:v>
                </c:pt>
                <c:pt idx="363">
                  <c:v>1.4901333333333446</c:v>
                </c:pt>
                <c:pt idx="364">
                  <c:v>1.4832000000000112</c:v>
                </c:pt>
                <c:pt idx="365">
                  <c:v>1.4762666666666782</c:v>
                </c:pt>
                <c:pt idx="366">
                  <c:v>1.4693333333333447</c:v>
                </c:pt>
                <c:pt idx="367">
                  <c:v>1.4624000000000112</c:v>
                </c:pt>
                <c:pt idx="368">
                  <c:v>1.4554666666666782</c:v>
                </c:pt>
                <c:pt idx="369">
                  <c:v>1.4485333333333448</c:v>
                </c:pt>
                <c:pt idx="370">
                  <c:v>1.4416000000000118</c:v>
                </c:pt>
                <c:pt idx="371">
                  <c:v>1.4346666666666783</c:v>
                </c:pt>
                <c:pt idx="372">
                  <c:v>1.4277333333333448</c:v>
                </c:pt>
                <c:pt idx="373">
                  <c:v>1.4208000000000118</c:v>
                </c:pt>
                <c:pt idx="374">
                  <c:v>1.4138666666666784</c:v>
                </c:pt>
                <c:pt idx="375">
                  <c:v>1.4069333333333454</c:v>
                </c:pt>
                <c:pt idx="376">
                  <c:v>1.4000000000000119</c:v>
                </c:pt>
                <c:pt idx="377">
                  <c:v>1.3930666666666784</c:v>
                </c:pt>
                <c:pt idx="378">
                  <c:v>1.3861333333333454</c:v>
                </c:pt>
                <c:pt idx="379">
                  <c:v>1.379200000000012</c:v>
                </c:pt>
                <c:pt idx="380">
                  <c:v>1.372266666666679</c:v>
                </c:pt>
                <c:pt idx="381">
                  <c:v>1.3653333333333455</c:v>
                </c:pt>
                <c:pt idx="382">
                  <c:v>1.358400000000012</c:v>
                </c:pt>
                <c:pt idx="383">
                  <c:v>1.351466666666679</c:v>
                </c:pt>
                <c:pt idx="384">
                  <c:v>1.3445333333333456</c:v>
                </c:pt>
                <c:pt idx="385">
                  <c:v>1.3376000000000126</c:v>
                </c:pt>
                <c:pt idx="386">
                  <c:v>1.3306666666666791</c:v>
                </c:pt>
                <c:pt idx="387">
                  <c:v>1.3237333333333456</c:v>
                </c:pt>
                <c:pt idx="388">
                  <c:v>1.3168000000000126</c:v>
                </c:pt>
                <c:pt idx="389">
                  <c:v>1.3098666666666792</c:v>
                </c:pt>
                <c:pt idx="390">
                  <c:v>1.3029333333333462</c:v>
                </c:pt>
                <c:pt idx="391">
                  <c:v>1.2960000000000127</c:v>
                </c:pt>
                <c:pt idx="392">
                  <c:v>1.2890666666666792</c:v>
                </c:pt>
                <c:pt idx="393">
                  <c:v>1.2821333333333462</c:v>
                </c:pt>
                <c:pt idx="394">
                  <c:v>1.2752000000000128</c:v>
                </c:pt>
                <c:pt idx="395">
                  <c:v>1.2682666666666798</c:v>
                </c:pt>
                <c:pt idx="396">
                  <c:v>1.2613333333333463</c:v>
                </c:pt>
                <c:pt idx="397">
                  <c:v>1.2544000000000128</c:v>
                </c:pt>
                <c:pt idx="398">
                  <c:v>1.2474666666666798</c:v>
                </c:pt>
                <c:pt idx="399">
                  <c:v>1.2405333333333464</c:v>
                </c:pt>
                <c:pt idx="400">
                  <c:v>1.2336000000000134</c:v>
                </c:pt>
                <c:pt idx="401">
                  <c:v>1.2266666666666799</c:v>
                </c:pt>
                <c:pt idx="402">
                  <c:v>1.2197333333333464</c:v>
                </c:pt>
                <c:pt idx="403">
                  <c:v>1.2128000000000134</c:v>
                </c:pt>
                <c:pt idx="404">
                  <c:v>1.20586666666668</c:v>
                </c:pt>
                <c:pt idx="405">
                  <c:v>1.198933333333347</c:v>
                </c:pt>
                <c:pt idx="406">
                  <c:v>1.1920000000000135</c:v>
                </c:pt>
                <c:pt idx="407">
                  <c:v>1.18506666666668</c:v>
                </c:pt>
                <c:pt idx="408">
                  <c:v>1.178133333333347</c:v>
                </c:pt>
                <c:pt idx="409">
                  <c:v>1.1712000000000136</c:v>
                </c:pt>
                <c:pt idx="410">
                  <c:v>1.1642666666666805</c:v>
                </c:pt>
                <c:pt idx="411">
                  <c:v>1.1573333333333471</c:v>
                </c:pt>
                <c:pt idx="412">
                  <c:v>1.1504000000000136</c:v>
                </c:pt>
                <c:pt idx="413">
                  <c:v>1.1434666666666806</c:v>
                </c:pt>
                <c:pt idx="414">
                  <c:v>1.1365333333333472</c:v>
                </c:pt>
                <c:pt idx="415">
                  <c:v>1.1296000000000141</c:v>
                </c:pt>
                <c:pt idx="416">
                  <c:v>1.1226666666666807</c:v>
                </c:pt>
                <c:pt idx="417">
                  <c:v>1.1157333333333472</c:v>
                </c:pt>
                <c:pt idx="418">
                  <c:v>1.1088000000000142</c:v>
                </c:pt>
                <c:pt idx="419">
                  <c:v>1.1018666666666808</c:v>
                </c:pt>
                <c:pt idx="420">
                  <c:v>1.0949333333333477</c:v>
                </c:pt>
                <c:pt idx="421">
                  <c:v>1.0880000000000143</c:v>
                </c:pt>
                <c:pt idx="422">
                  <c:v>1.0810666666666808</c:v>
                </c:pt>
                <c:pt idx="423">
                  <c:v>1.0741333333333478</c:v>
                </c:pt>
                <c:pt idx="424">
                  <c:v>1.0672000000000144</c:v>
                </c:pt>
                <c:pt idx="425">
                  <c:v>1.0602666666666813</c:v>
                </c:pt>
                <c:pt idx="426">
                  <c:v>1.0533333333333479</c:v>
                </c:pt>
                <c:pt idx="427">
                  <c:v>1.0464000000000144</c:v>
                </c:pt>
                <c:pt idx="428">
                  <c:v>1.0394666666666814</c:v>
                </c:pt>
                <c:pt idx="429">
                  <c:v>1.032533333333348</c:v>
                </c:pt>
                <c:pt idx="430">
                  <c:v>1.0256000000000149</c:v>
                </c:pt>
                <c:pt idx="431">
                  <c:v>1.0186666666666815</c:v>
                </c:pt>
                <c:pt idx="432">
                  <c:v>1.011733333333348</c:v>
                </c:pt>
                <c:pt idx="433">
                  <c:v>1.004800000000015</c:v>
                </c:pt>
                <c:pt idx="434">
                  <c:v>0.99786666666668156</c:v>
                </c:pt>
                <c:pt idx="435">
                  <c:v>0.99093333333334854</c:v>
                </c:pt>
                <c:pt idx="436">
                  <c:v>0.98400000000001508</c:v>
                </c:pt>
                <c:pt idx="437">
                  <c:v>0.97706666666668163</c:v>
                </c:pt>
                <c:pt idx="438">
                  <c:v>0.97013333333334861</c:v>
                </c:pt>
                <c:pt idx="439">
                  <c:v>0.96320000000001516</c:v>
                </c:pt>
                <c:pt idx="440">
                  <c:v>0.95626666666668214</c:v>
                </c:pt>
                <c:pt idx="441">
                  <c:v>0.94933333333334868</c:v>
                </c:pt>
                <c:pt idx="442">
                  <c:v>0.94240000000001523</c:v>
                </c:pt>
                <c:pt idx="443">
                  <c:v>0.93546666666668221</c:v>
                </c:pt>
                <c:pt idx="444">
                  <c:v>0.92853333333334875</c:v>
                </c:pt>
                <c:pt idx="445">
                  <c:v>0.92160000000001574</c:v>
                </c:pt>
                <c:pt idx="446">
                  <c:v>0.91466666666668228</c:v>
                </c:pt>
                <c:pt idx="447">
                  <c:v>0.90773333333334882</c:v>
                </c:pt>
                <c:pt idx="448">
                  <c:v>0.90080000000001581</c:v>
                </c:pt>
                <c:pt idx="449">
                  <c:v>0.89386666666668235</c:v>
                </c:pt>
                <c:pt idx="450">
                  <c:v>0.88693333333334934</c:v>
                </c:pt>
                <c:pt idx="451">
                  <c:v>0.88000000000001588</c:v>
                </c:pt>
                <c:pt idx="452">
                  <c:v>0.87306666666668242</c:v>
                </c:pt>
                <c:pt idx="453">
                  <c:v>0.86613333333334941</c:v>
                </c:pt>
                <c:pt idx="454">
                  <c:v>0.85920000000001595</c:v>
                </c:pt>
                <c:pt idx="455">
                  <c:v>0.85226666666668294</c:v>
                </c:pt>
                <c:pt idx="456">
                  <c:v>0.84533333333334948</c:v>
                </c:pt>
                <c:pt idx="457">
                  <c:v>0.83840000000001602</c:v>
                </c:pt>
                <c:pt idx="458">
                  <c:v>0.83146666666668301</c:v>
                </c:pt>
                <c:pt idx="459">
                  <c:v>0.82453333333334955</c:v>
                </c:pt>
                <c:pt idx="460">
                  <c:v>0.81760000000001654</c:v>
                </c:pt>
                <c:pt idx="461">
                  <c:v>0.81066666666668308</c:v>
                </c:pt>
                <c:pt idx="462">
                  <c:v>0.80373333333334962</c:v>
                </c:pt>
                <c:pt idx="463">
                  <c:v>0.79680000000001661</c:v>
                </c:pt>
                <c:pt idx="464">
                  <c:v>0.78986666666668315</c:v>
                </c:pt>
                <c:pt idx="465">
                  <c:v>0.78293333333335013</c:v>
                </c:pt>
                <c:pt idx="466">
                  <c:v>0.77600000000001668</c:v>
                </c:pt>
                <c:pt idx="467">
                  <c:v>0.76906666666668322</c:v>
                </c:pt>
                <c:pt idx="468">
                  <c:v>0.7621333333333502</c:v>
                </c:pt>
                <c:pt idx="469">
                  <c:v>0.75520000000001675</c:v>
                </c:pt>
                <c:pt idx="470">
                  <c:v>0.74826666666668373</c:v>
                </c:pt>
                <c:pt idx="471">
                  <c:v>0.74133333333335028</c:v>
                </c:pt>
                <c:pt idx="472">
                  <c:v>0.73440000000001682</c:v>
                </c:pt>
                <c:pt idx="473">
                  <c:v>0.7274666666666838</c:v>
                </c:pt>
                <c:pt idx="474">
                  <c:v>0.72053333333335035</c:v>
                </c:pt>
                <c:pt idx="475">
                  <c:v>0.71360000000001733</c:v>
                </c:pt>
                <c:pt idx="476">
                  <c:v>0.70666666666668387</c:v>
                </c:pt>
                <c:pt idx="477">
                  <c:v>0.69973333333335042</c:v>
                </c:pt>
                <c:pt idx="478">
                  <c:v>0.6928000000000174</c:v>
                </c:pt>
                <c:pt idx="479">
                  <c:v>0.68586666666668394</c:v>
                </c:pt>
                <c:pt idx="480">
                  <c:v>0.67893333333335093</c:v>
                </c:pt>
                <c:pt idx="481">
                  <c:v>0.67200000000001747</c:v>
                </c:pt>
                <c:pt idx="482">
                  <c:v>0.66506666666668401</c:v>
                </c:pt>
                <c:pt idx="483">
                  <c:v>0.658133333333351</c:v>
                </c:pt>
                <c:pt idx="484">
                  <c:v>0.65120000000001754</c:v>
                </c:pt>
                <c:pt idx="485">
                  <c:v>0.64426666666668453</c:v>
                </c:pt>
                <c:pt idx="486">
                  <c:v>0.63733333333335107</c:v>
                </c:pt>
                <c:pt idx="487">
                  <c:v>0.63040000000001761</c:v>
                </c:pt>
                <c:pt idx="488">
                  <c:v>0.6234666666666846</c:v>
                </c:pt>
                <c:pt idx="489">
                  <c:v>0.61653333333335114</c:v>
                </c:pt>
                <c:pt idx="490">
                  <c:v>0.60960000000001813</c:v>
                </c:pt>
                <c:pt idx="491">
                  <c:v>0.60266666666668467</c:v>
                </c:pt>
                <c:pt idx="492">
                  <c:v>0.59573333333335121</c:v>
                </c:pt>
                <c:pt idx="493">
                  <c:v>0.5888000000000182</c:v>
                </c:pt>
                <c:pt idx="494">
                  <c:v>0.58186666666668474</c:v>
                </c:pt>
                <c:pt idx="495">
                  <c:v>0.57493333333335173</c:v>
                </c:pt>
                <c:pt idx="496">
                  <c:v>0.56800000000001827</c:v>
                </c:pt>
                <c:pt idx="497">
                  <c:v>0.56106666666668481</c:v>
                </c:pt>
                <c:pt idx="498">
                  <c:v>0.5541333333333518</c:v>
                </c:pt>
                <c:pt idx="499">
                  <c:v>0.54720000000001834</c:v>
                </c:pt>
                <c:pt idx="500">
                  <c:v>0.54026666666668532</c:v>
                </c:pt>
                <c:pt idx="501">
                  <c:v>0.53333333333335187</c:v>
                </c:pt>
                <c:pt idx="502">
                  <c:v>0.52640000000001841</c:v>
                </c:pt>
                <c:pt idx="503">
                  <c:v>0.51946666666668539</c:v>
                </c:pt>
                <c:pt idx="504">
                  <c:v>0.51253333333335194</c:v>
                </c:pt>
                <c:pt idx="505">
                  <c:v>0.50560000000001892</c:v>
                </c:pt>
                <c:pt idx="506">
                  <c:v>0.49866666666668547</c:v>
                </c:pt>
                <c:pt idx="507">
                  <c:v>0.49173333333335201</c:v>
                </c:pt>
                <c:pt idx="508">
                  <c:v>0.48480000000001899</c:v>
                </c:pt>
                <c:pt idx="509">
                  <c:v>0.47786666666668554</c:v>
                </c:pt>
                <c:pt idx="510">
                  <c:v>0.47093333333335252</c:v>
                </c:pt>
                <c:pt idx="511">
                  <c:v>0.46400000000001906</c:v>
                </c:pt>
                <c:pt idx="512">
                  <c:v>0.45706666666668561</c:v>
                </c:pt>
                <c:pt idx="513">
                  <c:v>0.45013333333335259</c:v>
                </c:pt>
                <c:pt idx="514">
                  <c:v>0.44320000000001913</c:v>
                </c:pt>
                <c:pt idx="515">
                  <c:v>0.43626666666668612</c:v>
                </c:pt>
                <c:pt idx="516">
                  <c:v>0.42933333333335266</c:v>
                </c:pt>
                <c:pt idx="517">
                  <c:v>0.4224000000000192</c:v>
                </c:pt>
                <c:pt idx="518">
                  <c:v>0.41546666666668619</c:v>
                </c:pt>
                <c:pt idx="519">
                  <c:v>0.40853333333335273</c:v>
                </c:pt>
                <c:pt idx="520">
                  <c:v>0.40160000000001972</c:v>
                </c:pt>
                <c:pt idx="521">
                  <c:v>0.39466666666668626</c:v>
                </c:pt>
                <c:pt idx="522">
                  <c:v>0.3877333333333528</c:v>
                </c:pt>
                <c:pt idx="523">
                  <c:v>0.38080000000001979</c:v>
                </c:pt>
                <c:pt idx="524">
                  <c:v>0.37386666666668633</c:v>
                </c:pt>
                <c:pt idx="525">
                  <c:v>0.36693333333335332</c:v>
                </c:pt>
                <c:pt idx="526">
                  <c:v>0.36000000000001986</c:v>
                </c:pt>
                <c:pt idx="527">
                  <c:v>0.3530666666666864</c:v>
                </c:pt>
                <c:pt idx="528">
                  <c:v>0.34613333333335339</c:v>
                </c:pt>
                <c:pt idx="529">
                  <c:v>0.33920000000001993</c:v>
                </c:pt>
                <c:pt idx="530">
                  <c:v>0.33226666666668692</c:v>
                </c:pt>
                <c:pt idx="531">
                  <c:v>0.32533333333335346</c:v>
                </c:pt>
                <c:pt idx="532">
                  <c:v>0.31840000000002</c:v>
                </c:pt>
                <c:pt idx="533">
                  <c:v>0.31146666666668699</c:v>
                </c:pt>
                <c:pt idx="534">
                  <c:v>0.30453333333335353</c:v>
                </c:pt>
                <c:pt idx="535">
                  <c:v>0.29760000000002051</c:v>
                </c:pt>
                <c:pt idx="536">
                  <c:v>0.29066666666668706</c:v>
                </c:pt>
                <c:pt idx="537">
                  <c:v>0.2837333333333536</c:v>
                </c:pt>
                <c:pt idx="538">
                  <c:v>0.27680000000002059</c:v>
                </c:pt>
                <c:pt idx="539">
                  <c:v>0.26986666666668713</c:v>
                </c:pt>
                <c:pt idx="540">
                  <c:v>0.26293333333335411</c:v>
                </c:pt>
                <c:pt idx="541">
                  <c:v>0.25600000000002066</c:v>
                </c:pt>
                <c:pt idx="542">
                  <c:v>0.2490666666666872</c:v>
                </c:pt>
                <c:pt idx="543">
                  <c:v>0.24213333333335418</c:v>
                </c:pt>
                <c:pt idx="544">
                  <c:v>0.23520000000002073</c:v>
                </c:pt>
                <c:pt idx="545">
                  <c:v>0.22826666666668771</c:v>
                </c:pt>
                <c:pt idx="546">
                  <c:v>0.22133333333335425</c:v>
                </c:pt>
                <c:pt idx="547">
                  <c:v>0.2144000000000208</c:v>
                </c:pt>
                <c:pt idx="548">
                  <c:v>0.20746666666668778</c:v>
                </c:pt>
                <c:pt idx="549">
                  <c:v>0.20053333333335432</c:v>
                </c:pt>
                <c:pt idx="550">
                  <c:v>0.19360000000002131</c:v>
                </c:pt>
                <c:pt idx="551">
                  <c:v>0.18666666666668785</c:v>
                </c:pt>
                <c:pt idx="552">
                  <c:v>0.17973333333335439</c:v>
                </c:pt>
                <c:pt idx="553">
                  <c:v>0.17280000000002138</c:v>
                </c:pt>
                <c:pt idx="554">
                  <c:v>0.16586666666668792</c:v>
                </c:pt>
                <c:pt idx="555">
                  <c:v>0.15893333333335491</c:v>
                </c:pt>
                <c:pt idx="556">
                  <c:v>0.15200000000002145</c:v>
                </c:pt>
                <c:pt idx="557">
                  <c:v>0.14506666666668799</c:v>
                </c:pt>
                <c:pt idx="558">
                  <c:v>0.13813333333335498</c:v>
                </c:pt>
                <c:pt idx="559">
                  <c:v>0.13120000000002152</c:v>
                </c:pt>
                <c:pt idx="560">
                  <c:v>0.12426666666668851</c:v>
                </c:pt>
                <c:pt idx="561">
                  <c:v>0.11733333333335505</c:v>
                </c:pt>
                <c:pt idx="562">
                  <c:v>0.11040000000002159</c:v>
                </c:pt>
                <c:pt idx="563">
                  <c:v>0.10346666666668858</c:v>
                </c:pt>
                <c:pt idx="564">
                  <c:v>9.653333333335512E-2</c:v>
                </c:pt>
                <c:pt idx="565">
                  <c:v>8.9600000000022106E-2</c:v>
                </c:pt>
                <c:pt idx="566">
                  <c:v>8.2666666666688648E-2</c:v>
                </c:pt>
                <c:pt idx="567">
                  <c:v>7.5733333333355191E-2</c:v>
                </c:pt>
                <c:pt idx="568">
                  <c:v>6.8800000000022177E-2</c:v>
                </c:pt>
                <c:pt idx="569">
                  <c:v>6.1866666666688719E-2</c:v>
                </c:pt>
                <c:pt idx="570">
                  <c:v>5.4933333333355705E-2</c:v>
                </c:pt>
                <c:pt idx="571">
                  <c:v>4.8000000000022247E-2</c:v>
                </c:pt>
                <c:pt idx="572">
                  <c:v>4.1066666666688789E-2</c:v>
                </c:pt>
                <c:pt idx="573">
                  <c:v>3.4133333333355775E-2</c:v>
                </c:pt>
                <c:pt idx="574">
                  <c:v>2.7200000000022317E-2</c:v>
                </c:pt>
                <c:pt idx="575">
                  <c:v>2.0266666666689304E-2</c:v>
                </c:pt>
                <c:pt idx="576">
                  <c:v>1.3333333333355846E-2</c:v>
                </c:pt>
                <c:pt idx="577">
                  <c:v>6.4000000000223878E-3</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6.933333333333333E-3</c:v>
                </c:pt>
                <c:pt idx="926">
                  <c:v>1.3866666666666666E-2</c:v>
                </c:pt>
                <c:pt idx="927">
                  <c:v>2.0799999999999999E-2</c:v>
                </c:pt>
                <c:pt idx="928">
                  <c:v>2.7733333333333332E-2</c:v>
                </c:pt>
                <c:pt idx="929">
                  <c:v>3.4666666666666665E-2</c:v>
                </c:pt>
                <c:pt idx="930">
                  <c:v>4.1599999999999998E-2</c:v>
                </c:pt>
                <c:pt idx="931">
                  <c:v>4.8533333333333331E-2</c:v>
                </c:pt>
                <c:pt idx="932">
                  <c:v>5.5466666666666664E-2</c:v>
                </c:pt>
                <c:pt idx="933">
                  <c:v>6.2399999999999997E-2</c:v>
                </c:pt>
                <c:pt idx="934">
                  <c:v>6.933333333333333E-2</c:v>
                </c:pt>
                <c:pt idx="935">
                  <c:v>7.6266666666666663E-2</c:v>
                </c:pt>
                <c:pt idx="936">
                  <c:v>8.3199999999999996E-2</c:v>
                </c:pt>
                <c:pt idx="937">
                  <c:v>9.0133333333333329E-2</c:v>
                </c:pt>
                <c:pt idx="938">
                  <c:v>9.7066666666666662E-2</c:v>
                </c:pt>
                <c:pt idx="939">
                  <c:v>0.104</c:v>
                </c:pt>
                <c:pt idx="940">
                  <c:v>0.11093333333333333</c:v>
                </c:pt>
                <c:pt idx="941">
                  <c:v>0.11786666666666666</c:v>
                </c:pt>
                <c:pt idx="942">
                  <c:v>0.12479999999999999</c:v>
                </c:pt>
                <c:pt idx="943">
                  <c:v>0.13173333333333331</c:v>
                </c:pt>
                <c:pt idx="944">
                  <c:v>0.13866666666666666</c:v>
                </c:pt>
                <c:pt idx="945">
                  <c:v>0.14560000000000001</c:v>
                </c:pt>
                <c:pt idx="946">
                  <c:v>0.15253333333333335</c:v>
                </c:pt>
                <c:pt idx="947">
                  <c:v>0.1594666666666667</c:v>
                </c:pt>
                <c:pt idx="948">
                  <c:v>0.16640000000000005</c:v>
                </c:pt>
                <c:pt idx="949">
                  <c:v>0.17333333333333339</c:v>
                </c:pt>
                <c:pt idx="950">
                  <c:v>0.18026666666666674</c:v>
                </c:pt>
                <c:pt idx="951">
                  <c:v>0.18720000000000009</c:v>
                </c:pt>
                <c:pt idx="952">
                  <c:v>0.19413333333333344</c:v>
                </c:pt>
                <c:pt idx="953">
                  <c:v>0.20106666666666678</c:v>
                </c:pt>
                <c:pt idx="954">
                  <c:v>0.20800000000000013</c:v>
                </c:pt>
                <c:pt idx="955">
                  <c:v>0.21493333333333348</c:v>
                </c:pt>
                <c:pt idx="956">
                  <c:v>0.22186666666666682</c:v>
                </c:pt>
                <c:pt idx="957">
                  <c:v>0.22880000000000017</c:v>
                </c:pt>
                <c:pt idx="958">
                  <c:v>0.23573333333333352</c:v>
                </c:pt>
                <c:pt idx="959">
                  <c:v>0.24266666666666686</c:v>
                </c:pt>
                <c:pt idx="960">
                  <c:v>0.24960000000000021</c:v>
                </c:pt>
                <c:pt idx="961">
                  <c:v>0.25653333333333356</c:v>
                </c:pt>
                <c:pt idx="962">
                  <c:v>0.2634666666666669</c:v>
                </c:pt>
                <c:pt idx="963">
                  <c:v>0.27040000000000025</c:v>
                </c:pt>
                <c:pt idx="964">
                  <c:v>0.2773333333333336</c:v>
                </c:pt>
                <c:pt idx="965">
                  <c:v>0.28426666666666695</c:v>
                </c:pt>
                <c:pt idx="966">
                  <c:v>0.29120000000000029</c:v>
                </c:pt>
                <c:pt idx="967">
                  <c:v>0.29813333333333364</c:v>
                </c:pt>
                <c:pt idx="968">
                  <c:v>0.30506666666666699</c:v>
                </c:pt>
                <c:pt idx="969">
                  <c:v>0.31200000000000033</c:v>
                </c:pt>
                <c:pt idx="970">
                  <c:v>0.31893333333333368</c:v>
                </c:pt>
                <c:pt idx="971">
                  <c:v>0.32586666666666703</c:v>
                </c:pt>
                <c:pt idx="972">
                  <c:v>0.33280000000000037</c:v>
                </c:pt>
                <c:pt idx="973">
                  <c:v>0.33973333333333372</c:v>
                </c:pt>
                <c:pt idx="974">
                  <c:v>0.34666666666666707</c:v>
                </c:pt>
                <c:pt idx="975">
                  <c:v>0.35360000000000041</c:v>
                </c:pt>
                <c:pt idx="976">
                  <c:v>0.36053333333333376</c:v>
                </c:pt>
                <c:pt idx="977">
                  <c:v>0.36746666666666711</c:v>
                </c:pt>
                <c:pt idx="978">
                  <c:v>0.37440000000000045</c:v>
                </c:pt>
                <c:pt idx="979">
                  <c:v>0.3813333333333338</c:v>
                </c:pt>
                <c:pt idx="980">
                  <c:v>0.38826666666666715</c:v>
                </c:pt>
                <c:pt idx="981">
                  <c:v>0.3952000000000005</c:v>
                </c:pt>
                <c:pt idx="982">
                  <c:v>0.40213333333333384</c:v>
                </c:pt>
                <c:pt idx="983">
                  <c:v>0.40906666666666719</c:v>
                </c:pt>
                <c:pt idx="984">
                  <c:v>0.41600000000000054</c:v>
                </c:pt>
                <c:pt idx="985">
                  <c:v>0.42293333333333388</c:v>
                </c:pt>
                <c:pt idx="986">
                  <c:v>0.42986666666666723</c:v>
                </c:pt>
                <c:pt idx="987">
                  <c:v>0.43680000000000058</c:v>
                </c:pt>
                <c:pt idx="988">
                  <c:v>0.44373333333333392</c:v>
                </c:pt>
                <c:pt idx="989">
                  <c:v>0.45066666666666727</c:v>
                </c:pt>
                <c:pt idx="990">
                  <c:v>0.45760000000000062</c:v>
                </c:pt>
                <c:pt idx="991">
                  <c:v>0.46453333333333396</c:v>
                </c:pt>
                <c:pt idx="992">
                  <c:v>0.47146666666666731</c:v>
                </c:pt>
                <c:pt idx="993">
                  <c:v>0.47840000000000066</c:v>
                </c:pt>
                <c:pt idx="994">
                  <c:v>0.485333333333334</c:v>
                </c:pt>
                <c:pt idx="995">
                  <c:v>0.49226666666666735</c:v>
                </c:pt>
                <c:pt idx="996">
                  <c:v>0.4992000000000007</c:v>
                </c:pt>
                <c:pt idx="997">
                  <c:v>0.50613333333333399</c:v>
                </c:pt>
                <c:pt idx="998">
                  <c:v>0.51306666666666734</c:v>
                </c:pt>
                <c:pt idx="999">
                  <c:v>0.52000000000000068</c:v>
                </c:pt>
                <c:pt idx="1000">
                  <c:v>0.52693333333333403</c:v>
                </c:pt>
                <c:pt idx="1001">
                  <c:v>0.53386666666666738</c:v>
                </c:pt>
                <c:pt idx="1002">
                  <c:v>0.54080000000000072</c:v>
                </c:pt>
                <c:pt idx="1003">
                  <c:v>0.54773333333333407</c:v>
                </c:pt>
                <c:pt idx="1004">
                  <c:v>0.55466666666666742</c:v>
                </c:pt>
                <c:pt idx="1005">
                  <c:v>0.56160000000000077</c:v>
                </c:pt>
                <c:pt idx="1006">
                  <c:v>0.56853333333333411</c:v>
                </c:pt>
                <c:pt idx="1007">
                  <c:v>0.57546666666666746</c:v>
                </c:pt>
                <c:pt idx="1008">
                  <c:v>0.58240000000000081</c:v>
                </c:pt>
                <c:pt idx="1009">
                  <c:v>0.58933333333333415</c:v>
                </c:pt>
                <c:pt idx="1010">
                  <c:v>0.5962666666666675</c:v>
                </c:pt>
                <c:pt idx="1011">
                  <c:v>0.60320000000000085</c:v>
                </c:pt>
                <c:pt idx="1012">
                  <c:v>0.61013333333333419</c:v>
                </c:pt>
                <c:pt idx="1013">
                  <c:v>0.61706666666666754</c:v>
                </c:pt>
                <c:pt idx="1014">
                  <c:v>0.62400000000000089</c:v>
                </c:pt>
                <c:pt idx="1015">
                  <c:v>0.63093333333333423</c:v>
                </c:pt>
                <c:pt idx="1016">
                  <c:v>0.63786666666666758</c:v>
                </c:pt>
                <c:pt idx="1017">
                  <c:v>0.64480000000000093</c:v>
                </c:pt>
                <c:pt idx="1018">
                  <c:v>0.65173333333333427</c:v>
                </c:pt>
                <c:pt idx="1019">
                  <c:v>0.65866666666666762</c:v>
                </c:pt>
                <c:pt idx="1020">
                  <c:v>0.66560000000000097</c:v>
                </c:pt>
                <c:pt idx="1021">
                  <c:v>0.67253333333333432</c:v>
                </c:pt>
                <c:pt idx="1022">
                  <c:v>0.67946666666666766</c:v>
                </c:pt>
                <c:pt idx="1023">
                  <c:v>0.68640000000000101</c:v>
                </c:pt>
                <c:pt idx="1024">
                  <c:v>0.69333333333333436</c:v>
                </c:pt>
                <c:pt idx="1025">
                  <c:v>0.7002666666666677</c:v>
                </c:pt>
                <c:pt idx="1026">
                  <c:v>0.70720000000000105</c:v>
                </c:pt>
                <c:pt idx="1027">
                  <c:v>0.7141333333333344</c:v>
                </c:pt>
                <c:pt idx="1028">
                  <c:v>0.72106666666666774</c:v>
                </c:pt>
                <c:pt idx="1029">
                  <c:v>0.72800000000000109</c:v>
                </c:pt>
                <c:pt idx="1030">
                  <c:v>0.73493333333333444</c:v>
                </c:pt>
                <c:pt idx="1031">
                  <c:v>0.74186666666666778</c:v>
                </c:pt>
                <c:pt idx="1032">
                  <c:v>0.74880000000000113</c:v>
                </c:pt>
                <c:pt idx="1033">
                  <c:v>0.75573333333333448</c:v>
                </c:pt>
                <c:pt idx="1034">
                  <c:v>0.76266666666666783</c:v>
                </c:pt>
                <c:pt idx="1035">
                  <c:v>0.76960000000000117</c:v>
                </c:pt>
                <c:pt idx="1036">
                  <c:v>0.77653333333333452</c:v>
                </c:pt>
                <c:pt idx="1037">
                  <c:v>0.78346666666666787</c:v>
                </c:pt>
                <c:pt idx="1038">
                  <c:v>0.79040000000000121</c:v>
                </c:pt>
                <c:pt idx="1039">
                  <c:v>0.79733333333333456</c:v>
                </c:pt>
                <c:pt idx="1040">
                  <c:v>0.80426666666666791</c:v>
                </c:pt>
                <c:pt idx="1041">
                  <c:v>0.81120000000000125</c:v>
                </c:pt>
                <c:pt idx="1042">
                  <c:v>0.8181333333333346</c:v>
                </c:pt>
                <c:pt idx="1043">
                  <c:v>0.82506666666666795</c:v>
                </c:pt>
                <c:pt idx="1044">
                  <c:v>0.83200000000000129</c:v>
                </c:pt>
                <c:pt idx="1045">
                  <c:v>0.83893333333333464</c:v>
                </c:pt>
                <c:pt idx="1046">
                  <c:v>0.84586666666666799</c:v>
                </c:pt>
                <c:pt idx="1047">
                  <c:v>0.85280000000000133</c:v>
                </c:pt>
                <c:pt idx="1048">
                  <c:v>0.85973333333333468</c:v>
                </c:pt>
                <c:pt idx="1049">
                  <c:v>0.86666666666666803</c:v>
                </c:pt>
                <c:pt idx="1050">
                  <c:v>0.87360000000000138</c:v>
                </c:pt>
                <c:pt idx="1051">
                  <c:v>0.88053333333333472</c:v>
                </c:pt>
                <c:pt idx="1052">
                  <c:v>0.88746666666666807</c:v>
                </c:pt>
                <c:pt idx="1053">
                  <c:v>0.89440000000000142</c:v>
                </c:pt>
                <c:pt idx="1054">
                  <c:v>0.90133333333333476</c:v>
                </c:pt>
                <c:pt idx="1055">
                  <c:v>0.90826666666666811</c:v>
                </c:pt>
                <c:pt idx="1056">
                  <c:v>0.91520000000000146</c:v>
                </c:pt>
                <c:pt idx="1057">
                  <c:v>0.9221333333333348</c:v>
                </c:pt>
                <c:pt idx="1058">
                  <c:v>0.92906666666666815</c:v>
                </c:pt>
                <c:pt idx="1059">
                  <c:v>0.9360000000000015</c:v>
                </c:pt>
                <c:pt idx="1060">
                  <c:v>0.94293333333333484</c:v>
                </c:pt>
                <c:pt idx="1061">
                  <c:v>0.94986666666666819</c:v>
                </c:pt>
                <c:pt idx="1062">
                  <c:v>0.95680000000000154</c:v>
                </c:pt>
                <c:pt idx="1063">
                  <c:v>0.96373333333333489</c:v>
                </c:pt>
                <c:pt idx="1064">
                  <c:v>0.97066666666666823</c:v>
                </c:pt>
                <c:pt idx="1065">
                  <c:v>0.97760000000000158</c:v>
                </c:pt>
                <c:pt idx="1066">
                  <c:v>0.98453333333333493</c:v>
                </c:pt>
                <c:pt idx="1067">
                  <c:v>0.99146666666666827</c:v>
                </c:pt>
                <c:pt idx="1068">
                  <c:v>0.99840000000000162</c:v>
                </c:pt>
                <c:pt idx="1069">
                  <c:v>1.005333333333335</c:v>
                </c:pt>
                <c:pt idx="1070">
                  <c:v>1.0122666666666682</c:v>
                </c:pt>
                <c:pt idx="1071">
                  <c:v>1.0192000000000014</c:v>
                </c:pt>
                <c:pt idx="1072">
                  <c:v>1.0261333333333347</c:v>
                </c:pt>
                <c:pt idx="1073">
                  <c:v>1.0330666666666679</c:v>
                </c:pt>
                <c:pt idx="1074">
                  <c:v>1.0400000000000011</c:v>
                </c:pt>
                <c:pt idx="1075">
                  <c:v>1.0469333333333344</c:v>
                </c:pt>
                <c:pt idx="1076">
                  <c:v>1.0538666666666676</c:v>
                </c:pt>
                <c:pt idx="1077">
                  <c:v>1.0608000000000009</c:v>
                </c:pt>
                <c:pt idx="1078">
                  <c:v>1.0677333333333341</c:v>
                </c:pt>
                <c:pt idx="1079">
                  <c:v>1.0746666666666673</c:v>
                </c:pt>
                <c:pt idx="1080">
                  <c:v>1.0816000000000006</c:v>
                </c:pt>
                <c:pt idx="1081">
                  <c:v>1.0885333333333338</c:v>
                </c:pt>
                <c:pt idx="1082">
                  <c:v>1.095466666666667</c:v>
                </c:pt>
                <c:pt idx="1083">
                  <c:v>1.1024000000000003</c:v>
                </c:pt>
                <c:pt idx="1084">
                  <c:v>1.1093333333333335</c:v>
                </c:pt>
                <c:pt idx="1085">
                  <c:v>1.1162666666666667</c:v>
                </c:pt>
                <c:pt idx="1086">
                  <c:v>1.1232</c:v>
                </c:pt>
                <c:pt idx="1087">
                  <c:v>1.1301333333333332</c:v>
                </c:pt>
                <c:pt idx="1088">
                  <c:v>1.1370666666666664</c:v>
                </c:pt>
                <c:pt idx="1089">
                  <c:v>1.1439999999999997</c:v>
                </c:pt>
                <c:pt idx="1090">
                  <c:v>1.1509333333333329</c:v>
                </c:pt>
                <c:pt idx="1091">
                  <c:v>1.1578666666666662</c:v>
                </c:pt>
                <c:pt idx="1092">
                  <c:v>1.1647999999999994</c:v>
                </c:pt>
                <c:pt idx="1093">
                  <c:v>1.1717333333333326</c:v>
                </c:pt>
                <c:pt idx="1094">
                  <c:v>1.1786666666666659</c:v>
                </c:pt>
                <c:pt idx="1095">
                  <c:v>1.1855999999999991</c:v>
                </c:pt>
                <c:pt idx="1096">
                  <c:v>1.1925333333333323</c:v>
                </c:pt>
                <c:pt idx="1097">
                  <c:v>1.1994666666666656</c:v>
                </c:pt>
                <c:pt idx="1098">
                  <c:v>1.2063999999999988</c:v>
                </c:pt>
                <c:pt idx="1099">
                  <c:v>1.213333333333332</c:v>
                </c:pt>
                <c:pt idx="1100">
                  <c:v>1.2202666666666653</c:v>
                </c:pt>
                <c:pt idx="1101">
                  <c:v>1.2271999999999985</c:v>
                </c:pt>
                <c:pt idx="1102">
                  <c:v>1.2341333333333318</c:v>
                </c:pt>
                <c:pt idx="1103">
                  <c:v>1.241066666666665</c:v>
                </c:pt>
                <c:pt idx="1104">
                  <c:v>1.2479999999999982</c:v>
                </c:pt>
                <c:pt idx="1105">
                  <c:v>1.2549333333333315</c:v>
                </c:pt>
                <c:pt idx="1106">
                  <c:v>1.2618666666666647</c:v>
                </c:pt>
                <c:pt idx="1107">
                  <c:v>1.2687999999999979</c:v>
                </c:pt>
                <c:pt idx="1108">
                  <c:v>1.2757333333333312</c:v>
                </c:pt>
                <c:pt idx="1109">
                  <c:v>1.2826666666666644</c:v>
                </c:pt>
                <c:pt idx="1110">
                  <c:v>1.2895999999999976</c:v>
                </c:pt>
                <c:pt idx="1111">
                  <c:v>1.2965333333333309</c:v>
                </c:pt>
                <c:pt idx="1112">
                  <c:v>1.3034666666666641</c:v>
                </c:pt>
                <c:pt idx="1113">
                  <c:v>1.3103999999999973</c:v>
                </c:pt>
                <c:pt idx="1114">
                  <c:v>1.3173333333333306</c:v>
                </c:pt>
                <c:pt idx="1115">
                  <c:v>1.3242666666666638</c:v>
                </c:pt>
                <c:pt idx="1116">
                  <c:v>1.3311999999999971</c:v>
                </c:pt>
                <c:pt idx="1117">
                  <c:v>1.3381333333333303</c:v>
                </c:pt>
                <c:pt idx="1118">
                  <c:v>1.3450666666666635</c:v>
                </c:pt>
                <c:pt idx="1119">
                  <c:v>1.3519999999999968</c:v>
                </c:pt>
                <c:pt idx="1120">
                  <c:v>1.35893333333333</c:v>
                </c:pt>
                <c:pt idx="1121">
                  <c:v>1.3658666666666632</c:v>
                </c:pt>
                <c:pt idx="1122">
                  <c:v>1.3727999999999965</c:v>
                </c:pt>
                <c:pt idx="1123">
                  <c:v>1.3797333333333297</c:v>
                </c:pt>
                <c:pt idx="1124">
                  <c:v>1.3866666666666629</c:v>
                </c:pt>
                <c:pt idx="1125">
                  <c:v>1.3935999999999962</c:v>
                </c:pt>
                <c:pt idx="1126">
                  <c:v>1.4005333333333294</c:v>
                </c:pt>
                <c:pt idx="1127">
                  <c:v>1.4074666666666626</c:v>
                </c:pt>
                <c:pt idx="1128">
                  <c:v>1.4143999999999959</c:v>
                </c:pt>
                <c:pt idx="1129">
                  <c:v>1.4213333333333291</c:v>
                </c:pt>
                <c:pt idx="1130">
                  <c:v>1.4282666666666624</c:v>
                </c:pt>
                <c:pt idx="1131">
                  <c:v>1.4351999999999956</c:v>
                </c:pt>
                <c:pt idx="1132">
                  <c:v>1.4421333333333288</c:v>
                </c:pt>
                <c:pt idx="1133">
                  <c:v>1.4490666666666621</c:v>
                </c:pt>
                <c:pt idx="1134">
                  <c:v>1.4559999999999953</c:v>
                </c:pt>
                <c:pt idx="1135">
                  <c:v>1.4629333333333285</c:v>
                </c:pt>
                <c:pt idx="1136">
                  <c:v>1.4698666666666618</c:v>
                </c:pt>
                <c:pt idx="1137">
                  <c:v>1.476799999999995</c:v>
                </c:pt>
                <c:pt idx="1138">
                  <c:v>1.4837333333333282</c:v>
                </c:pt>
                <c:pt idx="1139">
                  <c:v>1.4906666666666615</c:v>
                </c:pt>
                <c:pt idx="1140">
                  <c:v>1.4975999999999947</c:v>
                </c:pt>
                <c:pt idx="1141">
                  <c:v>1.5045333333333279</c:v>
                </c:pt>
                <c:pt idx="1142">
                  <c:v>1.5114666666666612</c:v>
                </c:pt>
                <c:pt idx="1143">
                  <c:v>1.5183999999999944</c:v>
                </c:pt>
                <c:pt idx="1144">
                  <c:v>1.5253333333333277</c:v>
                </c:pt>
                <c:pt idx="1145">
                  <c:v>1.5322666666666609</c:v>
                </c:pt>
                <c:pt idx="1146">
                  <c:v>1.5391999999999941</c:v>
                </c:pt>
                <c:pt idx="1147">
                  <c:v>1.5461333333333274</c:v>
                </c:pt>
                <c:pt idx="1148">
                  <c:v>1.5530666666666606</c:v>
                </c:pt>
                <c:pt idx="1149">
                  <c:v>1.5599999999999938</c:v>
                </c:pt>
                <c:pt idx="1150">
                  <c:v>1.5669333333333271</c:v>
                </c:pt>
                <c:pt idx="1151">
                  <c:v>1.5738666666666603</c:v>
                </c:pt>
                <c:pt idx="1152">
                  <c:v>1.5807999999999935</c:v>
                </c:pt>
                <c:pt idx="1153">
                  <c:v>1.5877333333333268</c:v>
                </c:pt>
                <c:pt idx="1154">
                  <c:v>1.59466666666666</c:v>
                </c:pt>
                <c:pt idx="1155">
                  <c:v>1.6015999999999933</c:v>
                </c:pt>
                <c:pt idx="1156">
                  <c:v>1.6085333333333265</c:v>
                </c:pt>
                <c:pt idx="1157">
                  <c:v>1.6154666666666597</c:v>
                </c:pt>
                <c:pt idx="1158">
                  <c:v>1.622399999999993</c:v>
                </c:pt>
                <c:pt idx="1159">
                  <c:v>1.6293333333333262</c:v>
                </c:pt>
                <c:pt idx="1160">
                  <c:v>1.6362666666666594</c:v>
                </c:pt>
                <c:pt idx="1161">
                  <c:v>1.6431999999999927</c:v>
                </c:pt>
                <c:pt idx="1162">
                  <c:v>1.6501333333333259</c:v>
                </c:pt>
                <c:pt idx="1163">
                  <c:v>1.6570666666666591</c:v>
                </c:pt>
                <c:pt idx="1164">
                  <c:v>1.6639999999999924</c:v>
                </c:pt>
                <c:pt idx="1165">
                  <c:v>1.6709333333333256</c:v>
                </c:pt>
                <c:pt idx="1166">
                  <c:v>1.6778666666666588</c:v>
                </c:pt>
                <c:pt idx="1167">
                  <c:v>1.6847999999999921</c:v>
                </c:pt>
                <c:pt idx="1168">
                  <c:v>1.6917333333333253</c:v>
                </c:pt>
                <c:pt idx="1169">
                  <c:v>1.6986666666666586</c:v>
                </c:pt>
                <c:pt idx="1170">
                  <c:v>1.7055999999999918</c:v>
                </c:pt>
                <c:pt idx="1171">
                  <c:v>1.712533333333325</c:v>
                </c:pt>
                <c:pt idx="1172">
                  <c:v>1.7194666666666583</c:v>
                </c:pt>
                <c:pt idx="1173">
                  <c:v>1.7263999999999915</c:v>
                </c:pt>
                <c:pt idx="1174">
                  <c:v>1.7333333333333247</c:v>
                </c:pt>
                <c:pt idx="1175">
                  <c:v>1.740266666666658</c:v>
                </c:pt>
                <c:pt idx="1176">
                  <c:v>1.7471999999999912</c:v>
                </c:pt>
                <c:pt idx="1177">
                  <c:v>1.7541333333333244</c:v>
                </c:pt>
                <c:pt idx="1178">
                  <c:v>1.7610666666666577</c:v>
                </c:pt>
                <c:pt idx="1179">
                  <c:v>1.7679999999999909</c:v>
                </c:pt>
                <c:pt idx="1180">
                  <c:v>1.7749333333333241</c:v>
                </c:pt>
                <c:pt idx="1181">
                  <c:v>1.7818666666666574</c:v>
                </c:pt>
                <c:pt idx="1182">
                  <c:v>1.7887999999999906</c:v>
                </c:pt>
                <c:pt idx="1183">
                  <c:v>1.7957333333333239</c:v>
                </c:pt>
                <c:pt idx="1184">
                  <c:v>1.8026666666666571</c:v>
                </c:pt>
                <c:pt idx="1185">
                  <c:v>1.8095999999999903</c:v>
                </c:pt>
                <c:pt idx="1186">
                  <c:v>1.8165333333333236</c:v>
                </c:pt>
                <c:pt idx="1187">
                  <c:v>1.8234666666666568</c:v>
                </c:pt>
                <c:pt idx="1188">
                  <c:v>1.83039999999999</c:v>
                </c:pt>
                <c:pt idx="1189">
                  <c:v>1.8373333333333233</c:v>
                </c:pt>
                <c:pt idx="1190">
                  <c:v>1.8442666666666565</c:v>
                </c:pt>
                <c:pt idx="1191">
                  <c:v>1.8511999999999897</c:v>
                </c:pt>
                <c:pt idx="1192">
                  <c:v>1.858133333333323</c:v>
                </c:pt>
                <c:pt idx="1193">
                  <c:v>1.8650666666666562</c:v>
                </c:pt>
                <c:pt idx="1194">
                  <c:v>1.8719999999999895</c:v>
                </c:pt>
                <c:pt idx="1195">
                  <c:v>1.8789333333333227</c:v>
                </c:pt>
                <c:pt idx="1196">
                  <c:v>1.8858666666666559</c:v>
                </c:pt>
                <c:pt idx="1197">
                  <c:v>1.8927999999999892</c:v>
                </c:pt>
                <c:pt idx="1198">
                  <c:v>1.8997333333333224</c:v>
                </c:pt>
                <c:pt idx="1199">
                  <c:v>1.9066666666666556</c:v>
                </c:pt>
                <c:pt idx="1200">
                  <c:v>1.9135999999999889</c:v>
                </c:pt>
                <c:pt idx="1201">
                  <c:v>1.9205333333333221</c:v>
                </c:pt>
                <c:pt idx="1202">
                  <c:v>1.9274666666666553</c:v>
                </c:pt>
                <c:pt idx="1203">
                  <c:v>1.9343999999999886</c:v>
                </c:pt>
                <c:pt idx="1204">
                  <c:v>1.9413333333333218</c:v>
                </c:pt>
                <c:pt idx="1205">
                  <c:v>1.948266666666655</c:v>
                </c:pt>
                <c:pt idx="1206">
                  <c:v>1.9551999999999883</c:v>
                </c:pt>
                <c:pt idx="1207">
                  <c:v>1.9621333333333215</c:v>
                </c:pt>
                <c:pt idx="1208">
                  <c:v>1.9690666666666548</c:v>
                </c:pt>
                <c:pt idx="1209">
                  <c:v>1.975999999999988</c:v>
                </c:pt>
                <c:pt idx="1210">
                  <c:v>1.9829333333333212</c:v>
                </c:pt>
                <c:pt idx="1211">
                  <c:v>1.9898666666666545</c:v>
                </c:pt>
                <c:pt idx="1212">
                  <c:v>1.9967999999999877</c:v>
                </c:pt>
                <c:pt idx="1213">
                  <c:v>2.0037333333333209</c:v>
                </c:pt>
                <c:pt idx="1214">
                  <c:v>2.0106666666666544</c:v>
                </c:pt>
                <c:pt idx="1215">
                  <c:v>2.0175999999999878</c:v>
                </c:pt>
                <c:pt idx="1216">
                  <c:v>2.0245333333333213</c:v>
                </c:pt>
                <c:pt idx="1217">
                  <c:v>2.0314666666666548</c:v>
                </c:pt>
                <c:pt idx="1218">
                  <c:v>2.0383999999999882</c:v>
                </c:pt>
                <c:pt idx="1219">
                  <c:v>2.0453333333333217</c:v>
                </c:pt>
                <c:pt idx="1220">
                  <c:v>2.0522666666666551</c:v>
                </c:pt>
                <c:pt idx="1221">
                  <c:v>2.0591999999999886</c:v>
                </c:pt>
                <c:pt idx="1222">
                  <c:v>2.0661333333333221</c:v>
                </c:pt>
                <c:pt idx="1223">
                  <c:v>2.0730666666666555</c:v>
                </c:pt>
                <c:pt idx="1224">
                  <c:v>2.079999999999989</c:v>
                </c:pt>
                <c:pt idx="1225">
                  <c:v>2.0869333333333224</c:v>
                </c:pt>
                <c:pt idx="1226">
                  <c:v>2.0938666666666559</c:v>
                </c:pt>
                <c:pt idx="1227">
                  <c:v>2.1007999999999893</c:v>
                </c:pt>
                <c:pt idx="1228">
                  <c:v>2.1077333333333228</c:v>
                </c:pt>
                <c:pt idx="1229">
                  <c:v>2.1146666666666563</c:v>
                </c:pt>
                <c:pt idx="1230">
                  <c:v>2.1215999999999897</c:v>
                </c:pt>
                <c:pt idx="1231">
                  <c:v>2.1285333333333232</c:v>
                </c:pt>
                <c:pt idx="1232">
                  <c:v>2.1354666666666566</c:v>
                </c:pt>
                <c:pt idx="1233">
                  <c:v>2.1423999999999901</c:v>
                </c:pt>
                <c:pt idx="1234">
                  <c:v>2.1493333333333235</c:v>
                </c:pt>
                <c:pt idx="1235">
                  <c:v>2.156266666666657</c:v>
                </c:pt>
                <c:pt idx="1236">
                  <c:v>2.1631999999999905</c:v>
                </c:pt>
                <c:pt idx="1237">
                  <c:v>2.1701333333333239</c:v>
                </c:pt>
                <c:pt idx="1238">
                  <c:v>2.1770666666666574</c:v>
                </c:pt>
                <c:pt idx="1239">
                  <c:v>2.1839999999999908</c:v>
                </c:pt>
                <c:pt idx="1240">
                  <c:v>2.1909333333333243</c:v>
                </c:pt>
                <c:pt idx="1241">
                  <c:v>2.1978666666666578</c:v>
                </c:pt>
                <c:pt idx="1242">
                  <c:v>2.2047999999999912</c:v>
                </c:pt>
                <c:pt idx="1243">
                  <c:v>2.2117333333333247</c:v>
                </c:pt>
                <c:pt idx="1244">
                  <c:v>2.2186666666666581</c:v>
                </c:pt>
                <c:pt idx="1245">
                  <c:v>2.2255999999999916</c:v>
                </c:pt>
                <c:pt idx="1246">
                  <c:v>2.232533333333325</c:v>
                </c:pt>
                <c:pt idx="1247">
                  <c:v>2.2394666666666585</c:v>
                </c:pt>
                <c:pt idx="1248">
                  <c:v>2.246399999999992</c:v>
                </c:pt>
                <c:pt idx="1249">
                  <c:v>2.2533333333333254</c:v>
                </c:pt>
                <c:pt idx="1250">
                  <c:v>2.2602666666666589</c:v>
                </c:pt>
                <c:pt idx="1251">
                  <c:v>2.2671999999999923</c:v>
                </c:pt>
                <c:pt idx="1252">
                  <c:v>2.2741333333333258</c:v>
                </c:pt>
                <c:pt idx="1253">
                  <c:v>2.2810666666666592</c:v>
                </c:pt>
                <c:pt idx="1254">
                  <c:v>2.2879999999999927</c:v>
                </c:pt>
                <c:pt idx="1255">
                  <c:v>2.2949333333333262</c:v>
                </c:pt>
                <c:pt idx="1256">
                  <c:v>2.3018666666666596</c:v>
                </c:pt>
                <c:pt idx="1257">
                  <c:v>2.3087999999999931</c:v>
                </c:pt>
                <c:pt idx="1258">
                  <c:v>2.3157333333333265</c:v>
                </c:pt>
                <c:pt idx="1259">
                  <c:v>2.32266666666666</c:v>
                </c:pt>
                <c:pt idx="1260">
                  <c:v>2.3295999999999935</c:v>
                </c:pt>
                <c:pt idx="1261">
                  <c:v>2.3365333333333269</c:v>
                </c:pt>
                <c:pt idx="1262">
                  <c:v>2.3434666666666604</c:v>
                </c:pt>
                <c:pt idx="1263">
                  <c:v>2.3503999999999938</c:v>
                </c:pt>
                <c:pt idx="1264">
                  <c:v>2.3573333333333273</c:v>
                </c:pt>
                <c:pt idx="1265">
                  <c:v>2.3642666666666607</c:v>
                </c:pt>
                <c:pt idx="1266">
                  <c:v>2.3711999999999942</c:v>
                </c:pt>
                <c:pt idx="1267">
                  <c:v>2.3781333333333277</c:v>
                </c:pt>
                <c:pt idx="1268">
                  <c:v>2.3850666666666611</c:v>
                </c:pt>
                <c:pt idx="1269">
                  <c:v>2.3919999999999946</c:v>
                </c:pt>
                <c:pt idx="1270">
                  <c:v>2.398933333333328</c:v>
                </c:pt>
                <c:pt idx="1271">
                  <c:v>2.4058666666666615</c:v>
                </c:pt>
                <c:pt idx="1272">
                  <c:v>2.4127999999999949</c:v>
                </c:pt>
                <c:pt idx="1273">
                  <c:v>2.4197333333333284</c:v>
                </c:pt>
                <c:pt idx="1274">
                  <c:v>2.4266666666666619</c:v>
                </c:pt>
                <c:pt idx="1275">
                  <c:v>2.4335999999999953</c:v>
                </c:pt>
                <c:pt idx="1276">
                  <c:v>2.4405333333333288</c:v>
                </c:pt>
                <c:pt idx="1277">
                  <c:v>2.4474666666666622</c:v>
                </c:pt>
                <c:pt idx="1278">
                  <c:v>2.4543999999999957</c:v>
                </c:pt>
                <c:pt idx="1279">
                  <c:v>2.4613333333333292</c:v>
                </c:pt>
                <c:pt idx="1280">
                  <c:v>2.4682666666666626</c:v>
                </c:pt>
                <c:pt idx="1281">
                  <c:v>2.4751999999999961</c:v>
                </c:pt>
                <c:pt idx="1282">
                  <c:v>2.4821333333333295</c:v>
                </c:pt>
                <c:pt idx="1283">
                  <c:v>2.489066666666663</c:v>
                </c:pt>
                <c:pt idx="1284">
                  <c:v>2.4959999999999964</c:v>
                </c:pt>
                <c:pt idx="1285">
                  <c:v>2.5029333333333299</c:v>
                </c:pt>
                <c:pt idx="1286">
                  <c:v>2.5098666666666634</c:v>
                </c:pt>
                <c:pt idx="1287">
                  <c:v>2.5167999999999968</c:v>
                </c:pt>
                <c:pt idx="1288">
                  <c:v>2.5237333333333303</c:v>
                </c:pt>
                <c:pt idx="1289">
                  <c:v>2.5306666666666637</c:v>
                </c:pt>
                <c:pt idx="1290">
                  <c:v>2.5375999999999972</c:v>
                </c:pt>
                <c:pt idx="1291">
                  <c:v>2.5445333333333306</c:v>
                </c:pt>
                <c:pt idx="1292">
                  <c:v>2.5514666666666641</c:v>
                </c:pt>
                <c:pt idx="1293">
                  <c:v>2.5583999999999976</c:v>
                </c:pt>
                <c:pt idx="1294">
                  <c:v>2.565333333333331</c:v>
                </c:pt>
                <c:pt idx="1295">
                  <c:v>2.5722666666666645</c:v>
                </c:pt>
                <c:pt idx="1296">
                  <c:v>2.5791999999999979</c:v>
                </c:pt>
                <c:pt idx="1297">
                  <c:v>2.5861333333333314</c:v>
                </c:pt>
                <c:pt idx="1298">
                  <c:v>2.5930666666666649</c:v>
                </c:pt>
                <c:pt idx="1299">
                  <c:v>2.5999999999999983</c:v>
                </c:pt>
                <c:pt idx="1300">
                  <c:v>2.6069333333333318</c:v>
                </c:pt>
                <c:pt idx="1301">
                  <c:v>2.6138666666666652</c:v>
                </c:pt>
                <c:pt idx="1302">
                  <c:v>2.6207999999999987</c:v>
                </c:pt>
                <c:pt idx="1303">
                  <c:v>2.6277333333333321</c:v>
                </c:pt>
                <c:pt idx="1304">
                  <c:v>2.6346666666666656</c:v>
                </c:pt>
                <c:pt idx="1305">
                  <c:v>2.6415999999999991</c:v>
                </c:pt>
                <c:pt idx="1306">
                  <c:v>2.6485333333333325</c:v>
                </c:pt>
                <c:pt idx="1307">
                  <c:v>2.655466666666666</c:v>
                </c:pt>
                <c:pt idx="1308">
                  <c:v>2.6623999999999994</c:v>
                </c:pt>
                <c:pt idx="1309">
                  <c:v>2.6693333333333329</c:v>
                </c:pt>
                <c:pt idx="1310">
                  <c:v>2.6762666666666663</c:v>
                </c:pt>
                <c:pt idx="1311">
                  <c:v>2.6831999999999998</c:v>
                </c:pt>
                <c:pt idx="1312">
                  <c:v>2.6901333333333333</c:v>
                </c:pt>
                <c:pt idx="1313">
                  <c:v>2.6970666666666667</c:v>
                </c:pt>
                <c:pt idx="1314">
                  <c:v>2.7040000000000002</c:v>
                </c:pt>
                <c:pt idx="1315">
                  <c:v>2.7109333333333336</c:v>
                </c:pt>
                <c:pt idx="1316">
                  <c:v>2.7178666666666671</c:v>
                </c:pt>
                <c:pt idx="1317">
                  <c:v>2.7248000000000006</c:v>
                </c:pt>
                <c:pt idx="1318">
                  <c:v>2.731733333333334</c:v>
                </c:pt>
                <c:pt idx="1319">
                  <c:v>2.7386666666666675</c:v>
                </c:pt>
                <c:pt idx="1320">
                  <c:v>2.7456000000000009</c:v>
                </c:pt>
                <c:pt idx="1321">
                  <c:v>2.7525333333333344</c:v>
                </c:pt>
                <c:pt idx="1322">
                  <c:v>2.7594666666666678</c:v>
                </c:pt>
                <c:pt idx="1323">
                  <c:v>2.7664000000000013</c:v>
                </c:pt>
                <c:pt idx="1324">
                  <c:v>2.7733333333333348</c:v>
                </c:pt>
                <c:pt idx="1325">
                  <c:v>2.7802666666666682</c:v>
                </c:pt>
                <c:pt idx="1326">
                  <c:v>2.7872000000000017</c:v>
                </c:pt>
                <c:pt idx="1327">
                  <c:v>2.7941333333333351</c:v>
                </c:pt>
                <c:pt idx="1328">
                  <c:v>2.8010666666666686</c:v>
                </c:pt>
                <c:pt idx="1329">
                  <c:v>2.808000000000002</c:v>
                </c:pt>
                <c:pt idx="1330">
                  <c:v>2.8149333333333355</c:v>
                </c:pt>
                <c:pt idx="1331">
                  <c:v>2.821866666666669</c:v>
                </c:pt>
                <c:pt idx="1332">
                  <c:v>2.8288000000000024</c:v>
                </c:pt>
                <c:pt idx="1333">
                  <c:v>2.8357333333333359</c:v>
                </c:pt>
                <c:pt idx="1334">
                  <c:v>2.8426666666666693</c:v>
                </c:pt>
                <c:pt idx="1335">
                  <c:v>2.8496000000000028</c:v>
                </c:pt>
                <c:pt idx="1336">
                  <c:v>2.8565333333333363</c:v>
                </c:pt>
                <c:pt idx="1337">
                  <c:v>2.8634666666666697</c:v>
                </c:pt>
                <c:pt idx="1338">
                  <c:v>2.8704000000000032</c:v>
                </c:pt>
                <c:pt idx="1339">
                  <c:v>2.8773333333333366</c:v>
                </c:pt>
                <c:pt idx="1340">
                  <c:v>2.8842666666666701</c:v>
                </c:pt>
                <c:pt idx="1341">
                  <c:v>2.8912000000000035</c:v>
                </c:pt>
                <c:pt idx="1342">
                  <c:v>2.898133333333337</c:v>
                </c:pt>
                <c:pt idx="1343">
                  <c:v>2.9050666666666705</c:v>
                </c:pt>
                <c:pt idx="1344">
                  <c:v>2.9120000000000039</c:v>
                </c:pt>
                <c:pt idx="1345">
                  <c:v>2.9189333333333374</c:v>
                </c:pt>
                <c:pt idx="1346">
                  <c:v>2.9258666666666708</c:v>
                </c:pt>
                <c:pt idx="1347">
                  <c:v>2.9328000000000043</c:v>
                </c:pt>
                <c:pt idx="1348">
                  <c:v>2.9397333333333378</c:v>
                </c:pt>
                <c:pt idx="1349">
                  <c:v>2.9466666666666712</c:v>
                </c:pt>
                <c:pt idx="1350">
                  <c:v>2.9536000000000047</c:v>
                </c:pt>
                <c:pt idx="1351">
                  <c:v>2.9605333333333381</c:v>
                </c:pt>
                <c:pt idx="1352">
                  <c:v>2.9674666666666716</c:v>
                </c:pt>
                <c:pt idx="1353">
                  <c:v>2.974400000000005</c:v>
                </c:pt>
                <c:pt idx="1354">
                  <c:v>2.9813333333333385</c:v>
                </c:pt>
                <c:pt idx="1355">
                  <c:v>2.988266666666672</c:v>
                </c:pt>
                <c:pt idx="1356">
                  <c:v>2.9952000000000054</c:v>
                </c:pt>
                <c:pt idx="1357">
                  <c:v>3.0021333333333389</c:v>
                </c:pt>
                <c:pt idx="1358">
                  <c:v>3.0090666666666723</c:v>
                </c:pt>
                <c:pt idx="1359">
                  <c:v>3.0160000000000058</c:v>
                </c:pt>
                <c:pt idx="1360">
                  <c:v>3.0229333333333392</c:v>
                </c:pt>
                <c:pt idx="1361">
                  <c:v>3.0298666666666727</c:v>
                </c:pt>
                <c:pt idx="1362">
                  <c:v>3.0368000000000062</c:v>
                </c:pt>
                <c:pt idx="1363">
                  <c:v>3.0437333333333396</c:v>
                </c:pt>
                <c:pt idx="1364">
                  <c:v>3.0506666666666731</c:v>
                </c:pt>
                <c:pt idx="1365">
                  <c:v>3.0576000000000065</c:v>
                </c:pt>
                <c:pt idx="1366">
                  <c:v>3.06453333333334</c:v>
                </c:pt>
                <c:pt idx="1367">
                  <c:v>3.0714666666666735</c:v>
                </c:pt>
                <c:pt idx="1368">
                  <c:v>3.0784000000000069</c:v>
                </c:pt>
                <c:pt idx="1369">
                  <c:v>3.0853333333333404</c:v>
                </c:pt>
                <c:pt idx="1370">
                  <c:v>3.0922666666666738</c:v>
                </c:pt>
                <c:pt idx="1371">
                  <c:v>3.0992000000000073</c:v>
                </c:pt>
                <c:pt idx="1372">
                  <c:v>3.1061333333333407</c:v>
                </c:pt>
                <c:pt idx="1373">
                  <c:v>3.1130666666666742</c:v>
                </c:pt>
                <c:pt idx="1374">
                  <c:v>3.1200000000000077</c:v>
                </c:pt>
                <c:pt idx="1375">
                  <c:v>3.1269333333333411</c:v>
                </c:pt>
                <c:pt idx="1376">
                  <c:v>3.1338666666666746</c:v>
                </c:pt>
                <c:pt idx="1377">
                  <c:v>3.140800000000008</c:v>
                </c:pt>
                <c:pt idx="1378">
                  <c:v>3.1477333333333415</c:v>
                </c:pt>
                <c:pt idx="1379">
                  <c:v>3.1546666666666749</c:v>
                </c:pt>
                <c:pt idx="1380">
                  <c:v>3.1616000000000084</c:v>
                </c:pt>
                <c:pt idx="1381">
                  <c:v>3.1685333333333419</c:v>
                </c:pt>
                <c:pt idx="1382">
                  <c:v>3.1754666666666753</c:v>
                </c:pt>
                <c:pt idx="1383">
                  <c:v>3.1824000000000088</c:v>
                </c:pt>
                <c:pt idx="1384">
                  <c:v>3.1893333333333422</c:v>
                </c:pt>
                <c:pt idx="1385">
                  <c:v>3.1962666666666757</c:v>
                </c:pt>
                <c:pt idx="1386">
                  <c:v>3.2032000000000092</c:v>
                </c:pt>
                <c:pt idx="1387">
                  <c:v>3.2101333333333426</c:v>
                </c:pt>
                <c:pt idx="1388">
                  <c:v>3.2170666666666761</c:v>
                </c:pt>
                <c:pt idx="1389">
                  <c:v>3.2240000000000095</c:v>
                </c:pt>
                <c:pt idx="1390">
                  <c:v>3.230933333333343</c:v>
                </c:pt>
                <c:pt idx="1391">
                  <c:v>3.2378666666666764</c:v>
                </c:pt>
                <c:pt idx="1392">
                  <c:v>3.2448000000000099</c:v>
                </c:pt>
                <c:pt idx="1393">
                  <c:v>3.2517333333333434</c:v>
                </c:pt>
                <c:pt idx="1394">
                  <c:v>3.2586666666666768</c:v>
                </c:pt>
                <c:pt idx="1395">
                  <c:v>3.2656000000000103</c:v>
                </c:pt>
                <c:pt idx="1396">
                  <c:v>3.2725333333333437</c:v>
                </c:pt>
                <c:pt idx="1397">
                  <c:v>3.2794666666666772</c:v>
                </c:pt>
                <c:pt idx="1398">
                  <c:v>3.2864000000000106</c:v>
                </c:pt>
                <c:pt idx="1399">
                  <c:v>3.2933333333333441</c:v>
                </c:pt>
                <c:pt idx="1400">
                  <c:v>3.3002666666666776</c:v>
                </c:pt>
                <c:pt idx="1401">
                  <c:v>3.307200000000011</c:v>
                </c:pt>
                <c:pt idx="1402">
                  <c:v>3.3141333333333445</c:v>
                </c:pt>
                <c:pt idx="1403">
                  <c:v>3.3210666666666779</c:v>
                </c:pt>
                <c:pt idx="1404">
                  <c:v>3.3280000000000114</c:v>
                </c:pt>
                <c:pt idx="1405">
                  <c:v>3.3349333333333449</c:v>
                </c:pt>
                <c:pt idx="1406">
                  <c:v>3.3418666666666783</c:v>
                </c:pt>
                <c:pt idx="1407">
                  <c:v>3.3488000000000118</c:v>
                </c:pt>
                <c:pt idx="1408">
                  <c:v>3.3557333333333452</c:v>
                </c:pt>
                <c:pt idx="1409">
                  <c:v>3.3626666666666787</c:v>
                </c:pt>
                <c:pt idx="1410">
                  <c:v>3.3696000000000121</c:v>
                </c:pt>
                <c:pt idx="1411">
                  <c:v>3.3765333333333456</c:v>
                </c:pt>
                <c:pt idx="1412">
                  <c:v>3.3834666666666791</c:v>
                </c:pt>
                <c:pt idx="1413">
                  <c:v>3.3904000000000125</c:v>
                </c:pt>
                <c:pt idx="1414">
                  <c:v>3.397333333333346</c:v>
                </c:pt>
                <c:pt idx="1415">
                  <c:v>3.4042666666666794</c:v>
                </c:pt>
                <c:pt idx="1416">
                  <c:v>3.4112000000000129</c:v>
                </c:pt>
                <c:pt idx="1417">
                  <c:v>3.4181333333333463</c:v>
                </c:pt>
                <c:pt idx="1418">
                  <c:v>3.4250666666666798</c:v>
                </c:pt>
                <c:pt idx="1419">
                  <c:v>3.4320000000000133</c:v>
                </c:pt>
                <c:pt idx="1420">
                  <c:v>3.4389333333333467</c:v>
                </c:pt>
                <c:pt idx="1421">
                  <c:v>3.4458666666666802</c:v>
                </c:pt>
                <c:pt idx="1422">
                  <c:v>3.4528000000000136</c:v>
                </c:pt>
                <c:pt idx="1423">
                  <c:v>3.4597333333333471</c:v>
                </c:pt>
                <c:pt idx="1424">
                  <c:v>3.4666666666666806</c:v>
                </c:pt>
                <c:pt idx="1425">
                  <c:v>3.473600000000014</c:v>
                </c:pt>
                <c:pt idx="1426">
                  <c:v>3.4805333333333475</c:v>
                </c:pt>
                <c:pt idx="1427">
                  <c:v>3.4874666666666809</c:v>
                </c:pt>
                <c:pt idx="1428">
                  <c:v>3.4944000000000144</c:v>
                </c:pt>
                <c:pt idx="1429">
                  <c:v>3.5013333333333478</c:v>
                </c:pt>
                <c:pt idx="1430">
                  <c:v>3.5082666666666813</c:v>
                </c:pt>
                <c:pt idx="1431">
                  <c:v>3.5152000000000148</c:v>
                </c:pt>
                <c:pt idx="1432">
                  <c:v>3.5221333333333482</c:v>
                </c:pt>
                <c:pt idx="1433">
                  <c:v>3.5290666666666817</c:v>
                </c:pt>
                <c:pt idx="1434">
                  <c:v>3.5360000000000151</c:v>
                </c:pt>
                <c:pt idx="1435">
                  <c:v>3.5429333333333486</c:v>
                </c:pt>
                <c:pt idx="1436">
                  <c:v>3.549866666666682</c:v>
                </c:pt>
                <c:pt idx="1437">
                  <c:v>3.5568000000000155</c:v>
                </c:pt>
                <c:pt idx="1438">
                  <c:v>3.563733333333349</c:v>
                </c:pt>
                <c:pt idx="1439">
                  <c:v>3.5706666666666824</c:v>
                </c:pt>
                <c:pt idx="1440">
                  <c:v>3.5776000000000159</c:v>
                </c:pt>
                <c:pt idx="1441">
                  <c:v>3.5845333333333493</c:v>
                </c:pt>
                <c:pt idx="1442">
                  <c:v>3.5914666666666828</c:v>
                </c:pt>
                <c:pt idx="1443">
                  <c:v>3.5984000000000163</c:v>
                </c:pt>
                <c:pt idx="1444">
                  <c:v>3.6053333333333497</c:v>
                </c:pt>
                <c:pt idx="1445">
                  <c:v>3.6122666666666832</c:v>
                </c:pt>
                <c:pt idx="1446">
                  <c:v>3.6192000000000166</c:v>
                </c:pt>
                <c:pt idx="1447">
                  <c:v>3.6261333333333501</c:v>
                </c:pt>
                <c:pt idx="1448">
                  <c:v>3.6330666666666835</c:v>
                </c:pt>
                <c:pt idx="1449">
                  <c:v>3.640000000000017</c:v>
                </c:pt>
                <c:pt idx="1450">
                  <c:v>3.6469333333333505</c:v>
                </c:pt>
                <c:pt idx="1451">
                  <c:v>3.6538666666666839</c:v>
                </c:pt>
                <c:pt idx="1452">
                  <c:v>3.6608000000000174</c:v>
                </c:pt>
                <c:pt idx="1453">
                  <c:v>3.6677333333333508</c:v>
                </c:pt>
                <c:pt idx="1454">
                  <c:v>3.6746666666666843</c:v>
                </c:pt>
                <c:pt idx="1455">
                  <c:v>3.6816000000000177</c:v>
                </c:pt>
                <c:pt idx="1456">
                  <c:v>3.6885333333333512</c:v>
                </c:pt>
                <c:pt idx="1457">
                  <c:v>3.6954666666666847</c:v>
                </c:pt>
                <c:pt idx="1458">
                  <c:v>3.7024000000000181</c:v>
                </c:pt>
                <c:pt idx="1459">
                  <c:v>3.7093333333333516</c:v>
                </c:pt>
                <c:pt idx="1460">
                  <c:v>3.716266666666685</c:v>
                </c:pt>
                <c:pt idx="1461">
                  <c:v>3.7232000000000185</c:v>
                </c:pt>
                <c:pt idx="1462">
                  <c:v>3.730133333333352</c:v>
                </c:pt>
                <c:pt idx="1463">
                  <c:v>3.7370666666666854</c:v>
                </c:pt>
                <c:pt idx="1464">
                  <c:v>3.7440000000000189</c:v>
                </c:pt>
                <c:pt idx="1465">
                  <c:v>3.7509333333333523</c:v>
                </c:pt>
                <c:pt idx="1466">
                  <c:v>3.7578666666666858</c:v>
                </c:pt>
                <c:pt idx="1467">
                  <c:v>3.7648000000000192</c:v>
                </c:pt>
                <c:pt idx="1468">
                  <c:v>3.7717333333333527</c:v>
                </c:pt>
                <c:pt idx="1469">
                  <c:v>3.7786666666666862</c:v>
                </c:pt>
                <c:pt idx="1470">
                  <c:v>3.7856000000000196</c:v>
                </c:pt>
                <c:pt idx="1471">
                  <c:v>3.7925333333333531</c:v>
                </c:pt>
                <c:pt idx="1472">
                  <c:v>3.7994666666666865</c:v>
                </c:pt>
                <c:pt idx="1473">
                  <c:v>3.80640000000002</c:v>
                </c:pt>
                <c:pt idx="1474">
                  <c:v>3.8133333333333534</c:v>
                </c:pt>
                <c:pt idx="1475">
                  <c:v>3.8202666666666869</c:v>
                </c:pt>
                <c:pt idx="1476">
                  <c:v>3.8272000000000204</c:v>
                </c:pt>
                <c:pt idx="1477">
                  <c:v>3.8341333333333538</c:v>
                </c:pt>
                <c:pt idx="1478">
                  <c:v>3.8410666666666873</c:v>
                </c:pt>
                <c:pt idx="1479">
                  <c:v>3.8480000000000207</c:v>
                </c:pt>
                <c:pt idx="1480">
                  <c:v>3.8549333333333542</c:v>
                </c:pt>
                <c:pt idx="1481">
                  <c:v>3.8618666666666877</c:v>
                </c:pt>
                <c:pt idx="1482">
                  <c:v>3.8688000000000211</c:v>
                </c:pt>
                <c:pt idx="1483">
                  <c:v>3.8757333333333546</c:v>
                </c:pt>
                <c:pt idx="1484">
                  <c:v>3.882666666666688</c:v>
                </c:pt>
                <c:pt idx="1485">
                  <c:v>3.8896000000000215</c:v>
                </c:pt>
                <c:pt idx="1486">
                  <c:v>3.8965333333333549</c:v>
                </c:pt>
                <c:pt idx="1487">
                  <c:v>3.9034666666666884</c:v>
                </c:pt>
                <c:pt idx="1488">
                  <c:v>3.9104000000000219</c:v>
                </c:pt>
                <c:pt idx="1489">
                  <c:v>3.9173333333333553</c:v>
                </c:pt>
                <c:pt idx="1490">
                  <c:v>3.9242666666666888</c:v>
                </c:pt>
                <c:pt idx="1491">
                  <c:v>3.9312000000000222</c:v>
                </c:pt>
                <c:pt idx="1492">
                  <c:v>3.9381333333333557</c:v>
                </c:pt>
                <c:pt idx="1493">
                  <c:v>3.9450666666666891</c:v>
                </c:pt>
                <c:pt idx="1494">
                  <c:v>3.9520000000000226</c:v>
                </c:pt>
                <c:pt idx="1495">
                  <c:v>3.9589333333333561</c:v>
                </c:pt>
                <c:pt idx="1496">
                  <c:v>3.9658666666666895</c:v>
                </c:pt>
                <c:pt idx="1497">
                  <c:v>3.972800000000023</c:v>
                </c:pt>
                <c:pt idx="1498">
                  <c:v>3.9797333333333564</c:v>
                </c:pt>
                <c:pt idx="1499">
                  <c:v>3.9866666666666899</c:v>
                </c:pt>
                <c:pt idx="1500">
                  <c:v>3.9936000000000234</c:v>
                </c:pt>
                <c:pt idx="1501">
                  <c:v>4</c:v>
                </c:pt>
                <c:pt idx="1502">
                  <c:v>4</c:v>
                </c:pt>
              </c:numCache>
            </c:numRef>
          </c:yVal>
          <c:smooth val="0"/>
        </c:ser>
        <c:ser>
          <c:idx val="1"/>
          <c:order val="1"/>
          <c:tx>
            <c:v>Bundslamshøjde</c:v>
          </c:tx>
          <c:spPr>
            <a:ln>
              <a:solidFill>
                <a:schemeClr val="accent6">
                  <a:lumMod val="50000"/>
                </a:schemeClr>
              </a:solidFill>
            </a:ln>
          </c:spPr>
          <c:marker>
            <c:symbol val="none"/>
          </c:marker>
          <c:xVal>
            <c:numRef>
              <c:f>'Beregninger scenarie 1'!$G$30:$G$1530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1'!$I$30:$I$1530</c:f>
              <c:numCache>
                <c:formatCode>#,##0.00</c:formatCode>
                <c:ptCount val="15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numCache>
            </c:numRef>
          </c:yVal>
          <c:smooth val="0"/>
        </c:ser>
        <c:ser>
          <c:idx val="2"/>
          <c:order val="2"/>
          <c:tx>
            <c:v>Vandspejlshøjde</c:v>
          </c:tx>
          <c:spPr>
            <a:ln>
              <a:solidFill>
                <a:srgbClr val="0070C0"/>
              </a:solidFill>
            </a:ln>
          </c:spPr>
          <c:marker>
            <c:symbol val="none"/>
          </c:marker>
          <c:xVal>
            <c:numRef>
              <c:f>'Beregninger scenarie 1'!$G$30:$G$1530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1'!$J$30:$J$1530</c:f>
              <c:numCache>
                <c:formatCode>#,##0.00</c:formatCode>
                <c:ptCount val="150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pt idx="765">
                  <c:v>4</c:v>
                </c:pt>
                <c:pt idx="766">
                  <c:v>4</c:v>
                </c:pt>
                <c:pt idx="767">
                  <c:v>4</c:v>
                </c:pt>
                <c:pt idx="768">
                  <c:v>4</c:v>
                </c:pt>
                <c:pt idx="769">
                  <c:v>4</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4</c:v>
                </c:pt>
                <c:pt idx="788">
                  <c:v>4</c:v>
                </c:pt>
                <c:pt idx="789">
                  <c:v>4</c:v>
                </c:pt>
                <c:pt idx="790">
                  <c:v>4</c:v>
                </c:pt>
                <c:pt idx="791">
                  <c:v>4</c:v>
                </c:pt>
                <c:pt idx="792">
                  <c:v>4</c:v>
                </c:pt>
                <c:pt idx="793">
                  <c:v>4</c:v>
                </c:pt>
                <c:pt idx="794">
                  <c:v>4</c:v>
                </c:pt>
                <c:pt idx="795">
                  <c:v>4</c:v>
                </c:pt>
                <c:pt idx="796">
                  <c:v>4</c:v>
                </c:pt>
                <c:pt idx="797">
                  <c:v>4</c:v>
                </c:pt>
                <c:pt idx="798">
                  <c:v>4</c:v>
                </c:pt>
                <c:pt idx="799">
                  <c:v>4</c:v>
                </c:pt>
                <c:pt idx="800">
                  <c:v>4</c:v>
                </c:pt>
                <c:pt idx="801">
                  <c:v>4</c:v>
                </c:pt>
                <c:pt idx="802">
                  <c:v>4</c:v>
                </c:pt>
                <c:pt idx="803">
                  <c:v>4</c:v>
                </c:pt>
                <c:pt idx="804">
                  <c:v>4</c:v>
                </c:pt>
                <c:pt idx="805">
                  <c:v>4</c:v>
                </c:pt>
                <c:pt idx="806">
                  <c:v>4</c:v>
                </c:pt>
                <c:pt idx="807">
                  <c:v>4</c:v>
                </c:pt>
                <c:pt idx="808">
                  <c:v>4</c:v>
                </c:pt>
                <c:pt idx="809">
                  <c:v>4</c:v>
                </c:pt>
                <c:pt idx="810">
                  <c:v>4</c:v>
                </c:pt>
                <c:pt idx="811">
                  <c:v>4</c:v>
                </c:pt>
                <c:pt idx="812">
                  <c:v>4</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c:v>
                </c:pt>
                <c:pt idx="909">
                  <c:v>4</c:v>
                </c:pt>
                <c:pt idx="910">
                  <c:v>4</c:v>
                </c:pt>
                <c:pt idx="911">
                  <c:v>4</c:v>
                </c:pt>
                <c:pt idx="912">
                  <c:v>4</c:v>
                </c:pt>
                <c:pt idx="913">
                  <c:v>4</c:v>
                </c:pt>
                <c:pt idx="914">
                  <c:v>4</c:v>
                </c:pt>
                <c:pt idx="915">
                  <c:v>4</c:v>
                </c:pt>
                <c:pt idx="916">
                  <c:v>4</c:v>
                </c:pt>
                <c:pt idx="917">
                  <c:v>4</c:v>
                </c:pt>
                <c:pt idx="918">
                  <c:v>4</c:v>
                </c:pt>
                <c:pt idx="919">
                  <c:v>4</c:v>
                </c:pt>
                <c:pt idx="920">
                  <c:v>4</c:v>
                </c:pt>
                <c:pt idx="921">
                  <c:v>4</c:v>
                </c:pt>
                <c:pt idx="922">
                  <c:v>4</c:v>
                </c:pt>
                <c:pt idx="923">
                  <c:v>4</c:v>
                </c:pt>
                <c:pt idx="924">
                  <c:v>4</c:v>
                </c:pt>
                <c:pt idx="925">
                  <c:v>4</c:v>
                </c:pt>
                <c:pt idx="926">
                  <c:v>4</c:v>
                </c:pt>
                <c:pt idx="927">
                  <c:v>4</c:v>
                </c:pt>
                <c:pt idx="928">
                  <c:v>4</c:v>
                </c:pt>
                <c:pt idx="929">
                  <c:v>4</c:v>
                </c:pt>
                <c:pt idx="930">
                  <c:v>4</c:v>
                </c:pt>
                <c:pt idx="931">
                  <c:v>4</c:v>
                </c:pt>
                <c:pt idx="932">
                  <c:v>4</c:v>
                </c:pt>
                <c:pt idx="933">
                  <c:v>4</c:v>
                </c:pt>
                <c:pt idx="934">
                  <c:v>4</c:v>
                </c:pt>
                <c:pt idx="935">
                  <c:v>4</c:v>
                </c:pt>
                <c:pt idx="936">
                  <c:v>4</c:v>
                </c:pt>
                <c:pt idx="937">
                  <c:v>4</c:v>
                </c:pt>
                <c:pt idx="938">
                  <c:v>4</c:v>
                </c:pt>
                <c:pt idx="939">
                  <c:v>4</c:v>
                </c:pt>
                <c:pt idx="940">
                  <c:v>4</c:v>
                </c:pt>
                <c:pt idx="941">
                  <c:v>4</c:v>
                </c:pt>
                <c:pt idx="942">
                  <c:v>4</c:v>
                </c:pt>
                <c:pt idx="943">
                  <c:v>4</c:v>
                </c:pt>
                <c:pt idx="944">
                  <c:v>4</c:v>
                </c:pt>
                <c:pt idx="945">
                  <c:v>4</c:v>
                </c:pt>
                <c:pt idx="946">
                  <c:v>4</c:v>
                </c:pt>
                <c:pt idx="947">
                  <c:v>4</c:v>
                </c:pt>
                <c:pt idx="948">
                  <c:v>4</c:v>
                </c:pt>
                <c:pt idx="949">
                  <c:v>4</c:v>
                </c:pt>
                <c:pt idx="950">
                  <c:v>4</c:v>
                </c:pt>
                <c:pt idx="951">
                  <c:v>4</c:v>
                </c:pt>
                <c:pt idx="952">
                  <c:v>4</c:v>
                </c:pt>
                <c:pt idx="953">
                  <c:v>4</c:v>
                </c:pt>
                <c:pt idx="954">
                  <c:v>4</c:v>
                </c:pt>
                <c:pt idx="955">
                  <c:v>4</c:v>
                </c:pt>
                <c:pt idx="956">
                  <c:v>4</c:v>
                </c:pt>
                <c:pt idx="957">
                  <c:v>4</c:v>
                </c:pt>
                <c:pt idx="958">
                  <c:v>4</c:v>
                </c:pt>
                <c:pt idx="959">
                  <c:v>4</c:v>
                </c:pt>
                <c:pt idx="960">
                  <c:v>4</c:v>
                </c:pt>
                <c:pt idx="961">
                  <c:v>4</c:v>
                </c:pt>
                <c:pt idx="962">
                  <c:v>4</c:v>
                </c:pt>
                <c:pt idx="963">
                  <c:v>4</c:v>
                </c:pt>
                <c:pt idx="964">
                  <c:v>4</c:v>
                </c:pt>
                <c:pt idx="965">
                  <c:v>4</c:v>
                </c:pt>
                <c:pt idx="966">
                  <c:v>4</c:v>
                </c:pt>
                <c:pt idx="967">
                  <c:v>4</c:v>
                </c:pt>
                <c:pt idx="968">
                  <c:v>4</c:v>
                </c:pt>
                <c:pt idx="969">
                  <c:v>4</c:v>
                </c:pt>
                <c:pt idx="970">
                  <c:v>4</c:v>
                </c:pt>
                <c:pt idx="971">
                  <c:v>4</c:v>
                </c:pt>
                <c:pt idx="972">
                  <c:v>4</c:v>
                </c:pt>
                <c:pt idx="973">
                  <c:v>4</c:v>
                </c:pt>
                <c:pt idx="974">
                  <c:v>4</c:v>
                </c:pt>
                <c:pt idx="975">
                  <c:v>4</c:v>
                </c:pt>
                <c:pt idx="976">
                  <c:v>4</c:v>
                </c:pt>
                <c:pt idx="977">
                  <c:v>4</c:v>
                </c:pt>
                <c:pt idx="978">
                  <c:v>4</c:v>
                </c:pt>
                <c:pt idx="979">
                  <c:v>4</c:v>
                </c:pt>
                <c:pt idx="980">
                  <c:v>4</c:v>
                </c:pt>
                <c:pt idx="981">
                  <c:v>4</c:v>
                </c:pt>
                <c:pt idx="982">
                  <c:v>4</c:v>
                </c:pt>
                <c:pt idx="983">
                  <c:v>4</c:v>
                </c:pt>
                <c:pt idx="984">
                  <c:v>4</c:v>
                </c:pt>
                <c:pt idx="985">
                  <c:v>4</c:v>
                </c:pt>
                <c:pt idx="986">
                  <c:v>4</c:v>
                </c:pt>
                <c:pt idx="987">
                  <c:v>4</c:v>
                </c:pt>
                <c:pt idx="988">
                  <c:v>4</c:v>
                </c:pt>
                <c:pt idx="989">
                  <c:v>4</c:v>
                </c:pt>
                <c:pt idx="990">
                  <c:v>4</c:v>
                </c:pt>
                <c:pt idx="991">
                  <c:v>4</c:v>
                </c:pt>
                <c:pt idx="992">
                  <c:v>4</c:v>
                </c:pt>
                <c:pt idx="993">
                  <c:v>4</c:v>
                </c:pt>
                <c:pt idx="994">
                  <c:v>4</c:v>
                </c:pt>
                <c:pt idx="995">
                  <c:v>4</c:v>
                </c:pt>
                <c:pt idx="996">
                  <c:v>4</c:v>
                </c:pt>
                <c:pt idx="997">
                  <c:v>4</c:v>
                </c:pt>
                <c:pt idx="998">
                  <c:v>4</c:v>
                </c:pt>
                <c:pt idx="999">
                  <c:v>4</c:v>
                </c:pt>
                <c:pt idx="1000">
                  <c:v>4</c:v>
                </c:pt>
                <c:pt idx="1001">
                  <c:v>4</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pt idx="1026">
                  <c:v>4</c:v>
                </c:pt>
                <c:pt idx="1027">
                  <c:v>4</c:v>
                </c:pt>
                <c:pt idx="1028">
                  <c:v>4</c:v>
                </c:pt>
                <c:pt idx="1029">
                  <c:v>4</c:v>
                </c:pt>
                <c:pt idx="1030">
                  <c:v>4</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4</c:v>
                </c:pt>
                <c:pt idx="1063">
                  <c:v>4</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c:v>
                </c:pt>
                <c:pt idx="1114">
                  <c:v>4</c:v>
                </c:pt>
                <c:pt idx="1115">
                  <c:v>4</c:v>
                </c:pt>
                <c:pt idx="1116">
                  <c:v>4</c:v>
                </c:pt>
                <c:pt idx="1117">
                  <c:v>4</c:v>
                </c:pt>
                <c:pt idx="1118">
                  <c:v>4</c:v>
                </c:pt>
                <c:pt idx="1119">
                  <c:v>4</c:v>
                </c:pt>
                <c:pt idx="1120">
                  <c:v>4</c:v>
                </c:pt>
                <c:pt idx="1121">
                  <c:v>4</c:v>
                </c:pt>
                <c:pt idx="1122">
                  <c:v>4</c:v>
                </c:pt>
                <c:pt idx="1123">
                  <c:v>4</c:v>
                </c:pt>
                <c:pt idx="1124">
                  <c:v>4</c:v>
                </c:pt>
                <c:pt idx="1125">
                  <c:v>4</c:v>
                </c:pt>
                <c:pt idx="1126">
                  <c:v>4</c:v>
                </c:pt>
                <c:pt idx="1127">
                  <c:v>4</c:v>
                </c:pt>
                <c:pt idx="1128">
                  <c:v>4</c:v>
                </c:pt>
                <c:pt idx="1129">
                  <c:v>4</c:v>
                </c:pt>
                <c:pt idx="1130">
                  <c:v>4</c:v>
                </c:pt>
                <c:pt idx="1131">
                  <c:v>4</c:v>
                </c:pt>
                <c:pt idx="1132">
                  <c:v>4</c:v>
                </c:pt>
                <c:pt idx="1133">
                  <c:v>4</c:v>
                </c:pt>
                <c:pt idx="1134">
                  <c:v>4</c:v>
                </c:pt>
                <c:pt idx="1135">
                  <c:v>4</c:v>
                </c:pt>
                <c:pt idx="1136">
                  <c:v>4</c:v>
                </c:pt>
                <c:pt idx="1137">
                  <c:v>4</c:v>
                </c:pt>
                <c:pt idx="1138">
                  <c:v>4</c:v>
                </c:pt>
                <c:pt idx="1139">
                  <c:v>4</c:v>
                </c:pt>
                <c:pt idx="1140">
                  <c:v>4</c:v>
                </c:pt>
                <c:pt idx="1141">
                  <c:v>4</c:v>
                </c:pt>
                <c:pt idx="1142">
                  <c:v>4</c:v>
                </c:pt>
                <c:pt idx="1143">
                  <c:v>4</c:v>
                </c:pt>
                <c:pt idx="1144">
                  <c:v>4</c:v>
                </c:pt>
                <c:pt idx="1145">
                  <c:v>4</c:v>
                </c:pt>
                <c:pt idx="1146">
                  <c:v>4</c:v>
                </c:pt>
                <c:pt idx="1147">
                  <c:v>4</c:v>
                </c:pt>
                <c:pt idx="1148">
                  <c:v>4</c:v>
                </c:pt>
                <c:pt idx="1149">
                  <c:v>4</c:v>
                </c:pt>
                <c:pt idx="1150">
                  <c:v>4</c:v>
                </c:pt>
                <c:pt idx="1151">
                  <c:v>4</c:v>
                </c:pt>
                <c:pt idx="1152">
                  <c:v>4</c:v>
                </c:pt>
                <c:pt idx="1153">
                  <c:v>4</c:v>
                </c:pt>
                <c:pt idx="1154">
                  <c:v>4</c:v>
                </c:pt>
                <c:pt idx="1155">
                  <c:v>4</c:v>
                </c:pt>
                <c:pt idx="1156">
                  <c:v>4</c:v>
                </c:pt>
                <c:pt idx="1157">
                  <c:v>4</c:v>
                </c:pt>
                <c:pt idx="1158">
                  <c:v>4</c:v>
                </c:pt>
                <c:pt idx="1159">
                  <c:v>4</c:v>
                </c:pt>
                <c:pt idx="1160">
                  <c:v>4</c:v>
                </c:pt>
                <c:pt idx="1161">
                  <c:v>4</c:v>
                </c:pt>
                <c:pt idx="1162">
                  <c:v>4</c:v>
                </c:pt>
                <c:pt idx="1163">
                  <c:v>4</c:v>
                </c:pt>
                <c:pt idx="1164">
                  <c:v>4</c:v>
                </c:pt>
                <c:pt idx="1165">
                  <c:v>4</c:v>
                </c:pt>
                <c:pt idx="1166">
                  <c:v>4</c:v>
                </c:pt>
                <c:pt idx="1167">
                  <c:v>4</c:v>
                </c:pt>
                <c:pt idx="1168">
                  <c:v>4</c:v>
                </c:pt>
                <c:pt idx="1169">
                  <c:v>4</c:v>
                </c:pt>
                <c:pt idx="1170">
                  <c:v>4</c:v>
                </c:pt>
                <c:pt idx="1171">
                  <c:v>4</c:v>
                </c:pt>
                <c:pt idx="1172">
                  <c:v>4</c:v>
                </c:pt>
                <c:pt idx="1173">
                  <c:v>4</c:v>
                </c:pt>
                <c:pt idx="1174">
                  <c:v>4</c:v>
                </c:pt>
                <c:pt idx="1175">
                  <c:v>4</c:v>
                </c:pt>
                <c:pt idx="1176">
                  <c:v>4</c:v>
                </c:pt>
                <c:pt idx="1177">
                  <c:v>4</c:v>
                </c:pt>
                <c:pt idx="1178">
                  <c:v>4</c:v>
                </c:pt>
                <c:pt idx="1179">
                  <c:v>4</c:v>
                </c:pt>
                <c:pt idx="1180">
                  <c:v>4</c:v>
                </c:pt>
                <c:pt idx="1181">
                  <c:v>4</c:v>
                </c:pt>
                <c:pt idx="1182">
                  <c:v>4</c:v>
                </c:pt>
                <c:pt idx="1183">
                  <c:v>4</c:v>
                </c:pt>
                <c:pt idx="1184">
                  <c:v>4</c:v>
                </c:pt>
                <c:pt idx="1185">
                  <c:v>4</c:v>
                </c:pt>
                <c:pt idx="1186">
                  <c:v>4</c:v>
                </c:pt>
                <c:pt idx="1187">
                  <c:v>4</c:v>
                </c:pt>
                <c:pt idx="1188">
                  <c:v>4</c:v>
                </c:pt>
                <c:pt idx="1189">
                  <c:v>4</c:v>
                </c:pt>
                <c:pt idx="1190">
                  <c:v>4</c:v>
                </c:pt>
                <c:pt idx="1191">
                  <c:v>4</c:v>
                </c:pt>
                <c:pt idx="1192">
                  <c:v>4</c:v>
                </c:pt>
                <c:pt idx="1193">
                  <c:v>4</c:v>
                </c:pt>
                <c:pt idx="1194">
                  <c:v>4</c:v>
                </c:pt>
                <c:pt idx="1195">
                  <c:v>4</c:v>
                </c:pt>
                <c:pt idx="1196">
                  <c:v>4</c:v>
                </c:pt>
                <c:pt idx="1197">
                  <c:v>4</c:v>
                </c:pt>
                <c:pt idx="1198">
                  <c:v>4</c:v>
                </c:pt>
                <c:pt idx="1199">
                  <c:v>4</c:v>
                </c:pt>
                <c:pt idx="1200">
                  <c:v>4</c:v>
                </c:pt>
                <c:pt idx="1201">
                  <c:v>4</c:v>
                </c:pt>
                <c:pt idx="1202">
                  <c:v>4</c:v>
                </c:pt>
                <c:pt idx="1203">
                  <c:v>4</c:v>
                </c:pt>
                <c:pt idx="1204">
                  <c:v>4</c:v>
                </c:pt>
                <c:pt idx="1205">
                  <c:v>4</c:v>
                </c:pt>
                <c:pt idx="1206">
                  <c:v>4</c:v>
                </c:pt>
                <c:pt idx="1207">
                  <c:v>4</c:v>
                </c:pt>
                <c:pt idx="1208">
                  <c:v>4</c:v>
                </c:pt>
                <c:pt idx="1209">
                  <c:v>4</c:v>
                </c:pt>
                <c:pt idx="1210">
                  <c:v>4</c:v>
                </c:pt>
                <c:pt idx="1211">
                  <c:v>4</c:v>
                </c:pt>
                <c:pt idx="1212">
                  <c:v>4</c:v>
                </c:pt>
                <c:pt idx="1213">
                  <c:v>4</c:v>
                </c:pt>
                <c:pt idx="1214">
                  <c:v>4</c:v>
                </c:pt>
                <c:pt idx="1215">
                  <c:v>4</c:v>
                </c:pt>
                <c:pt idx="1216">
                  <c:v>4</c:v>
                </c:pt>
                <c:pt idx="1217">
                  <c:v>4</c:v>
                </c:pt>
                <c:pt idx="1218">
                  <c:v>4</c:v>
                </c:pt>
                <c:pt idx="1219">
                  <c:v>4</c:v>
                </c:pt>
                <c:pt idx="1220">
                  <c:v>4</c:v>
                </c:pt>
                <c:pt idx="1221">
                  <c:v>4</c:v>
                </c:pt>
                <c:pt idx="1222">
                  <c:v>4</c:v>
                </c:pt>
                <c:pt idx="1223">
                  <c:v>4</c:v>
                </c:pt>
                <c:pt idx="1224">
                  <c:v>4</c:v>
                </c:pt>
                <c:pt idx="1225">
                  <c:v>4</c:v>
                </c:pt>
                <c:pt idx="1226">
                  <c:v>4</c:v>
                </c:pt>
                <c:pt idx="1227">
                  <c:v>4</c:v>
                </c:pt>
                <c:pt idx="1228">
                  <c:v>4</c:v>
                </c:pt>
                <c:pt idx="1229">
                  <c:v>4</c:v>
                </c:pt>
                <c:pt idx="1230">
                  <c:v>4</c:v>
                </c:pt>
                <c:pt idx="1231">
                  <c:v>4</c:v>
                </c:pt>
                <c:pt idx="1232">
                  <c:v>4</c:v>
                </c:pt>
                <c:pt idx="1233">
                  <c:v>4</c:v>
                </c:pt>
                <c:pt idx="1234">
                  <c:v>4</c:v>
                </c:pt>
                <c:pt idx="1235">
                  <c:v>4</c:v>
                </c:pt>
                <c:pt idx="1236">
                  <c:v>4</c:v>
                </c:pt>
                <c:pt idx="1237">
                  <c:v>4</c:v>
                </c:pt>
                <c:pt idx="1238">
                  <c:v>4</c:v>
                </c:pt>
                <c:pt idx="1239">
                  <c:v>4</c:v>
                </c:pt>
                <c:pt idx="1240">
                  <c:v>4</c:v>
                </c:pt>
                <c:pt idx="1241">
                  <c:v>4</c:v>
                </c:pt>
                <c:pt idx="1242">
                  <c:v>4</c:v>
                </c:pt>
                <c:pt idx="1243">
                  <c:v>4</c:v>
                </c:pt>
                <c:pt idx="1244">
                  <c:v>4</c:v>
                </c:pt>
                <c:pt idx="1245">
                  <c:v>4</c:v>
                </c:pt>
                <c:pt idx="1246">
                  <c:v>4</c:v>
                </c:pt>
                <c:pt idx="1247">
                  <c:v>4</c:v>
                </c:pt>
                <c:pt idx="1248">
                  <c:v>4</c:v>
                </c:pt>
                <c:pt idx="1249">
                  <c:v>4</c:v>
                </c:pt>
                <c:pt idx="1250">
                  <c:v>4</c:v>
                </c:pt>
                <c:pt idx="1251">
                  <c:v>4</c:v>
                </c:pt>
                <c:pt idx="1252">
                  <c:v>4</c:v>
                </c:pt>
                <c:pt idx="1253">
                  <c:v>4</c:v>
                </c:pt>
                <c:pt idx="1254">
                  <c:v>4</c:v>
                </c:pt>
                <c:pt idx="1255">
                  <c:v>4</c:v>
                </c:pt>
                <c:pt idx="1256">
                  <c:v>4</c:v>
                </c:pt>
                <c:pt idx="1257">
                  <c:v>4</c:v>
                </c:pt>
                <c:pt idx="1258">
                  <c:v>4</c:v>
                </c:pt>
                <c:pt idx="1259">
                  <c:v>4</c:v>
                </c:pt>
                <c:pt idx="1260">
                  <c:v>4</c:v>
                </c:pt>
                <c:pt idx="1261">
                  <c:v>4</c:v>
                </c:pt>
                <c:pt idx="1262">
                  <c:v>4</c:v>
                </c:pt>
                <c:pt idx="1263">
                  <c:v>4</c:v>
                </c:pt>
                <c:pt idx="1264">
                  <c:v>4</c:v>
                </c:pt>
                <c:pt idx="1265">
                  <c:v>4</c:v>
                </c:pt>
                <c:pt idx="1266">
                  <c:v>4</c:v>
                </c:pt>
                <c:pt idx="1267">
                  <c:v>4</c:v>
                </c:pt>
                <c:pt idx="1268">
                  <c:v>4</c:v>
                </c:pt>
                <c:pt idx="1269">
                  <c:v>4</c:v>
                </c:pt>
                <c:pt idx="1270">
                  <c:v>4</c:v>
                </c:pt>
                <c:pt idx="1271">
                  <c:v>4</c:v>
                </c:pt>
                <c:pt idx="1272">
                  <c:v>4</c:v>
                </c:pt>
                <c:pt idx="1273">
                  <c:v>4</c:v>
                </c:pt>
                <c:pt idx="1274">
                  <c:v>4</c:v>
                </c:pt>
                <c:pt idx="1275">
                  <c:v>4</c:v>
                </c:pt>
                <c:pt idx="1276">
                  <c:v>4</c:v>
                </c:pt>
                <c:pt idx="1277">
                  <c:v>4</c:v>
                </c:pt>
                <c:pt idx="1278">
                  <c:v>4</c:v>
                </c:pt>
                <c:pt idx="1279">
                  <c:v>4</c:v>
                </c:pt>
                <c:pt idx="1280">
                  <c:v>4</c:v>
                </c:pt>
                <c:pt idx="1281">
                  <c:v>4</c:v>
                </c:pt>
                <c:pt idx="1282">
                  <c:v>4</c:v>
                </c:pt>
                <c:pt idx="1283">
                  <c:v>4</c:v>
                </c:pt>
                <c:pt idx="1284">
                  <c:v>4</c:v>
                </c:pt>
                <c:pt idx="1285">
                  <c:v>4</c:v>
                </c:pt>
                <c:pt idx="1286">
                  <c:v>4</c:v>
                </c:pt>
                <c:pt idx="1287">
                  <c:v>4</c:v>
                </c:pt>
                <c:pt idx="1288">
                  <c:v>4</c:v>
                </c:pt>
                <c:pt idx="1289">
                  <c:v>4</c:v>
                </c:pt>
                <c:pt idx="1290">
                  <c:v>4</c:v>
                </c:pt>
                <c:pt idx="1291">
                  <c:v>4</c:v>
                </c:pt>
                <c:pt idx="1292">
                  <c:v>4</c:v>
                </c:pt>
                <c:pt idx="1293">
                  <c:v>4</c:v>
                </c:pt>
                <c:pt idx="1294">
                  <c:v>4</c:v>
                </c:pt>
                <c:pt idx="1295">
                  <c:v>4</c:v>
                </c:pt>
                <c:pt idx="1296">
                  <c:v>4</c:v>
                </c:pt>
                <c:pt idx="1297">
                  <c:v>4</c:v>
                </c:pt>
                <c:pt idx="1298">
                  <c:v>4</c:v>
                </c:pt>
                <c:pt idx="1299">
                  <c:v>4</c:v>
                </c:pt>
                <c:pt idx="1300">
                  <c:v>4</c:v>
                </c:pt>
                <c:pt idx="1301">
                  <c:v>4</c:v>
                </c:pt>
                <c:pt idx="1302">
                  <c:v>4</c:v>
                </c:pt>
                <c:pt idx="1303">
                  <c:v>4</c:v>
                </c:pt>
                <c:pt idx="1304">
                  <c:v>4</c:v>
                </c:pt>
                <c:pt idx="1305">
                  <c:v>4</c:v>
                </c:pt>
                <c:pt idx="1306">
                  <c:v>4</c:v>
                </c:pt>
                <c:pt idx="1307">
                  <c:v>4</c:v>
                </c:pt>
                <c:pt idx="1308">
                  <c:v>4</c:v>
                </c:pt>
                <c:pt idx="1309">
                  <c:v>4</c:v>
                </c:pt>
                <c:pt idx="1310">
                  <c:v>4</c:v>
                </c:pt>
                <c:pt idx="1311">
                  <c:v>4</c:v>
                </c:pt>
                <c:pt idx="1312">
                  <c:v>4</c:v>
                </c:pt>
                <c:pt idx="1313">
                  <c:v>4</c:v>
                </c:pt>
                <c:pt idx="1314">
                  <c:v>4</c:v>
                </c:pt>
                <c:pt idx="1315">
                  <c:v>4</c:v>
                </c:pt>
                <c:pt idx="1316">
                  <c:v>4</c:v>
                </c:pt>
                <c:pt idx="1317">
                  <c:v>4</c:v>
                </c:pt>
                <c:pt idx="1318">
                  <c:v>4</c:v>
                </c:pt>
                <c:pt idx="1319">
                  <c:v>4</c:v>
                </c:pt>
                <c:pt idx="1320">
                  <c:v>4</c:v>
                </c:pt>
                <c:pt idx="1321">
                  <c:v>4</c:v>
                </c:pt>
                <c:pt idx="1322">
                  <c:v>4</c:v>
                </c:pt>
                <c:pt idx="1323">
                  <c:v>4</c:v>
                </c:pt>
                <c:pt idx="1324">
                  <c:v>4</c:v>
                </c:pt>
                <c:pt idx="1325">
                  <c:v>4</c:v>
                </c:pt>
                <c:pt idx="1326">
                  <c:v>4</c:v>
                </c:pt>
                <c:pt idx="1327">
                  <c:v>4</c:v>
                </c:pt>
                <c:pt idx="1328">
                  <c:v>4</c:v>
                </c:pt>
                <c:pt idx="1329">
                  <c:v>4</c:v>
                </c:pt>
                <c:pt idx="1330">
                  <c:v>4</c:v>
                </c:pt>
                <c:pt idx="1331">
                  <c:v>4</c:v>
                </c:pt>
                <c:pt idx="1332">
                  <c:v>4</c:v>
                </c:pt>
                <c:pt idx="1333">
                  <c:v>4</c:v>
                </c:pt>
                <c:pt idx="1334">
                  <c:v>4</c:v>
                </c:pt>
                <c:pt idx="1335">
                  <c:v>4</c:v>
                </c:pt>
                <c:pt idx="1336">
                  <c:v>4</c:v>
                </c:pt>
                <c:pt idx="1337">
                  <c:v>4</c:v>
                </c:pt>
                <c:pt idx="1338">
                  <c:v>4</c:v>
                </c:pt>
                <c:pt idx="1339">
                  <c:v>4</c:v>
                </c:pt>
                <c:pt idx="1340">
                  <c:v>4</c:v>
                </c:pt>
                <c:pt idx="1341">
                  <c:v>4</c:v>
                </c:pt>
                <c:pt idx="1342">
                  <c:v>4</c:v>
                </c:pt>
                <c:pt idx="1343">
                  <c:v>4</c:v>
                </c:pt>
                <c:pt idx="1344">
                  <c:v>4</c:v>
                </c:pt>
                <c:pt idx="1345">
                  <c:v>4</c:v>
                </c:pt>
                <c:pt idx="1346">
                  <c:v>4</c:v>
                </c:pt>
                <c:pt idx="1347">
                  <c:v>4</c:v>
                </c:pt>
                <c:pt idx="1348">
                  <c:v>4</c:v>
                </c:pt>
                <c:pt idx="1349">
                  <c:v>4</c:v>
                </c:pt>
                <c:pt idx="1350">
                  <c:v>4</c:v>
                </c:pt>
                <c:pt idx="1351">
                  <c:v>4</c:v>
                </c:pt>
                <c:pt idx="1352">
                  <c:v>4</c:v>
                </c:pt>
                <c:pt idx="1353">
                  <c:v>4</c:v>
                </c:pt>
                <c:pt idx="1354">
                  <c:v>4</c:v>
                </c:pt>
                <c:pt idx="1355">
                  <c:v>4</c:v>
                </c:pt>
                <c:pt idx="1356">
                  <c:v>4</c:v>
                </c:pt>
                <c:pt idx="1357">
                  <c:v>4</c:v>
                </c:pt>
                <c:pt idx="1358">
                  <c:v>4</c:v>
                </c:pt>
                <c:pt idx="1359">
                  <c:v>4</c:v>
                </c:pt>
                <c:pt idx="1360">
                  <c:v>4</c:v>
                </c:pt>
                <c:pt idx="1361">
                  <c:v>4</c:v>
                </c:pt>
                <c:pt idx="1362">
                  <c:v>4</c:v>
                </c:pt>
                <c:pt idx="1363">
                  <c:v>4</c:v>
                </c:pt>
                <c:pt idx="1364">
                  <c:v>4</c:v>
                </c:pt>
                <c:pt idx="1365">
                  <c:v>4</c:v>
                </c:pt>
                <c:pt idx="1366">
                  <c:v>4</c:v>
                </c:pt>
                <c:pt idx="1367">
                  <c:v>4</c:v>
                </c:pt>
                <c:pt idx="1368">
                  <c:v>4</c:v>
                </c:pt>
                <c:pt idx="1369">
                  <c:v>4</c:v>
                </c:pt>
                <c:pt idx="1370">
                  <c:v>4</c:v>
                </c:pt>
                <c:pt idx="1371">
                  <c:v>4</c:v>
                </c:pt>
                <c:pt idx="1372">
                  <c:v>4</c:v>
                </c:pt>
                <c:pt idx="1373">
                  <c:v>4</c:v>
                </c:pt>
                <c:pt idx="1374">
                  <c:v>4</c:v>
                </c:pt>
                <c:pt idx="1375">
                  <c:v>4</c:v>
                </c:pt>
                <c:pt idx="1376">
                  <c:v>4</c:v>
                </c:pt>
                <c:pt idx="1377">
                  <c:v>4</c:v>
                </c:pt>
                <c:pt idx="1378">
                  <c:v>4</c:v>
                </c:pt>
                <c:pt idx="1379">
                  <c:v>4</c:v>
                </c:pt>
                <c:pt idx="1380">
                  <c:v>4</c:v>
                </c:pt>
                <c:pt idx="1381">
                  <c:v>4</c:v>
                </c:pt>
                <c:pt idx="1382">
                  <c:v>4</c:v>
                </c:pt>
                <c:pt idx="1383">
                  <c:v>4</c:v>
                </c:pt>
                <c:pt idx="1384">
                  <c:v>4</c:v>
                </c:pt>
                <c:pt idx="1385">
                  <c:v>4</c:v>
                </c:pt>
                <c:pt idx="1386">
                  <c:v>4</c:v>
                </c:pt>
                <c:pt idx="1387">
                  <c:v>4</c:v>
                </c:pt>
                <c:pt idx="1388">
                  <c:v>4</c:v>
                </c:pt>
                <c:pt idx="1389">
                  <c:v>4</c:v>
                </c:pt>
                <c:pt idx="1390">
                  <c:v>4</c:v>
                </c:pt>
                <c:pt idx="1391">
                  <c:v>4</c:v>
                </c:pt>
                <c:pt idx="1392">
                  <c:v>4</c:v>
                </c:pt>
                <c:pt idx="1393">
                  <c:v>4</c:v>
                </c:pt>
                <c:pt idx="1394">
                  <c:v>4</c:v>
                </c:pt>
                <c:pt idx="1395">
                  <c:v>4</c:v>
                </c:pt>
                <c:pt idx="1396">
                  <c:v>4</c:v>
                </c:pt>
                <c:pt idx="1397">
                  <c:v>4</c:v>
                </c:pt>
                <c:pt idx="1398">
                  <c:v>4</c:v>
                </c:pt>
                <c:pt idx="1399">
                  <c:v>4</c:v>
                </c:pt>
                <c:pt idx="1400">
                  <c:v>4</c:v>
                </c:pt>
                <c:pt idx="1401">
                  <c:v>4</c:v>
                </c:pt>
                <c:pt idx="1402">
                  <c:v>4</c:v>
                </c:pt>
                <c:pt idx="1403">
                  <c:v>4</c:v>
                </c:pt>
                <c:pt idx="1404">
                  <c:v>4</c:v>
                </c:pt>
                <c:pt idx="1405">
                  <c:v>4</c:v>
                </c:pt>
                <c:pt idx="1406">
                  <c:v>4</c:v>
                </c:pt>
                <c:pt idx="1407">
                  <c:v>4</c:v>
                </c:pt>
                <c:pt idx="1408">
                  <c:v>4</c:v>
                </c:pt>
                <c:pt idx="1409">
                  <c:v>4</c:v>
                </c:pt>
                <c:pt idx="1410">
                  <c:v>4</c:v>
                </c:pt>
                <c:pt idx="1411">
                  <c:v>4</c:v>
                </c:pt>
                <c:pt idx="1412">
                  <c:v>4</c:v>
                </c:pt>
                <c:pt idx="1413">
                  <c:v>4</c:v>
                </c:pt>
                <c:pt idx="1414">
                  <c:v>4</c:v>
                </c:pt>
                <c:pt idx="1415">
                  <c:v>4</c:v>
                </c:pt>
                <c:pt idx="1416">
                  <c:v>4</c:v>
                </c:pt>
                <c:pt idx="1417">
                  <c:v>4</c:v>
                </c:pt>
                <c:pt idx="1418">
                  <c:v>4</c:v>
                </c:pt>
                <c:pt idx="1419">
                  <c:v>4</c:v>
                </c:pt>
                <c:pt idx="1420">
                  <c:v>4</c:v>
                </c:pt>
                <c:pt idx="1421">
                  <c:v>4</c:v>
                </c:pt>
                <c:pt idx="1422">
                  <c:v>4</c:v>
                </c:pt>
                <c:pt idx="1423">
                  <c:v>4</c:v>
                </c:pt>
                <c:pt idx="1424">
                  <c:v>4</c:v>
                </c:pt>
                <c:pt idx="1425">
                  <c:v>4</c:v>
                </c:pt>
                <c:pt idx="1426">
                  <c:v>4</c:v>
                </c:pt>
                <c:pt idx="1427">
                  <c:v>4</c:v>
                </c:pt>
                <c:pt idx="1428">
                  <c:v>4</c:v>
                </c:pt>
                <c:pt idx="1429">
                  <c:v>4</c:v>
                </c:pt>
                <c:pt idx="1430">
                  <c:v>4</c:v>
                </c:pt>
                <c:pt idx="1431">
                  <c:v>4</c:v>
                </c:pt>
                <c:pt idx="1432">
                  <c:v>4</c:v>
                </c:pt>
                <c:pt idx="1433">
                  <c:v>4</c:v>
                </c:pt>
                <c:pt idx="1434">
                  <c:v>4</c:v>
                </c:pt>
                <c:pt idx="1435">
                  <c:v>4</c:v>
                </c:pt>
                <c:pt idx="1436">
                  <c:v>4</c:v>
                </c:pt>
                <c:pt idx="1437">
                  <c:v>4</c:v>
                </c:pt>
                <c:pt idx="1438">
                  <c:v>4</c:v>
                </c:pt>
                <c:pt idx="1439">
                  <c:v>4</c:v>
                </c:pt>
                <c:pt idx="1440">
                  <c:v>4</c:v>
                </c:pt>
                <c:pt idx="1441">
                  <c:v>4</c:v>
                </c:pt>
                <c:pt idx="1442">
                  <c:v>4</c:v>
                </c:pt>
                <c:pt idx="1443">
                  <c:v>4</c:v>
                </c:pt>
                <c:pt idx="1444">
                  <c:v>4</c:v>
                </c:pt>
                <c:pt idx="1445">
                  <c:v>4</c:v>
                </c:pt>
                <c:pt idx="1446">
                  <c:v>4</c:v>
                </c:pt>
                <c:pt idx="1447">
                  <c:v>4</c:v>
                </c:pt>
                <c:pt idx="1448">
                  <c:v>4</c:v>
                </c:pt>
                <c:pt idx="1449">
                  <c:v>4</c:v>
                </c:pt>
                <c:pt idx="1450">
                  <c:v>4</c:v>
                </c:pt>
                <c:pt idx="1451">
                  <c:v>4</c:v>
                </c:pt>
                <c:pt idx="1452">
                  <c:v>4</c:v>
                </c:pt>
                <c:pt idx="1453">
                  <c:v>4</c:v>
                </c:pt>
                <c:pt idx="1454">
                  <c:v>4</c:v>
                </c:pt>
                <c:pt idx="1455">
                  <c:v>4</c:v>
                </c:pt>
                <c:pt idx="1456">
                  <c:v>4</c:v>
                </c:pt>
                <c:pt idx="1457">
                  <c:v>4</c:v>
                </c:pt>
                <c:pt idx="1458">
                  <c:v>4</c:v>
                </c:pt>
                <c:pt idx="1459">
                  <c:v>4</c:v>
                </c:pt>
                <c:pt idx="1460">
                  <c:v>4</c:v>
                </c:pt>
                <c:pt idx="1461">
                  <c:v>4</c:v>
                </c:pt>
                <c:pt idx="1462">
                  <c:v>4</c:v>
                </c:pt>
                <c:pt idx="1463">
                  <c:v>4</c:v>
                </c:pt>
                <c:pt idx="1464">
                  <c:v>4</c:v>
                </c:pt>
                <c:pt idx="1465">
                  <c:v>4</c:v>
                </c:pt>
                <c:pt idx="1466">
                  <c:v>4</c:v>
                </c:pt>
                <c:pt idx="1467">
                  <c:v>4</c:v>
                </c:pt>
                <c:pt idx="1468">
                  <c:v>4</c:v>
                </c:pt>
                <c:pt idx="1469">
                  <c:v>4</c:v>
                </c:pt>
                <c:pt idx="1470">
                  <c:v>4</c:v>
                </c:pt>
                <c:pt idx="1471">
                  <c:v>4</c:v>
                </c:pt>
                <c:pt idx="1472">
                  <c:v>4</c:v>
                </c:pt>
                <c:pt idx="1473">
                  <c:v>4</c:v>
                </c:pt>
                <c:pt idx="1474">
                  <c:v>4</c:v>
                </c:pt>
                <c:pt idx="1475">
                  <c:v>4</c:v>
                </c:pt>
                <c:pt idx="1476">
                  <c:v>4</c:v>
                </c:pt>
                <c:pt idx="1477">
                  <c:v>4</c:v>
                </c:pt>
                <c:pt idx="1478">
                  <c:v>4</c:v>
                </c:pt>
                <c:pt idx="1479">
                  <c:v>4</c:v>
                </c:pt>
                <c:pt idx="1480">
                  <c:v>4</c:v>
                </c:pt>
                <c:pt idx="1481">
                  <c:v>4</c:v>
                </c:pt>
                <c:pt idx="1482">
                  <c:v>4</c:v>
                </c:pt>
                <c:pt idx="1483">
                  <c:v>4</c:v>
                </c:pt>
                <c:pt idx="1484">
                  <c:v>4</c:v>
                </c:pt>
                <c:pt idx="1485">
                  <c:v>4</c:v>
                </c:pt>
                <c:pt idx="1486">
                  <c:v>4</c:v>
                </c:pt>
                <c:pt idx="1487">
                  <c:v>4</c:v>
                </c:pt>
                <c:pt idx="1488">
                  <c:v>4</c:v>
                </c:pt>
                <c:pt idx="1489">
                  <c:v>4</c:v>
                </c:pt>
                <c:pt idx="1490">
                  <c:v>4</c:v>
                </c:pt>
                <c:pt idx="1491">
                  <c:v>4</c:v>
                </c:pt>
                <c:pt idx="1492">
                  <c:v>4</c:v>
                </c:pt>
                <c:pt idx="1493">
                  <c:v>4</c:v>
                </c:pt>
                <c:pt idx="1494">
                  <c:v>4</c:v>
                </c:pt>
                <c:pt idx="1495">
                  <c:v>4</c:v>
                </c:pt>
                <c:pt idx="1496">
                  <c:v>4</c:v>
                </c:pt>
                <c:pt idx="1497">
                  <c:v>4</c:v>
                </c:pt>
                <c:pt idx="1498">
                  <c:v>4</c:v>
                </c:pt>
                <c:pt idx="1499">
                  <c:v>4</c:v>
                </c:pt>
                <c:pt idx="1500">
                  <c:v>4</c:v>
                </c:pt>
              </c:numCache>
            </c:numRef>
          </c:yVal>
          <c:smooth val="0"/>
        </c:ser>
        <c:dLbls>
          <c:showLegendKey val="0"/>
          <c:showVal val="0"/>
          <c:showCatName val="0"/>
          <c:showSerName val="0"/>
          <c:showPercent val="0"/>
          <c:showBubbleSize val="0"/>
        </c:dLbls>
        <c:axId val="216486272"/>
        <c:axId val="216488192"/>
      </c:scatterChart>
      <c:valAx>
        <c:axId val="216486272"/>
        <c:scaling>
          <c:orientation val="minMax"/>
        </c:scaling>
        <c:delete val="0"/>
        <c:axPos val="b"/>
        <c:majorGridlines/>
        <c:minorGridlines/>
        <c:title>
          <c:tx>
            <c:rich>
              <a:bodyPr/>
              <a:lstStyle/>
              <a:p>
                <a:pPr>
                  <a:defRPr/>
                </a:pPr>
                <a:r>
                  <a:rPr lang="da-DK"/>
                  <a:t>Tværsnit i meter</a:t>
                </a:r>
              </a:p>
            </c:rich>
          </c:tx>
          <c:layout/>
          <c:overlay val="0"/>
        </c:title>
        <c:numFmt formatCode="#,##0.00" sourceLinked="1"/>
        <c:majorTickMark val="out"/>
        <c:minorTickMark val="none"/>
        <c:tickLblPos val="nextTo"/>
        <c:crossAx val="216488192"/>
        <c:crosses val="autoZero"/>
        <c:crossBetween val="midCat"/>
      </c:valAx>
      <c:valAx>
        <c:axId val="216488192"/>
        <c:scaling>
          <c:orientation val="minMax"/>
        </c:scaling>
        <c:delete val="0"/>
        <c:axPos val="l"/>
        <c:majorGridlines/>
        <c:minorGridlines/>
        <c:title>
          <c:tx>
            <c:rich>
              <a:bodyPr/>
              <a:lstStyle/>
              <a:p>
                <a:pPr>
                  <a:defRPr/>
                </a:pPr>
                <a:r>
                  <a:rPr lang="da-DK"/>
                  <a:t>Højde i meter</a:t>
                </a:r>
              </a:p>
            </c:rich>
          </c:tx>
          <c:layout/>
          <c:overlay val="0"/>
        </c:title>
        <c:numFmt formatCode="#,##0.00" sourceLinked="1"/>
        <c:majorTickMark val="out"/>
        <c:minorTickMark val="none"/>
        <c:tickLblPos val="nextTo"/>
        <c:crossAx val="216486272"/>
        <c:crosses val="autoZero"/>
        <c:crossBetween val="midCat"/>
      </c:valAx>
    </c:plotArea>
    <c:legend>
      <c:legendPos val="b"/>
      <c:layout/>
      <c:overlay val="0"/>
      <c:txPr>
        <a:bodyPr/>
        <a:lstStyle/>
        <a:p>
          <a:pPr>
            <a:defRPr sz="800"/>
          </a:pPr>
          <a:endParaRPr lang="da-DK"/>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a:pPr>
            <a:r>
              <a:rPr lang="da-DK" sz="1400"/>
              <a:t>Tværsnitsprofil af vandløb scenarie</a:t>
            </a:r>
            <a:r>
              <a:rPr lang="da-DK" sz="1400" baseline="0"/>
              <a:t> 2</a:t>
            </a:r>
            <a:endParaRPr lang="da-DK" sz="1400"/>
          </a:p>
        </c:rich>
      </c:tx>
      <c:layout/>
      <c:overlay val="0"/>
    </c:title>
    <c:autoTitleDeleted val="0"/>
    <c:plotArea>
      <c:layout/>
      <c:scatterChart>
        <c:scatterStyle val="lineMarker"/>
        <c:varyColors val="0"/>
        <c:ser>
          <c:idx val="3"/>
          <c:order val="0"/>
          <c:tx>
            <c:v>Kanalkant</c:v>
          </c:tx>
          <c:spPr>
            <a:ln>
              <a:solidFill>
                <a:srgbClr val="00B050"/>
              </a:solidFill>
              <a:prstDash val="sysDash"/>
            </a:ln>
          </c:spPr>
          <c:marker>
            <c:symbol val="none"/>
          </c:marker>
          <c:xVal>
            <c:numRef>
              <c:f>'Beregninger scenarie 2'!$G$29:$G$1531</c:f>
              <c:numCache>
                <c:formatCode>#,##0.00</c:formatCode>
                <c:ptCount val="1503"/>
                <c:pt idx="0">
                  <c:v>0</c:v>
                </c:pt>
                <c:pt idx="1">
                  <c:v>2</c:v>
                </c:pt>
                <c:pt idx="2">
                  <c:v>2.0086666666666666</c:v>
                </c:pt>
                <c:pt idx="3">
                  <c:v>2.0173333333333332</c:v>
                </c:pt>
                <c:pt idx="4">
                  <c:v>2.0259999999999998</c:v>
                </c:pt>
                <c:pt idx="5">
                  <c:v>2.0346666666666668</c:v>
                </c:pt>
                <c:pt idx="6">
                  <c:v>2.0433333333333334</c:v>
                </c:pt>
                <c:pt idx="7">
                  <c:v>2.052</c:v>
                </c:pt>
                <c:pt idx="8">
                  <c:v>2.0606666666666666</c:v>
                </c:pt>
                <c:pt idx="9">
                  <c:v>2.0693333333333332</c:v>
                </c:pt>
                <c:pt idx="10">
                  <c:v>2.0779999999999998</c:v>
                </c:pt>
                <c:pt idx="11">
                  <c:v>2.0866666666666669</c:v>
                </c:pt>
                <c:pt idx="12">
                  <c:v>2.0953333333333335</c:v>
                </c:pt>
                <c:pt idx="13">
                  <c:v>2.1040000000000001</c:v>
                </c:pt>
                <c:pt idx="14">
                  <c:v>2.1126666666666667</c:v>
                </c:pt>
                <c:pt idx="15">
                  <c:v>2.1213333333333333</c:v>
                </c:pt>
                <c:pt idx="16">
                  <c:v>2.13</c:v>
                </c:pt>
                <c:pt idx="17">
                  <c:v>2.1386666666666665</c:v>
                </c:pt>
                <c:pt idx="18">
                  <c:v>2.1473333333333335</c:v>
                </c:pt>
                <c:pt idx="19">
                  <c:v>2.1560000000000001</c:v>
                </c:pt>
                <c:pt idx="20">
                  <c:v>2.1646666666666667</c:v>
                </c:pt>
                <c:pt idx="21">
                  <c:v>2.1733333333333333</c:v>
                </c:pt>
                <c:pt idx="22">
                  <c:v>2.1819999999999999</c:v>
                </c:pt>
                <c:pt idx="23">
                  <c:v>2.1906666666666665</c:v>
                </c:pt>
                <c:pt idx="24">
                  <c:v>2.1993333333333331</c:v>
                </c:pt>
                <c:pt idx="25">
                  <c:v>2.2079999999999997</c:v>
                </c:pt>
                <c:pt idx="26">
                  <c:v>2.2166666666666668</c:v>
                </c:pt>
                <c:pt idx="27">
                  <c:v>2.2253333333333334</c:v>
                </c:pt>
                <c:pt idx="28">
                  <c:v>2.234</c:v>
                </c:pt>
                <c:pt idx="29">
                  <c:v>2.2426666666666666</c:v>
                </c:pt>
                <c:pt idx="30">
                  <c:v>2.2513333333333332</c:v>
                </c:pt>
                <c:pt idx="31">
                  <c:v>2.2599999999999998</c:v>
                </c:pt>
                <c:pt idx="32">
                  <c:v>2.2686666666666664</c:v>
                </c:pt>
                <c:pt idx="33">
                  <c:v>2.277333333333333</c:v>
                </c:pt>
                <c:pt idx="34">
                  <c:v>2.286</c:v>
                </c:pt>
                <c:pt idx="35">
                  <c:v>2.2946666666666666</c:v>
                </c:pt>
                <c:pt idx="36">
                  <c:v>2.3033333333333332</c:v>
                </c:pt>
                <c:pt idx="37">
                  <c:v>2.3119999999999998</c:v>
                </c:pt>
                <c:pt idx="38">
                  <c:v>2.3206666666666664</c:v>
                </c:pt>
                <c:pt idx="39">
                  <c:v>2.329333333333333</c:v>
                </c:pt>
                <c:pt idx="40">
                  <c:v>2.3379999999999996</c:v>
                </c:pt>
                <c:pt idx="41">
                  <c:v>2.3466666666666667</c:v>
                </c:pt>
                <c:pt idx="42">
                  <c:v>2.3553333333333333</c:v>
                </c:pt>
                <c:pt idx="43">
                  <c:v>2.3639999999999999</c:v>
                </c:pt>
                <c:pt idx="44">
                  <c:v>2.3726666666666665</c:v>
                </c:pt>
                <c:pt idx="45">
                  <c:v>2.3813333333333331</c:v>
                </c:pt>
                <c:pt idx="46">
                  <c:v>2.3899999999999997</c:v>
                </c:pt>
                <c:pt idx="47">
                  <c:v>2.3986666666666663</c:v>
                </c:pt>
                <c:pt idx="48">
                  <c:v>2.4073333333333329</c:v>
                </c:pt>
                <c:pt idx="49">
                  <c:v>2.4159999999999995</c:v>
                </c:pt>
                <c:pt idx="50">
                  <c:v>2.4246666666666665</c:v>
                </c:pt>
                <c:pt idx="51">
                  <c:v>2.4333333333333331</c:v>
                </c:pt>
                <c:pt idx="52">
                  <c:v>2.4419999999999997</c:v>
                </c:pt>
                <c:pt idx="53">
                  <c:v>2.4506666666666663</c:v>
                </c:pt>
                <c:pt idx="54">
                  <c:v>2.4593333333333329</c:v>
                </c:pt>
                <c:pt idx="55">
                  <c:v>2.4679999999999995</c:v>
                </c:pt>
                <c:pt idx="56">
                  <c:v>2.4766666666666661</c:v>
                </c:pt>
                <c:pt idx="57">
                  <c:v>2.4853333333333332</c:v>
                </c:pt>
                <c:pt idx="58">
                  <c:v>2.4939999999999998</c:v>
                </c:pt>
                <c:pt idx="59">
                  <c:v>2.5026666666666664</c:v>
                </c:pt>
                <c:pt idx="60">
                  <c:v>2.511333333333333</c:v>
                </c:pt>
                <c:pt idx="61">
                  <c:v>2.5199999999999996</c:v>
                </c:pt>
                <c:pt idx="62">
                  <c:v>2.5286666666666662</c:v>
                </c:pt>
                <c:pt idx="63">
                  <c:v>2.5373333333333332</c:v>
                </c:pt>
                <c:pt idx="64">
                  <c:v>2.5459999999999998</c:v>
                </c:pt>
                <c:pt idx="65">
                  <c:v>2.5546666666666664</c:v>
                </c:pt>
                <c:pt idx="66">
                  <c:v>2.5633333333333335</c:v>
                </c:pt>
                <c:pt idx="67">
                  <c:v>2.5720000000000001</c:v>
                </c:pt>
                <c:pt idx="68">
                  <c:v>2.5806666666666667</c:v>
                </c:pt>
                <c:pt idx="69">
                  <c:v>2.5893333333333333</c:v>
                </c:pt>
                <c:pt idx="70">
                  <c:v>2.5979999999999999</c:v>
                </c:pt>
                <c:pt idx="71">
                  <c:v>2.6066666666666669</c:v>
                </c:pt>
                <c:pt idx="72">
                  <c:v>2.6153333333333335</c:v>
                </c:pt>
                <c:pt idx="73">
                  <c:v>2.6240000000000001</c:v>
                </c:pt>
                <c:pt idx="74">
                  <c:v>2.6326666666666672</c:v>
                </c:pt>
                <c:pt idx="75">
                  <c:v>2.6413333333333338</c:v>
                </c:pt>
                <c:pt idx="76">
                  <c:v>2.6500000000000004</c:v>
                </c:pt>
                <c:pt idx="77">
                  <c:v>2.658666666666667</c:v>
                </c:pt>
                <c:pt idx="78">
                  <c:v>2.6673333333333336</c:v>
                </c:pt>
                <c:pt idx="79">
                  <c:v>2.6760000000000006</c:v>
                </c:pt>
                <c:pt idx="80">
                  <c:v>2.6846666666666672</c:v>
                </c:pt>
                <c:pt idx="81">
                  <c:v>2.6933333333333338</c:v>
                </c:pt>
                <c:pt idx="82">
                  <c:v>2.7020000000000008</c:v>
                </c:pt>
                <c:pt idx="83">
                  <c:v>2.7106666666666674</c:v>
                </c:pt>
                <c:pt idx="84">
                  <c:v>2.719333333333334</c:v>
                </c:pt>
                <c:pt idx="85">
                  <c:v>2.7280000000000006</c:v>
                </c:pt>
                <c:pt idx="86">
                  <c:v>2.7366666666666672</c:v>
                </c:pt>
                <c:pt idx="87">
                  <c:v>2.7453333333333343</c:v>
                </c:pt>
                <c:pt idx="88">
                  <c:v>2.7540000000000009</c:v>
                </c:pt>
                <c:pt idx="89">
                  <c:v>2.7626666666666675</c:v>
                </c:pt>
                <c:pt idx="90">
                  <c:v>2.7713333333333345</c:v>
                </c:pt>
                <c:pt idx="91">
                  <c:v>2.7800000000000011</c:v>
                </c:pt>
                <c:pt idx="92">
                  <c:v>2.7886666666666677</c:v>
                </c:pt>
                <c:pt idx="93">
                  <c:v>2.7973333333333343</c:v>
                </c:pt>
                <c:pt idx="94">
                  <c:v>2.8060000000000009</c:v>
                </c:pt>
                <c:pt idx="95">
                  <c:v>2.814666666666668</c:v>
                </c:pt>
                <c:pt idx="96">
                  <c:v>2.8233333333333346</c:v>
                </c:pt>
                <c:pt idx="97">
                  <c:v>2.8320000000000012</c:v>
                </c:pt>
                <c:pt idx="98">
                  <c:v>2.8406666666666682</c:v>
                </c:pt>
                <c:pt idx="99">
                  <c:v>2.8493333333333348</c:v>
                </c:pt>
                <c:pt idx="100">
                  <c:v>2.8580000000000014</c:v>
                </c:pt>
                <c:pt idx="101">
                  <c:v>2.866666666666668</c:v>
                </c:pt>
                <c:pt idx="102">
                  <c:v>2.8753333333333346</c:v>
                </c:pt>
                <c:pt idx="103">
                  <c:v>2.8840000000000017</c:v>
                </c:pt>
                <c:pt idx="104">
                  <c:v>2.8926666666666683</c:v>
                </c:pt>
                <c:pt idx="105">
                  <c:v>2.9013333333333349</c:v>
                </c:pt>
                <c:pt idx="106">
                  <c:v>2.9100000000000019</c:v>
                </c:pt>
                <c:pt idx="107">
                  <c:v>2.9186666666666685</c:v>
                </c:pt>
                <c:pt idx="108">
                  <c:v>2.9273333333333351</c:v>
                </c:pt>
                <c:pt idx="109">
                  <c:v>2.9360000000000017</c:v>
                </c:pt>
                <c:pt idx="110">
                  <c:v>2.9446666666666683</c:v>
                </c:pt>
                <c:pt idx="111">
                  <c:v>2.9533333333333354</c:v>
                </c:pt>
                <c:pt idx="112">
                  <c:v>2.962000000000002</c:v>
                </c:pt>
                <c:pt idx="113">
                  <c:v>2.9706666666666686</c:v>
                </c:pt>
                <c:pt idx="114">
                  <c:v>2.9793333333333356</c:v>
                </c:pt>
                <c:pt idx="115">
                  <c:v>2.9880000000000022</c:v>
                </c:pt>
                <c:pt idx="116">
                  <c:v>2.9966666666666688</c:v>
                </c:pt>
                <c:pt idx="117">
                  <c:v>3.0053333333333354</c:v>
                </c:pt>
                <c:pt idx="118">
                  <c:v>3.014000000000002</c:v>
                </c:pt>
                <c:pt idx="119">
                  <c:v>3.0226666666666686</c:v>
                </c:pt>
                <c:pt idx="120">
                  <c:v>3.0313333333333352</c:v>
                </c:pt>
                <c:pt idx="121">
                  <c:v>3.0400000000000018</c:v>
                </c:pt>
                <c:pt idx="122">
                  <c:v>3.0486666666666684</c:v>
                </c:pt>
                <c:pt idx="123">
                  <c:v>3.057333333333335</c:v>
                </c:pt>
                <c:pt idx="124">
                  <c:v>3.0660000000000016</c:v>
                </c:pt>
                <c:pt idx="125">
                  <c:v>3.0746666666666682</c:v>
                </c:pt>
                <c:pt idx="126">
                  <c:v>3.0833333333333348</c:v>
                </c:pt>
                <c:pt idx="127">
                  <c:v>3.0920000000000014</c:v>
                </c:pt>
                <c:pt idx="128">
                  <c:v>3.100666666666668</c:v>
                </c:pt>
                <c:pt idx="129">
                  <c:v>3.1093333333333346</c:v>
                </c:pt>
                <c:pt idx="130">
                  <c:v>3.1180000000000012</c:v>
                </c:pt>
                <c:pt idx="131">
                  <c:v>3.1266666666666678</c:v>
                </c:pt>
                <c:pt idx="132">
                  <c:v>3.1353333333333344</c:v>
                </c:pt>
                <c:pt idx="133">
                  <c:v>3.144000000000001</c:v>
                </c:pt>
                <c:pt idx="134">
                  <c:v>3.1526666666666676</c:v>
                </c:pt>
                <c:pt idx="135">
                  <c:v>3.1613333333333342</c:v>
                </c:pt>
                <c:pt idx="136">
                  <c:v>3.1700000000000008</c:v>
                </c:pt>
                <c:pt idx="137">
                  <c:v>3.1786666666666674</c:v>
                </c:pt>
                <c:pt idx="138">
                  <c:v>3.187333333333334</c:v>
                </c:pt>
                <c:pt idx="139">
                  <c:v>3.1960000000000006</c:v>
                </c:pt>
                <c:pt idx="140">
                  <c:v>3.2046666666666672</c:v>
                </c:pt>
                <c:pt idx="141">
                  <c:v>3.2133333333333338</c:v>
                </c:pt>
                <c:pt idx="142">
                  <c:v>3.2220000000000004</c:v>
                </c:pt>
                <c:pt idx="143">
                  <c:v>3.230666666666667</c:v>
                </c:pt>
                <c:pt idx="144">
                  <c:v>3.2393333333333336</c:v>
                </c:pt>
                <c:pt idx="145">
                  <c:v>3.2480000000000002</c:v>
                </c:pt>
                <c:pt idx="146">
                  <c:v>3.2566666666666668</c:v>
                </c:pt>
                <c:pt idx="147">
                  <c:v>3.2653333333333334</c:v>
                </c:pt>
                <c:pt idx="148">
                  <c:v>3.274</c:v>
                </c:pt>
                <c:pt idx="149">
                  <c:v>3.2826666666666666</c:v>
                </c:pt>
                <c:pt idx="150">
                  <c:v>3.2913333333333332</c:v>
                </c:pt>
                <c:pt idx="151">
                  <c:v>3.3</c:v>
                </c:pt>
                <c:pt idx="152">
                  <c:v>3.3086666666666664</c:v>
                </c:pt>
                <c:pt idx="153">
                  <c:v>3.317333333333333</c:v>
                </c:pt>
                <c:pt idx="154">
                  <c:v>3.3259999999999996</c:v>
                </c:pt>
                <c:pt idx="155">
                  <c:v>3.3346666666666662</c:v>
                </c:pt>
                <c:pt idx="156">
                  <c:v>3.3433333333333328</c:v>
                </c:pt>
                <c:pt idx="157">
                  <c:v>3.3519999999999994</c:v>
                </c:pt>
                <c:pt idx="158">
                  <c:v>3.360666666666666</c:v>
                </c:pt>
                <c:pt idx="159">
                  <c:v>3.3693333333333326</c:v>
                </c:pt>
                <c:pt idx="160">
                  <c:v>3.3779999999999992</c:v>
                </c:pt>
                <c:pt idx="161">
                  <c:v>3.3866666666666658</c:v>
                </c:pt>
                <c:pt idx="162">
                  <c:v>3.3953333333333324</c:v>
                </c:pt>
                <c:pt idx="163">
                  <c:v>3.403999999999999</c:v>
                </c:pt>
                <c:pt idx="164">
                  <c:v>3.4126666666666656</c:v>
                </c:pt>
                <c:pt idx="165">
                  <c:v>3.4213333333333322</c:v>
                </c:pt>
                <c:pt idx="166">
                  <c:v>3.4299999999999988</c:v>
                </c:pt>
                <c:pt idx="167">
                  <c:v>3.4386666666666654</c:v>
                </c:pt>
                <c:pt idx="168">
                  <c:v>3.447333333333332</c:v>
                </c:pt>
                <c:pt idx="169">
                  <c:v>3.4559999999999986</c:v>
                </c:pt>
                <c:pt idx="170">
                  <c:v>3.4646666666666652</c:v>
                </c:pt>
                <c:pt idx="171">
                  <c:v>3.4733333333333318</c:v>
                </c:pt>
                <c:pt idx="172">
                  <c:v>3.4819999999999984</c:v>
                </c:pt>
                <c:pt idx="173">
                  <c:v>3.490666666666665</c:v>
                </c:pt>
                <c:pt idx="174">
                  <c:v>3.4993333333333316</c:v>
                </c:pt>
                <c:pt idx="175">
                  <c:v>3.5079999999999982</c:v>
                </c:pt>
                <c:pt idx="176">
                  <c:v>3.5166666666666648</c:v>
                </c:pt>
                <c:pt idx="177">
                  <c:v>3.5253333333333314</c:v>
                </c:pt>
                <c:pt idx="178">
                  <c:v>3.533999999999998</c:v>
                </c:pt>
                <c:pt idx="179">
                  <c:v>3.5426666666666646</c:v>
                </c:pt>
                <c:pt idx="180">
                  <c:v>3.5513333333333312</c:v>
                </c:pt>
                <c:pt idx="181">
                  <c:v>3.5599999999999978</c:v>
                </c:pt>
                <c:pt idx="182">
                  <c:v>3.5686666666666644</c:v>
                </c:pt>
                <c:pt idx="183">
                  <c:v>3.577333333333331</c:v>
                </c:pt>
                <c:pt idx="184">
                  <c:v>3.5859999999999976</c:v>
                </c:pt>
                <c:pt idx="185">
                  <c:v>3.5946666666666642</c:v>
                </c:pt>
                <c:pt idx="186">
                  <c:v>3.6033333333333308</c:v>
                </c:pt>
                <c:pt idx="187">
                  <c:v>3.6119999999999974</c:v>
                </c:pt>
                <c:pt idx="188">
                  <c:v>3.620666666666664</c:v>
                </c:pt>
                <c:pt idx="189">
                  <c:v>3.6293333333333306</c:v>
                </c:pt>
                <c:pt idx="190">
                  <c:v>3.6379999999999972</c:v>
                </c:pt>
                <c:pt idx="191">
                  <c:v>3.6466666666666638</c:v>
                </c:pt>
                <c:pt idx="192">
                  <c:v>3.6553333333333304</c:v>
                </c:pt>
                <c:pt idx="193">
                  <c:v>3.663999999999997</c:v>
                </c:pt>
                <c:pt idx="194">
                  <c:v>3.6726666666666636</c:v>
                </c:pt>
                <c:pt idx="195">
                  <c:v>3.6813333333333302</c:v>
                </c:pt>
                <c:pt idx="196">
                  <c:v>3.6899999999999968</c:v>
                </c:pt>
                <c:pt idx="197">
                  <c:v>3.6986666666666634</c:v>
                </c:pt>
                <c:pt idx="198">
                  <c:v>3.70733333333333</c:v>
                </c:pt>
                <c:pt idx="199">
                  <c:v>3.7159999999999966</c:v>
                </c:pt>
                <c:pt idx="200">
                  <c:v>3.7246666666666632</c:v>
                </c:pt>
                <c:pt idx="201">
                  <c:v>3.7333333333333298</c:v>
                </c:pt>
                <c:pt idx="202">
                  <c:v>3.7419999999999964</c:v>
                </c:pt>
                <c:pt idx="203">
                  <c:v>3.750666666666663</c:v>
                </c:pt>
                <c:pt idx="204">
                  <c:v>3.7593333333333296</c:v>
                </c:pt>
                <c:pt idx="205">
                  <c:v>3.7679999999999962</c:v>
                </c:pt>
                <c:pt idx="206">
                  <c:v>3.7766666666666628</c:v>
                </c:pt>
                <c:pt idx="207">
                  <c:v>3.7853333333333294</c:v>
                </c:pt>
                <c:pt idx="208">
                  <c:v>3.793999999999996</c:v>
                </c:pt>
                <c:pt idx="209">
                  <c:v>3.8026666666666626</c:v>
                </c:pt>
                <c:pt idx="210">
                  <c:v>3.8113333333333292</c:v>
                </c:pt>
                <c:pt idx="211">
                  <c:v>3.8199999999999958</c:v>
                </c:pt>
                <c:pt idx="212">
                  <c:v>3.8286666666666624</c:v>
                </c:pt>
                <c:pt idx="213">
                  <c:v>3.837333333333329</c:v>
                </c:pt>
                <c:pt idx="214">
                  <c:v>3.8459999999999956</c:v>
                </c:pt>
                <c:pt idx="215">
                  <c:v>3.8546666666666622</c:v>
                </c:pt>
                <c:pt idx="216">
                  <c:v>3.8633333333333288</c:v>
                </c:pt>
                <c:pt idx="217">
                  <c:v>3.8719999999999954</c:v>
                </c:pt>
                <c:pt idx="218">
                  <c:v>3.880666666666662</c:v>
                </c:pt>
                <c:pt idx="219">
                  <c:v>3.8893333333333286</c:v>
                </c:pt>
                <c:pt idx="220">
                  <c:v>3.8979999999999952</c:v>
                </c:pt>
                <c:pt idx="221">
                  <c:v>3.9066666666666618</c:v>
                </c:pt>
                <c:pt idx="222">
                  <c:v>3.9153333333333284</c:v>
                </c:pt>
                <c:pt idx="223">
                  <c:v>3.923999999999995</c:v>
                </c:pt>
                <c:pt idx="224">
                  <c:v>3.9326666666666616</c:v>
                </c:pt>
                <c:pt idx="225">
                  <c:v>3.9413333333333282</c:v>
                </c:pt>
                <c:pt idx="226">
                  <c:v>3.9499999999999948</c:v>
                </c:pt>
                <c:pt idx="227">
                  <c:v>3.9586666666666614</c:v>
                </c:pt>
                <c:pt idx="228">
                  <c:v>3.967333333333328</c:v>
                </c:pt>
                <c:pt idx="229">
                  <c:v>3.9759999999999946</c:v>
                </c:pt>
                <c:pt idx="230">
                  <c:v>3.9846666666666612</c:v>
                </c:pt>
                <c:pt idx="231">
                  <c:v>3.9933333333333279</c:v>
                </c:pt>
                <c:pt idx="232">
                  <c:v>4.0019999999999945</c:v>
                </c:pt>
                <c:pt idx="233">
                  <c:v>4.0106666666666611</c:v>
                </c:pt>
                <c:pt idx="234">
                  <c:v>4.0193333333333277</c:v>
                </c:pt>
                <c:pt idx="235">
                  <c:v>4.0279999999999943</c:v>
                </c:pt>
                <c:pt idx="236">
                  <c:v>4.0366666666666609</c:v>
                </c:pt>
                <c:pt idx="237">
                  <c:v>4.0453333333333275</c:v>
                </c:pt>
                <c:pt idx="238">
                  <c:v>4.0539999999999941</c:v>
                </c:pt>
                <c:pt idx="239">
                  <c:v>4.0626666666666607</c:v>
                </c:pt>
                <c:pt idx="240">
                  <c:v>4.0713333333333273</c:v>
                </c:pt>
                <c:pt idx="241">
                  <c:v>4.0799999999999939</c:v>
                </c:pt>
                <c:pt idx="242">
                  <c:v>4.0886666666666605</c:v>
                </c:pt>
                <c:pt idx="243">
                  <c:v>4.0973333333333271</c:v>
                </c:pt>
                <c:pt idx="244">
                  <c:v>4.1059999999999937</c:v>
                </c:pt>
                <c:pt idx="245">
                  <c:v>4.1146666666666603</c:v>
                </c:pt>
                <c:pt idx="246">
                  <c:v>4.1233333333333269</c:v>
                </c:pt>
                <c:pt idx="247">
                  <c:v>4.1319999999999935</c:v>
                </c:pt>
                <c:pt idx="248">
                  <c:v>4.1406666666666601</c:v>
                </c:pt>
                <c:pt idx="249">
                  <c:v>4.1493333333333267</c:v>
                </c:pt>
                <c:pt idx="250">
                  <c:v>4.1579999999999933</c:v>
                </c:pt>
                <c:pt idx="251">
                  <c:v>4.1666666666666599</c:v>
                </c:pt>
                <c:pt idx="252">
                  <c:v>4.1753333333333265</c:v>
                </c:pt>
                <c:pt idx="253">
                  <c:v>4.1839999999999931</c:v>
                </c:pt>
                <c:pt idx="254">
                  <c:v>4.1926666666666597</c:v>
                </c:pt>
                <c:pt idx="255">
                  <c:v>4.2013333333333263</c:v>
                </c:pt>
                <c:pt idx="256">
                  <c:v>4.2099999999999929</c:v>
                </c:pt>
                <c:pt idx="257">
                  <c:v>4.2186666666666595</c:v>
                </c:pt>
                <c:pt idx="258">
                  <c:v>4.2273333333333261</c:v>
                </c:pt>
                <c:pt idx="259">
                  <c:v>4.2359999999999927</c:v>
                </c:pt>
                <c:pt idx="260">
                  <c:v>4.2446666666666593</c:v>
                </c:pt>
                <c:pt idx="261">
                  <c:v>4.2533333333333259</c:v>
                </c:pt>
                <c:pt idx="262">
                  <c:v>4.2619999999999925</c:v>
                </c:pt>
                <c:pt idx="263">
                  <c:v>4.2706666666666591</c:v>
                </c:pt>
                <c:pt idx="264">
                  <c:v>4.2793333333333257</c:v>
                </c:pt>
                <c:pt idx="265">
                  <c:v>4.2879999999999923</c:v>
                </c:pt>
                <c:pt idx="266">
                  <c:v>4.2966666666666589</c:v>
                </c:pt>
                <c:pt idx="267">
                  <c:v>4.3053333333333255</c:v>
                </c:pt>
                <c:pt idx="268">
                  <c:v>4.3139999999999921</c:v>
                </c:pt>
                <c:pt idx="269">
                  <c:v>4.3226666666666587</c:v>
                </c:pt>
                <c:pt idx="270">
                  <c:v>4.3313333333333253</c:v>
                </c:pt>
                <c:pt idx="271">
                  <c:v>4.3399999999999919</c:v>
                </c:pt>
                <c:pt idx="272">
                  <c:v>4.3486666666666585</c:v>
                </c:pt>
                <c:pt idx="273">
                  <c:v>4.3573333333333251</c:v>
                </c:pt>
                <c:pt idx="274">
                  <c:v>4.3659999999999917</c:v>
                </c:pt>
                <c:pt idx="275">
                  <c:v>4.3746666666666583</c:v>
                </c:pt>
                <c:pt idx="276">
                  <c:v>4.3833333333333249</c:v>
                </c:pt>
                <c:pt idx="277">
                  <c:v>4.3919999999999915</c:v>
                </c:pt>
                <c:pt idx="278">
                  <c:v>4.4006666666666581</c:v>
                </c:pt>
                <c:pt idx="279">
                  <c:v>4.4093333333333247</c:v>
                </c:pt>
                <c:pt idx="280">
                  <c:v>4.4179999999999913</c:v>
                </c:pt>
                <c:pt idx="281">
                  <c:v>4.4266666666666579</c:v>
                </c:pt>
                <c:pt idx="282">
                  <c:v>4.4353333333333245</c:v>
                </c:pt>
                <c:pt idx="283">
                  <c:v>4.4439999999999911</c:v>
                </c:pt>
                <c:pt idx="284">
                  <c:v>4.4526666666666577</c:v>
                </c:pt>
                <c:pt idx="285">
                  <c:v>4.4613333333333243</c:v>
                </c:pt>
                <c:pt idx="286">
                  <c:v>4.4699999999999909</c:v>
                </c:pt>
                <c:pt idx="287">
                  <c:v>4.4786666666666575</c:v>
                </c:pt>
                <c:pt idx="288">
                  <c:v>4.4873333333333241</c:v>
                </c:pt>
                <c:pt idx="289">
                  <c:v>4.4959999999999907</c:v>
                </c:pt>
                <c:pt idx="290">
                  <c:v>4.5046666666666573</c:v>
                </c:pt>
                <c:pt idx="291">
                  <c:v>4.5133333333333239</c:v>
                </c:pt>
                <c:pt idx="292">
                  <c:v>4.5219999999999905</c:v>
                </c:pt>
                <c:pt idx="293">
                  <c:v>4.5306666666666571</c:v>
                </c:pt>
                <c:pt idx="294">
                  <c:v>4.5393333333333237</c:v>
                </c:pt>
                <c:pt idx="295">
                  <c:v>4.5479999999999903</c:v>
                </c:pt>
                <c:pt idx="296">
                  <c:v>4.5566666666666569</c:v>
                </c:pt>
                <c:pt idx="297">
                  <c:v>4.5653333333333235</c:v>
                </c:pt>
                <c:pt idx="298">
                  <c:v>4.5739999999999901</c:v>
                </c:pt>
                <c:pt idx="299">
                  <c:v>4.5826666666666567</c:v>
                </c:pt>
                <c:pt idx="300">
                  <c:v>4.5913333333333233</c:v>
                </c:pt>
                <c:pt idx="301">
                  <c:v>4.5999999999999899</c:v>
                </c:pt>
                <c:pt idx="302">
                  <c:v>4.6086666666666565</c:v>
                </c:pt>
                <c:pt idx="303">
                  <c:v>4.6173333333333231</c:v>
                </c:pt>
                <c:pt idx="304">
                  <c:v>4.6259999999999897</c:v>
                </c:pt>
                <c:pt idx="305">
                  <c:v>4.6346666666666563</c:v>
                </c:pt>
                <c:pt idx="306">
                  <c:v>4.6433333333333229</c:v>
                </c:pt>
                <c:pt idx="307">
                  <c:v>4.6519999999999895</c:v>
                </c:pt>
                <c:pt idx="308">
                  <c:v>4.6606666666666561</c:v>
                </c:pt>
                <c:pt idx="309">
                  <c:v>4.6693333333333227</c:v>
                </c:pt>
                <c:pt idx="310">
                  <c:v>4.6779999999999893</c:v>
                </c:pt>
                <c:pt idx="311">
                  <c:v>4.6866666666666559</c:v>
                </c:pt>
                <c:pt idx="312">
                  <c:v>4.6953333333333225</c:v>
                </c:pt>
                <c:pt idx="313">
                  <c:v>4.7039999999999891</c:v>
                </c:pt>
                <c:pt idx="314">
                  <c:v>4.7126666666666557</c:v>
                </c:pt>
                <c:pt idx="315">
                  <c:v>4.7213333333333223</c:v>
                </c:pt>
                <c:pt idx="316">
                  <c:v>4.7299999999999889</c:v>
                </c:pt>
                <c:pt idx="317">
                  <c:v>4.7386666666666555</c:v>
                </c:pt>
                <c:pt idx="318">
                  <c:v>4.7473333333333221</c:v>
                </c:pt>
                <c:pt idx="319">
                  <c:v>4.7559999999999887</c:v>
                </c:pt>
                <c:pt idx="320">
                  <c:v>4.7646666666666553</c:v>
                </c:pt>
                <c:pt idx="321">
                  <c:v>4.7733333333333219</c:v>
                </c:pt>
                <c:pt idx="322">
                  <c:v>4.7819999999999885</c:v>
                </c:pt>
                <c:pt idx="323">
                  <c:v>4.7906666666666551</c:v>
                </c:pt>
                <c:pt idx="324">
                  <c:v>4.7993333333333217</c:v>
                </c:pt>
                <c:pt idx="325">
                  <c:v>4.8079999999999883</c:v>
                </c:pt>
                <c:pt idx="326">
                  <c:v>4.8166666666666549</c:v>
                </c:pt>
                <c:pt idx="327">
                  <c:v>4.8253333333333215</c:v>
                </c:pt>
                <c:pt idx="328">
                  <c:v>4.8339999999999881</c:v>
                </c:pt>
                <c:pt idx="329">
                  <c:v>4.8426666666666547</c:v>
                </c:pt>
                <c:pt idx="330">
                  <c:v>4.8513333333333213</c:v>
                </c:pt>
                <c:pt idx="331">
                  <c:v>4.8599999999999879</c:v>
                </c:pt>
                <c:pt idx="332">
                  <c:v>4.8686666666666545</c:v>
                </c:pt>
                <c:pt idx="333">
                  <c:v>4.8773333333333211</c:v>
                </c:pt>
                <c:pt idx="334">
                  <c:v>4.8859999999999877</c:v>
                </c:pt>
                <c:pt idx="335">
                  <c:v>4.8946666666666543</c:v>
                </c:pt>
                <c:pt idx="336">
                  <c:v>4.9033333333333209</c:v>
                </c:pt>
                <c:pt idx="337">
                  <c:v>4.9119999999999875</c:v>
                </c:pt>
                <c:pt idx="338">
                  <c:v>4.9206666666666541</c:v>
                </c:pt>
                <c:pt idx="339">
                  <c:v>4.9293333333333207</c:v>
                </c:pt>
                <c:pt idx="340">
                  <c:v>4.9379999999999873</c:v>
                </c:pt>
                <c:pt idx="341">
                  <c:v>4.9466666666666539</c:v>
                </c:pt>
                <c:pt idx="342">
                  <c:v>4.9553333333333205</c:v>
                </c:pt>
                <c:pt idx="343">
                  <c:v>4.9639999999999871</c:v>
                </c:pt>
                <c:pt idx="344">
                  <c:v>4.9726666666666537</c:v>
                </c:pt>
                <c:pt idx="345">
                  <c:v>4.9813333333333203</c:v>
                </c:pt>
                <c:pt idx="346">
                  <c:v>4.9899999999999869</c:v>
                </c:pt>
                <c:pt idx="347">
                  <c:v>4.9986666666666535</c:v>
                </c:pt>
                <c:pt idx="348">
                  <c:v>5.0073333333333201</c:v>
                </c:pt>
                <c:pt idx="349">
                  <c:v>5.0159999999999867</c:v>
                </c:pt>
                <c:pt idx="350">
                  <c:v>5.0246666666666533</c:v>
                </c:pt>
                <c:pt idx="351">
                  <c:v>5.0333333333333199</c:v>
                </c:pt>
                <c:pt idx="352">
                  <c:v>5.0419999999999865</c:v>
                </c:pt>
                <c:pt idx="353">
                  <c:v>5.0506666666666531</c:v>
                </c:pt>
                <c:pt idx="354">
                  <c:v>5.0593333333333197</c:v>
                </c:pt>
                <c:pt idx="355">
                  <c:v>5.0679999999999863</c:v>
                </c:pt>
                <c:pt idx="356">
                  <c:v>5.0766666666666529</c:v>
                </c:pt>
                <c:pt idx="357">
                  <c:v>5.0853333333333195</c:v>
                </c:pt>
                <c:pt idx="358">
                  <c:v>5.0939999999999861</c:v>
                </c:pt>
                <c:pt idx="359">
                  <c:v>5.1026666666666527</c:v>
                </c:pt>
                <c:pt idx="360">
                  <c:v>5.1113333333333193</c:v>
                </c:pt>
                <c:pt idx="361">
                  <c:v>5.1199999999999859</c:v>
                </c:pt>
                <c:pt idx="362">
                  <c:v>5.1286666666666525</c:v>
                </c:pt>
                <c:pt idx="363">
                  <c:v>5.1373333333333191</c:v>
                </c:pt>
                <c:pt idx="364">
                  <c:v>5.1459999999999857</c:v>
                </c:pt>
                <c:pt idx="365">
                  <c:v>5.1546666666666523</c:v>
                </c:pt>
                <c:pt idx="366">
                  <c:v>5.1633333333333189</c:v>
                </c:pt>
                <c:pt idx="367">
                  <c:v>5.1719999999999855</c:v>
                </c:pt>
                <c:pt idx="368">
                  <c:v>5.1806666666666521</c:v>
                </c:pt>
                <c:pt idx="369">
                  <c:v>5.1893333333333187</c:v>
                </c:pt>
                <c:pt idx="370">
                  <c:v>5.1979999999999853</c:v>
                </c:pt>
                <c:pt idx="371">
                  <c:v>5.2066666666666519</c:v>
                </c:pt>
                <c:pt idx="372">
                  <c:v>5.2153333333333185</c:v>
                </c:pt>
                <c:pt idx="373">
                  <c:v>5.2239999999999851</c:v>
                </c:pt>
                <c:pt idx="374">
                  <c:v>5.2326666666666517</c:v>
                </c:pt>
                <c:pt idx="375">
                  <c:v>5.2413333333333183</c:v>
                </c:pt>
                <c:pt idx="376">
                  <c:v>5.2499999999999849</c:v>
                </c:pt>
                <c:pt idx="377">
                  <c:v>5.2586666666666515</c:v>
                </c:pt>
                <c:pt idx="378">
                  <c:v>5.2673333333333181</c:v>
                </c:pt>
                <c:pt idx="379">
                  <c:v>5.2759999999999847</c:v>
                </c:pt>
                <c:pt idx="380">
                  <c:v>5.2846666666666513</c:v>
                </c:pt>
                <c:pt idx="381">
                  <c:v>5.2933333333333179</c:v>
                </c:pt>
                <c:pt idx="382">
                  <c:v>5.3019999999999845</c:v>
                </c:pt>
                <c:pt idx="383">
                  <c:v>5.3106666666666511</c:v>
                </c:pt>
                <c:pt idx="384">
                  <c:v>5.3193333333333177</c:v>
                </c:pt>
                <c:pt idx="385">
                  <c:v>5.3279999999999843</c:v>
                </c:pt>
                <c:pt idx="386">
                  <c:v>5.3366666666666509</c:v>
                </c:pt>
                <c:pt idx="387">
                  <c:v>5.3453333333333175</c:v>
                </c:pt>
                <c:pt idx="388">
                  <c:v>5.3539999999999841</c:v>
                </c:pt>
                <c:pt idx="389">
                  <c:v>5.3626666666666507</c:v>
                </c:pt>
                <c:pt idx="390">
                  <c:v>5.3713333333333173</c:v>
                </c:pt>
                <c:pt idx="391">
                  <c:v>5.3799999999999839</c:v>
                </c:pt>
                <c:pt idx="392">
                  <c:v>5.3886666666666505</c:v>
                </c:pt>
                <c:pt idx="393">
                  <c:v>5.3973333333333171</c:v>
                </c:pt>
                <c:pt idx="394">
                  <c:v>5.4059999999999837</c:v>
                </c:pt>
                <c:pt idx="395">
                  <c:v>5.4146666666666503</c:v>
                </c:pt>
                <c:pt idx="396">
                  <c:v>5.4233333333333169</c:v>
                </c:pt>
                <c:pt idx="397">
                  <c:v>5.4319999999999835</c:v>
                </c:pt>
                <c:pt idx="398">
                  <c:v>5.4406666666666501</c:v>
                </c:pt>
                <c:pt idx="399">
                  <c:v>5.4493333333333167</c:v>
                </c:pt>
                <c:pt idx="400">
                  <c:v>5.4579999999999833</c:v>
                </c:pt>
                <c:pt idx="401">
                  <c:v>5.4666666666666499</c:v>
                </c:pt>
                <c:pt idx="402">
                  <c:v>5.4753333333333165</c:v>
                </c:pt>
                <c:pt idx="403">
                  <c:v>5.4839999999999831</c:v>
                </c:pt>
                <c:pt idx="404">
                  <c:v>5.4926666666666497</c:v>
                </c:pt>
                <c:pt idx="405">
                  <c:v>5.5013333333333163</c:v>
                </c:pt>
                <c:pt idx="406">
                  <c:v>5.5099999999999829</c:v>
                </c:pt>
                <c:pt idx="407">
                  <c:v>5.5186666666666495</c:v>
                </c:pt>
                <c:pt idx="408">
                  <c:v>5.5273333333333161</c:v>
                </c:pt>
                <c:pt idx="409">
                  <c:v>5.5359999999999827</c:v>
                </c:pt>
                <c:pt idx="410">
                  <c:v>5.5446666666666493</c:v>
                </c:pt>
                <c:pt idx="411">
                  <c:v>5.5533333333333159</c:v>
                </c:pt>
                <c:pt idx="412">
                  <c:v>5.5619999999999825</c:v>
                </c:pt>
                <c:pt idx="413">
                  <c:v>5.5706666666666491</c:v>
                </c:pt>
                <c:pt idx="414">
                  <c:v>5.5793333333333157</c:v>
                </c:pt>
                <c:pt idx="415">
                  <c:v>5.5879999999999823</c:v>
                </c:pt>
                <c:pt idx="416">
                  <c:v>5.5966666666666489</c:v>
                </c:pt>
                <c:pt idx="417">
                  <c:v>5.6053333333333155</c:v>
                </c:pt>
                <c:pt idx="418">
                  <c:v>5.6139999999999821</c:v>
                </c:pt>
                <c:pt idx="419">
                  <c:v>5.6226666666666487</c:v>
                </c:pt>
                <c:pt idx="420">
                  <c:v>5.6313333333333153</c:v>
                </c:pt>
                <c:pt idx="421">
                  <c:v>5.6399999999999819</c:v>
                </c:pt>
                <c:pt idx="422">
                  <c:v>5.6486666666666485</c:v>
                </c:pt>
                <c:pt idx="423">
                  <c:v>5.6573333333333151</c:v>
                </c:pt>
                <c:pt idx="424">
                  <c:v>5.6659999999999817</c:v>
                </c:pt>
                <c:pt idx="425">
                  <c:v>5.6746666666666483</c:v>
                </c:pt>
                <c:pt idx="426">
                  <c:v>5.6833333333333149</c:v>
                </c:pt>
                <c:pt idx="427">
                  <c:v>5.6919999999999815</c:v>
                </c:pt>
                <c:pt idx="428">
                  <c:v>5.7006666666666481</c:v>
                </c:pt>
                <c:pt idx="429">
                  <c:v>5.7093333333333147</c:v>
                </c:pt>
                <c:pt idx="430">
                  <c:v>5.7179999999999813</c:v>
                </c:pt>
                <c:pt idx="431">
                  <c:v>5.7266666666666479</c:v>
                </c:pt>
                <c:pt idx="432">
                  <c:v>5.7353333333333145</c:v>
                </c:pt>
                <c:pt idx="433">
                  <c:v>5.7439999999999811</c:v>
                </c:pt>
                <c:pt idx="434">
                  <c:v>5.7526666666666477</c:v>
                </c:pt>
                <c:pt idx="435">
                  <c:v>5.7613333333333143</c:v>
                </c:pt>
                <c:pt idx="436">
                  <c:v>5.7699999999999809</c:v>
                </c:pt>
                <c:pt idx="437">
                  <c:v>5.7786666666666475</c:v>
                </c:pt>
                <c:pt idx="438">
                  <c:v>5.7873333333333141</c:v>
                </c:pt>
                <c:pt idx="439">
                  <c:v>5.7959999999999807</c:v>
                </c:pt>
                <c:pt idx="440">
                  <c:v>5.8046666666666473</c:v>
                </c:pt>
                <c:pt idx="441">
                  <c:v>5.8133333333333139</c:v>
                </c:pt>
                <c:pt idx="442">
                  <c:v>5.8219999999999805</c:v>
                </c:pt>
                <c:pt idx="443">
                  <c:v>5.8306666666666471</c:v>
                </c:pt>
                <c:pt idx="444">
                  <c:v>5.8393333333333137</c:v>
                </c:pt>
                <c:pt idx="445">
                  <c:v>5.8479999999999803</c:v>
                </c:pt>
                <c:pt idx="446">
                  <c:v>5.8566666666666469</c:v>
                </c:pt>
                <c:pt idx="447">
                  <c:v>5.8653333333333135</c:v>
                </c:pt>
                <c:pt idx="448">
                  <c:v>5.8739999999999801</c:v>
                </c:pt>
                <c:pt idx="449">
                  <c:v>5.8826666666666467</c:v>
                </c:pt>
                <c:pt idx="450">
                  <c:v>5.8913333333333133</c:v>
                </c:pt>
                <c:pt idx="451">
                  <c:v>5.8999999999999799</c:v>
                </c:pt>
                <c:pt idx="452">
                  <c:v>5.9086666666666465</c:v>
                </c:pt>
                <c:pt idx="453">
                  <c:v>5.9173333333333131</c:v>
                </c:pt>
                <c:pt idx="454">
                  <c:v>5.9259999999999797</c:v>
                </c:pt>
                <c:pt idx="455">
                  <c:v>5.9346666666666463</c:v>
                </c:pt>
                <c:pt idx="456">
                  <c:v>5.9433333333333129</c:v>
                </c:pt>
                <c:pt idx="457">
                  <c:v>5.9519999999999795</c:v>
                </c:pt>
                <c:pt idx="458">
                  <c:v>5.9606666666666461</c:v>
                </c:pt>
                <c:pt idx="459">
                  <c:v>5.9693333333333127</c:v>
                </c:pt>
                <c:pt idx="460">
                  <c:v>5.9779999999999793</c:v>
                </c:pt>
                <c:pt idx="461">
                  <c:v>5.9866666666666459</c:v>
                </c:pt>
                <c:pt idx="462">
                  <c:v>5.9953333333333125</c:v>
                </c:pt>
                <c:pt idx="463">
                  <c:v>6.0039999999999791</c:v>
                </c:pt>
                <c:pt idx="464">
                  <c:v>6.0126666666666457</c:v>
                </c:pt>
                <c:pt idx="465">
                  <c:v>6.0213333333333123</c:v>
                </c:pt>
                <c:pt idx="466">
                  <c:v>6.0299999999999789</c:v>
                </c:pt>
                <c:pt idx="467">
                  <c:v>6.0386666666666455</c:v>
                </c:pt>
                <c:pt idx="468">
                  <c:v>6.0473333333333121</c:v>
                </c:pt>
                <c:pt idx="469">
                  <c:v>6.0559999999999787</c:v>
                </c:pt>
                <c:pt idx="470">
                  <c:v>6.0646666666666453</c:v>
                </c:pt>
                <c:pt idx="471">
                  <c:v>6.0733333333333119</c:v>
                </c:pt>
                <c:pt idx="472">
                  <c:v>6.0819999999999785</c:v>
                </c:pt>
                <c:pt idx="473">
                  <c:v>6.0906666666666451</c:v>
                </c:pt>
                <c:pt idx="474">
                  <c:v>6.0993333333333117</c:v>
                </c:pt>
                <c:pt idx="475">
                  <c:v>6.1079999999999783</c:v>
                </c:pt>
                <c:pt idx="476">
                  <c:v>6.1166666666666449</c:v>
                </c:pt>
                <c:pt idx="477">
                  <c:v>6.1253333333333115</c:v>
                </c:pt>
                <c:pt idx="478">
                  <c:v>6.1339999999999781</c:v>
                </c:pt>
                <c:pt idx="479">
                  <c:v>6.1426666666666447</c:v>
                </c:pt>
                <c:pt idx="480">
                  <c:v>6.1513333333333113</c:v>
                </c:pt>
                <c:pt idx="481">
                  <c:v>6.1599999999999779</c:v>
                </c:pt>
                <c:pt idx="482">
                  <c:v>6.1686666666666445</c:v>
                </c:pt>
                <c:pt idx="483">
                  <c:v>6.1773333333333111</c:v>
                </c:pt>
                <c:pt idx="484">
                  <c:v>6.1859999999999777</c:v>
                </c:pt>
                <c:pt idx="485">
                  <c:v>6.1946666666666443</c:v>
                </c:pt>
                <c:pt idx="486">
                  <c:v>6.2033333333333109</c:v>
                </c:pt>
                <c:pt idx="487">
                  <c:v>6.2119999999999775</c:v>
                </c:pt>
                <c:pt idx="488">
                  <c:v>6.2206666666666441</c:v>
                </c:pt>
                <c:pt idx="489">
                  <c:v>6.2293333333333107</c:v>
                </c:pt>
                <c:pt idx="490">
                  <c:v>6.2379999999999773</c:v>
                </c:pt>
                <c:pt idx="491">
                  <c:v>6.2466666666666439</c:v>
                </c:pt>
                <c:pt idx="492">
                  <c:v>6.2553333333333105</c:v>
                </c:pt>
                <c:pt idx="493">
                  <c:v>6.2639999999999771</c:v>
                </c:pt>
                <c:pt idx="494">
                  <c:v>6.2726666666666437</c:v>
                </c:pt>
                <c:pt idx="495">
                  <c:v>6.2813333333333103</c:v>
                </c:pt>
                <c:pt idx="496">
                  <c:v>6.2899999999999769</c:v>
                </c:pt>
                <c:pt idx="497">
                  <c:v>6.2986666666666435</c:v>
                </c:pt>
                <c:pt idx="498">
                  <c:v>6.3073333333333101</c:v>
                </c:pt>
                <c:pt idx="499">
                  <c:v>6.3159999999999767</c:v>
                </c:pt>
                <c:pt idx="500">
                  <c:v>6.3246666666666433</c:v>
                </c:pt>
                <c:pt idx="501">
                  <c:v>6.3333333333333099</c:v>
                </c:pt>
                <c:pt idx="502">
                  <c:v>6.3419999999999765</c:v>
                </c:pt>
                <c:pt idx="503">
                  <c:v>6.3506666666666431</c:v>
                </c:pt>
                <c:pt idx="504">
                  <c:v>6.3593333333333097</c:v>
                </c:pt>
                <c:pt idx="505">
                  <c:v>6.3679999999999763</c:v>
                </c:pt>
                <c:pt idx="506">
                  <c:v>6.3766666666666429</c:v>
                </c:pt>
                <c:pt idx="507">
                  <c:v>6.3853333333333095</c:v>
                </c:pt>
                <c:pt idx="508">
                  <c:v>6.3939999999999761</c:v>
                </c:pt>
                <c:pt idx="509">
                  <c:v>6.4026666666666427</c:v>
                </c:pt>
                <c:pt idx="510">
                  <c:v>6.4113333333333093</c:v>
                </c:pt>
                <c:pt idx="511">
                  <c:v>6.4199999999999759</c:v>
                </c:pt>
                <c:pt idx="512">
                  <c:v>6.4286666666666425</c:v>
                </c:pt>
                <c:pt idx="513">
                  <c:v>6.4373333333333091</c:v>
                </c:pt>
                <c:pt idx="514">
                  <c:v>6.4459999999999757</c:v>
                </c:pt>
                <c:pt idx="515">
                  <c:v>6.4546666666666423</c:v>
                </c:pt>
                <c:pt idx="516">
                  <c:v>6.4633333333333089</c:v>
                </c:pt>
                <c:pt idx="517">
                  <c:v>6.4719999999999756</c:v>
                </c:pt>
                <c:pt idx="518">
                  <c:v>6.4806666666666422</c:v>
                </c:pt>
                <c:pt idx="519">
                  <c:v>6.4893333333333088</c:v>
                </c:pt>
                <c:pt idx="520">
                  <c:v>6.4979999999999754</c:v>
                </c:pt>
                <c:pt idx="521">
                  <c:v>6.506666666666642</c:v>
                </c:pt>
                <c:pt idx="522">
                  <c:v>6.5153333333333086</c:v>
                </c:pt>
                <c:pt idx="523">
                  <c:v>6.5239999999999752</c:v>
                </c:pt>
                <c:pt idx="524">
                  <c:v>6.5326666666666418</c:v>
                </c:pt>
                <c:pt idx="525">
                  <c:v>6.5413333333333084</c:v>
                </c:pt>
                <c:pt idx="526">
                  <c:v>6.549999999999975</c:v>
                </c:pt>
                <c:pt idx="527">
                  <c:v>6.5586666666666416</c:v>
                </c:pt>
                <c:pt idx="528">
                  <c:v>6.5673333333333082</c:v>
                </c:pt>
                <c:pt idx="529">
                  <c:v>6.5759999999999748</c:v>
                </c:pt>
                <c:pt idx="530">
                  <c:v>6.5846666666666414</c:v>
                </c:pt>
                <c:pt idx="531">
                  <c:v>6.593333333333308</c:v>
                </c:pt>
                <c:pt idx="532">
                  <c:v>6.6019999999999746</c:v>
                </c:pt>
                <c:pt idx="533">
                  <c:v>6.6106666666666412</c:v>
                </c:pt>
                <c:pt idx="534">
                  <c:v>6.6193333333333078</c:v>
                </c:pt>
                <c:pt idx="535">
                  <c:v>6.6279999999999744</c:v>
                </c:pt>
                <c:pt idx="536">
                  <c:v>6.636666666666641</c:v>
                </c:pt>
                <c:pt idx="537">
                  <c:v>6.6453333333333076</c:v>
                </c:pt>
                <c:pt idx="538">
                  <c:v>6.6539999999999742</c:v>
                </c:pt>
                <c:pt idx="539">
                  <c:v>6.6626666666666408</c:v>
                </c:pt>
                <c:pt idx="540">
                  <c:v>6.6713333333333074</c:v>
                </c:pt>
                <c:pt idx="541">
                  <c:v>6.679999999999974</c:v>
                </c:pt>
                <c:pt idx="542">
                  <c:v>6.6886666666666406</c:v>
                </c:pt>
                <c:pt idx="543">
                  <c:v>6.6973333333333072</c:v>
                </c:pt>
                <c:pt idx="544">
                  <c:v>6.7059999999999738</c:v>
                </c:pt>
                <c:pt idx="545">
                  <c:v>6.7146666666666404</c:v>
                </c:pt>
                <c:pt idx="546">
                  <c:v>6.723333333333307</c:v>
                </c:pt>
                <c:pt idx="547">
                  <c:v>6.7319999999999736</c:v>
                </c:pt>
                <c:pt idx="548">
                  <c:v>6.7406666666666402</c:v>
                </c:pt>
                <c:pt idx="549">
                  <c:v>6.7493333333333068</c:v>
                </c:pt>
                <c:pt idx="550">
                  <c:v>6.7579999999999734</c:v>
                </c:pt>
                <c:pt idx="551">
                  <c:v>6.76666666666664</c:v>
                </c:pt>
                <c:pt idx="552">
                  <c:v>6.7753333333333066</c:v>
                </c:pt>
                <c:pt idx="553">
                  <c:v>6.7839999999999732</c:v>
                </c:pt>
                <c:pt idx="554">
                  <c:v>6.7926666666666398</c:v>
                </c:pt>
                <c:pt idx="555">
                  <c:v>6.8013333333333064</c:v>
                </c:pt>
                <c:pt idx="556">
                  <c:v>6.809999999999973</c:v>
                </c:pt>
                <c:pt idx="557">
                  <c:v>6.8186666666666396</c:v>
                </c:pt>
                <c:pt idx="558">
                  <c:v>6.8273333333333062</c:v>
                </c:pt>
                <c:pt idx="559">
                  <c:v>6.8359999999999728</c:v>
                </c:pt>
                <c:pt idx="560">
                  <c:v>6.8446666666666394</c:v>
                </c:pt>
                <c:pt idx="561">
                  <c:v>6.853333333333306</c:v>
                </c:pt>
                <c:pt idx="562">
                  <c:v>6.8619999999999726</c:v>
                </c:pt>
                <c:pt idx="563">
                  <c:v>6.8706666666666392</c:v>
                </c:pt>
                <c:pt idx="564">
                  <c:v>6.8793333333333058</c:v>
                </c:pt>
                <c:pt idx="565">
                  <c:v>6.8879999999999724</c:v>
                </c:pt>
                <c:pt idx="566">
                  <c:v>6.896666666666639</c:v>
                </c:pt>
                <c:pt idx="567">
                  <c:v>6.9053333333333056</c:v>
                </c:pt>
                <c:pt idx="568">
                  <c:v>6.9139999999999722</c:v>
                </c:pt>
                <c:pt idx="569">
                  <c:v>6.9226666666666388</c:v>
                </c:pt>
                <c:pt idx="570">
                  <c:v>6.9313333333333054</c:v>
                </c:pt>
                <c:pt idx="571">
                  <c:v>6.939999999999972</c:v>
                </c:pt>
                <c:pt idx="572">
                  <c:v>6.9486666666666386</c:v>
                </c:pt>
                <c:pt idx="573">
                  <c:v>6.9573333333333052</c:v>
                </c:pt>
                <c:pt idx="574">
                  <c:v>6.9659999999999718</c:v>
                </c:pt>
                <c:pt idx="575">
                  <c:v>6.9746666666666384</c:v>
                </c:pt>
                <c:pt idx="576">
                  <c:v>6.983333333333305</c:v>
                </c:pt>
                <c:pt idx="577">
                  <c:v>6.9919999999999716</c:v>
                </c:pt>
                <c:pt idx="578">
                  <c:v>7.0006666666666382</c:v>
                </c:pt>
                <c:pt idx="579">
                  <c:v>7.0093333333333048</c:v>
                </c:pt>
                <c:pt idx="580">
                  <c:v>7.0179999999999714</c:v>
                </c:pt>
                <c:pt idx="581">
                  <c:v>7.026666666666638</c:v>
                </c:pt>
                <c:pt idx="582">
                  <c:v>7.0353333333333046</c:v>
                </c:pt>
                <c:pt idx="583">
                  <c:v>7.0439999999999712</c:v>
                </c:pt>
                <c:pt idx="584">
                  <c:v>7.0526666666666378</c:v>
                </c:pt>
                <c:pt idx="585">
                  <c:v>7.0613333333333044</c:v>
                </c:pt>
                <c:pt idx="586">
                  <c:v>7.069999999999971</c:v>
                </c:pt>
                <c:pt idx="587">
                  <c:v>7.0786666666666376</c:v>
                </c:pt>
                <c:pt idx="588">
                  <c:v>7.0873333333333042</c:v>
                </c:pt>
                <c:pt idx="589">
                  <c:v>7.0959999999999708</c:v>
                </c:pt>
                <c:pt idx="590">
                  <c:v>7.1046666666666374</c:v>
                </c:pt>
                <c:pt idx="591">
                  <c:v>7.113333333333304</c:v>
                </c:pt>
                <c:pt idx="592">
                  <c:v>7.1219999999999706</c:v>
                </c:pt>
                <c:pt idx="593">
                  <c:v>7.1306666666666372</c:v>
                </c:pt>
                <c:pt idx="594">
                  <c:v>7.1393333333333038</c:v>
                </c:pt>
                <c:pt idx="595">
                  <c:v>7.1479999999999704</c:v>
                </c:pt>
                <c:pt idx="596">
                  <c:v>7.156666666666637</c:v>
                </c:pt>
                <c:pt idx="597">
                  <c:v>7.1653333333333036</c:v>
                </c:pt>
                <c:pt idx="598">
                  <c:v>7.1739999999999702</c:v>
                </c:pt>
                <c:pt idx="599">
                  <c:v>7.1826666666666368</c:v>
                </c:pt>
                <c:pt idx="600">
                  <c:v>7.1913333333333034</c:v>
                </c:pt>
                <c:pt idx="601">
                  <c:v>7.19999999999997</c:v>
                </c:pt>
                <c:pt idx="602">
                  <c:v>7.2086666666666366</c:v>
                </c:pt>
                <c:pt idx="603">
                  <c:v>7.2173333333333032</c:v>
                </c:pt>
                <c:pt idx="604">
                  <c:v>7.2259999999999698</c:v>
                </c:pt>
                <c:pt idx="605">
                  <c:v>7.2346666666666364</c:v>
                </c:pt>
                <c:pt idx="606">
                  <c:v>7.243333333333303</c:v>
                </c:pt>
                <c:pt idx="607">
                  <c:v>7.2519999999999696</c:v>
                </c:pt>
                <c:pt idx="608">
                  <c:v>7.2606666666666362</c:v>
                </c:pt>
                <c:pt idx="609">
                  <c:v>7.2693333333333028</c:v>
                </c:pt>
                <c:pt idx="610">
                  <c:v>7.2779999999999694</c:v>
                </c:pt>
                <c:pt idx="611">
                  <c:v>7.286666666666636</c:v>
                </c:pt>
                <c:pt idx="612">
                  <c:v>7.2953333333333026</c:v>
                </c:pt>
                <c:pt idx="613">
                  <c:v>7.3039999999999692</c:v>
                </c:pt>
                <c:pt idx="614">
                  <c:v>7.3126666666666358</c:v>
                </c:pt>
                <c:pt idx="615">
                  <c:v>7.3213333333333024</c:v>
                </c:pt>
                <c:pt idx="616">
                  <c:v>7.329999999999969</c:v>
                </c:pt>
                <c:pt idx="617">
                  <c:v>7.3386666666666356</c:v>
                </c:pt>
                <c:pt idx="618">
                  <c:v>7.3473333333333022</c:v>
                </c:pt>
                <c:pt idx="619">
                  <c:v>7.3559999999999688</c:v>
                </c:pt>
                <c:pt idx="620">
                  <c:v>7.3646666666666354</c:v>
                </c:pt>
                <c:pt idx="621">
                  <c:v>7.373333333333302</c:v>
                </c:pt>
                <c:pt idx="622">
                  <c:v>7.3819999999999686</c:v>
                </c:pt>
                <c:pt idx="623">
                  <c:v>7.3906666666666352</c:v>
                </c:pt>
                <c:pt idx="624">
                  <c:v>7.3993333333333018</c:v>
                </c:pt>
                <c:pt idx="625">
                  <c:v>7.4079999999999684</c:v>
                </c:pt>
                <c:pt idx="626">
                  <c:v>7.416666666666635</c:v>
                </c:pt>
                <c:pt idx="627">
                  <c:v>7.4253333333333016</c:v>
                </c:pt>
                <c:pt idx="628">
                  <c:v>7.4339999999999682</c:v>
                </c:pt>
                <c:pt idx="629">
                  <c:v>7.4426666666666348</c:v>
                </c:pt>
                <c:pt idx="630">
                  <c:v>7.4513333333333014</c:v>
                </c:pt>
                <c:pt idx="631">
                  <c:v>7.459999999999968</c:v>
                </c:pt>
                <c:pt idx="632">
                  <c:v>7.4686666666666346</c:v>
                </c:pt>
                <c:pt idx="633">
                  <c:v>7.4773333333333012</c:v>
                </c:pt>
                <c:pt idx="634">
                  <c:v>7.4859999999999678</c:v>
                </c:pt>
                <c:pt idx="635">
                  <c:v>7.4946666666666344</c:v>
                </c:pt>
                <c:pt idx="636">
                  <c:v>7.503333333333301</c:v>
                </c:pt>
                <c:pt idx="637">
                  <c:v>7.5119999999999676</c:v>
                </c:pt>
                <c:pt idx="638">
                  <c:v>7.5206666666666342</c:v>
                </c:pt>
                <c:pt idx="639">
                  <c:v>7.5293333333333008</c:v>
                </c:pt>
                <c:pt idx="640">
                  <c:v>7.5379999999999674</c:v>
                </c:pt>
                <c:pt idx="641">
                  <c:v>7.546666666666634</c:v>
                </c:pt>
                <c:pt idx="642">
                  <c:v>7.5553333333333006</c:v>
                </c:pt>
                <c:pt idx="643">
                  <c:v>7.5639999999999672</c:v>
                </c:pt>
                <c:pt idx="644">
                  <c:v>7.5726666666666338</c:v>
                </c:pt>
                <c:pt idx="645">
                  <c:v>7.5813333333333004</c:v>
                </c:pt>
                <c:pt idx="646">
                  <c:v>7.589999999999967</c:v>
                </c:pt>
                <c:pt idx="647">
                  <c:v>7.5986666666666336</c:v>
                </c:pt>
                <c:pt idx="648">
                  <c:v>7.6073333333333002</c:v>
                </c:pt>
                <c:pt idx="649">
                  <c:v>7.6159999999999668</c:v>
                </c:pt>
                <c:pt idx="650">
                  <c:v>7.6246666666666334</c:v>
                </c:pt>
                <c:pt idx="651">
                  <c:v>7.6333333333333</c:v>
                </c:pt>
                <c:pt idx="652">
                  <c:v>7.6419999999999666</c:v>
                </c:pt>
                <c:pt idx="653">
                  <c:v>7.6506666666666332</c:v>
                </c:pt>
                <c:pt idx="654">
                  <c:v>7.6593333333332998</c:v>
                </c:pt>
                <c:pt idx="655">
                  <c:v>7.6679999999999664</c:v>
                </c:pt>
                <c:pt idx="656">
                  <c:v>7.676666666666633</c:v>
                </c:pt>
                <c:pt idx="657">
                  <c:v>7.6853333333332996</c:v>
                </c:pt>
                <c:pt idx="658">
                  <c:v>7.6939999999999662</c:v>
                </c:pt>
                <c:pt idx="659">
                  <c:v>7.7026666666666328</c:v>
                </c:pt>
                <c:pt idx="660">
                  <c:v>7.7113333333332994</c:v>
                </c:pt>
                <c:pt idx="661">
                  <c:v>7.719999999999966</c:v>
                </c:pt>
                <c:pt idx="662">
                  <c:v>7.7286666666666326</c:v>
                </c:pt>
                <c:pt idx="663">
                  <c:v>7.7373333333332992</c:v>
                </c:pt>
                <c:pt idx="664">
                  <c:v>7.7459999999999658</c:v>
                </c:pt>
                <c:pt idx="665">
                  <c:v>7.7546666666666324</c:v>
                </c:pt>
                <c:pt idx="666">
                  <c:v>7.763333333333299</c:v>
                </c:pt>
                <c:pt idx="667">
                  <c:v>7.7719999999999656</c:v>
                </c:pt>
                <c:pt idx="668">
                  <c:v>7.7806666666666322</c:v>
                </c:pt>
                <c:pt idx="669">
                  <c:v>7.7893333333332988</c:v>
                </c:pt>
                <c:pt idx="670">
                  <c:v>7.7979999999999654</c:v>
                </c:pt>
                <c:pt idx="671">
                  <c:v>7.806666666666632</c:v>
                </c:pt>
                <c:pt idx="672">
                  <c:v>7.8153333333332986</c:v>
                </c:pt>
                <c:pt idx="673">
                  <c:v>7.8239999999999652</c:v>
                </c:pt>
                <c:pt idx="674">
                  <c:v>7.8326666666666318</c:v>
                </c:pt>
                <c:pt idx="675">
                  <c:v>7.8413333333332984</c:v>
                </c:pt>
                <c:pt idx="676">
                  <c:v>7.849999999999965</c:v>
                </c:pt>
                <c:pt idx="677">
                  <c:v>7.8586666666666316</c:v>
                </c:pt>
                <c:pt idx="678">
                  <c:v>7.8673333333332982</c:v>
                </c:pt>
                <c:pt idx="679">
                  <c:v>7.8759999999999648</c:v>
                </c:pt>
                <c:pt idx="680">
                  <c:v>7.8846666666666314</c:v>
                </c:pt>
                <c:pt idx="681">
                  <c:v>7.893333333333298</c:v>
                </c:pt>
                <c:pt idx="682">
                  <c:v>7.9019999999999646</c:v>
                </c:pt>
                <c:pt idx="683">
                  <c:v>7.9106666666666312</c:v>
                </c:pt>
                <c:pt idx="684">
                  <c:v>7.9193333333332978</c:v>
                </c:pt>
                <c:pt idx="685">
                  <c:v>7.9279999999999644</c:v>
                </c:pt>
                <c:pt idx="686">
                  <c:v>7.936666666666631</c:v>
                </c:pt>
                <c:pt idx="687">
                  <c:v>7.9453333333332976</c:v>
                </c:pt>
                <c:pt idx="688">
                  <c:v>7.9539999999999642</c:v>
                </c:pt>
                <c:pt idx="689">
                  <c:v>7.9626666666666308</c:v>
                </c:pt>
                <c:pt idx="690">
                  <c:v>7.9713333333332974</c:v>
                </c:pt>
                <c:pt idx="691">
                  <c:v>7.979999999999964</c:v>
                </c:pt>
                <c:pt idx="692">
                  <c:v>7.9886666666666306</c:v>
                </c:pt>
                <c:pt idx="693">
                  <c:v>7.9973333333332972</c:v>
                </c:pt>
                <c:pt idx="694">
                  <c:v>8.0059999999999647</c:v>
                </c:pt>
                <c:pt idx="695">
                  <c:v>8.0146666666666313</c:v>
                </c:pt>
                <c:pt idx="696">
                  <c:v>8.0233333333332979</c:v>
                </c:pt>
                <c:pt idx="697">
                  <c:v>8.0319999999999645</c:v>
                </c:pt>
                <c:pt idx="698">
                  <c:v>8.0406666666666311</c:v>
                </c:pt>
                <c:pt idx="699">
                  <c:v>8.0493333333332977</c:v>
                </c:pt>
                <c:pt idx="700">
                  <c:v>8.0579999999999643</c:v>
                </c:pt>
                <c:pt idx="701">
                  <c:v>8.0666666666666309</c:v>
                </c:pt>
                <c:pt idx="702">
                  <c:v>8.0753333333332975</c:v>
                </c:pt>
                <c:pt idx="703">
                  <c:v>8.0839999999999641</c:v>
                </c:pt>
                <c:pt idx="704">
                  <c:v>8.0926666666666307</c:v>
                </c:pt>
                <c:pt idx="705">
                  <c:v>8.1013333333332973</c:v>
                </c:pt>
                <c:pt idx="706">
                  <c:v>8.1099999999999639</c:v>
                </c:pt>
                <c:pt idx="707">
                  <c:v>8.1186666666666305</c:v>
                </c:pt>
                <c:pt idx="708">
                  <c:v>8.1273333333332971</c:v>
                </c:pt>
                <c:pt idx="709">
                  <c:v>8.1359999999999637</c:v>
                </c:pt>
                <c:pt idx="710">
                  <c:v>8.1446666666666303</c:v>
                </c:pt>
                <c:pt idx="711">
                  <c:v>8.1533333333332969</c:v>
                </c:pt>
                <c:pt idx="712">
                  <c:v>8.1619999999999635</c:v>
                </c:pt>
                <c:pt idx="713">
                  <c:v>8.1706666666666301</c:v>
                </c:pt>
                <c:pt idx="714">
                  <c:v>8.1793333333332967</c:v>
                </c:pt>
                <c:pt idx="715">
                  <c:v>8.1879999999999633</c:v>
                </c:pt>
                <c:pt idx="716">
                  <c:v>8.1966666666666299</c:v>
                </c:pt>
                <c:pt idx="717">
                  <c:v>8.2053333333332965</c:v>
                </c:pt>
                <c:pt idx="718">
                  <c:v>8.2139999999999631</c:v>
                </c:pt>
                <c:pt idx="719">
                  <c:v>8.2226666666666297</c:v>
                </c:pt>
                <c:pt idx="720">
                  <c:v>8.2313333333332963</c:v>
                </c:pt>
                <c:pt idx="721">
                  <c:v>8.2399999999999629</c:v>
                </c:pt>
                <c:pt idx="722">
                  <c:v>8.2486666666666295</c:v>
                </c:pt>
                <c:pt idx="723">
                  <c:v>8.2573333333332961</c:v>
                </c:pt>
                <c:pt idx="724">
                  <c:v>8.2659999999999627</c:v>
                </c:pt>
                <c:pt idx="725">
                  <c:v>8.2746666666666293</c:v>
                </c:pt>
                <c:pt idx="726">
                  <c:v>8.2833333333332959</c:v>
                </c:pt>
                <c:pt idx="727">
                  <c:v>8.2919999999999625</c:v>
                </c:pt>
                <c:pt idx="728">
                  <c:v>8.3006666666666291</c:v>
                </c:pt>
                <c:pt idx="729">
                  <c:v>8.3093333333332957</c:v>
                </c:pt>
                <c:pt idx="730">
                  <c:v>8.3179999999999623</c:v>
                </c:pt>
                <c:pt idx="731">
                  <c:v>8.3266666666666289</c:v>
                </c:pt>
                <c:pt idx="732">
                  <c:v>8.3353333333332955</c:v>
                </c:pt>
                <c:pt idx="733">
                  <c:v>8.3439999999999621</c:v>
                </c:pt>
                <c:pt idx="734">
                  <c:v>8.3526666666666287</c:v>
                </c:pt>
                <c:pt idx="735">
                  <c:v>8.3613333333332953</c:v>
                </c:pt>
                <c:pt idx="736">
                  <c:v>8.3699999999999619</c:v>
                </c:pt>
                <c:pt idx="737">
                  <c:v>8.3786666666666285</c:v>
                </c:pt>
                <c:pt idx="738">
                  <c:v>8.3873333333332951</c:v>
                </c:pt>
                <c:pt idx="739">
                  <c:v>8.3959999999999617</c:v>
                </c:pt>
                <c:pt idx="740">
                  <c:v>8.4046666666666283</c:v>
                </c:pt>
                <c:pt idx="741">
                  <c:v>8.4133333333332949</c:v>
                </c:pt>
                <c:pt idx="742">
                  <c:v>8.4219999999999615</c:v>
                </c:pt>
                <c:pt idx="743">
                  <c:v>8.4306666666666281</c:v>
                </c:pt>
                <c:pt idx="744">
                  <c:v>8.4393333333332947</c:v>
                </c:pt>
                <c:pt idx="745">
                  <c:v>8.4479999999999613</c:v>
                </c:pt>
                <c:pt idx="746">
                  <c:v>8.4566666666666279</c:v>
                </c:pt>
                <c:pt idx="747">
                  <c:v>8.4653333333332945</c:v>
                </c:pt>
                <c:pt idx="748">
                  <c:v>8.4739999999999611</c:v>
                </c:pt>
                <c:pt idx="749">
                  <c:v>8.4826666666666277</c:v>
                </c:pt>
                <c:pt idx="750">
                  <c:v>8.4913333333332943</c:v>
                </c:pt>
                <c:pt idx="751">
                  <c:v>8.4999999999999609</c:v>
                </c:pt>
                <c:pt idx="752">
                  <c:v>8.5086666666666275</c:v>
                </c:pt>
                <c:pt idx="753">
                  <c:v>8.5173333333332941</c:v>
                </c:pt>
                <c:pt idx="754">
                  <c:v>8.5259999999999607</c:v>
                </c:pt>
                <c:pt idx="755">
                  <c:v>8.5346666666666273</c:v>
                </c:pt>
                <c:pt idx="756">
                  <c:v>8.5433333333332939</c:v>
                </c:pt>
                <c:pt idx="757">
                  <c:v>8.5519999999999605</c:v>
                </c:pt>
                <c:pt idx="758">
                  <c:v>8.5606666666666271</c:v>
                </c:pt>
                <c:pt idx="759">
                  <c:v>8.5693333333332937</c:v>
                </c:pt>
                <c:pt idx="760">
                  <c:v>8.5779999999999603</c:v>
                </c:pt>
                <c:pt idx="761">
                  <c:v>8.5866666666666269</c:v>
                </c:pt>
                <c:pt idx="762">
                  <c:v>8.5953333333332935</c:v>
                </c:pt>
                <c:pt idx="763">
                  <c:v>8.6039999999999601</c:v>
                </c:pt>
                <c:pt idx="764">
                  <c:v>8.6126666666666267</c:v>
                </c:pt>
                <c:pt idx="765">
                  <c:v>8.6213333333332933</c:v>
                </c:pt>
                <c:pt idx="766">
                  <c:v>8.6299999999999599</c:v>
                </c:pt>
                <c:pt idx="767">
                  <c:v>8.6386666666666265</c:v>
                </c:pt>
                <c:pt idx="768">
                  <c:v>8.6473333333332931</c:v>
                </c:pt>
                <c:pt idx="769">
                  <c:v>8.6559999999999597</c:v>
                </c:pt>
                <c:pt idx="770">
                  <c:v>8.6646666666666263</c:v>
                </c:pt>
                <c:pt idx="771">
                  <c:v>8.6733333333332929</c:v>
                </c:pt>
                <c:pt idx="772">
                  <c:v>8.6819999999999595</c:v>
                </c:pt>
                <c:pt idx="773">
                  <c:v>8.6906666666666261</c:v>
                </c:pt>
                <c:pt idx="774">
                  <c:v>8.6993333333332927</c:v>
                </c:pt>
                <c:pt idx="775">
                  <c:v>8.7079999999999593</c:v>
                </c:pt>
                <c:pt idx="776">
                  <c:v>8.7166666666666259</c:v>
                </c:pt>
                <c:pt idx="777">
                  <c:v>8.7253333333332925</c:v>
                </c:pt>
                <c:pt idx="778">
                  <c:v>8.7339999999999591</c:v>
                </c:pt>
                <c:pt idx="779">
                  <c:v>8.7426666666666257</c:v>
                </c:pt>
                <c:pt idx="780">
                  <c:v>8.7513333333332923</c:v>
                </c:pt>
                <c:pt idx="781">
                  <c:v>8.7599999999999589</c:v>
                </c:pt>
                <c:pt idx="782">
                  <c:v>8.7686666666666255</c:v>
                </c:pt>
                <c:pt idx="783">
                  <c:v>8.7773333333332921</c:v>
                </c:pt>
                <c:pt idx="784">
                  <c:v>8.7859999999999587</c:v>
                </c:pt>
                <c:pt idx="785">
                  <c:v>8.7946666666666253</c:v>
                </c:pt>
                <c:pt idx="786">
                  <c:v>8.8033333333332919</c:v>
                </c:pt>
                <c:pt idx="787">
                  <c:v>8.8119999999999585</c:v>
                </c:pt>
                <c:pt idx="788">
                  <c:v>8.8206666666666251</c:v>
                </c:pt>
                <c:pt idx="789">
                  <c:v>8.8293333333332917</c:v>
                </c:pt>
                <c:pt idx="790">
                  <c:v>8.8379999999999583</c:v>
                </c:pt>
                <c:pt idx="791">
                  <c:v>8.8466666666666249</c:v>
                </c:pt>
                <c:pt idx="792">
                  <c:v>8.8553333333332915</c:v>
                </c:pt>
                <c:pt idx="793">
                  <c:v>8.8639999999999581</c:v>
                </c:pt>
                <c:pt idx="794">
                  <c:v>8.8726666666666247</c:v>
                </c:pt>
                <c:pt idx="795">
                  <c:v>8.8813333333332913</c:v>
                </c:pt>
                <c:pt idx="796">
                  <c:v>8.8899999999999579</c:v>
                </c:pt>
                <c:pt idx="797">
                  <c:v>8.8986666666666245</c:v>
                </c:pt>
                <c:pt idx="798">
                  <c:v>8.9073333333332911</c:v>
                </c:pt>
                <c:pt idx="799">
                  <c:v>8.9159999999999577</c:v>
                </c:pt>
                <c:pt idx="800">
                  <c:v>8.9246666666666243</c:v>
                </c:pt>
                <c:pt idx="801">
                  <c:v>8.9333333333332909</c:v>
                </c:pt>
                <c:pt idx="802">
                  <c:v>8.9419999999999575</c:v>
                </c:pt>
                <c:pt idx="803">
                  <c:v>8.9506666666666241</c:v>
                </c:pt>
                <c:pt idx="804">
                  <c:v>8.9593333333332907</c:v>
                </c:pt>
                <c:pt idx="805">
                  <c:v>8.9679999999999573</c:v>
                </c:pt>
                <c:pt idx="806">
                  <c:v>8.9766666666666239</c:v>
                </c:pt>
                <c:pt idx="807">
                  <c:v>8.9853333333332905</c:v>
                </c:pt>
                <c:pt idx="808">
                  <c:v>8.9939999999999571</c:v>
                </c:pt>
                <c:pt idx="809">
                  <c:v>9.0026666666666237</c:v>
                </c:pt>
                <c:pt idx="810">
                  <c:v>9.0113333333332903</c:v>
                </c:pt>
                <c:pt idx="811">
                  <c:v>9.0199999999999569</c:v>
                </c:pt>
                <c:pt idx="812">
                  <c:v>9.0286666666666235</c:v>
                </c:pt>
                <c:pt idx="813">
                  <c:v>9.0373333333332901</c:v>
                </c:pt>
                <c:pt idx="814">
                  <c:v>9.0459999999999567</c:v>
                </c:pt>
                <c:pt idx="815">
                  <c:v>9.0546666666666233</c:v>
                </c:pt>
                <c:pt idx="816">
                  <c:v>9.0633333333332899</c:v>
                </c:pt>
                <c:pt idx="817">
                  <c:v>9.0719999999999565</c:v>
                </c:pt>
                <c:pt idx="818">
                  <c:v>9.0806666666666231</c:v>
                </c:pt>
                <c:pt idx="819">
                  <c:v>9.0893333333332897</c:v>
                </c:pt>
                <c:pt idx="820">
                  <c:v>9.0979999999999563</c:v>
                </c:pt>
                <c:pt idx="821">
                  <c:v>9.1066666666666229</c:v>
                </c:pt>
                <c:pt idx="822">
                  <c:v>9.1153333333332895</c:v>
                </c:pt>
                <c:pt idx="823">
                  <c:v>9.1239999999999561</c:v>
                </c:pt>
                <c:pt idx="824">
                  <c:v>9.1326666666666227</c:v>
                </c:pt>
                <c:pt idx="825">
                  <c:v>9.1413333333332893</c:v>
                </c:pt>
                <c:pt idx="826">
                  <c:v>9.1499999999999559</c:v>
                </c:pt>
                <c:pt idx="827">
                  <c:v>9.1586666666666225</c:v>
                </c:pt>
                <c:pt idx="828">
                  <c:v>9.1673333333332891</c:v>
                </c:pt>
                <c:pt idx="829">
                  <c:v>9.1759999999999557</c:v>
                </c:pt>
                <c:pt idx="830">
                  <c:v>9.1846666666666223</c:v>
                </c:pt>
                <c:pt idx="831">
                  <c:v>9.1933333333332889</c:v>
                </c:pt>
                <c:pt idx="832">
                  <c:v>9.2019999999999555</c:v>
                </c:pt>
                <c:pt idx="833">
                  <c:v>9.2106666666666221</c:v>
                </c:pt>
                <c:pt idx="834">
                  <c:v>9.2193333333332887</c:v>
                </c:pt>
                <c:pt idx="835">
                  <c:v>9.2279999999999553</c:v>
                </c:pt>
                <c:pt idx="836">
                  <c:v>9.2366666666666219</c:v>
                </c:pt>
                <c:pt idx="837">
                  <c:v>9.2453333333332886</c:v>
                </c:pt>
                <c:pt idx="838">
                  <c:v>9.2539999999999552</c:v>
                </c:pt>
                <c:pt idx="839">
                  <c:v>9.2626666666666218</c:v>
                </c:pt>
                <c:pt idx="840">
                  <c:v>9.2713333333332884</c:v>
                </c:pt>
                <c:pt idx="841">
                  <c:v>9.279999999999955</c:v>
                </c:pt>
                <c:pt idx="842">
                  <c:v>9.2886666666666216</c:v>
                </c:pt>
                <c:pt idx="843">
                  <c:v>9.2973333333332882</c:v>
                </c:pt>
                <c:pt idx="844">
                  <c:v>9.3059999999999548</c:v>
                </c:pt>
                <c:pt idx="845">
                  <c:v>9.3146666666666214</c:v>
                </c:pt>
                <c:pt idx="846">
                  <c:v>9.323333333333288</c:v>
                </c:pt>
                <c:pt idx="847">
                  <c:v>9.3319999999999546</c:v>
                </c:pt>
                <c:pt idx="848">
                  <c:v>9.3406666666666212</c:v>
                </c:pt>
                <c:pt idx="849">
                  <c:v>9.3493333333332878</c:v>
                </c:pt>
                <c:pt idx="850">
                  <c:v>9.3579999999999544</c:v>
                </c:pt>
                <c:pt idx="851">
                  <c:v>9.366666666666621</c:v>
                </c:pt>
                <c:pt idx="852">
                  <c:v>9.3753333333332876</c:v>
                </c:pt>
                <c:pt idx="853">
                  <c:v>9.3839999999999542</c:v>
                </c:pt>
                <c:pt idx="854">
                  <c:v>9.3926666666666208</c:v>
                </c:pt>
                <c:pt idx="855">
                  <c:v>9.4013333333332874</c:v>
                </c:pt>
                <c:pt idx="856">
                  <c:v>9.409999999999954</c:v>
                </c:pt>
                <c:pt idx="857">
                  <c:v>9.4186666666666206</c:v>
                </c:pt>
                <c:pt idx="858">
                  <c:v>9.4273333333332872</c:v>
                </c:pt>
                <c:pt idx="859">
                  <c:v>9.4359999999999538</c:v>
                </c:pt>
                <c:pt idx="860">
                  <c:v>9.4446666666666204</c:v>
                </c:pt>
                <c:pt idx="861">
                  <c:v>9.453333333333287</c:v>
                </c:pt>
                <c:pt idx="862">
                  <c:v>9.4619999999999536</c:v>
                </c:pt>
                <c:pt idx="863">
                  <c:v>9.4706666666666202</c:v>
                </c:pt>
                <c:pt idx="864">
                  <c:v>9.4793333333332868</c:v>
                </c:pt>
                <c:pt idx="865">
                  <c:v>9.4879999999999534</c:v>
                </c:pt>
                <c:pt idx="866">
                  <c:v>9.49666666666662</c:v>
                </c:pt>
                <c:pt idx="867">
                  <c:v>9.5053333333332866</c:v>
                </c:pt>
                <c:pt idx="868">
                  <c:v>9.5139999999999532</c:v>
                </c:pt>
                <c:pt idx="869">
                  <c:v>9.5226666666666198</c:v>
                </c:pt>
                <c:pt idx="870">
                  <c:v>9.5313333333332864</c:v>
                </c:pt>
                <c:pt idx="871">
                  <c:v>9.539999999999953</c:v>
                </c:pt>
                <c:pt idx="872">
                  <c:v>9.5486666666666196</c:v>
                </c:pt>
                <c:pt idx="873">
                  <c:v>9.5573333333332862</c:v>
                </c:pt>
                <c:pt idx="874">
                  <c:v>9.5659999999999528</c:v>
                </c:pt>
                <c:pt idx="875">
                  <c:v>9.5746666666666194</c:v>
                </c:pt>
                <c:pt idx="876">
                  <c:v>9.583333333333286</c:v>
                </c:pt>
                <c:pt idx="877">
                  <c:v>9.5919999999999526</c:v>
                </c:pt>
                <c:pt idx="878">
                  <c:v>9.6006666666666192</c:v>
                </c:pt>
                <c:pt idx="879">
                  <c:v>9.6093333333332858</c:v>
                </c:pt>
                <c:pt idx="880">
                  <c:v>9.6179999999999524</c:v>
                </c:pt>
                <c:pt idx="881">
                  <c:v>9.626666666666619</c:v>
                </c:pt>
                <c:pt idx="882">
                  <c:v>9.6353333333332856</c:v>
                </c:pt>
                <c:pt idx="883">
                  <c:v>9.6439999999999522</c:v>
                </c:pt>
                <c:pt idx="884">
                  <c:v>9.6526666666666188</c:v>
                </c:pt>
                <c:pt idx="885">
                  <c:v>9.6613333333332854</c:v>
                </c:pt>
                <c:pt idx="886">
                  <c:v>9.669999999999952</c:v>
                </c:pt>
                <c:pt idx="887">
                  <c:v>9.6786666666666186</c:v>
                </c:pt>
                <c:pt idx="888">
                  <c:v>9.6873333333332852</c:v>
                </c:pt>
                <c:pt idx="889">
                  <c:v>9.6959999999999518</c:v>
                </c:pt>
                <c:pt idx="890">
                  <c:v>9.7046666666666184</c:v>
                </c:pt>
                <c:pt idx="891">
                  <c:v>9.713333333333285</c:v>
                </c:pt>
                <c:pt idx="892">
                  <c:v>9.7219999999999516</c:v>
                </c:pt>
                <c:pt idx="893">
                  <c:v>9.7306666666666182</c:v>
                </c:pt>
                <c:pt idx="894">
                  <c:v>9.7393333333332848</c:v>
                </c:pt>
                <c:pt idx="895">
                  <c:v>9.7479999999999514</c:v>
                </c:pt>
                <c:pt idx="896">
                  <c:v>9.756666666666618</c:v>
                </c:pt>
                <c:pt idx="897">
                  <c:v>9.7653333333332846</c:v>
                </c:pt>
                <c:pt idx="898">
                  <c:v>9.7739999999999512</c:v>
                </c:pt>
                <c:pt idx="899">
                  <c:v>9.7826666666666178</c:v>
                </c:pt>
                <c:pt idx="900">
                  <c:v>9.7913333333332844</c:v>
                </c:pt>
                <c:pt idx="901">
                  <c:v>9.799999999999951</c:v>
                </c:pt>
                <c:pt idx="902">
                  <c:v>9.8086666666666176</c:v>
                </c:pt>
                <c:pt idx="903">
                  <c:v>9.8173333333332842</c:v>
                </c:pt>
                <c:pt idx="904">
                  <c:v>9.8259999999999508</c:v>
                </c:pt>
                <c:pt idx="905">
                  <c:v>9.8346666666666174</c:v>
                </c:pt>
                <c:pt idx="906">
                  <c:v>9.843333333333284</c:v>
                </c:pt>
                <c:pt idx="907">
                  <c:v>9.8519999999999506</c:v>
                </c:pt>
                <c:pt idx="908">
                  <c:v>9.8606666666666172</c:v>
                </c:pt>
                <c:pt idx="909">
                  <c:v>9.8693333333332838</c:v>
                </c:pt>
                <c:pt idx="910">
                  <c:v>9.8779999999999504</c:v>
                </c:pt>
                <c:pt idx="911">
                  <c:v>9.886666666666617</c:v>
                </c:pt>
                <c:pt idx="912">
                  <c:v>9.8953333333332836</c:v>
                </c:pt>
                <c:pt idx="913">
                  <c:v>9.9039999999999502</c:v>
                </c:pt>
                <c:pt idx="914">
                  <c:v>9.9126666666666168</c:v>
                </c:pt>
                <c:pt idx="915">
                  <c:v>9.9213333333332834</c:v>
                </c:pt>
                <c:pt idx="916">
                  <c:v>9.92999999999995</c:v>
                </c:pt>
                <c:pt idx="917">
                  <c:v>9.9386666666666166</c:v>
                </c:pt>
                <c:pt idx="918">
                  <c:v>9.9473333333332832</c:v>
                </c:pt>
                <c:pt idx="919">
                  <c:v>9.9559999999999498</c:v>
                </c:pt>
                <c:pt idx="920">
                  <c:v>9.9646666666666164</c:v>
                </c:pt>
                <c:pt idx="921">
                  <c:v>9.973333333333283</c:v>
                </c:pt>
                <c:pt idx="922">
                  <c:v>9.9819999999999496</c:v>
                </c:pt>
                <c:pt idx="923">
                  <c:v>9.9906666666666162</c:v>
                </c:pt>
                <c:pt idx="924">
                  <c:v>9.9993333333332828</c:v>
                </c:pt>
                <c:pt idx="925">
                  <c:v>10.007999999999949</c:v>
                </c:pt>
                <c:pt idx="926">
                  <c:v>10.016666666666616</c:v>
                </c:pt>
                <c:pt idx="927">
                  <c:v>10.025333333333283</c:v>
                </c:pt>
                <c:pt idx="928">
                  <c:v>10.033999999999949</c:v>
                </c:pt>
                <c:pt idx="929">
                  <c:v>10.042666666666616</c:v>
                </c:pt>
                <c:pt idx="930">
                  <c:v>10.051333333333282</c:v>
                </c:pt>
                <c:pt idx="931">
                  <c:v>10.059999999999949</c:v>
                </c:pt>
                <c:pt idx="932">
                  <c:v>10.068666666666616</c:v>
                </c:pt>
                <c:pt idx="933">
                  <c:v>10.077333333333282</c:v>
                </c:pt>
                <c:pt idx="934">
                  <c:v>10.085999999999949</c:v>
                </c:pt>
                <c:pt idx="935">
                  <c:v>10.094666666666615</c:v>
                </c:pt>
                <c:pt idx="936">
                  <c:v>10.103333333333282</c:v>
                </c:pt>
                <c:pt idx="937">
                  <c:v>10.111999999999949</c:v>
                </c:pt>
                <c:pt idx="938">
                  <c:v>10.120666666666615</c:v>
                </c:pt>
                <c:pt idx="939">
                  <c:v>10.129333333333282</c:v>
                </c:pt>
                <c:pt idx="940">
                  <c:v>10.137999999999948</c:v>
                </c:pt>
                <c:pt idx="941">
                  <c:v>10.146666666666615</c:v>
                </c:pt>
                <c:pt idx="942">
                  <c:v>10.155333333333282</c:v>
                </c:pt>
                <c:pt idx="943">
                  <c:v>10.163999999999948</c:v>
                </c:pt>
                <c:pt idx="944">
                  <c:v>10.172666666666615</c:v>
                </c:pt>
                <c:pt idx="945">
                  <c:v>10.181333333333281</c:v>
                </c:pt>
                <c:pt idx="946">
                  <c:v>10.189999999999948</c:v>
                </c:pt>
                <c:pt idx="947">
                  <c:v>10.198666666666615</c:v>
                </c:pt>
                <c:pt idx="948">
                  <c:v>10.207333333333281</c:v>
                </c:pt>
                <c:pt idx="949">
                  <c:v>10.215999999999948</c:v>
                </c:pt>
                <c:pt idx="950">
                  <c:v>10.224666666666614</c:v>
                </c:pt>
                <c:pt idx="951">
                  <c:v>10.233333333333281</c:v>
                </c:pt>
                <c:pt idx="952">
                  <c:v>10.241999999999948</c:v>
                </c:pt>
                <c:pt idx="953">
                  <c:v>10.250666666666614</c:v>
                </c:pt>
                <c:pt idx="954">
                  <c:v>10.259333333333281</c:v>
                </c:pt>
                <c:pt idx="955">
                  <c:v>10.267999999999947</c:v>
                </c:pt>
                <c:pt idx="956">
                  <c:v>10.276666666666614</c:v>
                </c:pt>
                <c:pt idx="957">
                  <c:v>10.285333333333281</c:v>
                </c:pt>
                <c:pt idx="958">
                  <c:v>10.293999999999947</c:v>
                </c:pt>
                <c:pt idx="959">
                  <c:v>10.302666666666614</c:v>
                </c:pt>
                <c:pt idx="960">
                  <c:v>10.31133333333328</c:v>
                </c:pt>
                <c:pt idx="961">
                  <c:v>10.319999999999947</c:v>
                </c:pt>
                <c:pt idx="962">
                  <c:v>10.328666666666614</c:v>
                </c:pt>
                <c:pt idx="963">
                  <c:v>10.33733333333328</c:v>
                </c:pt>
                <c:pt idx="964">
                  <c:v>10.345999999999947</c:v>
                </c:pt>
                <c:pt idx="965">
                  <c:v>10.354666666666613</c:v>
                </c:pt>
                <c:pt idx="966">
                  <c:v>10.36333333333328</c:v>
                </c:pt>
                <c:pt idx="967">
                  <c:v>10.371999999999947</c:v>
                </c:pt>
                <c:pt idx="968">
                  <c:v>10.380666666666613</c:v>
                </c:pt>
                <c:pt idx="969">
                  <c:v>10.38933333333328</c:v>
                </c:pt>
                <c:pt idx="970">
                  <c:v>10.397999999999946</c:v>
                </c:pt>
                <c:pt idx="971">
                  <c:v>10.406666666666613</c:v>
                </c:pt>
                <c:pt idx="972">
                  <c:v>10.41533333333328</c:v>
                </c:pt>
                <c:pt idx="973">
                  <c:v>10.423999999999946</c:v>
                </c:pt>
                <c:pt idx="974">
                  <c:v>10.432666666666613</c:v>
                </c:pt>
                <c:pt idx="975">
                  <c:v>10.441333333333279</c:v>
                </c:pt>
                <c:pt idx="976">
                  <c:v>10.449999999999946</c:v>
                </c:pt>
                <c:pt idx="977">
                  <c:v>10.458666666666613</c:v>
                </c:pt>
                <c:pt idx="978">
                  <c:v>10.467333333333279</c:v>
                </c:pt>
                <c:pt idx="979">
                  <c:v>10.475999999999946</c:v>
                </c:pt>
                <c:pt idx="980">
                  <c:v>10.484666666666612</c:v>
                </c:pt>
                <c:pt idx="981">
                  <c:v>10.493333333333279</c:v>
                </c:pt>
                <c:pt idx="982">
                  <c:v>10.501999999999946</c:v>
                </c:pt>
                <c:pt idx="983">
                  <c:v>10.510666666666612</c:v>
                </c:pt>
                <c:pt idx="984">
                  <c:v>10.519333333333279</c:v>
                </c:pt>
                <c:pt idx="985">
                  <c:v>10.527999999999945</c:v>
                </c:pt>
                <c:pt idx="986">
                  <c:v>10.536666666666612</c:v>
                </c:pt>
                <c:pt idx="987">
                  <c:v>10.545333333333279</c:v>
                </c:pt>
                <c:pt idx="988">
                  <c:v>10.553999999999945</c:v>
                </c:pt>
                <c:pt idx="989">
                  <c:v>10.562666666666612</c:v>
                </c:pt>
                <c:pt idx="990">
                  <c:v>10.571333333333278</c:v>
                </c:pt>
                <c:pt idx="991">
                  <c:v>10.579999999999945</c:v>
                </c:pt>
                <c:pt idx="992">
                  <c:v>10.588666666666612</c:v>
                </c:pt>
                <c:pt idx="993">
                  <c:v>10.597333333333278</c:v>
                </c:pt>
                <c:pt idx="994">
                  <c:v>10.605999999999945</c:v>
                </c:pt>
                <c:pt idx="995">
                  <c:v>10.614666666666611</c:v>
                </c:pt>
                <c:pt idx="996">
                  <c:v>10.623333333333278</c:v>
                </c:pt>
                <c:pt idx="997">
                  <c:v>10.631999999999945</c:v>
                </c:pt>
                <c:pt idx="998">
                  <c:v>10.640666666666611</c:v>
                </c:pt>
                <c:pt idx="999">
                  <c:v>10.649333333333278</c:v>
                </c:pt>
                <c:pt idx="1000">
                  <c:v>10.657999999999944</c:v>
                </c:pt>
                <c:pt idx="1001">
                  <c:v>10.666666666666611</c:v>
                </c:pt>
                <c:pt idx="1002">
                  <c:v>10.675333333333278</c:v>
                </c:pt>
                <c:pt idx="1003">
                  <c:v>10.683999999999944</c:v>
                </c:pt>
                <c:pt idx="1004">
                  <c:v>10.692666666666611</c:v>
                </c:pt>
                <c:pt idx="1005">
                  <c:v>10.701333333333277</c:v>
                </c:pt>
                <c:pt idx="1006">
                  <c:v>10.709999999999944</c:v>
                </c:pt>
                <c:pt idx="1007">
                  <c:v>10.718666666666611</c:v>
                </c:pt>
                <c:pt idx="1008">
                  <c:v>10.727333333333277</c:v>
                </c:pt>
                <c:pt idx="1009">
                  <c:v>10.735999999999944</c:v>
                </c:pt>
                <c:pt idx="1010">
                  <c:v>10.74466666666661</c:v>
                </c:pt>
                <c:pt idx="1011">
                  <c:v>10.753333333333277</c:v>
                </c:pt>
                <c:pt idx="1012">
                  <c:v>10.761999999999944</c:v>
                </c:pt>
                <c:pt idx="1013">
                  <c:v>10.77066666666661</c:v>
                </c:pt>
                <c:pt idx="1014">
                  <c:v>10.779333333333277</c:v>
                </c:pt>
                <c:pt idx="1015">
                  <c:v>10.787999999999943</c:v>
                </c:pt>
                <c:pt idx="1016">
                  <c:v>10.79666666666661</c:v>
                </c:pt>
                <c:pt idx="1017">
                  <c:v>10.805333333333277</c:v>
                </c:pt>
                <c:pt idx="1018">
                  <c:v>10.813999999999943</c:v>
                </c:pt>
                <c:pt idx="1019">
                  <c:v>10.82266666666661</c:v>
                </c:pt>
                <c:pt idx="1020">
                  <c:v>10.831333333333276</c:v>
                </c:pt>
                <c:pt idx="1021">
                  <c:v>10.839999999999943</c:v>
                </c:pt>
                <c:pt idx="1022">
                  <c:v>10.84866666666661</c:v>
                </c:pt>
                <c:pt idx="1023">
                  <c:v>10.857333333333276</c:v>
                </c:pt>
                <c:pt idx="1024">
                  <c:v>10.865999999999943</c:v>
                </c:pt>
                <c:pt idx="1025">
                  <c:v>10.874666666666609</c:v>
                </c:pt>
                <c:pt idx="1026">
                  <c:v>10.883333333333276</c:v>
                </c:pt>
                <c:pt idx="1027">
                  <c:v>10.891999999999943</c:v>
                </c:pt>
                <c:pt idx="1028">
                  <c:v>10.900666666666609</c:v>
                </c:pt>
                <c:pt idx="1029">
                  <c:v>10.909333333333276</c:v>
                </c:pt>
                <c:pt idx="1030">
                  <c:v>10.917999999999942</c:v>
                </c:pt>
                <c:pt idx="1031">
                  <c:v>10.926666666666609</c:v>
                </c:pt>
                <c:pt idx="1032">
                  <c:v>10.935333333333276</c:v>
                </c:pt>
                <c:pt idx="1033">
                  <c:v>10.943999999999942</c:v>
                </c:pt>
                <c:pt idx="1034">
                  <c:v>10.952666666666609</c:v>
                </c:pt>
                <c:pt idx="1035">
                  <c:v>10.961333333333275</c:v>
                </c:pt>
                <c:pt idx="1036">
                  <c:v>10.969999999999942</c:v>
                </c:pt>
                <c:pt idx="1037">
                  <c:v>10.978666666666609</c:v>
                </c:pt>
                <c:pt idx="1038">
                  <c:v>10.987333333333275</c:v>
                </c:pt>
                <c:pt idx="1039">
                  <c:v>10.995999999999942</c:v>
                </c:pt>
                <c:pt idx="1040">
                  <c:v>11.004666666666608</c:v>
                </c:pt>
                <c:pt idx="1041">
                  <c:v>11.013333333333275</c:v>
                </c:pt>
                <c:pt idx="1042">
                  <c:v>11.021999999999942</c:v>
                </c:pt>
                <c:pt idx="1043">
                  <c:v>11.030666666666608</c:v>
                </c:pt>
                <c:pt idx="1044">
                  <c:v>11.039333333333275</c:v>
                </c:pt>
                <c:pt idx="1045">
                  <c:v>11.047999999999941</c:v>
                </c:pt>
                <c:pt idx="1046">
                  <c:v>11.056666666666608</c:v>
                </c:pt>
                <c:pt idx="1047">
                  <c:v>11.065333333333275</c:v>
                </c:pt>
                <c:pt idx="1048">
                  <c:v>11.073999999999941</c:v>
                </c:pt>
                <c:pt idx="1049">
                  <c:v>11.082666666666608</c:v>
                </c:pt>
                <c:pt idx="1050">
                  <c:v>11.091333333333274</c:v>
                </c:pt>
                <c:pt idx="1051">
                  <c:v>11.099999999999941</c:v>
                </c:pt>
                <c:pt idx="1052">
                  <c:v>11.108666666666608</c:v>
                </c:pt>
                <c:pt idx="1053">
                  <c:v>11.117333333333274</c:v>
                </c:pt>
                <c:pt idx="1054">
                  <c:v>11.125999999999941</c:v>
                </c:pt>
                <c:pt idx="1055">
                  <c:v>11.134666666666607</c:v>
                </c:pt>
                <c:pt idx="1056">
                  <c:v>11.143333333333274</c:v>
                </c:pt>
                <c:pt idx="1057">
                  <c:v>11.151999999999941</c:v>
                </c:pt>
                <c:pt idx="1058">
                  <c:v>11.160666666666607</c:v>
                </c:pt>
                <c:pt idx="1059">
                  <c:v>11.169333333333274</c:v>
                </c:pt>
                <c:pt idx="1060">
                  <c:v>11.17799999999994</c:v>
                </c:pt>
                <c:pt idx="1061">
                  <c:v>11.186666666666607</c:v>
                </c:pt>
                <c:pt idx="1062">
                  <c:v>11.195333333333274</c:v>
                </c:pt>
                <c:pt idx="1063">
                  <c:v>11.20399999999994</c:v>
                </c:pt>
                <c:pt idx="1064">
                  <c:v>11.212666666666607</c:v>
                </c:pt>
                <c:pt idx="1065">
                  <c:v>11.221333333333273</c:v>
                </c:pt>
                <c:pt idx="1066">
                  <c:v>11.22999999999994</c:v>
                </c:pt>
                <c:pt idx="1067">
                  <c:v>11.238666666666607</c:v>
                </c:pt>
                <c:pt idx="1068">
                  <c:v>11.247333333333273</c:v>
                </c:pt>
                <c:pt idx="1069">
                  <c:v>11.25599999999994</c:v>
                </c:pt>
                <c:pt idx="1070">
                  <c:v>11.264666666666606</c:v>
                </c:pt>
                <c:pt idx="1071">
                  <c:v>11.273333333333273</c:v>
                </c:pt>
                <c:pt idx="1072">
                  <c:v>11.28199999999994</c:v>
                </c:pt>
                <c:pt idx="1073">
                  <c:v>11.290666666666606</c:v>
                </c:pt>
                <c:pt idx="1074">
                  <c:v>11.299333333333273</c:v>
                </c:pt>
                <c:pt idx="1075">
                  <c:v>11.307999999999939</c:v>
                </c:pt>
                <c:pt idx="1076">
                  <c:v>11.316666666666606</c:v>
                </c:pt>
                <c:pt idx="1077">
                  <c:v>11.325333333333273</c:v>
                </c:pt>
                <c:pt idx="1078">
                  <c:v>11.333999999999939</c:v>
                </c:pt>
                <c:pt idx="1079">
                  <c:v>11.342666666666606</c:v>
                </c:pt>
                <c:pt idx="1080">
                  <c:v>11.351333333333272</c:v>
                </c:pt>
                <c:pt idx="1081">
                  <c:v>11.359999999999939</c:v>
                </c:pt>
                <c:pt idx="1082">
                  <c:v>11.368666666666606</c:v>
                </c:pt>
                <c:pt idx="1083">
                  <c:v>11.377333333333272</c:v>
                </c:pt>
                <c:pt idx="1084">
                  <c:v>11.385999999999939</c:v>
                </c:pt>
                <c:pt idx="1085">
                  <c:v>11.394666666666605</c:v>
                </c:pt>
                <c:pt idx="1086">
                  <c:v>11.403333333333272</c:v>
                </c:pt>
                <c:pt idx="1087">
                  <c:v>11.411999999999939</c:v>
                </c:pt>
                <c:pt idx="1088">
                  <c:v>11.420666666666605</c:v>
                </c:pt>
                <c:pt idx="1089">
                  <c:v>11.429333333333272</c:v>
                </c:pt>
                <c:pt idx="1090">
                  <c:v>11.437999999999938</c:v>
                </c:pt>
                <c:pt idx="1091">
                  <c:v>11.446666666666605</c:v>
                </c:pt>
                <c:pt idx="1092">
                  <c:v>11.455333333333272</c:v>
                </c:pt>
                <c:pt idx="1093">
                  <c:v>11.463999999999938</c:v>
                </c:pt>
                <c:pt idx="1094">
                  <c:v>11.472666666666605</c:v>
                </c:pt>
                <c:pt idx="1095">
                  <c:v>11.481333333333271</c:v>
                </c:pt>
                <c:pt idx="1096">
                  <c:v>11.489999999999938</c:v>
                </c:pt>
                <c:pt idx="1097">
                  <c:v>11.498666666666605</c:v>
                </c:pt>
                <c:pt idx="1098">
                  <c:v>11.507333333333271</c:v>
                </c:pt>
                <c:pt idx="1099">
                  <c:v>11.515999999999938</c:v>
                </c:pt>
                <c:pt idx="1100">
                  <c:v>11.524666666666604</c:v>
                </c:pt>
                <c:pt idx="1101">
                  <c:v>11.533333333333271</c:v>
                </c:pt>
                <c:pt idx="1102">
                  <c:v>11.541999999999938</c:v>
                </c:pt>
                <c:pt idx="1103">
                  <c:v>11.550666666666604</c:v>
                </c:pt>
                <c:pt idx="1104">
                  <c:v>11.559333333333271</c:v>
                </c:pt>
                <c:pt idx="1105">
                  <c:v>11.567999999999937</c:v>
                </c:pt>
                <c:pt idx="1106">
                  <c:v>11.576666666666604</c:v>
                </c:pt>
                <c:pt idx="1107">
                  <c:v>11.585333333333271</c:v>
                </c:pt>
                <c:pt idx="1108">
                  <c:v>11.593999999999937</c:v>
                </c:pt>
                <c:pt idx="1109">
                  <c:v>11.602666666666604</c:v>
                </c:pt>
                <c:pt idx="1110">
                  <c:v>11.61133333333327</c:v>
                </c:pt>
                <c:pt idx="1111">
                  <c:v>11.619999999999937</c:v>
                </c:pt>
                <c:pt idx="1112">
                  <c:v>11.628666666666604</c:v>
                </c:pt>
                <c:pt idx="1113">
                  <c:v>11.63733333333327</c:v>
                </c:pt>
                <c:pt idx="1114">
                  <c:v>11.645999999999937</c:v>
                </c:pt>
                <c:pt idx="1115">
                  <c:v>11.654666666666603</c:v>
                </c:pt>
                <c:pt idx="1116">
                  <c:v>11.66333333333327</c:v>
                </c:pt>
                <c:pt idx="1117">
                  <c:v>11.671999999999937</c:v>
                </c:pt>
                <c:pt idx="1118">
                  <c:v>11.680666666666603</c:v>
                </c:pt>
                <c:pt idx="1119">
                  <c:v>11.68933333333327</c:v>
                </c:pt>
                <c:pt idx="1120">
                  <c:v>11.697999999999936</c:v>
                </c:pt>
                <c:pt idx="1121">
                  <c:v>11.706666666666603</c:v>
                </c:pt>
                <c:pt idx="1122">
                  <c:v>11.71533333333327</c:v>
                </c:pt>
                <c:pt idx="1123">
                  <c:v>11.723999999999936</c:v>
                </c:pt>
                <c:pt idx="1124">
                  <c:v>11.732666666666603</c:v>
                </c:pt>
                <c:pt idx="1125">
                  <c:v>11.741333333333269</c:v>
                </c:pt>
                <c:pt idx="1126">
                  <c:v>11.749999999999936</c:v>
                </c:pt>
                <c:pt idx="1127">
                  <c:v>11.758666666666603</c:v>
                </c:pt>
                <c:pt idx="1128">
                  <c:v>11.767333333333269</c:v>
                </c:pt>
                <c:pt idx="1129">
                  <c:v>11.775999999999936</c:v>
                </c:pt>
                <c:pt idx="1130">
                  <c:v>11.784666666666602</c:v>
                </c:pt>
                <c:pt idx="1131">
                  <c:v>11.793333333333269</c:v>
                </c:pt>
                <c:pt idx="1132">
                  <c:v>11.801999999999936</c:v>
                </c:pt>
                <c:pt idx="1133">
                  <c:v>11.810666666666602</c:v>
                </c:pt>
                <c:pt idx="1134">
                  <c:v>11.819333333333269</c:v>
                </c:pt>
                <c:pt idx="1135">
                  <c:v>11.827999999999935</c:v>
                </c:pt>
                <c:pt idx="1136">
                  <c:v>11.836666666666602</c:v>
                </c:pt>
                <c:pt idx="1137">
                  <c:v>11.845333333333269</c:v>
                </c:pt>
                <c:pt idx="1138">
                  <c:v>11.853999999999935</c:v>
                </c:pt>
                <c:pt idx="1139">
                  <c:v>11.862666666666602</c:v>
                </c:pt>
                <c:pt idx="1140">
                  <c:v>11.871333333333268</c:v>
                </c:pt>
                <c:pt idx="1141">
                  <c:v>11.879999999999935</c:v>
                </c:pt>
                <c:pt idx="1142">
                  <c:v>11.888666666666602</c:v>
                </c:pt>
                <c:pt idx="1143">
                  <c:v>11.897333333333268</c:v>
                </c:pt>
                <c:pt idx="1144">
                  <c:v>11.905999999999935</c:v>
                </c:pt>
                <c:pt idx="1145">
                  <c:v>11.914666666666601</c:v>
                </c:pt>
                <c:pt idx="1146">
                  <c:v>11.923333333333268</c:v>
                </c:pt>
                <c:pt idx="1147">
                  <c:v>11.931999999999935</c:v>
                </c:pt>
                <c:pt idx="1148">
                  <c:v>11.940666666666601</c:v>
                </c:pt>
                <c:pt idx="1149">
                  <c:v>11.949333333333268</c:v>
                </c:pt>
                <c:pt idx="1150">
                  <c:v>11.957999999999934</c:v>
                </c:pt>
                <c:pt idx="1151">
                  <c:v>11.966666666666601</c:v>
                </c:pt>
                <c:pt idx="1152">
                  <c:v>11.975333333333268</c:v>
                </c:pt>
                <c:pt idx="1153">
                  <c:v>11.983999999999934</c:v>
                </c:pt>
                <c:pt idx="1154">
                  <c:v>11.992666666666601</c:v>
                </c:pt>
                <c:pt idx="1155">
                  <c:v>12.001333333333267</c:v>
                </c:pt>
                <c:pt idx="1156">
                  <c:v>12.009999999999934</c:v>
                </c:pt>
                <c:pt idx="1157">
                  <c:v>12.018666666666601</c:v>
                </c:pt>
                <c:pt idx="1158">
                  <c:v>12.027333333333267</c:v>
                </c:pt>
                <c:pt idx="1159">
                  <c:v>12.035999999999934</c:v>
                </c:pt>
                <c:pt idx="1160">
                  <c:v>12.0446666666666</c:v>
                </c:pt>
                <c:pt idx="1161">
                  <c:v>12.053333333333267</c:v>
                </c:pt>
                <c:pt idx="1162">
                  <c:v>12.061999999999934</c:v>
                </c:pt>
                <c:pt idx="1163">
                  <c:v>12.0706666666666</c:v>
                </c:pt>
                <c:pt idx="1164">
                  <c:v>12.079333333333267</c:v>
                </c:pt>
                <c:pt idx="1165">
                  <c:v>12.087999999999933</c:v>
                </c:pt>
                <c:pt idx="1166">
                  <c:v>12.0966666666666</c:v>
                </c:pt>
                <c:pt idx="1167">
                  <c:v>12.105333333333267</c:v>
                </c:pt>
                <c:pt idx="1168">
                  <c:v>12.113999999999933</c:v>
                </c:pt>
                <c:pt idx="1169">
                  <c:v>12.1226666666666</c:v>
                </c:pt>
                <c:pt idx="1170">
                  <c:v>12.131333333333266</c:v>
                </c:pt>
                <c:pt idx="1171">
                  <c:v>12.139999999999933</c:v>
                </c:pt>
                <c:pt idx="1172">
                  <c:v>12.1486666666666</c:v>
                </c:pt>
                <c:pt idx="1173">
                  <c:v>12.157333333333266</c:v>
                </c:pt>
                <c:pt idx="1174">
                  <c:v>12.165999999999933</c:v>
                </c:pt>
                <c:pt idx="1175">
                  <c:v>12.174666666666599</c:v>
                </c:pt>
                <c:pt idx="1176">
                  <c:v>12.183333333333266</c:v>
                </c:pt>
                <c:pt idx="1177">
                  <c:v>12.191999999999933</c:v>
                </c:pt>
                <c:pt idx="1178">
                  <c:v>12.200666666666599</c:v>
                </c:pt>
                <c:pt idx="1179">
                  <c:v>12.209333333333266</c:v>
                </c:pt>
                <c:pt idx="1180">
                  <c:v>12.217999999999932</c:v>
                </c:pt>
                <c:pt idx="1181">
                  <c:v>12.226666666666599</c:v>
                </c:pt>
                <c:pt idx="1182">
                  <c:v>12.235333333333266</c:v>
                </c:pt>
                <c:pt idx="1183">
                  <c:v>12.243999999999932</c:v>
                </c:pt>
                <c:pt idx="1184">
                  <c:v>12.252666666666599</c:v>
                </c:pt>
                <c:pt idx="1185">
                  <c:v>12.261333333333265</c:v>
                </c:pt>
                <c:pt idx="1186">
                  <c:v>12.269999999999932</c:v>
                </c:pt>
                <c:pt idx="1187">
                  <c:v>12.278666666666599</c:v>
                </c:pt>
                <c:pt idx="1188">
                  <c:v>12.287333333333265</c:v>
                </c:pt>
                <c:pt idx="1189">
                  <c:v>12.295999999999932</c:v>
                </c:pt>
                <c:pt idx="1190">
                  <c:v>12.304666666666598</c:v>
                </c:pt>
                <c:pt idx="1191">
                  <c:v>12.313333333333265</c:v>
                </c:pt>
                <c:pt idx="1192">
                  <c:v>12.321999999999932</c:v>
                </c:pt>
                <c:pt idx="1193">
                  <c:v>12.330666666666598</c:v>
                </c:pt>
                <c:pt idx="1194">
                  <c:v>12.339333333333265</c:v>
                </c:pt>
                <c:pt idx="1195">
                  <c:v>12.347999999999931</c:v>
                </c:pt>
                <c:pt idx="1196">
                  <c:v>12.356666666666598</c:v>
                </c:pt>
                <c:pt idx="1197">
                  <c:v>12.365333333333265</c:v>
                </c:pt>
                <c:pt idx="1198">
                  <c:v>12.373999999999931</c:v>
                </c:pt>
                <c:pt idx="1199">
                  <c:v>12.382666666666598</c:v>
                </c:pt>
                <c:pt idx="1200">
                  <c:v>12.391333333333264</c:v>
                </c:pt>
                <c:pt idx="1201">
                  <c:v>12.399999999999931</c:v>
                </c:pt>
                <c:pt idx="1202">
                  <c:v>12.408666666666598</c:v>
                </c:pt>
                <c:pt idx="1203">
                  <c:v>12.417333333333264</c:v>
                </c:pt>
                <c:pt idx="1204">
                  <c:v>12.425999999999931</c:v>
                </c:pt>
                <c:pt idx="1205">
                  <c:v>12.434666666666597</c:v>
                </c:pt>
                <c:pt idx="1206">
                  <c:v>12.443333333333264</c:v>
                </c:pt>
                <c:pt idx="1207">
                  <c:v>12.451999999999931</c:v>
                </c:pt>
                <c:pt idx="1208">
                  <c:v>12.460666666666597</c:v>
                </c:pt>
                <c:pt idx="1209">
                  <c:v>12.469333333333264</c:v>
                </c:pt>
                <c:pt idx="1210">
                  <c:v>12.47799999999993</c:v>
                </c:pt>
                <c:pt idx="1211">
                  <c:v>12.486666666666597</c:v>
                </c:pt>
                <c:pt idx="1212">
                  <c:v>12.495333333333264</c:v>
                </c:pt>
                <c:pt idx="1213">
                  <c:v>12.50399999999993</c:v>
                </c:pt>
                <c:pt idx="1214">
                  <c:v>12.512666666666597</c:v>
                </c:pt>
                <c:pt idx="1215">
                  <c:v>12.521333333333263</c:v>
                </c:pt>
                <c:pt idx="1216">
                  <c:v>12.52999999999993</c:v>
                </c:pt>
                <c:pt idx="1217">
                  <c:v>12.538666666666597</c:v>
                </c:pt>
                <c:pt idx="1218">
                  <c:v>12.547333333333263</c:v>
                </c:pt>
                <c:pt idx="1219">
                  <c:v>12.55599999999993</c:v>
                </c:pt>
                <c:pt idx="1220">
                  <c:v>12.564666666666596</c:v>
                </c:pt>
                <c:pt idx="1221">
                  <c:v>12.573333333333263</c:v>
                </c:pt>
                <c:pt idx="1222">
                  <c:v>12.58199999999993</c:v>
                </c:pt>
                <c:pt idx="1223">
                  <c:v>12.590666666666596</c:v>
                </c:pt>
                <c:pt idx="1224">
                  <c:v>12.599333333333263</c:v>
                </c:pt>
                <c:pt idx="1225">
                  <c:v>12.607999999999929</c:v>
                </c:pt>
                <c:pt idx="1226">
                  <c:v>12.616666666666596</c:v>
                </c:pt>
                <c:pt idx="1227">
                  <c:v>12.625333333333263</c:v>
                </c:pt>
                <c:pt idx="1228">
                  <c:v>12.633999999999929</c:v>
                </c:pt>
                <c:pt idx="1229">
                  <c:v>12.642666666666596</c:v>
                </c:pt>
                <c:pt idx="1230">
                  <c:v>12.651333333333262</c:v>
                </c:pt>
                <c:pt idx="1231">
                  <c:v>12.659999999999929</c:v>
                </c:pt>
                <c:pt idx="1232">
                  <c:v>12.668666666666596</c:v>
                </c:pt>
                <c:pt idx="1233">
                  <c:v>12.677333333333262</c:v>
                </c:pt>
                <c:pt idx="1234">
                  <c:v>12.685999999999929</c:v>
                </c:pt>
                <c:pt idx="1235">
                  <c:v>12.694666666666595</c:v>
                </c:pt>
                <c:pt idx="1236">
                  <c:v>12.703333333333262</c:v>
                </c:pt>
                <c:pt idx="1237">
                  <c:v>12.711999999999929</c:v>
                </c:pt>
                <c:pt idx="1238">
                  <c:v>12.720666666666595</c:v>
                </c:pt>
                <c:pt idx="1239">
                  <c:v>12.729333333333262</c:v>
                </c:pt>
                <c:pt idx="1240">
                  <c:v>12.737999999999928</c:v>
                </c:pt>
                <c:pt idx="1241">
                  <c:v>12.746666666666595</c:v>
                </c:pt>
                <c:pt idx="1242">
                  <c:v>12.755333333333262</c:v>
                </c:pt>
                <c:pt idx="1243">
                  <c:v>12.763999999999928</c:v>
                </c:pt>
                <c:pt idx="1244">
                  <c:v>12.772666666666595</c:v>
                </c:pt>
                <c:pt idx="1245">
                  <c:v>12.781333333333261</c:v>
                </c:pt>
                <c:pt idx="1246">
                  <c:v>12.789999999999928</c:v>
                </c:pt>
                <c:pt idx="1247">
                  <c:v>12.798666666666595</c:v>
                </c:pt>
                <c:pt idx="1248">
                  <c:v>12.807333333333261</c:v>
                </c:pt>
                <c:pt idx="1249">
                  <c:v>12.815999999999928</c:v>
                </c:pt>
                <c:pt idx="1250">
                  <c:v>12.824666666666594</c:v>
                </c:pt>
                <c:pt idx="1251">
                  <c:v>12.833333333333261</c:v>
                </c:pt>
                <c:pt idx="1252">
                  <c:v>12.841999999999928</c:v>
                </c:pt>
                <c:pt idx="1253">
                  <c:v>12.850666666666594</c:v>
                </c:pt>
                <c:pt idx="1254">
                  <c:v>12.859333333333261</c:v>
                </c:pt>
                <c:pt idx="1255">
                  <c:v>12.867999999999927</c:v>
                </c:pt>
                <c:pt idx="1256">
                  <c:v>12.876666666666594</c:v>
                </c:pt>
                <c:pt idx="1257">
                  <c:v>12.885333333333261</c:v>
                </c:pt>
                <c:pt idx="1258">
                  <c:v>12.893999999999927</c:v>
                </c:pt>
                <c:pt idx="1259">
                  <c:v>12.902666666666594</c:v>
                </c:pt>
                <c:pt idx="1260">
                  <c:v>12.91133333333326</c:v>
                </c:pt>
                <c:pt idx="1261">
                  <c:v>12.919999999999927</c:v>
                </c:pt>
                <c:pt idx="1262">
                  <c:v>12.928666666666594</c:v>
                </c:pt>
                <c:pt idx="1263">
                  <c:v>12.93733333333326</c:v>
                </c:pt>
                <c:pt idx="1264">
                  <c:v>12.945999999999927</c:v>
                </c:pt>
                <c:pt idx="1265">
                  <c:v>12.954666666666593</c:v>
                </c:pt>
                <c:pt idx="1266">
                  <c:v>12.96333333333326</c:v>
                </c:pt>
                <c:pt idx="1267">
                  <c:v>12.971999999999927</c:v>
                </c:pt>
                <c:pt idx="1268">
                  <c:v>12.980666666666593</c:v>
                </c:pt>
                <c:pt idx="1269">
                  <c:v>12.98933333333326</c:v>
                </c:pt>
                <c:pt idx="1270">
                  <c:v>12.997999999999927</c:v>
                </c:pt>
                <c:pt idx="1271">
                  <c:v>13.006666666666593</c:v>
                </c:pt>
                <c:pt idx="1272">
                  <c:v>13.01533333333326</c:v>
                </c:pt>
                <c:pt idx="1273">
                  <c:v>13.023999999999926</c:v>
                </c:pt>
                <c:pt idx="1274">
                  <c:v>13.032666666666593</c:v>
                </c:pt>
                <c:pt idx="1275">
                  <c:v>13.04133333333326</c:v>
                </c:pt>
                <c:pt idx="1276">
                  <c:v>13.049999999999926</c:v>
                </c:pt>
                <c:pt idx="1277">
                  <c:v>13.058666666666593</c:v>
                </c:pt>
                <c:pt idx="1278">
                  <c:v>13.067333333333259</c:v>
                </c:pt>
                <c:pt idx="1279">
                  <c:v>13.075999999999926</c:v>
                </c:pt>
                <c:pt idx="1280">
                  <c:v>13.084666666666593</c:v>
                </c:pt>
                <c:pt idx="1281">
                  <c:v>13.093333333333259</c:v>
                </c:pt>
                <c:pt idx="1282">
                  <c:v>13.101999999999926</c:v>
                </c:pt>
                <c:pt idx="1283">
                  <c:v>13.110666666666592</c:v>
                </c:pt>
                <c:pt idx="1284">
                  <c:v>13.119333333333259</c:v>
                </c:pt>
                <c:pt idx="1285">
                  <c:v>13.127999999999926</c:v>
                </c:pt>
                <c:pt idx="1286">
                  <c:v>13.136666666666592</c:v>
                </c:pt>
                <c:pt idx="1287">
                  <c:v>13.145333333333259</c:v>
                </c:pt>
                <c:pt idx="1288">
                  <c:v>13.153999999999925</c:v>
                </c:pt>
                <c:pt idx="1289">
                  <c:v>13.162666666666592</c:v>
                </c:pt>
                <c:pt idx="1290">
                  <c:v>13.171333333333259</c:v>
                </c:pt>
                <c:pt idx="1291">
                  <c:v>13.179999999999925</c:v>
                </c:pt>
                <c:pt idx="1292">
                  <c:v>13.188666666666592</c:v>
                </c:pt>
                <c:pt idx="1293">
                  <c:v>13.197333333333258</c:v>
                </c:pt>
                <c:pt idx="1294">
                  <c:v>13.205999999999925</c:v>
                </c:pt>
                <c:pt idx="1295">
                  <c:v>13.214666666666592</c:v>
                </c:pt>
                <c:pt idx="1296">
                  <c:v>13.223333333333258</c:v>
                </c:pt>
                <c:pt idx="1297">
                  <c:v>13.231999999999925</c:v>
                </c:pt>
                <c:pt idx="1298">
                  <c:v>13.240666666666591</c:v>
                </c:pt>
                <c:pt idx="1299">
                  <c:v>13.249333333333258</c:v>
                </c:pt>
                <c:pt idx="1300">
                  <c:v>13.257999999999925</c:v>
                </c:pt>
                <c:pt idx="1301">
                  <c:v>13.266666666666591</c:v>
                </c:pt>
                <c:pt idx="1302">
                  <c:v>13.275333333333258</c:v>
                </c:pt>
                <c:pt idx="1303">
                  <c:v>13.283999999999924</c:v>
                </c:pt>
                <c:pt idx="1304">
                  <c:v>13.292666666666591</c:v>
                </c:pt>
                <c:pt idx="1305">
                  <c:v>13.301333333333258</c:v>
                </c:pt>
                <c:pt idx="1306">
                  <c:v>13.309999999999924</c:v>
                </c:pt>
                <c:pt idx="1307">
                  <c:v>13.318666666666591</c:v>
                </c:pt>
                <c:pt idx="1308">
                  <c:v>13.327333333333257</c:v>
                </c:pt>
                <c:pt idx="1309">
                  <c:v>13.335999999999924</c:v>
                </c:pt>
                <c:pt idx="1310">
                  <c:v>13.344666666666591</c:v>
                </c:pt>
                <c:pt idx="1311">
                  <c:v>13.353333333333257</c:v>
                </c:pt>
                <c:pt idx="1312">
                  <c:v>13.361999999999924</c:v>
                </c:pt>
                <c:pt idx="1313">
                  <c:v>13.37066666666659</c:v>
                </c:pt>
                <c:pt idx="1314">
                  <c:v>13.379333333333257</c:v>
                </c:pt>
                <c:pt idx="1315">
                  <c:v>13.387999999999924</c:v>
                </c:pt>
                <c:pt idx="1316">
                  <c:v>13.39666666666659</c:v>
                </c:pt>
                <c:pt idx="1317">
                  <c:v>13.405333333333257</c:v>
                </c:pt>
                <c:pt idx="1318">
                  <c:v>13.413999999999923</c:v>
                </c:pt>
                <c:pt idx="1319">
                  <c:v>13.42266666666659</c:v>
                </c:pt>
                <c:pt idx="1320">
                  <c:v>13.431333333333257</c:v>
                </c:pt>
                <c:pt idx="1321">
                  <c:v>13.439999999999923</c:v>
                </c:pt>
                <c:pt idx="1322">
                  <c:v>13.44866666666659</c:v>
                </c:pt>
                <c:pt idx="1323">
                  <c:v>13.457333333333256</c:v>
                </c:pt>
                <c:pt idx="1324">
                  <c:v>13.465999999999923</c:v>
                </c:pt>
                <c:pt idx="1325">
                  <c:v>13.47466666666659</c:v>
                </c:pt>
                <c:pt idx="1326">
                  <c:v>13.483333333333256</c:v>
                </c:pt>
                <c:pt idx="1327">
                  <c:v>13.491999999999923</c:v>
                </c:pt>
                <c:pt idx="1328">
                  <c:v>13.500666666666589</c:v>
                </c:pt>
                <c:pt idx="1329">
                  <c:v>13.509333333333256</c:v>
                </c:pt>
                <c:pt idx="1330">
                  <c:v>13.517999999999923</c:v>
                </c:pt>
                <c:pt idx="1331">
                  <c:v>13.526666666666589</c:v>
                </c:pt>
                <c:pt idx="1332">
                  <c:v>13.535333333333256</c:v>
                </c:pt>
                <c:pt idx="1333">
                  <c:v>13.543999999999922</c:v>
                </c:pt>
                <c:pt idx="1334">
                  <c:v>13.552666666666589</c:v>
                </c:pt>
                <c:pt idx="1335">
                  <c:v>13.561333333333256</c:v>
                </c:pt>
                <c:pt idx="1336">
                  <c:v>13.569999999999922</c:v>
                </c:pt>
                <c:pt idx="1337">
                  <c:v>13.578666666666589</c:v>
                </c:pt>
                <c:pt idx="1338">
                  <c:v>13.587333333333255</c:v>
                </c:pt>
                <c:pt idx="1339">
                  <c:v>13.595999999999922</c:v>
                </c:pt>
                <c:pt idx="1340">
                  <c:v>13.604666666666589</c:v>
                </c:pt>
                <c:pt idx="1341">
                  <c:v>13.613333333333255</c:v>
                </c:pt>
                <c:pt idx="1342">
                  <c:v>13.621999999999922</c:v>
                </c:pt>
                <c:pt idx="1343">
                  <c:v>13.630666666666588</c:v>
                </c:pt>
                <c:pt idx="1344">
                  <c:v>13.639333333333255</c:v>
                </c:pt>
                <c:pt idx="1345">
                  <c:v>13.647999999999922</c:v>
                </c:pt>
                <c:pt idx="1346">
                  <c:v>13.656666666666588</c:v>
                </c:pt>
                <c:pt idx="1347">
                  <c:v>13.665333333333255</c:v>
                </c:pt>
                <c:pt idx="1348">
                  <c:v>13.673999999999921</c:v>
                </c:pt>
                <c:pt idx="1349">
                  <c:v>13.682666666666588</c:v>
                </c:pt>
                <c:pt idx="1350">
                  <c:v>13.691333333333255</c:v>
                </c:pt>
                <c:pt idx="1351">
                  <c:v>13.699999999999921</c:v>
                </c:pt>
                <c:pt idx="1352">
                  <c:v>13.708666666666588</c:v>
                </c:pt>
                <c:pt idx="1353">
                  <c:v>13.717333333333254</c:v>
                </c:pt>
                <c:pt idx="1354">
                  <c:v>13.725999999999921</c:v>
                </c:pt>
                <c:pt idx="1355">
                  <c:v>13.734666666666588</c:v>
                </c:pt>
                <c:pt idx="1356">
                  <c:v>13.743333333333254</c:v>
                </c:pt>
                <c:pt idx="1357">
                  <c:v>13.751999999999921</c:v>
                </c:pt>
                <c:pt idx="1358">
                  <c:v>13.760666666666587</c:v>
                </c:pt>
                <c:pt idx="1359">
                  <c:v>13.769333333333254</c:v>
                </c:pt>
                <c:pt idx="1360">
                  <c:v>13.777999999999921</c:v>
                </c:pt>
                <c:pt idx="1361">
                  <c:v>13.786666666666587</c:v>
                </c:pt>
                <c:pt idx="1362">
                  <c:v>13.795333333333254</c:v>
                </c:pt>
                <c:pt idx="1363">
                  <c:v>13.80399999999992</c:v>
                </c:pt>
                <c:pt idx="1364">
                  <c:v>13.812666666666587</c:v>
                </c:pt>
                <c:pt idx="1365">
                  <c:v>13.821333333333254</c:v>
                </c:pt>
                <c:pt idx="1366">
                  <c:v>13.82999999999992</c:v>
                </c:pt>
                <c:pt idx="1367">
                  <c:v>13.838666666666587</c:v>
                </c:pt>
                <c:pt idx="1368">
                  <c:v>13.847333333333253</c:v>
                </c:pt>
                <c:pt idx="1369">
                  <c:v>13.85599999999992</c:v>
                </c:pt>
                <c:pt idx="1370">
                  <c:v>13.864666666666587</c:v>
                </c:pt>
                <c:pt idx="1371">
                  <c:v>13.873333333333253</c:v>
                </c:pt>
                <c:pt idx="1372">
                  <c:v>13.88199999999992</c:v>
                </c:pt>
                <c:pt idx="1373">
                  <c:v>13.890666666666586</c:v>
                </c:pt>
                <c:pt idx="1374">
                  <c:v>13.899333333333253</c:v>
                </c:pt>
                <c:pt idx="1375">
                  <c:v>13.90799999999992</c:v>
                </c:pt>
                <c:pt idx="1376">
                  <c:v>13.916666666666586</c:v>
                </c:pt>
                <c:pt idx="1377">
                  <c:v>13.925333333333253</c:v>
                </c:pt>
                <c:pt idx="1378">
                  <c:v>13.933999999999919</c:v>
                </c:pt>
                <c:pt idx="1379">
                  <c:v>13.942666666666586</c:v>
                </c:pt>
                <c:pt idx="1380">
                  <c:v>13.951333333333253</c:v>
                </c:pt>
                <c:pt idx="1381">
                  <c:v>13.959999999999919</c:v>
                </c:pt>
                <c:pt idx="1382">
                  <c:v>13.968666666666586</c:v>
                </c:pt>
                <c:pt idx="1383">
                  <c:v>13.977333333333252</c:v>
                </c:pt>
                <c:pt idx="1384">
                  <c:v>13.985999999999919</c:v>
                </c:pt>
                <c:pt idx="1385">
                  <c:v>13.994666666666586</c:v>
                </c:pt>
                <c:pt idx="1386">
                  <c:v>14.003333333333252</c:v>
                </c:pt>
                <c:pt idx="1387">
                  <c:v>14.011999999999919</c:v>
                </c:pt>
                <c:pt idx="1388">
                  <c:v>14.020666666666585</c:v>
                </c:pt>
                <c:pt idx="1389">
                  <c:v>14.029333333333252</c:v>
                </c:pt>
                <c:pt idx="1390">
                  <c:v>14.037999999999919</c:v>
                </c:pt>
                <c:pt idx="1391">
                  <c:v>14.046666666666585</c:v>
                </c:pt>
                <c:pt idx="1392">
                  <c:v>14.055333333333252</c:v>
                </c:pt>
                <c:pt idx="1393">
                  <c:v>14.063999999999918</c:v>
                </c:pt>
                <c:pt idx="1394">
                  <c:v>14.072666666666585</c:v>
                </c:pt>
                <c:pt idx="1395">
                  <c:v>14.081333333333252</c:v>
                </c:pt>
                <c:pt idx="1396">
                  <c:v>14.089999999999918</c:v>
                </c:pt>
                <c:pt idx="1397">
                  <c:v>14.098666666666585</c:v>
                </c:pt>
                <c:pt idx="1398">
                  <c:v>14.107333333333251</c:v>
                </c:pt>
                <c:pt idx="1399">
                  <c:v>14.115999999999918</c:v>
                </c:pt>
                <c:pt idx="1400">
                  <c:v>14.124666666666585</c:v>
                </c:pt>
                <c:pt idx="1401">
                  <c:v>14.133333333333251</c:v>
                </c:pt>
                <c:pt idx="1402">
                  <c:v>14.141999999999918</c:v>
                </c:pt>
                <c:pt idx="1403">
                  <c:v>14.150666666666584</c:v>
                </c:pt>
                <c:pt idx="1404">
                  <c:v>14.159333333333251</c:v>
                </c:pt>
                <c:pt idx="1405">
                  <c:v>14.167999999999918</c:v>
                </c:pt>
                <c:pt idx="1406">
                  <c:v>14.176666666666584</c:v>
                </c:pt>
                <c:pt idx="1407">
                  <c:v>14.185333333333251</c:v>
                </c:pt>
                <c:pt idx="1408">
                  <c:v>14.193999999999917</c:v>
                </c:pt>
                <c:pt idx="1409">
                  <c:v>14.202666666666584</c:v>
                </c:pt>
                <c:pt idx="1410">
                  <c:v>14.211333333333251</c:v>
                </c:pt>
                <c:pt idx="1411">
                  <c:v>14.219999999999917</c:v>
                </c:pt>
                <c:pt idx="1412">
                  <c:v>14.228666666666584</c:v>
                </c:pt>
                <c:pt idx="1413">
                  <c:v>14.23733333333325</c:v>
                </c:pt>
                <c:pt idx="1414">
                  <c:v>14.245999999999917</c:v>
                </c:pt>
                <c:pt idx="1415">
                  <c:v>14.254666666666584</c:v>
                </c:pt>
                <c:pt idx="1416">
                  <c:v>14.26333333333325</c:v>
                </c:pt>
                <c:pt idx="1417">
                  <c:v>14.271999999999917</c:v>
                </c:pt>
                <c:pt idx="1418">
                  <c:v>14.280666666666583</c:v>
                </c:pt>
                <c:pt idx="1419">
                  <c:v>14.28933333333325</c:v>
                </c:pt>
                <c:pt idx="1420">
                  <c:v>14.297999999999917</c:v>
                </c:pt>
                <c:pt idx="1421">
                  <c:v>14.306666666666583</c:v>
                </c:pt>
                <c:pt idx="1422">
                  <c:v>14.31533333333325</c:v>
                </c:pt>
                <c:pt idx="1423">
                  <c:v>14.323999999999916</c:v>
                </c:pt>
                <c:pt idx="1424">
                  <c:v>14.332666666666583</c:v>
                </c:pt>
                <c:pt idx="1425">
                  <c:v>14.34133333333325</c:v>
                </c:pt>
                <c:pt idx="1426">
                  <c:v>14.349999999999916</c:v>
                </c:pt>
                <c:pt idx="1427">
                  <c:v>14.358666666666583</c:v>
                </c:pt>
                <c:pt idx="1428">
                  <c:v>14.367333333333249</c:v>
                </c:pt>
                <c:pt idx="1429">
                  <c:v>14.375999999999916</c:v>
                </c:pt>
                <c:pt idx="1430">
                  <c:v>14.384666666666583</c:v>
                </c:pt>
                <c:pt idx="1431">
                  <c:v>14.393333333333249</c:v>
                </c:pt>
                <c:pt idx="1432">
                  <c:v>14.401999999999916</c:v>
                </c:pt>
                <c:pt idx="1433">
                  <c:v>14.410666666666582</c:v>
                </c:pt>
                <c:pt idx="1434">
                  <c:v>14.419333333333249</c:v>
                </c:pt>
                <c:pt idx="1435">
                  <c:v>14.427999999999916</c:v>
                </c:pt>
                <c:pt idx="1436">
                  <c:v>14.436666666666582</c:v>
                </c:pt>
                <c:pt idx="1437">
                  <c:v>14.445333333333249</c:v>
                </c:pt>
                <c:pt idx="1438">
                  <c:v>14.453999999999915</c:v>
                </c:pt>
                <c:pt idx="1439">
                  <c:v>14.462666666666582</c:v>
                </c:pt>
                <c:pt idx="1440">
                  <c:v>14.471333333333249</c:v>
                </c:pt>
                <c:pt idx="1441">
                  <c:v>14.479999999999915</c:v>
                </c:pt>
                <c:pt idx="1442">
                  <c:v>14.488666666666582</c:v>
                </c:pt>
                <c:pt idx="1443">
                  <c:v>14.497333333333248</c:v>
                </c:pt>
                <c:pt idx="1444">
                  <c:v>14.505999999999915</c:v>
                </c:pt>
                <c:pt idx="1445">
                  <c:v>14.514666666666582</c:v>
                </c:pt>
                <c:pt idx="1446">
                  <c:v>14.523333333333248</c:v>
                </c:pt>
                <c:pt idx="1447">
                  <c:v>14.531999999999915</c:v>
                </c:pt>
                <c:pt idx="1448">
                  <c:v>14.540666666666581</c:v>
                </c:pt>
                <c:pt idx="1449">
                  <c:v>14.549333333333248</c:v>
                </c:pt>
                <c:pt idx="1450">
                  <c:v>14.557999999999915</c:v>
                </c:pt>
                <c:pt idx="1451">
                  <c:v>14.566666666666581</c:v>
                </c:pt>
                <c:pt idx="1452">
                  <c:v>14.575333333333248</c:v>
                </c:pt>
                <c:pt idx="1453">
                  <c:v>14.583999999999914</c:v>
                </c:pt>
                <c:pt idx="1454">
                  <c:v>14.592666666666581</c:v>
                </c:pt>
                <c:pt idx="1455">
                  <c:v>14.601333333333248</c:v>
                </c:pt>
                <c:pt idx="1456">
                  <c:v>14.609999999999914</c:v>
                </c:pt>
                <c:pt idx="1457">
                  <c:v>14.618666666666581</c:v>
                </c:pt>
                <c:pt idx="1458">
                  <c:v>14.627333333333247</c:v>
                </c:pt>
                <c:pt idx="1459">
                  <c:v>14.635999999999914</c:v>
                </c:pt>
                <c:pt idx="1460">
                  <c:v>14.644666666666581</c:v>
                </c:pt>
                <c:pt idx="1461">
                  <c:v>14.653333333333247</c:v>
                </c:pt>
                <c:pt idx="1462">
                  <c:v>14.661999999999914</c:v>
                </c:pt>
                <c:pt idx="1463">
                  <c:v>14.67066666666658</c:v>
                </c:pt>
                <c:pt idx="1464">
                  <c:v>14.679333333333247</c:v>
                </c:pt>
                <c:pt idx="1465">
                  <c:v>14.687999999999914</c:v>
                </c:pt>
                <c:pt idx="1466">
                  <c:v>14.69666666666658</c:v>
                </c:pt>
                <c:pt idx="1467">
                  <c:v>14.705333333333247</c:v>
                </c:pt>
                <c:pt idx="1468">
                  <c:v>14.713999999999913</c:v>
                </c:pt>
                <c:pt idx="1469">
                  <c:v>14.72266666666658</c:v>
                </c:pt>
                <c:pt idx="1470">
                  <c:v>14.731333333333247</c:v>
                </c:pt>
                <c:pt idx="1471">
                  <c:v>14.739999999999913</c:v>
                </c:pt>
                <c:pt idx="1472">
                  <c:v>14.74866666666658</c:v>
                </c:pt>
                <c:pt idx="1473">
                  <c:v>14.757333333333246</c:v>
                </c:pt>
                <c:pt idx="1474">
                  <c:v>14.765999999999913</c:v>
                </c:pt>
                <c:pt idx="1475">
                  <c:v>14.77466666666658</c:v>
                </c:pt>
                <c:pt idx="1476">
                  <c:v>14.783333333333246</c:v>
                </c:pt>
                <c:pt idx="1477">
                  <c:v>14.791999999999913</c:v>
                </c:pt>
                <c:pt idx="1478">
                  <c:v>14.800666666666579</c:v>
                </c:pt>
                <c:pt idx="1479">
                  <c:v>14.809333333333246</c:v>
                </c:pt>
                <c:pt idx="1480">
                  <c:v>14.817999999999913</c:v>
                </c:pt>
                <c:pt idx="1481">
                  <c:v>14.826666666666579</c:v>
                </c:pt>
                <c:pt idx="1482">
                  <c:v>14.835333333333246</c:v>
                </c:pt>
                <c:pt idx="1483">
                  <c:v>14.843999999999912</c:v>
                </c:pt>
                <c:pt idx="1484">
                  <c:v>14.852666666666579</c:v>
                </c:pt>
                <c:pt idx="1485">
                  <c:v>14.861333333333246</c:v>
                </c:pt>
                <c:pt idx="1486">
                  <c:v>14.869999999999912</c:v>
                </c:pt>
                <c:pt idx="1487">
                  <c:v>14.878666666666579</c:v>
                </c:pt>
                <c:pt idx="1488">
                  <c:v>14.887333333333245</c:v>
                </c:pt>
                <c:pt idx="1489">
                  <c:v>14.895999999999912</c:v>
                </c:pt>
                <c:pt idx="1490">
                  <c:v>14.904666666666579</c:v>
                </c:pt>
                <c:pt idx="1491">
                  <c:v>14.913333333333245</c:v>
                </c:pt>
                <c:pt idx="1492">
                  <c:v>14.921999999999912</c:v>
                </c:pt>
                <c:pt idx="1493">
                  <c:v>14.930666666666578</c:v>
                </c:pt>
                <c:pt idx="1494">
                  <c:v>14.939333333333245</c:v>
                </c:pt>
                <c:pt idx="1495">
                  <c:v>14.947999999999912</c:v>
                </c:pt>
                <c:pt idx="1496">
                  <c:v>14.956666666666578</c:v>
                </c:pt>
                <c:pt idx="1497">
                  <c:v>14.965333333333245</c:v>
                </c:pt>
                <c:pt idx="1498">
                  <c:v>14.973999999999911</c:v>
                </c:pt>
                <c:pt idx="1499">
                  <c:v>14.982666666666578</c:v>
                </c:pt>
                <c:pt idx="1500">
                  <c:v>14.991333333333245</c:v>
                </c:pt>
                <c:pt idx="1501">
                  <c:v>14.999999999999911</c:v>
                </c:pt>
                <c:pt idx="1502">
                  <c:v>16.999999999999911</c:v>
                </c:pt>
              </c:numCache>
            </c:numRef>
          </c:xVal>
          <c:yVal>
            <c:numRef>
              <c:f>'Beregninger scenarie 2'!$H$29:$H$1531</c:f>
              <c:numCache>
                <c:formatCode>#,##0.00</c:formatCode>
                <c:ptCount val="1503"/>
                <c:pt idx="0">
                  <c:v>5</c:v>
                </c:pt>
                <c:pt idx="1">
                  <c:v>5</c:v>
                </c:pt>
                <c:pt idx="2">
                  <c:v>4.9930666666666665</c:v>
                </c:pt>
                <c:pt idx="3">
                  <c:v>4.9861333333333331</c:v>
                </c:pt>
                <c:pt idx="4">
                  <c:v>4.9791999999999996</c:v>
                </c:pt>
                <c:pt idx="5">
                  <c:v>4.9722666666666671</c:v>
                </c:pt>
                <c:pt idx="6">
                  <c:v>4.9653333333333336</c:v>
                </c:pt>
                <c:pt idx="7">
                  <c:v>4.9584000000000001</c:v>
                </c:pt>
                <c:pt idx="8">
                  <c:v>4.9514666666666667</c:v>
                </c:pt>
                <c:pt idx="9">
                  <c:v>4.9445333333333332</c:v>
                </c:pt>
                <c:pt idx="10">
                  <c:v>4.9375999999999998</c:v>
                </c:pt>
                <c:pt idx="11">
                  <c:v>4.9306666666666663</c:v>
                </c:pt>
                <c:pt idx="12">
                  <c:v>4.9237333333333337</c:v>
                </c:pt>
                <c:pt idx="13">
                  <c:v>4.9168000000000003</c:v>
                </c:pt>
                <c:pt idx="14">
                  <c:v>4.9098666666666668</c:v>
                </c:pt>
                <c:pt idx="15">
                  <c:v>4.9029333333333334</c:v>
                </c:pt>
                <c:pt idx="16">
                  <c:v>4.8959999999999999</c:v>
                </c:pt>
                <c:pt idx="17">
                  <c:v>4.8890666666666664</c:v>
                </c:pt>
                <c:pt idx="18">
                  <c:v>4.882133333333333</c:v>
                </c:pt>
                <c:pt idx="19">
                  <c:v>4.8752000000000004</c:v>
                </c:pt>
                <c:pt idx="20">
                  <c:v>4.868266666666667</c:v>
                </c:pt>
                <c:pt idx="21">
                  <c:v>4.8613333333333335</c:v>
                </c:pt>
                <c:pt idx="22">
                  <c:v>4.8544</c:v>
                </c:pt>
                <c:pt idx="23">
                  <c:v>4.8474666666666666</c:v>
                </c:pt>
                <c:pt idx="24">
                  <c:v>4.8405333333333331</c:v>
                </c:pt>
                <c:pt idx="25">
                  <c:v>4.8335999999999997</c:v>
                </c:pt>
                <c:pt idx="26">
                  <c:v>4.8266666666666671</c:v>
                </c:pt>
                <c:pt idx="27">
                  <c:v>4.8197333333333336</c:v>
                </c:pt>
                <c:pt idx="28">
                  <c:v>4.8128000000000002</c:v>
                </c:pt>
                <c:pt idx="29">
                  <c:v>4.8058666666666667</c:v>
                </c:pt>
                <c:pt idx="30">
                  <c:v>4.7989333333333333</c:v>
                </c:pt>
                <c:pt idx="31">
                  <c:v>4.7919999999999998</c:v>
                </c:pt>
                <c:pt idx="32">
                  <c:v>4.7850666666666664</c:v>
                </c:pt>
                <c:pt idx="33">
                  <c:v>4.7781333333333338</c:v>
                </c:pt>
                <c:pt idx="34">
                  <c:v>4.7712000000000003</c:v>
                </c:pt>
                <c:pt idx="35">
                  <c:v>4.7642666666666669</c:v>
                </c:pt>
                <c:pt idx="36">
                  <c:v>4.7573333333333334</c:v>
                </c:pt>
                <c:pt idx="37">
                  <c:v>4.7504</c:v>
                </c:pt>
                <c:pt idx="38">
                  <c:v>4.7434666666666665</c:v>
                </c:pt>
                <c:pt idx="39">
                  <c:v>4.7365333333333339</c:v>
                </c:pt>
                <c:pt idx="40">
                  <c:v>4.7296000000000005</c:v>
                </c:pt>
                <c:pt idx="41">
                  <c:v>4.722666666666667</c:v>
                </c:pt>
                <c:pt idx="42">
                  <c:v>4.7157333333333336</c:v>
                </c:pt>
                <c:pt idx="43">
                  <c:v>4.7088000000000001</c:v>
                </c:pt>
                <c:pt idx="44">
                  <c:v>4.7018666666666666</c:v>
                </c:pt>
                <c:pt idx="45">
                  <c:v>4.6949333333333332</c:v>
                </c:pt>
                <c:pt idx="46">
                  <c:v>4.6880000000000006</c:v>
                </c:pt>
                <c:pt idx="47">
                  <c:v>4.6810666666666672</c:v>
                </c:pt>
                <c:pt idx="48">
                  <c:v>4.6741333333333337</c:v>
                </c:pt>
                <c:pt idx="49">
                  <c:v>4.6672000000000002</c:v>
                </c:pt>
                <c:pt idx="50">
                  <c:v>4.6602666666666668</c:v>
                </c:pt>
                <c:pt idx="51">
                  <c:v>4.6533333333333333</c:v>
                </c:pt>
                <c:pt idx="52">
                  <c:v>4.6463999999999999</c:v>
                </c:pt>
                <c:pt idx="53">
                  <c:v>4.6394666666666673</c:v>
                </c:pt>
                <c:pt idx="54">
                  <c:v>4.6325333333333338</c:v>
                </c:pt>
                <c:pt idx="55">
                  <c:v>4.6256000000000004</c:v>
                </c:pt>
                <c:pt idx="56">
                  <c:v>4.6186666666666669</c:v>
                </c:pt>
                <c:pt idx="57">
                  <c:v>4.6117333333333335</c:v>
                </c:pt>
                <c:pt idx="58">
                  <c:v>4.6048</c:v>
                </c:pt>
                <c:pt idx="59">
                  <c:v>4.5978666666666665</c:v>
                </c:pt>
                <c:pt idx="60">
                  <c:v>4.590933333333334</c:v>
                </c:pt>
                <c:pt idx="61">
                  <c:v>4.5840000000000005</c:v>
                </c:pt>
                <c:pt idx="62">
                  <c:v>4.5770666666666671</c:v>
                </c:pt>
                <c:pt idx="63">
                  <c:v>4.5701333333333336</c:v>
                </c:pt>
                <c:pt idx="64">
                  <c:v>4.5632000000000001</c:v>
                </c:pt>
                <c:pt idx="65">
                  <c:v>4.5562666666666667</c:v>
                </c:pt>
                <c:pt idx="66">
                  <c:v>4.5493333333333332</c:v>
                </c:pt>
                <c:pt idx="67">
                  <c:v>4.5423999999999998</c:v>
                </c:pt>
                <c:pt idx="68">
                  <c:v>4.5354666666666663</c:v>
                </c:pt>
                <c:pt idx="69">
                  <c:v>4.5285333333333337</c:v>
                </c:pt>
                <c:pt idx="70">
                  <c:v>4.5216000000000003</c:v>
                </c:pt>
                <c:pt idx="71">
                  <c:v>4.5146666666666668</c:v>
                </c:pt>
                <c:pt idx="72">
                  <c:v>4.5077333333333334</c:v>
                </c:pt>
                <c:pt idx="73">
                  <c:v>4.5007999999999999</c:v>
                </c:pt>
                <c:pt idx="74">
                  <c:v>4.4938666666666665</c:v>
                </c:pt>
                <c:pt idx="75">
                  <c:v>4.486933333333333</c:v>
                </c:pt>
                <c:pt idx="76">
                  <c:v>4.4799999999999995</c:v>
                </c:pt>
                <c:pt idx="77">
                  <c:v>4.4730666666666661</c:v>
                </c:pt>
                <c:pt idx="78">
                  <c:v>4.4661333333333326</c:v>
                </c:pt>
                <c:pt idx="79">
                  <c:v>4.4591999999999992</c:v>
                </c:pt>
                <c:pt idx="80">
                  <c:v>4.4522666666666666</c:v>
                </c:pt>
                <c:pt idx="81">
                  <c:v>4.4453333333333331</c:v>
                </c:pt>
                <c:pt idx="82">
                  <c:v>4.4383999999999997</c:v>
                </c:pt>
                <c:pt idx="83">
                  <c:v>4.4314666666666662</c:v>
                </c:pt>
                <c:pt idx="84">
                  <c:v>4.4245333333333328</c:v>
                </c:pt>
                <c:pt idx="85">
                  <c:v>4.4175999999999993</c:v>
                </c:pt>
                <c:pt idx="86">
                  <c:v>4.4106666666666658</c:v>
                </c:pt>
                <c:pt idx="87">
                  <c:v>4.4037333333333324</c:v>
                </c:pt>
                <c:pt idx="88">
                  <c:v>4.3967999999999989</c:v>
                </c:pt>
                <c:pt idx="89">
                  <c:v>4.3898666666666664</c:v>
                </c:pt>
                <c:pt idx="90">
                  <c:v>4.382933333333332</c:v>
                </c:pt>
                <c:pt idx="91">
                  <c:v>4.3759999999999994</c:v>
                </c:pt>
                <c:pt idx="92">
                  <c:v>4.369066666666666</c:v>
                </c:pt>
                <c:pt idx="93">
                  <c:v>4.3621333333333325</c:v>
                </c:pt>
                <c:pt idx="94">
                  <c:v>4.3551999999999991</c:v>
                </c:pt>
                <c:pt idx="95">
                  <c:v>4.3482666666666656</c:v>
                </c:pt>
                <c:pt idx="96">
                  <c:v>4.3413333333333322</c:v>
                </c:pt>
                <c:pt idx="97">
                  <c:v>4.3343999999999987</c:v>
                </c:pt>
                <c:pt idx="98">
                  <c:v>4.3274666666666652</c:v>
                </c:pt>
                <c:pt idx="99">
                  <c:v>4.3205333333333318</c:v>
                </c:pt>
                <c:pt idx="100">
                  <c:v>4.3135999999999992</c:v>
                </c:pt>
                <c:pt idx="101">
                  <c:v>4.3066666666666658</c:v>
                </c:pt>
                <c:pt idx="102">
                  <c:v>4.2997333333333323</c:v>
                </c:pt>
                <c:pt idx="103">
                  <c:v>4.2927999999999988</c:v>
                </c:pt>
                <c:pt idx="104">
                  <c:v>4.2858666666666654</c:v>
                </c:pt>
                <c:pt idx="105">
                  <c:v>4.2789333333333319</c:v>
                </c:pt>
                <c:pt idx="106">
                  <c:v>4.2719999999999985</c:v>
                </c:pt>
                <c:pt idx="107">
                  <c:v>4.265066666666665</c:v>
                </c:pt>
                <c:pt idx="108">
                  <c:v>4.2581333333333315</c:v>
                </c:pt>
                <c:pt idx="109">
                  <c:v>4.251199999999999</c:v>
                </c:pt>
                <c:pt idx="110">
                  <c:v>4.2442666666666646</c:v>
                </c:pt>
                <c:pt idx="111">
                  <c:v>4.2373333333333321</c:v>
                </c:pt>
                <c:pt idx="112">
                  <c:v>4.2303999999999986</c:v>
                </c:pt>
                <c:pt idx="113">
                  <c:v>4.2234666666666651</c:v>
                </c:pt>
                <c:pt idx="114">
                  <c:v>4.2165333333333317</c:v>
                </c:pt>
                <c:pt idx="115">
                  <c:v>4.2095999999999982</c:v>
                </c:pt>
                <c:pt idx="116">
                  <c:v>4.2026666666666648</c:v>
                </c:pt>
                <c:pt idx="117">
                  <c:v>4.1957333333333313</c:v>
                </c:pt>
                <c:pt idx="118">
                  <c:v>4.1887999999999987</c:v>
                </c:pt>
                <c:pt idx="119">
                  <c:v>4.1818666666666653</c:v>
                </c:pt>
                <c:pt idx="120">
                  <c:v>4.1749333333333318</c:v>
                </c:pt>
                <c:pt idx="121">
                  <c:v>4.1679999999999984</c:v>
                </c:pt>
                <c:pt idx="122">
                  <c:v>4.1610666666666649</c:v>
                </c:pt>
                <c:pt idx="123">
                  <c:v>4.1541333333333323</c:v>
                </c:pt>
                <c:pt idx="124">
                  <c:v>4.1471999999999989</c:v>
                </c:pt>
                <c:pt idx="125">
                  <c:v>4.1402666666666654</c:v>
                </c:pt>
                <c:pt idx="126">
                  <c:v>4.133333333333332</c:v>
                </c:pt>
                <c:pt idx="127">
                  <c:v>4.1263999999999985</c:v>
                </c:pt>
                <c:pt idx="128">
                  <c:v>4.1194666666666659</c:v>
                </c:pt>
                <c:pt idx="129">
                  <c:v>4.1125333333333325</c:v>
                </c:pt>
                <c:pt idx="130">
                  <c:v>4.105599999999999</c:v>
                </c:pt>
                <c:pt idx="131">
                  <c:v>4.0986666666666656</c:v>
                </c:pt>
                <c:pt idx="132">
                  <c:v>4.0917333333333321</c:v>
                </c:pt>
                <c:pt idx="133">
                  <c:v>4.0847999999999995</c:v>
                </c:pt>
                <c:pt idx="134">
                  <c:v>4.0778666666666661</c:v>
                </c:pt>
                <c:pt idx="135">
                  <c:v>4.0709333333333326</c:v>
                </c:pt>
                <c:pt idx="136">
                  <c:v>4.0639999999999992</c:v>
                </c:pt>
                <c:pt idx="137">
                  <c:v>4.0570666666666657</c:v>
                </c:pt>
                <c:pt idx="138">
                  <c:v>4.0501333333333331</c:v>
                </c:pt>
                <c:pt idx="139">
                  <c:v>4.0431999999999997</c:v>
                </c:pt>
                <c:pt idx="140">
                  <c:v>4.0362666666666662</c:v>
                </c:pt>
                <c:pt idx="141">
                  <c:v>4.0293333333333328</c:v>
                </c:pt>
                <c:pt idx="142">
                  <c:v>4.0223999999999993</c:v>
                </c:pt>
                <c:pt idx="143">
                  <c:v>4.0154666666666667</c:v>
                </c:pt>
                <c:pt idx="144">
                  <c:v>4.0085333333333333</c:v>
                </c:pt>
                <c:pt idx="145">
                  <c:v>4.0015999999999998</c:v>
                </c:pt>
                <c:pt idx="146">
                  <c:v>3.9946666666666664</c:v>
                </c:pt>
                <c:pt idx="147">
                  <c:v>3.9877333333333329</c:v>
                </c:pt>
                <c:pt idx="148">
                  <c:v>3.9807999999999999</c:v>
                </c:pt>
                <c:pt idx="149">
                  <c:v>3.9738666666666669</c:v>
                </c:pt>
                <c:pt idx="150">
                  <c:v>3.9669333333333334</c:v>
                </c:pt>
                <c:pt idx="151">
                  <c:v>3.96</c:v>
                </c:pt>
                <c:pt idx="152">
                  <c:v>3.9530666666666665</c:v>
                </c:pt>
                <c:pt idx="153">
                  <c:v>3.9461333333333335</c:v>
                </c:pt>
                <c:pt idx="154">
                  <c:v>3.9392000000000005</c:v>
                </c:pt>
                <c:pt idx="155">
                  <c:v>3.932266666666667</c:v>
                </c:pt>
                <c:pt idx="156">
                  <c:v>3.9253333333333336</c:v>
                </c:pt>
                <c:pt idx="157">
                  <c:v>3.9184000000000001</c:v>
                </c:pt>
                <c:pt idx="158">
                  <c:v>3.9114666666666671</c:v>
                </c:pt>
                <c:pt idx="159">
                  <c:v>3.9045333333333341</c:v>
                </c:pt>
                <c:pt idx="160">
                  <c:v>3.8976000000000006</c:v>
                </c:pt>
                <c:pt idx="161">
                  <c:v>3.8906666666666672</c:v>
                </c:pt>
                <c:pt idx="162">
                  <c:v>3.8837333333333337</c:v>
                </c:pt>
                <c:pt idx="163">
                  <c:v>3.8768000000000007</c:v>
                </c:pt>
                <c:pt idx="164">
                  <c:v>3.8698666666666677</c:v>
                </c:pt>
                <c:pt idx="165">
                  <c:v>3.8629333333333342</c:v>
                </c:pt>
                <c:pt idx="166">
                  <c:v>3.8560000000000008</c:v>
                </c:pt>
                <c:pt idx="167">
                  <c:v>3.8490666666666673</c:v>
                </c:pt>
                <c:pt idx="168">
                  <c:v>3.8421333333333343</c:v>
                </c:pt>
                <c:pt idx="169">
                  <c:v>3.8352000000000013</c:v>
                </c:pt>
                <c:pt idx="170">
                  <c:v>3.8282666666666678</c:v>
                </c:pt>
                <c:pt idx="171">
                  <c:v>3.8213333333333344</c:v>
                </c:pt>
                <c:pt idx="172">
                  <c:v>3.8144000000000009</c:v>
                </c:pt>
                <c:pt idx="173">
                  <c:v>3.8074666666666679</c:v>
                </c:pt>
                <c:pt idx="174">
                  <c:v>3.8005333333333349</c:v>
                </c:pt>
                <c:pt idx="175">
                  <c:v>3.7936000000000014</c:v>
                </c:pt>
                <c:pt idx="176">
                  <c:v>3.786666666666668</c:v>
                </c:pt>
                <c:pt idx="177">
                  <c:v>3.7797333333333345</c:v>
                </c:pt>
                <c:pt idx="178">
                  <c:v>3.7728000000000015</c:v>
                </c:pt>
                <c:pt idx="179">
                  <c:v>3.7658666666666685</c:v>
                </c:pt>
                <c:pt idx="180">
                  <c:v>3.758933333333335</c:v>
                </c:pt>
                <c:pt idx="181">
                  <c:v>3.7520000000000016</c:v>
                </c:pt>
                <c:pt idx="182">
                  <c:v>3.7450666666666681</c:v>
                </c:pt>
                <c:pt idx="183">
                  <c:v>3.7381333333333351</c:v>
                </c:pt>
                <c:pt idx="184">
                  <c:v>3.7312000000000021</c:v>
                </c:pt>
                <c:pt idx="185">
                  <c:v>3.7242666666666686</c:v>
                </c:pt>
                <c:pt idx="186">
                  <c:v>3.7173333333333352</c:v>
                </c:pt>
                <c:pt idx="187">
                  <c:v>3.7104000000000017</c:v>
                </c:pt>
                <c:pt idx="188">
                  <c:v>3.7034666666666687</c:v>
                </c:pt>
                <c:pt idx="189">
                  <c:v>3.6965333333333357</c:v>
                </c:pt>
                <c:pt idx="190">
                  <c:v>3.6896000000000022</c:v>
                </c:pt>
                <c:pt idx="191">
                  <c:v>3.6826666666666688</c:v>
                </c:pt>
                <c:pt idx="192">
                  <c:v>3.6757333333333353</c:v>
                </c:pt>
                <c:pt idx="193">
                  <c:v>3.6688000000000023</c:v>
                </c:pt>
                <c:pt idx="194">
                  <c:v>3.6618666666666693</c:v>
                </c:pt>
                <c:pt idx="195">
                  <c:v>3.6549333333333358</c:v>
                </c:pt>
                <c:pt idx="196">
                  <c:v>3.6480000000000024</c:v>
                </c:pt>
                <c:pt idx="197">
                  <c:v>3.6410666666666689</c:v>
                </c:pt>
                <c:pt idx="198">
                  <c:v>3.6341333333333359</c:v>
                </c:pt>
                <c:pt idx="199">
                  <c:v>3.6272000000000029</c:v>
                </c:pt>
                <c:pt idx="200">
                  <c:v>3.6202666666666694</c:v>
                </c:pt>
                <c:pt idx="201">
                  <c:v>3.613333333333336</c:v>
                </c:pt>
                <c:pt idx="202">
                  <c:v>3.6064000000000025</c:v>
                </c:pt>
                <c:pt idx="203">
                  <c:v>3.5994666666666695</c:v>
                </c:pt>
                <c:pt idx="204">
                  <c:v>3.5925333333333365</c:v>
                </c:pt>
                <c:pt idx="205">
                  <c:v>3.585600000000003</c:v>
                </c:pt>
                <c:pt idx="206">
                  <c:v>3.5786666666666695</c:v>
                </c:pt>
                <c:pt idx="207">
                  <c:v>3.5717333333333361</c:v>
                </c:pt>
                <c:pt idx="208">
                  <c:v>3.5648000000000031</c:v>
                </c:pt>
                <c:pt idx="209">
                  <c:v>3.5578666666666701</c:v>
                </c:pt>
                <c:pt idx="210">
                  <c:v>3.5509333333333366</c:v>
                </c:pt>
                <c:pt idx="211">
                  <c:v>3.5440000000000031</c:v>
                </c:pt>
                <c:pt idx="212">
                  <c:v>3.5370666666666697</c:v>
                </c:pt>
                <c:pt idx="213">
                  <c:v>3.5301333333333367</c:v>
                </c:pt>
                <c:pt idx="214">
                  <c:v>3.5232000000000037</c:v>
                </c:pt>
                <c:pt idx="215">
                  <c:v>3.5162666666666702</c:v>
                </c:pt>
                <c:pt idx="216">
                  <c:v>3.5093333333333367</c:v>
                </c:pt>
                <c:pt idx="217">
                  <c:v>3.5024000000000033</c:v>
                </c:pt>
                <c:pt idx="218">
                  <c:v>3.4954666666666703</c:v>
                </c:pt>
                <c:pt idx="219">
                  <c:v>3.4885333333333373</c:v>
                </c:pt>
                <c:pt idx="220">
                  <c:v>3.4816000000000038</c:v>
                </c:pt>
                <c:pt idx="221">
                  <c:v>3.4746666666666703</c:v>
                </c:pt>
                <c:pt idx="222">
                  <c:v>3.4677333333333369</c:v>
                </c:pt>
                <c:pt idx="223">
                  <c:v>3.4608000000000039</c:v>
                </c:pt>
                <c:pt idx="224">
                  <c:v>3.4538666666666709</c:v>
                </c:pt>
                <c:pt idx="225">
                  <c:v>3.4469333333333374</c:v>
                </c:pt>
                <c:pt idx="226">
                  <c:v>3.4400000000000039</c:v>
                </c:pt>
                <c:pt idx="227">
                  <c:v>3.4330666666666705</c:v>
                </c:pt>
                <c:pt idx="228">
                  <c:v>3.4261333333333375</c:v>
                </c:pt>
                <c:pt idx="229">
                  <c:v>3.4192000000000045</c:v>
                </c:pt>
                <c:pt idx="230">
                  <c:v>3.412266666666671</c:v>
                </c:pt>
                <c:pt idx="231">
                  <c:v>3.4053333333333375</c:v>
                </c:pt>
                <c:pt idx="232">
                  <c:v>3.3984000000000041</c:v>
                </c:pt>
                <c:pt idx="233">
                  <c:v>3.3914666666666711</c:v>
                </c:pt>
                <c:pt idx="234">
                  <c:v>3.3845333333333381</c:v>
                </c:pt>
                <c:pt idx="235">
                  <c:v>3.3776000000000046</c:v>
                </c:pt>
                <c:pt idx="236">
                  <c:v>3.3706666666666711</c:v>
                </c:pt>
                <c:pt idx="237">
                  <c:v>3.3637333333333377</c:v>
                </c:pt>
                <c:pt idx="238">
                  <c:v>3.3568000000000047</c:v>
                </c:pt>
                <c:pt idx="239">
                  <c:v>3.3498666666666717</c:v>
                </c:pt>
                <c:pt idx="240">
                  <c:v>3.3429333333333382</c:v>
                </c:pt>
                <c:pt idx="241">
                  <c:v>3.3360000000000047</c:v>
                </c:pt>
                <c:pt idx="242">
                  <c:v>3.3290666666666713</c:v>
                </c:pt>
                <c:pt idx="243">
                  <c:v>3.3221333333333383</c:v>
                </c:pt>
                <c:pt idx="244">
                  <c:v>3.3152000000000053</c:v>
                </c:pt>
                <c:pt idx="245">
                  <c:v>3.3082666666666718</c:v>
                </c:pt>
                <c:pt idx="246">
                  <c:v>3.3013333333333383</c:v>
                </c:pt>
                <c:pt idx="247">
                  <c:v>3.2944000000000049</c:v>
                </c:pt>
                <c:pt idx="248">
                  <c:v>3.2874666666666719</c:v>
                </c:pt>
                <c:pt idx="249">
                  <c:v>3.2805333333333389</c:v>
                </c:pt>
                <c:pt idx="250">
                  <c:v>3.2736000000000054</c:v>
                </c:pt>
                <c:pt idx="251">
                  <c:v>3.2666666666666719</c:v>
                </c:pt>
                <c:pt idx="252">
                  <c:v>3.2597333333333385</c:v>
                </c:pt>
                <c:pt idx="253">
                  <c:v>3.2528000000000055</c:v>
                </c:pt>
                <c:pt idx="254">
                  <c:v>3.2458666666666725</c:v>
                </c:pt>
                <c:pt idx="255">
                  <c:v>3.238933333333339</c:v>
                </c:pt>
                <c:pt idx="256">
                  <c:v>3.2320000000000055</c:v>
                </c:pt>
                <c:pt idx="257">
                  <c:v>3.2250666666666721</c:v>
                </c:pt>
                <c:pt idx="258">
                  <c:v>3.2181333333333391</c:v>
                </c:pt>
                <c:pt idx="259">
                  <c:v>3.211200000000006</c:v>
                </c:pt>
                <c:pt idx="260">
                  <c:v>3.2042666666666726</c:v>
                </c:pt>
                <c:pt idx="261">
                  <c:v>3.1973333333333391</c:v>
                </c:pt>
                <c:pt idx="262">
                  <c:v>3.1904000000000057</c:v>
                </c:pt>
                <c:pt idx="263">
                  <c:v>3.1834666666666727</c:v>
                </c:pt>
                <c:pt idx="264">
                  <c:v>3.1765333333333396</c:v>
                </c:pt>
                <c:pt idx="265">
                  <c:v>3.1696000000000062</c:v>
                </c:pt>
                <c:pt idx="266">
                  <c:v>3.1626666666666727</c:v>
                </c:pt>
                <c:pt idx="267">
                  <c:v>3.1557333333333393</c:v>
                </c:pt>
                <c:pt idx="268">
                  <c:v>3.1488000000000063</c:v>
                </c:pt>
                <c:pt idx="269">
                  <c:v>3.1418666666666732</c:v>
                </c:pt>
                <c:pt idx="270">
                  <c:v>3.1349333333333398</c:v>
                </c:pt>
                <c:pt idx="271">
                  <c:v>3.1280000000000063</c:v>
                </c:pt>
                <c:pt idx="272">
                  <c:v>3.1210666666666729</c:v>
                </c:pt>
                <c:pt idx="273">
                  <c:v>3.1141333333333399</c:v>
                </c:pt>
                <c:pt idx="274">
                  <c:v>3.1072000000000068</c:v>
                </c:pt>
                <c:pt idx="275">
                  <c:v>3.1002666666666734</c:v>
                </c:pt>
                <c:pt idx="276">
                  <c:v>3.0933333333333399</c:v>
                </c:pt>
                <c:pt idx="277">
                  <c:v>3.0864000000000065</c:v>
                </c:pt>
                <c:pt idx="278">
                  <c:v>3.0794666666666735</c:v>
                </c:pt>
                <c:pt idx="279">
                  <c:v>3.0725333333333404</c:v>
                </c:pt>
                <c:pt idx="280">
                  <c:v>3.065600000000007</c:v>
                </c:pt>
                <c:pt idx="281">
                  <c:v>3.0586666666666735</c:v>
                </c:pt>
                <c:pt idx="282">
                  <c:v>3.0517333333333401</c:v>
                </c:pt>
                <c:pt idx="283">
                  <c:v>3.0448000000000071</c:v>
                </c:pt>
                <c:pt idx="284">
                  <c:v>3.037866666666674</c:v>
                </c:pt>
                <c:pt idx="285">
                  <c:v>3.0309333333333406</c:v>
                </c:pt>
                <c:pt idx="286">
                  <c:v>3.0240000000000071</c:v>
                </c:pt>
                <c:pt idx="287">
                  <c:v>3.0170666666666737</c:v>
                </c:pt>
                <c:pt idx="288">
                  <c:v>3.0101333333333407</c:v>
                </c:pt>
                <c:pt idx="289">
                  <c:v>3.0032000000000076</c:v>
                </c:pt>
                <c:pt idx="290">
                  <c:v>2.9962666666666742</c:v>
                </c:pt>
                <c:pt idx="291">
                  <c:v>2.9893333333333407</c:v>
                </c:pt>
                <c:pt idx="292">
                  <c:v>2.9824000000000077</c:v>
                </c:pt>
                <c:pt idx="293">
                  <c:v>2.9754666666666743</c:v>
                </c:pt>
                <c:pt idx="294">
                  <c:v>2.9685333333333408</c:v>
                </c:pt>
                <c:pt idx="295">
                  <c:v>2.9616000000000078</c:v>
                </c:pt>
                <c:pt idx="296">
                  <c:v>2.9546666666666743</c:v>
                </c:pt>
                <c:pt idx="297">
                  <c:v>2.9477333333333413</c:v>
                </c:pt>
                <c:pt idx="298">
                  <c:v>2.9408000000000079</c:v>
                </c:pt>
                <c:pt idx="299">
                  <c:v>2.9338666666666744</c:v>
                </c:pt>
                <c:pt idx="300">
                  <c:v>2.9269333333333414</c:v>
                </c:pt>
                <c:pt idx="301">
                  <c:v>2.9200000000000079</c:v>
                </c:pt>
                <c:pt idx="302">
                  <c:v>2.9130666666666749</c:v>
                </c:pt>
                <c:pt idx="303">
                  <c:v>2.9061333333333415</c:v>
                </c:pt>
                <c:pt idx="304">
                  <c:v>2.899200000000008</c:v>
                </c:pt>
                <c:pt idx="305">
                  <c:v>2.892266666666675</c:v>
                </c:pt>
                <c:pt idx="306">
                  <c:v>2.8853333333333415</c:v>
                </c:pt>
                <c:pt idx="307">
                  <c:v>2.8784000000000085</c:v>
                </c:pt>
                <c:pt idx="308">
                  <c:v>2.871466666666675</c:v>
                </c:pt>
                <c:pt idx="309">
                  <c:v>2.8645333333333416</c:v>
                </c:pt>
                <c:pt idx="310">
                  <c:v>2.8576000000000086</c:v>
                </c:pt>
                <c:pt idx="311">
                  <c:v>2.8506666666666751</c:v>
                </c:pt>
                <c:pt idx="312">
                  <c:v>2.8437333333333421</c:v>
                </c:pt>
                <c:pt idx="313">
                  <c:v>2.8368000000000086</c:v>
                </c:pt>
                <c:pt idx="314">
                  <c:v>2.8298666666666752</c:v>
                </c:pt>
                <c:pt idx="315">
                  <c:v>2.8229333333333422</c:v>
                </c:pt>
                <c:pt idx="316">
                  <c:v>2.8160000000000087</c:v>
                </c:pt>
                <c:pt idx="317">
                  <c:v>2.8090666666666757</c:v>
                </c:pt>
                <c:pt idx="318">
                  <c:v>2.8021333333333422</c:v>
                </c:pt>
                <c:pt idx="319">
                  <c:v>2.7952000000000088</c:v>
                </c:pt>
                <c:pt idx="320">
                  <c:v>2.7882666666666758</c:v>
                </c:pt>
                <c:pt idx="321">
                  <c:v>2.7813333333333423</c:v>
                </c:pt>
                <c:pt idx="322">
                  <c:v>2.7744000000000093</c:v>
                </c:pt>
                <c:pt idx="323">
                  <c:v>2.7674666666666758</c:v>
                </c:pt>
                <c:pt idx="324">
                  <c:v>2.7605333333333424</c:v>
                </c:pt>
                <c:pt idx="325">
                  <c:v>2.7536000000000094</c:v>
                </c:pt>
                <c:pt idx="326">
                  <c:v>2.7466666666666759</c:v>
                </c:pt>
                <c:pt idx="327">
                  <c:v>2.7397333333333429</c:v>
                </c:pt>
                <c:pt idx="328">
                  <c:v>2.7328000000000094</c:v>
                </c:pt>
                <c:pt idx="329">
                  <c:v>2.725866666666676</c:v>
                </c:pt>
                <c:pt idx="330">
                  <c:v>2.718933333333343</c:v>
                </c:pt>
                <c:pt idx="331">
                  <c:v>2.7120000000000095</c:v>
                </c:pt>
                <c:pt idx="332">
                  <c:v>2.7050666666666765</c:v>
                </c:pt>
                <c:pt idx="333">
                  <c:v>2.698133333333343</c:v>
                </c:pt>
                <c:pt idx="334">
                  <c:v>2.6912000000000096</c:v>
                </c:pt>
                <c:pt idx="335">
                  <c:v>2.6842666666666766</c:v>
                </c:pt>
                <c:pt idx="336">
                  <c:v>2.6773333333333431</c:v>
                </c:pt>
                <c:pt idx="337">
                  <c:v>2.6704000000000101</c:v>
                </c:pt>
                <c:pt idx="338">
                  <c:v>2.6634666666666766</c:v>
                </c:pt>
                <c:pt idx="339">
                  <c:v>2.6565333333333432</c:v>
                </c:pt>
                <c:pt idx="340">
                  <c:v>2.6496000000000102</c:v>
                </c:pt>
                <c:pt idx="341">
                  <c:v>2.6426666666666767</c:v>
                </c:pt>
                <c:pt idx="342">
                  <c:v>2.6357333333333437</c:v>
                </c:pt>
                <c:pt idx="343">
                  <c:v>2.6288000000000102</c:v>
                </c:pt>
                <c:pt idx="344">
                  <c:v>2.6218666666666768</c:v>
                </c:pt>
                <c:pt idx="345">
                  <c:v>2.6149333333333438</c:v>
                </c:pt>
                <c:pt idx="346">
                  <c:v>2.6080000000000103</c:v>
                </c:pt>
                <c:pt idx="347">
                  <c:v>2.6010666666666769</c:v>
                </c:pt>
                <c:pt idx="348">
                  <c:v>2.5941333333333438</c:v>
                </c:pt>
                <c:pt idx="349">
                  <c:v>2.5872000000000104</c:v>
                </c:pt>
                <c:pt idx="350">
                  <c:v>2.5802666666666774</c:v>
                </c:pt>
                <c:pt idx="351">
                  <c:v>2.5733333333333439</c:v>
                </c:pt>
                <c:pt idx="352">
                  <c:v>2.5664000000000105</c:v>
                </c:pt>
                <c:pt idx="353">
                  <c:v>2.5594666666666774</c:v>
                </c:pt>
                <c:pt idx="354">
                  <c:v>2.552533333333344</c:v>
                </c:pt>
                <c:pt idx="355">
                  <c:v>2.545600000000011</c:v>
                </c:pt>
                <c:pt idx="356">
                  <c:v>2.5386666666666775</c:v>
                </c:pt>
                <c:pt idx="357">
                  <c:v>2.531733333333344</c:v>
                </c:pt>
                <c:pt idx="358">
                  <c:v>2.524800000000011</c:v>
                </c:pt>
                <c:pt idx="359">
                  <c:v>2.5178666666666776</c:v>
                </c:pt>
                <c:pt idx="360">
                  <c:v>2.5109333333333446</c:v>
                </c:pt>
                <c:pt idx="361">
                  <c:v>2.5040000000000111</c:v>
                </c:pt>
                <c:pt idx="362">
                  <c:v>2.4970666666666776</c:v>
                </c:pt>
                <c:pt idx="363">
                  <c:v>2.4901333333333446</c:v>
                </c:pt>
                <c:pt idx="364">
                  <c:v>2.4832000000000112</c:v>
                </c:pt>
                <c:pt idx="365">
                  <c:v>2.4762666666666782</c:v>
                </c:pt>
                <c:pt idx="366">
                  <c:v>2.4693333333333447</c:v>
                </c:pt>
                <c:pt idx="367">
                  <c:v>2.4624000000000112</c:v>
                </c:pt>
                <c:pt idx="368">
                  <c:v>2.4554666666666782</c:v>
                </c:pt>
                <c:pt idx="369">
                  <c:v>2.4485333333333448</c:v>
                </c:pt>
                <c:pt idx="370">
                  <c:v>2.4416000000000118</c:v>
                </c:pt>
                <c:pt idx="371">
                  <c:v>2.4346666666666783</c:v>
                </c:pt>
                <c:pt idx="372">
                  <c:v>2.4277333333333448</c:v>
                </c:pt>
                <c:pt idx="373">
                  <c:v>2.4208000000000118</c:v>
                </c:pt>
                <c:pt idx="374">
                  <c:v>2.4138666666666784</c:v>
                </c:pt>
                <c:pt idx="375">
                  <c:v>2.4069333333333454</c:v>
                </c:pt>
                <c:pt idx="376">
                  <c:v>2.4000000000000119</c:v>
                </c:pt>
                <c:pt idx="377">
                  <c:v>2.3930666666666784</c:v>
                </c:pt>
                <c:pt idx="378">
                  <c:v>2.3861333333333454</c:v>
                </c:pt>
                <c:pt idx="379">
                  <c:v>2.379200000000012</c:v>
                </c:pt>
                <c:pt idx="380">
                  <c:v>2.372266666666679</c:v>
                </c:pt>
                <c:pt idx="381">
                  <c:v>2.3653333333333455</c:v>
                </c:pt>
                <c:pt idx="382">
                  <c:v>2.358400000000012</c:v>
                </c:pt>
                <c:pt idx="383">
                  <c:v>2.351466666666679</c:v>
                </c:pt>
                <c:pt idx="384">
                  <c:v>2.3445333333333456</c:v>
                </c:pt>
                <c:pt idx="385">
                  <c:v>2.3376000000000126</c:v>
                </c:pt>
                <c:pt idx="386">
                  <c:v>2.3306666666666791</c:v>
                </c:pt>
                <c:pt idx="387">
                  <c:v>2.3237333333333456</c:v>
                </c:pt>
                <c:pt idx="388">
                  <c:v>2.3168000000000126</c:v>
                </c:pt>
                <c:pt idx="389">
                  <c:v>2.3098666666666792</c:v>
                </c:pt>
                <c:pt idx="390">
                  <c:v>2.3029333333333462</c:v>
                </c:pt>
                <c:pt idx="391">
                  <c:v>2.2960000000000127</c:v>
                </c:pt>
                <c:pt idx="392">
                  <c:v>2.2890666666666792</c:v>
                </c:pt>
                <c:pt idx="393">
                  <c:v>2.2821333333333462</c:v>
                </c:pt>
                <c:pt idx="394">
                  <c:v>2.2752000000000128</c:v>
                </c:pt>
                <c:pt idx="395">
                  <c:v>2.2682666666666798</c:v>
                </c:pt>
                <c:pt idx="396">
                  <c:v>2.2613333333333463</c:v>
                </c:pt>
                <c:pt idx="397">
                  <c:v>2.2544000000000128</c:v>
                </c:pt>
                <c:pt idx="398">
                  <c:v>2.2474666666666798</c:v>
                </c:pt>
                <c:pt idx="399">
                  <c:v>2.2405333333333464</c:v>
                </c:pt>
                <c:pt idx="400">
                  <c:v>2.2336000000000134</c:v>
                </c:pt>
                <c:pt idx="401">
                  <c:v>2.2266666666666799</c:v>
                </c:pt>
                <c:pt idx="402">
                  <c:v>2.2197333333333464</c:v>
                </c:pt>
                <c:pt idx="403">
                  <c:v>2.2128000000000134</c:v>
                </c:pt>
                <c:pt idx="404">
                  <c:v>2.20586666666668</c:v>
                </c:pt>
                <c:pt idx="405">
                  <c:v>2.198933333333347</c:v>
                </c:pt>
                <c:pt idx="406">
                  <c:v>2.1920000000000135</c:v>
                </c:pt>
                <c:pt idx="407">
                  <c:v>2.18506666666668</c:v>
                </c:pt>
                <c:pt idx="408">
                  <c:v>2.178133333333347</c:v>
                </c:pt>
                <c:pt idx="409">
                  <c:v>2.1712000000000136</c:v>
                </c:pt>
                <c:pt idx="410">
                  <c:v>2.1642666666666805</c:v>
                </c:pt>
                <c:pt idx="411">
                  <c:v>2.1573333333333471</c:v>
                </c:pt>
                <c:pt idx="412">
                  <c:v>2.1504000000000136</c:v>
                </c:pt>
                <c:pt idx="413">
                  <c:v>2.1434666666666806</c:v>
                </c:pt>
                <c:pt idx="414">
                  <c:v>2.1365333333333472</c:v>
                </c:pt>
                <c:pt idx="415">
                  <c:v>2.1296000000000141</c:v>
                </c:pt>
                <c:pt idx="416">
                  <c:v>2.1226666666666807</c:v>
                </c:pt>
                <c:pt idx="417">
                  <c:v>2.1157333333333472</c:v>
                </c:pt>
                <c:pt idx="418">
                  <c:v>2.1088000000000142</c:v>
                </c:pt>
                <c:pt idx="419">
                  <c:v>2.1018666666666808</c:v>
                </c:pt>
                <c:pt idx="420">
                  <c:v>2.0949333333333477</c:v>
                </c:pt>
                <c:pt idx="421">
                  <c:v>2.0880000000000143</c:v>
                </c:pt>
                <c:pt idx="422">
                  <c:v>2.0810666666666808</c:v>
                </c:pt>
                <c:pt idx="423">
                  <c:v>2.0741333333333478</c:v>
                </c:pt>
                <c:pt idx="424">
                  <c:v>2.0672000000000144</c:v>
                </c:pt>
                <c:pt idx="425">
                  <c:v>2.0602666666666813</c:v>
                </c:pt>
                <c:pt idx="426">
                  <c:v>2.0533333333333479</c:v>
                </c:pt>
                <c:pt idx="427">
                  <c:v>2.0464000000000144</c:v>
                </c:pt>
                <c:pt idx="428">
                  <c:v>2.0394666666666814</c:v>
                </c:pt>
                <c:pt idx="429">
                  <c:v>2.032533333333348</c:v>
                </c:pt>
                <c:pt idx="430">
                  <c:v>2.0256000000000149</c:v>
                </c:pt>
                <c:pt idx="431">
                  <c:v>2.0186666666666815</c:v>
                </c:pt>
                <c:pt idx="432">
                  <c:v>2.011733333333348</c:v>
                </c:pt>
                <c:pt idx="433">
                  <c:v>2.004800000000015</c:v>
                </c:pt>
                <c:pt idx="434">
                  <c:v>1.9978666666666816</c:v>
                </c:pt>
                <c:pt idx="435">
                  <c:v>1.9909333333333485</c:v>
                </c:pt>
                <c:pt idx="436">
                  <c:v>1.9840000000000151</c:v>
                </c:pt>
                <c:pt idx="437">
                  <c:v>1.9770666666666816</c:v>
                </c:pt>
                <c:pt idx="438">
                  <c:v>1.9701333333333486</c:v>
                </c:pt>
                <c:pt idx="439">
                  <c:v>1.9632000000000152</c:v>
                </c:pt>
                <c:pt idx="440">
                  <c:v>1.9562666666666821</c:v>
                </c:pt>
                <c:pt idx="441">
                  <c:v>1.9493333333333487</c:v>
                </c:pt>
                <c:pt idx="442">
                  <c:v>1.9424000000000152</c:v>
                </c:pt>
                <c:pt idx="443">
                  <c:v>1.9354666666666822</c:v>
                </c:pt>
                <c:pt idx="444">
                  <c:v>1.9285333333333488</c:v>
                </c:pt>
                <c:pt idx="445">
                  <c:v>1.9216000000000157</c:v>
                </c:pt>
                <c:pt idx="446">
                  <c:v>1.9146666666666823</c:v>
                </c:pt>
                <c:pt idx="447">
                  <c:v>1.9077333333333488</c:v>
                </c:pt>
                <c:pt idx="448">
                  <c:v>1.9008000000000158</c:v>
                </c:pt>
                <c:pt idx="449">
                  <c:v>1.8938666666666824</c:v>
                </c:pt>
                <c:pt idx="450">
                  <c:v>1.8869333333333493</c:v>
                </c:pt>
                <c:pt idx="451">
                  <c:v>1.8800000000000159</c:v>
                </c:pt>
                <c:pt idx="452">
                  <c:v>1.8730666666666824</c:v>
                </c:pt>
                <c:pt idx="453">
                  <c:v>1.8661333333333494</c:v>
                </c:pt>
                <c:pt idx="454">
                  <c:v>1.859200000000016</c:v>
                </c:pt>
                <c:pt idx="455">
                  <c:v>1.8522666666666829</c:v>
                </c:pt>
                <c:pt idx="456">
                  <c:v>1.8453333333333495</c:v>
                </c:pt>
                <c:pt idx="457">
                  <c:v>1.838400000000016</c:v>
                </c:pt>
                <c:pt idx="458">
                  <c:v>1.831466666666683</c:v>
                </c:pt>
                <c:pt idx="459">
                  <c:v>1.8245333333333495</c:v>
                </c:pt>
                <c:pt idx="460">
                  <c:v>1.8176000000000165</c:v>
                </c:pt>
                <c:pt idx="461">
                  <c:v>1.8106666666666831</c:v>
                </c:pt>
                <c:pt idx="462">
                  <c:v>1.8037333333333496</c:v>
                </c:pt>
                <c:pt idx="463">
                  <c:v>1.7968000000000166</c:v>
                </c:pt>
                <c:pt idx="464">
                  <c:v>1.7898666666666831</c:v>
                </c:pt>
                <c:pt idx="465">
                  <c:v>1.7829333333333501</c:v>
                </c:pt>
                <c:pt idx="466">
                  <c:v>1.7760000000000167</c:v>
                </c:pt>
                <c:pt idx="467">
                  <c:v>1.7690666666666832</c:v>
                </c:pt>
                <c:pt idx="468">
                  <c:v>1.7621333333333502</c:v>
                </c:pt>
                <c:pt idx="469">
                  <c:v>1.7552000000000167</c:v>
                </c:pt>
                <c:pt idx="470">
                  <c:v>1.7482666666666837</c:v>
                </c:pt>
                <c:pt idx="471">
                  <c:v>1.7413333333333503</c:v>
                </c:pt>
                <c:pt idx="472">
                  <c:v>1.7344000000000168</c:v>
                </c:pt>
                <c:pt idx="473">
                  <c:v>1.7274666666666838</c:v>
                </c:pt>
                <c:pt idx="474">
                  <c:v>1.7205333333333503</c:v>
                </c:pt>
                <c:pt idx="475">
                  <c:v>1.7136000000000173</c:v>
                </c:pt>
                <c:pt idx="476">
                  <c:v>1.7066666666666839</c:v>
                </c:pt>
                <c:pt idx="477">
                  <c:v>1.6997333333333504</c:v>
                </c:pt>
                <c:pt idx="478">
                  <c:v>1.6928000000000174</c:v>
                </c:pt>
                <c:pt idx="479">
                  <c:v>1.6858666666666839</c:v>
                </c:pt>
                <c:pt idx="480">
                  <c:v>1.6789333333333509</c:v>
                </c:pt>
                <c:pt idx="481">
                  <c:v>1.6720000000000175</c:v>
                </c:pt>
                <c:pt idx="482">
                  <c:v>1.665066666666684</c:v>
                </c:pt>
                <c:pt idx="483">
                  <c:v>1.658133333333351</c:v>
                </c:pt>
                <c:pt idx="484">
                  <c:v>1.6512000000000175</c:v>
                </c:pt>
                <c:pt idx="485">
                  <c:v>1.6442666666666845</c:v>
                </c:pt>
                <c:pt idx="486">
                  <c:v>1.6373333333333511</c:v>
                </c:pt>
                <c:pt idx="487">
                  <c:v>1.6304000000000176</c:v>
                </c:pt>
                <c:pt idx="488">
                  <c:v>1.6234666666666846</c:v>
                </c:pt>
                <c:pt idx="489">
                  <c:v>1.6165333333333511</c:v>
                </c:pt>
                <c:pt idx="490">
                  <c:v>1.6096000000000181</c:v>
                </c:pt>
                <c:pt idx="491">
                  <c:v>1.6026666666666847</c:v>
                </c:pt>
                <c:pt idx="492">
                  <c:v>1.5957333333333512</c:v>
                </c:pt>
                <c:pt idx="493">
                  <c:v>1.5888000000000182</c:v>
                </c:pt>
                <c:pt idx="494">
                  <c:v>1.5818666666666847</c:v>
                </c:pt>
                <c:pt idx="495">
                  <c:v>1.5749333333333517</c:v>
                </c:pt>
                <c:pt idx="496">
                  <c:v>1.5680000000000183</c:v>
                </c:pt>
                <c:pt idx="497">
                  <c:v>1.5610666666666848</c:v>
                </c:pt>
                <c:pt idx="498">
                  <c:v>1.5541333333333518</c:v>
                </c:pt>
                <c:pt idx="499">
                  <c:v>1.5472000000000183</c:v>
                </c:pt>
                <c:pt idx="500">
                  <c:v>1.5402666666666853</c:v>
                </c:pt>
                <c:pt idx="501">
                  <c:v>1.5333333333333519</c:v>
                </c:pt>
                <c:pt idx="502">
                  <c:v>1.5264000000000184</c:v>
                </c:pt>
                <c:pt idx="503">
                  <c:v>1.5194666666666854</c:v>
                </c:pt>
                <c:pt idx="504">
                  <c:v>1.5125333333333519</c:v>
                </c:pt>
                <c:pt idx="505">
                  <c:v>1.5056000000000189</c:v>
                </c:pt>
                <c:pt idx="506">
                  <c:v>1.4986666666666855</c:v>
                </c:pt>
                <c:pt idx="507">
                  <c:v>1.491733333333352</c:v>
                </c:pt>
                <c:pt idx="508">
                  <c:v>1.484800000000019</c:v>
                </c:pt>
                <c:pt idx="509">
                  <c:v>1.4778666666666855</c:v>
                </c:pt>
                <c:pt idx="510">
                  <c:v>1.4709333333333525</c:v>
                </c:pt>
                <c:pt idx="511">
                  <c:v>1.4640000000000191</c:v>
                </c:pt>
                <c:pt idx="512">
                  <c:v>1.4570666666666856</c:v>
                </c:pt>
                <c:pt idx="513">
                  <c:v>1.4501333333333526</c:v>
                </c:pt>
                <c:pt idx="514">
                  <c:v>1.4432000000000191</c:v>
                </c:pt>
                <c:pt idx="515">
                  <c:v>1.4362666666666861</c:v>
                </c:pt>
                <c:pt idx="516">
                  <c:v>1.4293333333333527</c:v>
                </c:pt>
                <c:pt idx="517">
                  <c:v>1.4224000000000192</c:v>
                </c:pt>
                <c:pt idx="518">
                  <c:v>1.4154666666666862</c:v>
                </c:pt>
                <c:pt idx="519">
                  <c:v>1.4085333333333527</c:v>
                </c:pt>
                <c:pt idx="520">
                  <c:v>1.4016000000000197</c:v>
                </c:pt>
                <c:pt idx="521">
                  <c:v>1.3946666666666863</c:v>
                </c:pt>
                <c:pt idx="522">
                  <c:v>1.3877333333333528</c:v>
                </c:pt>
                <c:pt idx="523">
                  <c:v>1.3808000000000198</c:v>
                </c:pt>
                <c:pt idx="524">
                  <c:v>1.3738666666666863</c:v>
                </c:pt>
                <c:pt idx="525">
                  <c:v>1.3669333333333533</c:v>
                </c:pt>
                <c:pt idx="526">
                  <c:v>1.3600000000000199</c:v>
                </c:pt>
                <c:pt idx="527">
                  <c:v>1.3530666666666864</c:v>
                </c:pt>
                <c:pt idx="528">
                  <c:v>1.3461333333333534</c:v>
                </c:pt>
                <c:pt idx="529">
                  <c:v>1.3392000000000199</c:v>
                </c:pt>
                <c:pt idx="530">
                  <c:v>1.3322666666666869</c:v>
                </c:pt>
                <c:pt idx="531">
                  <c:v>1.3253333333333535</c:v>
                </c:pt>
                <c:pt idx="532">
                  <c:v>1.31840000000002</c:v>
                </c:pt>
                <c:pt idx="533">
                  <c:v>1.311466666666687</c:v>
                </c:pt>
                <c:pt idx="534">
                  <c:v>1.3045333333333535</c:v>
                </c:pt>
                <c:pt idx="535">
                  <c:v>1.2976000000000205</c:v>
                </c:pt>
                <c:pt idx="536">
                  <c:v>1.2906666666666871</c:v>
                </c:pt>
                <c:pt idx="537">
                  <c:v>1.2837333333333536</c:v>
                </c:pt>
                <c:pt idx="538">
                  <c:v>1.2768000000000206</c:v>
                </c:pt>
                <c:pt idx="539">
                  <c:v>1.2698666666666871</c:v>
                </c:pt>
                <c:pt idx="540">
                  <c:v>1.2629333333333541</c:v>
                </c:pt>
                <c:pt idx="541">
                  <c:v>1.2560000000000207</c:v>
                </c:pt>
                <c:pt idx="542">
                  <c:v>1.2490666666666872</c:v>
                </c:pt>
                <c:pt idx="543">
                  <c:v>1.2421333333333542</c:v>
                </c:pt>
                <c:pt idx="544">
                  <c:v>1.2352000000000207</c:v>
                </c:pt>
                <c:pt idx="545">
                  <c:v>1.2282666666666877</c:v>
                </c:pt>
                <c:pt idx="546">
                  <c:v>1.2213333333333543</c:v>
                </c:pt>
                <c:pt idx="547">
                  <c:v>1.2144000000000208</c:v>
                </c:pt>
                <c:pt idx="548">
                  <c:v>1.2074666666666878</c:v>
                </c:pt>
                <c:pt idx="549">
                  <c:v>1.2005333333333543</c:v>
                </c:pt>
                <c:pt idx="550">
                  <c:v>1.1936000000000213</c:v>
                </c:pt>
                <c:pt idx="551">
                  <c:v>1.1866666666666879</c:v>
                </c:pt>
                <c:pt idx="552">
                  <c:v>1.1797333333333544</c:v>
                </c:pt>
                <c:pt idx="553">
                  <c:v>1.1728000000000214</c:v>
                </c:pt>
                <c:pt idx="554">
                  <c:v>1.1658666666666879</c:v>
                </c:pt>
                <c:pt idx="555">
                  <c:v>1.1589333333333549</c:v>
                </c:pt>
                <c:pt idx="556">
                  <c:v>1.1520000000000215</c:v>
                </c:pt>
                <c:pt idx="557">
                  <c:v>1.145066666666688</c:v>
                </c:pt>
                <c:pt idx="558">
                  <c:v>1.138133333333355</c:v>
                </c:pt>
                <c:pt idx="559">
                  <c:v>1.1312000000000215</c:v>
                </c:pt>
                <c:pt idx="560">
                  <c:v>1.1242666666666885</c:v>
                </c:pt>
                <c:pt idx="561">
                  <c:v>1.117333333333355</c:v>
                </c:pt>
                <c:pt idx="562">
                  <c:v>1.1104000000000216</c:v>
                </c:pt>
                <c:pt idx="563">
                  <c:v>1.1034666666666886</c:v>
                </c:pt>
                <c:pt idx="564">
                  <c:v>1.0965333333333551</c:v>
                </c:pt>
                <c:pt idx="565">
                  <c:v>1.0896000000000221</c:v>
                </c:pt>
                <c:pt idx="566">
                  <c:v>1.0826666666666886</c:v>
                </c:pt>
                <c:pt idx="567">
                  <c:v>1.0757333333333552</c:v>
                </c:pt>
                <c:pt idx="568">
                  <c:v>1.0688000000000222</c:v>
                </c:pt>
                <c:pt idx="569">
                  <c:v>1.0618666666666887</c:v>
                </c:pt>
                <c:pt idx="570">
                  <c:v>1.0549333333333557</c:v>
                </c:pt>
                <c:pt idx="571">
                  <c:v>1.0480000000000222</c:v>
                </c:pt>
                <c:pt idx="572">
                  <c:v>1.0410666666666888</c:v>
                </c:pt>
                <c:pt idx="573">
                  <c:v>1.0341333333333558</c:v>
                </c:pt>
                <c:pt idx="574">
                  <c:v>1.0272000000000223</c:v>
                </c:pt>
                <c:pt idx="575">
                  <c:v>1.0202666666666893</c:v>
                </c:pt>
                <c:pt idx="576">
                  <c:v>1.0133333333333558</c:v>
                </c:pt>
                <c:pt idx="577">
                  <c:v>1.0064000000000224</c:v>
                </c:pt>
                <c:pt idx="578">
                  <c:v>0.99946666666668893</c:v>
                </c:pt>
                <c:pt idx="579">
                  <c:v>0.99253333333335636</c:v>
                </c:pt>
                <c:pt idx="580">
                  <c:v>0.9856000000000229</c:v>
                </c:pt>
                <c:pt idx="581">
                  <c:v>0.97866666666668944</c:v>
                </c:pt>
                <c:pt idx="582">
                  <c:v>0.97173333333335599</c:v>
                </c:pt>
                <c:pt idx="583">
                  <c:v>0.96480000000002253</c:v>
                </c:pt>
                <c:pt idx="584">
                  <c:v>0.95786666666668996</c:v>
                </c:pt>
                <c:pt idx="585">
                  <c:v>0.9509333333333565</c:v>
                </c:pt>
                <c:pt idx="586">
                  <c:v>0.94400000000002304</c:v>
                </c:pt>
                <c:pt idx="587">
                  <c:v>0.93706666666668958</c:v>
                </c:pt>
                <c:pt idx="588">
                  <c:v>0.93013333333335613</c:v>
                </c:pt>
                <c:pt idx="589">
                  <c:v>0.92320000000002356</c:v>
                </c:pt>
                <c:pt idx="590">
                  <c:v>0.9162666666666901</c:v>
                </c:pt>
                <c:pt idx="591">
                  <c:v>0.90933333333335664</c:v>
                </c:pt>
                <c:pt idx="592">
                  <c:v>0.90240000000002318</c:v>
                </c:pt>
                <c:pt idx="593">
                  <c:v>0.89546666666668973</c:v>
                </c:pt>
                <c:pt idx="594">
                  <c:v>0.88853333333335716</c:v>
                </c:pt>
                <c:pt idx="595">
                  <c:v>0.8816000000000237</c:v>
                </c:pt>
                <c:pt idx="596">
                  <c:v>0.87466666666669024</c:v>
                </c:pt>
                <c:pt idx="597">
                  <c:v>0.86773333333335678</c:v>
                </c:pt>
                <c:pt idx="598">
                  <c:v>0.86080000000002332</c:v>
                </c:pt>
                <c:pt idx="599">
                  <c:v>0.85386666666669075</c:v>
                </c:pt>
                <c:pt idx="600">
                  <c:v>0.8469333333333573</c:v>
                </c:pt>
                <c:pt idx="601">
                  <c:v>0.84000000000002384</c:v>
                </c:pt>
                <c:pt idx="602">
                  <c:v>0.83306666666669038</c:v>
                </c:pt>
                <c:pt idx="603">
                  <c:v>0.82613333333335692</c:v>
                </c:pt>
                <c:pt idx="604">
                  <c:v>0.81920000000002435</c:v>
                </c:pt>
                <c:pt idx="605">
                  <c:v>0.8122666666666909</c:v>
                </c:pt>
                <c:pt idx="606">
                  <c:v>0.80533333333335744</c:v>
                </c:pt>
                <c:pt idx="607">
                  <c:v>0.79840000000002398</c:v>
                </c:pt>
                <c:pt idx="608">
                  <c:v>0.79146666666669052</c:v>
                </c:pt>
                <c:pt idx="609">
                  <c:v>0.78453333333335795</c:v>
                </c:pt>
                <c:pt idx="610">
                  <c:v>0.77760000000002449</c:v>
                </c:pt>
                <c:pt idx="611">
                  <c:v>0.77066666666669104</c:v>
                </c:pt>
                <c:pt idx="612">
                  <c:v>0.76373333333335758</c:v>
                </c:pt>
                <c:pt idx="613">
                  <c:v>0.75680000000002412</c:v>
                </c:pt>
                <c:pt idx="614">
                  <c:v>0.74986666666669155</c:v>
                </c:pt>
                <c:pt idx="615">
                  <c:v>0.74293333333335809</c:v>
                </c:pt>
                <c:pt idx="616">
                  <c:v>0.73600000000002463</c:v>
                </c:pt>
                <c:pt idx="617">
                  <c:v>0.72906666666669118</c:v>
                </c:pt>
                <c:pt idx="618">
                  <c:v>0.72213333333335772</c:v>
                </c:pt>
                <c:pt idx="619">
                  <c:v>0.71520000000002515</c:v>
                </c:pt>
                <c:pt idx="620">
                  <c:v>0.70826666666669169</c:v>
                </c:pt>
                <c:pt idx="621">
                  <c:v>0.70133333333335823</c:v>
                </c:pt>
                <c:pt idx="622">
                  <c:v>0.69440000000002478</c:v>
                </c:pt>
                <c:pt idx="623">
                  <c:v>0.68746666666669132</c:v>
                </c:pt>
                <c:pt idx="624">
                  <c:v>0.68053333333335875</c:v>
                </c:pt>
                <c:pt idx="625">
                  <c:v>0.67360000000002529</c:v>
                </c:pt>
                <c:pt idx="626">
                  <c:v>0.66666666666669183</c:v>
                </c:pt>
                <c:pt idx="627">
                  <c:v>0.65973333333335837</c:v>
                </c:pt>
                <c:pt idx="628">
                  <c:v>0.65280000000002492</c:v>
                </c:pt>
                <c:pt idx="629">
                  <c:v>0.64586666666669235</c:v>
                </c:pt>
                <c:pt idx="630">
                  <c:v>0.63893333333335889</c:v>
                </c:pt>
                <c:pt idx="631">
                  <c:v>0.63200000000002543</c:v>
                </c:pt>
                <c:pt idx="632">
                  <c:v>0.62506666666669197</c:v>
                </c:pt>
                <c:pt idx="633">
                  <c:v>0.61813333333335851</c:v>
                </c:pt>
                <c:pt idx="634">
                  <c:v>0.61120000000002594</c:v>
                </c:pt>
                <c:pt idx="635">
                  <c:v>0.60426666666669249</c:v>
                </c:pt>
                <c:pt idx="636">
                  <c:v>0.59733333333335903</c:v>
                </c:pt>
                <c:pt idx="637">
                  <c:v>0.59040000000002557</c:v>
                </c:pt>
                <c:pt idx="638">
                  <c:v>0.58346666666669211</c:v>
                </c:pt>
                <c:pt idx="639">
                  <c:v>0.57653333333335954</c:v>
                </c:pt>
                <c:pt idx="640">
                  <c:v>0.56960000000002609</c:v>
                </c:pt>
                <c:pt idx="641">
                  <c:v>0.56266666666669263</c:v>
                </c:pt>
                <c:pt idx="642">
                  <c:v>0.55573333333335917</c:v>
                </c:pt>
                <c:pt idx="643">
                  <c:v>0.54880000000002571</c:v>
                </c:pt>
                <c:pt idx="644">
                  <c:v>0.54186666666669314</c:v>
                </c:pt>
                <c:pt idx="645">
                  <c:v>0.53493333333335968</c:v>
                </c:pt>
                <c:pt idx="646">
                  <c:v>0.52800000000002623</c:v>
                </c:pt>
                <c:pt idx="647">
                  <c:v>0.52106666666669277</c:v>
                </c:pt>
                <c:pt idx="648">
                  <c:v>0.51413333333335931</c:v>
                </c:pt>
                <c:pt idx="649">
                  <c:v>0.50720000000002674</c:v>
                </c:pt>
                <c:pt idx="650">
                  <c:v>0.50026666666669328</c:v>
                </c:pt>
                <c:pt idx="651">
                  <c:v>0.49333333333335982</c:v>
                </c:pt>
                <c:pt idx="652">
                  <c:v>0.48640000000002637</c:v>
                </c:pt>
                <c:pt idx="653">
                  <c:v>0.47946666666669291</c:v>
                </c:pt>
                <c:pt idx="654">
                  <c:v>0.47253333333336034</c:v>
                </c:pt>
                <c:pt idx="655">
                  <c:v>0.46560000000002688</c:v>
                </c:pt>
                <c:pt idx="656">
                  <c:v>0.45866666666669342</c:v>
                </c:pt>
                <c:pt idx="657">
                  <c:v>0.45173333333335997</c:v>
                </c:pt>
                <c:pt idx="658">
                  <c:v>0.44480000000002651</c:v>
                </c:pt>
                <c:pt idx="659">
                  <c:v>0.43786666666669394</c:v>
                </c:pt>
                <c:pt idx="660">
                  <c:v>0.43093333333336048</c:v>
                </c:pt>
                <c:pt idx="661">
                  <c:v>0.42400000000002702</c:v>
                </c:pt>
                <c:pt idx="662">
                  <c:v>0.41706666666669356</c:v>
                </c:pt>
                <c:pt idx="663">
                  <c:v>0.41013333333336011</c:v>
                </c:pt>
                <c:pt idx="664">
                  <c:v>0.40320000000002754</c:v>
                </c:pt>
                <c:pt idx="665">
                  <c:v>0.39626666666669408</c:v>
                </c:pt>
                <c:pt idx="666">
                  <c:v>0.38933333333336062</c:v>
                </c:pt>
                <c:pt idx="667">
                  <c:v>0.38240000000002716</c:v>
                </c:pt>
                <c:pt idx="668">
                  <c:v>0.3754666666666937</c:v>
                </c:pt>
                <c:pt idx="669">
                  <c:v>0.36853333333336113</c:v>
                </c:pt>
                <c:pt idx="670">
                  <c:v>0.36160000000002768</c:v>
                </c:pt>
                <c:pt idx="671">
                  <c:v>0.35466666666669422</c:v>
                </c:pt>
                <c:pt idx="672">
                  <c:v>0.34773333333336076</c:v>
                </c:pt>
                <c:pt idx="673">
                  <c:v>0.3408000000000273</c:v>
                </c:pt>
                <c:pt idx="674">
                  <c:v>0.33386666666669473</c:v>
                </c:pt>
                <c:pt idx="675">
                  <c:v>0.32693333333336128</c:v>
                </c:pt>
                <c:pt idx="676">
                  <c:v>0.32000000000002782</c:v>
                </c:pt>
                <c:pt idx="677">
                  <c:v>0.31306666666669436</c:v>
                </c:pt>
                <c:pt idx="678">
                  <c:v>0.3061333333333609</c:v>
                </c:pt>
                <c:pt idx="679">
                  <c:v>0.29920000000002833</c:v>
                </c:pt>
                <c:pt idx="680">
                  <c:v>0.29226666666669487</c:v>
                </c:pt>
                <c:pt idx="681">
                  <c:v>0.28533333333336142</c:v>
                </c:pt>
                <c:pt idx="682">
                  <c:v>0.27840000000002796</c:v>
                </c:pt>
                <c:pt idx="683">
                  <c:v>0.2714666666666945</c:v>
                </c:pt>
                <c:pt idx="684">
                  <c:v>0.26453333333336193</c:v>
                </c:pt>
                <c:pt idx="685">
                  <c:v>0.25760000000002847</c:v>
                </c:pt>
                <c:pt idx="686">
                  <c:v>0.25066666666669501</c:v>
                </c:pt>
                <c:pt idx="687">
                  <c:v>0.24373333333336156</c:v>
                </c:pt>
                <c:pt idx="688">
                  <c:v>0.2368000000000281</c:v>
                </c:pt>
                <c:pt idx="689">
                  <c:v>0.22986666666669553</c:v>
                </c:pt>
                <c:pt idx="690">
                  <c:v>0.22293333333336207</c:v>
                </c:pt>
                <c:pt idx="691">
                  <c:v>0.21600000000002861</c:v>
                </c:pt>
                <c:pt idx="692">
                  <c:v>0.20906666666669516</c:v>
                </c:pt>
                <c:pt idx="693">
                  <c:v>0.2021333333333617</c:v>
                </c:pt>
                <c:pt idx="694">
                  <c:v>0.19520000000002824</c:v>
                </c:pt>
                <c:pt idx="695">
                  <c:v>0.18826666666669567</c:v>
                </c:pt>
                <c:pt idx="696">
                  <c:v>0.18133333333336221</c:v>
                </c:pt>
                <c:pt idx="697">
                  <c:v>0.17440000000002875</c:v>
                </c:pt>
                <c:pt idx="698">
                  <c:v>0.1674666666666953</c:v>
                </c:pt>
                <c:pt idx="699">
                  <c:v>0.16053333333336184</c:v>
                </c:pt>
                <c:pt idx="700">
                  <c:v>0.15360000000002927</c:v>
                </c:pt>
                <c:pt idx="701">
                  <c:v>0.14666666666669581</c:v>
                </c:pt>
                <c:pt idx="702">
                  <c:v>0.13973333333336235</c:v>
                </c:pt>
                <c:pt idx="703">
                  <c:v>0.13280000000002889</c:v>
                </c:pt>
                <c:pt idx="704">
                  <c:v>0.12586666666669544</c:v>
                </c:pt>
                <c:pt idx="705">
                  <c:v>0.11893333333336287</c:v>
                </c:pt>
                <c:pt idx="706">
                  <c:v>0.11200000000002941</c:v>
                </c:pt>
                <c:pt idx="707">
                  <c:v>0.10506666666669595</c:v>
                </c:pt>
                <c:pt idx="708">
                  <c:v>9.8133333333362494E-2</c:v>
                </c:pt>
                <c:pt idx="709">
                  <c:v>9.1200000000029036E-2</c:v>
                </c:pt>
                <c:pt idx="710">
                  <c:v>8.4266666666696466E-2</c:v>
                </c:pt>
                <c:pt idx="711">
                  <c:v>7.7333333333363008E-2</c:v>
                </c:pt>
                <c:pt idx="712">
                  <c:v>7.040000000002955E-2</c:v>
                </c:pt>
                <c:pt idx="713">
                  <c:v>6.3466666666696092E-2</c:v>
                </c:pt>
                <c:pt idx="714">
                  <c:v>5.6533333333362634E-2</c:v>
                </c:pt>
                <c:pt idx="715">
                  <c:v>4.9600000000030064E-2</c:v>
                </c:pt>
                <c:pt idx="716">
                  <c:v>4.2666666666696607E-2</c:v>
                </c:pt>
                <c:pt idx="717">
                  <c:v>3.5733333333363149E-2</c:v>
                </c:pt>
                <c:pt idx="718">
                  <c:v>2.8800000000029691E-2</c:v>
                </c:pt>
                <c:pt idx="719">
                  <c:v>2.1866666666696233E-2</c:v>
                </c:pt>
                <c:pt idx="720">
                  <c:v>1.4933333333363663E-2</c:v>
                </c:pt>
                <c:pt idx="721">
                  <c:v>8.0000000000302052E-3</c:v>
                </c:pt>
                <c:pt idx="722">
                  <c:v>1.0666666666967473E-3</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6.933333333333333E-3</c:v>
                </c:pt>
                <c:pt idx="781">
                  <c:v>1.3866666666666666E-2</c:v>
                </c:pt>
                <c:pt idx="782">
                  <c:v>2.0799999999999999E-2</c:v>
                </c:pt>
                <c:pt idx="783">
                  <c:v>2.7733333333333332E-2</c:v>
                </c:pt>
                <c:pt idx="784">
                  <c:v>3.4666666666666665E-2</c:v>
                </c:pt>
                <c:pt idx="785">
                  <c:v>4.1599999999999998E-2</c:v>
                </c:pt>
                <c:pt idx="786">
                  <c:v>4.8533333333333331E-2</c:v>
                </c:pt>
                <c:pt idx="787">
                  <c:v>5.5466666666666664E-2</c:v>
                </c:pt>
                <c:pt idx="788">
                  <c:v>6.2399999999999997E-2</c:v>
                </c:pt>
                <c:pt idx="789">
                  <c:v>6.933333333333333E-2</c:v>
                </c:pt>
                <c:pt idx="790">
                  <c:v>7.6266666666666663E-2</c:v>
                </c:pt>
                <c:pt idx="791">
                  <c:v>8.3199999999999996E-2</c:v>
                </c:pt>
                <c:pt idx="792">
                  <c:v>9.0133333333333329E-2</c:v>
                </c:pt>
                <c:pt idx="793">
                  <c:v>9.7066666666666662E-2</c:v>
                </c:pt>
                <c:pt idx="794">
                  <c:v>0.104</c:v>
                </c:pt>
                <c:pt idx="795">
                  <c:v>0.11093333333333333</c:v>
                </c:pt>
                <c:pt idx="796">
                  <c:v>0.11786666666666666</c:v>
                </c:pt>
                <c:pt idx="797">
                  <c:v>0.12479999999999999</c:v>
                </c:pt>
                <c:pt idx="798">
                  <c:v>0.13173333333333331</c:v>
                </c:pt>
                <c:pt idx="799">
                  <c:v>0.13866666666666666</c:v>
                </c:pt>
                <c:pt idx="800">
                  <c:v>0.14560000000000001</c:v>
                </c:pt>
                <c:pt idx="801">
                  <c:v>0.15253333333333335</c:v>
                </c:pt>
                <c:pt idx="802">
                  <c:v>0.1594666666666667</c:v>
                </c:pt>
                <c:pt idx="803">
                  <c:v>0.16640000000000005</c:v>
                </c:pt>
                <c:pt idx="804">
                  <c:v>0.17333333333333339</c:v>
                </c:pt>
                <c:pt idx="805">
                  <c:v>0.18026666666666674</c:v>
                </c:pt>
                <c:pt idx="806">
                  <c:v>0.18720000000000009</c:v>
                </c:pt>
                <c:pt idx="807">
                  <c:v>0.19413333333333344</c:v>
                </c:pt>
                <c:pt idx="808">
                  <c:v>0.20106666666666678</c:v>
                </c:pt>
                <c:pt idx="809">
                  <c:v>0.20800000000000013</c:v>
                </c:pt>
                <c:pt idx="810">
                  <c:v>0.21493333333333348</c:v>
                </c:pt>
                <c:pt idx="811">
                  <c:v>0.22186666666666682</c:v>
                </c:pt>
                <c:pt idx="812">
                  <c:v>0.22880000000000017</c:v>
                </c:pt>
                <c:pt idx="813">
                  <c:v>0.23573333333333352</c:v>
                </c:pt>
                <c:pt idx="814">
                  <c:v>0.24266666666666686</c:v>
                </c:pt>
                <c:pt idx="815">
                  <c:v>0.24960000000000021</c:v>
                </c:pt>
                <c:pt idx="816">
                  <c:v>0.25653333333333356</c:v>
                </c:pt>
                <c:pt idx="817">
                  <c:v>0.2634666666666669</c:v>
                </c:pt>
                <c:pt idx="818">
                  <c:v>0.27040000000000025</c:v>
                </c:pt>
                <c:pt idx="819">
                  <c:v>0.2773333333333336</c:v>
                </c:pt>
                <c:pt idx="820">
                  <c:v>0.28426666666666695</c:v>
                </c:pt>
                <c:pt idx="821">
                  <c:v>0.29120000000000029</c:v>
                </c:pt>
                <c:pt idx="822">
                  <c:v>0.29813333333333364</c:v>
                </c:pt>
                <c:pt idx="823">
                  <c:v>0.30506666666666699</c:v>
                </c:pt>
                <c:pt idx="824">
                  <c:v>0.31200000000000033</c:v>
                </c:pt>
                <c:pt idx="825">
                  <c:v>0.31893333333333368</c:v>
                </c:pt>
                <c:pt idx="826">
                  <c:v>0.32586666666666703</c:v>
                </c:pt>
                <c:pt idx="827">
                  <c:v>0.33280000000000037</c:v>
                </c:pt>
                <c:pt idx="828">
                  <c:v>0.33973333333333372</c:v>
                </c:pt>
                <c:pt idx="829">
                  <c:v>0.34666666666666707</c:v>
                </c:pt>
                <c:pt idx="830">
                  <c:v>0.35360000000000041</c:v>
                </c:pt>
                <c:pt idx="831">
                  <c:v>0.36053333333333376</c:v>
                </c:pt>
                <c:pt idx="832">
                  <c:v>0.36746666666666711</c:v>
                </c:pt>
                <c:pt idx="833">
                  <c:v>0.37440000000000045</c:v>
                </c:pt>
                <c:pt idx="834">
                  <c:v>0.3813333333333338</c:v>
                </c:pt>
                <c:pt idx="835">
                  <c:v>0.38826666666666715</c:v>
                </c:pt>
                <c:pt idx="836">
                  <c:v>0.3952000000000005</c:v>
                </c:pt>
                <c:pt idx="837">
                  <c:v>0.40213333333333384</c:v>
                </c:pt>
                <c:pt idx="838">
                  <c:v>0.40906666666666719</c:v>
                </c:pt>
                <c:pt idx="839">
                  <c:v>0.41600000000000054</c:v>
                </c:pt>
                <c:pt idx="840">
                  <c:v>0.42293333333333388</c:v>
                </c:pt>
                <c:pt idx="841">
                  <c:v>0.42986666666666723</c:v>
                </c:pt>
                <c:pt idx="842">
                  <c:v>0.43680000000000058</c:v>
                </c:pt>
                <c:pt idx="843">
                  <c:v>0.44373333333333392</c:v>
                </c:pt>
                <c:pt idx="844">
                  <c:v>0.45066666666666727</c:v>
                </c:pt>
                <c:pt idx="845">
                  <c:v>0.45760000000000062</c:v>
                </c:pt>
                <c:pt idx="846">
                  <c:v>0.46453333333333396</c:v>
                </c:pt>
                <c:pt idx="847">
                  <c:v>0.47146666666666731</c:v>
                </c:pt>
                <c:pt idx="848">
                  <c:v>0.47840000000000066</c:v>
                </c:pt>
                <c:pt idx="849">
                  <c:v>0.485333333333334</c:v>
                </c:pt>
                <c:pt idx="850">
                  <c:v>0.49226666666666735</c:v>
                </c:pt>
                <c:pt idx="851">
                  <c:v>0.4992000000000007</c:v>
                </c:pt>
                <c:pt idx="852">
                  <c:v>0.50613333333333399</c:v>
                </c:pt>
                <c:pt idx="853">
                  <c:v>0.51306666666666734</c:v>
                </c:pt>
                <c:pt idx="854">
                  <c:v>0.52000000000000068</c:v>
                </c:pt>
                <c:pt idx="855">
                  <c:v>0.52693333333333403</c:v>
                </c:pt>
                <c:pt idx="856">
                  <c:v>0.53386666666666738</c:v>
                </c:pt>
                <c:pt idx="857">
                  <c:v>0.54080000000000072</c:v>
                </c:pt>
                <c:pt idx="858">
                  <c:v>0.54773333333333407</c:v>
                </c:pt>
                <c:pt idx="859">
                  <c:v>0.55466666666666742</c:v>
                </c:pt>
                <c:pt idx="860">
                  <c:v>0.56160000000000077</c:v>
                </c:pt>
                <c:pt idx="861">
                  <c:v>0.56853333333333411</c:v>
                </c:pt>
                <c:pt idx="862">
                  <c:v>0.57546666666666746</c:v>
                </c:pt>
                <c:pt idx="863">
                  <c:v>0.58240000000000081</c:v>
                </c:pt>
                <c:pt idx="864">
                  <c:v>0.58933333333333415</c:v>
                </c:pt>
                <c:pt idx="865">
                  <c:v>0.5962666666666675</c:v>
                </c:pt>
                <c:pt idx="866">
                  <c:v>0.60320000000000085</c:v>
                </c:pt>
                <c:pt idx="867">
                  <c:v>0.61013333333333419</c:v>
                </c:pt>
                <c:pt idx="868">
                  <c:v>0.61706666666666754</c:v>
                </c:pt>
                <c:pt idx="869">
                  <c:v>0.62400000000000089</c:v>
                </c:pt>
                <c:pt idx="870">
                  <c:v>0.63093333333333423</c:v>
                </c:pt>
                <c:pt idx="871">
                  <c:v>0.63786666666666758</c:v>
                </c:pt>
                <c:pt idx="872">
                  <c:v>0.64480000000000093</c:v>
                </c:pt>
                <c:pt idx="873">
                  <c:v>0.65173333333333427</c:v>
                </c:pt>
                <c:pt idx="874">
                  <c:v>0.65866666666666762</c:v>
                </c:pt>
                <c:pt idx="875">
                  <c:v>0.66560000000000097</c:v>
                </c:pt>
                <c:pt idx="876">
                  <c:v>0.67253333333333432</c:v>
                </c:pt>
                <c:pt idx="877">
                  <c:v>0.67946666666666766</c:v>
                </c:pt>
                <c:pt idx="878">
                  <c:v>0.68640000000000101</c:v>
                </c:pt>
                <c:pt idx="879">
                  <c:v>0.69333333333333436</c:v>
                </c:pt>
                <c:pt idx="880">
                  <c:v>0.7002666666666677</c:v>
                </c:pt>
                <c:pt idx="881">
                  <c:v>0.70720000000000105</c:v>
                </c:pt>
                <c:pt idx="882">
                  <c:v>0.7141333333333344</c:v>
                </c:pt>
                <c:pt idx="883">
                  <c:v>0.72106666666666774</c:v>
                </c:pt>
                <c:pt idx="884">
                  <c:v>0.72800000000000109</c:v>
                </c:pt>
                <c:pt idx="885">
                  <c:v>0.73493333333333444</c:v>
                </c:pt>
                <c:pt idx="886">
                  <c:v>0.74186666666666778</c:v>
                </c:pt>
                <c:pt idx="887">
                  <c:v>0.74880000000000113</c:v>
                </c:pt>
                <c:pt idx="888">
                  <c:v>0.75573333333333448</c:v>
                </c:pt>
                <c:pt idx="889">
                  <c:v>0.76266666666666783</c:v>
                </c:pt>
                <c:pt idx="890">
                  <c:v>0.76960000000000117</c:v>
                </c:pt>
                <c:pt idx="891">
                  <c:v>0.77653333333333452</c:v>
                </c:pt>
                <c:pt idx="892">
                  <c:v>0.78346666666666787</c:v>
                </c:pt>
                <c:pt idx="893">
                  <c:v>0.79040000000000121</c:v>
                </c:pt>
                <c:pt idx="894">
                  <c:v>0.79733333333333456</c:v>
                </c:pt>
                <c:pt idx="895">
                  <c:v>0.80426666666666791</c:v>
                </c:pt>
                <c:pt idx="896">
                  <c:v>0.81120000000000125</c:v>
                </c:pt>
                <c:pt idx="897">
                  <c:v>0.8181333333333346</c:v>
                </c:pt>
                <c:pt idx="898">
                  <c:v>0.82506666666666795</c:v>
                </c:pt>
                <c:pt idx="899">
                  <c:v>0.83200000000000129</c:v>
                </c:pt>
                <c:pt idx="900">
                  <c:v>0.83893333333333464</c:v>
                </c:pt>
                <c:pt idx="901">
                  <c:v>0.84586666666666799</c:v>
                </c:pt>
                <c:pt idx="902">
                  <c:v>0.85280000000000133</c:v>
                </c:pt>
                <c:pt idx="903">
                  <c:v>0.85973333333333468</c:v>
                </c:pt>
                <c:pt idx="904">
                  <c:v>0.86666666666666803</c:v>
                </c:pt>
                <c:pt idx="905">
                  <c:v>0.87360000000000138</c:v>
                </c:pt>
                <c:pt idx="906">
                  <c:v>0.88053333333333472</c:v>
                </c:pt>
                <c:pt idx="907">
                  <c:v>0.88746666666666807</c:v>
                </c:pt>
                <c:pt idx="908">
                  <c:v>0.89440000000000142</c:v>
                </c:pt>
                <c:pt idx="909">
                  <c:v>0.90133333333333476</c:v>
                </c:pt>
                <c:pt idx="910">
                  <c:v>0.90826666666666811</c:v>
                </c:pt>
                <c:pt idx="911">
                  <c:v>0.91520000000000146</c:v>
                </c:pt>
                <c:pt idx="912">
                  <c:v>0.9221333333333348</c:v>
                </c:pt>
                <c:pt idx="913">
                  <c:v>0.92906666666666815</c:v>
                </c:pt>
                <c:pt idx="914">
                  <c:v>0.9360000000000015</c:v>
                </c:pt>
                <c:pt idx="915">
                  <c:v>0.94293333333333484</c:v>
                </c:pt>
                <c:pt idx="916">
                  <c:v>0.94986666666666819</c:v>
                </c:pt>
                <c:pt idx="917">
                  <c:v>0.95680000000000154</c:v>
                </c:pt>
                <c:pt idx="918">
                  <c:v>0.96373333333333489</c:v>
                </c:pt>
                <c:pt idx="919">
                  <c:v>0.97066666666666823</c:v>
                </c:pt>
                <c:pt idx="920">
                  <c:v>0.97760000000000158</c:v>
                </c:pt>
                <c:pt idx="921">
                  <c:v>0.98453333333333493</c:v>
                </c:pt>
                <c:pt idx="922">
                  <c:v>0.99146666666666827</c:v>
                </c:pt>
                <c:pt idx="923">
                  <c:v>0.99840000000000162</c:v>
                </c:pt>
                <c:pt idx="924">
                  <c:v>1.005333333333335</c:v>
                </c:pt>
                <c:pt idx="925">
                  <c:v>1.0122666666666682</c:v>
                </c:pt>
                <c:pt idx="926">
                  <c:v>1.0192000000000014</c:v>
                </c:pt>
                <c:pt idx="927">
                  <c:v>1.0261333333333347</c:v>
                </c:pt>
                <c:pt idx="928">
                  <c:v>1.0330666666666679</c:v>
                </c:pt>
                <c:pt idx="929">
                  <c:v>1.0400000000000011</c:v>
                </c:pt>
                <c:pt idx="930">
                  <c:v>1.0469333333333344</c:v>
                </c:pt>
                <c:pt idx="931">
                  <c:v>1.0538666666666676</c:v>
                </c:pt>
                <c:pt idx="932">
                  <c:v>1.0608000000000009</c:v>
                </c:pt>
                <c:pt idx="933">
                  <c:v>1.0677333333333341</c:v>
                </c:pt>
                <c:pt idx="934">
                  <c:v>1.0746666666666673</c:v>
                </c:pt>
                <c:pt idx="935">
                  <c:v>1.0816000000000006</c:v>
                </c:pt>
                <c:pt idx="936">
                  <c:v>1.0885333333333338</c:v>
                </c:pt>
                <c:pt idx="937">
                  <c:v>1.095466666666667</c:v>
                </c:pt>
                <c:pt idx="938">
                  <c:v>1.1024000000000003</c:v>
                </c:pt>
                <c:pt idx="939">
                  <c:v>1.1093333333333335</c:v>
                </c:pt>
                <c:pt idx="940">
                  <c:v>1.1162666666666667</c:v>
                </c:pt>
                <c:pt idx="941">
                  <c:v>1.1232</c:v>
                </c:pt>
                <c:pt idx="942">
                  <c:v>1.1301333333333332</c:v>
                </c:pt>
                <c:pt idx="943">
                  <c:v>1.1370666666666664</c:v>
                </c:pt>
                <c:pt idx="944">
                  <c:v>1.1439999999999997</c:v>
                </c:pt>
                <c:pt idx="945">
                  <c:v>1.1509333333333329</c:v>
                </c:pt>
                <c:pt idx="946">
                  <c:v>1.1578666666666662</c:v>
                </c:pt>
                <c:pt idx="947">
                  <c:v>1.1647999999999994</c:v>
                </c:pt>
                <c:pt idx="948">
                  <c:v>1.1717333333333326</c:v>
                </c:pt>
                <c:pt idx="949">
                  <c:v>1.1786666666666659</c:v>
                </c:pt>
                <c:pt idx="950">
                  <c:v>1.1855999999999991</c:v>
                </c:pt>
                <c:pt idx="951">
                  <c:v>1.1925333333333323</c:v>
                </c:pt>
                <c:pt idx="952">
                  <c:v>1.1994666666666656</c:v>
                </c:pt>
                <c:pt idx="953">
                  <c:v>1.2063999999999988</c:v>
                </c:pt>
                <c:pt idx="954">
                  <c:v>1.213333333333332</c:v>
                </c:pt>
                <c:pt idx="955">
                  <c:v>1.2202666666666653</c:v>
                </c:pt>
                <c:pt idx="956">
                  <c:v>1.2271999999999985</c:v>
                </c:pt>
                <c:pt idx="957">
                  <c:v>1.2341333333333318</c:v>
                </c:pt>
                <c:pt idx="958">
                  <c:v>1.241066666666665</c:v>
                </c:pt>
                <c:pt idx="959">
                  <c:v>1.2479999999999982</c:v>
                </c:pt>
                <c:pt idx="960">
                  <c:v>1.2549333333333315</c:v>
                </c:pt>
                <c:pt idx="961">
                  <c:v>1.2618666666666647</c:v>
                </c:pt>
                <c:pt idx="962">
                  <c:v>1.2687999999999979</c:v>
                </c:pt>
                <c:pt idx="963">
                  <c:v>1.2757333333333312</c:v>
                </c:pt>
                <c:pt idx="964">
                  <c:v>1.2826666666666644</c:v>
                </c:pt>
                <c:pt idx="965">
                  <c:v>1.2895999999999976</c:v>
                </c:pt>
                <c:pt idx="966">
                  <c:v>1.2965333333333309</c:v>
                </c:pt>
                <c:pt idx="967">
                  <c:v>1.3034666666666641</c:v>
                </c:pt>
                <c:pt idx="968">
                  <c:v>1.3103999999999973</c:v>
                </c:pt>
                <c:pt idx="969">
                  <c:v>1.3173333333333306</c:v>
                </c:pt>
                <c:pt idx="970">
                  <c:v>1.3242666666666638</c:v>
                </c:pt>
                <c:pt idx="971">
                  <c:v>1.3311999999999971</c:v>
                </c:pt>
                <c:pt idx="972">
                  <c:v>1.3381333333333303</c:v>
                </c:pt>
                <c:pt idx="973">
                  <c:v>1.3450666666666635</c:v>
                </c:pt>
                <c:pt idx="974">
                  <c:v>1.3519999999999968</c:v>
                </c:pt>
                <c:pt idx="975">
                  <c:v>1.35893333333333</c:v>
                </c:pt>
                <c:pt idx="976">
                  <c:v>1.3658666666666632</c:v>
                </c:pt>
                <c:pt idx="977">
                  <c:v>1.3727999999999965</c:v>
                </c:pt>
                <c:pt idx="978">
                  <c:v>1.3797333333333297</c:v>
                </c:pt>
                <c:pt idx="979">
                  <c:v>1.3866666666666629</c:v>
                </c:pt>
                <c:pt idx="980">
                  <c:v>1.3935999999999962</c:v>
                </c:pt>
                <c:pt idx="981">
                  <c:v>1.4005333333333294</c:v>
                </c:pt>
                <c:pt idx="982">
                  <c:v>1.4074666666666626</c:v>
                </c:pt>
                <c:pt idx="983">
                  <c:v>1.4143999999999959</c:v>
                </c:pt>
                <c:pt idx="984">
                  <c:v>1.4213333333333291</c:v>
                </c:pt>
                <c:pt idx="985">
                  <c:v>1.4282666666666624</c:v>
                </c:pt>
                <c:pt idx="986">
                  <c:v>1.4351999999999956</c:v>
                </c:pt>
                <c:pt idx="987">
                  <c:v>1.4421333333333288</c:v>
                </c:pt>
                <c:pt idx="988">
                  <c:v>1.4490666666666621</c:v>
                </c:pt>
                <c:pt idx="989">
                  <c:v>1.4559999999999953</c:v>
                </c:pt>
                <c:pt idx="990">
                  <c:v>1.4629333333333285</c:v>
                </c:pt>
                <c:pt idx="991">
                  <c:v>1.4698666666666618</c:v>
                </c:pt>
                <c:pt idx="992">
                  <c:v>1.476799999999995</c:v>
                </c:pt>
                <c:pt idx="993">
                  <c:v>1.4837333333333282</c:v>
                </c:pt>
                <c:pt idx="994">
                  <c:v>1.4906666666666615</c:v>
                </c:pt>
                <c:pt idx="995">
                  <c:v>1.4975999999999947</c:v>
                </c:pt>
                <c:pt idx="996">
                  <c:v>1.5045333333333279</c:v>
                </c:pt>
                <c:pt idx="997">
                  <c:v>1.5114666666666612</c:v>
                </c:pt>
                <c:pt idx="998">
                  <c:v>1.5183999999999944</c:v>
                </c:pt>
                <c:pt idx="999">
                  <c:v>1.5253333333333277</c:v>
                </c:pt>
                <c:pt idx="1000">
                  <c:v>1.5322666666666609</c:v>
                </c:pt>
                <c:pt idx="1001">
                  <c:v>1.5391999999999941</c:v>
                </c:pt>
                <c:pt idx="1002">
                  <c:v>1.5461333333333274</c:v>
                </c:pt>
                <c:pt idx="1003">
                  <c:v>1.5530666666666606</c:v>
                </c:pt>
                <c:pt idx="1004">
                  <c:v>1.5599999999999938</c:v>
                </c:pt>
                <c:pt idx="1005">
                  <c:v>1.5669333333333271</c:v>
                </c:pt>
                <c:pt idx="1006">
                  <c:v>1.5738666666666603</c:v>
                </c:pt>
                <c:pt idx="1007">
                  <c:v>1.5807999999999935</c:v>
                </c:pt>
                <c:pt idx="1008">
                  <c:v>1.5877333333333268</c:v>
                </c:pt>
                <c:pt idx="1009">
                  <c:v>1.59466666666666</c:v>
                </c:pt>
                <c:pt idx="1010">
                  <c:v>1.6015999999999933</c:v>
                </c:pt>
                <c:pt idx="1011">
                  <c:v>1.6085333333333265</c:v>
                </c:pt>
                <c:pt idx="1012">
                  <c:v>1.6154666666666597</c:v>
                </c:pt>
                <c:pt idx="1013">
                  <c:v>1.622399999999993</c:v>
                </c:pt>
                <c:pt idx="1014">
                  <c:v>1.6293333333333262</c:v>
                </c:pt>
                <c:pt idx="1015">
                  <c:v>1.6362666666666594</c:v>
                </c:pt>
                <c:pt idx="1016">
                  <c:v>1.6431999999999927</c:v>
                </c:pt>
                <c:pt idx="1017">
                  <c:v>1.6501333333333259</c:v>
                </c:pt>
                <c:pt idx="1018">
                  <c:v>1.6570666666666591</c:v>
                </c:pt>
                <c:pt idx="1019">
                  <c:v>1.6639999999999924</c:v>
                </c:pt>
                <c:pt idx="1020">
                  <c:v>1.6709333333333256</c:v>
                </c:pt>
                <c:pt idx="1021">
                  <c:v>1.6778666666666588</c:v>
                </c:pt>
                <c:pt idx="1022">
                  <c:v>1.6847999999999921</c:v>
                </c:pt>
                <c:pt idx="1023">
                  <c:v>1.6917333333333253</c:v>
                </c:pt>
                <c:pt idx="1024">
                  <c:v>1.6986666666666586</c:v>
                </c:pt>
                <c:pt idx="1025">
                  <c:v>1.7055999999999918</c:v>
                </c:pt>
                <c:pt idx="1026">
                  <c:v>1.712533333333325</c:v>
                </c:pt>
                <c:pt idx="1027">
                  <c:v>1.7194666666666583</c:v>
                </c:pt>
                <c:pt idx="1028">
                  <c:v>1.7263999999999915</c:v>
                </c:pt>
                <c:pt idx="1029">
                  <c:v>1.7333333333333247</c:v>
                </c:pt>
                <c:pt idx="1030">
                  <c:v>1.740266666666658</c:v>
                </c:pt>
                <c:pt idx="1031">
                  <c:v>1.7471999999999912</c:v>
                </c:pt>
                <c:pt idx="1032">
                  <c:v>1.7541333333333244</c:v>
                </c:pt>
                <c:pt idx="1033">
                  <c:v>1.7610666666666577</c:v>
                </c:pt>
                <c:pt idx="1034">
                  <c:v>1.7679999999999909</c:v>
                </c:pt>
                <c:pt idx="1035">
                  <c:v>1.7749333333333241</c:v>
                </c:pt>
                <c:pt idx="1036">
                  <c:v>1.7818666666666574</c:v>
                </c:pt>
                <c:pt idx="1037">
                  <c:v>1.7887999999999906</c:v>
                </c:pt>
                <c:pt idx="1038">
                  <c:v>1.7957333333333239</c:v>
                </c:pt>
                <c:pt idx="1039">
                  <c:v>1.8026666666666571</c:v>
                </c:pt>
                <c:pt idx="1040">
                  <c:v>1.8095999999999903</c:v>
                </c:pt>
                <c:pt idx="1041">
                  <c:v>1.8165333333333236</c:v>
                </c:pt>
                <c:pt idx="1042">
                  <c:v>1.8234666666666568</c:v>
                </c:pt>
                <c:pt idx="1043">
                  <c:v>1.83039999999999</c:v>
                </c:pt>
                <c:pt idx="1044">
                  <c:v>1.8373333333333233</c:v>
                </c:pt>
                <c:pt idx="1045">
                  <c:v>1.8442666666666565</c:v>
                </c:pt>
                <c:pt idx="1046">
                  <c:v>1.8511999999999897</c:v>
                </c:pt>
                <c:pt idx="1047">
                  <c:v>1.858133333333323</c:v>
                </c:pt>
                <c:pt idx="1048">
                  <c:v>1.8650666666666562</c:v>
                </c:pt>
                <c:pt idx="1049">
                  <c:v>1.8719999999999895</c:v>
                </c:pt>
                <c:pt idx="1050">
                  <c:v>1.8789333333333227</c:v>
                </c:pt>
                <c:pt idx="1051">
                  <c:v>1.8858666666666559</c:v>
                </c:pt>
                <c:pt idx="1052">
                  <c:v>1.8927999999999892</c:v>
                </c:pt>
                <c:pt idx="1053">
                  <c:v>1.8997333333333224</c:v>
                </c:pt>
                <c:pt idx="1054">
                  <c:v>1.9066666666666556</c:v>
                </c:pt>
                <c:pt idx="1055">
                  <c:v>1.9135999999999889</c:v>
                </c:pt>
                <c:pt idx="1056">
                  <c:v>1.9205333333333221</c:v>
                </c:pt>
                <c:pt idx="1057">
                  <c:v>1.9274666666666553</c:v>
                </c:pt>
                <c:pt idx="1058">
                  <c:v>1.9343999999999886</c:v>
                </c:pt>
                <c:pt idx="1059">
                  <c:v>1.9413333333333218</c:v>
                </c:pt>
                <c:pt idx="1060">
                  <c:v>1.948266666666655</c:v>
                </c:pt>
                <c:pt idx="1061">
                  <c:v>1.9551999999999883</c:v>
                </c:pt>
                <c:pt idx="1062">
                  <c:v>1.9621333333333215</c:v>
                </c:pt>
                <c:pt idx="1063">
                  <c:v>1.9690666666666548</c:v>
                </c:pt>
                <c:pt idx="1064">
                  <c:v>1.975999999999988</c:v>
                </c:pt>
                <c:pt idx="1065">
                  <c:v>1.9829333333333212</c:v>
                </c:pt>
                <c:pt idx="1066">
                  <c:v>1.9898666666666545</c:v>
                </c:pt>
                <c:pt idx="1067">
                  <c:v>1.9967999999999877</c:v>
                </c:pt>
                <c:pt idx="1068">
                  <c:v>2.0037333333333209</c:v>
                </c:pt>
                <c:pt idx="1069">
                  <c:v>2.0106666666666544</c:v>
                </c:pt>
                <c:pt idx="1070">
                  <c:v>2.0175999999999878</c:v>
                </c:pt>
                <c:pt idx="1071">
                  <c:v>2.0245333333333213</c:v>
                </c:pt>
                <c:pt idx="1072">
                  <c:v>2.0314666666666548</c:v>
                </c:pt>
                <c:pt idx="1073">
                  <c:v>2.0383999999999882</c:v>
                </c:pt>
                <c:pt idx="1074">
                  <c:v>2.0453333333333217</c:v>
                </c:pt>
                <c:pt idx="1075">
                  <c:v>2.0522666666666551</c:v>
                </c:pt>
                <c:pt idx="1076">
                  <c:v>2.0591999999999886</c:v>
                </c:pt>
                <c:pt idx="1077">
                  <c:v>2.0661333333333221</c:v>
                </c:pt>
                <c:pt idx="1078">
                  <c:v>2.0730666666666555</c:v>
                </c:pt>
                <c:pt idx="1079">
                  <c:v>2.079999999999989</c:v>
                </c:pt>
                <c:pt idx="1080">
                  <c:v>2.0869333333333224</c:v>
                </c:pt>
                <c:pt idx="1081">
                  <c:v>2.0938666666666559</c:v>
                </c:pt>
                <c:pt idx="1082">
                  <c:v>2.1007999999999893</c:v>
                </c:pt>
                <c:pt idx="1083">
                  <c:v>2.1077333333333228</c:v>
                </c:pt>
                <c:pt idx="1084">
                  <c:v>2.1146666666666563</c:v>
                </c:pt>
                <c:pt idx="1085">
                  <c:v>2.1215999999999897</c:v>
                </c:pt>
                <c:pt idx="1086">
                  <c:v>2.1285333333333232</c:v>
                </c:pt>
                <c:pt idx="1087">
                  <c:v>2.1354666666666566</c:v>
                </c:pt>
                <c:pt idx="1088">
                  <c:v>2.1423999999999901</c:v>
                </c:pt>
                <c:pt idx="1089">
                  <c:v>2.1493333333333235</c:v>
                </c:pt>
                <c:pt idx="1090">
                  <c:v>2.156266666666657</c:v>
                </c:pt>
                <c:pt idx="1091">
                  <c:v>2.1631999999999905</c:v>
                </c:pt>
                <c:pt idx="1092">
                  <c:v>2.1701333333333239</c:v>
                </c:pt>
                <c:pt idx="1093">
                  <c:v>2.1770666666666574</c:v>
                </c:pt>
                <c:pt idx="1094">
                  <c:v>2.1839999999999908</c:v>
                </c:pt>
                <c:pt idx="1095">
                  <c:v>2.1909333333333243</c:v>
                </c:pt>
                <c:pt idx="1096">
                  <c:v>2.1978666666666578</c:v>
                </c:pt>
                <c:pt idx="1097">
                  <c:v>2.2047999999999912</c:v>
                </c:pt>
                <c:pt idx="1098">
                  <c:v>2.2117333333333247</c:v>
                </c:pt>
                <c:pt idx="1099">
                  <c:v>2.2186666666666581</c:v>
                </c:pt>
                <c:pt idx="1100">
                  <c:v>2.2255999999999916</c:v>
                </c:pt>
                <c:pt idx="1101">
                  <c:v>2.232533333333325</c:v>
                </c:pt>
                <c:pt idx="1102">
                  <c:v>2.2394666666666585</c:v>
                </c:pt>
                <c:pt idx="1103">
                  <c:v>2.246399999999992</c:v>
                </c:pt>
                <c:pt idx="1104">
                  <c:v>2.2533333333333254</c:v>
                </c:pt>
                <c:pt idx="1105">
                  <c:v>2.2602666666666589</c:v>
                </c:pt>
                <c:pt idx="1106">
                  <c:v>2.2671999999999923</c:v>
                </c:pt>
                <c:pt idx="1107">
                  <c:v>2.2741333333333258</c:v>
                </c:pt>
                <c:pt idx="1108">
                  <c:v>2.2810666666666592</c:v>
                </c:pt>
                <c:pt idx="1109">
                  <c:v>2.2879999999999927</c:v>
                </c:pt>
                <c:pt idx="1110">
                  <c:v>2.2949333333333262</c:v>
                </c:pt>
                <c:pt idx="1111">
                  <c:v>2.3018666666666596</c:v>
                </c:pt>
                <c:pt idx="1112">
                  <c:v>2.3087999999999931</c:v>
                </c:pt>
                <c:pt idx="1113">
                  <c:v>2.3157333333333265</c:v>
                </c:pt>
                <c:pt idx="1114">
                  <c:v>2.32266666666666</c:v>
                </c:pt>
                <c:pt idx="1115">
                  <c:v>2.3295999999999935</c:v>
                </c:pt>
                <c:pt idx="1116">
                  <c:v>2.3365333333333269</c:v>
                </c:pt>
                <c:pt idx="1117">
                  <c:v>2.3434666666666604</c:v>
                </c:pt>
                <c:pt idx="1118">
                  <c:v>2.3503999999999938</c:v>
                </c:pt>
                <c:pt idx="1119">
                  <c:v>2.3573333333333273</c:v>
                </c:pt>
                <c:pt idx="1120">
                  <c:v>2.3642666666666607</c:v>
                </c:pt>
                <c:pt idx="1121">
                  <c:v>2.3711999999999942</c:v>
                </c:pt>
                <c:pt idx="1122">
                  <c:v>2.3781333333333277</c:v>
                </c:pt>
                <c:pt idx="1123">
                  <c:v>2.3850666666666611</c:v>
                </c:pt>
                <c:pt idx="1124">
                  <c:v>2.3919999999999946</c:v>
                </c:pt>
                <c:pt idx="1125">
                  <c:v>2.398933333333328</c:v>
                </c:pt>
                <c:pt idx="1126">
                  <c:v>2.4058666666666615</c:v>
                </c:pt>
                <c:pt idx="1127">
                  <c:v>2.4127999999999949</c:v>
                </c:pt>
                <c:pt idx="1128">
                  <c:v>2.4197333333333284</c:v>
                </c:pt>
                <c:pt idx="1129">
                  <c:v>2.4266666666666619</c:v>
                </c:pt>
                <c:pt idx="1130">
                  <c:v>2.4335999999999953</c:v>
                </c:pt>
                <c:pt idx="1131">
                  <c:v>2.4405333333333288</c:v>
                </c:pt>
                <c:pt idx="1132">
                  <c:v>2.4474666666666622</c:v>
                </c:pt>
                <c:pt idx="1133">
                  <c:v>2.4543999999999957</c:v>
                </c:pt>
                <c:pt idx="1134">
                  <c:v>2.4613333333333292</c:v>
                </c:pt>
                <c:pt idx="1135">
                  <c:v>2.4682666666666626</c:v>
                </c:pt>
                <c:pt idx="1136">
                  <c:v>2.4751999999999961</c:v>
                </c:pt>
                <c:pt idx="1137">
                  <c:v>2.4821333333333295</c:v>
                </c:pt>
                <c:pt idx="1138">
                  <c:v>2.489066666666663</c:v>
                </c:pt>
                <c:pt idx="1139">
                  <c:v>2.4959999999999964</c:v>
                </c:pt>
                <c:pt idx="1140">
                  <c:v>2.5029333333333299</c:v>
                </c:pt>
                <c:pt idx="1141">
                  <c:v>2.5098666666666634</c:v>
                </c:pt>
                <c:pt idx="1142">
                  <c:v>2.5167999999999968</c:v>
                </c:pt>
                <c:pt idx="1143">
                  <c:v>2.5237333333333303</c:v>
                </c:pt>
                <c:pt idx="1144">
                  <c:v>2.5306666666666637</c:v>
                </c:pt>
                <c:pt idx="1145">
                  <c:v>2.5375999999999972</c:v>
                </c:pt>
                <c:pt idx="1146">
                  <c:v>2.5445333333333306</c:v>
                </c:pt>
                <c:pt idx="1147">
                  <c:v>2.5514666666666641</c:v>
                </c:pt>
                <c:pt idx="1148">
                  <c:v>2.5583999999999976</c:v>
                </c:pt>
                <c:pt idx="1149">
                  <c:v>2.565333333333331</c:v>
                </c:pt>
                <c:pt idx="1150">
                  <c:v>2.5722666666666645</c:v>
                </c:pt>
                <c:pt idx="1151">
                  <c:v>2.5791999999999979</c:v>
                </c:pt>
                <c:pt idx="1152">
                  <c:v>2.5861333333333314</c:v>
                </c:pt>
                <c:pt idx="1153">
                  <c:v>2.5930666666666649</c:v>
                </c:pt>
                <c:pt idx="1154">
                  <c:v>2.5999999999999983</c:v>
                </c:pt>
                <c:pt idx="1155">
                  <c:v>2.6069333333333318</c:v>
                </c:pt>
                <c:pt idx="1156">
                  <c:v>2.6138666666666652</c:v>
                </c:pt>
                <c:pt idx="1157">
                  <c:v>2.6207999999999987</c:v>
                </c:pt>
                <c:pt idx="1158">
                  <c:v>2.6277333333333321</c:v>
                </c:pt>
                <c:pt idx="1159">
                  <c:v>2.6346666666666656</c:v>
                </c:pt>
                <c:pt idx="1160">
                  <c:v>2.6415999999999991</c:v>
                </c:pt>
                <c:pt idx="1161">
                  <c:v>2.6485333333333325</c:v>
                </c:pt>
                <c:pt idx="1162">
                  <c:v>2.655466666666666</c:v>
                </c:pt>
                <c:pt idx="1163">
                  <c:v>2.6623999999999994</c:v>
                </c:pt>
                <c:pt idx="1164">
                  <c:v>2.6693333333333329</c:v>
                </c:pt>
                <c:pt idx="1165">
                  <c:v>2.6762666666666663</c:v>
                </c:pt>
                <c:pt idx="1166">
                  <c:v>2.6831999999999998</c:v>
                </c:pt>
                <c:pt idx="1167">
                  <c:v>2.6901333333333333</c:v>
                </c:pt>
                <c:pt idx="1168">
                  <c:v>2.6970666666666667</c:v>
                </c:pt>
                <c:pt idx="1169">
                  <c:v>2.7040000000000002</c:v>
                </c:pt>
                <c:pt idx="1170">
                  <c:v>2.7109333333333336</c:v>
                </c:pt>
                <c:pt idx="1171">
                  <c:v>2.7178666666666671</c:v>
                </c:pt>
                <c:pt idx="1172">
                  <c:v>2.7248000000000006</c:v>
                </c:pt>
                <c:pt idx="1173">
                  <c:v>2.731733333333334</c:v>
                </c:pt>
                <c:pt idx="1174">
                  <c:v>2.7386666666666675</c:v>
                </c:pt>
                <c:pt idx="1175">
                  <c:v>2.7456000000000009</c:v>
                </c:pt>
                <c:pt idx="1176">
                  <c:v>2.7525333333333344</c:v>
                </c:pt>
                <c:pt idx="1177">
                  <c:v>2.7594666666666678</c:v>
                </c:pt>
                <c:pt idx="1178">
                  <c:v>2.7664000000000013</c:v>
                </c:pt>
                <c:pt idx="1179">
                  <c:v>2.7733333333333348</c:v>
                </c:pt>
                <c:pt idx="1180">
                  <c:v>2.7802666666666682</c:v>
                </c:pt>
                <c:pt idx="1181">
                  <c:v>2.7872000000000017</c:v>
                </c:pt>
                <c:pt idx="1182">
                  <c:v>2.7941333333333351</c:v>
                </c:pt>
                <c:pt idx="1183">
                  <c:v>2.8010666666666686</c:v>
                </c:pt>
                <c:pt idx="1184">
                  <c:v>2.808000000000002</c:v>
                </c:pt>
                <c:pt idx="1185">
                  <c:v>2.8149333333333355</c:v>
                </c:pt>
                <c:pt idx="1186">
                  <c:v>2.821866666666669</c:v>
                </c:pt>
                <c:pt idx="1187">
                  <c:v>2.8288000000000024</c:v>
                </c:pt>
                <c:pt idx="1188">
                  <c:v>2.8357333333333359</c:v>
                </c:pt>
                <c:pt idx="1189">
                  <c:v>2.8426666666666693</c:v>
                </c:pt>
                <c:pt idx="1190">
                  <c:v>2.8496000000000028</c:v>
                </c:pt>
                <c:pt idx="1191">
                  <c:v>2.8565333333333363</c:v>
                </c:pt>
                <c:pt idx="1192">
                  <c:v>2.8634666666666697</c:v>
                </c:pt>
                <c:pt idx="1193">
                  <c:v>2.8704000000000032</c:v>
                </c:pt>
                <c:pt idx="1194">
                  <c:v>2.8773333333333366</c:v>
                </c:pt>
                <c:pt idx="1195">
                  <c:v>2.8842666666666701</c:v>
                </c:pt>
                <c:pt idx="1196">
                  <c:v>2.8912000000000035</c:v>
                </c:pt>
                <c:pt idx="1197">
                  <c:v>2.898133333333337</c:v>
                </c:pt>
                <c:pt idx="1198">
                  <c:v>2.9050666666666705</c:v>
                </c:pt>
                <c:pt idx="1199">
                  <c:v>2.9120000000000039</c:v>
                </c:pt>
                <c:pt idx="1200">
                  <c:v>2.9189333333333374</c:v>
                </c:pt>
                <c:pt idx="1201">
                  <c:v>2.9258666666666708</c:v>
                </c:pt>
                <c:pt idx="1202">
                  <c:v>2.9328000000000043</c:v>
                </c:pt>
                <c:pt idx="1203">
                  <c:v>2.9397333333333378</c:v>
                </c:pt>
                <c:pt idx="1204">
                  <c:v>2.9466666666666712</c:v>
                </c:pt>
                <c:pt idx="1205">
                  <c:v>2.9536000000000047</c:v>
                </c:pt>
                <c:pt idx="1206">
                  <c:v>2.9605333333333381</c:v>
                </c:pt>
                <c:pt idx="1207">
                  <c:v>2.9674666666666716</c:v>
                </c:pt>
                <c:pt idx="1208">
                  <c:v>2.974400000000005</c:v>
                </c:pt>
                <c:pt idx="1209">
                  <c:v>2.9813333333333385</c:v>
                </c:pt>
                <c:pt idx="1210">
                  <c:v>2.988266666666672</c:v>
                </c:pt>
                <c:pt idx="1211">
                  <c:v>2.9952000000000054</c:v>
                </c:pt>
                <c:pt idx="1212">
                  <c:v>3.0021333333333389</c:v>
                </c:pt>
                <c:pt idx="1213">
                  <c:v>3.0090666666666723</c:v>
                </c:pt>
                <c:pt idx="1214">
                  <c:v>3.0160000000000058</c:v>
                </c:pt>
                <c:pt idx="1215">
                  <c:v>3.0229333333333392</c:v>
                </c:pt>
                <c:pt idx="1216">
                  <c:v>3.0298666666666727</c:v>
                </c:pt>
                <c:pt idx="1217">
                  <c:v>3.0368000000000062</c:v>
                </c:pt>
                <c:pt idx="1218">
                  <c:v>3.0437333333333396</c:v>
                </c:pt>
                <c:pt idx="1219">
                  <c:v>3.0506666666666731</c:v>
                </c:pt>
                <c:pt idx="1220">
                  <c:v>3.0576000000000065</c:v>
                </c:pt>
                <c:pt idx="1221">
                  <c:v>3.06453333333334</c:v>
                </c:pt>
                <c:pt idx="1222">
                  <c:v>3.0714666666666735</c:v>
                </c:pt>
                <c:pt idx="1223">
                  <c:v>3.0784000000000069</c:v>
                </c:pt>
                <c:pt idx="1224">
                  <c:v>3.0853333333333404</c:v>
                </c:pt>
                <c:pt idx="1225">
                  <c:v>3.0922666666666738</c:v>
                </c:pt>
                <c:pt idx="1226">
                  <c:v>3.0992000000000073</c:v>
                </c:pt>
                <c:pt idx="1227">
                  <c:v>3.1061333333333407</c:v>
                </c:pt>
                <c:pt idx="1228">
                  <c:v>3.1130666666666742</c:v>
                </c:pt>
                <c:pt idx="1229">
                  <c:v>3.1200000000000077</c:v>
                </c:pt>
                <c:pt idx="1230">
                  <c:v>3.1269333333333411</c:v>
                </c:pt>
                <c:pt idx="1231">
                  <c:v>3.1338666666666746</c:v>
                </c:pt>
                <c:pt idx="1232">
                  <c:v>3.140800000000008</c:v>
                </c:pt>
                <c:pt idx="1233">
                  <c:v>3.1477333333333415</c:v>
                </c:pt>
                <c:pt idx="1234">
                  <c:v>3.1546666666666749</c:v>
                </c:pt>
                <c:pt idx="1235">
                  <c:v>3.1616000000000084</c:v>
                </c:pt>
                <c:pt idx="1236">
                  <c:v>3.1685333333333419</c:v>
                </c:pt>
                <c:pt idx="1237">
                  <c:v>3.1754666666666753</c:v>
                </c:pt>
                <c:pt idx="1238">
                  <c:v>3.1824000000000088</c:v>
                </c:pt>
                <c:pt idx="1239">
                  <c:v>3.1893333333333422</c:v>
                </c:pt>
                <c:pt idx="1240">
                  <c:v>3.1962666666666757</c:v>
                </c:pt>
                <c:pt idx="1241">
                  <c:v>3.2032000000000092</c:v>
                </c:pt>
                <c:pt idx="1242">
                  <c:v>3.2101333333333426</c:v>
                </c:pt>
                <c:pt idx="1243">
                  <c:v>3.2170666666666761</c:v>
                </c:pt>
                <c:pt idx="1244">
                  <c:v>3.2240000000000095</c:v>
                </c:pt>
                <c:pt idx="1245">
                  <c:v>3.230933333333343</c:v>
                </c:pt>
                <c:pt idx="1246">
                  <c:v>3.2378666666666764</c:v>
                </c:pt>
                <c:pt idx="1247">
                  <c:v>3.2448000000000099</c:v>
                </c:pt>
                <c:pt idx="1248">
                  <c:v>3.2517333333333434</c:v>
                </c:pt>
                <c:pt idx="1249">
                  <c:v>3.2586666666666768</c:v>
                </c:pt>
                <c:pt idx="1250">
                  <c:v>3.2656000000000103</c:v>
                </c:pt>
                <c:pt idx="1251">
                  <c:v>3.2725333333333437</c:v>
                </c:pt>
                <c:pt idx="1252">
                  <c:v>3.2794666666666772</c:v>
                </c:pt>
                <c:pt idx="1253">
                  <c:v>3.2864000000000106</c:v>
                </c:pt>
                <c:pt idx="1254">
                  <c:v>3.2933333333333441</c:v>
                </c:pt>
                <c:pt idx="1255">
                  <c:v>3.3002666666666776</c:v>
                </c:pt>
                <c:pt idx="1256">
                  <c:v>3.307200000000011</c:v>
                </c:pt>
                <c:pt idx="1257">
                  <c:v>3.3141333333333445</c:v>
                </c:pt>
                <c:pt idx="1258">
                  <c:v>3.3210666666666779</c:v>
                </c:pt>
                <c:pt idx="1259">
                  <c:v>3.3280000000000114</c:v>
                </c:pt>
                <c:pt idx="1260">
                  <c:v>3.3349333333333449</c:v>
                </c:pt>
                <c:pt idx="1261">
                  <c:v>3.3418666666666783</c:v>
                </c:pt>
                <c:pt idx="1262">
                  <c:v>3.3488000000000118</c:v>
                </c:pt>
                <c:pt idx="1263">
                  <c:v>3.3557333333333452</c:v>
                </c:pt>
                <c:pt idx="1264">
                  <c:v>3.3626666666666787</c:v>
                </c:pt>
                <c:pt idx="1265">
                  <c:v>3.3696000000000121</c:v>
                </c:pt>
                <c:pt idx="1266">
                  <c:v>3.3765333333333456</c:v>
                </c:pt>
                <c:pt idx="1267">
                  <c:v>3.3834666666666791</c:v>
                </c:pt>
                <c:pt idx="1268">
                  <c:v>3.3904000000000125</c:v>
                </c:pt>
                <c:pt idx="1269">
                  <c:v>3.397333333333346</c:v>
                </c:pt>
                <c:pt idx="1270">
                  <c:v>3.4042666666666794</c:v>
                </c:pt>
                <c:pt idx="1271">
                  <c:v>3.4112000000000129</c:v>
                </c:pt>
                <c:pt idx="1272">
                  <c:v>3.4181333333333463</c:v>
                </c:pt>
                <c:pt idx="1273">
                  <c:v>3.4250666666666798</c:v>
                </c:pt>
                <c:pt idx="1274">
                  <c:v>3.4320000000000133</c:v>
                </c:pt>
                <c:pt idx="1275">
                  <c:v>3.4389333333333467</c:v>
                </c:pt>
                <c:pt idx="1276">
                  <c:v>3.4458666666666802</c:v>
                </c:pt>
                <c:pt idx="1277">
                  <c:v>3.4528000000000136</c:v>
                </c:pt>
                <c:pt idx="1278">
                  <c:v>3.4597333333333471</c:v>
                </c:pt>
                <c:pt idx="1279">
                  <c:v>3.4666666666666806</c:v>
                </c:pt>
                <c:pt idx="1280">
                  <c:v>3.473600000000014</c:v>
                </c:pt>
                <c:pt idx="1281">
                  <c:v>3.4805333333333475</c:v>
                </c:pt>
                <c:pt idx="1282">
                  <c:v>3.4874666666666809</c:v>
                </c:pt>
                <c:pt idx="1283">
                  <c:v>3.4944000000000144</c:v>
                </c:pt>
                <c:pt idx="1284">
                  <c:v>3.5013333333333478</c:v>
                </c:pt>
                <c:pt idx="1285">
                  <c:v>3.5082666666666813</c:v>
                </c:pt>
                <c:pt idx="1286">
                  <c:v>3.5152000000000148</c:v>
                </c:pt>
                <c:pt idx="1287">
                  <c:v>3.5221333333333482</c:v>
                </c:pt>
                <c:pt idx="1288">
                  <c:v>3.5290666666666817</c:v>
                </c:pt>
                <c:pt idx="1289">
                  <c:v>3.5360000000000151</c:v>
                </c:pt>
                <c:pt idx="1290">
                  <c:v>3.5429333333333486</c:v>
                </c:pt>
                <c:pt idx="1291">
                  <c:v>3.549866666666682</c:v>
                </c:pt>
                <c:pt idx="1292">
                  <c:v>3.5568000000000155</c:v>
                </c:pt>
                <c:pt idx="1293">
                  <c:v>3.563733333333349</c:v>
                </c:pt>
                <c:pt idx="1294">
                  <c:v>3.5706666666666824</c:v>
                </c:pt>
                <c:pt idx="1295">
                  <c:v>3.5776000000000159</c:v>
                </c:pt>
                <c:pt idx="1296">
                  <c:v>3.5845333333333493</c:v>
                </c:pt>
                <c:pt idx="1297">
                  <c:v>3.5914666666666828</c:v>
                </c:pt>
                <c:pt idx="1298">
                  <c:v>3.5984000000000163</c:v>
                </c:pt>
                <c:pt idx="1299">
                  <c:v>3.6053333333333497</c:v>
                </c:pt>
                <c:pt idx="1300">
                  <c:v>3.6122666666666832</c:v>
                </c:pt>
                <c:pt idx="1301">
                  <c:v>3.6192000000000166</c:v>
                </c:pt>
                <c:pt idx="1302">
                  <c:v>3.6261333333333501</c:v>
                </c:pt>
                <c:pt idx="1303">
                  <c:v>3.6330666666666835</c:v>
                </c:pt>
                <c:pt idx="1304">
                  <c:v>3.640000000000017</c:v>
                </c:pt>
                <c:pt idx="1305">
                  <c:v>3.6469333333333505</c:v>
                </c:pt>
                <c:pt idx="1306">
                  <c:v>3.6538666666666839</c:v>
                </c:pt>
                <c:pt idx="1307">
                  <c:v>3.6608000000000174</c:v>
                </c:pt>
                <c:pt idx="1308">
                  <c:v>3.6677333333333508</c:v>
                </c:pt>
                <c:pt idx="1309">
                  <c:v>3.6746666666666843</c:v>
                </c:pt>
                <c:pt idx="1310">
                  <c:v>3.6816000000000177</c:v>
                </c:pt>
                <c:pt idx="1311">
                  <c:v>3.6885333333333512</c:v>
                </c:pt>
                <c:pt idx="1312">
                  <c:v>3.6954666666666847</c:v>
                </c:pt>
                <c:pt idx="1313">
                  <c:v>3.7024000000000181</c:v>
                </c:pt>
                <c:pt idx="1314">
                  <c:v>3.7093333333333516</c:v>
                </c:pt>
                <c:pt idx="1315">
                  <c:v>3.716266666666685</c:v>
                </c:pt>
                <c:pt idx="1316">
                  <c:v>3.7232000000000185</c:v>
                </c:pt>
                <c:pt idx="1317">
                  <c:v>3.730133333333352</c:v>
                </c:pt>
                <c:pt idx="1318">
                  <c:v>3.7370666666666854</c:v>
                </c:pt>
                <c:pt idx="1319">
                  <c:v>3.7440000000000189</c:v>
                </c:pt>
                <c:pt idx="1320">
                  <c:v>3.7509333333333523</c:v>
                </c:pt>
                <c:pt idx="1321">
                  <c:v>3.7578666666666858</c:v>
                </c:pt>
                <c:pt idx="1322">
                  <c:v>3.7648000000000192</c:v>
                </c:pt>
                <c:pt idx="1323">
                  <c:v>3.7717333333333527</c:v>
                </c:pt>
                <c:pt idx="1324">
                  <c:v>3.7786666666666862</c:v>
                </c:pt>
                <c:pt idx="1325">
                  <c:v>3.7856000000000196</c:v>
                </c:pt>
                <c:pt idx="1326">
                  <c:v>3.7925333333333531</c:v>
                </c:pt>
                <c:pt idx="1327">
                  <c:v>3.7994666666666865</c:v>
                </c:pt>
                <c:pt idx="1328">
                  <c:v>3.80640000000002</c:v>
                </c:pt>
                <c:pt idx="1329">
                  <c:v>3.8133333333333534</c:v>
                </c:pt>
                <c:pt idx="1330">
                  <c:v>3.8202666666666869</c:v>
                </c:pt>
                <c:pt idx="1331">
                  <c:v>3.8272000000000204</c:v>
                </c:pt>
                <c:pt idx="1332">
                  <c:v>3.8341333333333538</c:v>
                </c:pt>
                <c:pt idx="1333">
                  <c:v>3.8410666666666873</c:v>
                </c:pt>
                <c:pt idx="1334">
                  <c:v>3.8480000000000207</c:v>
                </c:pt>
                <c:pt idx="1335">
                  <c:v>3.8549333333333542</c:v>
                </c:pt>
                <c:pt idx="1336">
                  <c:v>3.8618666666666877</c:v>
                </c:pt>
                <c:pt idx="1337">
                  <c:v>3.8688000000000211</c:v>
                </c:pt>
                <c:pt idx="1338">
                  <c:v>3.8757333333333546</c:v>
                </c:pt>
                <c:pt idx="1339">
                  <c:v>3.882666666666688</c:v>
                </c:pt>
                <c:pt idx="1340">
                  <c:v>3.8896000000000215</c:v>
                </c:pt>
                <c:pt idx="1341">
                  <c:v>3.8965333333333549</c:v>
                </c:pt>
                <c:pt idx="1342">
                  <c:v>3.9034666666666884</c:v>
                </c:pt>
                <c:pt idx="1343">
                  <c:v>3.9104000000000219</c:v>
                </c:pt>
                <c:pt idx="1344">
                  <c:v>3.9173333333333553</c:v>
                </c:pt>
                <c:pt idx="1345">
                  <c:v>3.9242666666666888</c:v>
                </c:pt>
                <c:pt idx="1346">
                  <c:v>3.9312000000000222</c:v>
                </c:pt>
                <c:pt idx="1347">
                  <c:v>3.9381333333333557</c:v>
                </c:pt>
                <c:pt idx="1348">
                  <c:v>3.9450666666666891</c:v>
                </c:pt>
                <c:pt idx="1349">
                  <c:v>3.9520000000000226</c:v>
                </c:pt>
                <c:pt idx="1350">
                  <c:v>3.9589333333333561</c:v>
                </c:pt>
                <c:pt idx="1351">
                  <c:v>3.9658666666666895</c:v>
                </c:pt>
                <c:pt idx="1352">
                  <c:v>3.972800000000023</c:v>
                </c:pt>
                <c:pt idx="1353">
                  <c:v>3.9797333333333564</c:v>
                </c:pt>
                <c:pt idx="1354">
                  <c:v>3.9866666666666899</c:v>
                </c:pt>
                <c:pt idx="1355">
                  <c:v>3.9936000000000234</c:v>
                </c:pt>
                <c:pt idx="1356">
                  <c:v>4.0005333333333564</c:v>
                </c:pt>
                <c:pt idx="1357">
                  <c:v>4.0074666666666898</c:v>
                </c:pt>
                <c:pt idx="1358">
                  <c:v>4.0144000000000233</c:v>
                </c:pt>
                <c:pt idx="1359">
                  <c:v>4.0213333333333567</c:v>
                </c:pt>
                <c:pt idx="1360">
                  <c:v>4.0282666666666902</c:v>
                </c:pt>
                <c:pt idx="1361">
                  <c:v>4.0352000000000237</c:v>
                </c:pt>
                <c:pt idx="1362">
                  <c:v>4.0421333333333571</c:v>
                </c:pt>
                <c:pt idx="1363">
                  <c:v>4.0490666666666906</c:v>
                </c:pt>
                <c:pt idx="1364">
                  <c:v>4.056000000000024</c:v>
                </c:pt>
                <c:pt idx="1365">
                  <c:v>4.0629333333333575</c:v>
                </c:pt>
                <c:pt idx="1366">
                  <c:v>4.0698666666666909</c:v>
                </c:pt>
                <c:pt idx="1367">
                  <c:v>4.0768000000000244</c:v>
                </c:pt>
                <c:pt idx="1368">
                  <c:v>4.0837333333333579</c:v>
                </c:pt>
                <c:pt idx="1369">
                  <c:v>4.0906666666666913</c:v>
                </c:pt>
                <c:pt idx="1370">
                  <c:v>4.0976000000000248</c:v>
                </c:pt>
                <c:pt idx="1371">
                  <c:v>4.1045333333333582</c:v>
                </c:pt>
                <c:pt idx="1372">
                  <c:v>4.1114666666666917</c:v>
                </c:pt>
                <c:pt idx="1373">
                  <c:v>4.1184000000000252</c:v>
                </c:pt>
                <c:pt idx="1374">
                  <c:v>4.1253333333333586</c:v>
                </c:pt>
                <c:pt idx="1375">
                  <c:v>4.1322666666666921</c:v>
                </c:pt>
                <c:pt idx="1376">
                  <c:v>4.1392000000000255</c:v>
                </c:pt>
                <c:pt idx="1377">
                  <c:v>4.146133333333359</c:v>
                </c:pt>
                <c:pt idx="1378">
                  <c:v>4.1530666666666924</c:v>
                </c:pt>
                <c:pt idx="1379">
                  <c:v>4.1600000000000259</c:v>
                </c:pt>
                <c:pt idx="1380">
                  <c:v>4.1669333333333594</c:v>
                </c:pt>
                <c:pt idx="1381">
                  <c:v>4.1738666666666928</c:v>
                </c:pt>
                <c:pt idx="1382">
                  <c:v>4.1808000000000263</c:v>
                </c:pt>
                <c:pt idx="1383">
                  <c:v>4.1877333333333597</c:v>
                </c:pt>
                <c:pt idx="1384">
                  <c:v>4.1946666666666932</c:v>
                </c:pt>
                <c:pt idx="1385">
                  <c:v>4.2016000000000266</c:v>
                </c:pt>
                <c:pt idx="1386">
                  <c:v>4.2085333333333601</c:v>
                </c:pt>
                <c:pt idx="1387">
                  <c:v>4.2154666666666936</c:v>
                </c:pt>
                <c:pt idx="1388">
                  <c:v>4.222400000000027</c:v>
                </c:pt>
                <c:pt idx="1389">
                  <c:v>4.2293333333333605</c:v>
                </c:pt>
                <c:pt idx="1390">
                  <c:v>4.2362666666666939</c:v>
                </c:pt>
                <c:pt idx="1391">
                  <c:v>4.2432000000000274</c:v>
                </c:pt>
                <c:pt idx="1392">
                  <c:v>4.2501333333333609</c:v>
                </c:pt>
                <c:pt idx="1393">
                  <c:v>4.2570666666666943</c:v>
                </c:pt>
                <c:pt idx="1394">
                  <c:v>4.2640000000000278</c:v>
                </c:pt>
                <c:pt idx="1395">
                  <c:v>4.2709333333333612</c:v>
                </c:pt>
                <c:pt idx="1396">
                  <c:v>4.2778666666666947</c:v>
                </c:pt>
                <c:pt idx="1397">
                  <c:v>4.2848000000000281</c:v>
                </c:pt>
                <c:pt idx="1398">
                  <c:v>4.2917333333333616</c:v>
                </c:pt>
                <c:pt idx="1399">
                  <c:v>4.2986666666666951</c:v>
                </c:pt>
                <c:pt idx="1400">
                  <c:v>4.3056000000000285</c:v>
                </c:pt>
                <c:pt idx="1401">
                  <c:v>4.312533333333362</c:v>
                </c:pt>
                <c:pt idx="1402">
                  <c:v>4.3194666666666954</c:v>
                </c:pt>
                <c:pt idx="1403">
                  <c:v>4.3264000000000289</c:v>
                </c:pt>
                <c:pt idx="1404">
                  <c:v>4.3333333333333623</c:v>
                </c:pt>
                <c:pt idx="1405">
                  <c:v>4.3402666666666958</c:v>
                </c:pt>
                <c:pt idx="1406">
                  <c:v>4.3472000000000293</c:v>
                </c:pt>
                <c:pt idx="1407">
                  <c:v>4.3541333333333627</c:v>
                </c:pt>
                <c:pt idx="1408">
                  <c:v>4.3610666666666962</c:v>
                </c:pt>
                <c:pt idx="1409">
                  <c:v>4.3680000000000296</c:v>
                </c:pt>
                <c:pt idx="1410">
                  <c:v>4.3749333333333631</c:v>
                </c:pt>
                <c:pt idx="1411">
                  <c:v>4.3818666666666966</c:v>
                </c:pt>
                <c:pt idx="1412">
                  <c:v>4.38880000000003</c:v>
                </c:pt>
                <c:pt idx="1413">
                  <c:v>4.3957333333333635</c:v>
                </c:pt>
                <c:pt idx="1414">
                  <c:v>4.4026666666666969</c:v>
                </c:pt>
                <c:pt idx="1415">
                  <c:v>4.4096000000000304</c:v>
                </c:pt>
                <c:pt idx="1416">
                  <c:v>4.4165333333333638</c:v>
                </c:pt>
                <c:pt idx="1417">
                  <c:v>4.4234666666666973</c:v>
                </c:pt>
                <c:pt idx="1418">
                  <c:v>4.4304000000000308</c:v>
                </c:pt>
                <c:pt idx="1419">
                  <c:v>4.4373333333333642</c:v>
                </c:pt>
                <c:pt idx="1420">
                  <c:v>4.4442666666666977</c:v>
                </c:pt>
                <c:pt idx="1421">
                  <c:v>4.4512000000000311</c:v>
                </c:pt>
                <c:pt idx="1422">
                  <c:v>4.4581333333333646</c:v>
                </c:pt>
                <c:pt idx="1423">
                  <c:v>4.465066666666698</c:v>
                </c:pt>
                <c:pt idx="1424">
                  <c:v>4.4720000000000315</c:v>
                </c:pt>
                <c:pt idx="1425">
                  <c:v>4.478933333333365</c:v>
                </c:pt>
                <c:pt idx="1426">
                  <c:v>4.4858666666666984</c:v>
                </c:pt>
                <c:pt idx="1427">
                  <c:v>4.4928000000000319</c:v>
                </c:pt>
                <c:pt idx="1428">
                  <c:v>4.4997333333333653</c:v>
                </c:pt>
                <c:pt idx="1429">
                  <c:v>4.5066666666666988</c:v>
                </c:pt>
                <c:pt idx="1430">
                  <c:v>4.5136000000000323</c:v>
                </c:pt>
                <c:pt idx="1431">
                  <c:v>4.5205333333333657</c:v>
                </c:pt>
                <c:pt idx="1432">
                  <c:v>4.5274666666666992</c:v>
                </c:pt>
                <c:pt idx="1433">
                  <c:v>4.5344000000000326</c:v>
                </c:pt>
                <c:pt idx="1434">
                  <c:v>4.5413333333333661</c:v>
                </c:pt>
                <c:pt idx="1435">
                  <c:v>4.5482666666666995</c:v>
                </c:pt>
                <c:pt idx="1436">
                  <c:v>4.555200000000033</c:v>
                </c:pt>
                <c:pt idx="1437">
                  <c:v>4.5621333333333665</c:v>
                </c:pt>
                <c:pt idx="1438">
                  <c:v>4.5690666666666999</c:v>
                </c:pt>
                <c:pt idx="1439">
                  <c:v>4.5760000000000334</c:v>
                </c:pt>
                <c:pt idx="1440">
                  <c:v>4.5829333333333668</c:v>
                </c:pt>
                <c:pt idx="1441">
                  <c:v>4.5898666666667003</c:v>
                </c:pt>
                <c:pt idx="1442">
                  <c:v>4.5968000000000337</c:v>
                </c:pt>
                <c:pt idx="1443">
                  <c:v>4.6037333333333672</c:v>
                </c:pt>
                <c:pt idx="1444">
                  <c:v>4.6106666666667007</c:v>
                </c:pt>
                <c:pt idx="1445">
                  <c:v>4.6176000000000341</c:v>
                </c:pt>
                <c:pt idx="1446">
                  <c:v>4.6245333333333676</c:v>
                </c:pt>
                <c:pt idx="1447">
                  <c:v>4.631466666666701</c:v>
                </c:pt>
                <c:pt idx="1448">
                  <c:v>4.6384000000000345</c:v>
                </c:pt>
                <c:pt idx="1449">
                  <c:v>4.645333333333368</c:v>
                </c:pt>
                <c:pt idx="1450">
                  <c:v>4.6522666666667014</c:v>
                </c:pt>
                <c:pt idx="1451">
                  <c:v>4.6592000000000349</c:v>
                </c:pt>
                <c:pt idx="1452">
                  <c:v>4.6661333333333683</c:v>
                </c:pt>
                <c:pt idx="1453">
                  <c:v>4.6730666666667018</c:v>
                </c:pt>
                <c:pt idx="1454">
                  <c:v>4.6800000000000352</c:v>
                </c:pt>
                <c:pt idx="1455">
                  <c:v>4.6869333333333687</c:v>
                </c:pt>
                <c:pt idx="1456">
                  <c:v>4.6938666666667022</c:v>
                </c:pt>
                <c:pt idx="1457">
                  <c:v>4.7008000000000356</c:v>
                </c:pt>
                <c:pt idx="1458">
                  <c:v>4.7077333333333691</c:v>
                </c:pt>
                <c:pt idx="1459">
                  <c:v>4.7146666666667025</c:v>
                </c:pt>
                <c:pt idx="1460">
                  <c:v>4.721600000000036</c:v>
                </c:pt>
                <c:pt idx="1461">
                  <c:v>4.7285333333333694</c:v>
                </c:pt>
                <c:pt idx="1462">
                  <c:v>4.7354666666667029</c:v>
                </c:pt>
                <c:pt idx="1463">
                  <c:v>4.7424000000000364</c:v>
                </c:pt>
                <c:pt idx="1464">
                  <c:v>4.7493333333333698</c:v>
                </c:pt>
                <c:pt idx="1465">
                  <c:v>4.7562666666667033</c:v>
                </c:pt>
                <c:pt idx="1466">
                  <c:v>4.7632000000000367</c:v>
                </c:pt>
                <c:pt idx="1467">
                  <c:v>4.7701333333333702</c:v>
                </c:pt>
                <c:pt idx="1468">
                  <c:v>4.7770666666667037</c:v>
                </c:pt>
                <c:pt idx="1469">
                  <c:v>4.7840000000000371</c:v>
                </c:pt>
                <c:pt idx="1470">
                  <c:v>4.7909333333333706</c:v>
                </c:pt>
                <c:pt idx="1471">
                  <c:v>4.797866666666704</c:v>
                </c:pt>
                <c:pt idx="1472">
                  <c:v>4.8048000000000375</c:v>
                </c:pt>
                <c:pt idx="1473">
                  <c:v>4.8117333333333709</c:v>
                </c:pt>
                <c:pt idx="1474">
                  <c:v>4.8186666666667044</c:v>
                </c:pt>
                <c:pt idx="1475">
                  <c:v>4.8256000000000379</c:v>
                </c:pt>
                <c:pt idx="1476">
                  <c:v>4.8325333333333713</c:v>
                </c:pt>
                <c:pt idx="1477">
                  <c:v>4.8394666666667048</c:v>
                </c:pt>
                <c:pt idx="1478">
                  <c:v>4.8464000000000382</c:v>
                </c:pt>
                <c:pt idx="1479">
                  <c:v>4.8533333333333717</c:v>
                </c:pt>
                <c:pt idx="1480">
                  <c:v>4.8602666666667051</c:v>
                </c:pt>
                <c:pt idx="1481">
                  <c:v>4.8672000000000386</c:v>
                </c:pt>
                <c:pt idx="1482">
                  <c:v>4.8741333333333721</c:v>
                </c:pt>
                <c:pt idx="1483">
                  <c:v>4.8810666666667055</c:v>
                </c:pt>
                <c:pt idx="1484">
                  <c:v>4.888000000000039</c:v>
                </c:pt>
                <c:pt idx="1485">
                  <c:v>4.8949333333333724</c:v>
                </c:pt>
                <c:pt idx="1486">
                  <c:v>4.9018666666667059</c:v>
                </c:pt>
                <c:pt idx="1487">
                  <c:v>4.9088000000000394</c:v>
                </c:pt>
                <c:pt idx="1488">
                  <c:v>4.9157333333333728</c:v>
                </c:pt>
                <c:pt idx="1489">
                  <c:v>4.9226666666667063</c:v>
                </c:pt>
                <c:pt idx="1490">
                  <c:v>4.9296000000000397</c:v>
                </c:pt>
                <c:pt idx="1491">
                  <c:v>4.9365333333333732</c:v>
                </c:pt>
                <c:pt idx="1492">
                  <c:v>4.9434666666667066</c:v>
                </c:pt>
                <c:pt idx="1493">
                  <c:v>4.9504000000000401</c:v>
                </c:pt>
                <c:pt idx="1494">
                  <c:v>4.9573333333333736</c:v>
                </c:pt>
                <c:pt idx="1495">
                  <c:v>4.964266666666707</c:v>
                </c:pt>
                <c:pt idx="1496">
                  <c:v>4.9712000000000405</c:v>
                </c:pt>
                <c:pt idx="1497">
                  <c:v>4.9781333333333739</c:v>
                </c:pt>
                <c:pt idx="1498">
                  <c:v>4.9850666666667074</c:v>
                </c:pt>
                <c:pt idx="1499">
                  <c:v>4.9920000000000408</c:v>
                </c:pt>
                <c:pt idx="1500">
                  <c:v>4.9989333333333743</c:v>
                </c:pt>
                <c:pt idx="1501">
                  <c:v>5</c:v>
                </c:pt>
                <c:pt idx="1502">
                  <c:v>5</c:v>
                </c:pt>
              </c:numCache>
            </c:numRef>
          </c:yVal>
          <c:smooth val="0"/>
        </c:ser>
        <c:ser>
          <c:idx val="4"/>
          <c:order val="1"/>
          <c:tx>
            <c:v>Bundslamshøjde</c:v>
          </c:tx>
          <c:spPr>
            <a:ln>
              <a:solidFill>
                <a:schemeClr val="accent6">
                  <a:lumMod val="50000"/>
                </a:schemeClr>
              </a:solidFill>
              <a:prstDash val="sysDash"/>
            </a:ln>
          </c:spPr>
          <c:marker>
            <c:symbol val="none"/>
          </c:marker>
          <c:xVal>
            <c:numRef>
              <c:f>'Beregninger scenarie 2'!$G$30:$G$1530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2'!$I$30:$I$1530</c:f>
              <c:numCache>
                <c:formatCode>#,##0.00</c:formatCode>
                <c:ptCount val="15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numCache>
            </c:numRef>
          </c:yVal>
          <c:smooth val="0"/>
        </c:ser>
        <c:ser>
          <c:idx val="5"/>
          <c:order val="2"/>
          <c:tx>
            <c:v>Vandspejlshøjde</c:v>
          </c:tx>
          <c:spPr>
            <a:ln>
              <a:solidFill>
                <a:srgbClr val="0070C0"/>
              </a:solidFill>
              <a:prstDash val="sysDash"/>
            </a:ln>
          </c:spPr>
          <c:marker>
            <c:symbol val="none"/>
          </c:marker>
          <c:xVal>
            <c:numRef>
              <c:f>'Beregninger scenarie 2'!$G$30:$G$1530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2'!$J$30:$J$1530</c:f>
              <c:numCache>
                <c:formatCode>#,##0.00</c:formatCode>
                <c:ptCount val="150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5</c:v>
                </c:pt>
                <c:pt idx="286">
                  <c:v>5</c:v>
                </c:pt>
                <c:pt idx="287">
                  <c:v>5</c:v>
                </c:pt>
                <c:pt idx="288">
                  <c:v>5</c:v>
                </c:pt>
                <c:pt idx="289">
                  <c:v>5</c:v>
                </c:pt>
                <c:pt idx="290">
                  <c:v>5</c:v>
                </c:pt>
                <c:pt idx="291">
                  <c:v>5</c:v>
                </c:pt>
                <c:pt idx="292">
                  <c:v>5</c:v>
                </c:pt>
                <c:pt idx="293">
                  <c:v>5</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5</c:v>
                </c:pt>
                <c:pt idx="331">
                  <c:v>5</c:v>
                </c:pt>
                <c:pt idx="332">
                  <c:v>5</c:v>
                </c:pt>
                <c:pt idx="333">
                  <c:v>5</c:v>
                </c:pt>
                <c:pt idx="334">
                  <c:v>5</c:v>
                </c:pt>
                <c:pt idx="335">
                  <c:v>5</c:v>
                </c:pt>
                <c:pt idx="336">
                  <c:v>5</c:v>
                </c:pt>
                <c:pt idx="337">
                  <c:v>5</c:v>
                </c:pt>
                <c:pt idx="338">
                  <c:v>5</c:v>
                </c:pt>
                <c:pt idx="339">
                  <c:v>5</c:v>
                </c:pt>
                <c:pt idx="340">
                  <c:v>5</c:v>
                </c:pt>
                <c:pt idx="341">
                  <c:v>5</c:v>
                </c:pt>
                <c:pt idx="342">
                  <c:v>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c:v>
                </c:pt>
                <c:pt idx="380">
                  <c:v>5</c:v>
                </c:pt>
                <c:pt idx="381">
                  <c:v>5</c:v>
                </c:pt>
                <c:pt idx="382">
                  <c:v>5</c:v>
                </c:pt>
                <c:pt idx="383">
                  <c:v>5</c:v>
                </c:pt>
                <c:pt idx="384">
                  <c:v>5</c:v>
                </c:pt>
                <c:pt idx="385">
                  <c:v>5</c:v>
                </c:pt>
                <c:pt idx="386">
                  <c:v>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pt idx="402">
                  <c:v>5</c:v>
                </c:pt>
                <c:pt idx="403">
                  <c:v>5</c:v>
                </c:pt>
                <c:pt idx="404">
                  <c:v>5</c:v>
                </c:pt>
                <c:pt idx="405">
                  <c:v>5</c:v>
                </c:pt>
                <c:pt idx="406">
                  <c:v>5</c:v>
                </c:pt>
                <c:pt idx="407">
                  <c:v>5</c:v>
                </c:pt>
                <c:pt idx="408">
                  <c:v>5</c:v>
                </c:pt>
                <c:pt idx="409">
                  <c:v>5</c:v>
                </c:pt>
                <c:pt idx="410">
                  <c:v>5</c:v>
                </c:pt>
                <c:pt idx="411">
                  <c:v>5</c:v>
                </c:pt>
                <c:pt idx="412">
                  <c:v>5</c:v>
                </c:pt>
                <c:pt idx="413">
                  <c:v>5</c:v>
                </c:pt>
                <c:pt idx="414">
                  <c:v>5</c:v>
                </c:pt>
                <c:pt idx="415">
                  <c:v>5</c:v>
                </c:pt>
                <c:pt idx="416">
                  <c:v>5</c:v>
                </c:pt>
                <c:pt idx="417">
                  <c:v>5</c:v>
                </c:pt>
                <c:pt idx="418">
                  <c:v>5</c:v>
                </c:pt>
                <c:pt idx="419">
                  <c:v>5</c:v>
                </c:pt>
                <c:pt idx="420">
                  <c:v>5</c:v>
                </c:pt>
                <c:pt idx="421">
                  <c:v>5</c:v>
                </c:pt>
                <c:pt idx="422">
                  <c:v>5</c:v>
                </c:pt>
                <c:pt idx="423">
                  <c:v>5</c:v>
                </c:pt>
                <c:pt idx="424">
                  <c:v>5</c:v>
                </c:pt>
                <c:pt idx="425">
                  <c:v>5</c:v>
                </c:pt>
                <c:pt idx="426">
                  <c:v>5</c:v>
                </c:pt>
                <c:pt idx="427">
                  <c:v>5</c:v>
                </c:pt>
                <c:pt idx="428">
                  <c:v>5</c:v>
                </c:pt>
                <c:pt idx="429">
                  <c:v>5</c:v>
                </c:pt>
                <c:pt idx="430">
                  <c:v>5</c:v>
                </c:pt>
                <c:pt idx="431">
                  <c:v>5</c:v>
                </c:pt>
                <c:pt idx="432">
                  <c:v>5</c:v>
                </c:pt>
                <c:pt idx="433">
                  <c:v>5</c:v>
                </c:pt>
                <c:pt idx="434">
                  <c:v>5</c:v>
                </c:pt>
                <c:pt idx="435">
                  <c:v>5</c:v>
                </c:pt>
                <c:pt idx="436">
                  <c:v>5</c:v>
                </c:pt>
                <c:pt idx="437">
                  <c:v>5</c:v>
                </c:pt>
                <c:pt idx="438">
                  <c:v>5</c:v>
                </c:pt>
                <c:pt idx="439">
                  <c:v>5</c:v>
                </c:pt>
                <c:pt idx="440">
                  <c:v>5</c:v>
                </c:pt>
                <c:pt idx="441">
                  <c:v>5</c:v>
                </c:pt>
                <c:pt idx="442">
                  <c:v>5</c:v>
                </c:pt>
                <c:pt idx="443">
                  <c:v>5</c:v>
                </c:pt>
                <c:pt idx="444">
                  <c:v>5</c:v>
                </c:pt>
                <c:pt idx="445">
                  <c:v>5</c:v>
                </c:pt>
                <c:pt idx="446">
                  <c:v>5</c:v>
                </c:pt>
                <c:pt idx="447">
                  <c:v>5</c:v>
                </c:pt>
                <c:pt idx="448">
                  <c:v>5</c:v>
                </c:pt>
                <c:pt idx="449">
                  <c:v>5</c:v>
                </c:pt>
                <c:pt idx="450">
                  <c:v>5</c:v>
                </c:pt>
                <c:pt idx="451">
                  <c:v>5</c:v>
                </c:pt>
                <c:pt idx="452">
                  <c:v>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c:v>
                </c:pt>
                <c:pt idx="475">
                  <c:v>5</c:v>
                </c:pt>
                <c:pt idx="476">
                  <c:v>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c:v>
                </c:pt>
                <c:pt idx="544">
                  <c:v>5</c:v>
                </c:pt>
                <c:pt idx="545">
                  <c:v>5</c:v>
                </c:pt>
                <c:pt idx="546">
                  <c:v>5</c:v>
                </c:pt>
                <c:pt idx="547">
                  <c:v>5</c:v>
                </c:pt>
                <c:pt idx="548">
                  <c:v>5</c:v>
                </c:pt>
                <c:pt idx="549">
                  <c:v>5</c:v>
                </c:pt>
                <c:pt idx="550">
                  <c:v>5</c:v>
                </c:pt>
                <c:pt idx="551">
                  <c:v>5</c:v>
                </c:pt>
                <c:pt idx="552">
                  <c:v>5</c:v>
                </c:pt>
                <c:pt idx="553">
                  <c:v>5</c:v>
                </c:pt>
                <c:pt idx="554">
                  <c:v>5</c:v>
                </c:pt>
                <c:pt idx="555">
                  <c:v>5</c:v>
                </c:pt>
                <c:pt idx="556">
                  <c:v>5</c:v>
                </c:pt>
                <c:pt idx="557">
                  <c:v>5</c:v>
                </c:pt>
                <c:pt idx="558">
                  <c:v>5</c:v>
                </c:pt>
                <c:pt idx="559">
                  <c:v>5</c:v>
                </c:pt>
                <c:pt idx="560">
                  <c:v>5</c:v>
                </c:pt>
                <c:pt idx="561">
                  <c:v>5</c:v>
                </c:pt>
                <c:pt idx="562">
                  <c:v>5</c:v>
                </c:pt>
                <c:pt idx="563">
                  <c:v>5</c:v>
                </c:pt>
                <c:pt idx="564">
                  <c:v>5</c:v>
                </c:pt>
                <c:pt idx="565">
                  <c:v>5</c:v>
                </c:pt>
                <c:pt idx="566">
                  <c:v>5</c:v>
                </c:pt>
                <c:pt idx="567">
                  <c:v>5</c:v>
                </c:pt>
                <c:pt idx="568">
                  <c:v>5</c:v>
                </c:pt>
                <c:pt idx="569">
                  <c:v>5</c:v>
                </c:pt>
                <c:pt idx="570">
                  <c:v>5</c:v>
                </c:pt>
                <c:pt idx="571">
                  <c:v>5</c:v>
                </c:pt>
                <c:pt idx="572">
                  <c:v>5</c:v>
                </c:pt>
                <c:pt idx="573">
                  <c:v>5</c:v>
                </c:pt>
                <c:pt idx="574">
                  <c:v>5</c:v>
                </c:pt>
                <c:pt idx="575">
                  <c:v>5</c:v>
                </c:pt>
                <c:pt idx="576">
                  <c:v>5</c:v>
                </c:pt>
                <c:pt idx="577">
                  <c:v>5</c:v>
                </c:pt>
                <c:pt idx="578">
                  <c:v>5</c:v>
                </c:pt>
                <c:pt idx="579">
                  <c:v>5</c:v>
                </c:pt>
                <c:pt idx="580">
                  <c:v>5</c:v>
                </c:pt>
                <c:pt idx="581">
                  <c:v>5</c:v>
                </c:pt>
                <c:pt idx="582">
                  <c:v>5</c:v>
                </c:pt>
                <c:pt idx="583">
                  <c:v>5</c:v>
                </c:pt>
                <c:pt idx="584">
                  <c:v>5</c:v>
                </c:pt>
                <c:pt idx="585">
                  <c:v>5</c:v>
                </c:pt>
                <c:pt idx="586">
                  <c:v>5</c:v>
                </c:pt>
                <c:pt idx="587">
                  <c:v>5</c:v>
                </c:pt>
                <c:pt idx="588">
                  <c:v>5</c:v>
                </c:pt>
                <c:pt idx="589">
                  <c:v>5</c:v>
                </c:pt>
                <c:pt idx="590">
                  <c:v>5</c:v>
                </c:pt>
                <c:pt idx="591">
                  <c:v>5</c:v>
                </c:pt>
                <c:pt idx="592">
                  <c:v>5</c:v>
                </c:pt>
                <c:pt idx="593">
                  <c:v>5</c:v>
                </c:pt>
                <c:pt idx="594">
                  <c:v>5</c:v>
                </c:pt>
                <c:pt idx="595">
                  <c:v>5</c:v>
                </c:pt>
                <c:pt idx="596">
                  <c:v>5</c:v>
                </c:pt>
                <c:pt idx="597">
                  <c:v>5</c:v>
                </c:pt>
                <c:pt idx="598">
                  <c:v>5</c:v>
                </c:pt>
                <c:pt idx="599">
                  <c:v>5</c:v>
                </c:pt>
                <c:pt idx="600">
                  <c:v>5</c:v>
                </c:pt>
                <c:pt idx="601">
                  <c:v>5</c:v>
                </c:pt>
                <c:pt idx="602">
                  <c:v>5</c:v>
                </c:pt>
                <c:pt idx="603">
                  <c:v>5</c:v>
                </c:pt>
                <c:pt idx="604">
                  <c:v>5</c:v>
                </c:pt>
                <c:pt idx="605">
                  <c:v>5</c:v>
                </c:pt>
                <c:pt idx="606">
                  <c:v>5</c:v>
                </c:pt>
                <c:pt idx="607">
                  <c:v>5</c:v>
                </c:pt>
                <c:pt idx="608">
                  <c:v>5</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pt idx="704">
                  <c:v>5</c:v>
                </c:pt>
                <c:pt idx="705">
                  <c:v>5</c:v>
                </c:pt>
                <c:pt idx="706">
                  <c:v>5</c:v>
                </c:pt>
                <c:pt idx="707">
                  <c:v>5</c:v>
                </c:pt>
                <c:pt idx="708">
                  <c:v>5</c:v>
                </c:pt>
                <c:pt idx="709">
                  <c:v>5</c:v>
                </c:pt>
                <c:pt idx="710">
                  <c:v>5</c:v>
                </c:pt>
                <c:pt idx="711">
                  <c:v>5</c:v>
                </c:pt>
                <c:pt idx="712">
                  <c:v>5</c:v>
                </c:pt>
                <c:pt idx="713">
                  <c:v>5</c:v>
                </c:pt>
                <c:pt idx="714">
                  <c:v>5</c:v>
                </c:pt>
                <c:pt idx="715">
                  <c:v>5</c:v>
                </c:pt>
                <c:pt idx="716">
                  <c:v>5</c:v>
                </c:pt>
                <c:pt idx="717">
                  <c:v>5</c:v>
                </c:pt>
                <c:pt idx="718">
                  <c:v>5</c:v>
                </c:pt>
                <c:pt idx="719">
                  <c:v>5</c:v>
                </c:pt>
                <c:pt idx="720">
                  <c:v>5</c:v>
                </c:pt>
                <c:pt idx="721">
                  <c:v>5</c:v>
                </c:pt>
                <c:pt idx="722">
                  <c:v>5</c:v>
                </c:pt>
                <c:pt idx="723">
                  <c:v>5</c:v>
                </c:pt>
                <c:pt idx="724">
                  <c:v>5</c:v>
                </c:pt>
                <c:pt idx="725">
                  <c:v>5</c:v>
                </c:pt>
                <c:pt idx="726">
                  <c:v>5</c:v>
                </c:pt>
                <c:pt idx="727">
                  <c:v>5</c:v>
                </c:pt>
                <c:pt idx="728">
                  <c:v>5</c:v>
                </c:pt>
                <c:pt idx="729">
                  <c:v>5</c:v>
                </c:pt>
                <c:pt idx="730">
                  <c:v>5</c:v>
                </c:pt>
                <c:pt idx="731">
                  <c:v>5</c:v>
                </c:pt>
                <c:pt idx="732">
                  <c:v>5</c:v>
                </c:pt>
                <c:pt idx="733">
                  <c:v>5</c:v>
                </c:pt>
                <c:pt idx="734">
                  <c:v>5</c:v>
                </c:pt>
                <c:pt idx="735">
                  <c:v>5</c:v>
                </c:pt>
                <c:pt idx="736">
                  <c:v>5</c:v>
                </c:pt>
                <c:pt idx="737">
                  <c:v>5</c:v>
                </c:pt>
                <c:pt idx="738">
                  <c:v>5</c:v>
                </c:pt>
                <c:pt idx="739">
                  <c:v>5</c:v>
                </c:pt>
                <c:pt idx="740">
                  <c:v>5</c:v>
                </c:pt>
                <c:pt idx="741">
                  <c:v>5</c:v>
                </c:pt>
                <c:pt idx="742">
                  <c:v>5</c:v>
                </c:pt>
                <c:pt idx="743">
                  <c:v>5</c:v>
                </c:pt>
                <c:pt idx="744">
                  <c:v>5</c:v>
                </c:pt>
                <c:pt idx="745">
                  <c:v>5</c:v>
                </c:pt>
                <c:pt idx="746">
                  <c:v>5</c:v>
                </c:pt>
                <c:pt idx="747">
                  <c:v>5</c:v>
                </c:pt>
                <c:pt idx="748">
                  <c:v>5</c:v>
                </c:pt>
                <c:pt idx="749">
                  <c:v>5</c:v>
                </c:pt>
                <c:pt idx="750">
                  <c:v>5</c:v>
                </c:pt>
                <c:pt idx="751">
                  <c:v>5</c:v>
                </c:pt>
                <c:pt idx="752">
                  <c:v>5</c:v>
                </c:pt>
                <c:pt idx="753">
                  <c:v>5</c:v>
                </c:pt>
                <c:pt idx="754">
                  <c:v>5</c:v>
                </c:pt>
                <c:pt idx="755">
                  <c:v>5</c:v>
                </c:pt>
                <c:pt idx="756">
                  <c:v>5</c:v>
                </c:pt>
                <c:pt idx="757">
                  <c:v>5</c:v>
                </c:pt>
                <c:pt idx="758">
                  <c:v>5</c:v>
                </c:pt>
                <c:pt idx="759">
                  <c:v>5</c:v>
                </c:pt>
                <c:pt idx="760">
                  <c:v>5</c:v>
                </c:pt>
                <c:pt idx="761">
                  <c:v>5</c:v>
                </c:pt>
                <c:pt idx="762">
                  <c:v>5</c:v>
                </c:pt>
                <c:pt idx="763">
                  <c:v>5</c:v>
                </c:pt>
                <c:pt idx="764">
                  <c:v>5</c:v>
                </c:pt>
                <c:pt idx="765">
                  <c:v>5</c:v>
                </c:pt>
                <c:pt idx="766">
                  <c:v>5</c:v>
                </c:pt>
                <c:pt idx="767">
                  <c:v>5</c:v>
                </c:pt>
                <c:pt idx="768">
                  <c:v>5</c:v>
                </c:pt>
                <c:pt idx="769">
                  <c:v>5</c:v>
                </c:pt>
                <c:pt idx="770">
                  <c:v>5</c:v>
                </c:pt>
                <c:pt idx="771">
                  <c:v>5</c:v>
                </c:pt>
                <c:pt idx="772">
                  <c:v>5</c:v>
                </c:pt>
                <c:pt idx="773">
                  <c:v>5</c:v>
                </c:pt>
                <c:pt idx="774">
                  <c:v>5</c:v>
                </c:pt>
                <c:pt idx="775">
                  <c:v>5</c:v>
                </c:pt>
                <c:pt idx="776">
                  <c:v>5</c:v>
                </c:pt>
                <c:pt idx="777">
                  <c:v>5</c:v>
                </c:pt>
                <c:pt idx="778">
                  <c:v>5</c:v>
                </c:pt>
                <c:pt idx="779">
                  <c:v>5</c:v>
                </c:pt>
                <c:pt idx="780">
                  <c:v>5</c:v>
                </c:pt>
                <c:pt idx="781">
                  <c:v>5</c:v>
                </c:pt>
                <c:pt idx="782">
                  <c:v>5</c:v>
                </c:pt>
                <c:pt idx="783">
                  <c:v>5</c:v>
                </c:pt>
                <c:pt idx="784">
                  <c:v>5</c:v>
                </c:pt>
                <c:pt idx="785">
                  <c:v>5</c:v>
                </c:pt>
                <c:pt idx="786">
                  <c:v>5</c:v>
                </c:pt>
                <c:pt idx="787">
                  <c:v>5</c:v>
                </c:pt>
                <c:pt idx="788">
                  <c:v>5</c:v>
                </c:pt>
                <c:pt idx="789">
                  <c:v>5</c:v>
                </c:pt>
                <c:pt idx="790">
                  <c:v>5</c:v>
                </c:pt>
                <c:pt idx="791">
                  <c:v>5</c:v>
                </c:pt>
                <c:pt idx="792">
                  <c:v>5</c:v>
                </c:pt>
                <c:pt idx="793">
                  <c:v>5</c:v>
                </c:pt>
                <c:pt idx="794">
                  <c:v>5</c:v>
                </c:pt>
                <c:pt idx="795">
                  <c:v>5</c:v>
                </c:pt>
                <c:pt idx="796">
                  <c:v>5</c:v>
                </c:pt>
                <c:pt idx="797">
                  <c:v>5</c:v>
                </c:pt>
                <c:pt idx="798">
                  <c:v>5</c:v>
                </c:pt>
                <c:pt idx="799">
                  <c:v>5</c:v>
                </c:pt>
                <c:pt idx="800">
                  <c:v>5</c:v>
                </c:pt>
                <c:pt idx="801">
                  <c:v>5</c:v>
                </c:pt>
                <c:pt idx="802">
                  <c:v>5</c:v>
                </c:pt>
                <c:pt idx="803">
                  <c:v>5</c:v>
                </c:pt>
                <c:pt idx="804">
                  <c:v>5</c:v>
                </c:pt>
                <c:pt idx="805">
                  <c:v>5</c:v>
                </c:pt>
                <c:pt idx="806">
                  <c:v>5</c:v>
                </c:pt>
                <c:pt idx="807">
                  <c:v>5</c:v>
                </c:pt>
                <c:pt idx="808">
                  <c:v>5</c:v>
                </c:pt>
                <c:pt idx="809">
                  <c:v>5</c:v>
                </c:pt>
                <c:pt idx="810">
                  <c:v>5</c:v>
                </c:pt>
                <c:pt idx="811">
                  <c:v>5</c:v>
                </c:pt>
                <c:pt idx="812">
                  <c:v>5</c:v>
                </c:pt>
                <c:pt idx="813">
                  <c:v>5</c:v>
                </c:pt>
                <c:pt idx="814">
                  <c:v>5</c:v>
                </c:pt>
                <c:pt idx="815">
                  <c:v>5</c:v>
                </c:pt>
                <c:pt idx="816">
                  <c:v>5</c:v>
                </c:pt>
                <c:pt idx="817">
                  <c:v>5</c:v>
                </c:pt>
                <c:pt idx="818">
                  <c:v>5</c:v>
                </c:pt>
                <c:pt idx="819">
                  <c:v>5</c:v>
                </c:pt>
                <c:pt idx="820">
                  <c:v>5</c:v>
                </c:pt>
                <c:pt idx="821">
                  <c:v>5</c:v>
                </c:pt>
                <c:pt idx="822">
                  <c:v>5</c:v>
                </c:pt>
                <c:pt idx="823">
                  <c:v>5</c:v>
                </c:pt>
                <c:pt idx="824">
                  <c:v>5</c:v>
                </c:pt>
                <c:pt idx="825">
                  <c:v>5</c:v>
                </c:pt>
                <c:pt idx="826">
                  <c:v>5</c:v>
                </c:pt>
                <c:pt idx="827">
                  <c:v>5</c:v>
                </c:pt>
                <c:pt idx="828">
                  <c:v>5</c:v>
                </c:pt>
                <c:pt idx="829">
                  <c:v>5</c:v>
                </c:pt>
                <c:pt idx="830">
                  <c:v>5</c:v>
                </c:pt>
                <c:pt idx="831">
                  <c:v>5</c:v>
                </c:pt>
                <c:pt idx="832">
                  <c:v>5</c:v>
                </c:pt>
                <c:pt idx="833">
                  <c:v>5</c:v>
                </c:pt>
                <c:pt idx="834">
                  <c:v>5</c:v>
                </c:pt>
                <c:pt idx="835">
                  <c:v>5</c:v>
                </c:pt>
                <c:pt idx="836">
                  <c:v>5</c:v>
                </c:pt>
                <c:pt idx="837">
                  <c:v>5</c:v>
                </c:pt>
                <c:pt idx="838">
                  <c:v>5</c:v>
                </c:pt>
                <c:pt idx="839">
                  <c:v>5</c:v>
                </c:pt>
                <c:pt idx="840">
                  <c:v>5</c:v>
                </c:pt>
                <c:pt idx="841">
                  <c:v>5</c:v>
                </c:pt>
                <c:pt idx="842">
                  <c:v>5</c:v>
                </c:pt>
                <c:pt idx="843">
                  <c:v>5</c:v>
                </c:pt>
                <c:pt idx="844">
                  <c:v>5</c:v>
                </c:pt>
                <c:pt idx="845">
                  <c:v>5</c:v>
                </c:pt>
                <c:pt idx="846">
                  <c:v>5</c:v>
                </c:pt>
                <c:pt idx="847">
                  <c:v>5</c:v>
                </c:pt>
                <c:pt idx="848">
                  <c:v>5</c:v>
                </c:pt>
                <c:pt idx="849">
                  <c:v>5</c:v>
                </c:pt>
                <c:pt idx="850">
                  <c:v>5</c:v>
                </c:pt>
                <c:pt idx="851">
                  <c:v>5</c:v>
                </c:pt>
                <c:pt idx="852">
                  <c:v>5</c:v>
                </c:pt>
                <c:pt idx="853">
                  <c:v>5</c:v>
                </c:pt>
                <c:pt idx="854">
                  <c:v>5</c:v>
                </c:pt>
                <c:pt idx="855">
                  <c:v>5</c:v>
                </c:pt>
                <c:pt idx="856">
                  <c:v>5</c:v>
                </c:pt>
                <c:pt idx="857">
                  <c:v>5</c:v>
                </c:pt>
                <c:pt idx="858">
                  <c:v>5</c:v>
                </c:pt>
                <c:pt idx="859">
                  <c:v>5</c:v>
                </c:pt>
                <c:pt idx="860">
                  <c:v>5</c:v>
                </c:pt>
                <c:pt idx="861">
                  <c:v>5</c:v>
                </c:pt>
                <c:pt idx="862">
                  <c:v>5</c:v>
                </c:pt>
                <c:pt idx="863">
                  <c:v>5</c:v>
                </c:pt>
                <c:pt idx="864">
                  <c:v>5</c:v>
                </c:pt>
                <c:pt idx="865">
                  <c:v>5</c:v>
                </c:pt>
                <c:pt idx="866">
                  <c:v>5</c:v>
                </c:pt>
                <c:pt idx="867">
                  <c:v>5</c:v>
                </c:pt>
                <c:pt idx="868">
                  <c:v>5</c:v>
                </c:pt>
                <c:pt idx="869">
                  <c:v>5</c:v>
                </c:pt>
                <c:pt idx="870">
                  <c:v>5</c:v>
                </c:pt>
                <c:pt idx="871">
                  <c:v>5</c:v>
                </c:pt>
                <c:pt idx="872">
                  <c:v>5</c:v>
                </c:pt>
                <c:pt idx="873">
                  <c:v>5</c:v>
                </c:pt>
                <c:pt idx="874">
                  <c:v>5</c:v>
                </c:pt>
                <c:pt idx="875">
                  <c:v>5</c:v>
                </c:pt>
                <c:pt idx="876">
                  <c:v>5</c:v>
                </c:pt>
                <c:pt idx="877">
                  <c:v>5</c:v>
                </c:pt>
                <c:pt idx="878">
                  <c:v>5</c:v>
                </c:pt>
                <c:pt idx="879">
                  <c:v>5</c:v>
                </c:pt>
                <c:pt idx="880">
                  <c:v>5</c:v>
                </c:pt>
                <c:pt idx="881">
                  <c:v>5</c:v>
                </c:pt>
                <c:pt idx="882">
                  <c:v>5</c:v>
                </c:pt>
                <c:pt idx="883">
                  <c:v>5</c:v>
                </c:pt>
                <c:pt idx="884">
                  <c:v>5</c:v>
                </c:pt>
                <c:pt idx="885">
                  <c:v>5</c:v>
                </c:pt>
                <c:pt idx="886">
                  <c:v>5</c:v>
                </c:pt>
                <c:pt idx="887">
                  <c:v>5</c:v>
                </c:pt>
                <c:pt idx="888">
                  <c:v>5</c:v>
                </c:pt>
                <c:pt idx="889">
                  <c:v>5</c:v>
                </c:pt>
                <c:pt idx="890">
                  <c:v>5</c:v>
                </c:pt>
                <c:pt idx="891">
                  <c:v>5</c:v>
                </c:pt>
                <c:pt idx="892">
                  <c:v>5</c:v>
                </c:pt>
                <c:pt idx="893">
                  <c:v>5</c:v>
                </c:pt>
                <c:pt idx="894">
                  <c:v>5</c:v>
                </c:pt>
                <c:pt idx="895">
                  <c:v>5</c:v>
                </c:pt>
                <c:pt idx="896">
                  <c:v>5</c:v>
                </c:pt>
                <c:pt idx="897">
                  <c:v>5</c:v>
                </c:pt>
                <c:pt idx="898">
                  <c:v>5</c:v>
                </c:pt>
                <c:pt idx="899">
                  <c:v>5</c:v>
                </c:pt>
                <c:pt idx="900">
                  <c:v>5</c:v>
                </c:pt>
                <c:pt idx="901">
                  <c:v>5</c:v>
                </c:pt>
                <c:pt idx="902">
                  <c:v>5</c:v>
                </c:pt>
                <c:pt idx="903">
                  <c:v>5</c:v>
                </c:pt>
                <c:pt idx="904">
                  <c:v>5</c:v>
                </c:pt>
                <c:pt idx="905">
                  <c:v>5</c:v>
                </c:pt>
                <c:pt idx="906">
                  <c:v>5</c:v>
                </c:pt>
                <c:pt idx="907">
                  <c:v>5</c:v>
                </c:pt>
                <c:pt idx="908">
                  <c:v>5</c:v>
                </c:pt>
                <c:pt idx="909">
                  <c:v>5</c:v>
                </c:pt>
                <c:pt idx="910">
                  <c:v>5</c:v>
                </c:pt>
                <c:pt idx="911">
                  <c:v>5</c:v>
                </c:pt>
                <c:pt idx="912">
                  <c:v>5</c:v>
                </c:pt>
                <c:pt idx="913">
                  <c:v>5</c:v>
                </c:pt>
                <c:pt idx="914">
                  <c:v>5</c:v>
                </c:pt>
                <c:pt idx="915">
                  <c:v>5</c:v>
                </c:pt>
                <c:pt idx="916">
                  <c:v>5</c:v>
                </c:pt>
                <c:pt idx="917">
                  <c:v>5</c:v>
                </c:pt>
                <c:pt idx="918">
                  <c:v>5</c:v>
                </c:pt>
                <c:pt idx="919">
                  <c:v>5</c:v>
                </c:pt>
                <c:pt idx="920">
                  <c:v>5</c:v>
                </c:pt>
                <c:pt idx="921">
                  <c:v>5</c:v>
                </c:pt>
                <c:pt idx="922">
                  <c:v>5</c:v>
                </c:pt>
                <c:pt idx="923">
                  <c:v>5</c:v>
                </c:pt>
                <c:pt idx="924">
                  <c:v>5</c:v>
                </c:pt>
                <c:pt idx="925">
                  <c:v>5</c:v>
                </c:pt>
                <c:pt idx="926">
                  <c:v>5</c:v>
                </c:pt>
                <c:pt idx="927">
                  <c:v>5</c:v>
                </c:pt>
                <c:pt idx="928">
                  <c:v>5</c:v>
                </c:pt>
                <c:pt idx="929">
                  <c:v>5</c:v>
                </c:pt>
                <c:pt idx="930">
                  <c:v>5</c:v>
                </c:pt>
                <c:pt idx="931">
                  <c:v>5</c:v>
                </c:pt>
                <c:pt idx="932">
                  <c:v>5</c:v>
                </c:pt>
                <c:pt idx="933">
                  <c:v>5</c:v>
                </c:pt>
                <c:pt idx="934">
                  <c:v>5</c:v>
                </c:pt>
                <c:pt idx="935">
                  <c:v>5</c:v>
                </c:pt>
                <c:pt idx="936">
                  <c:v>5</c:v>
                </c:pt>
                <c:pt idx="937">
                  <c:v>5</c:v>
                </c:pt>
                <c:pt idx="938">
                  <c:v>5</c:v>
                </c:pt>
                <c:pt idx="939">
                  <c:v>5</c:v>
                </c:pt>
                <c:pt idx="940">
                  <c:v>5</c:v>
                </c:pt>
                <c:pt idx="941">
                  <c:v>5</c:v>
                </c:pt>
                <c:pt idx="942">
                  <c:v>5</c:v>
                </c:pt>
                <c:pt idx="943">
                  <c:v>5</c:v>
                </c:pt>
                <c:pt idx="944">
                  <c:v>5</c:v>
                </c:pt>
                <c:pt idx="945">
                  <c:v>5</c:v>
                </c:pt>
                <c:pt idx="946">
                  <c:v>5</c:v>
                </c:pt>
                <c:pt idx="947">
                  <c:v>5</c:v>
                </c:pt>
                <c:pt idx="948">
                  <c:v>5</c:v>
                </c:pt>
                <c:pt idx="949">
                  <c:v>5</c:v>
                </c:pt>
                <c:pt idx="950">
                  <c:v>5</c:v>
                </c:pt>
                <c:pt idx="951">
                  <c:v>5</c:v>
                </c:pt>
                <c:pt idx="952">
                  <c:v>5</c:v>
                </c:pt>
                <c:pt idx="953">
                  <c:v>5</c:v>
                </c:pt>
                <c:pt idx="954">
                  <c:v>5</c:v>
                </c:pt>
                <c:pt idx="955">
                  <c:v>5</c:v>
                </c:pt>
                <c:pt idx="956">
                  <c:v>5</c:v>
                </c:pt>
                <c:pt idx="957">
                  <c:v>5</c:v>
                </c:pt>
                <c:pt idx="958">
                  <c:v>5</c:v>
                </c:pt>
                <c:pt idx="959">
                  <c:v>5</c:v>
                </c:pt>
                <c:pt idx="960">
                  <c:v>5</c:v>
                </c:pt>
                <c:pt idx="961">
                  <c:v>5</c:v>
                </c:pt>
                <c:pt idx="962">
                  <c:v>5</c:v>
                </c:pt>
                <c:pt idx="963">
                  <c:v>5</c:v>
                </c:pt>
                <c:pt idx="964">
                  <c:v>5</c:v>
                </c:pt>
                <c:pt idx="965">
                  <c:v>5</c:v>
                </c:pt>
                <c:pt idx="966">
                  <c:v>5</c:v>
                </c:pt>
                <c:pt idx="967">
                  <c:v>5</c:v>
                </c:pt>
                <c:pt idx="968">
                  <c:v>5</c:v>
                </c:pt>
                <c:pt idx="969">
                  <c:v>5</c:v>
                </c:pt>
                <c:pt idx="970">
                  <c:v>5</c:v>
                </c:pt>
                <c:pt idx="971">
                  <c:v>5</c:v>
                </c:pt>
                <c:pt idx="972">
                  <c:v>5</c:v>
                </c:pt>
                <c:pt idx="973">
                  <c:v>5</c:v>
                </c:pt>
                <c:pt idx="974">
                  <c:v>5</c:v>
                </c:pt>
                <c:pt idx="975">
                  <c:v>5</c:v>
                </c:pt>
                <c:pt idx="976">
                  <c:v>5</c:v>
                </c:pt>
                <c:pt idx="977">
                  <c:v>5</c:v>
                </c:pt>
                <c:pt idx="978">
                  <c:v>5</c:v>
                </c:pt>
                <c:pt idx="979">
                  <c:v>5</c:v>
                </c:pt>
                <c:pt idx="980">
                  <c:v>5</c:v>
                </c:pt>
                <c:pt idx="981">
                  <c:v>5</c:v>
                </c:pt>
                <c:pt idx="982">
                  <c:v>5</c:v>
                </c:pt>
                <c:pt idx="983">
                  <c:v>5</c:v>
                </c:pt>
                <c:pt idx="984">
                  <c:v>5</c:v>
                </c:pt>
                <c:pt idx="985">
                  <c:v>5</c:v>
                </c:pt>
                <c:pt idx="986">
                  <c:v>5</c:v>
                </c:pt>
                <c:pt idx="987">
                  <c:v>5</c:v>
                </c:pt>
                <c:pt idx="988">
                  <c:v>5</c:v>
                </c:pt>
                <c:pt idx="989">
                  <c:v>5</c:v>
                </c:pt>
                <c:pt idx="990">
                  <c:v>5</c:v>
                </c:pt>
                <c:pt idx="991">
                  <c:v>5</c:v>
                </c:pt>
                <c:pt idx="992">
                  <c:v>5</c:v>
                </c:pt>
                <c:pt idx="993">
                  <c:v>5</c:v>
                </c:pt>
                <c:pt idx="994">
                  <c:v>5</c:v>
                </c:pt>
                <c:pt idx="995">
                  <c:v>5</c:v>
                </c:pt>
                <c:pt idx="996">
                  <c:v>5</c:v>
                </c:pt>
                <c:pt idx="997">
                  <c:v>5</c:v>
                </c:pt>
                <c:pt idx="998">
                  <c:v>5</c:v>
                </c:pt>
                <c:pt idx="999">
                  <c:v>5</c:v>
                </c:pt>
                <c:pt idx="1000">
                  <c:v>5</c:v>
                </c:pt>
                <c:pt idx="1001">
                  <c:v>5</c:v>
                </c:pt>
                <c:pt idx="1002">
                  <c:v>5</c:v>
                </c:pt>
                <c:pt idx="1003">
                  <c:v>5</c:v>
                </c:pt>
                <c:pt idx="1004">
                  <c:v>5</c:v>
                </c:pt>
                <c:pt idx="1005">
                  <c:v>5</c:v>
                </c:pt>
                <c:pt idx="1006">
                  <c:v>5</c:v>
                </c:pt>
                <c:pt idx="1007">
                  <c:v>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c:v>
                </c:pt>
                <c:pt idx="1034">
                  <c:v>5</c:v>
                </c:pt>
                <c:pt idx="1035">
                  <c:v>5</c:v>
                </c:pt>
                <c:pt idx="1036">
                  <c:v>5</c:v>
                </c:pt>
                <c:pt idx="1037">
                  <c:v>5</c:v>
                </c:pt>
                <c:pt idx="1038">
                  <c:v>5</c:v>
                </c:pt>
                <c:pt idx="1039">
                  <c:v>5</c:v>
                </c:pt>
                <c:pt idx="1040">
                  <c:v>5</c:v>
                </c:pt>
                <c:pt idx="1041">
                  <c:v>5</c:v>
                </c:pt>
                <c:pt idx="1042">
                  <c:v>5</c:v>
                </c:pt>
                <c:pt idx="1043">
                  <c:v>5</c:v>
                </c:pt>
                <c:pt idx="1044">
                  <c:v>5</c:v>
                </c:pt>
                <c:pt idx="1045">
                  <c:v>5</c:v>
                </c:pt>
                <c:pt idx="1046">
                  <c:v>5</c:v>
                </c:pt>
                <c:pt idx="1047">
                  <c:v>5</c:v>
                </c:pt>
                <c:pt idx="1048">
                  <c:v>5</c:v>
                </c:pt>
                <c:pt idx="1049">
                  <c:v>5</c:v>
                </c:pt>
                <c:pt idx="1050">
                  <c:v>5</c:v>
                </c:pt>
                <c:pt idx="1051">
                  <c:v>5</c:v>
                </c:pt>
                <c:pt idx="1052">
                  <c:v>5</c:v>
                </c:pt>
                <c:pt idx="1053">
                  <c:v>5</c:v>
                </c:pt>
                <c:pt idx="1054">
                  <c:v>5</c:v>
                </c:pt>
                <c:pt idx="1055">
                  <c:v>5</c:v>
                </c:pt>
                <c:pt idx="1056">
                  <c:v>5</c:v>
                </c:pt>
                <c:pt idx="1057">
                  <c:v>5</c:v>
                </c:pt>
                <c:pt idx="1058">
                  <c:v>5</c:v>
                </c:pt>
                <c:pt idx="1059">
                  <c:v>5</c:v>
                </c:pt>
                <c:pt idx="1060">
                  <c:v>5</c:v>
                </c:pt>
                <c:pt idx="1061">
                  <c:v>5</c:v>
                </c:pt>
                <c:pt idx="1062">
                  <c:v>5</c:v>
                </c:pt>
                <c:pt idx="1063">
                  <c:v>5</c:v>
                </c:pt>
                <c:pt idx="1064">
                  <c:v>5</c:v>
                </c:pt>
                <c:pt idx="1065">
                  <c:v>5</c:v>
                </c:pt>
                <c:pt idx="1066">
                  <c:v>5</c:v>
                </c:pt>
                <c:pt idx="1067">
                  <c:v>5</c:v>
                </c:pt>
                <c:pt idx="1068">
                  <c:v>5</c:v>
                </c:pt>
                <c:pt idx="1069">
                  <c:v>5</c:v>
                </c:pt>
                <c:pt idx="1070">
                  <c:v>5</c:v>
                </c:pt>
                <c:pt idx="1071">
                  <c:v>5</c:v>
                </c:pt>
                <c:pt idx="1072">
                  <c:v>5</c:v>
                </c:pt>
                <c:pt idx="1073">
                  <c:v>5</c:v>
                </c:pt>
                <c:pt idx="1074">
                  <c:v>5</c:v>
                </c:pt>
                <c:pt idx="1075">
                  <c:v>5</c:v>
                </c:pt>
                <c:pt idx="1076">
                  <c:v>5</c:v>
                </c:pt>
                <c:pt idx="1077">
                  <c:v>5</c:v>
                </c:pt>
                <c:pt idx="1078">
                  <c:v>5</c:v>
                </c:pt>
                <c:pt idx="1079">
                  <c:v>5</c:v>
                </c:pt>
                <c:pt idx="1080">
                  <c:v>5</c:v>
                </c:pt>
                <c:pt idx="1081">
                  <c:v>5</c:v>
                </c:pt>
                <c:pt idx="1082">
                  <c:v>5</c:v>
                </c:pt>
                <c:pt idx="1083">
                  <c:v>5</c:v>
                </c:pt>
                <c:pt idx="1084">
                  <c:v>5</c:v>
                </c:pt>
                <c:pt idx="1085">
                  <c:v>5</c:v>
                </c:pt>
                <c:pt idx="1086">
                  <c:v>5</c:v>
                </c:pt>
                <c:pt idx="1087">
                  <c:v>5</c:v>
                </c:pt>
                <c:pt idx="1088">
                  <c:v>5</c:v>
                </c:pt>
                <c:pt idx="1089">
                  <c:v>5</c:v>
                </c:pt>
                <c:pt idx="1090">
                  <c:v>5</c:v>
                </c:pt>
                <c:pt idx="1091">
                  <c:v>5</c:v>
                </c:pt>
                <c:pt idx="1092">
                  <c:v>5</c:v>
                </c:pt>
                <c:pt idx="1093">
                  <c:v>5</c:v>
                </c:pt>
                <c:pt idx="1094">
                  <c:v>5</c:v>
                </c:pt>
                <c:pt idx="1095">
                  <c:v>5</c:v>
                </c:pt>
                <c:pt idx="1096">
                  <c:v>5</c:v>
                </c:pt>
                <c:pt idx="1097">
                  <c:v>5</c:v>
                </c:pt>
                <c:pt idx="1098">
                  <c:v>5</c:v>
                </c:pt>
                <c:pt idx="1099">
                  <c:v>5</c:v>
                </c:pt>
                <c:pt idx="1100">
                  <c:v>5</c:v>
                </c:pt>
                <c:pt idx="1101">
                  <c:v>5</c:v>
                </c:pt>
                <c:pt idx="1102">
                  <c:v>5</c:v>
                </c:pt>
                <c:pt idx="1103">
                  <c:v>5</c:v>
                </c:pt>
                <c:pt idx="1104">
                  <c:v>5</c:v>
                </c:pt>
                <c:pt idx="1105">
                  <c:v>5</c:v>
                </c:pt>
                <c:pt idx="1106">
                  <c:v>5</c:v>
                </c:pt>
                <c:pt idx="1107">
                  <c:v>5</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5</c:v>
                </c:pt>
                <c:pt idx="1130">
                  <c:v>5</c:v>
                </c:pt>
                <c:pt idx="1131">
                  <c:v>5</c:v>
                </c:pt>
                <c:pt idx="1132">
                  <c:v>5</c:v>
                </c:pt>
                <c:pt idx="1133">
                  <c:v>5</c:v>
                </c:pt>
                <c:pt idx="1134">
                  <c:v>5</c:v>
                </c:pt>
                <c:pt idx="1135">
                  <c:v>5</c:v>
                </c:pt>
                <c:pt idx="1136">
                  <c:v>5</c:v>
                </c:pt>
                <c:pt idx="1137">
                  <c:v>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pt idx="1154">
                  <c:v>5</c:v>
                </c:pt>
                <c:pt idx="1155">
                  <c:v>5</c:v>
                </c:pt>
                <c:pt idx="1156">
                  <c:v>5</c:v>
                </c:pt>
                <c:pt idx="1157">
                  <c:v>5</c:v>
                </c:pt>
                <c:pt idx="1158">
                  <c:v>5</c:v>
                </c:pt>
                <c:pt idx="1159">
                  <c:v>5</c:v>
                </c:pt>
                <c:pt idx="1160">
                  <c:v>5</c:v>
                </c:pt>
                <c:pt idx="1161">
                  <c:v>5</c:v>
                </c:pt>
                <c:pt idx="1162">
                  <c:v>5</c:v>
                </c:pt>
                <c:pt idx="1163">
                  <c:v>5</c:v>
                </c:pt>
                <c:pt idx="1164">
                  <c:v>5</c:v>
                </c:pt>
                <c:pt idx="1165">
                  <c:v>5</c:v>
                </c:pt>
                <c:pt idx="1166">
                  <c:v>5</c:v>
                </c:pt>
                <c:pt idx="1167">
                  <c:v>5</c:v>
                </c:pt>
                <c:pt idx="1168">
                  <c:v>5</c:v>
                </c:pt>
                <c:pt idx="1169">
                  <c:v>5</c:v>
                </c:pt>
                <c:pt idx="1170">
                  <c:v>5</c:v>
                </c:pt>
                <c:pt idx="1171">
                  <c:v>5</c:v>
                </c:pt>
                <c:pt idx="1172">
                  <c:v>5</c:v>
                </c:pt>
                <c:pt idx="1173">
                  <c:v>5</c:v>
                </c:pt>
                <c:pt idx="1174">
                  <c:v>5</c:v>
                </c:pt>
                <c:pt idx="1175">
                  <c:v>5</c:v>
                </c:pt>
                <c:pt idx="1176">
                  <c:v>5</c:v>
                </c:pt>
                <c:pt idx="1177">
                  <c:v>5</c:v>
                </c:pt>
                <c:pt idx="1178">
                  <c:v>5</c:v>
                </c:pt>
                <c:pt idx="1179">
                  <c:v>5</c:v>
                </c:pt>
                <c:pt idx="1180">
                  <c:v>5</c:v>
                </c:pt>
                <c:pt idx="1181">
                  <c:v>5</c:v>
                </c:pt>
                <c:pt idx="1182">
                  <c:v>5</c:v>
                </c:pt>
                <c:pt idx="1183">
                  <c:v>5</c:v>
                </c:pt>
                <c:pt idx="1184">
                  <c:v>5</c:v>
                </c:pt>
                <c:pt idx="1185">
                  <c:v>5</c:v>
                </c:pt>
                <c:pt idx="1186">
                  <c:v>5</c:v>
                </c:pt>
                <c:pt idx="1187">
                  <c:v>5</c:v>
                </c:pt>
                <c:pt idx="1188">
                  <c:v>5</c:v>
                </c:pt>
                <c:pt idx="1189">
                  <c:v>5</c:v>
                </c:pt>
                <c:pt idx="1190">
                  <c:v>5</c:v>
                </c:pt>
                <c:pt idx="1191">
                  <c:v>5</c:v>
                </c:pt>
                <c:pt idx="1192">
                  <c:v>5</c:v>
                </c:pt>
                <c:pt idx="1193">
                  <c:v>5</c:v>
                </c:pt>
                <c:pt idx="1194">
                  <c:v>5</c:v>
                </c:pt>
                <c:pt idx="1195">
                  <c:v>5</c:v>
                </c:pt>
                <c:pt idx="1196">
                  <c:v>5</c:v>
                </c:pt>
                <c:pt idx="1197">
                  <c:v>5</c:v>
                </c:pt>
                <c:pt idx="1198">
                  <c:v>5</c:v>
                </c:pt>
                <c:pt idx="1199">
                  <c:v>5</c:v>
                </c:pt>
                <c:pt idx="1200">
                  <c:v>5</c:v>
                </c:pt>
                <c:pt idx="1201">
                  <c:v>5</c:v>
                </c:pt>
                <c:pt idx="1202">
                  <c:v>5</c:v>
                </c:pt>
                <c:pt idx="1203">
                  <c:v>5</c:v>
                </c:pt>
                <c:pt idx="1204">
                  <c:v>5</c:v>
                </c:pt>
                <c:pt idx="1205">
                  <c:v>5</c:v>
                </c:pt>
                <c:pt idx="1206">
                  <c:v>5</c:v>
                </c:pt>
                <c:pt idx="1207">
                  <c:v>5</c:v>
                </c:pt>
                <c:pt idx="1208">
                  <c:v>5</c:v>
                </c:pt>
                <c:pt idx="1209">
                  <c:v>5</c:v>
                </c:pt>
                <c:pt idx="1210">
                  <c:v>5</c:v>
                </c:pt>
                <c:pt idx="1211">
                  <c:v>5</c:v>
                </c:pt>
                <c:pt idx="1212">
                  <c:v>5</c:v>
                </c:pt>
                <c:pt idx="1213">
                  <c:v>5</c:v>
                </c:pt>
                <c:pt idx="1214">
                  <c:v>5</c:v>
                </c:pt>
                <c:pt idx="1215">
                  <c:v>5</c:v>
                </c:pt>
                <c:pt idx="1216">
                  <c:v>5</c:v>
                </c:pt>
                <c:pt idx="1217">
                  <c:v>5</c:v>
                </c:pt>
                <c:pt idx="1218">
                  <c:v>5</c:v>
                </c:pt>
                <c:pt idx="1219">
                  <c:v>5</c:v>
                </c:pt>
                <c:pt idx="1220">
                  <c:v>5</c:v>
                </c:pt>
                <c:pt idx="1221">
                  <c:v>5</c:v>
                </c:pt>
                <c:pt idx="1222">
                  <c:v>5</c:v>
                </c:pt>
                <c:pt idx="1223">
                  <c:v>5</c:v>
                </c:pt>
                <c:pt idx="1224">
                  <c:v>5</c:v>
                </c:pt>
                <c:pt idx="1225">
                  <c:v>5</c:v>
                </c:pt>
                <c:pt idx="1226">
                  <c:v>5</c:v>
                </c:pt>
                <c:pt idx="1227">
                  <c:v>5</c:v>
                </c:pt>
                <c:pt idx="1228">
                  <c:v>5</c:v>
                </c:pt>
                <c:pt idx="1229">
                  <c:v>5</c:v>
                </c:pt>
                <c:pt idx="1230">
                  <c:v>5</c:v>
                </c:pt>
                <c:pt idx="1231">
                  <c:v>5</c:v>
                </c:pt>
                <c:pt idx="1232">
                  <c:v>5</c:v>
                </c:pt>
                <c:pt idx="1233">
                  <c:v>5</c:v>
                </c:pt>
                <c:pt idx="1234">
                  <c:v>5</c:v>
                </c:pt>
                <c:pt idx="1235">
                  <c:v>5</c:v>
                </c:pt>
                <c:pt idx="1236">
                  <c:v>5</c:v>
                </c:pt>
                <c:pt idx="1237">
                  <c:v>5</c:v>
                </c:pt>
                <c:pt idx="1238">
                  <c:v>5</c:v>
                </c:pt>
                <c:pt idx="1239">
                  <c:v>5</c:v>
                </c:pt>
                <c:pt idx="1240">
                  <c:v>5</c:v>
                </c:pt>
                <c:pt idx="1241">
                  <c:v>5</c:v>
                </c:pt>
                <c:pt idx="1242">
                  <c:v>5</c:v>
                </c:pt>
                <c:pt idx="1243">
                  <c:v>5</c:v>
                </c:pt>
                <c:pt idx="1244">
                  <c:v>5</c:v>
                </c:pt>
                <c:pt idx="1245">
                  <c:v>5</c:v>
                </c:pt>
                <c:pt idx="1246">
                  <c:v>5</c:v>
                </c:pt>
                <c:pt idx="1247">
                  <c:v>5</c:v>
                </c:pt>
                <c:pt idx="1248">
                  <c:v>5</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c:v>
                </c:pt>
                <c:pt idx="1263">
                  <c:v>5</c:v>
                </c:pt>
                <c:pt idx="1264">
                  <c:v>5</c:v>
                </c:pt>
                <c:pt idx="1265">
                  <c:v>5</c:v>
                </c:pt>
                <c:pt idx="1266">
                  <c:v>5</c:v>
                </c:pt>
                <c:pt idx="1267">
                  <c:v>5</c:v>
                </c:pt>
                <c:pt idx="1268">
                  <c:v>5</c:v>
                </c:pt>
                <c:pt idx="1269">
                  <c:v>5</c:v>
                </c:pt>
                <c:pt idx="1270">
                  <c:v>5</c:v>
                </c:pt>
                <c:pt idx="1271">
                  <c:v>5</c:v>
                </c:pt>
                <c:pt idx="1272">
                  <c:v>5</c:v>
                </c:pt>
                <c:pt idx="1273">
                  <c:v>5</c:v>
                </c:pt>
                <c:pt idx="1274">
                  <c:v>5</c:v>
                </c:pt>
                <c:pt idx="1275">
                  <c:v>5</c:v>
                </c:pt>
                <c:pt idx="1276">
                  <c:v>5</c:v>
                </c:pt>
                <c:pt idx="1277">
                  <c:v>5</c:v>
                </c:pt>
                <c:pt idx="1278">
                  <c:v>5</c:v>
                </c:pt>
                <c:pt idx="1279">
                  <c:v>5</c:v>
                </c:pt>
                <c:pt idx="1280">
                  <c:v>5</c:v>
                </c:pt>
                <c:pt idx="1281">
                  <c:v>5</c:v>
                </c:pt>
                <c:pt idx="1282">
                  <c:v>5</c:v>
                </c:pt>
                <c:pt idx="1283">
                  <c:v>5</c:v>
                </c:pt>
                <c:pt idx="1284">
                  <c:v>5</c:v>
                </c:pt>
                <c:pt idx="1285">
                  <c:v>5</c:v>
                </c:pt>
                <c:pt idx="1286">
                  <c:v>5</c:v>
                </c:pt>
                <c:pt idx="1287">
                  <c:v>5</c:v>
                </c:pt>
                <c:pt idx="1288">
                  <c:v>5</c:v>
                </c:pt>
                <c:pt idx="1289">
                  <c:v>5</c:v>
                </c:pt>
                <c:pt idx="1290">
                  <c:v>5</c:v>
                </c:pt>
                <c:pt idx="1291">
                  <c:v>5</c:v>
                </c:pt>
                <c:pt idx="1292">
                  <c:v>5</c:v>
                </c:pt>
                <c:pt idx="1293">
                  <c:v>5</c:v>
                </c:pt>
                <c:pt idx="1294">
                  <c:v>5</c:v>
                </c:pt>
                <c:pt idx="1295">
                  <c:v>5</c:v>
                </c:pt>
                <c:pt idx="1296">
                  <c:v>5</c:v>
                </c:pt>
                <c:pt idx="1297">
                  <c:v>5</c:v>
                </c:pt>
                <c:pt idx="1298">
                  <c:v>5</c:v>
                </c:pt>
                <c:pt idx="1299">
                  <c:v>5</c:v>
                </c:pt>
                <c:pt idx="1300">
                  <c:v>5</c:v>
                </c:pt>
                <c:pt idx="1301">
                  <c:v>5</c:v>
                </c:pt>
                <c:pt idx="1302">
                  <c:v>5</c:v>
                </c:pt>
                <c:pt idx="1303">
                  <c:v>5</c:v>
                </c:pt>
                <c:pt idx="1304">
                  <c:v>5</c:v>
                </c:pt>
                <c:pt idx="1305">
                  <c:v>5</c:v>
                </c:pt>
                <c:pt idx="1306">
                  <c:v>5</c:v>
                </c:pt>
                <c:pt idx="1307">
                  <c:v>5</c:v>
                </c:pt>
                <c:pt idx="1308">
                  <c:v>5</c:v>
                </c:pt>
                <c:pt idx="1309">
                  <c:v>5</c:v>
                </c:pt>
                <c:pt idx="1310">
                  <c:v>5</c:v>
                </c:pt>
                <c:pt idx="1311">
                  <c:v>5</c:v>
                </c:pt>
                <c:pt idx="1312">
                  <c:v>5</c:v>
                </c:pt>
                <c:pt idx="1313">
                  <c:v>5</c:v>
                </c:pt>
                <c:pt idx="1314">
                  <c:v>5</c:v>
                </c:pt>
                <c:pt idx="1315">
                  <c:v>5</c:v>
                </c:pt>
                <c:pt idx="1316">
                  <c:v>5</c:v>
                </c:pt>
                <c:pt idx="1317">
                  <c:v>5</c:v>
                </c:pt>
                <c:pt idx="1318">
                  <c:v>5</c:v>
                </c:pt>
                <c:pt idx="1319">
                  <c:v>5</c:v>
                </c:pt>
                <c:pt idx="1320">
                  <c:v>5</c:v>
                </c:pt>
                <c:pt idx="1321">
                  <c:v>5</c:v>
                </c:pt>
                <c:pt idx="1322">
                  <c:v>5</c:v>
                </c:pt>
                <c:pt idx="1323">
                  <c:v>5</c:v>
                </c:pt>
                <c:pt idx="1324">
                  <c:v>5</c:v>
                </c:pt>
                <c:pt idx="1325">
                  <c:v>5</c:v>
                </c:pt>
                <c:pt idx="1326">
                  <c:v>5</c:v>
                </c:pt>
                <c:pt idx="1327">
                  <c:v>5</c:v>
                </c:pt>
                <c:pt idx="1328">
                  <c:v>5</c:v>
                </c:pt>
                <c:pt idx="1329">
                  <c:v>5</c:v>
                </c:pt>
                <c:pt idx="1330">
                  <c:v>5</c:v>
                </c:pt>
                <c:pt idx="1331">
                  <c:v>5</c:v>
                </c:pt>
                <c:pt idx="1332">
                  <c:v>5</c:v>
                </c:pt>
                <c:pt idx="1333">
                  <c:v>5</c:v>
                </c:pt>
                <c:pt idx="1334">
                  <c:v>5</c:v>
                </c:pt>
                <c:pt idx="1335">
                  <c:v>5</c:v>
                </c:pt>
                <c:pt idx="1336">
                  <c:v>5</c:v>
                </c:pt>
                <c:pt idx="1337">
                  <c:v>5</c:v>
                </c:pt>
                <c:pt idx="1338">
                  <c:v>5</c:v>
                </c:pt>
                <c:pt idx="1339">
                  <c:v>5</c:v>
                </c:pt>
                <c:pt idx="1340">
                  <c:v>5</c:v>
                </c:pt>
                <c:pt idx="1341">
                  <c:v>5</c:v>
                </c:pt>
                <c:pt idx="1342">
                  <c:v>5</c:v>
                </c:pt>
                <c:pt idx="1343">
                  <c:v>5</c:v>
                </c:pt>
                <c:pt idx="1344">
                  <c:v>5</c:v>
                </c:pt>
                <c:pt idx="1345">
                  <c:v>5</c:v>
                </c:pt>
                <c:pt idx="1346">
                  <c:v>5</c:v>
                </c:pt>
                <c:pt idx="1347">
                  <c:v>5</c:v>
                </c:pt>
                <c:pt idx="1348">
                  <c:v>5</c:v>
                </c:pt>
                <c:pt idx="1349">
                  <c:v>5</c:v>
                </c:pt>
                <c:pt idx="1350">
                  <c:v>5</c:v>
                </c:pt>
                <c:pt idx="1351">
                  <c:v>5</c:v>
                </c:pt>
                <c:pt idx="1352">
                  <c:v>5</c:v>
                </c:pt>
                <c:pt idx="1353">
                  <c:v>5</c:v>
                </c:pt>
                <c:pt idx="1354">
                  <c:v>5</c:v>
                </c:pt>
                <c:pt idx="1355">
                  <c:v>5</c:v>
                </c:pt>
                <c:pt idx="1356">
                  <c:v>5</c:v>
                </c:pt>
                <c:pt idx="1357">
                  <c:v>5</c:v>
                </c:pt>
                <c:pt idx="1358">
                  <c:v>5</c:v>
                </c:pt>
                <c:pt idx="1359">
                  <c:v>5</c:v>
                </c:pt>
                <c:pt idx="1360">
                  <c:v>5</c:v>
                </c:pt>
                <c:pt idx="1361">
                  <c:v>5</c:v>
                </c:pt>
                <c:pt idx="1362">
                  <c:v>5</c:v>
                </c:pt>
                <c:pt idx="1363">
                  <c:v>5</c:v>
                </c:pt>
                <c:pt idx="1364">
                  <c:v>5</c:v>
                </c:pt>
                <c:pt idx="1365">
                  <c:v>5</c:v>
                </c:pt>
                <c:pt idx="1366">
                  <c:v>5</c:v>
                </c:pt>
                <c:pt idx="1367">
                  <c:v>5</c:v>
                </c:pt>
                <c:pt idx="1368">
                  <c:v>5</c:v>
                </c:pt>
                <c:pt idx="1369">
                  <c:v>5</c:v>
                </c:pt>
                <c:pt idx="1370">
                  <c:v>5</c:v>
                </c:pt>
                <c:pt idx="1371">
                  <c:v>5</c:v>
                </c:pt>
                <c:pt idx="1372">
                  <c:v>5</c:v>
                </c:pt>
                <c:pt idx="1373">
                  <c:v>5</c:v>
                </c:pt>
                <c:pt idx="1374">
                  <c:v>5</c:v>
                </c:pt>
                <c:pt idx="1375">
                  <c:v>5</c:v>
                </c:pt>
                <c:pt idx="1376">
                  <c:v>5</c:v>
                </c:pt>
                <c:pt idx="1377">
                  <c:v>5</c:v>
                </c:pt>
                <c:pt idx="1378">
                  <c:v>5</c:v>
                </c:pt>
                <c:pt idx="1379">
                  <c:v>5</c:v>
                </c:pt>
                <c:pt idx="1380">
                  <c:v>5</c:v>
                </c:pt>
                <c:pt idx="1381">
                  <c:v>5</c:v>
                </c:pt>
                <c:pt idx="1382">
                  <c:v>5</c:v>
                </c:pt>
                <c:pt idx="1383">
                  <c:v>5</c:v>
                </c:pt>
                <c:pt idx="1384">
                  <c:v>5</c:v>
                </c:pt>
                <c:pt idx="1385">
                  <c:v>5</c:v>
                </c:pt>
                <c:pt idx="1386">
                  <c:v>5</c:v>
                </c:pt>
                <c:pt idx="1387">
                  <c:v>5</c:v>
                </c:pt>
                <c:pt idx="1388">
                  <c:v>5</c:v>
                </c:pt>
                <c:pt idx="1389">
                  <c:v>5</c:v>
                </c:pt>
                <c:pt idx="1390">
                  <c:v>5</c:v>
                </c:pt>
                <c:pt idx="1391">
                  <c:v>5</c:v>
                </c:pt>
                <c:pt idx="1392">
                  <c:v>5</c:v>
                </c:pt>
                <c:pt idx="1393">
                  <c:v>5</c:v>
                </c:pt>
                <c:pt idx="1394">
                  <c:v>5</c:v>
                </c:pt>
                <c:pt idx="1395">
                  <c:v>5</c:v>
                </c:pt>
                <c:pt idx="1396">
                  <c:v>5</c:v>
                </c:pt>
                <c:pt idx="1397">
                  <c:v>5</c:v>
                </c:pt>
                <c:pt idx="1398">
                  <c:v>5</c:v>
                </c:pt>
                <c:pt idx="1399">
                  <c:v>5</c:v>
                </c:pt>
                <c:pt idx="1400">
                  <c:v>5</c:v>
                </c:pt>
                <c:pt idx="1401">
                  <c:v>5</c:v>
                </c:pt>
                <c:pt idx="1402">
                  <c:v>5</c:v>
                </c:pt>
                <c:pt idx="1403">
                  <c:v>5</c:v>
                </c:pt>
                <c:pt idx="1404">
                  <c:v>5</c:v>
                </c:pt>
                <c:pt idx="1405">
                  <c:v>5</c:v>
                </c:pt>
                <c:pt idx="1406">
                  <c:v>5</c:v>
                </c:pt>
                <c:pt idx="1407">
                  <c:v>5</c:v>
                </c:pt>
                <c:pt idx="1408">
                  <c:v>5</c:v>
                </c:pt>
                <c:pt idx="1409">
                  <c:v>5</c:v>
                </c:pt>
                <c:pt idx="1410">
                  <c:v>5</c:v>
                </c:pt>
                <c:pt idx="1411">
                  <c:v>5</c:v>
                </c:pt>
                <c:pt idx="1412">
                  <c:v>5</c:v>
                </c:pt>
                <c:pt idx="1413">
                  <c:v>5</c:v>
                </c:pt>
                <c:pt idx="1414">
                  <c:v>5</c:v>
                </c:pt>
                <c:pt idx="1415">
                  <c:v>5</c:v>
                </c:pt>
                <c:pt idx="1416">
                  <c:v>5</c:v>
                </c:pt>
                <c:pt idx="1417">
                  <c:v>5</c:v>
                </c:pt>
                <c:pt idx="1418">
                  <c:v>5</c:v>
                </c:pt>
                <c:pt idx="1419">
                  <c:v>5</c:v>
                </c:pt>
                <c:pt idx="1420">
                  <c:v>5</c:v>
                </c:pt>
                <c:pt idx="1421">
                  <c:v>5</c:v>
                </c:pt>
                <c:pt idx="1422">
                  <c:v>5</c:v>
                </c:pt>
                <c:pt idx="1423">
                  <c:v>5</c:v>
                </c:pt>
                <c:pt idx="1424">
                  <c:v>5</c:v>
                </c:pt>
                <c:pt idx="1425">
                  <c:v>5</c:v>
                </c:pt>
                <c:pt idx="1426">
                  <c:v>5</c:v>
                </c:pt>
                <c:pt idx="1427">
                  <c:v>5</c:v>
                </c:pt>
                <c:pt idx="1428">
                  <c:v>5</c:v>
                </c:pt>
                <c:pt idx="1429">
                  <c:v>5</c:v>
                </c:pt>
                <c:pt idx="1430">
                  <c:v>5</c:v>
                </c:pt>
                <c:pt idx="1431">
                  <c:v>5</c:v>
                </c:pt>
                <c:pt idx="1432">
                  <c:v>5</c:v>
                </c:pt>
                <c:pt idx="1433">
                  <c:v>5</c:v>
                </c:pt>
                <c:pt idx="1434">
                  <c:v>5</c:v>
                </c:pt>
                <c:pt idx="1435">
                  <c:v>5</c:v>
                </c:pt>
                <c:pt idx="1436">
                  <c:v>5</c:v>
                </c:pt>
                <c:pt idx="1437">
                  <c:v>5</c:v>
                </c:pt>
                <c:pt idx="1438">
                  <c:v>5</c:v>
                </c:pt>
                <c:pt idx="1439">
                  <c:v>5</c:v>
                </c:pt>
                <c:pt idx="1440">
                  <c:v>5</c:v>
                </c:pt>
                <c:pt idx="1441">
                  <c:v>5</c:v>
                </c:pt>
                <c:pt idx="1442">
                  <c:v>5</c:v>
                </c:pt>
                <c:pt idx="1443">
                  <c:v>5</c:v>
                </c:pt>
                <c:pt idx="1444">
                  <c:v>5</c:v>
                </c:pt>
                <c:pt idx="1445">
                  <c:v>5</c:v>
                </c:pt>
                <c:pt idx="1446">
                  <c:v>5</c:v>
                </c:pt>
                <c:pt idx="1447">
                  <c:v>5</c:v>
                </c:pt>
                <c:pt idx="1448">
                  <c:v>5</c:v>
                </c:pt>
                <c:pt idx="1449">
                  <c:v>5</c:v>
                </c:pt>
                <c:pt idx="1450">
                  <c:v>5</c:v>
                </c:pt>
                <c:pt idx="1451">
                  <c:v>5</c:v>
                </c:pt>
                <c:pt idx="1452">
                  <c:v>5</c:v>
                </c:pt>
                <c:pt idx="1453">
                  <c:v>5</c:v>
                </c:pt>
                <c:pt idx="1454">
                  <c:v>5</c:v>
                </c:pt>
                <c:pt idx="1455">
                  <c:v>5</c:v>
                </c:pt>
                <c:pt idx="1456">
                  <c:v>5</c:v>
                </c:pt>
                <c:pt idx="1457">
                  <c:v>5</c:v>
                </c:pt>
                <c:pt idx="1458">
                  <c:v>5</c:v>
                </c:pt>
                <c:pt idx="1459">
                  <c:v>5</c:v>
                </c:pt>
                <c:pt idx="1460">
                  <c:v>5</c:v>
                </c:pt>
                <c:pt idx="1461">
                  <c:v>5</c:v>
                </c:pt>
                <c:pt idx="1462">
                  <c:v>5</c:v>
                </c:pt>
                <c:pt idx="1463">
                  <c:v>5</c:v>
                </c:pt>
                <c:pt idx="1464">
                  <c:v>5</c:v>
                </c:pt>
                <c:pt idx="1465">
                  <c:v>5</c:v>
                </c:pt>
                <c:pt idx="1466">
                  <c:v>5</c:v>
                </c:pt>
                <c:pt idx="1467">
                  <c:v>5</c:v>
                </c:pt>
                <c:pt idx="1468">
                  <c:v>5</c:v>
                </c:pt>
                <c:pt idx="1469">
                  <c:v>5</c:v>
                </c:pt>
                <c:pt idx="1470">
                  <c:v>5</c:v>
                </c:pt>
                <c:pt idx="1471">
                  <c:v>5</c:v>
                </c:pt>
                <c:pt idx="1472">
                  <c:v>5</c:v>
                </c:pt>
                <c:pt idx="1473">
                  <c:v>5</c:v>
                </c:pt>
                <c:pt idx="1474">
                  <c:v>5</c:v>
                </c:pt>
                <c:pt idx="1475">
                  <c:v>5</c:v>
                </c:pt>
                <c:pt idx="1476">
                  <c:v>5</c:v>
                </c:pt>
                <c:pt idx="1477">
                  <c:v>5</c:v>
                </c:pt>
                <c:pt idx="1478">
                  <c:v>5</c:v>
                </c:pt>
                <c:pt idx="1479">
                  <c:v>5</c:v>
                </c:pt>
                <c:pt idx="1480">
                  <c:v>5</c:v>
                </c:pt>
                <c:pt idx="1481">
                  <c:v>5</c:v>
                </c:pt>
                <c:pt idx="1482">
                  <c:v>5</c:v>
                </c:pt>
                <c:pt idx="1483">
                  <c:v>5</c:v>
                </c:pt>
                <c:pt idx="1484">
                  <c:v>5</c:v>
                </c:pt>
                <c:pt idx="1485">
                  <c:v>5</c:v>
                </c:pt>
                <c:pt idx="1486">
                  <c:v>5</c:v>
                </c:pt>
                <c:pt idx="1487">
                  <c:v>5</c:v>
                </c:pt>
                <c:pt idx="1488">
                  <c:v>5</c:v>
                </c:pt>
                <c:pt idx="1489">
                  <c:v>5</c:v>
                </c:pt>
                <c:pt idx="1490">
                  <c:v>5</c:v>
                </c:pt>
                <c:pt idx="1491">
                  <c:v>5</c:v>
                </c:pt>
                <c:pt idx="1492">
                  <c:v>5</c:v>
                </c:pt>
                <c:pt idx="1493">
                  <c:v>5</c:v>
                </c:pt>
                <c:pt idx="1494">
                  <c:v>5</c:v>
                </c:pt>
                <c:pt idx="1495">
                  <c:v>5</c:v>
                </c:pt>
                <c:pt idx="1496">
                  <c:v>5</c:v>
                </c:pt>
                <c:pt idx="1497">
                  <c:v>5</c:v>
                </c:pt>
                <c:pt idx="1498">
                  <c:v>5</c:v>
                </c:pt>
                <c:pt idx="1499">
                  <c:v>5</c:v>
                </c:pt>
                <c:pt idx="1500">
                  <c:v>5</c:v>
                </c:pt>
              </c:numCache>
            </c:numRef>
          </c:yVal>
          <c:smooth val="0"/>
        </c:ser>
        <c:dLbls>
          <c:showLegendKey val="0"/>
          <c:showVal val="0"/>
          <c:showCatName val="0"/>
          <c:showSerName val="0"/>
          <c:showPercent val="0"/>
          <c:showBubbleSize val="0"/>
        </c:dLbls>
        <c:axId val="216523136"/>
        <c:axId val="216525056"/>
      </c:scatterChart>
      <c:valAx>
        <c:axId val="216523136"/>
        <c:scaling>
          <c:orientation val="minMax"/>
        </c:scaling>
        <c:delete val="0"/>
        <c:axPos val="b"/>
        <c:majorGridlines/>
        <c:minorGridlines/>
        <c:title>
          <c:tx>
            <c:rich>
              <a:bodyPr/>
              <a:lstStyle/>
              <a:p>
                <a:pPr>
                  <a:defRPr/>
                </a:pPr>
                <a:r>
                  <a:rPr lang="da-DK"/>
                  <a:t>Tværsnit i meter</a:t>
                </a:r>
              </a:p>
            </c:rich>
          </c:tx>
          <c:layout/>
          <c:overlay val="0"/>
        </c:title>
        <c:numFmt formatCode="#,##0.00" sourceLinked="1"/>
        <c:majorTickMark val="out"/>
        <c:minorTickMark val="none"/>
        <c:tickLblPos val="nextTo"/>
        <c:crossAx val="216525056"/>
        <c:crosses val="autoZero"/>
        <c:crossBetween val="midCat"/>
      </c:valAx>
      <c:valAx>
        <c:axId val="216525056"/>
        <c:scaling>
          <c:orientation val="minMax"/>
        </c:scaling>
        <c:delete val="0"/>
        <c:axPos val="l"/>
        <c:majorGridlines/>
        <c:minorGridlines/>
        <c:title>
          <c:tx>
            <c:rich>
              <a:bodyPr/>
              <a:lstStyle/>
              <a:p>
                <a:pPr>
                  <a:defRPr/>
                </a:pPr>
                <a:r>
                  <a:rPr lang="da-DK"/>
                  <a:t>Højde i meter</a:t>
                </a:r>
              </a:p>
            </c:rich>
          </c:tx>
          <c:layout/>
          <c:overlay val="0"/>
        </c:title>
        <c:numFmt formatCode="#,##0.00" sourceLinked="1"/>
        <c:majorTickMark val="out"/>
        <c:minorTickMark val="none"/>
        <c:tickLblPos val="nextTo"/>
        <c:crossAx val="216523136"/>
        <c:crosses val="autoZero"/>
        <c:crossBetween val="midCat"/>
      </c:valAx>
    </c:plotArea>
    <c:legend>
      <c:legendPos val="b"/>
      <c:layout/>
      <c:overlay val="0"/>
      <c:txPr>
        <a:bodyPr/>
        <a:lstStyle/>
        <a:p>
          <a:pPr>
            <a:defRPr sz="800"/>
          </a:pPr>
          <a:endParaRPr lang="da-DK"/>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a:pPr>
            <a:r>
              <a:rPr lang="da-DK" sz="1400"/>
              <a:t>Tværsnitsprofil af vandløb scenarie</a:t>
            </a:r>
            <a:r>
              <a:rPr lang="da-DK" sz="1400" baseline="0"/>
              <a:t> 3</a:t>
            </a:r>
            <a:endParaRPr lang="da-DK" sz="1400"/>
          </a:p>
        </c:rich>
      </c:tx>
      <c:layout/>
      <c:overlay val="0"/>
    </c:title>
    <c:autoTitleDeleted val="0"/>
    <c:plotArea>
      <c:layout/>
      <c:scatterChart>
        <c:scatterStyle val="lineMarker"/>
        <c:varyColors val="0"/>
        <c:ser>
          <c:idx val="0"/>
          <c:order val="0"/>
          <c:tx>
            <c:v>Kanalkant</c:v>
          </c:tx>
          <c:spPr>
            <a:ln>
              <a:solidFill>
                <a:srgbClr val="00B050"/>
              </a:solidFill>
              <a:prstDash val="sysDot"/>
            </a:ln>
          </c:spPr>
          <c:marker>
            <c:symbol val="none"/>
          </c:marker>
          <c:xVal>
            <c:numRef>
              <c:f>'Beregninger scenarie 3'!$G$29:$G$1531</c:f>
              <c:numCache>
                <c:formatCode>#,##0.00</c:formatCode>
                <c:ptCount val="1503"/>
                <c:pt idx="0">
                  <c:v>0</c:v>
                </c:pt>
                <c:pt idx="1">
                  <c:v>2</c:v>
                </c:pt>
                <c:pt idx="2">
                  <c:v>2.0070666666666668</c:v>
                </c:pt>
                <c:pt idx="3">
                  <c:v>2.0141333333333336</c:v>
                </c:pt>
                <c:pt idx="4">
                  <c:v>2.0211999999999999</c:v>
                </c:pt>
                <c:pt idx="5">
                  <c:v>2.0282666666666667</c:v>
                </c:pt>
                <c:pt idx="6">
                  <c:v>2.0353333333333334</c:v>
                </c:pt>
                <c:pt idx="7">
                  <c:v>2.0424000000000002</c:v>
                </c:pt>
                <c:pt idx="8">
                  <c:v>2.0494666666666665</c:v>
                </c:pt>
                <c:pt idx="9">
                  <c:v>2.0565333333333333</c:v>
                </c:pt>
                <c:pt idx="10">
                  <c:v>2.0636000000000001</c:v>
                </c:pt>
                <c:pt idx="11">
                  <c:v>2.0706666666666669</c:v>
                </c:pt>
                <c:pt idx="12">
                  <c:v>2.0777333333333332</c:v>
                </c:pt>
                <c:pt idx="13">
                  <c:v>2.0848</c:v>
                </c:pt>
                <c:pt idx="14">
                  <c:v>2.0918666666666668</c:v>
                </c:pt>
                <c:pt idx="15">
                  <c:v>2.0989333333333335</c:v>
                </c:pt>
                <c:pt idx="16">
                  <c:v>2.1059999999999999</c:v>
                </c:pt>
                <c:pt idx="17">
                  <c:v>2.1130666666666666</c:v>
                </c:pt>
                <c:pt idx="18">
                  <c:v>2.1201333333333334</c:v>
                </c:pt>
                <c:pt idx="19">
                  <c:v>2.1272000000000002</c:v>
                </c:pt>
                <c:pt idx="20">
                  <c:v>2.1342666666666665</c:v>
                </c:pt>
                <c:pt idx="21">
                  <c:v>2.1413333333333333</c:v>
                </c:pt>
                <c:pt idx="22">
                  <c:v>2.1484000000000001</c:v>
                </c:pt>
                <c:pt idx="23">
                  <c:v>2.1554666666666669</c:v>
                </c:pt>
                <c:pt idx="24">
                  <c:v>2.1625333333333332</c:v>
                </c:pt>
                <c:pt idx="25">
                  <c:v>2.1696</c:v>
                </c:pt>
                <c:pt idx="26">
                  <c:v>2.1766666666666667</c:v>
                </c:pt>
                <c:pt idx="27">
                  <c:v>2.1837333333333335</c:v>
                </c:pt>
                <c:pt idx="28">
                  <c:v>2.1907999999999999</c:v>
                </c:pt>
                <c:pt idx="29">
                  <c:v>2.1978666666666666</c:v>
                </c:pt>
                <c:pt idx="30">
                  <c:v>2.2049333333333334</c:v>
                </c:pt>
                <c:pt idx="31">
                  <c:v>2.2120000000000002</c:v>
                </c:pt>
                <c:pt idx="32">
                  <c:v>2.2190666666666665</c:v>
                </c:pt>
                <c:pt idx="33">
                  <c:v>2.2261333333333333</c:v>
                </c:pt>
                <c:pt idx="34">
                  <c:v>2.2332000000000001</c:v>
                </c:pt>
                <c:pt idx="35">
                  <c:v>2.2402666666666669</c:v>
                </c:pt>
                <c:pt idx="36">
                  <c:v>2.2473333333333332</c:v>
                </c:pt>
                <c:pt idx="37">
                  <c:v>2.2544</c:v>
                </c:pt>
                <c:pt idx="38">
                  <c:v>2.2614666666666667</c:v>
                </c:pt>
                <c:pt idx="39">
                  <c:v>2.2685333333333335</c:v>
                </c:pt>
                <c:pt idx="40">
                  <c:v>2.2755999999999998</c:v>
                </c:pt>
                <c:pt idx="41">
                  <c:v>2.2826666666666666</c:v>
                </c:pt>
                <c:pt idx="42">
                  <c:v>2.2897333333333334</c:v>
                </c:pt>
                <c:pt idx="43">
                  <c:v>2.2968000000000002</c:v>
                </c:pt>
                <c:pt idx="44">
                  <c:v>2.3038666666666665</c:v>
                </c:pt>
                <c:pt idx="45">
                  <c:v>2.3109333333333333</c:v>
                </c:pt>
                <c:pt idx="46">
                  <c:v>2.3180000000000001</c:v>
                </c:pt>
                <c:pt idx="47">
                  <c:v>2.3250666666666668</c:v>
                </c:pt>
                <c:pt idx="48">
                  <c:v>2.3321333333333332</c:v>
                </c:pt>
                <c:pt idx="49">
                  <c:v>2.3391999999999999</c:v>
                </c:pt>
                <c:pt idx="50">
                  <c:v>2.3462666666666667</c:v>
                </c:pt>
                <c:pt idx="51">
                  <c:v>2.3533333333333335</c:v>
                </c:pt>
                <c:pt idx="52">
                  <c:v>2.3603999999999998</c:v>
                </c:pt>
                <c:pt idx="53">
                  <c:v>2.3674666666666666</c:v>
                </c:pt>
                <c:pt idx="54">
                  <c:v>2.3745333333333334</c:v>
                </c:pt>
                <c:pt idx="55">
                  <c:v>2.3816000000000002</c:v>
                </c:pt>
                <c:pt idx="56">
                  <c:v>2.3886666666666665</c:v>
                </c:pt>
                <c:pt idx="57">
                  <c:v>2.3957333333333333</c:v>
                </c:pt>
                <c:pt idx="58">
                  <c:v>2.4028</c:v>
                </c:pt>
                <c:pt idx="59">
                  <c:v>2.4098666666666668</c:v>
                </c:pt>
                <c:pt idx="60">
                  <c:v>2.4169333333333332</c:v>
                </c:pt>
                <c:pt idx="61">
                  <c:v>2.4239999999999999</c:v>
                </c:pt>
                <c:pt idx="62">
                  <c:v>2.4310666666666667</c:v>
                </c:pt>
                <c:pt idx="63">
                  <c:v>2.4381333333333335</c:v>
                </c:pt>
                <c:pt idx="64">
                  <c:v>2.4451999999999998</c:v>
                </c:pt>
                <c:pt idx="65">
                  <c:v>2.4522666666666666</c:v>
                </c:pt>
                <c:pt idx="66">
                  <c:v>2.4593333333333334</c:v>
                </c:pt>
                <c:pt idx="67">
                  <c:v>2.4664000000000001</c:v>
                </c:pt>
                <c:pt idx="68">
                  <c:v>2.4734666666666665</c:v>
                </c:pt>
                <c:pt idx="69">
                  <c:v>2.4805333333333333</c:v>
                </c:pt>
                <c:pt idx="70">
                  <c:v>2.4876</c:v>
                </c:pt>
                <c:pt idx="71">
                  <c:v>2.4946666666666668</c:v>
                </c:pt>
                <c:pt idx="72">
                  <c:v>2.5017333333333331</c:v>
                </c:pt>
                <c:pt idx="73">
                  <c:v>2.5087999999999999</c:v>
                </c:pt>
                <c:pt idx="74">
                  <c:v>2.5158666666666667</c:v>
                </c:pt>
                <c:pt idx="75">
                  <c:v>2.5229333333333335</c:v>
                </c:pt>
                <c:pt idx="76">
                  <c:v>2.5300000000000002</c:v>
                </c:pt>
                <c:pt idx="77">
                  <c:v>2.5370666666666666</c:v>
                </c:pt>
                <c:pt idx="78">
                  <c:v>2.5441333333333334</c:v>
                </c:pt>
                <c:pt idx="79">
                  <c:v>2.5512000000000001</c:v>
                </c:pt>
                <c:pt idx="80">
                  <c:v>2.5582666666666665</c:v>
                </c:pt>
                <c:pt idx="81">
                  <c:v>2.5653333333333332</c:v>
                </c:pt>
                <c:pt idx="82">
                  <c:v>2.5724</c:v>
                </c:pt>
                <c:pt idx="83">
                  <c:v>2.5794666666666668</c:v>
                </c:pt>
                <c:pt idx="84">
                  <c:v>2.5865333333333336</c:v>
                </c:pt>
                <c:pt idx="85">
                  <c:v>2.5935999999999999</c:v>
                </c:pt>
                <c:pt idx="86">
                  <c:v>2.6006666666666667</c:v>
                </c:pt>
                <c:pt idx="87">
                  <c:v>2.6077333333333335</c:v>
                </c:pt>
                <c:pt idx="88">
                  <c:v>2.6147999999999998</c:v>
                </c:pt>
                <c:pt idx="89">
                  <c:v>2.6218666666666666</c:v>
                </c:pt>
                <c:pt idx="90">
                  <c:v>2.6289333333333333</c:v>
                </c:pt>
                <c:pt idx="91">
                  <c:v>2.6360000000000001</c:v>
                </c:pt>
                <c:pt idx="92">
                  <c:v>2.6430666666666669</c:v>
                </c:pt>
                <c:pt idx="93">
                  <c:v>2.6501333333333332</c:v>
                </c:pt>
                <c:pt idx="94">
                  <c:v>2.6572</c:v>
                </c:pt>
                <c:pt idx="95">
                  <c:v>2.6642666666666668</c:v>
                </c:pt>
                <c:pt idx="96">
                  <c:v>2.6713333333333331</c:v>
                </c:pt>
                <c:pt idx="97">
                  <c:v>2.6783999999999999</c:v>
                </c:pt>
                <c:pt idx="98">
                  <c:v>2.6854666666666667</c:v>
                </c:pt>
                <c:pt idx="99">
                  <c:v>2.6925333333333334</c:v>
                </c:pt>
                <c:pt idx="100">
                  <c:v>2.6996000000000002</c:v>
                </c:pt>
                <c:pt idx="101">
                  <c:v>2.7066666666666666</c:v>
                </c:pt>
                <c:pt idx="102">
                  <c:v>2.7137333333333333</c:v>
                </c:pt>
                <c:pt idx="103">
                  <c:v>2.7208000000000001</c:v>
                </c:pt>
                <c:pt idx="104">
                  <c:v>2.7278666666666664</c:v>
                </c:pt>
                <c:pt idx="105">
                  <c:v>2.7349333333333332</c:v>
                </c:pt>
                <c:pt idx="106">
                  <c:v>2.742</c:v>
                </c:pt>
                <c:pt idx="107">
                  <c:v>2.7490666666666668</c:v>
                </c:pt>
                <c:pt idx="108">
                  <c:v>2.7561333333333335</c:v>
                </c:pt>
                <c:pt idx="109">
                  <c:v>2.7631999999999999</c:v>
                </c:pt>
                <c:pt idx="110">
                  <c:v>2.7702666666666667</c:v>
                </c:pt>
                <c:pt idx="111">
                  <c:v>2.7773333333333334</c:v>
                </c:pt>
                <c:pt idx="112">
                  <c:v>2.7843999999999998</c:v>
                </c:pt>
                <c:pt idx="113">
                  <c:v>2.7914666666666665</c:v>
                </c:pt>
                <c:pt idx="114">
                  <c:v>2.7985333333333333</c:v>
                </c:pt>
                <c:pt idx="115">
                  <c:v>2.8056000000000001</c:v>
                </c:pt>
                <c:pt idx="116">
                  <c:v>2.8126666666666669</c:v>
                </c:pt>
                <c:pt idx="117">
                  <c:v>2.8197333333333332</c:v>
                </c:pt>
                <c:pt idx="118">
                  <c:v>2.8268</c:v>
                </c:pt>
                <c:pt idx="119">
                  <c:v>2.8338666666666668</c:v>
                </c:pt>
                <c:pt idx="120">
                  <c:v>2.8409333333333331</c:v>
                </c:pt>
                <c:pt idx="121">
                  <c:v>2.8479999999999999</c:v>
                </c:pt>
                <c:pt idx="122">
                  <c:v>2.8550666666666666</c:v>
                </c:pt>
                <c:pt idx="123">
                  <c:v>2.8621333333333334</c:v>
                </c:pt>
                <c:pt idx="124">
                  <c:v>2.8692000000000002</c:v>
                </c:pt>
                <c:pt idx="125">
                  <c:v>2.8762666666666665</c:v>
                </c:pt>
                <c:pt idx="126">
                  <c:v>2.8833333333333333</c:v>
                </c:pt>
                <c:pt idx="127">
                  <c:v>2.8904000000000001</c:v>
                </c:pt>
                <c:pt idx="128">
                  <c:v>2.8974666666666664</c:v>
                </c:pt>
                <c:pt idx="129">
                  <c:v>2.9045333333333332</c:v>
                </c:pt>
                <c:pt idx="130">
                  <c:v>2.9116</c:v>
                </c:pt>
                <c:pt idx="131">
                  <c:v>2.9186666666666667</c:v>
                </c:pt>
                <c:pt idx="132">
                  <c:v>2.9257333333333335</c:v>
                </c:pt>
                <c:pt idx="133">
                  <c:v>2.9327999999999999</c:v>
                </c:pt>
                <c:pt idx="134">
                  <c:v>2.9398666666666666</c:v>
                </c:pt>
                <c:pt idx="135">
                  <c:v>2.9469333333333334</c:v>
                </c:pt>
                <c:pt idx="136">
                  <c:v>2.9539999999999997</c:v>
                </c:pt>
                <c:pt idx="137">
                  <c:v>2.9610666666666665</c:v>
                </c:pt>
                <c:pt idx="138">
                  <c:v>2.9681333333333333</c:v>
                </c:pt>
                <c:pt idx="139">
                  <c:v>2.9752000000000001</c:v>
                </c:pt>
                <c:pt idx="140">
                  <c:v>2.9822666666666668</c:v>
                </c:pt>
                <c:pt idx="141">
                  <c:v>2.9893333333333332</c:v>
                </c:pt>
                <c:pt idx="142">
                  <c:v>2.9964</c:v>
                </c:pt>
                <c:pt idx="143">
                  <c:v>3.0034666666666667</c:v>
                </c:pt>
                <c:pt idx="144">
                  <c:v>3.0105333333333335</c:v>
                </c:pt>
                <c:pt idx="145">
                  <c:v>3.0176000000000003</c:v>
                </c:pt>
                <c:pt idx="146">
                  <c:v>3.0246666666666671</c:v>
                </c:pt>
                <c:pt idx="147">
                  <c:v>3.0317333333333338</c:v>
                </c:pt>
                <c:pt idx="148">
                  <c:v>3.0388000000000006</c:v>
                </c:pt>
                <c:pt idx="149">
                  <c:v>3.0458666666666674</c:v>
                </c:pt>
                <c:pt idx="150">
                  <c:v>3.0529333333333342</c:v>
                </c:pt>
                <c:pt idx="151">
                  <c:v>3.0600000000000009</c:v>
                </c:pt>
                <c:pt idx="152">
                  <c:v>3.0670666666666677</c:v>
                </c:pt>
                <c:pt idx="153">
                  <c:v>3.0741333333333345</c:v>
                </c:pt>
                <c:pt idx="154">
                  <c:v>3.0812000000000013</c:v>
                </c:pt>
                <c:pt idx="155">
                  <c:v>3.088266666666668</c:v>
                </c:pt>
                <c:pt idx="156">
                  <c:v>3.0953333333333348</c:v>
                </c:pt>
                <c:pt idx="157">
                  <c:v>3.1024000000000016</c:v>
                </c:pt>
                <c:pt idx="158">
                  <c:v>3.1094666666666684</c:v>
                </c:pt>
                <c:pt idx="159">
                  <c:v>3.1165333333333352</c:v>
                </c:pt>
                <c:pt idx="160">
                  <c:v>3.1236000000000019</c:v>
                </c:pt>
                <c:pt idx="161">
                  <c:v>3.1306666666666687</c:v>
                </c:pt>
                <c:pt idx="162">
                  <c:v>3.1377333333333355</c:v>
                </c:pt>
                <c:pt idx="163">
                  <c:v>3.1448000000000023</c:v>
                </c:pt>
                <c:pt idx="164">
                  <c:v>3.151866666666669</c:v>
                </c:pt>
                <c:pt idx="165">
                  <c:v>3.1589333333333358</c:v>
                </c:pt>
                <c:pt idx="166">
                  <c:v>3.1660000000000026</c:v>
                </c:pt>
                <c:pt idx="167">
                  <c:v>3.1730666666666694</c:v>
                </c:pt>
                <c:pt idx="168">
                  <c:v>3.1801333333333361</c:v>
                </c:pt>
                <c:pt idx="169">
                  <c:v>3.1872000000000029</c:v>
                </c:pt>
                <c:pt idx="170">
                  <c:v>3.1942666666666697</c:v>
                </c:pt>
                <c:pt idx="171">
                  <c:v>3.2013333333333365</c:v>
                </c:pt>
                <c:pt idx="172">
                  <c:v>3.2084000000000032</c:v>
                </c:pt>
                <c:pt idx="173">
                  <c:v>3.21546666666667</c:v>
                </c:pt>
                <c:pt idx="174">
                  <c:v>3.2225333333333368</c:v>
                </c:pt>
                <c:pt idx="175">
                  <c:v>3.2296000000000036</c:v>
                </c:pt>
                <c:pt idx="176">
                  <c:v>3.2366666666666704</c:v>
                </c:pt>
                <c:pt idx="177">
                  <c:v>3.2437333333333371</c:v>
                </c:pt>
                <c:pt idx="178">
                  <c:v>3.2508000000000039</c:v>
                </c:pt>
                <c:pt idx="179">
                  <c:v>3.2578666666666707</c:v>
                </c:pt>
                <c:pt idx="180">
                  <c:v>3.2649333333333375</c:v>
                </c:pt>
                <c:pt idx="181">
                  <c:v>3.2720000000000042</c:v>
                </c:pt>
                <c:pt idx="182">
                  <c:v>3.279066666666671</c:v>
                </c:pt>
                <c:pt idx="183">
                  <c:v>3.2861333333333378</c:v>
                </c:pt>
                <c:pt idx="184">
                  <c:v>3.2932000000000046</c:v>
                </c:pt>
                <c:pt idx="185">
                  <c:v>3.3002666666666713</c:v>
                </c:pt>
                <c:pt idx="186">
                  <c:v>3.3073333333333381</c:v>
                </c:pt>
                <c:pt idx="187">
                  <c:v>3.3144000000000049</c:v>
                </c:pt>
                <c:pt idx="188">
                  <c:v>3.3214666666666717</c:v>
                </c:pt>
                <c:pt idx="189">
                  <c:v>3.3285333333333385</c:v>
                </c:pt>
                <c:pt idx="190">
                  <c:v>3.3356000000000052</c:v>
                </c:pt>
                <c:pt idx="191">
                  <c:v>3.342666666666672</c:v>
                </c:pt>
                <c:pt idx="192">
                  <c:v>3.3497333333333388</c:v>
                </c:pt>
                <c:pt idx="193">
                  <c:v>3.3568000000000056</c:v>
                </c:pt>
                <c:pt idx="194">
                  <c:v>3.3638666666666723</c:v>
                </c:pt>
                <c:pt idx="195">
                  <c:v>3.3709333333333391</c:v>
                </c:pt>
                <c:pt idx="196">
                  <c:v>3.3780000000000059</c:v>
                </c:pt>
                <c:pt idx="197">
                  <c:v>3.3850666666666727</c:v>
                </c:pt>
                <c:pt idx="198">
                  <c:v>3.3921333333333394</c:v>
                </c:pt>
                <c:pt idx="199">
                  <c:v>3.3992000000000062</c:v>
                </c:pt>
                <c:pt idx="200">
                  <c:v>3.406266666666673</c:v>
                </c:pt>
                <c:pt idx="201">
                  <c:v>3.4133333333333398</c:v>
                </c:pt>
                <c:pt idx="202">
                  <c:v>3.4204000000000065</c:v>
                </c:pt>
                <c:pt idx="203">
                  <c:v>3.4274666666666733</c:v>
                </c:pt>
                <c:pt idx="204">
                  <c:v>3.4345333333333401</c:v>
                </c:pt>
                <c:pt idx="205">
                  <c:v>3.4416000000000069</c:v>
                </c:pt>
                <c:pt idx="206">
                  <c:v>3.4486666666666737</c:v>
                </c:pt>
                <c:pt idx="207">
                  <c:v>3.4557333333333404</c:v>
                </c:pt>
                <c:pt idx="208">
                  <c:v>3.4628000000000072</c:v>
                </c:pt>
                <c:pt idx="209">
                  <c:v>3.469866666666674</c:v>
                </c:pt>
                <c:pt idx="210">
                  <c:v>3.4769333333333408</c:v>
                </c:pt>
                <c:pt idx="211">
                  <c:v>3.4840000000000075</c:v>
                </c:pt>
                <c:pt idx="212">
                  <c:v>3.4910666666666743</c:v>
                </c:pt>
                <c:pt idx="213">
                  <c:v>3.4981333333333411</c:v>
                </c:pt>
                <c:pt idx="214">
                  <c:v>3.5052000000000079</c:v>
                </c:pt>
                <c:pt idx="215">
                  <c:v>3.5122666666666746</c:v>
                </c:pt>
                <c:pt idx="216">
                  <c:v>3.5193333333333414</c:v>
                </c:pt>
                <c:pt idx="217">
                  <c:v>3.5264000000000082</c:v>
                </c:pt>
                <c:pt idx="218">
                  <c:v>3.533466666666675</c:v>
                </c:pt>
                <c:pt idx="219">
                  <c:v>3.5405333333333417</c:v>
                </c:pt>
                <c:pt idx="220">
                  <c:v>3.5476000000000085</c:v>
                </c:pt>
                <c:pt idx="221">
                  <c:v>3.5546666666666753</c:v>
                </c:pt>
                <c:pt idx="222">
                  <c:v>3.5617333333333421</c:v>
                </c:pt>
                <c:pt idx="223">
                  <c:v>3.5688000000000089</c:v>
                </c:pt>
                <c:pt idx="224">
                  <c:v>3.5758666666666756</c:v>
                </c:pt>
                <c:pt idx="225">
                  <c:v>3.5829333333333424</c:v>
                </c:pt>
                <c:pt idx="226">
                  <c:v>3.5900000000000092</c:v>
                </c:pt>
                <c:pt idx="227">
                  <c:v>3.597066666666676</c:v>
                </c:pt>
                <c:pt idx="228">
                  <c:v>3.6041333333333427</c:v>
                </c:pt>
                <c:pt idx="229">
                  <c:v>3.6112000000000095</c:v>
                </c:pt>
                <c:pt idx="230">
                  <c:v>3.6182666666666763</c:v>
                </c:pt>
                <c:pt idx="231">
                  <c:v>3.6253333333333431</c:v>
                </c:pt>
                <c:pt idx="232">
                  <c:v>3.6324000000000098</c:v>
                </c:pt>
                <c:pt idx="233">
                  <c:v>3.6394666666666766</c:v>
                </c:pt>
                <c:pt idx="234">
                  <c:v>3.6465333333333434</c:v>
                </c:pt>
                <c:pt idx="235">
                  <c:v>3.6536000000000102</c:v>
                </c:pt>
                <c:pt idx="236">
                  <c:v>3.6606666666666769</c:v>
                </c:pt>
                <c:pt idx="237">
                  <c:v>3.6677333333333437</c:v>
                </c:pt>
                <c:pt idx="238">
                  <c:v>3.6748000000000105</c:v>
                </c:pt>
                <c:pt idx="239">
                  <c:v>3.6818666666666773</c:v>
                </c:pt>
                <c:pt idx="240">
                  <c:v>3.6889333333333441</c:v>
                </c:pt>
                <c:pt idx="241">
                  <c:v>3.6960000000000108</c:v>
                </c:pt>
                <c:pt idx="242">
                  <c:v>3.7030666666666776</c:v>
                </c:pt>
                <c:pt idx="243">
                  <c:v>3.7101333333333444</c:v>
                </c:pt>
                <c:pt idx="244">
                  <c:v>3.7172000000000112</c:v>
                </c:pt>
                <c:pt idx="245">
                  <c:v>3.7242666666666779</c:v>
                </c:pt>
                <c:pt idx="246">
                  <c:v>3.7313333333333447</c:v>
                </c:pt>
                <c:pt idx="247">
                  <c:v>3.7384000000000115</c:v>
                </c:pt>
                <c:pt idx="248">
                  <c:v>3.7454666666666783</c:v>
                </c:pt>
                <c:pt idx="249">
                  <c:v>3.752533333333345</c:v>
                </c:pt>
                <c:pt idx="250">
                  <c:v>3.7596000000000118</c:v>
                </c:pt>
                <c:pt idx="251">
                  <c:v>3.7666666666666786</c:v>
                </c:pt>
                <c:pt idx="252">
                  <c:v>3.7737333333333454</c:v>
                </c:pt>
                <c:pt idx="253">
                  <c:v>3.7808000000000122</c:v>
                </c:pt>
                <c:pt idx="254">
                  <c:v>3.7878666666666789</c:v>
                </c:pt>
                <c:pt idx="255">
                  <c:v>3.7949333333333457</c:v>
                </c:pt>
                <c:pt idx="256">
                  <c:v>3.8020000000000125</c:v>
                </c:pt>
                <c:pt idx="257">
                  <c:v>3.8090666666666793</c:v>
                </c:pt>
                <c:pt idx="258">
                  <c:v>3.816133333333346</c:v>
                </c:pt>
                <c:pt idx="259">
                  <c:v>3.8232000000000128</c:v>
                </c:pt>
                <c:pt idx="260">
                  <c:v>3.8302666666666796</c:v>
                </c:pt>
                <c:pt idx="261">
                  <c:v>3.8373333333333464</c:v>
                </c:pt>
                <c:pt idx="262">
                  <c:v>3.8444000000000131</c:v>
                </c:pt>
                <c:pt idx="263">
                  <c:v>3.8514666666666799</c:v>
                </c:pt>
                <c:pt idx="264">
                  <c:v>3.8585333333333467</c:v>
                </c:pt>
                <c:pt idx="265">
                  <c:v>3.8656000000000135</c:v>
                </c:pt>
                <c:pt idx="266">
                  <c:v>3.8726666666666802</c:v>
                </c:pt>
                <c:pt idx="267">
                  <c:v>3.879733333333347</c:v>
                </c:pt>
                <c:pt idx="268">
                  <c:v>3.8868000000000138</c:v>
                </c:pt>
                <c:pt idx="269">
                  <c:v>3.8938666666666806</c:v>
                </c:pt>
                <c:pt idx="270">
                  <c:v>3.9009333333333474</c:v>
                </c:pt>
                <c:pt idx="271">
                  <c:v>3.9080000000000141</c:v>
                </c:pt>
                <c:pt idx="272">
                  <c:v>3.9150666666666809</c:v>
                </c:pt>
                <c:pt idx="273">
                  <c:v>3.9221333333333477</c:v>
                </c:pt>
                <c:pt idx="274">
                  <c:v>3.9292000000000145</c:v>
                </c:pt>
                <c:pt idx="275">
                  <c:v>3.9362666666666812</c:v>
                </c:pt>
                <c:pt idx="276">
                  <c:v>3.943333333333348</c:v>
                </c:pt>
                <c:pt idx="277">
                  <c:v>3.9504000000000148</c:v>
                </c:pt>
                <c:pt idx="278">
                  <c:v>3.9574666666666816</c:v>
                </c:pt>
                <c:pt idx="279">
                  <c:v>3.9645333333333483</c:v>
                </c:pt>
                <c:pt idx="280">
                  <c:v>3.9716000000000151</c:v>
                </c:pt>
                <c:pt idx="281">
                  <c:v>3.9786666666666819</c:v>
                </c:pt>
                <c:pt idx="282">
                  <c:v>3.9857333333333487</c:v>
                </c:pt>
                <c:pt idx="283">
                  <c:v>3.9928000000000154</c:v>
                </c:pt>
                <c:pt idx="284">
                  <c:v>3.9998666666666822</c:v>
                </c:pt>
                <c:pt idx="285">
                  <c:v>4.0069333333333486</c:v>
                </c:pt>
                <c:pt idx="286">
                  <c:v>4.0140000000000153</c:v>
                </c:pt>
                <c:pt idx="287">
                  <c:v>4.0210666666666821</c:v>
                </c:pt>
                <c:pt idx="288">
                  <c:v>4.0281333333333489</c:v>
                </c:pt>
                <c:pt idx="289">
                  <c:v>4.0352000000000157</c:v>
                </c:pt>
                <c:pt idx="290">
                  <c:v>4.0422666666666824</c:v>
                </c:pt>
                <c:pt idx="291">
                  <c:v>4.0493333333333492</c:v>
                </c:pt>
                <c:pt idx="292">
                  <c:v>4.056400000000016</c:v>
                </c:pt>
                <c:pt idx="293">
                  <c:v>4.0634666666666828</c:v>
                </c:pt>
                <c:pt idx="294">
                  <c:v>4.0705333333333495</c:v>
                </c:pt>
                <c:pt idx="295">
                  <c:v>4.0776000000000163</c:v>
                </c:pt>
                <c:pt idx="296">
                  <c:v>4.0846666666666831</c:v>
                </c:pt>
                <c:pt idx="297">
                  <c:v>4.0917333333333499</c:v>
                </c:pt>
                <c:pt idx="298">
                  <c:v>4.0988000000000167</c:v>
                </c:pt>
                <c:pt idx="299">
                  <c:v>4.1058666666666834</c:v>
                </c:pt>
                <c:pt idx="300">
                  <c:v>4.1129333333333502</c:v>
                </c:pt>
                <c:pt idx="301">
                  <c:v>4.120000000000017</c:v>
                </c:pt>
                <c:pt idx="302">
                  <c:v>4.1270666666666838</c:v>
                </c:pt>
                <c:pt idx="303">
                  <c:v>4.1341333333333505</c:v>
                </c:pt>
                <c:pt idx="304">
                  <c:v>4.1412000000000173</c:v>
                </c:pt>
                <c:pt idx="305">
                  <c:v>4.1482666666666841</c:v>
                </c:pt>
                <c:pt idx="306">
                  <c:v>4.1553333333333509</c:v>
                </c:pt>
                <c:pt idx="307">
                  <c:v>4.1624000000000176</c:v>
                </c:pt>
                <c:pt idx="308">
                  <c:v>4.1694666666666844</c:v>
                </c:pt>
                <c:pt idx="309">
                  <c:v>4.1765333333333512</c:v>
                </c:pt>
                <c:pt idx="310">
                  <c:v>4.183600000000018</c:v>
                </c:pt>
                <c:pt idx="311">
                  <c:v>4.1906666666666847</c:v>
                </c:pt>
                <c:pt idx="312">
                  <c:v>4.1977333333333515</c:v>
                </c:pt>
                <c:pt idx="313">
                  <c:v>4.2048000000000183</c:v>
                </c:pt>
                <c:pt idx="314">
                  <c:v>4.2118666666666851</c:v>
                </c:pt>
                <c:pt idx="315">
                  <c:v>4.2189333333333519</c:v>
                </c:pt>
                <c:pt idx="316">
                  <c:v>4.2260000000000186</c:v>
                </c:pt>
                <c:pt idx="317">
                  <c:v>4.2330666666666854</c:v>
                </c:pt>
                <c:pt idx="318">
                  <c:v>4.2401333333333522</c:v>
                </c:pt>
                <c:pt idx="319">
                  <c:v>4.247200000000019</c:v>
                </c:pt>
                <c:pt idx="320">
                  <c:v>4.2542666666666857</c:v>
                </c:pt>
                <c:pt idx="321">
                  <c:v>4.2613333333333525</c:v>
                </c:pt>
                <c:pt idx="322">
                  <c:v>4.2684000000000193</c:v>
                </c:pt>
                <c:pt idx="323">
                  <c:v>4.2754666666666861</c:v>
                </c:pt>
                <c:pt idx="324">
                  <c:v>4.2825333333333528</c:v>
                </c:pt>
                <c:pt idx="325">
                  <c:v>4.2896000000000196</c:v>
                </c:pt>
                <c:pt idx="326">
                  <c:v>4.2966666666666864</c:v>
                </c:pt>
                <c:pt idx="327">
                  <c:v>4.3037333333333532</c:v>
                </c:pt>
                <c:pt idx="328">
                  <c:v>4.3108000000000199</c:v>
                </c:pt>
                <c:pt idx="329">
                  <c:v>4.3178666666666867</c:v>
                </c:pt>
                <c:pt idx="330">
                  <c:v>4.3249333333333535</c:v>
                </c:pt>
                <c:pt idx="331">
                  <c:v>4.3320000000000203</c:v>
                </c:pt>
                <c:pt idx="332">
                  <c:v>4.3390666666666871</c:v>
                </c:pt>
                <c:pt idx="333">
                  <c:v>4.3461333333333538</c:v>
                </c:pt>
                <c:pt idx="334">
                  <c:v>4.3532000000000206</c:v>
                </c:pt>
                <c:pt idx="335">
                  <c:v>4.3602666666666874</c:v>
                </c:pt>
                <c:pt idx="336">
                  <c:v>4.3673333333333542</c:v>
                </c:pt>
                <c:pt idx="337">
                  <c:v>4.3744000000000209</c:v>
                </c:pt>
                <c:pt idx="338">
                  <c:v>4.3814666666666877</c:v>
                </c:pt>
                <c:pt idx="339">
                  <c:v>4.3885333333333545</c:v>
                </c:pt>
                <c:pt idx="340">
                  <c:v>4.3956000000000213</c:v>
                </c:pt>
                <c:pt idx="341">
                  <c:v>4.402666666666688</c:v>
                </c:pt>
                <c:pt idx="342">
                  <c:v>4.4097333333333548</c:v>
                </c:pt>
                <c:pt idx="343">
                  <c:v>4.4168000000000216</c:v>
                </c:pt>
                <c:pt idx="344">
                  <c:v>4.4238666666666884</c:v>
                </c:pt>
                <c:pt idx="345">
                  <c:v>4.4309333333333552</c:v>
                </c:pt>
                <c:pt idx="346">
                  <c:v>4.4380000000000219</c:v>
                </c:pt>
                <c:pt idx="347">
                  <c:v>4.4450666666666887</c:v>
                </c:pt>
                <c:pt idx="348">
                  <c:v>4.4521333333333555</c:v>
                </c:pt>
                <c:pt idx="349">
                  <c:v>4.4592000000000223</c:v>
                </c:pt>
                <c:pt idx="350">
                  <c:v>4.466266666666689</c:v>
                </c:pt>
                <c:pt idx="351">
                  <c:v>4.4733333333333558</c:v>
                </c:pt>
                <c:pt idx="352">
                  <c:v>4.4804000000000226</c:v>
                </c:pt>
                <c:pt idx="353">
                  <c:v>4.4874666666666894</c:v>
                </c:pt>
                <c:pt idx="354">
                  <c:v>4.4945333333333561</c:v>
                </c:pt>
                <c:pt idx="355">
                  <c:v>4.5016000000000229</c:v>
                </c:pt>
                <c:pt idx="356">
                  <c:v>4.5086666666666897</c:v>
                </c:pt>
                <c:pt idx="357">
                  <c:v>4.5157333333333565</c:v>
                </c:pt>
                <c:pt idx="358">
                  <c:v>4.5228000000000232</c:v>
                </c:pt>
                <c:pt idx="359">
                  <c:v>4.52986666666669</c:v>
                </c:pt>
                <c:pt idx="360">
                  <c:v>4.5369333333333568</c:v>
                </c:pt>
                <c:pt idx="361">
                  <c:v>4.5440000000000236</c:v>
                </c:pt>
                <c:pt idx="362">
                  <c:v>4.5510666666666904</c:v>
                </c:pt>
                <c:pt idx="363">
                  <c:v>4.5581333333333571</c:v>
                </c:pt>
                <c:pt idx="364">
                  <c:v>4.5652000000000239</c:v>
                </c:pt>
                <c:pt idx="365">
                  <c:v>4.5722666666666907</c:v>
                </c:pt>
                <c:pt idx="366">
                  <c:v>4.5793333333333575</c:v>
                </c:pt>
                <c:pt idx="367">
                  <c:v>4.5864000000000242</c:v>
                </c:pt>
                <c:pt idx="368">
                  <c:v>4.593466666666691</c:v>
                </c:pt>
                <c:pt idx="369">
                  <c:v>4.6005333333333578</c:v>
                </c:pt>
                <c:pt idx="370">
                  <c:v>4.6076000000000246</c:v>
                </c:pt>
                <c:pt idx="371">
                  <c:v>4.6146666666666913</c:v>
                </c:pt>
                <c:pt idx="372">
                  <c:v>4.6217333333333581</c:v>
                </c:pt>
                <c:pt idx="373">
                  <c:v>4.6288000000000249</c:v>
                </c:pt>
                <c:pt idx="374">
                  <c:v>4.6358666666666917</c:v>
                </c:pt>
                <c:pt idx="375">
                  <c:v>4.6429333333333584</c:v>
                </c:pt>
                <c:pt idx="376">
                  <c:v>4.6500000000000252</c:v>
                </c:pt>
                <c:pt idx="377">
                  <c:v>4.657066666666692</c:v>
                </c:pt>
                <c:pt idx="378">
                  <c:v>4.6641333333333588</c:v>
                </c:pt>
                <c:pt idx="379">
                  <c:v>4.6712000000000256</c:v>
                </c:pt>
                <c:pt idx="380">
                  <c:v>4.6782666666666923</c:v>
                </c:pt>
                <c:pt idx="381">
                  <c:v>4.6853333333333591</c:v>
                </c:pt>
                <c:pt idx="382">
                  <c:v>4.6924000000000259</c:v>
                </c:pt>
                <c:pt idx="383">
                  <c:v>4.6994666666666927</c:v>
                </c:pt>
                <c:pt idx="384">
                  <c:v>4.7065333333333594</c:v>
                </c:pt>
                <c:pt idx="385">
                  <c:v>4.7136000000000262</c:v>
                </c:pt>
                <c:pt idx="386">
                  <c:v>4.720666666666693</c:v>
                </c:pt>
                <c:pt idx="387">
                  <c:v>4.7277333333333598</c:v>
                </c:pt>
                <c:pt idx="388">
                  <c:v>4.7348000000000265</c:v>
                </c:pt>
                <c:pt idx="389">
                  <c:v>4.7418666666666933</c:v>
                </c:pt>
                <c:pt idx="390">
                  <c:v>4.7489333333333601</c:v>
                </c:pt>
                <c:pt idx="391">
                  <c:v>4.7560000000000269</c:v>
                </c:pt>
                <c:pt idx="392">
                  <c:v>4.7630666666666936</c:v>
                </c:pt>
                <c:pt idx="393">
                  <c:v>4.7701333333333604</c:v>
                </c:pt>
                <c:pt idx="394">
                  <c:v>4.7772000000000272</c:v>
                </c:pt>
                <c:pt idx="395">
                  <c:v>4.784266666666694</c:v>
                </c:pt>
                <c:pt idx="396">
                  <c:v>4.7913333333333608</c:v>
                </c:pt>
                <c:pt idx="397">
                  <c:v>4.7984000000000275</c:v>
                </c:pt>
                <c:pt idx="398">
                  <c:v>4.8054666666666943</c:v>
                </c:pt>
                <c:pt idx="399">
                  <c:v>4.8125333333333611</c:v>
                </c:pt>
                <c:pt idx="400">
                  <c:v>4.8196000000000279</c:v>
                </c:pt>
                <c:pt idx="401">
                  <c:v>4.8266666666666946</c:v>
                </c:pt>
                <c:pt idx="402">
                  <c:v>4.8337333333333614</c:v>
                </c:pt>
                <c:pt idx="403">
                  <c:v>4.8408000000000282</c:v>
                </c:pt>
                <c:pt idx="404">
                  <c:v>4.847866666666695</c:v>
                </c:pt>
                <c:pt idx="405">
                  <c:v>4.8549333333333617</c:v>
                </c:pt>
                <c:pt idx="406">
                  <c:v>4.8620000000000285</c:v>
                </c:pt>
                <c:pt idx="407">
                  <c:v>4.8690666666666953</c:v>
                </c:pt>
                <c:pt idx="408">
                  <c:v>4.8761333333333621</c:v>
                </c:pt>
                <c:pt idx="409">
                  <c:v>4.8832000000000289</c:v>
                </c:pt>
                <c:pt idx="410">
                  <c:v>4.8902666666666956</c:v>
                </c:pt>
                <c:pt idx="411">
                  <c:v>4.8973333333333624</c:v>
                </c:pt>
                <c:pt idx="412">
                  <c:v>4.9044000000000292</c:v>
                </c:pt>
                <c:pt idx="413">
                  <c:v>4.911466666666696</c:v>
                </c:pt>
                <c:pt idx="414">
                  <c:v>4.9185333333333627</c:v>
                </c:pt>
                <c:pt idx="415">
                  <c:v>4.9256000000000295</c:v>
                </c:pt>
                <c:pt idx="416">
                  <c:v>4.9326666666666963</c:v>
                </c:pt>
                <c:pt idx="417">
                  <c:v>4.9397333333333631</c:v>
                </c:pt>
                <c:pt idx="418">
                  <c:v>4.9468000000000298</c:v>
                </c:pt>
                <c:pt idx="419">
                  <c:v>4.9538666666666966</c:v>
                </c:pt>
                <c:pt idx="420">
                  <c:v>4.9609333333333634</c:v>
                </c:pt>
                <c:pt idx="421">
                  <c:v>4.9680000000000302</c:v>
                </c:pt>
                <c:pt idx="422">
                  <c:v>4.9750666666666969</c:v>
                </c:pt>
                <c:pt idx="423">
                  <c:v>4.9821333333333637</c:v>
                </c:pt>
                <c:pt idx="424">
                  <c:v>4.9892000000000305</c:v>
                </c:pt>
                <c:pt idx="425">
                  <c:v>4.9962666666666973</c:v>
                </c:pt>
                <c:pt idx="426">
                  <c:v>5.0033333333333641</c:v>
                </c:pt>
                <c:pt idx="427">
                  <c:v>5.0104000000000308</c:v>
                </c:pt>
                <c:pt idx="428">
                  <c:v>5.0174666666666976</c:v>
                </c:pt>
                <c:pt idx="429">
                  <c:v>5.0245333333333644</c:v>
                </c:pt>
                <c:pt idx="430">
                  <c:v>5.0316000000000312</c:v>
                </c:pt>
                <c:pt idx="431">
                  <c:v>5.0386666666666979</c:v>
                </c:pt>
                <c:pt idx="432">
                  <c:v>5.0457333333333647</c:v>
                </c:pt>
                <c:pt idx="433">
                  <c:v>5.0528000000000315</c:v>
                </c:pt>
                <c:pt idx="434">
                  <c:v>5.0598666666666983</c:v>
                </c:pt>
                <c:pt idx="435">
                  <c:v>5.066933333333365</c:v>
                </c:pt>
                <c:pt idx="436">
                  <c:v>5.0740000000000318</c:v>
                </c:pt>
                <c:pt idx="437">
                  <c:v>5.0810666666666986</c:v>
                </c:pt>
                <c:pt idx="438">
                  <c:v>5.0881333333333654</c:v>
                </c:pt>
                <c:pt idx="439">
                  <c:v>5.0952000000000321</c:v>
                </c:pt>
                <c:pt idx="440">
                  <c:v>5.1022666666666989</c:v>
                </c:pt>
                <c:pt idx="441">
                  <c:v>5.1093333333333657</c:v>
                </c:pt>
                <c:pt idx="442">
                  <c:v>5.1164000000000325</c:v>
                </c:pt>
                <c:pt idx="443">
                  <c:v>5.1234666666666993</c:v>
                </c:pt>
                <c:pt idx="444">
                  <c:v>5.130533333333366</c:v>
                </c:pt>
                <c:pt idx="445">
                  <c:v>5.1376000000000328</c:v>
                </c:pt>
                <c:pt idx="446">
                  <c:v>5.1446666666666996</c:v>
                </c:pt>
                <c:pt idx="447">
                  <c:v>5.1517333333333664</c:v>
                </c:pt>
                <c:pt idx="448">
                  <c:v>5.1588000000000331</c:v>
                </c:pt>
                <c:pt idx="449">
                  <c:v>5.1658666666666999</c:v>
                </c:pt>
                <c:pt idx="450">
                  <c:v>5.1729333333333667</c:v>
                </c:pt>
                <c:pt idx="451">
                  <c:v>5.1800000000000335</c:v>
                </c:pt>
                <c:pt idx="452">
                  <c:v>5.1870666666667002</c:v>
                </c:pt>
                <c:pt idx="453">
                  <c:v>5.194133333333367</c:v>
                </c:pt>
                <c:pt idx="454">
                  <c:v>5.2012000000000338</c:v>
                </c:pt>
                <c:pt idx="455">
                  <c:v>5.2082666666667006</c:v>
                </c:pt>
                <c:pt idx="456">
                  <c:v>5.2153333333333673</c:v>
                </c:pt>
                <c:pt idx="457">
                  <c:v>5.2224000000000341</c:v>
                </c:pt>
                <c:pt idx="458">
                  <c:v>5.2294666666667009</c:v>
                </c:pt>
                <c:pt idx="459">
                  <c:v>5.2365333333333677</c:v>
                </c:pt>
                <c:pt idx="460">
                  <c:v>5.2436000000000345</c:v>
                </c:pt>
                <c:pt idx="461">
                  <c:v>5.2506666666667012</c:v>
                </c:pt>
                <c:pt idx="462">
                  <c:v>5.257733333333368</c:v>
                </c:pt>
                <c:pt idx="463">
                  <c:v>5.2648000000000348</c:v>
                </c:pt>
                <c:pt idx="464">
                  <c:v>5.2718666666667016</c:v>
                </c:pt>
                <c:pt idx="465">
                  <c:v>5.2789333333333683</c:v>
                </c:pt>
                <c:pt idx="466">
                  <c:v>5.2860000000000351</c:v>
                </c:pt>
                <c:pt idx="467">
                  <c:v>5.2930666666667019</c:v>
                </c:pt>
                <c:pt idx="468">
                  <c:v>5.3001333333333687</c:v>
                </c:pt>
                <c:pt idx="469">
                  <c:v>5.3072000000000354</c:v>
                </c:pt>
                <c:pt idx="470">
                  <c:v>5.3142666666667022</c:v>
                </c:pt>
                <c:pt idx="471">
                  <c:v>5.321333333333369</c:v>
                </c:pt>
                <c:pt idx="472">
                  <c:v>5.3284000000000358</c:v>
                </c:pt>
                <c:pt idx="473">
                  <c:v>5.3354666666667026</c:v>
                </c:pt>
                <c:pt idx="474">
                  <c:v>5.3425333333333693</c:v>
                </c:pt>
                <c:pt idx="475">
                  <c:v>5.3496000000000361</c:v>
                </c:pt>
                <c:pt idx="476">
                  <c:v>5.3566666666667029</c:v>
                </c:pt>
                <c:pt idx="477">
                  <c:v>5.3637333333333697</c:v>
                </c:pt>
                <c:pt idx="478">
                  <c:v>5.3708000000000364</c:v>
                </c:pt>
                <c:pt idx="479">
                  <c:v>5.3778666666667032</c:v>
                </c:pt>
                <c:pt idx="480">
                  <c:v>5.38493333333337</c:v>
                </c:pt>
                <c:pt idx="481">
                  <c:v>5.3920000000000368</c:v>
                </c:pt>
                <c:pt idx="482">
                  <c:v>5.3990666666667035</c:v>
                </c:pt>
                <c:pt idx="483">
                  <c:v>5.4061333333333703</c:v>
                </c:pt>
                <c:pt idx="484">
                  <c:v>5.4132000000000371</c:v>
                </c:pt>
                <c:pt idx="485">
                  <c:v>5.4202666666667039</c:v>
                </c:pt>
                <c:pt idx="486">
                  <c:v>5.4273333333333706</c:v>
                </c:pt>
                <c:pt idx="487">
                  <c:v>5.4344000000000374</c:v>
                </c:pt>
                <c:pt idx="488">
                  <c:v>5.4414666666667042</c:v>
                </c:pt>
                <c:pt idx="489">
                  <c:v>5.448533333333371</c:v>
                </c:pt>
                <c:pt idx="490">
                  <c:v>5.4556000000000378</c:v>
                </c:pt>
                <c:pt idx="491">
                  <c:v>5.4626666666667045</c:v>
                </c:pt>
                <c:pt idx="492">
                  <c:v>5.4697333333333713</c:v>
                </c:pt>
                <c:pt idx="493">
                  <c:v>5.4768000000000381</c:v>
                </c:pt>
                <c:pt idx="494">
                  <c:v>5.4838666666667049</c:v>
                </c:pt>
                <c:pt idx="495">
                  <c:v>5.4909333333333716</c:v>
                </c:pt>
                <c:pt idx="496">
                  <c:v>5.4980000000000384</c:v>
                </c:pt>
                <c:pt idx="497">
                  <c:v>5.5050666666667052</c:v>
                </c:pt>
                <c:pt idx="498">
                  <c:v>5.512133333333372</c:v>
                </c:pt>
                <c:pt idx="499">
                  <c:v>5.5192000000000387</c:v>
                </c:pt>
                <c:pt idx="500">
                  <c:v>5.5262666666667055</c:v>
                </c:pt>
                <c:pt idx="501">
                  <c:v>5.5333333333333723</c:v>
                </c:pt>
                <c:pt idx="502">
                  <c:v>5.5404000000000391</c:v>
                </c:pt>
                <c:pt idx="503">
                  <c:v>5.5474666666667058</c:v>
                </c:pt>
                <c:pt idx="504">
                  <c:v>5.5545333333333726</c:v>
                </c:pt>
                <c:pt idx="505">
                  <c:v>5.5616000000000394</c:v>
                </c:pt>
                <c:pt idx="506">
                  <c:v>5.5686666666667062</c:v>
                </c:pt>
                <c:pt idx="507">
                  <c:v>5.575733333333373</c:v>
                </c:pt>
                <c:pt idx="508">
                  <c:v>5.5828000000000397</c:v>
                </c:pt>
                <c:pt idx="509">
                  <c:v>5.5898666666667065</c:v>
                </c:pt>
                <c:pt idx="510">
                  <c:v>5.5969333333333733</c:v>
                </c:pt>
                <c:pt idx="511">
                  <c:v>5.6040000000000401</c:v>
                </c:pt>
                <c:pt idx="512">
                  <c:v>5.6110666666667068</c:v>
                </c:pt>
                <c:pt idx="513">
                  <c:v>5.6181333333333736</c:v>
                </c:pt>
                <c:pt idx="514">
                  <c:v>5.6252000000000404</c:v>
                </c:pt>
                <c:pt idx="515">
                  <c:v>5.6322666666667072</c:v>
                </c:pt>
                <c:pt idx="516">
                  <c:v>5.6393333333333739</c:v>
                </c:pt>
                <c:pt idx="517">
                  <c:v>5.6464000000000407</c:v>
                </c:pt>
                <c:pt idx="518">
                  <c:v>5.6534666666667075</c:v>
                </c:pt>
                <c:pt idx="519">
                  <c:v>5.6605333333333743</c:v>
                </c:pt>
                <c:pt idx="520">
                  <c:v>5.667600000000041</c:v>
                </c:pt>
                <c:pt idx="521">
                  <c:v>5.6746666666667078</c:v>
                </c:pt>
                <c:pt idx="522">
                  <c:v>5.6817333333333746</c:v>
                </c:pt>
                <c:pt idx="523">
                  <c:v>5.6888000000000414</c:v>
                </c:pt>
                <c:pt idx="524">
                  <c:v>5.6958666666667082</c:v>
                </c:pt>
                <c:pt idx="525">
                  <c:v>5.7029333333333749</c:v>
                </c:pt>
                <c:pt idx="526">
                  <c:v>5.7100000000000417</c:v>
                </c:pt>
                <c:pt idx="527">
                  <c:v>5.7170666666667085</c:v>
                </c:pt>
                <c:pt idx="528">
                  <c:v>5.7241333333333753</c:v>
                </c:pt>
                <c:pt idx="529">
                  <c:v>5.731200000000042</c:v>
                </c:pt>
                <c:pt idx="530">
                  <c:v>5.7382666666667088</c:v>
                </c:pt>
                <c:pt idx="531">
                  <c:v>5.7453333333333756</c:v>
                </c:pt>
                <c:pt idx="532">
                  <c:v>5.7524000000000424</c:v>
                </c:pt>
                <c:pt idx="533">
                  <c:v>5.7594666666667091</c:v>
                </c:pt>
                <c:pt idx="534">
                  <c:v>5.7665333333333759</c:v>
                </c:pt>
                <c:pt idx="535">
                  <c:v>5.7736000000000427</c:v>
                </c:pt>
                <c:pt idx="536">
                  <c:v>5.7806666666667095</c:v>
                </c:pt>
                <c:pt idx="537">
                  <c:v>5.7877333333333763</c:v>
                </c:pt>
                <c:pt idx="538">
                  <c:v>5.794800000000043</c:v>
                </c:pt>
                <c:pt idx="539">
                  <c:v>5.8018666666667098</c:v>
                </c:pt>
                <c:pt idx="540">
                  <c:v>5.8089333333333766</c:v>
                </c:pt>
                <c:pt idx="541">
                  <c:v>5.8160000000000434</c:v>
                </c:pt>
                <c:pt idx="542">
                  <c:v>5.8230666666667101</c:v>
                </c:pt>
                <c:pt idx="543">
                  <c:v>5.8301333333333769</c:v>
                </c:pt>
                <c:pt idx="544">
                  <c:v>5.8372000000000437</c:v>
                </c:pt>
                <c:pt idx="545">
                  <c:v>5.8442666666667105</c:v>
                </c:pt>
                <c:pt idx="546">
                  <c:v>5.8513333333333772</c:v>
                </c:pt>
                <c:pt idx="547">
                  <c:v>5.858400000000044</c:v>
                </c:pt>
                <c:pt idx="548">
                  <c:v>5.8654666666667108</c:v>
                </c:pt>
                <c:pt idx="549">
                  <c:v>5.8725333333333776</c:v>
                </c:pt>
                <c:pt idx="550">
                  <c:v>5.8796000000000443</c:v>
                </c:pt>
                <c:pt idx="551">
                  <c:v>5.8866666666667111</c:v>
                </c:pt>
                <c:pt idx="552">
                  <c:v>5.8937333333333779</c:v>
                </c:pt>
                <c:pt idx="553">
                  <c:v>5.9008000000000447</c:v>
                </c:pt>
                <c:pt idx="554">
                  <c:v>5.9078666666667115</c:v>
                </c:pt>
                <c:pt idx="555">
                  <c:v>5.9149333333333782</c:v>
                </c:pt>
                <c:pt idx="556">
                  <c:v>5.922000000000045</c:v>
                </c:pt>
                <c:pt idx="557">
                  <c:v>5.9290666666667118</c:v>
                </c:pt>
                <c:pt idx="558">
                  <c:v>5.9361333333333786</c:v>
                </c:pt>
                <c:pt idx="559">
                  <c:v>5.9432000000000453</c:v>
                </c:pt>
                <c:pt idx="560">
                  <c:v>5.9502666666667121</c:v>
                </c:pt>
                <c:pt idx="561">
                  <c:v>5.9573333333333789</c:v>
                </c:pt>
                <c:pt idx="562">
                  <c:v>5.9644000000000457</c:v>
                </c:pt>
                <c:pt idx="563">
                  <c:v>5.9714666666667124</c:v>
                </c:pt>
                <c:pt idx="564">
                  <c:v>5.9785333333333792</c:v>
                </c:pt>
                <c:pt idx="565">
                  <c:v>5.985600000000046</c:v>
                </c:pt>
                <c:pt idx="566">
                  <c:v>5.9926666666667128</c:v>
                </c:pt>
                <c:pt idx="567">
                  <c:v>5.9997333333333795</c:v>
                </c:pt>
                <c:pt idx="568">
                  <c:v>6.0068000000000463</c:v>
                </c:pt>
                <c:pt idx="569">
                  <c:v>6.0138666666667131</c:v>
                </c:pt>
                <c:pt idx="570">
                  <c:v>6.0209333333333799</c:v>
                </c:pt>
                <c:pt idx="571">
                  <c:v>6.0280000000000467</c:v>
                </c:pt>
                <c:pt idx="572">
                  <c:v>6.0350666666667134</c:v>
                </c:pt>
                <c:pt idx="573">
                  <c:v>6.0421333333333802</c:v>
                </c:pt>
                <c:pt idx="574">
                  <c:v>6.049200000000047</c:v>
                </c:pt>
                <c:pt idx="575">
                  <c:v>6.0562666666667138</c:v>
                </c:pt>
                <c:pt idx="576">
                  <c:v>6.0633333333333805</c:v>
                </c:pt>
                <c:pt idx="577">
                  <c:v>6.0704000000000473</c:v>
                </c:pt>
                <c:pt idx="578">
                  <c:v>6.0774666666667141</c:v>
                </c:pt>
                <c:pt idx="579">
                  <c:v>6.0845333333333809</c:v>
                </c:pt>
                <c:pt idx="580">
                  <c:v>6.0916000000000476</c:v>
                </c:pt>
                <c:pt idx="581">
                  <c:v>6.0986666666667144</c:v>
                </c:pt>
                <c:pt idx="582">
                  <c:v>6.1057333333333812</c:v>
                </c:pt>
                <c:pt idx="583">
                  <c:v>6.112800000000048</c:v>
                </c:pt>
                <c:pt idx="584">
                  <c:v>6.1198666666667147</c:v>
                </c:pt>
                <c:pt idx="585">
                  <c:v>6.1269333333333815</c:v>
                </c:pt>
                <c:pt idx="586">
                  <c:v>6.1340000000000483</c:v>
                </c:pt>
                <c:pt idx="587">
                  <c:v>6.1410666666667151</c:v>
                </c:pt>
                <c:pt idx="588">
                  <c:v>6.1481333333333819</c:v>
                </c:pt>
                <c:pt idx="589">
                  <c:v>6.1552000000000486</c:v>
                </c:pt>
                <c:pt idx="590">
                  <c:v>6.1622666666667154</c:v>
                </c:pt>
                <c:pt idx="591">
                  <c:v>6.1693333333333822</c:v>
                </c:pt>
                <c:pt idx="592">
                  <c:v>6.176400000000049</c:v>
                </c:pt>
                <c:pt idx="593">
                  <c:v>6.1834666666667157</c:v>
                </c:pt>
                <c:pt idx="594">
                  <c:v>6.1905333333333825</c:v>
                </c:pt>
                <c:pt idx="595">
                  <c:v>6.1976000000000493</c:v>
                </c:pt>
                <c:pt idx="596">
                  <c:v>6.2046666666667161</c:v>
                </c:pt>
                <c:pt idx="597">
                  <c:v>6.2117333333333828</c:v>
                </c:pt>
                <c:pt idx="598">
                  <c:v>6.2188000000000496</c:v>
                </c:pt>
                <c:pt idx="599">
                  <c:v>6.2258666666667164</c:v>
                </c:pt>
                <c:pt idx="600">
                  <c:v>6.2329333333333832</c:v>
                </c:pt>
                <c:pt idx="601">
                  <c:v>6.24000000000005</c:v>
                </c:pt>
                <c:pt idx="602">
                  <c:v>6.2470666666667167</c:v>
                </c:pt>
                <c:pt idx="603">
                  <c:v>6.2541333333333835</c:v>
                </c:pt>
                <c:pt idx="604">
                  <c:v>6.2612000000000503</c:v>
                </c:pt>
                <c:pt idx="605">
                  <c:v>6.2682666666667171</c:v>
                </c:pt>
                <c:pt idx="606">
                  <c:v>6.2753333333333838</c:v>
                </c:pt>
                <c:pt idx="607">
                  <c:v>6.2824000000000506</c:v>
                </c:pt>
                <c:pt idx="608">
                  <c:v>6.2894666666667174</c:v>
                </c:pt>
                <c:pt idx="609">
                  <c:v>6.2965333333333842</c:v>
                </c:pt>
                <c:pt idx="610">
                  <c:v>6.3036000000000509</c:v>
                </c:pt>
                <c:pt idx="611">
                  <c:v>6.3106666666667177</c:v>
                </c:pt>
                <c:pt idx="612">
                  <c:v>6.3177333333333845</c:v>
                </c:pt>
                <c:pt idx="613">
                  <c:v>6.3248000000000513</c:v>
                </c:pt>
                <c:pt idx="614">
                  <c:v>6.331866666666718</c:v>
                </c:pt>
                <c:pt idx="615">
                  <c:v>6.3389333333333848</c:v>
                </c:pt>
                <c:pt idx="616">
                  <c:v>6.3460000000000516</c:v>
                </c:pt>
                <c:pt idx="617">
                  <c:v>6.3530666666667184</c:v>
                </c:pt>
                <c:pt idx="618">
                  <c:v>6.3601333333333852</c:v>
                </c:pt>
                <c:pt idx="619">
                  <c:v>6.3672000000000519</c:v>
                </c:pt>
                <c:pt idx="620">
                  <c:v>6.3742666666667187</c:v>
                </c:pt>
                <c:pt idx="621">
                  <c:v>6.3813333333333855</c:v>
                </c:pt>
                <c:pt idx="622">
                  <c:v>6.3884000000000523</c:v>
                </c:pt>
                <c:pt idx="623">
                  <c:v>6.395466666666719</c:v>
                </c:pt>
                <c:pt idx="624">
                  <c:v>6.4025333333333858</c:v>
                </c:pt>
                <c:pt idx="625">
                  <c:v>6.4096000000000526</c:v>
                </c:pt>
                <c:pt idx="626">
                  <c:v>6.4166666666667194</c:v>
                </c:pt>
                <c:pt idx="627">
                  <c:v>6.4237333333333861</c:v>
                </c:pt>
                <c:pt idx="628">
                  <c:v>6.4308000000000529</c:v>
                </c:pt>
                <c:pt idx="629">
                  <c:v>6.4378666666667197</c:v>
                </c:pt>
                <c:pt idx="630">
                  <c:v>6.4449333333333865</c:v>
                </c:pt>
                <c:pt idx="631">
                  <c:v>6.4520000000000532</c:v>
                </c:pt>
                <c:pt idx="632">
                  <c:v>6.45906666666672</c:v>
                </c:pt>
                <c:pt idx="633">
                  <c:v>6.4661333333333868</c:v>
                </c:pt>
                <c:pt idx="634">
                  <c:v>6.4732000000000536</c:v>
                </c:pt>
                <c:pt idx="635">
                  <c:v>6.4802666666667204</c:v>
                </c:pt>
                <c:pt idx="636">
                  <c:v>6.4873333333333871</c:v>
                </c:pt>
                <c:pt idx="637">
                  <c:v>6.4944000000000539</c:v>
                </c:pt>
                <c:pt idx="638">
                  <c:v>6.5014666666667207</c:v>
                </c:pt>
                <c:pt idx="639">
                  <c:v>6.5085333333333875</c:v>
                </c:pt>
                <c:pt idx="640">
                  <c:v>6.5156000000000542</c:v>
                </c:pt>
                <c:pt idx="641">
                  <c:v>6.522666666666721</c:v>
                </c:pt>
                <c:pt idx="642">
                  <c:v>6.5297333333333878</c:v>
                </c:pt>
                <c:pt idx="643">
                  <c:v>6.5368000000000546</c:v>
                </c:pt>
                <c:pt idx="644">
                  <c:v>6.5438666666667213</c:v>
                </c:pt>
                <c:pt idx="645">
                  <c:v>6.5509333333333881</c:v>
                </c:pt>
                <c:pt idx="646">
                  <c:v>6.5580000000000549</c:v>
                </c:pt>
                <c:pt idx="647">
                  <c:v>6.5650666666667217</c:v>
                </c:pt>
                <c:pt idx="648">
                  <c:v>6.5721333333333884</c:v>
                </c:pt>
                <c:pt idx="649">
                  <c:v>6.5792000000000552</c:v>
                </c:pt>
                <c:pt idx="650">
                  <c:v>6.586266666666722</c:v>
                </c:pt>
                <c:pt idx="651">
                  <c:v>6.5933333333333888</c:v>
                </c:pt>
                <c:pt idx="652">
                  <c:v>6.6004000000000556</c:v>
                </c:pt>
                <c:pt idx="653">
                  <c:v>6.6074666666667223</c:v>
                </c:pt>
                <c:pt idx="654">
                  <c:v>6.6145333333333891</c:v>
                </c:pt>
                <c:pt idx="655">
                  <c:v>6.6216000000000559</c:v>
                </c:pt>
                <c:pt idx="656">
                  <c:v>6.6286666666667227</c:v>
                </c:pt>
                <c:pt idx="657">
                  <c:v>6.6357333333333894</c:v>
                </c:pt>
                <c:pt idx="658">
                  <c:v>6.6428000000000562</c:v>
                </c:pt>
                <c:pt idx="659">
                  <c:v>6.649866666666723</c:v>
                </c:pt>
                <c:pt idx="660">
                  <c:v>6.6569333333333898</c:v>
                </c:pt>
                <c:pt idx="661">
                  <c:v>6.6640000000000565</c:v>
                </c:pt>
                <c:pt idx="662">
                  <c:v>6.6710666666667233</c:v>
                </c:pt>
                <c:pt idx="663">
                  <c:v>6.6781333333333901</c:v>
                </c:pt>
                <c:pt idx="664">
                  <c:v>6.6852000000000569</c:v>
                </c:pt>
                <c:pt idx="665">
                  <c:v>6.6922666666667237</c:v>
                </c:pt>
                <c:pt idx="666">
                  <c:v>6.6993333333333904</c:v>
                </c:pt>
                <c:pt idx="667">
                  <c:v>6.7064000000000572</c:v>
                </c:pt>
                <c:pt idx="668">
                  <c:v>6.713466666666724</c:v>
                </c:pt>
                <c:pt idx="669">
                  <c:v>6.7205333333333908</c:v>
                </c:pt>
                <c:pt idx="670">
                  <c:v>6.7276000000000575</c:v>
                </c:pt>
                <c:pt idx="671">
                  <c:v>6.7346666666667243</c:v>
                </c:pt>
                <c:pt idx="672">
                  <c:v>6.7417333333333911</c:v>
                </c:pt>
                <c:pt idx="673">
                  <c:v>6.7488000000000579</c:v>
                </c:pt>
                <c:pt idx="674">
                  <c:v>6.7558666666667246</c:v>
                </c:pt>
                <c:pt idx="675">
                  <c:v>6.7629333333333914</c:v>
                </c:pt>
                <c:pt idx="676">
                  <c:v>6.7700000000000582</c:v>
                </c:pt>
                <c:pt idx="677">
                  <c:v>6.777066666666725</c:v>
                </c:pt>
                <c:pt idx="678">
                  <c:v>6.7841333333333917</c:v>
                </c:pt>
                <c:pt idx="679">
                  <c:v>6.7912000000000585</c:v>
                </c:pt>
                <c:pt idx="680">
                  <c:v>6.7982666666667253</c:v>
                </c:pt>
                <c:pt idx="681">
                  <c:v>6.8053333333333921</c:v>
                </c:pt>
                <c:pt idx="682">
                  <c:v>6.8124000000000589</c:v>
                </c:pt>
                <c:pt idx="683">
                  <c:v>6.8194666666667256</c:v>
                </c:pt>
                <c:pt idx="684">
                  <c:v>6.8265333333333924</c:v>
                </c:pt>
                <c:pt idx="685">
                  <c:v>6.8336000000000592</c:v>
                </c:pt>
                <c:pt idx="686">
                  <c:v>6.840666666666726</c:v>
                </c:pt>
                <c:pt idx="687">
                  <c:v>6.8477333333333927</c:v>
                </c:pt>
                <c:pt idx="688">
                  <c:v>6.8548000000000595</c:v>
                </c:pt>
                <c:pt idx="689">
                  <c:v>6.8618666666667263</c:v>
                </c:pt>
                <c:pt idx="690">
                  <c:v>6.8689333333333931</c:v>
                </c:pt>
                <c:pt idx="691">
                  <c:v>6.8760000000000598</c:v>
                </c:pt>
                <c:pt idx="692">
                  <c:v>6.8830666666667266</c:v>
                </c:pt>
                <c:pt idx="693">
                  <c:v>6.8901333333333934</c:v>
                </c:pt>
                <c:pt idx="694">
                  <c:v>6.8972000000000602</c:v>
                </c:pt>
                <c:pt idx="695">
                  <c:v>6.9042666666667269</c:v>
                </c:pt>
                <c:pt idx="696">
                  <c:v>6.9113333333333937</c:v>
                </c:pt>
                <c:pt idx="697">
                  <c:v>6.9184000000000605</c:v>
                </c:pt>
                <c:pt idx="698">
                  <c:v>6.9254666666667273</c:v>
                </c:pt>
                <c:pt idx="699">
                  <c:v>6.9325333333333941</c:v>
                </c:pt>
                <c:pt idx="700">
                  <c:v>6.9396000000000608</c:v>
                </c:pt>
                <c:pt idx="701">
                  <c:v>6.9466666666667276</c:v>
                </c:pt>
                <c:pt idx="702">
                  <c:v>6.9537333333333944</c:v>
                </c:pt>
                <c:pt idx="703">
                  <c:v>6.9608000000000612</c:v>
                </c:pt>
                <c:pt idx="704">
                  <c:v>6.9678666666667279</c:v>
                </c:pt>
                <c:pt idx="705">
                  <c:v>6.9749333333333947</c:v>
                </c:pt>
                <c:pt idx="706">
                  <c:v>6.9820000000000615</c:v>
                </c:pt>
                <c:pt idx="707">
                  <c:v>6.9890666666667283</c:v>
                </c:pt>
                <c:pt idx="708">
                  <c:v>6.996133333333395</c:v>
                </c:pt>
                <c:pt idx="709">
                  <c:v>7.0032000000000618</c:v>
                </c:pt>
                <c:pt idx="710">
                  <c:v>7.0102666666667286</c:v>
                </c:pt>
                <c:pt idx="711">
                  <c:v>7.0173333333333954</c:v>
                </c:pt>
                <c:pt idx="712">
                  <c:v>7.0244000000000621</c:v>
                </c:pt>
                <c:pt idx="713">
                  <c:v>7.0314666666667289</c:v>
                </c:pt>
                <c:pt idx="714">
                  <c:v>7.0385333333333957</c:v>
                </c:pt>
                <c:pt idx="715">
                  <c:v>7.0456000000000625</c:v>
                </c:pt>
                <c:pt idx="716">
                  <c:v>7.0526666666667293</c:v>
                </c:pt>
                <c:pt idx="717">
                  <c:v>7.059733333333396</c:v>
                </c:pt>
                <c:pt idx="718">
                  <c:v>7.0668000000000628</c:v>
                </c:pt>
                <c:pt idx="719">
                  <c:v>7.0738666666667296</c:v>
                </c:pt>
                <c:pt idx="720">
                  <c:v>7.0809333333333964</c:v>
                </c:pt>
                <c:pt idx="721">
                  <c:v>7.0880000000000631</c:v>
                </c:pt>
                <c:pt idx="722">
                  <c:v>7.0950666666667299</c:v>
                </c:pt>
                <c:pt idx="723">
                  <c:v>7.1021333333333967</c:v>
                </c:pt>
                <c:pt idx="724">
                  <c:v>7.1092000000000635</c:v>
                </c:pt>
                <c:pt idx="725">
                  <c:v>7.1162666666667302</c:v>
                </c:pt>
                <c:pt idx="726">
                  <c:v>7.123333333333397</c:v>
                </c:pt>
                <c:pt idx="727">
                  <c:v>7.1304000000000638</c:v>
                </c:pt>
                <c:pt idx="728">
                  <c:v>7.1374666666667306</c:v>
                </c:pt>
                <c:pt idx="729">
                  <c:v>7.1445333333333974</c:v>
                </c:pt>
                <c:pt idx="730">
                  <c:v>7.1516000000000641</c:v>
                </c:pt>
                <c:pt idx="731">
                  <c:v>7.1586666666667309</c:v>
                </c:pt>
                <c:pt idx="732">
                  <c:v>7.1657333333333977</c:v>
                </c:pt>
                <c:pt idx="733">
                  <c:v>7.1728000000000645</c:v>
                </c:pt>
                <c:pt idx="734">
                  <c:v>7.1798666666667312</c:v>
                </c:pt>
                <c:pt idx="735">
                  <c:v>7.186933333333398</c:v>
                </c:pt>
                <c:pt idx="736">
                  <c:v>7.1940000000000648</c:v>
                </c:pt>
                <c:pt idx="737">
                  <c:v>7.2010666666667316</c:v>
                </c:pt>
                <c:pt idx="738">
                  <c:v>7.2081333333333983</c:v>
                </c:pt>
                <c:pt idx="739">
                  <c:v>7.2152000000000651</c:v>
                </c:pt>
                <c:pt idx="740">
                  <c:v>7.2222666666667319</c:v>
                </c:pt>
                <c:pt idx="741">
                  <c:v>7.2293333333333987</c:v>
                </c:pt>
                <c:pt idx="742">
                  <c:v>7.2364000000000654</c:v>
                </c:pt>
                <c:pt idx="743">
                  <c:v>7.2434666666667322</c:v>
                </c:pt>
                <c:pt idx="744">
                  <c:v>7.250533333333399</c:v>
                </c:pt>
                <c:pt idx="745">
                  <c:v>7.2576000000000658</c:v>
                </c:pt>
                <c:pt idx="746">
                  <c:v>7.2646666666667326</c:v>
                </c:pt>
                <c:pt idx="747">
                  <c:v>7.2717333333333993</c:v>
                </c:pt>
                <c:pt idx="748">
                  <c:v>7.2788000000000661</c:v>
                </c:pt>
                <c:pt idx="749">
                  <c:v>7.2858666666667329</c:v>
                </c:pt>
                <c:pt idx="750">
                  <c:v>7.2929333333333997</c:v>
                </c:pt>
                <c:pt idx="751">
                  <c:v>7.3000000000000664</c:v>
                </c:pt>
                <c:pt idx="752">
                  <c:v>7.3070666666667332</c:v>
                </c:pt>
                <c:pt idx="753">
                  <c:v>7.3141333333334</c:v>
                </c:pt>
                <c:pt idx="754">
                  <c:v>7.3212000000000668</c:v>
                </c:pt>
                <c:pt idx="755">
                  <c:v>7.3282666666667335</c:v>
                </c:pt>
                <c:pt idx="756">
                  <c:v>7.3353333333334003</c:v>
                </c:pt>
                <c:pt idx="757">
                  <c:v>7.3424000000000671</c:v>
                </c:pt>
                <c:pt idx="758">
                  <c:v>7.3494666666667339</c:v>
                </c:pt>
                <c:pt idx="759">
                  <c:v>7.3565333333334006</c:v>
                </c:pt>
                <c:pt idx="760">
                  <c:v>7.3636000000000674</c:v>
                </c:pt>
                <c:pt idx="761">
                  <c:v>7.3706666666667342</c:v>
                </c:pt>
                <c:pt idx="762">
                  <c:v>7.377733333333401</c:v>
                </c:pt>
                <c:pt idx="763">
                  <c:v>7.3848000000000678</c:v>
                </c:pt>
                <c:pt idx="764">
                  <c:v>7.3918666666667345</c:v>
                </c:pt>
                <c:pt idx="765">
                  <c:v>7.3989333333334013</c:v>
                </c:pt>
                <c:pt idx="766">
                  <c:v>7.4060000000000681</c:v>
                </c:pt>
                <c:pt idx="767">
                  <c:v>7.4130666666667349</c:v>
                </c:pt>
                <c:pt idx="768">
                  <c:v>7.4201333333334016</c:v>
                </c:pt>
                <c:pt idx="769">
                  <c:v>7.4272000000000684</c:v>
                </c:pt>
                <c:pt idx="770">
                  <c:v>7.4342666666667352</c:v>
                </c:pt>
                <c:pt idx="771">
                  <c:v>7.441333333333402</c:v>
                </c:pt>
                <c:pt idx="772">
                  <c:v>7.4484000000000687</c:v>
                </c:pt>
                <c:pt idx="773">
                  <c:v>7.4554666666667355</c:v>
                </c:pt>
                <c:pt idx="774">
                  <c:v>7.4625333333334023</c:v>
                </c:pt>
                <c:pt idx="775">
                  <c:v>7.4696000000000691</c:v>
                </c:pt>
                <c:pt idx="776">
                  <c:v>7.4766666666667358</c:v>
                </c:pt>
                <c:pt idx="777">
                  <c:v>7.4837333333334026</c:v>
                </c:pt>
                <c:pt idx="778">
                  <c:v>7.4908000000000694</c:v>
                </c:pt>
                <c:pt idx="779">
                  <c:v>7.4978666666667362</c:v>
                </c:pt>
                <c:pt idx="780">
                  <c:v>7.504933333333403</c:v>
                </c:pt>
                <c:pt idx="781">
                  <c:v>7.5120000000000697</c:v>
                </c:pt>
                <c:pt idx="782">
                  <c:v>7.5190666666667365</c:v>
                </c:pt>
                <c:pt idx="783">
                  <c:v>7.5261333333334033</c:v>
                </c:pt>
                <c:pt idx="784">
                  <c:v>7.5332000000000701</c:v>
                </c:pt>
                <c:pt idx="785">
                  <c:v>7.5402666666667368</c:v>
                </c:pt>
                <c:pt idx="786">
                  <c:v>7.5473333333334036</c:v>
                </c:pt>
                <c:pt idx="787">
                  <c:v>7.5544000000000704</c:v>
                </c:pt>
                <c:pt idx="788">
                  <c:v>7.5614666666667372</c:v>
                </c:pt>
                <c:pt idx="789">
                  <c:v>7.5685333333334039</c:v>
                </c:pt>
                <c:pt idx="790">
                  <c:v>7.5756000000000707</c:v>
                </c:pt>
                <c:pt idx="791">
                  <c:v>7.5826666666667375</c:v>
                </c:pt>
                <c:pt idx="792">
                  <c:v>7.5897333333334043</c:v>
                </c:pt>
                <c:pt idx="793">
                  <c:v>7.5968000000000711</c:v>
                </c:pt>
                <c:pt idx="794">
                  <c:v>7.6038666666667378</c:v>
                </c:pt>
                <c:pt idx="795">
                  <c:v>7.6109333333334046</c:v>
                </c:pt>
                <c:pt idx="796">
                  <c:v>7.6180000000000714</c:v>
                </c:pt>
                <c:pt idx="797">
                  <c:v>7.6250666666667382</c:v>
                </c:pt>
                <c:pt idx="798">
                  <c:v>7.6321333333334049</c:v>
                </c:pt>
                <c:pt idx="799">
                  <c:v>7.6392000000000717</c:v>
                </c:pt>
                <c:pt idx="800">
                  <c:v>7.6462666666667385</c:v>
                </c:pt>
                <c:pt idx="801">
                  <c:v>7.6533333333334053</c:v>
                </c:pt>
                <c:pt idx="802">
                  <c:v>7.660400000000072</c:v>
                </c:pt>
                <c:pt idx="803">
                  <c:v>7.6674666666667388</c:v>
                </c:pt>
                <c:pt idx="804">
                  <c:v>7.6745333333334056</c:v>
                </c:pt>
                <c:pt idx="805">
                  <c:v>7.6816000000000724</c:v>
                </c:pt>
                <c:pt idx="806">
                  <c:v>7.6886666666667391</c:v>
                </c:pt>
                <c:pt idx="807">
                  <c:v>7.6957333333334059</c:v>
                </c:pt>
                <c:pt idx="808">
                  <c:v>7.7028000000000727</c:v>
                </c:pt>
                <c:pt idx="809">
                  <c:v>7.7098666666667395</c:v>
                </c:pt>
                <c:pt idx="810">
                  <c:v>7.7169333333334063</c:v>
                </c:pt>
                <c:pt idx="811">
                  <c:v>7.724000000000073</c:v>
                </c:pt>
                <c:pt idx="812">
                  <c:v>7.7310666666667398</c:v>
                </c:pt>
                <c:pt idx="813">
                  <c:v>7.7381333333334066</c:v>
                </c:pt>
                <c:pt idx="814">
                  <c:v>7.7452000000000734</c:v>
                </c:pt>
                <c:pt idx="815">
                  <c:v>7.7522666666667401</c:v>
                </c:pt>
                <c:pt idx="816">
                  <c:v>7.7593333333334069</c:v>
                </c:pt>
                <c:pt idx="817">
                  <c:v>7.7664000000000737</c:v>
                </c:pt>
                <c:pt idx="818">
                  <c:v>7.7734666666667405</c:v>
                </c:pt>
                <c:pt idx="819">
                  <c:v>7.7805333333334072</c:v>
                </c:pt>
                <c:pt idx="820">
                  <c:v>7.787600000000074</c:v>
                </c:pt>
                <c:pt idx="821">
                  <c:v>7.7946666666667408</c:v>
                </c:pt>
                <c:pt idx="822">
                  <c:v>7.8017333333334076</c:v>
                </c:pt>
                <c:pt idx="823">
                  <c:v>7.8088000000000743</c:v>
                </c:pt>
                <c:pt idx="824">
                  <c:v>7.8158666666667411</c:v>
                </c:pt>
                <c:pt idx="825">
                  <c:v>7.8229333333334079</c:v>
                </c:pt>
                <c:pt idx="826">
                  <c:v>7.8300000000000747</c:v>
                </c:pt>
                <c:pt idx="827">
                  <c:v>7.8370666666667415</c:v>
                </c:pt>
                <c:pt idx="828">
                  <c:v>7.8441333333334082</c:v>
                </c:pt>
                <c:pt idx="829">
                  <c:v>7.851200000000075</c:v>
                </c:pt>
                <c:pt idx="830">
                  <c:v>7.8582666666667418</c:v>
                </c:pt>
                <c:pt idx="831">
                  <c:v>7.8653333333334086</c:v>
                </c:pt>
                <c:pt idx="832">
                  <c:v>7.8724000000000753</c:v>
                </c:pt>
                <c:pt idx="833">
                  <c:v>7.8794666666667421</c:v>
                </c:pt>
                <c:pt idx="834">
                  <c:v>7.8865333333334089</c:v>
                </c:pt>
                <c:pt idx="835">
                  <c:v>7.8936000000000757</c:v>
                </c:pt>
                <c:pt idx="836">
                  <c:v>7.9006666666667424</c:v>
                </c:pt>
                <c:pt idx="837">
                  <c:v>7.9077333333334092</c:v>
                </c:pt>
                <c:pt idx="838">
                  <c:v>7.914800000000076</c:v>
                </c:pt>
                <c:pt idx="839">
                  <c:v>7.9218666666667428</c:v>
                </c:pt>
                <c:pt idx="840">
                  <c:v>7.9289333333334095</c:v>
                </c:pt>
                <c:pt idx="841">
                  <c:v>7.9360000000000763</c:v>
                </c:pt>
                <c:pt idx="842">
                  <c:v>7.9430666666667431</c:v>
                </c:pt>
                <c:pt idx="843">
                  <c:v>7.9501333333334099</c:v>
                </c:pt>
                <c:pt idx="844">
                  <c:v>7.9572000000000767</c:v>
                </c:pt>
                <c:pt idx="845">
                  <c:v>7.9642666666667434</c:v>
                </c:pt>
                <c:pt idx="846">
                  <c:v>7.9713333333334102</c:v>
                </c:pt>
                <c:pt idx="847">
                  <c:v>7.978400000000077</c:v>
                </c:pt>
                <c:pt idx="848">
                  <c:v>7.9854666666667438</c:v>
                </c:pt>
                <c:pt idx="849">
                  <c:v>7.9925333333334105</c:v>
                </c:pt>
                <c:pt idx="850">
                  <c:v>7.9996000000000773</c:v>
                </c:pt>
                <c:pt idx="851">
                  <c:v>8.0066666666667441</c:v>
                </c:pt>
                <c:pt idx="852">
                  <c:v>8.0137333333334109</c:v>
                </c:pt>
                <c:pt idx="853">
                  <c:v>8.0208000000000776</c:v>
                </c:pt>
                <c:pt idx="854">
                  <c:v>8.0278666666667444</c:v>
                </c:pt>
                <c:pt idx="855">
                  <c:v>8.0349333333334112</c:v>
                </c:pt>
                <c:pt idx="856">
                  <c:v>8.042000000000078</c:v>
                </c:pt>
                <c:pt idx="857">
                  <c:v>8.0490666666667448</c:v>
                </c:pt>
                <c:pt idx="858">
                  <c:v>8.0561333333334115</c:v>
                </c:pt>
                <c:pt idx="859">
                  <c:v>8.0632000000000783</c:v>
                </c:pt>
                <c:pt idx="860">
                  <c:v>8.0702666666667451</c:v>
                </c:pt>
                <c:pt idx="861">
                  <c:v>8.0773333333334119</c:v>
                </c:pt>
                <c:pt idx="862">
                  <c:v>8.0844000000000786</c:v>
                </c:pt>
                <c:pt idx="863">
                  <c:v>8.0914666666667454</c:v>
                </c:pt>
                <c:pt idx="864">
                  <c:v>8.0985333333334122</c:v>
                </c:pt>
                <c:pt idx="865">
                  <c:v>8.105600000000079</c:v>
                </c:pt>
                <c:pt idx="866">
                  <c:v>8.1126666666667457</c:v>
                </c:pt>
                <c:pt idx="867">
                  <c:v>8.1197333333334125</c:v>
                </c:pt>
                <c:pt idx="868">
                  <c:v>8.1268000000000793</c:v>
                </c:pt>
                <c:pt idx="869">
                  <c:v>8.1338666666667461</c:v>
                </c:pt>
                <c:pt idx="870">
                  <c:v>8.1409333333334128</c:v>
                </c:pt>
                <c:pt idx="871">
                  <c:v>8.1480000000000796</c:v>
                </c:pt>
                <c:pt idx="872">
                  <c:v>8.1550666666667464</c:v>
                </c:pt>
                <c:pt idx="873">
                  <c:v>8.1621333333334132</c:v>
                </c:pt>
                <c:pt idx="874">
                  <c:v>8.16920000000008</c:v>
                </c:pt>
                <c:pt idx="875">
                  <c:v>8.1762666666667467</c:v>
                </c:pt>
                <c:pt idx="876">
                  <c:v>8.1833333333334135</c:v>
                </c:pt>
                <c:pt idx="877">
                  <c:v>8.1904000000000803</c:v>
                </c:pt>
                <c:pt idx="878">
                  <c:v>8.1974666666667471</c:v>
                </c:pt>
                <c:pt idx="879">
                  <c:v>8.2045333333334138</c:v>
                </c:pt>
                <c:pt idx="880">
                  <c:v>8.2116000000000806</c:v>
                </c:pt>
                <c:pt idx="881">
                  <c:v>8.2186666666667474</c:v>
                </c:pt>
                <c:pt idx="882">
                  <c:v>8.2257333333334142</c:v>
                </c:pt>
                <c:pt idx="883">
                  <c:v>8.2328000000000809</c:v>
                </c:pt>
                <c:pt idx="884">
                  <c:v>8.2398666666667477</c:v>
                </c:pt>
                <c:pt idx="885">
                  <c:v>8.2469333333334145</c:v>
                </c:pt>
                <c:pt idx="886">
                  <c:v>8.2540000000000813</c:v>
                </c:pt>
                <c:pt idx="887">
                  <c:v>8.261066666666748</c:v>
                </c:pt>
                <c:pt idx="888">
                  <c:v>8.2681333333334148</c:v>
                </c:pt>
                <c:pt idx="889">
                  <c:v>8.2752000000000816</c:v>
                </c:pt>
                <c:pt idx="890">
                  <c:v>8.2822666666667484</c:v>
                </c:pt>
                <c:pt idx="891">
                  <c:v>8.2893333333334152</c:v>
                </c:pt>
                <c:pt idx="892">
                  <c:v>8.2964000000000819</c:v>
                </c:pt>
                <c:pt idx="893">
                  <c:v>8.3034666666667487</c:v>
                </c:pt>
                <c:pt idx="894">
                  <c:v>8.3105333333334155</c:v>
                </c:pt>
                <c:pt idx="895">
                  <c:v>8.3176000000000823</c:v>
                </c:pt>
                <c:pt idx="896">
                  <c:v>8.324666666666749</c:v>
                </c:pt>
                <c:pt idx="897">
                  <c:v>8.3317333333334158</c:v>
                </c:pt>
                <c:pt idx="898">
                  <c:v>8.3388000000000826</c:v>
                </c:pt>
                <c:pt idx="899">
                  <c:v>8.3458666666667494</c:v>
                </c:pt>
                <c:pt idx="900">
                  <c:v>8.3529333333334161</c:v>
                </c:pt>
                <c:pt idx="901">
                  <c:v>8.3600000000000829</c:v>
                </c:pt>
                <c:pt idx="902">
                  <c:v>8.3670666666667497</c:v>
                </c:pt>
                <c:pt idx="903">
                  <c:v>8.3741333333334165</c:v>
                </c:pt>
                <c:pt idx="904">
                  <c:v>8.3812000000000833</c:v>
                </c:pt>
                <c:pt idx="905">
                  <c:v>8.38826666666675</c:v>
                </c:pt>
                <c:pt idx="906">
                  <c:v>8.3953333333334168</c:v>
                </c:pt>
                <c:pt idx="907">
                  <c:v>8.4024000000000836</c:v>
                </c:pt>
                <c:pt idx="908">
                  <c:v>8.4094666666667504</c:v>
                </c:pt>
                <c:pt idx="909">
                  <c:v>8.4165333333334171</c:v>
                </c:pt>
                <c:pt idx="910">
                  <c:v>8.4236000000000839</c:v>
                </c:pt>
                <c:pt idx="911">
                  <c:v>8.4306666666667507</c:v>
                </c:pt>
                <c:pt idx="912">
                  <c:v>8.4377333333334175</c:v>
                </c:pt>
                <c:pt idx="913">
                  <c:v>8.4448000000000842</c:v>
                </c:pt>
                <c:pt idx="914">
                  <c:v>8.451866666666751</c:v>
                </c:pt>
                <c:pt idx="915">
                  <c:v>8.4589333333334178</c:v>
                </c:pt>
                <c:pt idx="916">
                  <c:v>8.4660000000000846</c:v>
                </c:pt>
                <c:pt idx="917">
                  <c:v>8.4730666666667513</c:v>
                </c:pt>
                <c:pt idx="918">
                  <c:v>8.4801333333334181</c:v>
                </c:pt>
                <c:pt idx="919">
                  <c:v>8.4872000000000849</c:v>
                </c:pt>
                <c:pt idx="920">
                  <c:v>8.4942666666667517</c:v>
                </c:pt>
                <c:pt idx="921">
                  <c:v>8.5013333333334185</c:v>
                </c:pt>
                <c:pt idx="922">
                  <c:v>8.5084000000000852</c:v>
                </c:pt>
                <c:pt idx="923">
                  <c:v>8.515466666666752</c:v>
                </c:pt>
                <c:pt idx="924">
                  <c:v>8.5225333333334188</c:v>
                </c:pt>
                <c:pt idx="925">
                  <c:v>8.5296000000000856</c:v>
                </c:pt>
                <c:pt idx="926">
                  <c:v>8.5366666666667523</c:v>
                </c:pt>
                <c:pt idx="927">
                  <c:v>8.5437333333334191</c:v>
                </c:pt>
                <c:pt idx="928">
                  <c:v>8.5508000000000859</c:v>
                </c:pt>
                <c:pt idx="929">
                  <c:v>8.5578666666667527</c:v>
                </c:pt>
                <c:pt idx="930">
                  <c:v>8.5649333333334194</c:v>
                </c:pt>
                <c:pt idx="931">
                  <c:v>8.5720000000000862</c:v>
                </c:pt>
                <c:pt idx="932">
                  <c:v>8.579066666666753</c:v>
                </c:pt>
                <c:pt idx="933">
                  <c:v>8.5861333333334198</c:v>
                </c:pt>
                <c:pt idx="934">
                  <c:v>8.5932000000000865</c:v>
                </c:pt>
                <c:pt idx="935">
                  <c:v>8.6002666666667533</c:v>
                </c:pt>
                <c:pt idx="936">
                  <c:v>8.6073333333334201</c:v>
                </c:pt>
                <c:pt idx="937">
                  <c:v>8.6144000000000869</c:v>
                </c:pt>
                <c:pt idx="938">
                  <c:v>8.6214666666667537</c:v>
                </c:pt>
                <c:pt idx="939">
                  <c:v>8.6285333333334204</c:v>
                </c:pt>
                <c:pt idx="940">
                  <c:v>8.6356000000000872</c:v>
                </c:pt>
                <c:pt idx="941">
                  <c:v>8.642666666666754</c:v>
                </c:pt>
                <c:pt idx="942">
                  <c:v>8.6497333333334208</c:v>
                </c:pt>
                <c:pt idx="943">
                  <c:v>8.6568000000000875</c:v>
                </c:pt>
                <c:pt idx="944">
                  <c:v>8.6638666666667543</c:v>
                </c:pt>
                <c:pt idx="945">
                  <c:v>8.6709333333334211</c:v>
                </c:pt>
                <c:pt idx="946">
                  <c:v>8.6780000000000879</c:v>
                </c:pt>
                <c:pt idx="947">
                  <c:v>8.6850666666667546</c:v>
                </c:pt>
                <c:pt idx="948">
                  <c:v>8.6921333333334214</c:v>
                </c:pt>
                <c:pt idx="949">
                  <c:v>8.6992000000000882</c:v>
                </c:pt>
                <c:pt idx="950">
                  <c:v>8.706266666666755</c:v>
                </c:pt>
                <c:pt idx="951">
                  <c:v>8.7133333333334217</c:v>
                </c:pt>
                <c:pt idx="952">
                  <c:v>8.7204000000000885</c:v>
                </c:pt>
                <c:pt idx="953">
                  <c:v>8.7274666666667553</c:v>
                </c:pt>
                <c:pt idx="954">
                  <c:v>8.7345333333334221</c:v>
                </c:pt>
                <c:pt idx="955">
                  <c:v>8.7416000000000889</c:v>
                </c:pt>
                <c:pt idx="956">
                  <c:v>8.7486666666667556</c:v>
                </c:pt>
                <c:pt idx="957">
                  <c:v>8.7557333333334224</c:v>
                </c:pt>
                <c:pt idx="958">
                  <c:v>8.7628000000000892</c:v>
                </c:pt>
                <c:pt idx="959">
                  <c:v>8.769866666666756</c:v>
                </c:pt>
                <c:pt idx="960">
                  <c:v>8.7769333333334227</c:v>
                </c:pt>
                <c:pt idx="961">
                  <c:v>8.7840000000000895</c:v>
                </c:pt>
                <c:pt idx="962">
                  <c:v>8.7910666666667563</c:v>
                </c:pt>
                <c:pt idx="963">
                  <c:v>8.7981333333334231</c:v>
                </c:pt>
                <c:pt idx="964">
                  <c:v>8.8052000000000898</c:v>
                </c:pt>
                <c:pt idx="965">
                  <c:v>8.8122666666667566</c:v>
                </c:pt>
                <c:pt idx="966">
                  <c:v>8.8193333333334234</c:v>
                </c:pt>
                <c:pt idx="967">
                  <c:v>8.8264000000000902</c:v>
                </c:pt>
                <c:pt idx="968">
                  <c:v>8.833466666666757</c:v>
                </c:pt>
                <c:pt idx="969">
                  <c:v>8.8405333333334237</c:v>
                </c:pt>
                <c:pt idx="970">
                  <c:v>8.8476000000000905</c:v>
                </c:pt>
                <c:pt idx="971">
                  <c:v>8.8546666666667573</c:v>
                </c:pt>
                <c:pt idx="972">
                  <c:v>8.8617333333334241</c:v>
                </c:pt>
                <c:pt idx="973">
                  <c:v>8.8688000000000908</c:v>
                </c:pt>
                <c:pt idx="974">
                  <c:v>8.8758666666667576</c:v>
                </c:pt>
                <c:pt idx="975">
                  <c:v>8.8829333333334244</c:v>
                </c:pt>
                <c:pt idx="976">
                  <c:v>8.8900000000000912</c:v>
                </c:pt>
                <c:pt idx="977">
                  <c:v>8.8970666666667579</c:v>
                </c:pt>
                <c:pt idx="978">
                  <c:v>8.9041333333334247</c:v>
                </c:pt>
                <c:pt idx="979">
                  <c:v>8.9112000000000915</c:v>
                </c:pt>
                <c:pt idx="980">
                  <c:v>8.9182666666667583</c:v>
                </c:pt>
                <c:pt idx="981">
                  <c:v>8.925333333333425</c:v>
                </c:pt>
                <c:pt idx="982">
                  <c:v>8.9324000000000918</c:v>
                </c:pt>
                <c:pt idx="983">
                  <c:v>8.9394666666667586</c:v>
                </c:pt>
                <c:pt idx="984">
                  <c:v>8.9465333333334254</c:v>
                </c:pt>
                <c:pt idx="985">
                  <c:v>8.9536000000000922</c:v>
                </c:pt>
                <c:pt idx="986">
                  <c:v>8.9606666666667589</c:v>
                </c:pt>
                <c:pt idx="987">
                  <c:v>8.9677333333334257</c:v>
                </c:pt>
                <c:pt idx="988">
                  <c:v>8.9748000000000925</c:v>
                </c:pt>
                <c:pt idx="989">
                  <c:v>8.9818666666667593</c:v>
                </c:pt>
                <c:pt idx="990">
                  <c:v>8.988933333333426</c:v>
                </c:pt>
                <c:pt idx="991">
                  <c:v>8.9960000000000928</c:v>
                </c:pt>
                <c:pt idx="992">
                  <c:v>9.0030666666667596</c:v>
                </c:pt>
                <c:pt idx="993">
                  <c:v>9.0101333333334264</c:v>
                </c:pt>
                <c:pt idx="994">
                  <c:v>9.0172000000000931</c:v>
                </c:pt>
                <c:pt idx="995">
                  <c:v>9.0242666666667599</c:v>
                </c:pt>
                <c:pt idx="996">
                  <c:v>9.0313333333334267</c:v>
                </c:pt>
                <c:pt idx="997">
                  <c:v>9.0384000000000935</c:v>
                </c:pt>
                <c:pt idx="998">
                  <c:v>9.0454666666667602</c:v>
                </c:pt>
                <c:pt idx="999">
                  <c:v>9.052533333333427</c:v>
                </c:pt>
                <c:pt idx="1000">
                  <c:v>9.0596000000000938</c:v>
                </c:pt>
                <c:pt idx="1001">
                  <c:v>9.0666666666667606</c:v>
                </c:pt>
                <c:pt idx="1002">
                  <c:v>9.0737333333334274</c:v>
                </c:pt>
                <c:pt idx="1003">
                  <c:v>9.0808000000000941</c:v>
                </c:pt>
                <c:pt idx="1004">
                  <c:v>9.0878666666667609</c:v>
                </c:pt>
                <c:pt idx="1005">
                  <c:v>9.0949333333334277</c:v>
                </c:pt>
                <c:pt idx="1006">
                  <c:v>9.1020000000000945</c:v>
                </c:pt>
                <c:pt idx="1007">
                  <c:v>9.1090666666667612</c:v>
                </c:pt>
                <c:pt idx="1008">
                  <c:v>9.116133333333428</c:v>
                </c:pt>
                <c:pt idx="1009">
                  <c:v>9.1232000000000948</c:v>
                </c:pt>
                <c:pt idx="1010">
                  <c:v>9.1302666666667616</c:v>
                </c:pt>
                <c:pt idx="1011">
                  <c:v>9.1373333333334283</c:v>
                </c:pt>
                <c:pt idx="1012">
                  <c:v>9.1444000000000951</c:v>
                </c:pt>
                <c:pt idx="1013">
                  <c:v>9.1514666666667619</c:v>
                </c:pt>
                <c:pt idx="1014">
                  <c:v>9.1585333333334287</c:v>
                </c:pt>
                <c:pt idx="1015">
                  <c:v>9.1656000000000954</c:v>
                </c:pt>
                <c:pt idx="1016">
                  <c:v>9.1726666666667622</c:v>
                </c:pt>
                <c:pt idx="1017">
                  <c:v>9.179733333333429</c:v>
                </c:pt>
                <c:pt idx="1018">
                  <c:v>9.1868000000000958</c:v>
                </c:pt>
                <c:pt idx="1019">
                  <c:v>9.1938666666667626</c:v>
                </c:pt>
                <c:pt idx="1020">
                  <c:v>9.2009333333334293</c:v>
                </c:pt>
                <c:pt idx="1021">
                  <c:v>9.2080000000000961</c:v>
                </c:pt>
                <c:pt idx="1022">
                  <c:v>9.2150666666667629</c:v>
                </c:pt>
                <c:pt idx="1023">
                  <c:v>9.2221333333334297</c:v>
                </c:pt>
                <c:pt idx="1024">
                  <c:v>9.2292000000000964</c:v>
                </c:pt>
                <c:pt idx="1025">
                  <c:v>9.2362666666667632</c:v>
                </c:pt>
                <c:pt idx="1026">
                  <c:v>9.24333333333343</c:v>
                </c:pt>
                <c:pt idx="1027">
                  <c:v>9.2504000000000968</c:v>
                </c:pt>
                <c:pt idx="1028">
                  <c:v>9.2574666666667635</c:v>
                </c:pt>
                <c:pt idx="1029">
                  <c:v>9.2645333333334303</c:v>
                </c:pt>
                <c:pt idx="1030">
                  <c:v>9.2716000000000971</c:v>
                </c:pt>
                <c:pt idx="1031">
                  <c:v>9.2786666666667639</c:v>
                </c:pt>
                <c:pt idx="1032">
                  <c:v>9.2857333333334307</c:v>
                </c:pt>
                <c:pt idx="1033">
                  <c:v>9.2928000000000974</c:v>
                </c:pt>
                <c:pt idx="1034">
                  <c:v>9.2998666666667642</c:v>
                </c:pt>
                <c:pt idx="1035">
                  <c:v>9.306933333333431</c:v>
                </c:pt>
                <c:pt idx="1036">
                  <c:v>9.3140000000000978</c:v>
                </c:pt>
                <c:pt idx="1037">
                  <c:v>9.3210666666667645</c:v>
                </c:pt>
                <c:pt idx="1038">
                  <c:v>9.3281333333334313</c:v>
                </c:pt>
                <c:pt idx="1039">
                  <c:v>9.3352000000000981</c:v>
                </c:pt>
                <c:pt idx="1040">
                  <c:v>9.3422666666667649</c:v>
                </c:pt>
                <c:pt idx="1041">
                  <c:v>9.3493333333334316</c:v>
                </c:pt>
                <c:pt idx="1042">
                  <c:v>9.3564000000000984</c:v>
                </c:pt>
                <c:pt idx="1043">
                  <c:v>9.3634666666667652</c:v>
                </c:pt>
                <c:pt idx="1044">
                  <c:v>9.370533333333432</c:v>
                </c:pt>
                <c:pt idx="1045">
                  <c:v>9.3776000000000987</c:v>
                </c:pt>
                <c:pt idx="1046">
                  <c:v>9.3846666666667655</c:v>
                </c:pt>
                <c:pt idx="1047">
                  <c:v>9.3917333333334323</c:v>
                </c:pt>
                <c:pt idx="1048">
                  <c:v>9.3988000000000991</c:v>
                </c:pt>
                <c:pt idx="1049">
                  <c:v>9.4058666666667659</c:v>
                </c:pt>
                <c:pt idx="1050">
                  <c:v>9.4129333333334326</c:v>
                </c:pt>
                <c:pt idx="1051">
                  <c:v>9.4200000000000994</c:v>
                </c:pt>
                <c:pt idx="1052">
                  <c:v>9.4270666666667662</c:v>
                </c:pt>
                <c:pt idx="1053">
                  <c:v>9.434133333333433</c:v>
                </c:pt>
                <c:pt idx="1054">
                  <c:v>9.4412000000000997</c:v>
                </c:pt>
                <c:pt idx="1055">
                  <c:v>9.4482666666667665</c:v>
                </c:pt>
                <c:pt idx="1056">
                  <c:v>9.4553333333334333</c:v>
                </c:pt>
                <c:pt idx="1057">
                  <c:v>9.4624000000001001</c:v>
                </c:pt>
                <c:pt idx="1058">
                  <c:v>9.4694666666667668</c:v>
                </c:pt>
                <c:pt idx="1059">
                  <c:v>9.4765333333334336</c:v>
                </c:pt>
                <c:pt idx="1060">
                  <c:v>9.4836000000001004</c:v>
                </c:pt>
                <c:pt idx="1061">
                  <c:v>9.4906666666667672</c:v>
                </c:pt>
                <c:pt idx="1062">
                  <c:v>9.4977333333334339</c:v>
                </c:pt>
                <c:pt idx="1063">
                  <c:v>9.5048000000001007</c:v>
                </c:pt>
                <c:pt idx="1064">
                  <c:v>9.5118666666667675</c:v>
                </c:pt>
                <c:pt idx="1065">
                  <c:v>9.5189333333334343</c:v>
                </c:pt>
                <c:pt idx="1066">
                  <c:v>9.5260000000001011</c:v>
                </c:pt>
                <c:pt idx="1067">
                  <c:v>9.5330666666667678</c:v>
                </c:pt>
                <c:pt idx="1068">
                  <c:v>9.5401333333334346</c:v>
                </c:pt>
                <c:pt idx="1069">
                  <c:v>9.5472000000001014</c:v>
                </c:pt>
                <c:pt idx="1070">
                  <c:v>9.5542666666667682</c:v>
                </c:pt>
                <c:pt idx="1071">
                  <c:v>9.5613333333334349</c:v>
                </c:pt>
                <c:pt idx="1072">
                  <c:v>9.5684000000001017</c:v>
                </c:pt>
                <c:pt idx="1073">
                  <c:v>9.5754666666667685</c:v>
                </c:pt>
                <c:pt idx="1074">
                  <c:v>9.5825333333334353</c:v>
                </c:pt>
                <c:pt idx="1075">
                  <c:v>9.589600000000102</c:v>
                </c:pt>
                <c:pt idx="1076">
                  <c:v>9.5966666666667688</c:v>
                </c:pt>
                <c:pt idx="1077">
                  <c:v>9.6037333333334356</c:v>
                </c:pt>
                <c:pt idx="1078">
                  <c:v>9.6108000000001024</c:v>
                </c:pt>
                <c:pt idx="1079">
                  <c:v>9.6178666666667691</c:v>
                </c:pt>
                <c:pt idx="1080">
                  <c:v>9.6249333333334359</c:v>
                </c:pt>
                <c:pt idx="1081">
                  <c:v>9.6320000000001027</c:v>
                </c:pt>
                <c:pt idx="1082">
                  <c:v>9.6390666666667695</c:v>
                </c:pt>
                <c:pt idx="1083">
                  <c:v>9.6461333333334363</c:v>
                </c:pt>
                <c:pt idx="1084">
                  <c:v>9.653200000000103</c:v>
                </c:pt>
                <c:pt idx="1085">
                  <c:v>9.6602666666667698</c:v>
                </c:pt>
                <c:pt idx="1086">
                  <c:v>9.6673333333334366</c:v>
                </c:pt>
                <c:pt idx="1087">
                  <c:v>9.6744000000001034</c:v>
                </c:pt>
                <c:pt idx="1088">
                  <c:v>9.6814666666667701</c:v>
                </c:pt>
                <c:pt idx="1089">
                  <c:v>9.6885333333334369</c:v>
                </c:pt>
                <c:pt idx="1090">
                  <c:v>9.6956000000001037</c:v>
                </c:pt>
                <c:pt idx="1091">
                  <c:v>9.7026666666667705</c:v>
                </c:pt>
                <c:pt idx="1092">
                  <c:v>9.7097333333334372</c:v>
                </c:pt>
                <c:pt idx="1093">
                  <c:v>9.716800000000104</c:v>
                </c:pt>
                <c:pt idx="1094">
                  <c:v>9.7238666666667708</c:v>
                </c:pt>
                <c:pt idx="1095">
                  <c:v>9.7309333333334376</c:v>
                </c:pt>
                <c:pt idx="1096">
                  <c:v>9.7380000000001044</c:v>
                </c:pt>
                <c:pt idx="1097">
                  <c:v>9.7450666666667711</c:v>
                </c:pt>
                <c:pt idx="1098">
                  <c:v>9.7521333333334379</c:v>
                </c:pt>
                <c:pt idx="1099">
                  <c:v>9.7592000000001047</c:v>
                </c:pt>
                <c:pt idx="1100">
                  <c:v>9.7662666666667715</c:v>
                </c:pt>
                <c:pt idx="1101">
                  <c:v>9.7733333333334382</c:v>
                </c:pt>
                <c:pt idx="1102">
                  <c:v>9.780400000000105</c:v>
                </c:pt>
                <c:pt idx="1103">
                  <c:v>9.7874666666667718</c:v>
                </c:pt>
                <c:pt idx="1104">
                  <c:v>9.7945333333334386</c:v>
                </c:pt>
                <c:pt idx="1105">
                  <c:v>9.8016000000001053</c:v>
                </c:pt>
                <c:pt idx="1106">
                  <c:v>9.8086666666667721</c:v>
                </c:pt>
                <c:pt idx="1107">
                  <c:v>9.8157333333334389</c:v>
                </c:pt>
                <c:pt idx="1108">
                  <c:v>9.8228000000001057</c:v>
                </c:pt>
                <c:pt idx="1109">
                  <c:v>9.8298666666667724</c:v>
                </c:pt>
                <c:pt idx="1110">
                  <c:v>9.8369333333334392</c:v>
                </c:pt>
                <c:pt idx="1111">
                  <c:v>9.844000000000106</c:v>
                </c:pt>
                <c:pt idx="1112">
                  <c:v>9.8510666666667728</c:v>
                </c:pt>
                <c:pt idx="1113">
                  <c:v>9.8581333333334396</c:v>
                </c:pt>
                <c:pt idx="1114">
                  <c:v>9.8652000000001063</c:v>
                </c:pt>
                <c:pt idx="1115">
                  <c:v>9.8722666666667731</c:v>
                </c:pt>
                <c:pt idx="1116">
                  <c:v>9.8793333333334399</c:v>
                </c:pt>
                <c:pt idx="1117">
                  <c:v>9.8864000000001067</c:v>
                </c:pt>
                <c:pt idx="1118">
                  <c:v>9.8934666666667734</c:v>
                </c:pt>
                <c:pt idx="1119">
                  <c:v>9.9005333333334402</c:v>
                </c:pt>
                <c:pt idx="1120">
                  <c:v>9.907600000000107</c:v>
                </c:pt>
                <c:pt idx="1121">
                  <c:v>9.9146666666667738</c:v>
                </c:pt>
                <c:pt idx="1122">
                  <c:v>9.9217333333334405</c:v>
                </c:pt>
                <c:pt idx="1123">
                  <c:v>9.9288000000001073</c:v>
                </c:pt>
                <c:pt idx="1124">
                  <c:v>9.9358666666667741</c:v>
                </c:pt>
                <c:pt idx="1125">
                  <c:v>9.9429333333334409</c:v>
                </c:pt>
                <c:pt idx="1126">
                  <c:v>9.9500000000001076</c:v>
                </c:pt>
                <c:pt idx="1127">
                  <c:v>9.9570666666667744</c:v>
                </c:pt>
                <c:pt idx="1128">
                  <c:v>9.9641333333334412</c:v>
                </c:pt>
                <c:pt idx="1129">
                  <c:v>9.971200000000108</c:v>
                </c:pt>
                <c:pt idx="1130">
                  <c:v>9.9782666666667748</c:v>
                </c:pt>
                <c:pt idx="1131">
                  <c:v>9.9853333333334415</c:v>
                </c:pt>
                <c:pt idx="1132">
                  <c:v>9.9924000000001083</c:v>
                </c:pt>
                <c:pt idx="1133">
                  <c:v>9.9994666666667751</c:v>
                </c:pt>
                <c:pt idx="1134">
                  <c:v>10.006533333333442</c:v>
                </c:pt>
                <c:pt idx="1135">
                  <c:v>10.013600000000109</c:v>
                </c:pt>
                <c:pt idx="1136">
                  <c:v>10.020666666666775</c:v>
                </c:pt>
                <c:pt idx="1137">
                  <c:v>10.027733333333442</c:v>
                </c:pt>
                <c:pt idx="1138">
                  <c:v>10.034800000000109</c:v>
                </c:pt>
                <c:pt idx="1139">
                  <c:v>10.041866666666776</c:v>
                </c:pt>
                <c:pt idx="1140">
                  <c:v>10.048933333333443</c:v>
                </c:pt>
                <c:pt idx="1141">
                  <c:v>10.056000000000109</c:v>
                </c:pt>
                <c:pt idx="1142">
                  <c:v>10.063066666666776</c:v>
                </c:pt>
                <c:pt idx="1143">
                  <c:v>10.070133333333443</c:v>
                </c:pt>
                <c:pt idx="1144">
                  <c:v>10.07720000000011</c:v>
                </c:pt>
                <c:pt idx="1145">
                  <c:v>10.084266666666776</c:v>
                </c:pt>
                <c:pt idx="1146">
                  <c:v>10.091333333333443</c:v>
                </c:pt>
                <c:pt idx="1147">
                  <c:v>10.09840000000011</c:v>
                </c:pt>
                <c:pt idx="1148">
                  <c:v>10.105466666666777</c:v>
                </c:pt>
                <c:pt idx="1149">
                  <c:v>10.112533333333444</c:v>
                </c:pt>
                <c:pt idx="1150">
                  <c:v>10.11960000000011</c:v>
                </c:pt>
                <c:pt idx="1151">
                  <c:v>10.126666666666777</c:v>
                </c:pt>
                <c:pt idx="1152">
                  <c:v>10.133733333333444</c:v>
                </c:pt>
                <c:pt idx="1153">
                  <c:v>10.140800000000111</c:v>
                </c:pt>
                <c:pt idx="1154">
                  <c:v>10.147866666666777</c:v>
                </c:pt>
                <c:pt idx="1155">
                  <c:v>10.154933333333444</c:v>
                </c:pt>
                <c:pt idx="1156">
                  <c:v>10.162000000000111</c:v>
                </c:pt>
                <c:pt idx="1157">
                  <c:v>10.169066666666778</c:v>
                </c:pt>
                <c:pt idx="1158">
                  <c:v>10.176133333333444</c:v>
                </c:pt>
                <c:pt idx="1159">
                  <c:v>10.183200000000111</c:v>
                </c:pt>
                <c:pt idx="1160">
                  <c:v>10.190266666666778</c:v>
                </c:pt>
                <c:pt idx="1161">
                  <c:v>10.197333333333445</c:v>
                </c:pt>
                <c:pt idx="1162">
                  <c:v>10.204400000000112</c:v>
                </c:pt>
                <c:pt idx="1163">
                  <c:v>10.211466666666778</c:v>
                </c:pt>
                <c:pt idx="1164">
                  <c:v>10.218533333333445</c:v>
                </c:pt>
                <c:pt idx="1165">
                  <c:v>10.225600000000112</c:v>
                </c:pt>
                <c:pt idx="1166">
                  <c:v>10.232666666666779</c:v>
                </c:pt>
                <c:pt idx="1167">
                  <c:v>10.239733333333445</c:v>
                </c:pt>
                <c:pt idx="1168">
                  <c:v>10.246800000000112</c:v>
                </c:pt>
                <c:pt idx="1169">
                  <c:v>10.253866666666779</c:v>
                </c:pt>
                <c:pt idx="1170">
                  <c:v>10.260933333333446</c:v>
                </c:pt>
                <c:pt idx="1171">
                  <c:v>10.268000000000113</c:v>
                </c:pt>
                <c:pt idx="1172">
                  <c:v>10.275066666666779</c:v>
                </c:pt>
                <c:pt idx="1173">
                  <c:v>10.282133333333446</c:v>
                </c:pt>
                <c:pt idx="1174">
                  <c:v>10.289200000000113</c:v>
                </c:pt>
                <c:pt idx="1175">
                  <c:v>10.29626666666678</c:v>
                </c:pt>
                <c:pt idx="1176">
                  <c:v>10.303333333333446</c:v>
                </c:pt>
                <c:pt idx="1177">
                  <c:v>10.310400000000113</c:v>
                </c:pt>
                <c:pt idx="1178">
                  <c:v>10.31746666666678</c:v>
                </c:pt>
                <c:pt idx="1179">
                  <c:v>10.324533333333447</c:v>
                </c:pt>
                <c:pt idx="1180">
                  <c:v>10.331600000000114</c:v>
                </c:pt>
                <c:pt idx="1181">
                  <c:v>10.33866666666678</c:v>
                </c:pt>
                <c:pt idx="1182">
                  <c:v>10.345733333333447</c:v>
                </c:pt>
                <c:pt idx="1183">
                  <c:v>10.352800000000114</c:v>
                </c:pt>
                <c:pt idx="1184">
                  <c:v>10.359866666666781</c:v>
                </c:pt>
                <c:pt idx="1185">
                  <c:v>10.366933333333447</c:v>
                </c:pt>
                <c:pt idx="1186">
                  <c:v>10.374000000000114</c:v>
                </c:pt>
                <c:pt idx="1187">
                  <c:v>10.381066666666781</c:v>
                </c:pt>
                <c:pt idx="1188">
                  <c:v>10.388133333333448</c:v>
                </c:pt>
                <c:pt idx="1189">
                  <c:v>10.395200000000115</c:v>
                </c:pt>
                <c:pt idx="1190">
                  <c:v>10.402266666666781</c:v>
                </c:pt>
                <c:pt idx="1191">
                  <c:v>10.409333333333448</c:v>
                </c:pt>
                <c:pt idx="1192">
                  <c:v>10.416400000000115</c:v>
                </c:pt>
                <c:pt idx="1193">
                  <c:v>10.423466666666782</c:v>
                </c:pt>
                <c:pt idx="1194">
                  <c:v>10.430533333333448</c:v>
                </c:pt>
                <c:pt idx="1195">
                  <c:v>10.437600000000115</c:v>
                </c:pt>
                <c:pt idx="1196">
                  <c:v>10.444666666666782</c:v>
                </c:pt>
                <c:pt idx="1197">
                  <c:v>10.451733333333449</c:v>
                </c:pt>
                <c:pt idx="1198">
                  <c:v>10.458800000000116</c:v>
                </c:pt>
                <c:pt idx="1199">
                  <c:v>10.465866666666782</c:v>
                </c:pt>
                <c:pt idx="1200">
                  <c:v>10.472933333333449</c:v>
                </c:pt>
                <c:pt idx="1201">
                  <c:v>10.480000000000116</c:v>
                </c:pt>
                <c:pt idx="1202">
                  <c:v>10.487066666666783</c:v>
                </c:pt>
                <c:pt idx="1203">
                  <c:v>10.494133333333449</c:v>
                </c:pt>
                <c:pt idx="1204">
                  <c:v>10.501200000000116</c:v>
                </c:pt>
                <c:pt idx="1205">
                  <c:v>10.508266666666783</c:v>
                </c:pt>
                <c:pt idx="1206">
                  <c:v>10.51533333333345</c:v>
                </c:pt>
                <c:pt idx="1207">
                  <c:v>10.522400000000117</c:v>
                </c:pt>
                <c:pt idx="1208">
                  <c:v>10.529466666666783</c:v>
                </c:pt>
                <c:pt idx="1209">
                  <c:v>10.53653333333345</c:v>
                </c:pt>
                <c:pt idx="1210">
                  <c:v>10.543600000000117</c:v>
                </c:pt>
                <c:pt idx="1211">
                  <c:v>10.550666666666784</c:v>
                </c:pt>
                <c:pt idx="1212">
                  <c:v>10.55773333333345</c:v>
                </c:pt>
                <c:pt idx="1213">
                  <c:v>10.564800000000117</c:v>
                </c:pt>
                <c:pt idx="1214">
                  <c:v>10.571866666666784</c:v>
                </c:pt>
                <c:pt idx="1215">
                  <c:v>10.578933333333451</c:v>
                </c:pt>
                <c:pt idx="1216">
                  <c:v>10.586000000000118</c:v>
                </c:pt>
                <c:pt idx="1217">
                  <c:v>10.593066666666784</c:v>
                </c:pt>
                <c:pt idx="1218">
                  <c:v>10.600133333333451</c:v>
                </c:pt>
                <c:pt idx="1219">
                  <c:v>10.607200000000118</c:v>
                </c:pt>
                <c:pt idx="1220">
                  <c:v>10.614266666666785</c:v>
                </c:pt>
                <c:pt idx="1221">
                  <c:v>10.621333333333451</c:v>
                </c:pt>
                <c:pt idx="1222">
                  <c:v>10.628400000000118</c:v>
                </c:pt>
                <c:pt idx="1223">
                  <c:v>10.635466666666785</c:v>
                </c:pt>
                <c:pt idx="1224">
                  <c:v>10.642533333333452</c:v>
                </c:pt>
                <c:pt idx="1225">
                  <c:v>10.649600000000119</c:v>
                </c:pt>
                <c:pt idx="1226">
                  <c:v>10.656666666666785</c:v>
                </c:pt>
                <c:pt idx="1227">
                  <c:v>10.663733333333452</c:v>
                </c:pt>
                <c:pt idx="1228">
                  <c:v>10.670800000000119</c:v>
                </c:pt>
                <c:pt idx="1229">
                  <c:v>10.677866666666786</c:v>
                </c:pt>
                <c:pt idx="1230">
                  <c:v>10.684933333333452</c:v>
                </c:pt>
                <c:pt idx="1231">
                  <c:v>10.692000000000119</c:v>
                </c:pt>
                <c:pt idx="1232">
                  <c:v>10.699066666666786</c:v>
                </c:pt>
                <c:pt idx="1233">
                  <c:v>10.706133333333453</c:v>
                </c:pt>
                <c:pt idx="1234">
                  <c:v>10.71320000000012</c:v>
                </c:pt>
                <c:pt idx="1235">
                  <c:v>10.720266666666786</c:v>
                </c:pt>
                <c:pt idx="1236">
                  <c:v>10.727333333333453</c:v>
                </c:pt>
                <c:pt idx="1237">
                  <c:v>10.73440000000012</c:v>
                </c:pt>
                <c:pt idx="1238">
                  <c:v>10.741466666666787</c:v>
                </c:pt>
                <c:pt idx="1239">
                  <c:v>10.748533333333453</c:v>
                </c:pt>
                <c:pt idx="1240">
                  <c:v>10.75560000000012</c:v>
                </c:pt>
                <c:pt idx="1241">
                  <c:v>10.762666666666787</c:v>
                </c:pt>
                <c:pt idx="1242">
                  <c:v>10.769733333333454</c:v>
                </c:pt>
                <c:pt idx="1243">
                  <c:v>10.776800000000121</c:v>
                </c:pt>
                <c:pt idx="1244">
                  <c:v>10.783866666666787</c:v>
                </c:pt>
                <c:pt idx="1245">
                  <c:v>10.790933333333454</c:v>
                </c:pt>
                <c:pt idx="1246">
                  <c:v>10.798000000000121</c:v>
                </c:pt>
                <c:pt idx="1247">
                  <c:v>10.805066666666788</c:v>
                </c:pt>
                <c:pt idx="1248">
                  <c:v>10.812133333333454</c:v>
                </c:pt>
                <c:pt idx="1249">
                  <c:v>10.819200000000121</c:v>
                </c:pt>
                <c:pt idx="1250">
                  <c:v>10.826266666666788</c:v>
                </c:pt>
                <c:pt idx="1251">
                  <c:v>10.833333333333455</c:v>
                </c:pt>
                <c:pt idx="1252">
                  <c:v>10.840400000000121</c:v>
                </c:pt>
                <c:pt idx="1253">
                  <c:v>10.847466666666788</c:v>
                </c:pt>
                <c:pt idx="1254">
                  <c:v>10.854533333333455</c:v>
                </c:pt>
                <c:pt idx="1255">
                  <c:v>10.861600000000122</c:v>
                </c:pt>
                <c:pt idx="1256">
                  <c:v>10.868666666666789</c:v>
                </c:pt>
                <c:pt idx="1257">
                  <c:v>10.875733333333455</c:v>
                </c:pt>
                <c:pt idx="1258">
                  <c:v>10.882800000000122</c:v>
                </c:pt>
                <c:pt idx="1259">
                  <c:v>10.889866666666789</c:v>
                </c:pt>
                <c:pt idx="1260">
                  <c:v>10.896933333333456</c:v>
                </c:pt>
                <c:pt idx="1261">
                  <c:v>10.904000000000122</c:v>
                </c:pt>
                <c:pt idx="1262">
                  <c:v>10.911066666666789</c:v>
                </c:pt>
                <c:pt idx="1263">
                  <c:v>10.918133333333456</c:v>
                </c:pt>
                <c:pt idx="1264">
                  <c:v>10.925200000000123</c:v>
                </c:pt>
                <c:pt idx="1265">
                  <c:v>10.93226666666679</c:v>
                </c:pt>
                <c:pt idx="1266">
                  <c:v>10.939333333333456</c:v>
                </c:pt>
                <c:pt idx="1267">
                  <c:v>10.946400000000123</c:v>
                </c:pt>
                <c:pt idx="1268">
                  <c:v>10.95346666666679</c:v>
                </c:pt>
                <c:pt idx="1269">
                  <c:v>10.960533333333457</c:v>
                </c:pt>
                <c:pt idx="1270">
                  <c:v>10.967600000000123</c:v>
                </c:pt>
                <c:pt idx="1271">
                  <c:v>10.97466666666679</c:v>
                </c:pt>
                <c:pt idx="1272">
                  <c:v>10.981733333333457</c:v>
                </c:pt>
                <c:pt idx="1273">
                  <c:v>10.988800000000124</c:v>
                </c:pt>
                <c:pt idx="1274">
                  <c:v>10.995866666666791</c:v>
                </c:pt>
                <c:pt idx="1275">
                  <c:v>11.002933333333457</c:v>
                </c:pt>
                <c:pt idx="1276">
                  <c:v>11.010000000000124</c:v>
                </c:pt>
                <c:pt idx="1277">
                  <c:v>11.017066666666791</c:v>
                </c:pt>
                <c:pt idx="1278">
                  <c:v>11.024133333333458</c:v>
                </c:pt>
                <c:pt idx="1279">
                  <c:v>11.031200000000124</c:v>
                </c:pt>
                <c:pt idx="1280">
                  <c:v>11.038266666666791</c:v>
                </c:pt>
                <c:pt idx="1281">
                  <c:v>11.045333333333458</c:v>
                </c:pt>
                <c:pt idx="1282">
                  <c:v>11.052400000000125</c:v>
                </c:pt>
                <c:pt idx="1283">
                  <c:v>11.059466666666792</c:v>
                </c:pt>
                <c:pt idx="1284">
                  <c:v>11.066533333333458</c:v>
                </c:pt>
                <c:pt idx="1285">
                  <c:v>11.073600000000125</c:v>
                </c:pt>
                <c:pt idx="1286">
                  <c:v>11.080666666666792</c:v>
                </c:pt>
                <c:pt idx="1287">
                  <c:v>11.087733333333459</c:v>
                </c:pt>
                <c:pt idx="1288">
                  <c:v>11.094800000000125</c:v>
                </c:pt>
                <c:pt idx="1289">
                  <c:v>11.101866666666792</c:v>
                </c:pt>
                <c:pt idx="1290">
                  <c:v>11.108933333333459</c:v>
                </c:pt>
                <c:pt idx="1291">
                  <c:v>11.116000000000126</c:v>
                </c:pt>
                <c:pt idx="1292">
                  <c:v>11.123066666666793</c:v>
                </c:pt>
                <c:pt idx="1293">
                  <c:v>11.130133333333459</c:v>
                </c:pt>
                <c:pt idx="1294">
                  <c:v>11.137200000000126</c:v>
                </c:pt>
                <c:pt idx="1295">
                  <c:v>11.144266666666793</c:v>
                </c:pt>
                <c:pt idx="1296">
                  <c:v>11.15133333333346</c:v>
                </c:pt>
                <c:pt idx="1297">
                  <c:v>11.158400000000126</c:v>
                </c:pt>
                <c:pt idx="1298">
                  <c:v>11.165466666666793</c:v>
                </c:pt>
                <c:pt idx="1299">
                  <c:v>11.17253333333346</c:v>
                </c:pt>
                <c:pt idx="1300">
                  <c:v>11.179600000000127</c:v>
                </c:pt>
                <c:pt idx="1301">
                  <c:v>11.186666666666794</c:v>
                </c:pt>
                <c:pt idx="1302">
                  <c:v>11.19373333333346</c:v>
                </c:pt>
                <c:pt idx="1303">
                  <c:v>11.200800000000127</c:v>
                </c:pt>
                <c:pt idx="1304">
                  <c:v>11.207866666666794</c:v>
                </c:pt>
                <c:pt idx="1305">
                  <c:v>11.214933333333461</c:v>
                </c:pt>
                <c:pt idx="1306">
                  <c:v>11.222000000000127</c:v>
                </c:pt>
                <c:pt idx="1307">
                  <c:v>11.229066666666794</c:v>
                </c:pt>
                <c:pt idx="1308">
                  <c:v>11.236133333333461</c:v>
                </c:pt>
                <c:pt idx="1309">
                  <c:v>11.243200000000128</c:v>
                </c:pt>
                <c:pt idx="1310">
                  <c:v>11.250266666666795</c:v>
                </c:pt>
                <c:pt idx="1311">
                  <c:v>11.257333333333461</c:v>
                </c:pt>
                <c:pt idx="1312">
                  <c:v>11.264400000000128</c:v>
                </c:pt>
                <c:pt idx="1313">
                  <c:v>11.271466666666795</c:v>
                </c:pt>
                <c:pt idx="1314">
                  <c:v>11.278533333333462</c:v>
                </c:pt>
                <c:pt idx="1315">
                  <c:v>11.285600000000128</c:v>
                </c:pt>
                <c:pt idx="1316">
                  <c:v>11.292666666666795</c:v>
                </c:pt>
                <c:pt idx="1317">
                  <c:v>11.299733333333462</c:v>
                </c:pt>
                <c:pt idx="1318">
                  <c:v>11.306800000000129</c:v>
                </c:pt>
                <c:pt idx="1319">
                  <c:v>11.313866666666796</c:v>
                </c:pt>
                <c:pt idx="1320">
                  <c:v>11.320933333333462</c:v>
                </c:pt>
                <c:pt idx="1321">
                  <c:v>11.328000000000129</c:v>
                </c:pt>
                <c:pt idx="1322">
                  <c:v>11.335066666666796</c:v>
                </c:pt>
                <c:pt idx="1323">
                  <c:v>11.342133333333463</c:v>
                </c:pt>
                <c:pt idx="1324">
                  <c:v>11.349200000000129</c:v>
                </c:pt>
                <c:pt idx="1325">
                  <c:v>11.356266666666796</c:v>
                </c:pt>
                <c:pt idx="1326">
                  <c:v>11.363333333333463</c:v>
                </c:pt>
                <c:pt idx="1327">
                  <c:v>11.37040000000013</c:v>
                </c:pt>
                <c:pt idx="1328">
                  <c:v>11.377466666666797</c:v>
                </c:pt>
                <c:pt idx="1329">
                  <c:v>11.384533333333463</c:v>
                </c:pt>
                <c:pt idx="1330">
                  <c:v>11.39160000000013</c:v>
                </c:pt>
                <c:pt idx="1331">
                  <c:v>11.398666666666797</c:v>
                </c:pt>
                <c:pt idx="1332">
                  <c:v>11.405733333333464</c:v>
                </c:pt>
                <c:pt idx="1333">
                  <c:v>11.41280000000013</c:v>
                </c:pt>
                <c:pt idx="1334">
                  <c:v>11.419866666666797</c:v>
                </c:pt>
                <c:pt idx="1335">
                  <c:v>11.426933333333464</c:v>
                </c:pt>
                <c:pt idx="1336">
                  <c:v>11.434000000000131</c:v>
                </c:pt>
                <c:pt idx="1337">
                  <c:v>11.441066666666798</c:v>
                </c:pt>
                <c:pt idx="1338">
                  <c:v>11.448133333333464</c:v>
                </c:pt>
                <c:pt idx="1339">
                  <c:v>11.455200000000131</c:v>
                </c:pt>
                <c:pt idx="1340">
                  <c:v>11.462266666666798</c:v>
                </c:pt>
                <c:pt idx="1341">
                  <c:v>11.469333333333465</c:v>
                </c:pt>
                <c:pt idx="1342">
                  <c:v>11.476400000000131</c:v>
                </c:pt>
                <c:pt idx="1343">
                  <c:v>11.483466666666798</c:v>
                </c:pt>
                <c:pt idx="1344">
                  <c:v>11.490533333333465</c:v>
                </c:pt>
                <c:pt idx="1345">
                  <c:v>11.497600000000132</c:v>
                </c:pt>
                <c:pt idx="1346">
                  <c:v>11.504666666666798</c:v>
                </c:pt>
                <c:pt idx="1347">
                  <c:v>11.511733333333465</c:v>
                </c:pt>
                <c:pt idx="1348">
                  <c:v>11.518800000000132</c:v>
                </c:pt>
                <c:pt idx="1349">
                  <c:v>11.525866666666799</c:v>
                </c:pt>
                <c:pt idx="1350">
                  <c:v>11.532933333333466</c:v>
                </c:pt>
                <c:pt idx="1351">
                  <c:v>11.540000000000132</c:v>
                </c:pt>
                <c:pt idx="1352">
                  <c:v>11.547066666666799</c:v>
                </c:pt>
                <c:pt idx="1353">
                  <c:v>11.554133333333466</c:v>
                </c:pt>
                <c:pt idx="1354">
                  <c:v>11.561200000000133</c:v>
                </c:pt>
                <c:pt idx="1355">
                  <c:v>11.568266666666799</c:v>
                </c:pt>
                <c:pt idx="1356">
                  <c:v>11.575333333333466</c:v>
                </c:pt>
                <c:pt idx="1357">
                  <c:v>11.582400000000133</c:v>
                </c:pt>
                <c:pt idx="1358">
                  <c:v>11.5894666666668</c:v>
                </c:pt>
                <c:pt idx="1359">
                  <c:v>11.596533333333467</c:v>
                </c:pt>
                <c:pt idx="1360">
                  <c:v>11.603600000000133</c:v>
                </c:pt>
                <c:pt idx="1361">
                  <c:v>11.6106666666668</c:v>
                </c:pt>
                <c:pt idx="1362">
                  <c:v>11.617733333333467</c:v>
                </c:pt>
                <c:pt idx="1363">
                  <c:v>11.624800000000134</c:v>
                </c:pt>
                <c:pt idx="1364">
                  <c:v>11.6318666666668</c:v>
                </c:pt>
                <c:pt idx="1365">
                  <c:v>11.638933333333467</c:v>
                </c:pt>
                <c:pt idx="1366">
                  <c:v>11.646000000000134</c:v>
                </c:pt>
                <c:pt idx="1367">
                  <c:v>11.653066666666801</c:v>
                </c:pt>
                <c:pt idx="1368">
                  <c:v>11.660133333333468</c:v>
                </c:pt>
                <c:pt idx="1369">
                  <c:v>11.667200000000134</c:v>
                </c:pt>
                <c:pt idx="1370">
                  <c:v>11.674266666666801</c:v>
                </c:pt>
                <c:pt idx="1371">
                  <c:v>11.681333333333468</c:v>
                </c:pt>
                <c:pt idx="1372">
                  <c:v>11.688400000000135</c:v>
                </c:pt>
                <c:pt idx="1373">
                  <c:v>11.695466666666801</c:v>
                </c:pt>
                <c:pt idx="1374">
                  <c:v>11.702533333333468</c:v>
                </c:pt>
                <c:pt idx="1375">
                  <c:v>11.709600000000135</c:v>
                </c:pt>
                <c:pt idx="1376">
                  <c:v>11.716666666666802</c:v>
                </c:pt>
                <c:pt idx="1377">
                  <c:v>11.723733333333469</c:v>
                </c:pt>
                <c:pt idx="1378">
                  <c:v>11.730800000000135</c:v>
                </c:pt>
                <c:pt idx="1379">
                  <c:v>11.737866666666802</c:v>
                </c:pt>
                <c:pt idx="1380">
                  <c:v>11.744933333333469</c:v>
                </c:pt>
                <c:pt idx="1381">
                  <c:v>11.752000000000136</c:v>
                </c:pt>
                <c:pt idx="1382">
                  <c:v>11.759066666666802</c:v>
                </c:pt>
                <c:pt idx="1383">
                  <c:v>11.766133333333469</c:v>
                </c:pt>
                <c:pt idx="1384">
                  <c:v>11.773200000000136</c:v>
                </c:pt>
                <c:pt idx="1385">
                  <c:v>11.780266666666803</c:v>
                </c:pt>
                <c:pt idx="1386">
                  <c:v>11.78733333333347</c:v>
                </c:pt>
                <c:pt idx="1387">
                  <c:v>11.794400000000136</c:v>
                </c:pt>
                <c:pt idx="1388">
                  <c:v>11.801466666666803</c:v>
                </c:pt>
                <c:pt idx="1389">
                  <c:v>11.80853333333347</c:v>
                </c:pt>
                <c:pt idx="1390">
                  <c:v>11.815600000000137</c:v>
                </c:pt>
                <c:pt idx="1391">
                  <c:v>11.822666666666803</c:v>
                </c:pt>
                <c:pt idx="1392">
                  <c:v>11.82973333333347</c:v>
                </c:pt>
                <c:pt idx="1393">
                  <c:v>11.836800000000137</c:v>
                </c:pt>
                <c:pt idx="1394">
                  <c:v>11.843866666666804</c:v>
                </c:pt>
                <c:pt idx="1395">
                  <c:v>11.850933333333471</c:v>
                </c:pt>
                <c:pt idx="1396">
                  <c:v>11.858000000000137</c:v>
                </c:pt>
                <c:pt idx="1397">
                  <c:v>11.865066666666804</c:v>
                </c:pt>
                <c:pt idx="1398">
                  <c:v>11.872133333333471</c:v>
                </c:pt>
                <c:pt idx="1399">
                  <c:v>11.879200000000138</c:v>
                </c:pt>
                <c:pt idx="1400">
                  <c:v>11.886266666666804</c:v>
                </c:pt>
                <c:pt idx="1401">
                  <c:v>11.893333333333471</c:v>
                </c:pt>
                <c:pt idx="1402">
                  <c:v>11.900400000000138</c:v>
                </c:pt>
                <c:pt idx="1403">
                  <c:v>11.907466666666805</c:v>
                </c:pt>
                <c:pt idx="1404">
                  <c:v>11.914533333333472</c:v>
                </c:pt>
                <c:pt idx="1405">
                  <c:v>11.921600000000138</c:v>
                </c:pt>
                <c:pt idx="1406">
                  <c:v>11.928666666666805</c:v>
                </c:pt>
                <c:pt idx="1407">
                  <c:v>11.935733333333472</c:v>
                </c:pt>
                <c:pt idx="1408">
                  <c:v>11.942800000000139</c:v>
                </c:pt>
                <c:pt idx="1409">
                  <c:v>11.949866666666805</c:v>
                </c:pt>
                <c:pt idx="1410">
                  <c:v>11.956933333333472</c:v>
                </c:pt>
                <c:pt idx="1411">
                  <c:v>11.964000000000139</c:v>
                </c:pt>
                <c:pt idx="1412">
                  <c:v>11.971066666666806</c:v>
                </c:pt>
                <c:pt idx="1413">
                  <c:v>11.978133333333473</c:v>
                </c:pt>
                <c:pt idx="1414">
                  <c:v>11.985200000000139</c:v>
                </c:pt>
                <c:pt idx="1415">
                  <c:v>11.992266666666806</c:v>
                </c:pt>
                <c:pt idx="1416">
                  <c:v>11.999333333333473</c:v>
                </c:pt>
                <c:pt idx="1417">
                  <c:v>12.00640000000014</c:v>
                </c:pt>
                <c:pt idx="1418">
                  <c:v>12.013466666666806</c:v>
                </c:pt>
                <c:pt idx="1419">
                  <c:v>12.020533333333473</c:v>
                </c:pt>
                <c:pt idx="1420">
                  <c:v>12.02760000000014</c:v>
                </c:pt>
                <c:pt idx="1421">
                  <c:v>12.034666666666807</c:v>
                </c:pt>
                <c:pt idx="1422">
                  <c:v>12.041733333333474</c:v>
                </c:pt>
                <c:pt idx="1423">
                  <c:v>12.04880000000014</c:v>
                </c:pt>
                <c:pt idx="1424">
                  <c:v>12.055866666666807</c:v>
                </c:pt>
                <c:pt idx="1425">
                  <c:v>12.062933333333474</c:v>
                </c:pt>
                <c:pt idx="1426">
                  <c:v>12.070000000000141</c:v>
                </c:pt>
                <c:pt idx="1427">
                  <c:v>12.077066666666807</c:v>
                </c:pt>
                <c:pt idx="1428">
                  <c:v>12.084133333333474</c:v>
                </c:pt>
                <c:pt idx="1429">
                  <c:v>12.091200000000141</c:v>
                </c:pt>
                <c:pt idx="1430">
                  <c:v>12.098266666666808</c:v>
                </c:pt>
                <c:pt idx="1431">
                  <c:v>12.105333333333474</c:v>
                </c:pt>
                <c:pt idx="1432">
                  <c:v>12.112400000000141</c:v>
                </c:pt>
                <c:pt idx="1433">
                  <c:v>12.119466666666808</c:v>
                </c:pt>
                <c:pt idx="1434">
                  <c:v>12.126533333333475</c:v>
                </c:pt>
                <c:pt idx="1435">
                  <c:v>12.133600000000142</c:v>
                </c:pt>
                <c:pt idx="1436">
                  <c:v>12.140666666666808</c:v>
                </c:pt>
                <c:pt idx="1437">
                  <c:v>12.147733333333475</c:v>
                </c:pt>
                <c:pt idx="1438">
                  <c:v>12.154800000000142</c:v>
                </c:pt>
                <c:pt idx="1439">
                  <c:v>12.161866666666809</c:v>
                </c:pt>
                <c:pt idx="1440">
                  <c:v>12.168933333333475</c:v>
                </c:pt>
                <c:pt idx="1441">
                  <c:v>12.176000000000142</c:v>
                </c:pt>
                <c:pt idx="1442">
                  <c:v>12.183066666666809</c:v>
                </c:pt>
                <c:pt idx="1443">
                  <c:v>12.190133333333476</c:v>
                </c:pt>
                <c:pt idx="1444">
                  <c:v>12.197200000000143</c:v>
                </c:pt>
                <c:pt idx="1445">
                  <c:v>12.204266666666809</c:v>
                </c:pt>
                <c:pt idx="1446">
                  <c:v>12.211333333333476</c:v>
                </c:pt>
                <c:pt idx="1447">
                  <c:v>12.218400000000143</c:v>
                </c:pt>
                <c:pt idx="1448">
                  <c:v>12.22546666666681</c:v>
                </c:pt>
                <c:pt idx="1449">
                  <c:v>12.232533333333476</c:v>
                </c:pt>
                <c:pt idx="1450">
                  <c:v>12.239600000000143</c:v>
                </c:pt>
                <c:pt idx="1451">
                  <c:v>12.24666666666681</c:v>
                </c:pt>
                <c:pt idx="1452">
                  <c:v>12.253733333333477</c:v>
                </c:pt>
                <c:pt idx="1453">
                  <c:v>12.260800000000144</c:v>
                </c:pt>
                <c:pt idx="1454">
                  <c:v>12.26786666666681</c:v>
                </c:pt>
                <c:pt idx="1455">
                  <c:v>12.274933333333477</c:v>
                </c:pt>
                <c:pt idx="1456">
                  <c:v>12.282000000000144</c:v>
                </c:pt>
                <c:pt idx="1457">
                  <c:v>12.289066666666811</c:v>
                </c:pt>
                <c:pt idx="1458">
                  <c:v>12.296133333333477</c:v>
                </c:pt>
                <c:pt idx="1459">
                  <c:v>12.303200000000144</c:v>
                </c:pt>
                <c:pt idx="1460">
                  <c:v>12.310266666666811</c:v>
                </c:pt>
                <c:pt idx="1461">
                  <c:v>12.317333333333478</c:v>
                </c:pt>
                <c:pt idx="1462">
                  <c:v>12.324400000000145</c:v>
                </c:pt>
                <c:pt idx="1463">
                  <c:v>12.331466666666811</c:v>
                </c:pt>
                <c:pt idx="1464">
                  <c:v>12.338533333333478</c:v>
                </c:pt>
                <c:pt idx="1465">
                  <c:v>12.345600000000145</c:v>
                </c:pt>
                <c:pt idx="1466">
                  <c:v>12.352666666666812</c:v>
                </c:pt>
                <c:pt idx="1467">
                  <c:v>12.359733333333478</c:v>
                </c:pt>
                <c:pt idx="1468">
                  <c:v>12.366800000000145</c:v>
                </c:pt>
                <c:pt idx="1469">
                  <c:v>12.373866666666812</c:v>
                </c:pt>
                <c:pt idx="1470">
                  <c:v>12.380933333333479</c:v>
                </c:pt>
                <c:pt idx="1471">
                  <c:v>12.388000000000146</c:v>
                </c:pt>
                <c:pt idx="1472">
                  <c:v>12.395066666666812</c:v>
                </c:pt>
                <c:pt idx="1473">
                  <c:v>12.402133333333479</c:v>
                </c:pt>
                <c:pt idx="1474">
                  <c:v>12.409200000000146</c:v>
                </c:pt>
                <c:pt idx="1475">
                  <c:v>12.416266666666813</c:v>
                </c:pt>
                <c:pt idx="1476">
                  <c:v>12.423333333333479</c:v>
                </c:pt>
                <c:pt idx="1477">
                  <c:v>12.430400000000146</c:v>
                </c:pt>
                <c:pt idx="1478">
                  <c:v>12.437466666666813</c:v>
                </c:pt>
                <c:pt idx="1479">
                  <c:v>12.44453333333348</c:v>
                </c:pt>
                <c:pt idx="1480">
                  <c:v>12.451600000000147</c:v>
                </c:pt>
                <c:pt idx="1481">
                  <c:v>12.458666666666813</c:v>
                </c:pt>
                <c:pt idx="1482">
                  <c:v>12.46573333333348</c:v>
                </c:pt>
                <c:pt idx="1483">
                  <c:v>12.472800000000147</c:v>
                </c:pt>
                <c:pt idx="1484">
                  <c:v>12.479866666666814</c:v>
                </c:pt>
                <c:pt idx="1485">
                  <c:v>12.48693333333348</c:v>
                </c:pt>
                <c:pt idx="1486">
                  <c:v>12.494000000000147</c:v>
                </c:pt>
                <c:pt idx="1487">
                  <c:v>12.501066666666814</c:v>
                </c:pt>
                <c:pt idx="1488">
                  <c:v>12.508133333333481</c:v>
                </c:pt>
                <c:pt idx="1489">
                  <c:v>12.515200000000148</c:v>
                </c:pt>
                <c:pt idx="1490">
                  <c:v>12.522266666666814</c:v>
                </c:pt>
                <c:pt idx="1491">
                  <c:v>12.529333333333481</c:v>
                </c:pt>
                <c:pt idx="1492">
                  <c:v>12.536400000000148</c:v>
                </c:pt>
                <c:pt idx="1493">
                  <c:v>12.543466666666815</c:v>
                </c:pt>
                <c:pt idx="1494">
                  <c:v>12.550533333333481</c:v>
                </c:pt>
                <c:pt idx="1495">
                  <c:v>12.557600000000148</c:v>
                </c:pt>
                <c:pt idx="1496">
                  <c:v>12.564666666666815</c:v>
                </c:pt>
                <c:pt idx="1497">
                  <c:v>12.571733333333482</c:v>
                </c:pt>
                <c:pt idx="1498">
                  <c:v>12.578800000000149</c:v>
                </c:pt>
                <c:pt idx="1499">
                  <c:v>12.585866666666815</c:v>
                </c:pt>
                <c:pt idx="1500">
                  <c:v>12.592933333333482</c:v>
                </c:pt>
                <c:pt idx="1501">
                  <c:v>12.600000000000149</c:v>
                </c:pt>
                <c:pt idx="1502">
                  <c:v>14.600000000000149</c:v>
                </c:pt>
              </c:numCache>
            </c:numRef>
          </c:xVal>
          <c:yVal>
            <c:numRef>
              <c:f>'Beregninger scenarie 3'!$H$29:$H$1531</c:f>
              <c:numCache>
                <c:formatCode>#,##0.00</c:formatCode>
                <c:ptCount val="1503"/>
                <c:pt idx="0">
                  <c:v>4</c:v>
                </c:pt>
                <c:pt idx="1">
                  <c:v>4</c:v>
                </c:pt>
                <c:pt idx="2">
                  <c:v>3.9929333333333332</c:v>
                </c:pt>
                <c:pt idx="3">
                  <c:v>3.9858666666666664</c:v>
                </c:pt>
                <c:pt idx="4">
                  <c:v>3.9788000000000001</c:v>
                </c:pt>
                <c:pt idx="5">
                  <c:v>3.9717333333333333</c:v>
                </c:pt>
                <c:pt idx="6">
                  <c:v>3.9646666666666666</c:v>
                </c:pt>
                <c:pt idx="7">
                  <c:v>3.9575999999999998</c:v>
                </c:pt>
                <c:pt idx="8">
                  <c:v>3.9505333333333335</c:v>
                </c:pt>
                <c:pt idx="9">
                  <c:v>3.9434666666666667</c:v>
                </c:pt>
                <c:pt idx="10">
                  <c:v>3.9363999999999999</c:v>
                </c:pt>
                <c:pt idx="11">
                  <c:v>3.9293333333333331</c:v>
                </c:pt>
                <c:pt idx="12">
                  <c:v>3.9222666666666668</c:v>
                </c:pt>
                <c:pt idx="13">
                  <c:v>3.9152</c:v>
                </c:pt>
                <c:pt idx="14">
                  <c:v>3.9081333333333332</c:v>
                </c:pt>
                <c:pt idx="15">
                  <c:v>3.9010666666666665</c:v>
                </c:pt>
                <c:pt idx="16">
                  <c:v>3.8940000000000001</c:v>
                </c:pt>
                <c:pt idx="17">
                  <c:v>3.8869333333333334</c:v>
                </c:pt>
                <c:pt idx="18">
                  <c:v>3.8798666666666666</c:v>
                </c:pt>
                <c:pt idx="19">
                  <c:v>3.8727999999999998</c:v>
                </c:pt>
                <c:pt idx="20">
                  <c:v>3.8657333333333335</c:v>
                </c:pt>
                <c:pt idx="21">
                  <c:v>3.8586666666666667</c:v>
                </c:pt>
                <c:pt idx="22">
                  <c:v>3.8515999999999999</c:v>
                </c:pt>
                <c:pt idx="23">
                  <c:v>3.8445333333333331</c:v>
                </c:pt>
                <c:pt idx="24">
                  <c:v>3.8374666666666668</c:v>
                </c:pt>
                <c:pt idx="25">
                  <c:v>3.8304</c:v>
                </c:pt>
                <c:pt idx="26">
                  <c:v>3.8233333333333333</c:v>
                </c:pt>
                <c:pt idx="27">
                  <c:v>3.8162666666666665</c:v>
                </c:pt>
                <c:pt idx="28">
                  <c:v>3.8092000000000001</c:v>
                </c:pt>
                <c:pt idx="29">
                  <c:v>3.8021333333333334</c:v>
                </c:pt>
                <c:pt idx="30">
                  <c:v>3.7950666666666666</c:v>
                </c:pt>
                <c:pt idx="31">
                  <c:v>3.7879999999999998</c:v>
                </c:pt>
                <c:pt idx="32">
                  <c:v>3.7809333333333335</c:v>
                </c:pt>
                <c:pt idx="33">
                  <c:v>3.7738666666666667</c:v>
                </c:pt>
                <c:pt idx="34">
                  <c:v>3.7667999999999999</c:v>
                </c:pt>
                <c:pt idx="35">
                  <c:v>3.7597333333333331</c:v>
                </c:pt>
                <c:pt idx="36">
                  <c:v>3.7526666666666668</c:v>
                </c:pt>
                <c:pt idx="37">
                  <c:v>3.7456</c:v>
                </c:pt>
                <c:pt idx="38">
                  <c:v>3.7385333333333333</c:v>
                </c:pt>
                <c:pt idx="39">
                  <c:v>3.7314666666666665</c:v>
                </c:pt>
                <c:pt idx="40">
                  <c:v>3.7244000000000002</c:v>
                </c:pt>
                <c:pt idx="41">
                  <c:v>3.7173333333333334</c:v>
                </c:pt>
                <c:pt idx="42">
                  <c:v>3.7102666666666666</c:v>
                </c:pt>
                <c:pt idx="43">
                  <c:v>3.7031999999999998</c:v>
                </c:pt>
                <c:pt idx="44">
                  <c:v>3.6961333333333335</c:v>
                </c:pt>
                <c:pt idx="45">
                  <c:v>3.6890666666666667</c:v>
                </c:pt>
                <c:pt idx="46">
                  <c:v>3.6819999999999999</c:v>
                </c:pt>
                <c:pt idx="47">
                  <c:v>3.6749333333333332</c:v>
                </c:pt>
                <c:pt idx="48">
                  <c:v>3.6678666666666668</c:v>
                </c:pt>
                <c:pt idx="49">
                  <c:v>3.6608000000000001</c:v>
                </c:pt>
                <c:pt idx="50">
                  <c:v>3.6537333333333333</c:v>
                </c:pt>
                <c:pt idx="51">
                  <c:v>3.6466666666666665</c:v>
                </c:pt>
                <c:pt idx="52">
                  <c:v>3.6396000000000002</c:v>
                </c:pt>
                <c:pt idx="53">
                  <c:v>3.6325333333333334</c:v>
                </c:pt>
                <c:pt idx="54">
                  <c:v>3.6254666666666666</c:v>
                </c:pt>
                <c:pt idx="55">
                  <c:v>3.6183999999999998</c:v>
                </c:pt>
                <c:pt idx="56">
                  <c:v>3.6113333333333335</c:v>
                </c:pt>
                <c:pt idx="57">
                  <c:v>3.6042666666666667</c:v>
                </c:pt>
                <c:pt idx="58">
                  <c:v>3.5972</c:v>
                </c:pt>
                <c:pt idx="59">
                  <c:v>3.5901333333333332</c:v>
                </c:pt>
                <c:pt idx="60">
                  <c:v>3.5830666666666668</c:v>
                </c:pt>
                <c:pt idx="61">
                  <c:v>3.5760000000000001</c:v>
                </c:pt>
                <c:pt idx="62">
                  <c:v>3.5689333333333333</c:v>
                </c:pt>
                <c:pt idx="63">
                  <c:v>3.5618666666666665</c:v>
                </c:pt>
                <c:pt idx="64">
                  <c:v>3.5548000000000002</c:v>
                </c:pt>
                <c:pt idx="65">
                  <c:v>3.5477333333333334</c:v>
                </c:pt>
                <c:pt idx="66">
                  <c:v>3.5406666666666666</c:v>
                </c:pt>
                <c:pt idx="67">
                  <c:v>3.5335999999999999</c:v>
                </c:pt>
                <c:pt idx="68">
                  <c:v>3.5265333333333335</c:v>
                </c:pt>
                <c:pt idx="69">
                  <c:v>3.5194666666666667</c:v>
                </c:pt>
                <c:pt idx="70">
                  <c:v>3.5124</c:v>
                </c:pt>
                <c:pt idx="71">
                  <c:v>3.5053333333333332</c:v>
                </c:pt>
                <c:pt idx="72">
                  <c:v>3.4982666666666669</c:v>
                </c:pt>
                <c:pt idx="73">
                  <c:v>3.4912000000000001</c:v>
                </c:pt>
                <c:pt idx="74">
                  <c:v>3.4841333333333333</c:v>
                </c:pt>
                <c:pt idx="75">
                  <c:v>3.4770666666666665</c:v>
                </c:pt>
                <c:pt idx="76">
                  <c:v>3.4699999999999998</c:v>
                </c:pt>
                <c:pt idx="77">
                  <c:v>3.4629333333333334</c:v>
                </c:pt>
                <c:pt idx="78">
                  <c:v>3.4558666666666666</c:v>
                </c:pt>
                <c:pt idx="79">
                  <c:v>3.4487999999999999</c:v>
                </c:pt>
                <c:pt idx="80">
                  <c:v>3.4417333333333335</c:v>
                </c:pt>
                <c:pt idx="81">
                  <c:v>3.4346666666666668</c:v>
                </c:pt>
                <c:pt idx="82">
                  <c:v>3.4276</c:v>
                </c:pt>
                <c:pt idx="83">
                  <c:v>3.4205333333333332</c:v>
                </c:pt>
                <c:pt idx="84">
                  <c:v>3.4134666666666664</c:v>
                </c:pt>
                <c:pt idx="85">
                  <c:v>3.4064000000000001</c:v>
                </c:pt>
                <c:pt idx="86">
                  <c:v>3.3993333333333333</c:v>
                </c:pt>
                <c:pt idx="87">
                  <c:v>3.3922666666666665</c:v>
                </c:pt>
                <c:pt idx="88">
                  <c:v>3.3852000000000002</c:v>
                </c:pt>
                <c:pt idx="89">
                  <c:v>3.3781333333333334</c:v>
                </c:pt>
                <c:pt idx="90">
                  <c:v>3.3710666666666667</c:v>
                </c:pt>
                <c:pt idx="91">
                  <c:v>3.3639999999999999</c:v>
                </c:pt>
                <c:pt idx="92">
                  <c:v>3.3569333333333331</c:v>
                </c:pt>
                <c:pt idx="93">
                  <c:v>3.3498666666666668</c:v>
                </c:pt>
                <c:pt idx="94">
                  <c:v>3.3428</c:v>
                </c:pt>
                <c:pt idx="95">
                  <c:v>3.3357333333333332</c:v>
                </c:pt>
                <c:pt idx="96">
                  <c:v>3.3286666666666669</c:v>
                </c:pt>
                <c:pt idx="97">
                  <c:v>3.3216000000000001</c:v>
                </c:pt>
                <c:pt idx="98">
                  <c:v>3.3145333333333333</c:v>
                </c:pt>
                <c:pt idx="99">
                  <c:v>3.3074666666666666</c:v>
                </c:pt>
                <c:pt idx="100">
                  <c:v>3.3003999999999998</c:v>
                </c:pt>
                <c:pt idx="101">
                  <c:v>3.2933333333333334</c:v>
                </c:pt>
                <c:pt idx="102">
                  <c:v>3.2862666666666667</c:v>
                </c:pt>
                <c:pt idx="103">
                  <c:v>3.2791999999999999</c:v>
                </c:pt>
                <c:pt idx="104">
                  <c:v>3.2721333333333336</c:v>
                </c:pt>
                <c:pt idx="105">
                  <c:v>3.2650666666666668</c:v>
                </c:pt>
                <c:pt idx="106">
                  <c:v>3.258</c:v>
                </c:pt>
                <c:pt idx="107">
                  <c:v>3.2509333333333332</c:v>
                </c:pt>
                <c:pt idx="108">
                  <c:v>3.2438666666666665</c:v>
                </c:pt>
                <c:pt idx="109">
                  <c:v>3.2368000000000001</c:v>
                </c:pt>
                <c:pt idx="110">
                  <c:v>3.2297333333333333</c:v>
                </c:pt>
                <c:pt idx="111">
                  <c:v>3.2226666666666666</c:v>
                </c:pt>
                <c:pt idx="112">
                  <c:v>3.2156000000000002</c:v>
                </c:pt>
                <c:pt idx="113">
                  <c:v>3.2085333333333335</c:v>
                </c:pt>
                <c:pt idx="114">
                  <c:v>3.2014666666666667</c:v>
                </c:pt>
                <c:pt idx="115">
                  <c:v>3.1943999999999999</c:v>
                </c:pt>
                <c:pt idx="116">
                  <c:v>3.1873333333333331</c:v>
                </c:pt>
                <c:pt idx="117">
                  <c:v>3.1802666666666668</c:v>
                </c:pt>
                <c:pt idx="118">
                  <c:v>3.1732</c:v>
                </c:pt>
                <c:pt idx="119">
                  <c:v>3.1661333333333332</c:v>
                </c:pt>
                <c:pt idx="120">
                  <c:v>3.1590666666666669</c:v>
                </c:pt>
                <c:pt idx="121">
                  <c:v>3.1520000000000001</c:v>
                </c:pt>
                <c:pt idx="122">
                  <c:v>3.1449333333333334</c:v>
                </c:pt>
                <c:pt idx="123">
                  <c:v>3.1378666666666666</c:v>
                </c:pt>
                <c:pt idx="124">
                  <c:v>3.1307999999999998</c:v>
                </c:pt>
                <c:pt idx="125">
                  <c:v>3.1237333333333335</c:v>
                </c:pt>
                <c:pt idx="126">
                  <c:v>3.1166666666666667</c:v>
                </c:pt>
                <c:pt idx="127">
                  <c:v>3.1095999999999999</c:v>
                </c:pt>
                <c:pt idx="128">
                  <c:v>3.1025333333333336</c:v>
                </c:pt>
                <c:pt idx="129">
                  <c:v>3.0954666666666668</c:v>
                </c:pt>
                <c:pt idx="130">
                  <c:v>3.0884</c:v>
                </c:pt>
                <c:pt idx="131">
                  <c:v>3.0813333333333333</c:v>
                </c:pt>
                <c:pt idx="132">
                  <c:v>3.0742666666666665</c:v>
                </c:pt>
                <c:pt idx="133">
                  <c:v>3.0672000000000001</c:v>
                </c:pt>
                <c:pt idx="134">
                  <c:v>3.0601333333333334</c:v>
                </c:pt>
                <c:pt idx="135">
                  <c:v>3.0530666666666666</c:v>
                </c:pt>
                <c:pt idx="136">
                  <c:v>3.0460000000000003</c:v>
                </c:pt>
                <c:pt idx="137">
                  <c:v>3.0389333333333335</c:v>
                </c:pt>
                <c:pt idx="138">
                  <c:v>3.0318666666666667</c:v>
                </c:pt>
                <c:pt idx="139">
                  <c:v>3.0247999999999999</c:v>
                </c:pt>
                <c:pt idx="140">
                  <c:v>3.0177333333333332</c:v>
                </c:pt>
                <c:pt idx="141">
                  <c:v>3.0106666666666668</c:v>
                </c:pt>
                <c:pt idx="142">
                  <c:v>3.0036</c:v>
                </c:pt>
                <c:pt idx="143">
                  <c:v>2.9965333333333333</c:v>
                </c:pt>
                <c:pt idx="144">
                  <c:v>2.9894666666666665</c:v>
                </c:pt>
                <c:pt idx="145">
                  <c:v>2.9823999999999997</c:v>
                </c:pt>
                <c:pt idx="146">
                  <c:v>2.9753333333333329</c:v>
                </c:pt>
                <c:pt idx="147">
                  <c:v>2.9682666666666662</c:v>
                </c:pt>
                <c:pt idx="148">
                  <c:v>2.9611999999999994</c:v>
                </c:pt>
                <c:pt idx="149">
                  <c:v>2.9541333333333326</c:v>
                </c:pt>
                <c:pt idx="150">
                  <c:v>2.9470666666666658</c:v>
                </c:pt>
                <c:pt idx="151">
                  <c:v>2.9399999999999991</c:v>
                </c:pt>
                <c:pt idx="152">
                  <c:v>2.9329333333333323</c:v>
                </c:pt>
                <c:pt idx="153">
                  <c:v>2.9258666666666655</c:v>
                </c:pt>
                <c:pt idx="154">
                  <c:v>2.9187999999999987</c:v>
                </c:pt>
                <c:pt idx="155">
                  <c:v>2.911733333333332</c:v>
                </c:pt>
                <c:pt idx="156">
                  <c:v>2.9046666666666652</c:v>
                </c:pt>
                <c:pt idx="157">
                  <c:v>2.8975999999999984</c:v>
                </c:pt>
                <c:pt idx="158">
                  <c:v>2.8905333333333316</c:v>
                </c:pt>
                <c:pt idx="159">
                  <c:v>2.8834666666666648</c:v>
                </c:pt>
                <c:pt idx="160">
                  <c:v>2.8763999999999981</c:v>
                </c:pt>
                <c:pt idx="161">
                  <c:v>2.8693333333333313</c:v>
                </c:pt>
                <c:pt idx="162">
                  <c:v>2.8622666666666645</c:v>
                </c:pt>
                <c:pt idx="163">
                  <c:v>2.8551999999999977</c:v>
                </c:pt>
                <c:pt idx="164">
                  <c:v>2.848133333333331</c:v>
                </c:pt>
                <c:pt idx="165">
                  <c:v>2.8410666666666642</c:v>
                </c:pt>
                <c:pt idx="166">
                  <c:v>2.8339999999999974</c:v>
                </c:pt>
                <c:pt idx="167">
                  <c:v>2.8269333333333306</c:v>
                </c:pt>
                <c:pt idx="168">
                  <c:v>2.8198666666666639</c:v>
                </c:pt>
                <c:pt idx="169">
                  <c:v>2.8127999999999971</c:v>
                </c:pt>
                <c:pt idx="170">
                  <c:v>2.8057333333333303</c:v>
                </c:pt>
                <c:pt idx="171">
                  <c:v>2.7986666666666635</c:v>
                </c:pt>
                <c:pt idx="172">
                  <c:v>2.7915999999999968</c:v>
                </c:pt>
                <c:pt idx="173">
                  <c:v>2.78453333333333</c:v>
                </c:pt>
                <c:pt idx="174">
                  <c:v>2.7774666666666632</c:v>
                </c:pt>
                <c:pt idx="175">
                  <c:v>2.7703999999999964</c:v>
                </c:pt>
                <c:pt idx="176">
                  <c:v>2.7633333333333296</c:v>
                </c:pt>
                <c:pt idx="177">
                  <c:v>2.7562666666666629</c:v>
                </c:pt>
                <c:pt idx="178">
                  <c:v>2.7491999999999961</c:v>
                </c:pt>
                <c:pt idx="179">
                  <c:v>2.7421333333333293</c:v>
                </c:pt>
                <c:pt idx="180">
                  <c:v>2.7350666666666625</c:v>
                </c:pt>
                <c:pt idx="181">
                  <c:v>2.7279999999999958</c:v>
                </c:pt>
                <c:pt idx="182">
                  <c:v>2.720933333333329</c:v>
                </c:pt>
                <c:pt idx="183">
                  <c:v>2.7138666666666622</c:v>
                </c:pt>
                <c:pt idx="184">
                  <c:v>2.7067999999999954</c:v>
                </c:pt>
                <c:pt idx="185">
                  <c:v>2.6997333333333287</c:v>
                </c:pt>
                <c:pt idx="186">
                  <c:v>2.6926666666666619</c:v>
                </c:pt>
                <c:pt idx="187">
                  <c:v>2.6855999999999951</c:v>
                </c:pt>
                <c:pt idx="188">
                  <c:v>2.6785333333333283</c:v>
                </c:pt>
                <c:pt idx="189">
                  <c:v>2.6714666666666615</c:v>
                </c:pt>
                <c:pt idx="190">
                  <c:v>2.6643999999999948</c:v>
                </c:pt>
                <c:pt idx="191">
                  <c:v>2.657333333333328</c:v>
                </c:pt>
                <c:pt idx="192">
                  <c:v>2.6502666666666612</c:v>
                </c:pt>
                <c:pt idx="193">
                  <c:v>2.6431999999999944</c:v>
                </c:pt>
                <c:pt idx="194">
                  <c:v>2.6361333333333277</c:v>
                </c:pt>
                <c:pt idx="195">
                  <c:v>2.6290666666666609</c:v>
                </c:pt>
                <c:pt idx="196">
                  <c:v>2.6219999999999941</c:v>
                </c:pt>
                <c:pt idx="197">
                  <c:v>2.6149333333333273</c:v>
                </c:pt>
                <c:pt idx="198">
                  <c:v>2.6078666666666606</c:v>
                </c:pt>
                <c:pt idx="199">
                  <c:v>2.6007999999999938</c:v>
                </c:pt>
                <c:pt idx="200">
                  <c:v>2.593733333333327</c:v>
                </c:pt>
                <c:pt idx="201">
                  <c:v>2.5866666666666602</c:v>
                </c:pt>
                <c:pt idx="202">
                  <c:v>2.5795999999999935</c:v>
                </c:pt>
                <c:pt idx="203">
                  <c:v>2.5725333333333267</c:v>
                </c:pt>
                <c:pt idx="204">
                  <c:v>2.5654666666666599</c:v>
                </c:pt>
                <c:pt idx="205">
                  <c:v>2.5583999999999931</c:v>
                </c:pt>
                <c:pt idx="206">
                  <c:v>2.5513333333333263</c:v>
                </c:pt>
                <c:pt idx="207">
                  <c:v>2.5442666666666596</c:v>
                </c:pt>
                <c:pt idx="208">
                  <c:v>2.5371999999999928</c:v>
                </c:pt>
                <c:pt idx="209">
                  <c:v>2.530133333333326</c:v>
                </c:pt>
                <c:pt idx="210">
                  <c:v>2.5230666666666592</c:v>
                </c:pt>
                <c:pt idx="211">
                  <c:v>2.5159999999999925</c:v>
                </c:pt>
                <c:pt idx="212">
                  <c:v>2.5089333333333257</c:v>
                </c:pt>
                <c:pt idx="213">
                  <c:v>2.5018666666666589</c:v>
                </c:pt>
                <c:pt idx="214">
                  <c:v>2.4947999999999921</c:v>
                </c:pt>
                <c:pt idx="215">
                  <c:v>2.4877333333333254</c:v>
                </c:pt>
                <c:pt idx="216">
                  <c:v>2.4806666666666586</c:v>
                </c:pt>
                <c:pt idx="217">
                  <c:v>2.4735999999999918</c:v>
                </c:pt>
                <c:pt idx="218">
                  <c:v>2.466533333333325</c:v>
                </c:pt>
                <c:pt idx="219">
                  <c:v>2.4594666666666583</c:v>
                </c:pt>
                <c:pt idx="220">
                  <c:v>2.4523999999999915</c:v>
                </c:pt>
                <c:pt idx="221">
                  <c:v>2.4453333333333247</c:v>
                </c:pt>
                <c:pt idx="222">
                  <c:v>2.4382666666666579</c:v>
                </c:pt>
                <c:pt idx="223">
                  <c:v>2.4311999999999911</c:v>
                </c:pt>
                <c:pt idx="224">
                  <c:v>2.4241333333333244</c:v>
                </c:pt>
                <c:pt idx="225">
                  <c:v>2.4170666666666576</c:v>
                </c:pt>
                <c:pt idx="226">
                  <c:v>2.4099999999999908</c:v>
                </c:pt>
                <c:pt idx="227">
                  <c:v>2.402933333333324</c:v>
                </c:pt>
                <c:pt idx="228">
                  <c:v>2.3958666666666573</c:v>
                </c:pt>
                <c:pt idx="229">
                  <c:v>2.3887999999999905</c:v>
                </c:pt>
                <c:pt idx="230">
                  <c:v>2.3817333333333237</c:v>
                </c:pt>
                <c:pt idx="231">
                  <c:v>2.3746666666666569</c:v>
                </c:pt>
                <c:pt idx="232">
                  <c:v>2.3675999999999902</c:v>
                </c:pt>
                <c:pt idx="233">
                  <c:v>2.3605333333333234</c:v>
                </c:pt>
                <c:pt idx="234">
                  <c:v>2.3534666666666566</c:v>
                </c:pt>
                <c:pt idx="235">
                  <c:v>2.3463999999999898</c:v>
                </c:pt>
                <c:pt idx="236">
                  <c:v>2.3393333333333231</c:v>
                </c:pt>
                <c:pt idx="237">
                  <c:v>2.3322666666666563</c:v>
                </c:pt>
                <c:pt idx="238">
                  <c:v>2.3251999999999895</c:v>
                </c:pt>
                <c:pt idx="239">
                  <c:v>2.3181333333333227</c:v>
                </c:pt>
                <c:pt idx="240">
                  <c:v>2.3110666666666559</c:v>
                </c:pt>
                <c:pt idx="241">
                  <c:v>2.3039999999999892</c:v>
                </c:pt>
                <c:pt idx="242">
                  <c:v>2.2969333333333224</c:v>
                </c:pt>
                <c:pt idx="243">
                  <c:v>2.2898666666666556</c:v>
                </c:pt>
                <c:pt idx="244">
                  <c:v>2.2827999999999888</c:v>
                </c:pt>
                <c:pt idx="245">
                  <c:v>2.2757333333333221</c:v>
                </c:pt>
                <c:pt idx="246">
                  <c:v>2.2686666666666553</c:v>
                </c:pt>
                <c:pt idx="247">
                  <c:v>2.2615999999999885</c:v>
                </c:pt>
                <c:pt idx="248">
                  <c:v>2.2545333333333217</c:v>
                </c:pt>
                <c:pt idx="249">
                  <c:v>2.247466666666655</c:v>
                </c:pt>
                <c:pt idx="250">
                  <c:v>2.2403999999999882</c:v>
                </c:pt>
                <c:pt idx="251">
                  <c:v>2.2333333333333214</c:v>
                </c:pt>
                <c:pt idx="252">
                  <c:v>2.2262666666666546</c:v>
                </c:pt>
                <c:pt idx="253">
                  <c:v>2.2191999999999878</c:v>
                </c:pt>
                <c:pt idx="254">
                  <c:v>2.2121333333333211</c:v>
                </c:pt>
                <c:pt idx="255">
                  <c:v>2.2050666666666543</c:v>
                </c:pt>
                <c:pt idx="256">
                  <c:v>2.1979999999999875</c:v>
                </c:pt>
                <c:pt idx="257">
                  <c:v>2.1909333333333207</c:v>
                </c:pt>
                <c:pt idx="258">
                  <c:v>2.183866666666654</c:v>
                </c:pt>
                <c:pt idx="259">
                  <c:v>2.1767999999999872</c:v>
                </c:pt>
                <c:pt idx="260">
                  <c:v>2.1697333333333204</c:v>
                </c:pt>
                <c:pt idx="261">
                  <c:v>2.1626666666666536</c:v>
                </c:pt>
                <c:pt idx="262">
                  <c:v>2.1555999999999869</c:v>
                </c:pt>
                <c:pt idx="263">
                  <c:v>2.1485333333333201</c:v>
                </c:pt>
                <c:pt idx="264">
                  <c:v>2.1414666666666533</c:v>
                </c:pt>
                <c:pt idx="265">
                  <c:v>2.1343999999999865</c:v>
                </c:pt>
                <c:pt idx="266">
                  <c:v>2.1273333333333198</c:v>
                </c:pt>
                <c:pt idx="267">
                  <c:v>2.120266666666653</c:v>
                </c:pt>
                <c:pt idx="268">
                  <c:v>2.1131999999999862</c:v>
                </c:pt>
                <c:pt idx="269">
                  <c:v>2.1061333333333194</c:v>
                </c:pt>
                <c:pt idx="270">
                  <c:v>2.0990666666666526</c:v>
                </c:pt>
                <c:pt idx="271">
                  <c:v>2.0919999999999859</c:v>
                </c:pt>
                <c:pt idx="272">
                  <c:v>2.0849333333333191</c:v>
                </c:pt>
                <c:pt idx="273">
                  <c:v>2.0778666666666523</c:v>
                </c:pt>
                <c:pt idx="274">
                  <c:v>2.0707999999999855</c:v>
                </c:pt>
                <c:pt idx="275">
                  <c:v>2.0637333333333188</c:v>
                </c:pt>
                <c:pt idx="276">
                  <c:v>2.056666666666652</c:v>
                </c:pt>
                <c:pt idx="277">
                  <c:v>2.0495999999999852</c:v>
                </c:pt>
                <c:pt idx="278">
                  <c:v>2.0425333333333184</c:v>
                </c:pt>
                <c:pt idx="279">
                  <c:v>2.0354666666666517</c:v>
                </c:pt>
                <c:pt idx="280">
                  <c:v>2.0283999999999849</c:v>
                </c:pt>
                <c:pt idx="281">
                  <c:v>2.0213333333333181</c:v>
                </c:pt>
                <c:pt idx="282">
                  <c:v>2.0142666666666513</c:v>
                </c:pt>
                <c:pt idx="283">
                  <c:v>2.0071999999999846</c:v>
                </c:pt>
                <c:pt idx="284">
                  <c:v>2.0001333333333178</c:v>
                </c:pt>
                <c:pt idx="285">
                  <c:v>1.993066666666651</c:v>
                </c:pt>
                <c:pt idx="286">
                  <c:v>1.9859999999999842</c:v>
                </c:pt>
                <c:pt idx="287">
                  <c:v>1.9789333333333174</c:v>
                </c:pt>
                <c:pt idx="288">
                  <c:v>1.9718666666666507</c:v>
                </c:pt>
                <c:pt idx="289">
                  <c:v>1.9647999999999839</c:v>
                </c:pt>
                <c:pt idx="290">
                  <c:v>1.9577333333333171</c:v>
                </c:pt>
                <c:pt idx="291">
                  <c:v>1.9506666666666503</c:v>
                </c:pt>
                <c:pt idx="292">
                  <c:v>1.9435999999999836</c:v>
                </c:pt>
                <c:pt idx="293">
                  <c:v>1.9365333333333168</c:v>
                </c:pt>
                <c:pt idx="294">
                  <c:v>1.92946666666665</c:v>
                </c:pt>
                <c:pt idx="295">
                  <c:v>1.9223999999999832</c:v>
                </c:pt>
                <c:pt idx="296">
                  <c:v>1.9153333333333165</c:v>
                </c:pt>
                <c:pt idx="297">
                  <c:v>1.9082666666666497</c:v>
                </c:pt>
                <c:pt idx="298">
                  <c:v>1.9011999999999829</c:v>
                </c:pt>
                <c:pt idx="299">
                  <c:v>1.8941333333333161</c:v>
                </c:pt>
                <c:pt idx="300">
                  <c:v>1.8870666666666494</c:v>
                </c:pt>
                <c:pt idx="301">
                  <c:v>1.8799999999999826</c:v>
                </c:pt>
                <c:pt idx="302">
                  <c:v>1.8729333333333158</c:v>
                </c:pt>
                <c:pt idx="303">
                  <c:v>1.865866666666649</c:v>
                </c:pt>
                <c:pt idx="304">
                  <c:v>1.8587999999999822</c:v>
                </c:pt>
                <c:pt idx="305">
                  <c:v>1.8517333333333155</c:v>
                </c:pt>
                <c:pt idx="306">
                  <c:v>1.8446666666666487</c:v>
                </c:pt>
                <c:pt idx="307">
                  <c:v>1.8375999999999819</c:v>
                </c:pt>
                <c:pt idx="308">
                  <c:v>1.8305333333333151</c:v>
                </c:pt>
                <c:pt idx="309">
                  <c:v>1.8234666666666484</c:v>
                </c:pt>
                <c:pt idx="310">
                  <c:v>1.8163999999999816</c:v>
                </c:pt>
                <c:pt idx="311">
                  <c:v>1.8093333333333148</c:v>
                </c:pt>
                <c:pt idx="312">
                  <c:v>1.802266666666648</c:v>
                </c:pt>
                <c:pt idx="313">
                  <c:v>1.7951999999999813</c:v>
                </c:pt>
                <c:pt idx="314">
                  <c:v>1.7881333333333145</c:v>
                </c:pt>
                <c:pt idx="315">
                  <c:v>1.7810666666666477</c:v>
                </c:pt>
                <c:pt idx="316">
                  <c:v>1.7739999999999809</c:v>
                </c:pt>
                <c:pt idx="317">
                  <c:v>1.7669333333333141</c:v>
                </c:pt>
                <c:pt idx="318">
                  <c:v>1.7598666666666474</c:v>
                </c:pt>
                <c:pt idx="319">
                  <c:v>1.7527999999999806</c:v>
                </c:pt>
                <c:pt idx="320">
                  <c:v>1.7457333333333138</c:v>
                </c:pt>
                <c:pt idx="321">
                  <c:v>1.738666666666647</c:v>
                </c:pt>
                <c:pt idx="322">
                  <c:v>1.7315999999999803</c:v>
                </c:pt>
                <c:pt idx="323">
                  <c:v>1.7245333333333135</c:v>
                </c:pt>
                <c:pt idx="324">
                  <c:v>1.7174666666666467</c:v>
                </c:pt>
                <c:pt idx="325">
                  <c:v>1.7103999999999799</c:v>
                </c:pt>
                <c:pt idx="326">
                  <c:v>1.7033333333333132</c:v>
                </c:pt>
                <c:pt idx="327">
                  <c:v>1.6962666666666464</c:v>
                </c:pt>
                <c:pt idx="328">
                  <c:v>1.6891999999999796</c:v>
                </c:pt>
                <c:pt idx="329">
                  <c:v>1.6821333333333128</c:v>
                </c:pt>
                <c:pt idx="330">
                  <c:v>1.6750666666666461</c:v>
                </c:pt>
                <c:pt idx="331">
                  <c:v>1.6679999999999793</c:v>
                </c:pt>
                <c:pt idx="332">
                  <c:v>1.6609333333333125</c:v>
                </c:pt>
                <c:pt idx="333">
                  <c:v>1.6538666666666457</c:v>
                </c:pt>
                <c:pt idx="334">
                  <c:v>1.6467999999999789</c:v>
                </c:pt>
                <c:pt idx="335">
                  <c:v>1.6397333333333122</c:v>
                </c:pt>
                <c:pt idx="336">
                  <c:v>1.6326666666666454</c:v>
                </c:pt>
                <c:pt idx="337">
                  <c:v>1.6255999999999786</c:v>
                </c:pt>
                <c:pt idx="338">
                  <c:v>1.6185333333333118</c:v>
                </c:pt>
                <c:pt idx="339">
                  <c:v>1.6114666666666451</c:v>
                </c:pt>
                <c:pt idx="340">
                  <c:v>1.6043999999999783</c:v>
                </c:pt>
                <c:pt idx="341">
                  <c:v>1.5973333333333115</c:v>
                </c:pt>
                <c:pt idx="342">
                  <c:v>1.5902666666666447</c:v>
                </c:pt>
                <c:pt idx="343">
                  <c:v>1.583199999999978</c:v>
                </c:pt>
                <c:pt idx="344">
                  <c:v>1.5761333333333112</c:v>
                </c:pt>
                <c:pt idx="345">
                  <c:v>1.5690666666666444</c:v>
                </c:pt>
                <c:pt idx="346">
                  <c:v>1.5619999999999776</c:v>
                </c:pt>
                <c:pt idx="347">
                  <c:v>1.5549333333333109</c:v>
                </c:pt>
                <c:pt idx="348">
                  <c:v>1.5478666666666441</c:v>
                </c:pt>
                <c:pt idx="349">
                  <c:v>1.5407999999999773</c:v>
                </c:pt>
                <c:pt idx="350">
                  <c:v>1.5337333333333105</c:v>
                </c:pt>
                <c:pt idx="351">
                  <c:v>1.5266666666666437</c:v>
                </c:pt>
                <c:pt idx="352">
                  <c:v>1.519599999999977</c:v>
                </c:pt>
                <c:pt idx="353">
                  <c:v>1.5125333333333102</c:v>
                </c:pt>
                <c:pt idx="354">
                  <c:v>1.5054666666666434</c:v>
                </c:pt>
                <c:pt idx="355">
                  <c:v>1.4983999999999766</c:v>
                </c:pt>
                <c:pt idx="356">
                  <c:v>1.4913333333333099</c:v>
                </c:pt>
                <c:pt idx="357">
                  <c:v>1.4842666666666431</c:v>
                </c:pt>
                <c:pt idx="358">
                  <c:v>1.4771999999999763</c:v>
                </c:pt>
                <c:pt idx="359">
                  <c:v>1.4701333333333095</c:v>
                </c:pt>
                <c:pt idx="360">
                  <c:v>1.4630666666666428</c:v>
                </c:pt>
                <c:pt idx="361">
                  <c:v>1.455999999999976</c:v>
                </c:pt>
                <c:pt idx="362">
                  <c:v>1.4489333333333092</c:v>
                </c:pt>
                <c:pt idx="363">
                  <c:v>1.4418666666666424</c:v>
                </c:pt>
                <c:pt idx="364">
                  <c:v>1.4347999999999757</c:v>
                </c:pt>
                <c:pt idx="365">
                  <c:v>1.4277333333333089</c:v>
                </c:pt>
                <c:pt idx="366">
                  <c:v>1.4206666666666421</c:v>
                </c:pt>
                <c:pt idx="367">
                  <c:v>1.4135999999999753</c:v>
                </c:pt>
                <c:pt idx="368">
                  <c:v>1.4065333333333085</c:v>
                </c:pt>
                <c:pt idx="369">
                  <c:v>1.3994666666666418</c:v>
                </c:pt>
                <c:pt idx="370">
                  <c:v>1.392399999999975</c:v>
                </c:pt>
                <c:pt idx="371">
                  <c:v>1.3853333333333082</c:v>
                </c:pt>
                <c:pt idx="372">
                  <c:v>1.3782666666666414</c:v>
                </c:pt>
                <c:pt idx="373">
                  <c:v>1.3711999999999747</c:v>
                </c:pt>
                <c:pt idx="374">
                  <c:v>1.3641333333333079</c:v>
                </c:pt>
                <c:pt idx="375">
                  <c:v>1.3570666666666411</c:v>
                </c:pt>
                <c:pt idx="376">
                  <c:v>1.3499999999999743</c:v>
                </c:pt>
                <c:pt idx="377">
                  <c:v>1.3429333333333076</c:v>
                </c:pt>
                <c:pt idx="378">
                  <c:v>1.3358666666666408</c:v>
                </c:pt>
                <c:pt idx="379">
                  <c:v>1.328799999999974</c:v>
                </c:pt>
                <c:pt idx="380">
                  <c:v>1.3217333333333072</c:v>
                </c:pt>
                <c:pt idx="381">
                  <c:v>1.3146666666666404</c:v>
                </c:pt>
                <c:pt idx="382">
                  <c:v>1.3075999999999737</c:v>
                </c:pt>
                <c:pt idx="383">
                  <c:v>1.3005333333333069</c:v>
                </c:pt>
                <c:pt idx="384">
                  <c:v>1.2934666666666401</c:v>
                </c:pt>
                <c:pt idx="385">
                  <c:v>1.2863999999999733</c:v>
                </c:pt>
                <c:pt idx="386">
                  <c:v>1.2793333333333066</c:v>
                </c:pt>
                <c:pt idx="387">
                  <c:v>1.2722666666666398</c:v>
                </c:pt>
                <c:pt idx="388">
                  <c:v>1.265199999999973</c:v>
                </c:pt>
                <c:pt idx="389">
                  <c:v>1.2581333333333062</c:v>
                </c:pt>
                <c:pt idx="390">
                  <c:v>1.2510666666666395</c:v>
                </c:pt>
                <c:pt idx="391">
                  <c:v>1.2439999999999727</c:v>
                </c:pt>
                <c:pt idx="392">
                  <c:v>1.2369333333333059</c:v>
                </c:pt>
                <c:pt idx="393">
                  <c:v>1.2298666666666391</c:v>
                </c:pt>
                <c:pt idx="394">
                  <c:v>1.2227999999999724</c:v>
                </c:pt>
                <c:pt idx="395">
                  <c:v>1.2157333333333056</c:v>
                </c:pt>
                <c:pt idx="396">
                  <c:v>1.2086666666666388</c:v>
                </c:pt>
                <c:pt idx="397">
                  <c:v>1.201599999999972</c:v>
                </c:pt>
                <c:pt idx="398">
                  <c:v>1.1945333333333052</c:v>
                </c:pt>
                <c:pt idx="399">
                  <c:v>1.1874666666666385</c:v>
                </c:pt>
                <c:pt idx="400">
                  <c:v>1.1803999999999717</c:v>
                </c:pt>
                <c:pt idx="401">
                  <c:v>1.1733333333333049</c:v>
                </c:pt>
                <c:pt idx="402">
                  <c:v>1.1662666666666381</c:v>
                </c:pt>
                <c:pt idx="403">
                  <c:v>1.1591999999999714</c:v>
                </c:pt>
                <c:pt idx="404">
                  <c:v>1.1521333333333046</c:v>
                </c:pt>
                <c:pt idx="405">
                  <c:v>1.1450666666666378</c:v>
                </c:pt>
                <c:pt idx="406">
                  <c:v>1.137999999999971</c:v>
                </c:pt>
                <c:pt idx="407">
                  <c:v>1.1309333333333043</c:v>
                </c:pt>
                <c:pt idx="408">
                  <c:v>1.1238666666666375</c:v>
                </c:pt>
                <c:pt idx="409">
                  <c:v>1.1167999999999707</c:v>
                </c:pt>
                <c:pt idx="410">
                  <c:v>1.1097333333333039</c:v>
                </c:pt>
                <c:pt idx="411">
                  <c:v>1.1026666666666372</c:v>
                </c:pt>
                <c:pt idx="412">
                  <c:v>1.0955999999999704</c:v>
                </c:pt>
                <c:pt idx="413">
                  <c:v>1.0885333333333036</c:v>
                </c:pt>
                <c:pt idx="414">
                  <c:v>1.0814666666666368</c:v>
                </c:pt>
                <c:pt idx="415">
                  <c:v>1.07439999999997</c:v>
                </c:pt>
                <c:pt idx="416">
                  <c:v>1.0673333333333033</c:v>
                </c:pt>
                <c:pt idx="417">
                  <c:v>1.0602666666666365</c:v>
                </c:pt>
                <c:pt idx="418">
                  <c:v>1.0531999999999697</c:v>
                </c:pt>
                <c:pt idx="419">
                  <c:v>1.0461333333333029</c:v>
                </c:pt>
                <c:pt idx="420">
                  <c:v>1.0390666666666362</c:v>
                </c:pt>
                <c:pt idx="421">
                  <c:v>1.0319999999999694</c:v>
                </c:pt>
                <c:pt idx="422">
                  <c:v>1.0249333333333026</c:v>
                </c:pt>
                <c:pt idx="423">
                  <c:v>1.0178666666666358</c:v>
                </c:pt>
                <c:pt idx="424">
                  <c:v>1.0107999999999691</c:v>
                </c:pt>
                <c:pt idx="425">
                  <c:v>1.0037333333333023</c:v>
                </c:pt>
                <c:pt idx="426">
                  <c:v>0.9966666666666355</c:v>
                </c:pt>
                <c:pt idx="427">
                  <c:v>0.98959999999996873</c:v>
                </c:pt>
                <c:pt idx="428">
                  <c:v>0.98253333333330195</c:v>
                </c:pt>
                <c:pt idx="429">
                  <c:v>0.97546666666663517</c:v>
                </c:pt>
                <c:pt idx="430">
                  <c:v>0.9683999999999684</c:v>
                </c:pt>
                <c:pt idx="431">
                  <c:v>0.96133333333330162</c:v>
                </c:pt>
                <c:pt idx="432">
                  <c:v>0.95426666666663484</c:v>
                </c:pt>
                <c:pt idx="433">
                  <c:v>0.94719999999996807</c:v>
                </c:pt>
                <c:pt idx="434">
                  <c:v>0.94013333333330129</c:v>
                </c:pt>
                <c:pt idx="435">
                  <c:v>0.93306666666663451</c:v>
                </c:pt>
                <c:pt idx="436">
                  <c:v>0.92599999999996774</c:v>
                </c:pt>
                <c:pt idx="437">
                  <c:v>0.91893333333330096</c:v>
                </c:pt>
                <c:pt idx="438">
                  <c:v>0.91186666666663418</c:v>
                </c:pt>
                <c:pt idx="439">
                  <c:v>0.90479999999996741</c:v>
                </c:pt>
                <c:pt idx="440">
                  <c:v>0.89773333333330063</c:v>
                </c:pt>
                <c:pt idx="441">
                  <c:v>0.89066666666663385</c:v>
                </c:pt>
                <c:pt idx="442">
                  <c:v>0.88359999999996708</c:v>
                </c:pt>
                <c:pt idx="443">
                  <c:v>0.8765333333333003</c:v>
                </c:pt>
                <c:pt idx="444">
                  <c:v>0.86946666666663353</c:v>
                </c:pt>
                <c:pt idx="445">
                  <c:v>0.86239999999996675</c:v>
                </c:pt>
                <c:pt idx="446">
                  <c:v>0.85533333333329997</c:v>
                </c:pt>
                <c:pt idx="447">
                  <c:v>0.8482666666666332</c:v>
                </c:pt>
                <c:pt idx="448">
                  <c:v>0.84119999999996642</c:v>
                </c:pt>
                <c:pt idx="449">
                  <c:v>0.83413333333329964</c:v>
                </c:pt>
                <c:pt idx="450">
                  <c:v>0.82706666666663287</c:v>
                </c:pt>
                <c:pt idx="451">
                  <c:v>0.81999999999996609</c:v>
                </c:pt>
                <c:pt idx="452">
                  <c:v>0.81293333333329931</c:v>
                </c:pt>
                <c:pt idx="453">
                  <c:v>0.80586666666663254</c:v>
                </c:pt>
                <c:pt idx="454">
                  <c:v>0.79879999999996576</c:v>
                </c:pt>
                <c:pt idx="455">
                  <c:v>0.79173333333329898</c:v>
                </c:pt>
                <c:pt idx="456">
                  <c:v>0.78466666666663221</c:v>
                </c:pt>
                <c:pt idx="457">
                  <c:v>0.77759999999996543</c:v>
                </c:pt>
                <c:pt idx="458">
                  <c:v>0.77053333333329865</c:v>
                </c:pt>
                <c:pt idx="459">
                  <c:v>0.76346666666663188</c:v>
                </c:pt>
                <c:pt idx="460">
                  <c:v>0.7563999999999651</c:v>
                </c:pt>
                <c:pt idx="461">
                  <c:v>0.74933333333329832</c:v>
                </c:pt>
                <c:pt idx="462">
                  <c:v>0.74226666666663155</c:v>
                </c:pt>
                <c:pt idx="463">
                  <c:v>0.73519999999996477</c:v>
                </c:pt>
                <c:pt idx="464">
                  <c:v>0.72813333333329799</c:v>
                </c:pt>
                <c:pt idx="465">
                  <c:v>0.72106666666663122</c:v>
                </c:pt>
                <c:pt idx="466">
                  <c:v>0.71399999999996444</c:v>
                </c:pt>
                <c:pt idx="467">
                  <c:v>0.70693333333329766</c:v>
                </c:pt>
                <c:pt idx="468">
                  <c:v>0.69986666666663089</c:v>
                </c:pt>
                <c:pt idx="469">
                  <c:v>0.69279999999996411</c:v>
                </c:pt>
                <c:pt idx="470">
                  <c:v>0.68573333333329733</c:v>
                </c:pt>
                <c:pt idx="471">
                  <c:v>0.67866666666663056</c:v>
                </c:pt>
                <c:pt idx="472">
                  <c:v>0.67159999999996378</c:v>
                </c:pt>
                <c:pt idx="473">
                  <c:v>0.664533333333297</c:v>
                </c:pt>
                <c:pt idx="474">
                  <c:v>0.65746666666663023</c:v>
                </c:pt>
                <c:pt idx="475">
                  <c:v>0.65039999999996345</c:v>
                </c:pt>
                <c:pt idx="476">
                  <c:v>0.64333333333329668</c:v>
                </c:pt>
                <c:pt idx="477">
                  <c:v>0.6362666666666299</c:v>
                </c:pt>
                <c:pt idx="478">
                  <c:v>0.62919999999996312</c:v>
                </c:pt>
                <c:pt idx="479">
                  <c:v>0.62213333333329635</c:v>
                </c:pt>
                <c:pt idx="480">
                  <c:v>0.61506666666662957</c:v>
                </c:pt>
                <c:pt idx="481">
                  <c:v>0.60799999999996279</c:v>
                </c:pt>
                <c:pt idx="482">
                  <c:v>0.60093333333329602</c:v>
                </c:pt>
                <c:pt idx="483">
                  <c:v>0.59386666666662924</c:v>
                </c:pt>
                <c:pt idx="484">
                  <c:v>0.58679999999996246</c:v>
                </c:pt>
                <c:pt idx="485">
                  <c:v>0.57973333333329569</c:v>
                </c:pt>
                <c:pt idx="486">
                  <c:v>0.57266666666662891</c:v>
                </c:pt>
                <c:pt idx="487">
                  <c:v>0.56559999999996213</c:v>
                </c:pt>
                <c:pt idx="488">
                  <c:v>0.55853333333329536</c:v>
                </c:pt>
                <c:pt idx="489">
                  <c:v>0.55146666666662858</c:v>
                </c:pt>
                <c:pt idx="490">
                  <c:v>0.5443999999999618</c:v>
                </c:pt>
                <c:pt idx="491">
                  <c:v>0.53733333333329503</c:v>
                </c:pt>
                <c:pt idx="492">
                  <c:v>0.53026666666662825</c:v>
                </c:pt>
                <c:pt idx="493">
                  <c:v>0.52319999999996147</c:v>
                </c:pt>
                <c:pt idx="494">
                  <c:v>0.5161333333332947</c:v>
                </c:pt>
                <c:pt idx="495">
                  <c:v>0.50906666666662792</c:v>
                </c:pt>
                <c:pt idx="496">
                  <c:v>0.50199999999996114</c:v>
                </c:pt>
                <c:pt idx="497">
                  <c:v>0.49493333333329437</c:v>
                </c:pt>
                <c:pt idx="498">
                  <c:v>0.48786666666662759</c:v>
                </c:pt>
                <c:pt idx="499">
                  <c:v>0.48079999999996081</c:v>
                </c:pt>
                <c:pt idx="500">
                  <c:v>0.47373333333329404</c:v>
                </c:pt>
                <c:pt idx="501">
                  <c:v>0.46666666666662726</c:v>
                </c:pt>
                <c:pt idx="502">
                  <c:v>0.45959999999996048</c:v>
                </c:pt>
                <c:pt idx="503">
                  <c:v>0.45253333333329371</c:v>
                </c:pt>
                <c:pt idx="504">
                  <c:v>0.44546666666662693</c:v>
                </c:pt>
                <c:pt idx="505">
                  <c:v>0.43839999999996015</c:v>
                </c:pt>
                <c:pt idx="506">
                  <c:v>0.43133333333329338</c:v>
                </c:pt>
                <c:pt idx="507">
                  <c:v>0.4242666666666266</c:v>
                </c:pt>
                <c:pt idx="508">
                  <c:v>0.41719999999995983</c:v>
                </c:pt>
                <c:pt idx="509">
                  <c:v>0.41013333333329305</c:v>
                </c:pt>
                <c:pt idx="510">
                  <c:v>0.40306666666662627</c:v>
                </c:pt>
                <c:pt idx="511">
                  <c:v>0.3959999999999595</c:v>
                </c:pt>
                <c:pt idx="512">
                  <c:v>0.38893333333329272</c:v>
                </c:pt>
                <c:pt idx="513">
                  <c:v>0.38186666666662594</c:v>
                </c:pt>
                <c:pt idx="514">
                  <c:v>0.37479999999995917</c:v>
                </c:pt>
                <c:pt idx="515">
                  <c:v>0.36773333333329239</c:v>
                </c:pt>
                <c:pt idx="516">
                  <c:v>0.36066666666662561</c:v>
                </c:pt>
                <c:pt idx="517">
                  <c:v>0.35359999999995884</c:v>
                </c:pt>
                <c:pt idx="518">
                  <c:v>0.34653333333329206</c:v>
                </c:pt>
                <c:pt idx="519">
                  <c:v>0.33946666666662528</c:v>
                </c:pt>
                <c:pt idx="520">
                  <c:v>0.33239999999995851</c:v>
                </c:pt>
                <c:pt idx="521">
                  <c:v>0.32533333333329173</c:v>
                </c:pt>
                <c:pt idx="522">
                  <c:v>0.31826666666662495</c:v>
                </c:pt>
                <c:pt idx="523">
                  <c:v>0.31119999999995818</c:v>
                </c:pt>
                <c:pt idx="524">
                  <c:v>0.3041333333332914</c:v>
                </c:pt>
                <c:pt idx="525">
                  <c:v>0.29706666666662462</c:v>
                </c:pt>
                <c:pt idx="526">
                  <c:v>0.28999999999995785</c:v>
                </c:pt>
                <c:pt idx="527">
                  <c:v>0.28293333333329107</c:v>
                </c:pt>
                <c:pt idx="528">
                  <c:v>0.27586666666662429</c:v>
                </c:pt>
                <c:pt idx="529">
                  <c:v>0.26879999999995752</c:v>
                </c:pt>
                <c:pt idx="530">
                  <c:v>0.26173333333329074</c:v>
                </c:pt>
                <c:pt idx="531">
                  <c:v>0.25466666666662396</c:v>
                </c:pt>
                <c:pt idx="532">
                  <c:v>0.24759999999995719</c:v>
                </c:pt>
                <c:pt idx="533">
                  <c:v>0.24053333333329041</c:v>
                </c:pt>
                <c:pt idx="534">
                  <c:v>0.23346666666662363</c:v>
                </c:pt>
                <c:pt idx="535">
                  <c:v>0.22639999999995686</c:v>
                </c:pt>
                <c:pt idx="536">
                  <c:v>0.21933333333329008</c:v>
                </c:pt>
                <c:pt idx="537">
                  <c:v>0.2122666666666233</c:v>
                </c:pt>
                <c:pt idx="538">
                  <c:v>0.20519999999995653</c:v>
                </c:pt>
                <c:pt idx="539">
                  <c:v>0.19813333333328975</c:v>
                </c:pt>
                <c:pt idx="540">
                  <c:v>0.19106666666662298</c:v>
                </c:pt>
                <c:pt idx="541">
                  <c:v>0.1839999999999562</c:v>
                </c:pt>
                <c:pt idx="542">
                  <c:v>0.17693333333328942</c:v>
                </c:pt>
                <c:pt idx="543">
                  <c:v>0.16986666666662265</c:v>
                </c:pt>
                <c:pt idx="544">
                  <c:v>0.16279999999995587</c:v>
                </c:pt>
                <c:pt idx="545">
                  <c:v>0.15573333333328909</c:v>
                </c:pt>
                <c:pt idx="546">
                  <c:v>0.14866666666662232</c:v>
                </c:pt>
                <c:pt idx="547">
                  <c:v>0.14159999999995554</c:v>
                </c:pt>
                <c:pt idx="548">
                  <c:v>0.13453333333328876</c:v>
                </c:pt>
                <c:pt idx="549">
                  <c:v>0.12746666666662199</c:v>
                </c:pt>
                <c:pt idx="550">
                  <c:v>0.12039999999995521</c:v>
                </c:pt>
                <c:pt idx="551">
                  <c:v>0.11333333333328843</c:v>
                </c:pt>
                <c:pt idx="552">
                  <c:v>0.10626666666662166</c:v>
                </c:pt>
                <c:pt idx="553">
                  <c:v>9.919999999995488E-2</c:v>
                </c:pt>
                <c:pt idx="554">
                  <c:v>9.2133333333288103E-2</c:v>
                </c:pt>
                <c:pt idx="555">
                  <c:v>8.5066666666621327E-2</c:v>
                </c:pt>
                <c:pt idx="556">
                  <c:v>7.799999999995455E-2</c:v>
                </c:pt>
                <c:pt idx="557">
                  <c:v>7.0933333333287774E-2</c:v>
                </c:pt>
                <c:pt idx="558">
                  <c:v>6.3866666666620997E-2</c:v>
                </c:pt>
                <c:pt idx="559">
                  <c:v>5.679999999995422E-2</c:v>
                </c:pt>
                <c:pt idx="560">
                  <c:v>4.9733333333287444E-2</c:v>
                </c:pt>
                <c:pt idx="561">
                  <c:v>4.2666666666620667E-2</c:v>
                </c:pt>
                <c:pt idx="562">
                  <c:v>3.5599999999953891E-2</c:v>
                </c:pt>
                <c:pt idx="563">
                  <c:v>2.8533333333287114E-2</c:v>
                </c:pt>
                <c:pt idx="564">
                  <c:v>2.1466666666620338E-2</c:v>
                </c:pt>
                <c:pt idx="565">
                  <c:v>1.4399999999953561E-2</c:v>
                </c:pt>
                <c:pt idx="566">
                  <c:v>7.3333333332867845E-3</c:v>
                </c:pt>
                <c:pt idx="567">
                  <c:v>2.6666666662000793E-4</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7.0666666666666664E-3</c:v>
                </c:pt>
                <c:pt idx="936">
                  <c:v>1.4133333333333333E-2</c:v>
                </c:pt>
                <c:pt idx="937">
                  <c:v>2.12E-2</c:v>
                </c:pt>
                <c:pt idx="938">
                  <c:v>2.8266666666666666E-2</c:v>
                </c:pt>
                <c:pt idx="939">
                  <c:v>3.5333333333333335E-2</c:v>
                </c:pt>
                <c:pt idx="940">
                  <c:v>4.24E-2</c:v>
                </c:pt>
                <c:pt idx="941">
                  <c:v>4.9466666666666666E-2</c:v>
                </c:pt>
                <c:pt idx="942">
                  <c:v>5.6533333333333331E-2</c:v>
                </c:pt>
                <c:pt idx="943">
                  <c:v>6.3600000000000004E-2</c:v>
                </c:pt>
                <c:pt idx="944">
                  <c:v>7.0666666666666669E-2</c:v>
                </c:pt>
                <c:pt idx="945">
                  <c:v>7.7733333333333335E-2</c:v>
                </c:pt>
                <c:pt idx="946">
                  <c:v>8.48E-2</c:v>
                </c:pt>
                <c:pt idx="947">
                  <c:v>9.1866666666666666E-2</c:v>
                </c:pt>
                <c:pt idx="948">
                  <c:v>9.8933333333333331E-2</c:v>
                </c:pt>
                <c:pt idx="949">
                  <c:v>0.106</c:v>
                </c:pt>
                <c:pt idx="950">
                  <c:v>0.11306666666666666</c:v>
                </c:pt>
                <c:pt idx="951">
                  <c:v>0.12013333333333333</c:v>
                </c:pt>
                <c:pt idx="952">
                  <c:v>0.12720000000000001</c:v>
                </c:pt>
                <c:pt idx="953">
                  <c:v>0.13426666666666667</c:v>
                </c:pt>
                <c:pt idx="954">
                  <c:v>0.14133333333333334</c:v>
                </c:pt>
                <c:pt idx="955">
                  <c:v>0.1484</c:v>
                </c:pt>
                <c:pt idx="956">
                  <c:v>0.15546666666666667</c:v>
                </c:pt>
                <c:pt idx="957">
                  <c:v>0.16253333333333334</c:v>
                </c:pt>
                <c:pt idx="958">
                  <c:v>0.1696</c:v>
                </c:pt>
                <c:pt idx="959">
                  <c:v>0.17666666666666667</c:v>
                </c:pt>
                <c:pt idx="960">
                  <c:v>0.18373333333333333</c:v>
                </c:pt>
                <c:pt idx="961">
                  <c:v>0.1908</c:v>
                </c:pt>
                <c:pt idx="962">
                  <c:v>0.19786666666666666</c:v>
                </c:pt>
                <c:pt idx="963">
                  <c:v>0.20493333333333333</c:v>
                </c:pt>
                <c:pt idx="964">
                  <c:v>0.21199999999999999</c:v>
                </c:pt>
                <c:pt idx="965">
                  <c:v>0.21906666666666666</c:v>
                </c:pt>
                <c:pt idx="966">
                  <c:v>0.22613333333333333</c:v>
                </c:pt>
                <c:pt idx="967">
                  <c:v>0.23319999999999999</c:v>
                </c:pt>
                <c:pt idx="968">
                  <c:v>0.24026666666666666</c:v>
                </c:pt>
                <c:pt idx="969">
                  <c:v>0.24733333333333332</c:v>
                </c:pt>
                <c:pt idx="970">
                  <c:v>0.25440000000000002</c:v>
                </c:pt>
                <c:pt idx="971">
                  <c:v>0.26146666666666668</c:v>
                </c:pt>
                <c:pt idx="972">
                  <c:v>0.26853333333333335</c:v>
                </c:pt>
                <c:pt idx="973">
                  <c:v>0.27560000000000001</c:v>
                </c:pt>
                <c:pt idx="974">
                  <c:v>0.28266666666666668</c:v>
                </c:pt>
                <c:pt idx="975">
                  <c:v>0.28973333333333334</c:v>
                </c:pt>
                <c:pt idx="976">
                  <c:v>0.29680000000000001</c:v>
                </c:pt>
                <c:pt idx="977">
                  <c:v>0.30386666666666667</c:v>
                </c:pt>
                <c:pt idx="978">
                  <c:v>0.31093333333333334</c:v>
                </c:pt>
                <c:pt idx="979">
                  <c:v>0.318</c:v>
                </c:pt>
                <c:pt idx="980">
                  <c:v>0.32506666666666667</c:v>
                </c:pt>
                <c:pt idx="981">
                  <c:v>0.33213333333333334</c:v>
                </c:pt>
                <c:pt idx="982">
                  <c:v>0.3392</c:v>
                </c:pt>
                <c:pt idx="983">
                  <c:v>0.34626666666666667</c:v>
                </c:pt>
                <c:pt idx="984">
                  <c:v>0.35333333333333333</c:v>
                </c:pt>
                <c:pt idx="985">
                  <c:v>0.3604</c:v>
                </c:pt>
                <c:pt idx="986">
                  <c:v>0.36746666666666666</c:v>
                </c:pt>
                <c:pt idx="987">
                  <c:v>0.37453333333333333</c:v>
                </c:pt>
                <c:pt idx="988">
                  <c:v>0.38159999999999999</c:v>
                </c:pt>
                <c:pt idx="989">
                  <c:v>0.38866666666666666</c:v>
                </c:pt>
                <c:pt idx="990">
                  <c:v>0.39573333333333333</c:v>
                </c:pt>
                <c:pt idx="991">
                  <c:v>0.40279999999999999</c:v>
                </c:pt>
                <c:pt idx="992">
                  <c:v>0.40986666666666666</c:v>
                </c:pt>
                <c:pt idx="993">
                  <c:v>0.41693333333333332</c:v>
                </c:pt>
                <c:pt idx="994">
                  <c:v>0.42399999999999999</c:v>
                </c:pt>
                <c:pt idx="995">
                  <c:v>0.43106666666666665</c:v>
                </c:pt>
                <c:pt idx="996">
                  <c:v>0.43813333333333332</c:v>
                </c:pt>
                <c:pt idx="997">
                  <c:v>0.44519999999999998</c:v>
                </c:pt>
                <c:pt idx="998">
                  <c:v>0.45226666666666665</c:v>
                </c:pt>
                <c:pt idx="999">
                  <c:v>0.45933333333333332</c:v>
                </c:pt>
                <c:pt idx="1000">
                  <c:v>0.46639999999999998</c:v>
                </c:pt>
                <c:pt idx="1001">
                  <c:v>0.47346666666666665</c:v>
                </c:pt>
                <c:pt idx="1002">
                  <c:v>0.48053333333333331</c:v>
                </c:pt>
                <c:pt idx="1003">
                  <c:v>0.48759999999999998</c:v>
                </c:pt>
                <c:pt idx="1004">
                  <c:v>0.49466666666666664</c:v>
                </c:pt>
                <c:pt idx="1005">
                  <c:v>0.50173333333333336</c:v>
                </c:pt>
                <c:pt idx="1006">
                  <c:v>0.50880000000000003</c:v>
                </c:pt>
                <c:pt idx="1007">
                  <c:v>0.5158666666666667</c:v>
                </c:pt>
                <c:pt idx="1008">
                  <c:v>0.52293333333333336</c:v>
                </c:pt>
                <c:pt idx="1009">
                  <c:v>0.53</c:v>
                </c:pt>
                <c:pt idx="1010">
                  <c:v>0.53706666666666669</c:v>
                </c:pt>
                <c:pt idx="1011">
                  <c:v>0.54413333333333336</c:v>
                </c:pt>
                <c:pt idx="1012">
                  <c:v>0.55120000000000002</c:v>
                </c:pt>
                <c:pt idx="1013">
                  <c:v>0.55826666666666669</c:v>
                </c:pt>
                <c:pt idx="1014">
                  <c:v>0.56533333333333335</c:v>
                </c:pt>
                <c:pt idx="1015">
                  <c:v>0.57240000000000002</c:v>
                </c:pt>
                <c:pt idx="1016">
                  <c:v>0.57946666666666669</c:v>
                </c:pt>
                <c:pt idx="1017">
                  <c:v>0.58653333333333335</c:v>
                </c:pt>
                <c:pt idx="1018">
                  <c:v>0.59360000000000002</c:v>
                </c:pt>
                <c:pt idx="1019">
                  <c:v>0.60066666666666668</c:v>
                </c:pt>
                <c:pt idx="1020">
                  <c:v>0.60773333333333335</c:v>
                </c:pt>
                <c:pt idx="1021">
                  <c:v>0.61480000000000001</c:v>
                </c:pt>
                <c:pt idx="1022">
                  <c:v>0.62186666666666668</c:v>
                </c:pt>
                <c:pt idx="1023">
                  <c:v>0.62893333333333334</c:v>
                </c:pt>
                <c:pt idx="1024">
                  <c:v>0.63600000000000001</c:v>
                </c:pt>
                <c:pt idx="1025">
                  <c:v>0.64306666666666668</c:v>
                </c:pt>
                <c:pt idx="1026">
                  <c:v>0.65013333333333334</c:v>
                </c:pt>
                <c:pt idx="1027">
                  <c:v>0.65720000000000001</c:v>
                </c:pt>
                <c:pt idx="1028">
                  <c:v>0.66426666666666667</c:v>
                </c:pt>
                <c:pt idx="1029">
                  <c:v>0.67133333333333334</c:v>
                </c:pt>
                <c:pt idx="1030">
                  <c:v>0.6784</c:v>
                </c:pt>
                <c:pt idx="1031">
                  <c:v>0.68546666666666667</c:v>
                </c:pt>
                <c:pt idx="1032">
                  <c:v>0.69253333333333333</c:v>
                </c:pt>
                <c:pt idx="1033">
                  <c:v>0.6996</c:v>
                </c:pt>
                <c:pt idx="1034">
                  <c:v>0.70666666666666667</c:v>
                </c:pt>
                <c:pt idx="1035">
                  <c:v>0.71373333333333333</c:v>
                </c:pt>
                <c:pt idx="1036">
                  <c:v>0.7208</c:v>
                </c:pt>
                <c:pt idx="1037">
                  <c:v>0.72786666666666666</c:v>
                </c:pt>
                <c:pt idx="1038">
                  <c:v>0.73493333333333333</c:v>
                </c:pt>
                <c:pt idx="1039">
                  <c:v>0.74199999999999999</c:v>
                </c:pt>
                <c:pt idx="1040">
                  <c:v>0.74906666666666666</c:v>
                </c:pt>
                <c:pt idx="1041">
                  <c:v>0.75613333333333332</c:v>
                </c:pt>
                <c:pt idx="1042">
                  <c:v>0.76319999999999999</c:v>
                </c:pt>
                <c:pt idx="1043">
                  <c:v>0.77026666666666666</c:v>
                </c:pt>
                <c:pt idx="1044">
                  <c:v>0.77733333333333332</c:v>
                </c:pt>
                <c:pt idx="1045">
                  <c:v>0.78439999999999999</c:v>
                </c:pt>
                <c:pt idx="1046">
                  <c:v>0.79146666666666665</c:v>
                </c:pt>
                <c:pt idx="1047">
                  <c:v>0.79853333333333332</c:v>
                </c:pt>
                <c:pt idx="1048">
                  <c:v>0.80559999999999998</c:v>
                </c:pt>
                <c:pt idx="1049">
                  <c:v>0.81266666666666665</c:v>
                </c:pt>
                <c:pt idx="1050">
                  <c:v>0.81973333333333331</c:v>
                </c:pt>
                <c:pt idx="1051">
                  <c:v>0.82679999999999998</c:v>
                </c:pt>
                <c:pt idx="1052">
                  <c:v>0.83386666666666664</c:v>
                </c:pt>
                <c:pt idx="1053">
                  <c:v>0.84093333333333331</c:v>
                </c:pt>
                <c:pt idx="1054">
                  <c:v>0.84799999999999998</c:v>
                </c:pt>
                <c:pt idx="1055">
                  <c:v>0.85506666666666664</c:v>
                </c:pt>
                <c:pt idx="1056">
                  <c:v>0.86213333333333331</c:v>
                </c:pt>
                <c:pt idx="1057">
                  <c:v>0.86919999999999997</c:v>
                </c:pt>
                <c:pt idx="1058">
                  <c:v>0.87626666666666664</c:v>
                </c:pt>
                <c:pt idx="1059">
                  <c:v>0.8833333333333333</c:v>
                </c:pt>
                <c:pt idx="1060">
                  <c:v>0.89039999999999997</c:v>
                </c:pt>
                <c:pt idx="1061">
                  <c:v>0.89746666666666663</c:v>
                </c:pt>
                <c:pt idx="1062">
                  <c:v>0.9045333333333333</c:v>
                </c:pt>
                <c:pt idx="1063">
                  <c:v>0.91159999999999997</c:v>
                </c:pt>
                <c:pt idx="1064">
                  <c:v>0.91866666666666663</c:v>
                </c:pt>
                <c:pt idx="1065">
                  <c:v>0.9257333333333333</c:v>
                </c:pt>
                <c:pt idx="1066">
                  <c:v>0.93279999999999996</c:v>
                </c:pt>
                <c:pt idx="1067">
                  <c:v>0.93986666666666663</c:v>
                </c:pt>
                <c:pt idx="1068">
                  <c:v>0.94693333333333329</c:v>
                </c:pt>
                <c:pt idx="1069">
                  <c:v>0.95399999999999996</c:v>
                </c:pt>
                <c:pt idx="1070">
                  <c:v>0.96106666666666662</c:v>
                </c:pt>
                <c:pt idx="1071">
                  <c:v>0.96813333333333329</c:v>
                </c:pt>
                <c:pt idx="1072">
                  <c:v>0.97519999999999996</c:v>
                </c:pt>
                <c:pt idx="1073">
                  <c:v>0.98226666666666662</c:v>
                </c:pt>
                <c:pt idx="1074">
                  <c:v>0.98933333333333329</c:v>
                </c:pt>
                <c:pt idx="1075">
                  <c:v>0.99639999999999995</c:v>
                </c:pt>
                <c:pt idx="1076">
                  <c:v>1.0034666666666667</c:v>
                </c:pt>
                <c:pt idx="1077">
                  <c:v>1.0105333333333335</c:v>
                </c:pt>
                <c:pt idx="1078">
                  <c:v>1.0176000000000003</c:v>
                </c:pt>
                <c:pt idx="1079">
                  <c:v>1.0246666666666671</c:v>
                </c:pt>
                <c:pt idx="1080">
                  <c:v>1.0317333333333338</c:v>
                </c:pt>
                <c:pt idx="1081">
                  <c:v>1.0388000000000006</c:v>
                </c:pt>
                <c:pt idx="1082">
                  <c:v>1.0458666666666674</c:v>
                </c:pt>
                <c:pt idx="1083">
                  <c:v>1.0529333333333342</c:v>
                </c:pt>
                <c:pt idx="1084">
                  <c:v>1.0600000000000009</c:v>
                </c:pt>
                <c:pt idx="1085">
                  <c:v>1.0670666666666677</c:v>
                </c:pt>
                <c:pt idx="1086">
                  <c:v>1.0741333333333345</c:v>
                </c:pt>
                <c:pt idx="1087">
                  <c:v>1.0812000000000013</c:v>
                </c:pt>
                <c:pt idx="1088">
                  <c:v>1.088266666666668</c:v>
                </c:pt>
                <c:pt idx="1089">
                  <c:v>1.0953333333333348</c:v>
                </c:pt>
                <c:pt idx="1090">
                  <c:v>1.1024000000000016</c:v>
                </c:pt>
                <c:pt idx="1091">
                  <c:v>1.1094666666666684</c:v>
                </c:pt>
                <c:pt idx="1092">
                  <c:v>1.1165333333333352</c:v>
                </c:pt>
                <c:pt idx="1093">
                  <c:v>1.1236000000000019</c:v>
                </c:pt>
                <c:pt idx="1094">
                  <c:v>1.1306666666666687</c:v>
                </c:pt>
                <c:pt idx="1095">
                  <c:v>1.1377333333333355</c:v>
                </c:pt>
                <c:pt idx="1096">
                  <c:v>1.1448000000000023</c:v>
                </c:pt>
                <c:pt idx="1097">
                  <c:v>1.151866666666669</c:v>
                </c:pt>
                <c:pt idx="1098">
                  <c:v>1.1589333333333358</c:v>
                </c:pt>
                <c:pt idx="1099">
                  <c:v>1.1660000000000026</c:v>
                </c:pt>
                <c:pt idx="1100">
                  <c:v>1.1730666666666694</c:v>
                </c:pt>
                <c:pt idx="1101">
                  <c:v>1.1801333333333361</c:v>
                </c:pt>
                <c:pt idx="1102">
                  <c:v>1.1872000000000029</c:v>
                </c:pt>
                <c:pt idx="1103">
                  <c:v>1.1942666666666697</c:v>
                </c:pt>
                <c:pt idx="1104">
                  <c:v>1.2013333333333365</c:v>
                </c:pt>
                <c:pt idx="1105">
                  <c:v>1.2084000000000032</c:v>
                </c:pt>
                <c:pt idx="1106">
                  <c:v>1.21546666666667</c:v>
                </c:pt>
                <c:pt idx="1107">
                  <c:v>1.2225333333333368</c:v>
                </c:pt>
                <c:pt idx="1108">
                  <c:v>1.2296000000000036</c:v>
                </c:pt>
                <c:pt idx="1109">
                  <c:v>1.2366666666666704</c:v>
                </c:pt>
                <c:pt idx="1110">
                  <c:v>1.2437333333333371</c:v>
                </c:pt>
                <c:pt idx="1111">
                  <c:v>1.2508000000000039</c:v>
                </c:pt>
                <c:pt idx="1112">
                  <c:v>1.2578666666666707</c:v>
                </c:pt>
                <c:pt idx="1113">
                  <c:v>1.2649333333333375</c:v>
                </c:pt>
                <c:pt idx="1114">
                  <c:v>1.2720000000000042</c:v>
                </c:pt>
                <c:pt idx="1115">
                  <c:v>1.279066666666671</c:v>
                </c:pt>
                <c:pt idx="1116">
                  <c:v>1.2861333333333378</c:v>
                </c:pt>
                <c:pt idx="1117">
                  <c:v>1.2932000000000046</c:v>
                </c:pt>
                <c:pt idx="1118">
                  <c:v>1.3002666666666713</c:v>
                </c:pt>
                <c:pt idx="1119">
                  <c:v>1.3073333333333381</c:v>
                </c:pt>
                <c:pt idx="1120">
                  <c:v>1.3144000000000049</c:v>
                </c:pt>
                <c:pt idx="1121">
                  <c:v>1.3214666666666717</c:v>
                </c:pt>
                <c:pt idx="1122">
                  <c:v>1.3285333333333385</c:v>
                </c:pt>
                <c:pt idx="1123">
                  <c:v>1.3356000000000052</c:v>
                </c:pt>
                <c:pt idx="1124">
                  <c:v>1.342666666666672</c:v>
                </c:pt>
                <c:pt idx="1125">
                  <c:v>1.3497333333333388</c:v>
                </c:pt>
                <c:pt idx="1126">
                  <c:v>1.3568000000000056</c:v>
                </c:pt>
                <c:pt idx="1127">
                  <c:v>1.3638666666666723</c:v>
                </c:pt>
                <c:pt idx="1128">
                  <c:v>1.3709333333333391</c:v>
                </c:pt>
                <c:pt idx="1129">
                  <c:v>1.3780000000000059</c:v>
                </c:pt>
                <c:pt idx="1130">
                  <c:v>1.3850666666666727</c:v>
                </c:pt>
                <c:pt idx="1131">
                  <c:v>1.3921333333333394</c:v>
                </c:pt>
                <c:pt idx="1132">
                  <c:v>1.3992000000000062</c:v>
                </c:pt>
                <c:pt idx="1133">
                  <c:v>1.406266666666673</c:v>
                </c:pt>
                <c:pt idx="1134">
                  <c:v>1.4133333333333398</c:v>
                </c:pt>
                <c:pt idx="1135">
                  <c:v>1.4204000000000065</c:v>
                </c:pt>
                <c:pt idx="1136">
                  <c:v>1.4274666666666733</c:v>
                </c:pt>
                <c:pt idx="1137">
                  <c:v>1.4345333333333401</c:v>
                </c:pt>
                <c:pt idx="1138">
                  <c:v>1.4416000000000069</c:v>
                </c:pt>
                <c:pt idx="1139">
                  <c:v>1.4486666666666737</c:v>
                </c:pt>
                <c:pt idx="1140">
                  <c:v>1.4557333333333404</c:v>
                </c:pt>
                <c:pt idx="1141">
                  <c:v>1.4628000000000072</c:v>
                </c:pt>
                <c:pt idx="1142">
                  <c:v>1.469866666666674</c:v>
                </c:pt>
                <c:pt idx="1143">
                  <c:v>1.4769333333333408</c:v>
                </c:pt>
                <c:pt idx="1144">
                  <c:v>1.4840000000000075</c:v>
                </c:pt>
                <c:pt idx="1145">
                  <c:v>1.4910666666666743</c:v>
                </c:pt>
                <c:pt idx="1146">
                  <c:v>1.4981333333333411</c:v>
                </c:pt>
                <c:pt idx="1147">
                  <c:v>1.5052000000000079</c:v>
                </c:pt>
                <c:pt idx="1148">
                  <c:v>1.5122666666666746</c:v>
                </c:pt>
                <c:pt idx="1149">
                  <c:v>1.5193333333333414</c:v>
                </c:pt>
                <c:pt idx="1150">
                  <c:v>1.5264000000000082</c:v>
                </c:pt>
                <c:pt idx="1151">
                  <c:v>1.533466666666675</c:v>
                </c:pt>
                <c:pt idx="1152">
                  <c:v>1.5405333333333417</c:v>
                </c:pt>
                <c:pt idx="1153">
                  <c:v>1.5476000000000085</c:v>
                </c:pt>
                <c:pt idx="1154">
                  <c:v>1.5546666666666753</c:v>
                </c:pt>
                <c:pt idx="1155">
                  <c:v>1.5617333333333421</c:v>
                </c:pt>
                <c:pt idx="1156">
                  <c:v>1.5688000000000089</c:v>
                </c:pt>
                <c:pt idx="1157">
                  <c:v>1.5758666666666756</c:v>
                </c:pt>
                <c:pt idx="1158">
                  <c:v>1.5829333333333424</c:v>
                </c:pt>
                <c:pt idx="1159">
                  <c:v>1.5900000000000092</c:v>
                </c:pt>
                <c:pt idx="1160">
                  <c:v>1.597066666666676</c:v>
                </c:pt>
                <c:pt idx="1161">
                  <c:v>1.6041333333333427</c:v>
                </c:pt>
                <c:pt idx="1162">
                  <c:v>1.6112000000000095</c:v>
                </c:pt>
                <c:pt idx="1163">
                  <c:v>1.6182666666666763</c:v>
                </c:pt>
                <c:pt idx="1164">
                  <c:v>1.6253333333333431</c:v>
                </c:pt>
                <c:pt idx="1165">
                  <c:v>1.6324000000000098</c:v>
                </c:pt>
                <c:pt idx="1166">
                  <c:v>1.6394666666666766</c:v>
                </c:pt>
                <c:pt idx="1167">
                  <c:v>1.6465333333333434</c:v>
                </c:pt>
                <c:pt idx="1168">
                  <c:v>1.6536000000000102</c:v>
                </c:pt>
                <c:pt idx="1169">
                  <c:v>1.6606666666666769</c:v>
                </c:pt>
                <c:pt idx="1170">
                  <c:v>1.6677333333333437</c:v>
                </c:pt>
                <c:pt idx="1171">
                  <c:v>1.6748000000000105</c:v>
                </c:pt>
                <c:pt idx="1172">
                  <c:v>1.6818666666666773</c:v>
                </c:pt>
                <c:pt idx="1173">
                  <c:v>1.6889333333333441</c:v>
                </c:pt>
                <c:pt idx="1174">
                  <c:v>1.6960000000000108</c:v>
                </c:pt>
                <c:pt idx="1175">
                  <c:v>1.7030666666666776</c:v>
                </c:pt>
                <c:pt idx="1176">
                  <c:v>1.7101333333333444</c:v>
                </c:pt>
                <c:pt idx="1177">
                  <c:v>1.7172000000000112</c:v>
                </c:pt>
                <c:pt idx="1178">
                  <c:v>1.7242666666666779</c:v>
                </c:pt>
                <c:pt idx="1179">
                  <c:v>1.7313333333333447</c:v>
                </c:pt>
                <c:pt idx="1180">
                  <c:v>1.7384000000000115</c:v>
                </c:pt>
                <c:pt idx="1181">
                  <c:v>1.7454666666666783</c:v>
                </c:pt>
                <c:pt idx="1182">
                  <c:v>1.752533333333345</c:v>
                </c:pt>
                <c:pt idx="1183">
                  <c:v>1.7596000000000118</c:v>
                </c:pt>
                <c:pt idx="1184">
                  <c:v>1.7666666666666786</c:v>
                </c:pt>
                <c:pt idx="1185">
                  <c:v>1.7737333333333454</c:v>
                </c:pt>
                <c:pt idx="1186">
                  <c:v>1.7808000000000122</c:v>
                </c:pt>
                <c:pt idx="1187">
                  <c:v>1.7878666666666789</c:v>
                </c:pt>
                <c:pt idx="1188">
                  <c:v>1.7949333333333457</c:v>
                </c:pt>
                <c:pt idx="1189">
                  <c:v>1.8020000000000125</c:v>
                </c:pt>
                <c:pt idx="1190">
                  <c:v>1.8090666666666793</c:v>
                </c:pt>
                <c:pt idx="1191">
                  <c:v>1.816133333333346</c:v>
                </c:pt>
                <c:pt idx="1192">
                  <c:v>1.8232000000000128</c:v>
                </c:pt>
                <c:pt idx="1193">
                  <c:v>1.8302666666666796</c:v>
                </c:pt>
                <c:pt idx="1194">
                  <c:v>1.8373333333333464</c:v>
                </c:pt>
                <c:pt idx="1195">
                  <c:v>1.8444000000000131</c:v>
                </c:pt>
                <c:pt idx="1196">
                  <c:v>1.8514666666666799</c:v>
                </c:pt>
                <c:pt idx="1197">
                  <c:v>1.8585333333333467</c:v>
                </c:pt>
                <c:pt idx="1198">
                  <c:v>1.8656000000000135</c:v>
                </c:pt>
                <c:pt idx="1199">
                  <c:v>1.8726666666666802</c:v>
                </c:pt>
                <c:pt idx="1200">
                  <c:v>1.879733333333347</c:v>
                </c:pt>
                <c:pt idx="1201">
                  <c:v>1.8868000000000138</c:v>
                </c:pt>
                <c:pt idx="1202">
                  <c:v>1.8938666666666806</c:v>
                </c:pt>
                <c:pt idx="1203">
                  <c:v>1.9009333333333474</c:v>
                </c:pt>
                <c:pt idx="1204">
                  <c:v>1.9080000000000141</c:v>
                </c:pt>
                <c:pt idx="1205">
                  <c:v>1.9150666666666809</c:v>
                </c:pt>
                <c:pt idx="1206">
                  <c:v>1.9221333333333477</c:v>
                </c:pt>
                <c:pt idx="1207">
                  <c:v>1.9292000000000145</c:v>
                </c:pt>
                <c:pt idx="1208">
                  <c:v>1.9362666666666812</c:v>
                </c:pt>
                <c:pt idx="1209">
                  <c:v>1.943333333333348</c:v>
                </c:pt>
                <c:pt idx="1210">
                  <c:v>1.9504000000000148</c:v>
                </c:pt>
                <c:pt idx="1211">
                  <c:v>1.9574666666666816</c:v>
                </c:pt>
                <c:pt idx="1212">
                  <c:v>1.9645333333333483</c:v>
                </c:pt>
                <c:pt idx="1213">
                  <c:v>1.9716000000000151</c:v>
                </c:pt>
                <c:pt idx="1214">
                  <c:v>1.9786666666666819</c:v>
                </c:pt>
                <c:pt idx="1215">
                  <c:v>1.9857333333333487</c:v>
                </c:pt>
                <c:pt idx="1216">
                  <c:v>1.9928000000000154</c:v>
                </c:pt>
                <c:pt idx="1217">
                  <c:v>1.9998666666666822</c:v>
                </c:pt>
                <c:pt idx="1218">
                  <c:v>2.006933333333349</c:v>
                </c:pt>
                <c:pt idx="1219">
                  <c:v>2.0140000000000158</c:v>
                </c:pt>
                <c:pt idx="1220">
                  <c:v>2.0210666666666826</c:v>
                </c:pt>
                <c:pt idx="1221">
                  <c:v>2.0281333333333493</c:v>
                </c:pt>
                <c:pt idx="1222">
                  <c:v>2.0352000000000161</c:v>
                </c:pt>
                <c:pt idx="1223">
                  <c:v>2.0422666666666829</c:v>
                </c:pt>
                <c:pt idx="1224">
                  <c:v>2.0493333333333497</c:v>
                </c:pt>
                <c:pt idx="1225">
                  <c:v>2.0564000000000164</c:v>
                </c:pt>
                <c:pt idx="1226">
                  <c:v>2.0634666666666832</c:v>
                </c:pt>
                <c:pt idx="1227">
                  <c:v>2.07053333333335</c:v>
                </c:pt>
                <c:pt idx="1228">
                  <c:v>2.0776000000000168</c:v>
                </c:pt>
                <c:pt idx="1229">
                  <c:v>2.0846666666666835</c:v>
                </c:pt>
                <c:pt idx="1230">
                  <c:v>2.0917333333333503</c:v>
                </c:pt>
                <c:pt idx="1231">
                  <c:v>2.0988000000000171</c:v>
                </c:pt>
                <c:pt idx="1232">
                  <c:v>2.1058666666666839</c:v>
                </c:pt>
                <c:pt idx="1233">
                  <c:v>2.1129333333333506</c:v>
                </c:pt>
                <c:pt idx="1234">
                  <c:v>2.1200000000000174</c:v>
                </c:pt>
                <c:pt idx="1235">
                  <c:v>2.1270666666666842</c:v>
                </c:pt>
                <c:pt idx="1236">
                  <c:v>2.134133333333351</c:v>
                </c:pt>
                <c:pt idx="1237">
                  <c:v>2.1412000000000178</c:v>
                </c:pt>
                <c:pt idx="1238">
                  <c:v>2.1482666666666845</c:v>
                </c:pt>
                <c:pt idx="1239">
                  <c:v>2.1553333333333513</c:v>
                </c:pt>
                <c:pt idx="1240">
                  <c:v>2.1624000000000181</c:v>
                </c:pt>
                <c:pt idx="1241">
                  <c:v>2.1694666666666849</c:v>
                </c:pt>
                <c:pt idx="1242">
                  <c:v>2.1765333333333516</c:v>
                </c:pt>
                <c:pt idx="1243">
                  <c:v>2.1836000000000184</c:v>
                </c:pt>
                <c:pt idx="1244">
                  <c:v>2.1906666666666852</c:v>
                </c:pt>
                <c:pt idx="1245">
                  <c:v>2.197733333333352</c:v>
                </c:pt>
                <c:pt idx="1246">
                  <c:v>2.2048000000000187</c:v>
                </c:pt>
                <c:pt idx="1247">
                  <c:v>2.2118666666666855</c:v>
                </c:pt>
                <c:pt idx="1248">
                  <c:v>2.2189333333333523</c:v>
                </c:pt>
                <c:pt idx="1249">
                  <c:v>2.2260000000000191</c:v>
                </c:pt>
                <c:pt idx="1250">
                  <c:v>2.2330666666666859</c:v>
                </c:pt>
                <c:pt idx="1251">
                  <c:v>2.2401333333333526</c:v>
                </c:pt>
                <c:pt idx="1252">
                  <c:v>2.2472000000000194</c:v>
                </c:pt>
                <c:pt idx="1253">
                  <c:v>2.2542666666666862</c:v>
                </c:pt>
                <c:pt idx="1254">
                  <c:v>2.261333333333353</c:v>
                </c:pt>
                <c:pt idx="1255">
                  <c:v>2.2684000000000197</c:v>
                </c:pt>
                <c:pt idx="1256">
                  <c:v>2.2754666666666865</c:v>
                </c:pt>
                <c:pt idx="1257">
                  <c:v>2.2825333333333533</c:v>
                </c:pt>
                <c:pt idx="1258">
                  <c:v>2.2896000000000201</c:v>
                </c:pt>
                <c:pt idx="1259">
                  <c:v>2.2966666666666868</c:v>
                </c:pt>
                <c:pt idx="1260">
                  <c:v>2.3037333333333536</c:v>
                </c:pt>
                <c:pt idx="1261">
                  <c:v>2.3108000000000204</c:v>
                </c:pt>
                <c:pt idx="1262">
                  <c:v>2.3178666666666872</c:v>
                </c:pt>
                <c:pt idx="1263">
                  <c:v>2.3249333333333539</c:v>
                </c:pt>
                <c:pt idx="1264">
                  <c:v>2.3320000000000207</c:v>
                </c:pt>
                <c:pt idx="1265">
                  <c:v>2.3390666666666875</c:v>
                </c:pt>
                <c:pt idx="1266">
                  <c:v>2.3461333333333543</c:v>
                </c:pt>
                <c:pt idx="1267">
                  <c:v>2.3532000000000211</c:v>
                </c:pt>
                <c:pt idx="1268">
                  <c:v>2.3602666666666878</c:v>
                </c:pt>
                <c:pt idx="1269">
                  <c:v>2.3673333333333546</c:v>
                </c:pt>
                <c:pt idx="1270">
                  <c:v>2.3744000000000214</c:v>
                </c:pt>
                <c:pt idx="1271">
                  <c:v>2.3814666666666882</c:v>
                </c:pt>
                <c:pt idx="1272">
                  <c:v>2.3885333333333549</c:v>
                </c:pt>
                <c:pt idx="1273">
                  <c:v>2.3956000000000217</c:v>
                </c:pt>
                <c:pt idx="1274">
                  <c:v>2.4026666666666885</c:v>
                </c:pt>
                <c:pt idx="1275">
                  <c:v>2.4097333333333553</c:v>
                </c:pt>
                <c:pt idx="1276">
                  <c:v>2.416800000000022</c:v>
                </c:pt>
                <c:pt idx="1277">
                  <c:v>2.4238666666666888</c:v>
                </c:pt>
                <c:pt idx="1278">
                  <c:v>2.4309333333333556</c:v>
                </c:pt>
                <c:pt idx="1279">
                  <c:v>2.4380000000000224</c:v>
                </c:pt>
                <c:pt idx="1280">
                  <c:v>2.4450666666666891</c:v>
                </c:pt>
                <c:pt idx="1281">
                  <c:v>2.4521333333333559</c:v>
                </c:pt>
                <c:pt idx="1282">
                  <c:v>2.4592000000000227</c:v>
                </c:pt>
                <c:pt idx="1283">
                  <c:v>2.4662666666666895</c:v>
                </c:pt>
                <c:pt idx="1284">
                  <c:v>2.4733333333333563</c:v>
                </c:pt>
                <c:pt idx="1285">
                  <c:v>2.480400000000023</c:v>
                </c:pt>
                <c:pt idx="1286">
                  <c:v>2.4874666666666898</c:v>
                </c:pt>
                <c:pt idx="1287">
                  <c:v>2.4945333333333566</c:v>
                </c:pt>
                <c:pt idx="1288">
                  <c:v>2.5016000000000234</c:v>
                </c:pt>
                <c:pt idx="1289">
                  <c:v>2.5086666666666901</c:v>
                </c:pt>
                <c:pt idx="1290">
                  <c:v>2.5157333333333569</c:v>
                </c:pt>
                <c:pt idx="1291">
                  <c:v>2.5228000000000237</c:v>
                </c:pt>
                <c:pt idx="1292">
                  <c:v>2.5298666666666905</c:v>
                </c:pt>
                <c:pt idx="1293">
                  <c:v>2.5369333333333572</c:v>
                </c:pt>
                <c:pt idx="1294">
                  <c:v>2.544000000000024</c:v>
                </c:pt>
                <c:pt idx="1295">
                  <c:v>2.5510666666666908</c:v>
                </c:pt>
                <c:pt idx="1296">
                  <c:v>2.5581333333333576</c:v>
                </c:pt>
                <c:pt idx="1297">
                  <c:v>2.5652000000000243</c:v>
                </c:pt>
                <c:pt idx="1298">
                  <c:v>2.5722666666666911</c:v>
                </c:pt>
                <c:pt idx="1299">
                  <c:v>2.5793333333333579</c:v>
                </c:pt>
                <c:pt idx="1300">
                  <c:v>2.5864000000000247</c:v>
                </c:pt>
                <c:pt idx="1301">
                  <c:v>2.5934666666666915</c:v>
                </c:pt>
                <c:pt idx="1302">
                  <c:v>2.6005333333333582</c:v>
                </c:pt>
                <c:pt idx="1303">
                  <c:v>2.607600000000025</c:v>
                </c:pt>
                <c:pt idx="1304">
                  <c:v>2.6146666666666918</c:v>
                </c:pt>
                <c:pt idx="1305">
                  <c:v>2.6217333333333586</c:v>
                </c:pt>
                <c:pt idx="1306">
                  <c:v>2.6288000000000253</c:v>
                </c:pt>
                <c:pt idx="1307">
                  <c:v>2.6358666666666921</c:v>
                </c:pt>
                <c:pt idx="1308">
                  <c:v>2.6429333333333589</c:v>
                </c:pt>
                <c:pt idx="1309">
                  <c:v>2.6500000000000257</c:v>
                </c:pt>
                <c:pt idx="1310">
                  <c:v>2.6570666666666924</c:v>
                </c:pt>
                <c:pt idx="1311">
                  <c:v>2.6641333333333592</c:v>
                </c:pt>
                <c:pt idx="1312">
                  <c:v>2.671200000000026</c:v>
                </c:pt>
                <c:pt idx="1313">
                  <c:v>2.6782666666666928</c:v>
                </c:pt>
                <c:pt idx="1314">
                  <c:v>2.6853333333333596</c:v>
                </c:pt>
                <c:pt idx="1315">
                  <c:v>2.6924000000000263</c:v>
                </c:pt>
                <c:pt idx="1316">
                  <c:v>2.6994666666666931</c:v>
                </c:pt>
                <c:pt idx="1317">
                  <c:v>2.7065333333333599</c:v>
                </c:pt>
                <c:pt idx="1318">
                  <c:v>2.7136000000000267</c:v>
                </c:pt>
                <c:pt idx="1319">
                  <c:v>2.7206666666666934</c:v>
                </c:pt>
                <c:pt idx="1320">
                  <c:v>2.7277333333333602</c:v>
                </c:pt>
                <c:pt idx="1321">
                  <c:v>2.734800000000027</c:v>
                </c:pt>
                <c:pt idx="1322">
                  <c:v>2.7418666666666938</c:v>
                </c:pt>
                <c:pt idx="1323">
                  <c:v>2.7489333333333605</c:v>
                </c:pt>
                <c:pt idx="1324">
                  <c:v>2.7560000000000273</c:v>
                </c:pt>
                <c:pt idx="1325">
                  <c:v>2.7630666666666941</c:v>
                </c:pt>
                <c:pt idx="1326">
                  <c:v>2.7701333333333609</c:v>
                </c:pt>
                <c:pt idx="1327">
                  <c:v>2.7772000000000276</c:v>
                </c:pt>
                <c:pt idx="1328">
                  <c:v>2.7842666666666944</c:v>
                </c:pt>
                <c:pt idx="1329">
                  <c:v>2.7913333333333612</c:v>
                </c:pt>
                <c:pt idx="1330">
                  <c:v>2.798400000000028</c:v>
                </c:pt>
                <c:pt idx="1331">
                  <c:v>2.8054666666666948</c:v>
                </c:pt>
                <c:pt idx="1332">
                  <c:v>2.8125333333333615</c:v>
                </c:pt>
                <c:pt idx="1333">
                  <c:v>2.8196000000000283</c:v>
                </c:pt>
                <c:pt idx="1334">
                  <c:v>2.8266666666666951</c:v>
                </c:pt>
                <c:pt idx="1335">
                  <c:v>2.8337333333333619</c:v>
                </c:pt>
                <c:pt idx="1336">
                  <c:v>2.8408000000000286</c:v>
                </c:pt>
                <c:pt idx="1337">
                  <c:v>2.8478666666666954</c:v>
                </c:pt>
                <c:pt idx="1338">
                  <c:v>2.8549333333333622</c:v>
                </c:pt>
                <c:pt idx="1339">
                  <c:v>2.862000000000029</c:v>
                </c:pt>
                <c:pt idx="1340">
                  <c:v>2.8690666666666957</c:v>
                </c:pt>
                <c:pt idx="1341">
                  <c:v>2.8761333333333625</c:v>
                </c:pt>
                <c:pt idx="1342">
                  <c:v>2.8832000000000293</c:v>
                </c:pt>
                <c:pt idx="1343">
                  <c:v>2.8902666666666961</c:v>
                </c:pt>
                <c:pt idx="1344">
                  <c:v>2.8973333333333628</c:v>
                </c:pt>
                <c:pt idx="1345">
                  <c:v>2.9044000000000296</c:v>
                </c:pt>
                <c:pt idx="1346">
                  <c:v>2.9114666666666964</c:v>
                </c:pt>
                <c:pt idx="1347">
                  <c:v>2.9185333333333632</c:v>
                </c:pt>
                <c:pt idx="1348">
                  <c:v>2.92560000000003</c:v>
                </c:pt>
                <c:pt idx="1349">
                  <c:v>2.9326666666666967</c:v>
                </c:pt>
                <c:pt idx="1350">
                  <c:v>2.9397333333333635</c:v>
                </c:pt>
                <c:pt idx="1351">
                  <c:v>2.9468000000000303</c:v>
                </c:pt>
                <c:pt idx="1352">
                  <c:v>2.9538666666666971</c:v>
                </c:pt>
                <c:pt idx="1353">
                  <c:v>2.9609333333333638</c:v>
                </c:pt>
                <c:pt idx="1354">
                  <c:v>2.9680000000000306</c:v>
                </c:pt>
                <c:pt idx="1355">
                  <c:v>2.9750666666666974</c:v>
                </c:pt>
                <c:pt idx="1356">
                  <c:v>2.9821333333333642</c:v>
                </c:pt>
                <c:pt idx="1357">
                  <c:v>2.9892000000000309</c:v>
                </c:pt>
                <c:pt idx="1358">
                  <c:v>2.9962666666666977</c:v>
                </c:pt>
                <c:pt idx="1359">
                  <c:v>3.0033333333333645</c:v>
                </c:pt>
                <c:pt idx="1360">
                  <c:v>3.0104000000000313</c:v>
                </c:pt>
                <c:pt idx="1361">
                  <c:v>3.017466666666698</c:v>
                </c:pt>
                <c:pt idx="1362">
                  <c:v>3.0245333333333648</c:v>
                </c:pt>
                <c:pt idx="1363">
                  <c:v>3.0316000000000316</c:v>
                </c:pt>
                <c:pt idx="1364">
                  <c:v>3.0386666666666984</c:v>
                </c:pt>
                <c:pt idx="1365">
                  <c:v>3.0457333333333652</c:v>
                </c:pt>
                <c:pt idx="1366">
                  <c:v>3.0528000000000319</c:v>
                </c:pt>
                <c:pt idx="1367">
                  <c:v>3.0598666666666987</c:v>
                </c:pt>
                <c:pt idx="1368">
                  <c:v>3.0669333333333655</c:v>
                </c:pt>
                <c:pt idx="1369">
                  <c:v>3.0740000000000323</c:v>
                </c:pt>
                <c:pt idx="1370">
                  <c:v>3.081066666666699</c:v>
                </c:pt>
                <c:pt idx="1371">
                  <c:v>3.0881333333333658</c:v>
                </c:pt>
                <c:pt idx="1372">
                  <c:v>3.0952000000000326</c:v>
                </c:pt>
                <c:pt idx="1373">
                  <c:v>3.1022666666666994</c:v>
                </c:pt>
                <c:pt idx="1374">
                  <c:v>3.1093333333333661</c:v>
                </c:pt>
                <c:pt idx="1375">
                  <c:v>3.1164000000000329</c:v>
                </c:pt>
                <c:pt idx="1376">
                  <c:v>3.1234666666666997</c:v>
                </c:pt>
                <c:pt idx="1377">
                  <c:v>3.1305333333333665</c:v>
                </c:pt>
                <c:pt idx="1378">
                  <c:v>3.1376000000000333</c:v>
                </c:pt>
                <c:pt idx="1379">
                  <c:v>3.1446666666667</c:v>
                </c:pt>
                <c:pt idx="1380">
                  <c:v>3.1517333333333668</c:v>
                </c:pt>
                <c:pt idx="1381">
                  <c:v>3.1588000000000336</c:v>
                </c:pt>
                <c:pt idx="1382">
                  <c:v>3.1658666666667004</c:v>
                </c:pt>
                <c:pt idx="1383">
                  <c:v>3.1729333333333671</c:v>
                </c:pt>
                <c:pt idx="1384">
                  <c:v>3.1800000000000339</c:v>
                </c:pt>
                <c:pt idx="1385">
                  <c:v>3.1870666666667007</c:v>
                </c:pt>
                <c:pt idx="1386">
                  <c:v>3.1941333333333675</c:v>
                </c:pt>
                <c:pt idx="1387">
                  <c:v>3.2012000000000342</c:v>
                </c:pt>
                <c:pt idx="1388">
                  <c:v>3.208266666666701</c:v>
                </c:pt>
                <c:pt idx="1389">
                  <c:v>3.2153333333333678</c:v>
                </c:pt>
                <c:pt idx="1390">
                  <c:v>3.2224000000000346</c:v>
                </c:pt>
                <c:pt idx="1391">
                  <c:v>3.2294666666667013</c:v>
                </c:pt>
                <c:pt idx="1392">
                  <c:v>3.2365333333333681</c:v>
                </c:pt>
                <c:pt idx="1393">
                  <c:v>3.2436000000000349</c:v>
                </c:pt>
                <c:pt idx="1394">
                  <c:v>3.2506666666667017</c:v>
                </c:pt>
                <c:pt idx="1395">
                  <c:v>3.2577333333333685</c:v>
                </c:pt>
                <c:pt idx="1396">
                  <c:v>3.2648000000000352</c:v>
                </c:pt>
                <c:pt idx="1397">
                  <c:v>3.271866666666702</c:v>
                </c:pt>
                <c:pt idx="1398">
                  <c:v>3.2789333333333688</c:v>
                </c:pt>
                <c:pt idx="1399">
                  <c:v>3.2860000000000356</c:v>
                </c:pt>
                <c:pt idx="1400">
                  <c:v>3.2930666666667023</c:v>
                </c:pt>
                <c:pt idx="1401">
                  <c:v>3.3001333333333691</c:v>
                </c:pt>
                <c:pt idx="1402">
                  <c:v>3.3072000000000359</c:v>
                </c:pt>
                <c:pt idx="1403">
                  <c:v>3.3142666666667027</c:v>
                </c:pt>
                <c:pt idx="1404">
                  <c:v>3.3213333333333694</c:v>
                </c:pt>
                <c:pt idx="1405">
                  <c:v>3.3284000000000362</c:v>
                </c:pt>
                <c:pt idx="1406">
                  <c:v>3.335466666666703</c:v>
                </c:pt>
                <c:pt idx="1407">
                  <c:v>3.3425333333333698</c:v>
                </c:pt>
                <c:pt idx="1408">
                  <c:v>3.3496000000000365</c:v>
                </c:pt>
                <c:pt idx="1409">
                  <c:v>3.3566666666667033</c:v>
                </c:pt>
                <c:pt idx="1410">
                  <c:v>3.3637333333333701</c:v>
                </c:pt>
                <c:pt idx="1411">
                  <c:v>3.3708000000000369</c:v>
                </c:pt>
                <c:pt idx="1412">
                  <c:v>3.3778666666667037</c:v>
                </c:pt>
                <c:pt idx="1413">
                  <c:v>3.3849333333333704</c:v>
                </c:pt>
                <c:pt idx="1414">
                  <c:v>3.3920000000000372</c:v>
                </c:pt>
                <c:pt idx="1415">
                  <c:v>3.399066666666704</c:v>
                </c:pt>
                <c:pt idx="1416">
                  <c:v>3.4061333333333708</c:v>
                </c:pt>
                <c:pt idx="1417">
                  <c:v>3.4132000000000375</c:v>
                </c:pt>
                <c:pt idx="1418">
                  <c:v>3.4202666666667043</c:v>
                </c:pt>
                <c:pt idx="1419">
                  <c:v>3.4273333333333711</c:v>
                </c:pt>
                <c:pt idx="1420">
                  <c:v>3.4344000000000379</c:v>
                </c:pt>
                <c:pt idx="1421">
                  <c:v>3.4414666666667046</c:v>
                </c:pt>
                <c:pt idx="1422">
                  <c:v>3.4485333333333714</c:v>
                </c:pt>
                <c:pt idx="1423">
                  <c:v>3.4556000000000382</c:v>
                </c:pt>
                <c:pt idx="1424">
                  <c:v>3.462666666666705</c:v>
                </c:pt>
                <c:pt idx="1425">
                  <c:v>3.4697333333333717</c:v>
                </c:pt>
                <c:pt idx="1426">
                  <c:v>3.4768000000000385</c:v>
                </c:pt>
                <c:pt idx="1427">
                  <c:v>3.4838666666667053</c:v>
                </c:pt>
                <c:pt idx="1428">
                  <c:v>3.4909333333333721</c:v>
                </c:pt>
                <c:pt idx="1429">
                  <c:v>3.4980000000000389</c:v>
                </c:pt>
                <c:pt idx="1430">
                  <c:v>3.5050666666667056</c:v>
                </c:pt>
                <c:pt idx="1431">
                  <c:v>3.5121333333333724</c:v>
                </c:pt>
                <c:pt idx="1432">
                  <c:v>3.5192000000000392</c:v>
                </c:pt>
                <c:pt idx="1433">
                  <c:v>3.526266666666706</c:v>
                </c:pt>
                <c:pt idx="1434">
                  <c:v>3.5333333333333727</c:v>
                </c:pt>
                <c:pt idx="1435">
                  <c:v>3.5404000000000395</c:v>
                </c:pt>
                <c:pt idx="1436">
                  <c:v>3.5474666666667063</c:v>
                </c:pt>
                <c:pt idx="1437">
                  <c:v>3.5545333333333731</c:v>
                </c:pt>
                <c:pt idx="1438">
                  <c:v>3.5616000000000398</c:v>
                </c:pt>
                <c:pt idx="1439">
                  <c:v>3.5686666666667066</c:v>
                </c:pt>
                <c:pt idx="1440">
                  <c:v>3.5757333333333734</c:v>
                </c:pt>
                <c:pt idx="1441">
                  <c:v>3.5828000000000402</c:v>
                </c:pt>
                <c:pt idx="1442">
                  <c:v>3.589866666666707</c:v>
                </c:pt>
                <c:pt idx="1443">
                  <c:v>3.5969333333333737</c:v>
                </c:pt>
                <c:pt idx="1444">
                  <c:v>3.6040000000000405</c:v>
                </c:pt>
                <c:pt idx="1445">
                  <c:v>3.6110666666667073</c:v>
                </c:pt>
                <c:pt idx="1446">
                  <c:v>3.6181333333333741</c:v>
                </c:pt>
                <c:pt idx="1447">
                  <c:v>3.6252000000000408</c:v>
                </c:pt>
                <c:pt idx="1448">
                  <c:v>3.6322666666667076</c:v>
                </c:pt>
                <c:pt idx="1449">
                  <c:v>3.6393333333333744</c:v>
                </c:pt>
                <c:pt idx="1450">
                  <c:v>3.6464000000000412</c:v>
                </c:pt>
                <c:pt idx="1451">
                  <c:v>3.6534666666667079</c:v>
                </c:pt>
                <c:pt idx="1452">
                  <c:v>3.6605333333333747</c:v>
                </c:pt>
                <c:pt idx="1453">
                  <c:v>3.6676000000000415</c:v>
                </c:pt>
                <c:pt idx="1454">
                  <c:v>3.6746666666667083</c:v>
                </c:pt>
                <c:pt idx="1455">
                  <c:v>3.681733333333375</c:v>
                </c:pt>
                <c:pt idx="1456">
                  <c:v>3.6888000000000418</c:v>
                </c:pt>
                <c:pt idx="1457">
                  <c:v>3.6958666666667086</c:v>
                </c:pt>
                <c:pt idx="1458">
                  <c:v>3.7029333333333754</c:v>
                </c:pt>
                <c:pt idx="1459">
                  <c:v>3.7100000000000422</c:v>
                </c:pt>
                <c:pt idx="1460">
                  <c:v>3.7170666666667089</c:v>
                </c:pt>
                <c:pt idx="1461">
                  <c:v>3.7241333333333757</c:v>
                </c:pt>
                <c:pt idx="1462">
                  <c:v>3.7312000000000425</c:v>
                </c:pt>
                <c:pt idx="1463">
                  <c:v>3.7382666666667093</c:v>
                </c:pt>
                <c:pt idx="1464">
                  <c:v>3.745333333333376</c:v>
                </c:pt>
                <c:pt idx="1465">
                  <c:v>3.7524000000000428</c:v>
                </c:pt>
                <c:pt idx="1466">
                  <c:v>3.7594666666667096</c:v>
                </c:pt>
                <c:pt idx="1467">
                  <c:v>3.7665333333333764</c:v>
                </c:pt>
                <c:pt idx="1468">
                  <c:v>3.7736000000000431</c:v>
                </c:pt>
                <c:pt idx="1469">
                  <c:v>3.7806666666667099</c:v>
                </c:pt>
                <c:pt idx="1470">
                  <c:v>3.7877333333333767</c:v>
                </c:pt>
                <c:pt idx="1471">
                  <c:v>3.7948000000000435</c:v>
                </c:pt>
                <c:pt idx="1472">
                  <c:v>3.8018666666667102</c:v>
                </c:pt>
                <c:pt idx="1473">
                  <c:v>3.808933333333377</c:v>
                </c:pt>
                <c:pt idx="1474">
                  <c:v>3.8160000000000438</c:v>
                </c:pt>
                <c:pt idx="1475">
                  <c:v>3.8230666666667106</c:v>
                </c:pt>
                <c:pt idx="1476">
                  <c:v>3.8301333333333774</c:v>
                </c:pt>
                <c:pt idx="1477">
                  <c:v>3.8372000000000441</c:v>
                </c:pt>
                <c:pt idx="1478">
                  <c:v>3.8442666666667109</c:v>
                </c:pt>
                <c:pt idx="1479">
                  <c:v>3.8513333333333777</c:v>
                </c:pt>
                <c:pt idx="1480">
                  <c:v>3.8584000000000445</c:v>
                </c:pt>
                <c:pt idx="1481">
                  <c:v>3.8654666666667112</c:v>
                </c:pt>
                <c:pt idx="1482">
                  <c:v>3.872533333333378</c:v>
                </c:pt>
                <c:pt idx="1483">
                  <c:v>3.8796000000000448</c:v>
                </c:pt>
                <c:pt idx="1484">
                  <c:v>3.8866666666667116</c:v>
                </c:pt>
                <c:pt idx="1485">
                  <c:v>3.8937333333333783</c:v>
                </c:pt>
                <c:pt idx="1486">
                  <c:v>3.9008000000000451</c:v>
                </c:pt>
                <c:pt idx="1487">
                  <c:v>3.9078666666667119</c:v>
                </c:pt>
                <c:pt idx="1488">
                  <c:v>3.9149333333333787</c:v>
                </c:pt>
                <c:pt idx="1489">
                  <c:v>3.9220000000000454</c:v>
                </c:pt>
                <c:pt idx="1490">
                  <c:v>3.9290666666667122</c:v>
                </c:pt>
                <c:pt idx="1491">
                  <c:v>3.936133333333379</c:v>
                </c:pt>
                <c:pt idx="1492">
                  <c:v>3.9432000000000458</c:v>
                </c:pt>
                <c:pt idx="1493">
                  <c:v>3.9502666666667126</c:v>
                </c:pt>
                <c:pt idx="1494">
                  <c:v>3.9573333333333793</c:v>
                </c:pt>
                <c:pt idx="1495">
                  <c:v>3.9644000000000461</c:v>
                </c:pt>
                <c:pt idx="1496">
                  <c:v>3.9714666666667129</c:v>
                </c:pt>
                <c:pt idx="1497">
                  <c:v>3.9785333333333797</c:v>
                </c:pt>
                <c:pt idx="1498">
                  <c:v>3.9856000000000464</c:v>
                </c:pt>
                <c:pt idx="1499">
                  <c:v>3.9926666666667132</c:v>
                </c:pt>
                <c:pt idx="1500">
                  <c:v>3.99973333333338</c:v>
                </c:pt>
                <c:pt idx="1501">
                  <c:v>4</c:v>
                </c:pt>
                <c:pt idx="1502">
                  <c:v>4</c:v>
                </c:pt>
              </c:numCache>
            </c:numRef>
          </c:yVal>
          <c:smooth val="0"/>
        </c:ser>
        <c:ser>
          <c:idx val="1"/>
          <c:order val="1"/>
          <c:tx>
            <c:v>Bundslamshøjde</c:v>
          </c:tx>
          <c:spPr>
            <a:ln>
              <a:solidFill>
                <a:schemeClr val="accent6">
                  <a:lumMod val="50000"/>
                </a:schemeClr>
              </a:solidFill>
              <a:prstDash val="sysDot"/>
            </a:ln>
          </c:spPr>
          <c:marker>
            <c:symbol val="none"/>
          </c:marker>
          <c:xVal>
            <c:numRef>
              <c:f>'Beregninger scenarie 3'!$G$30:$G$1530</c:f>
              <c:numCache>
                <c:formatCode>#,##0.00</c:formatCode>
                <c:ptCount val="1501"/>
                <c:pt idx="0">
                  <c:v>2</c:v>
                </c:pt>
                <c:pt idx="1">
                  <c:v>2.0070666666666668</c:v>
                </c:pt>
                <c:pt idx="2">
                  <c:v>2.0141333333333336</c:v>
                </c:pt>
                <c:pt idx="3">
                  <c:v>2.0211999999999999</c:v>
                </c:pt>
                <c:pt idx="4">
                  <c:v>2.0282666666666667</c:v>
                </c:pt>
                <c:pt idx="5">
                  <c:v>2.0353333333333334</c:v>
                </c:pt>
                <c:pt idx="6">
                  <c:v>2.0424000000000002</c:v>
                </c:pt>
                <c:pt idx="7">
                  <c:v>2.0494666666666665</c:v>
                </c:pt>
                <c:pt idx="8">
                  <c:v>2.0565333333333333</c:v>
                </c:pt>
                <c:pt idx="9">
                  <c:v>2.0636000000000001</c:v>
                </c:pt>
                <c:pt idx="10">
                  <c:v>2.0706666666666669</c:v>
                </c:pt>
                <c:pt idx="11">
                  <c:v>2.0777333333333332</c:v>
                </c:pt>
                <c:pt idx="12">
                  <c:v>2.0848</c:v>
                </c:pt>
                <c:pt idx="13">
                  <c:v>2.0918666666666668</c:v>
                </c:pt>
                <c:pt idx="14">
                  <c:v>2.0989333333333335</c:v>
                </c:pt>
                <c:pt idx="15">
                  <c:v>2.1059999999999999</c:v>
                </c:pt>
                <c:pt idx="16">
                  <c:v>2.1130666666666666</c:v>
                </c:pt>
                <c:pt idx="17">
                  <c:v>2.1201333333333334</c:v>
                </c:pt>
                <c:pt idx="18">
                  <c:v>2.1272000000000002</c:v>
                </c:pt>
                <c:pt idx="19">
                  <c:v>2.1342666666666665</c:v>
                </c:pt>
                <c:pt idx="20">
                  <c:v>2.1413333333333333</c:v>
                </c:pt>
                <c:pt idx="21">
                  <c:v>2.1484000000000001</c:v>
                </c:pt>
                <c:pt idx="22">
                  <c:v>2.1554666666666669</c:v>
                </c:pt>
                <c:pt idx="23">
                  <c:v>2.1625333333333332</c:v>
                </c:pt>
                <c:pt idx="24">
                  <c:v>2.1696</c:v>
                </c:pt>
                <c:pt idx="25">
                  <c:v>2.1766666666666667</c:v>
                </c:pt>
                <c:pt idx="26">
                  <c:v>2.1837333333333335</c:v>
                </c:pt>
                <c:pt idx="27">
                  <c:v>2.1907999999999999</c:v>
                </c:pt>
                <c:pt idx="28">
                  <c:v>2.1978666666666666</c:v>
                </c:pt>
                <c:pt idx="29">
                  <c:v>2.2049333333333334</c:v>
                </c:pt>
                <c:pt idx="30">
                  <c:v>2.2120000000000002</c:v>
                </c:pt>
                <c:pt idx="31">
                  <c:v>2.2190666666666665</c:v>
                </c:pt>
                <c:pt idx="32">
                  <c:v>2.2261333333333333</c:v>
                </c:pt>
                <c:pt idx="33">
                  <c:v>2.2332000000000001</c:v>
                </c:pt>
                <c:pt idx="34">
                  <c:v>2.2402666666666669</c:v>
                </c:pt>
                <c:pt idx="35">
                  <c:v>2.2473333333333332</c:v>
                </c:pt>
                <c:pt idx="36">
                  <c:v>2.2544</c:v>
                </c:pt>
                <c:pt idx="37">
                  <c:v>2.2614666666666667</c:v>
                </c:pt>
                <c:pt idx="38">
                  <c:v>2.2685333333333335</c:v>
                </c:pt>
                <c:pt idx="39">
                  <c:v>2.2755999999999998</c:v>
                </c:pt>
                <c:pt idx="40">
                  <c:v>2.2826666666666666</c:v>
                </c:pt>
                <c:pt idx="41">
                  <c:v>2.2897333333333334</c:v>
                </c:pt>
                <c:pt idx="42">
                  <c:v>2.2968000000000002</c:v>
                </c:pt>
                <c:pt idx="43">
                  <c:v>2.3038666666666665</c:v>
                </c:pt>
                <c:pt idx="44">
                  <c:v>2.3109333333333333</c:v>
                </c:pt>
                <c:pt idx="45">
                  <c:v>2.3180000000000001</c:v>
                </c:pt>
                <c:pt idx="46">
                  <c:v>2.3250666666666668</c:v>
                </c:pt>
                <c:pt idx="47">
                  <c:v>2.3321333333333332</c:v>
                </c:pt>
                <c:pt idx="48">
                  <c:v>2.3391999999999999</c:v>
                </c:pt>
                <c:pt idx="49">
                  <c:v>2.3462666666666667</c:v>
                </c:pt>
                <c:pt idx="50">
                  <c:v>2.3533333333333335</c:v>
                </c:pt>
                <c:pt idx="51">
                  <c:v>2.3603999999999998</c:v>
                </c:pt>
                <c:pt idx="52">
                  <c:v>2.3674666666666666</c:v>
                </c:pt>
                <c:pt idx="53">
                  <c:v>2.3745333333333334</c:v>
                </c:pt>
                <c:pt idx="54">
                  <c:v>2.3816000000000002</c:v>
                </c:pt>
                <c:pt idx="55">
                  <c:v>2.3886666666666665</c:v>
                </c:pt>
                <c:pt idx="56">
                  <c:v>2.3957333333333333</c:v>
                </c:pt>
                <c:pt idx="57">
                  <c:v>2.4028</c:v>
                </c:pt>
                <c:pt idx="58">
                  <c:v>2.4098666666666668</c:v>
                </c:pt>
                <c:pt idx="59">
                  <c:v>2.4169333333333332</c:v>
                </c:pt>
                <c:pt idx="60">
                  <c:v>2.4239999999999999</c:v>
                </c:pt>
                <c:pt idx="61">
                  <c:v>2.4310666666666667</c:v>
                </c:pt>
                <c:pt idx="62">
                  <c:v>2.4381333333333335</c:v>
                </c:pt>
                <c:pt idx="63">
                  <c:v>2.4451999999999998</c:v>
                </c:pt>
                <c:pt idx="64">
                  <c:v>2.4522666666666666</c:v>
                </c:pt>
                <c:pt idx="65">
                  <c:v>2.4593333333333334</c:v>
                </c:pt>
                <c:pt idx="66">
                  <c:v>2.4664000000000001</c:v>
                </c:pt>
                <c:pt idx="67">
                  <c:v>2.4734666666666665</c:v>
                </c:pt>
                <c:pt idx="68">
                  <c:v>2.4805333333333333</c:v>
                </c:pt>
                <c:pt idx="69">
                  <c:v>2.4876</c:v>
                </c:pt>
                <c:pt idx="70">
                  <c:v>2.4946666666666668</c:v>
                </c:pt>
                <c:pt idx="71">
                  <c:v>2.5017333333333331</c:v>
                </c:pt>
                <c:pt idx="72">
                  <c:v>2.5087999999999999</c:v>
                </c:pt>
                <c:pt idx="73">
                  <c:v>2.5158666666666667</c:v>
                </c:pt>
                <c:pt idx="74">
                  <c:v>2.5229333333333335</c:v>
                </c:pt>
                <c:pt idx="75">
                  <c:v>2.5300000000000002</c:v>
                </c:pt>
                <c:pt idx="76">
                  <c:v>2.5370666666666666</c:v>
                </c:pt>
                <c:pt idx="77">
                  <c:v>2.5441333333333334</c:v>
                </c:pt>
                <c:pt idx="78">
                  <c:v>2.5512000000000001</c:v>
                </c:pt>
                <c:pt idx="79">
                  <c:v>2.5582666666666665</c:v>
                </c:pt>
                <c:pt idx="80">
                  <c:v>2.5653333333333332</c:v>
                </c:pt>
                <c:pt idx="81">
                  <c:v>2.5724</c:v>
                </c:pt>
                <c:pt idx="82">
                  <c:v>2.5794666666666668</c:v>
                </c:pt>
                <c:pt idx="83">
                  <c:v>2.5865333333333336</c:v>
                </c:pt>
                <c:pt idx="84">
                  <c:v>2.5935999999999999</c:v>
                </c:pt>
                <c:pt idx="85">
                  <c:v>2.6006666666666667</c:v>
                </c:pt>
                <c:pt idx="86">
                  <c:v>2.6077333333333335</c:v>
                </c:pt>
                <c:pt idx="87">
                  <c:v>2.6147999999999998</c:v>
                </c:pt>
                <c:pt idx="88">
                  <c:v>2.6218666666666666</c:v>
                </c:pt>
                <c:pt idx="89">
                  <c:v>2.6289333333333333</c:v>
                </c:pt>
                <c:pt idx="90">
                  <c:v>2.6360000000000001</c:v>
                </c:pt>
                <c:pt idx="91">
                  <c:v>2.6430666666666669</c:v>
                </c:pt>
                <c:pt idx="92">
                  <c:v>2.6501333333333332</c:v>
                </c:pt>
                <c:pt idx="93">
                  <c:v>2.6572</c:v>
                </c:pt>
                <c:pt idx="94">
                  <c:v>2.6642666666666668</c:v>
                </c:pt>
                <c:pt idx="95">
                  <c:v>2.6713333333333331</c:v>
                </c:pt>
                <c:pt idx="96">
                  <c:v>2.6783999999999999</c:v>
                </c:pt>
                <c:pt idx="97">
                  <c:v>2.6854666666666667</c:v>
                </c:pt>
                <c:pt idx="98">
                  <c:v>2.6925333333333334</c:v>
                </c:pt>
                <c:pt idx="99">
                  <c:v>2.6996000000000002</c:v>
                </c:pt>
                <c:pt idx="100">
                  <c:v>2.7066666666666666</c:v>
                </c:pt>
                <c:pt idx="101">
                  <c:v>2.7137333333333333</c:v>
                </c:pt>
                <c:pt idx="102">
                  <c:v>2.7208000000000001</c:v>
                </c:pt>
                <c:pt idx="103">
                  <c:v>2.7278666666666664</c:v>
                </c:pt>
                <c:pt idx="104">
                  <c:v>2.7349333333333332</c:v>
                </c:pt>
                <c:pt idx="105">
                  <c:v>2.742</c:v>
                </c:pt>
                <c:pt idx="106">
                  <c:v>2.7490666666666668</c:v>
                </c:pt>
                <c:pt idx="107">
                  <c:v>2.7561333333333335</c:v>
                </c:pt>
                <c:pt idx="108">
                  <c:v>2.7631999999999999</c:v>
                </c:pt>
                <c:pt idx="109">
                  <c:v>2.7702666666666667</c:v>
                </c:pt>
                <c:pt idx="110">
                  <c:v>2.7773333333333334</c:v>
                </c:pt>
                <c:pt idx="111">
                  <c:v>2.7843999999999998</c:v>
                </c:pt>
                <c:pt idx="112">
                  <c:v>2.7914666666666665</c:v>
                </c:pt>
                <c:pt idx="113">
                  <c:v>2.7985333333333333</c:v>
                </c:pt>
                <c:pt idx="114">
                  <c:v>2.8056000000000001</c:v>
                </c:pt>
                <c:pt idx="115">
                  <c:v>2.8126666666666669</c:v>
                </c:pt>
                <c:pt idx="116">
                  <c:v>2.8197333333333332</c:v>
                </c:pt>
                <c:pt idx="117">
                  <c:v>2.8268</c:v>
                </c:pt>
                <c:pt idx="118">
                  <c:v>2.8338666666666668</c:v>
                </c:pt>
                <c:pt idx="119">
                  <c:v>2.8409333333333331</c:v>
                </c:pt>
                <c:pt idx="120">
                  <c:v>2.8479999999999999</c:v>
                </c:pt>
                <c:pt idx="121">
                  <c:v>2.8550666666666666</c:v>
                </c:pt>
                <c:pt idx="122">
                  <c:v>2.8621333333333334</c:v>
                </c:pt>
                <c:pt idx="123">
                  <c:v>2.8692000000000002</c:v>
                </c:pt>
                <c:pt idx="124">
                  <c:v>2.8762666666666665</c:v>
                </c:pt>
                <c:pt idx="125">
                  <c:v>2.8833333333333333</c:v>
                </c:pt>
                <c:pt idx="126">
                  <c:v>2.8904000000000001</c:v>
                </c:pt>
                <c:pt idx="127">
                  <c:v>2.8974666666666664</c:v>
                </c:pt>
                <c:pt idx="128">
                  <c:v>2.9045333333333332</c:v>
                </c:pt>
                <c:pt idx="129">
                  <c:v>2.9116</c:v>
                </c:pt>
                <c:pt idx="130">
                  <c:v>2.9186666666666667</c:v>
                </c:pt>
                <c:pt idx="131">
                  <c:v>2.9257333333333335</c:v>
                </c:pt>
                <c:pt idx="132">
                  <c:v>2.9327999999999999</c:v>
                </c:pt>
                <c:pt idx="133">
                  <c:v>2.9398666666666666</c:v>
                </c:pt>
                <c:pt idx="134">
                  <c:v>2.9469333333333334</c:v>
                </c:pt>
                <c:pt idx="135">
                  <c:v>2.9539999999999997</c:v>
                </c:pt>
                <c:pt idx="136">
                  <c:v>2.9610666666666665</c:v>
                </c:pt>
                <c:pt idx="137">
                  <c:v>2.9681333333333333</c:v>
                </c:pt>
                <c:pt idx="138">
                  <c:v>2.9752000000000001</c:v>
                </c:pt>
                <c:pt idx="139">
                  <c:v>2.9822666666666668</c:v>
                </c:pt>
                <c:pt idx="140">
                  <c:v>2.9893333333333332</c:v>
                </c:pt>
                <c:pt idx="141">
                  <c:v>2.9964</c:v>
                </c:pt>
                <c:pt idx="142">
                  <c:v>3.0034666666666667</c:v>
                </c:pt>
                <c:pt idx="143">
                  <c:v>3.0105333333333335</c:v>
                </c:pt>
                <c:pt idx="144">
                  <c:v>3.0176000000000003</c:v>
                </c:pt>
                <c:pt idx="145">
                  <c:v>3.0246666666666671</c:v>
                </c:pt>
                <c:pt idx="146">
                  <c:v>3.0317333333333338</c:v>
                </c:pt>
                <c:pt idx="147">
                  <c:v>3.0388000000000006</c:v>
                </c:pt>
                <c:pt idx="148">
                  <c:v>3.0458666666666674</c:v>
                </c:pt>
                <c:pt idx="149">
                  <c:v>3.0529333333333342</c:v>
                </c:pt>
                <c:pt idx="150">
                  <c:v>3.0600000000000009</c:v>
                </c:pt>
                <c:pt idx="151">
                  <c:v>3.0670666666666677</c:v>
                </c:pt>
                <c:pt idx="152">
                  <c:v>3.0741333333333345</c:v>
                </c:pt>
                <c:pt idx="153">
                  <c:v>3.0812000000000013</c:v>
                </c:pt>
                <c:pt idx="154">
                  <c:v>3.088266666666668</c:v>
                </c:pt>
                <c:pt idx="155">
                  <c:v>3.0953333333333348</c:v>
                </c:pt>
                <c:pt idx="156">
                  <c:v>3.1024000000000016</c:v>
                </c:pt>
                <c:pt idx="157">
                  <c:v>3.1094666666666684</c:v>
                </c:pt>
                <c:pt idx="158">
                  <c:v>3.1165333333333352</c:v>
                </c:pt>
                <c:pt idx="159">
                  <c:v>3.1236000000000019</c:v>
                </c:pt>
                <c:pt idx="160">
                  <c:v>3.1306666666666687</c:v>
                </c:pt>
                <c:pt idx="161">
                  <c:v>3.1377333333333355</c:v>
                </c:pt>
                <c:pt idx="162">
                  <c:v>3.1448000000000023</c:v>
                </c:pt>
                <c:pt idx="163">
                  <c:v>3.151866666666669</c:v>
                </c:pt>
                <c:pt idx="164">
                  <c:v>3.1589333333333358</c:v>
                </c:pt>
                <c:pt idx="165">
                  <c:v>3.1660000000000026</c:v>
                </c:pt>
                <c:pt idx="166">
                  <c:v>3.1730666666666694</c:v>
                </c:pt>
                <c:pt idx="167">
                  <c:v>3.1801333333333361</c:v>
                </c:pt>
                <c:pt idx="168">
                  <c:v>3.1872000000000029</c:v>
                </c:pt>
                <c:pt idx="169">
                  <c:v>3.1942666666666697</c:v>
                </c:pt>
                <c:pt idx="170">
                  <c:v>3.2013333333333365</c:v>
                </c:pt>
                <c:pt idx="171">
                  <c:v>3.2084000000000032</c:v>
                </c:pt>
                <c:pt idx="172">
                  <c:v>3.21546666666667</c:v>
                </c:pt>
                <c:pt idx="173">
                  <c:v>3.2225333333333368</c:v>
                </c:pt>
                <c:pt idx="174">
                  <c:v>3.2296000000000036</c:v>
                </c:pt>
                <c:pt idx="175">
                  <c:v>3.2366666666666704</c:v>
                </c:pt>
                <c:pt idx="176">
                  <c:v>3.2437333333333371</c:v>
                </c:pt>
                <c:pt idx="177">
                  <c:v>3.2508000000000039</c:v>
                </c:pt>
                <c:pt idx="178">
                  <c:v>3.2578666666666707</c:v>
                </c:pt>
                <c:pt idx="179">
                  <c:v>3.2649333333333375</c:v>
                </c:pt>
                <c:pt idx="180">
                  <c:v>3.2720000000000042</c:v>
                </c:pt>
                <c:pt idx="181">
                  <c:v>3.279066666666671</c:v>
                </c:pt>
                <c:pt idx="182">
                  <c:v>3.2861333333333378</c:v>
                </c:pt>
                <c:pt idx="183">
                  <c:v>3.2932000000000046</c:v>
                </c:pt>
                <c:pt idx="184">
                  <c:v>3.3002666666666713</c:v>
                </c:pt>
                <c:pt idx="185">
                  <c:v>3.3073333333333381</c:v>
                </c:pt>
                <c:pt idx="186">
                  <c:v>3.3144000000000049</c:v>
                </c:pt>
                <c:pt idx="187">
                  <c:v>3.3214666666666717</c:v>
                </c:pt>
                <c:pt idx="188">
                  <c:v>3.3285333333333385</c:v>
                </c:pt>
                <c:pt idx="189">
                  <c:v>3.3356000000000052</c:v>
                </c:pt>
                <c:pt idx="190">
                  <c:v>3.342666666666672</c:v>
                </c:pt>
                <c:pt idx="191">
                  <c:v>3.3497333333333388</c:v>
                </c:pt>
                <c:pt idx="192">
                  <c:v>3.3568000000000056</c:v>
                </c:pt>
                <c:pt idx="193">
                  <c:v>3.3638666666666723</c:v>
                </c:pt>
                <c:pt idx="194">
                  <c:v>3.3709333333333391</c:v>
                </c:pt>
                <c:pt idx="195">
                  <c:v>3.3780000000000059</c:v>
                </c:pt>
                <c:pt idx="196">
                  <c:v>3.3850666666666727</c:v>
                </c:pt>
                <c:pt idx="197">
                  <c:v>3.3921333333333394</c:v>
                </c:pt>
                <c:pt idx="198">
                  <c:v>3.3992000000000062</c:v>
                </c:pt>
                <c:pt idx="199">
                  <c:v>3.406266666666673</c:v>
                </c:pt>
                <c:pt idx="200">
                  <c:v>3.4133333333333398</c:v>
                </c:pt>
                <c:pt idx="201">
                  <c:v>3.4204000000000065</c:v>
                </c:pt>
                <c:pt idx="202">
                  <c:v>3.4274666666666733</c:v>
                </c:pt>
                <c:pt idx="203">
                  <c:v>3.4345333333333401</c:v>
                </c:pt>
                <c:pt idx="204">
                  <c:v>3.4416000000000069</c:v>
                </c:pt>
                <c:pt idx="205">
                  <c:v>3.4486666666666737</c:v>
                </c:pt>
                <c:pt idx="206">
                  <c:v>3.4557333333333404</c:v>
                </c:pt>
                <c:pt idx="207">
                  <c:v>3.4628000000000072</c:v>
                </c:pt>
                <c:pt idx="208">
                  <c:v>3.469866666666674</c:v>
                </c:pt>
                <c:pt idx="209">
                  <c:v>3.4769333333333408</c:v>
                </c:pt>
                <c:pt idx="210">
                  <c:v>3.4840000000000075</c:v>
                </c:pt>
                <c:pt idx="211">
                  <c:v>3.4910666666666743</c:v>
                </c:pt>
                <c:pt idx="212">
                  <c:v>3.4981333333333411</c:v>
                </c:pt>
                <c:pt idx="213">
                  <c:v>3.5052000000000079</c:v>
                </c:pt>
                <c:pt idx="214">
                  <c:v>3.5122666666666746</c:v>
                </c:pt>
                <c:pt idx="215">
                  <c:v>3.5193333333333414</c:v>
                </c:pt>
                <c:pt idx="216">
                  <c:v>3.5264000000000082</c:v>
                </c:pt>
                <c:pt idx="217">
                  <c:v>3.533466666666675</c:v>
                </c:pt>
                <c:pt idx="218">
                  <c:v>3.5405333333333417</c:v>
                </c:pt>
                <c:pt idx="219">
                  <c:v>3.5476000000000085</c:v>
                </c:pt>
                <c:pt idx="220">
                  <c:v>3.5546666666666753</c:v>
                </c:pt>
                <c:pt idx="221">
                  <c:v>3.5617333333333421</c:v>
                </c:pt>
                <c:pt idx="222">
                  <c:v>3.5688000000000089</c:v>
                </c:pt>
                <c:pt idx="223">
                  <c:v>3.5758666666666756</c:v>
                </c:pt>
                <c:pt idx="224">
                  <c:v>3.5829333333333424</c:v>
                </c:pt>
                <c:pt idx="225">
                  <c:v>3.5900000000000092</c:v>
                </c:pt>
                <c:pt idx="226">
                  <c:v>3.597066666666676</c:v>
                </c:pt>
                <c:pt idx="227">
                  <c:v>3.6041333333333427</c:v>
                </c:pt>
                <c:pt idx="228">
                  <c:v>3.6112000000000095</c:v>
                </c:pt>
                <c:pt idx="229">
                  <c:v>3.6182666666666763</c:v>
                </c:pt>
                <c:pt idx="230">
                  <c:v>3.6253333333333431</c:v>
                </c:pt>
                <c:pt idx="231">
                  <c:v>3.6324000000000098</c:v>
                </c:pt>
                <c:pt idx="232">
                  <c:v>3.6394666666666766</c:v>
                </c:pt>
                <c:pt idx="233">
                  <c:v>3.6465333333333434</c:v>
                </c:pt>
                <c:pt idx="234">
                  <c:v>3.6536000000000102</c:v>
                </c:pt>
                <c:pt idx="235">
                  <c:v>3.6606666666666769</c:v>
                </c:pt>
                <c:pt idx="236">
                  <c:v>3.6677333333333437</c:v>
                </c:pt>
                <c:pt idx="237">
                  <c:v>3.6748000000000105</c:v>
                </c:pt>
                <c:pt idx="238">
                  <c:v>3.6818666666666773</c:v>
                </c:pt>
                <c:pt idx="239">
                  <c:v>3.6889333333333441</c:v>
                </c:pt>
                <c:pt idx="240">
                  <c:v>3.6960000000000108</c:v>
                </c:pt>
                <c:pt idx="241">
                  <c:v>3.7030666666666776</c:v>
                </c:pt>
                <c:pt idx="242">
                  <c:v>3.7101333333333444</c:v>
                </c:pt>
                <c:pt idx="243">
                  <c:v>3.7172000000000112</c:v>
                </c:pt>
                <c:pt idx="244">
                  <c:v>3.7242666666666779</c:v>
                </c:pt>
                <c:pt idx="245">
                  <c:v>3.7313333333333447</c:v>
                </c:pt>
                <c:pt idx="246">
                  <c:v>3.7384000000000115</c:v>
                </c:pt>
                <c:pt idx="247">
                  <c:v>3.7454666666666783</c:v>
                </c:pt>
                <c:pt idx="248">
                  <c:v>3.752533333333345</c:v>
                </c:pt>
                <c:pt idx="249">
                  <c:v>3.7596000000000118</c:v>
                </c:pt>
                <c:pt idx="250">
                  <c:v>3.7666666666666786</c:v>
                </c:pt>
                <c:pt idx="251">
                  <c:v>3.7737333333333454</c:v>
                </c:pt>
                <c:pt idx="252">
                  <c:v>3.7808000000000122</c:v>
                </c:pt>
                <c:pt idx="253">
                  <c:v>3.7878666666666789</c:v>
                </c:pt>
                <c:pt idx="254">
                  <c:v>3.7949333333333457</c:v>
                </c:pt>
                <c:pt idx="255">
                  <c:v>3.8020000000000125</c:v>
                </c:pt>
                <c:pt idx="256">
                  <c:v>3.8090666666666793</c:v>
                </c:pt>
                <c:pt idx="257">
                  <c:v>3.816133333333346</c:v>
                </c:pt>
                <c:pt idx="258">
                  <c:v>3.8232000000000128</c:v>
                </c:pt>
                <c:pt idx="259">
                  <c:v>3.8302666666666796</c:v>
                </c:pt>
                <c:pt idx="260">
                  <c:v>3.8373333333333464</c:v>
                </c:pt>
                <c:pt idx="261">
                  <c:v>3.8444000000000131</c:v>
                </c:pt>
                <c:pt idx="262">
                  <c:v>3.8514666666666799</c:v>
                </c:pt>
                <c:pt idx="263">
                  <c:v>3.8585333333333467</c:v>
                </c:pt>
                <c:pt idx="264">
                  <c:v>3.8656000000000135</c:v>
                </c:pt>
                <c:pt idx="265">
                  <c:v>3.8726666666666802</c:v>
                </c:pt>
                <c:pt idx="266">
                  <c:v>3.879733333333347</c:v>
                </c:pt>
                <c:pt idx="267">
                  <c:v>3.8868000000000138</c:v>
                </c:pt>
                <c:pt idx="268">
                  <c:v>3.8938666666666806</c:v>
                </c:pt>
                <c:pt idx="269">
                  <c:v>3.9009333333333474</c:v>
                </c:pt>
                <c:pt idx="270">
                  <c:v>3.9080000000000141</c:v>
                </c:pt>
                <c:pt idx="271">
                  <c:v>3.9150666666666809</c:v>
                </c:pt>
                <c:pt idx="272">
                  <c:v>3.9221333333333477</c:v>
                </c:pt>
                <c:pt idx="273">
                  <c:v>3.9292000000000145</c:v>
                </c:pt>
                <c:pt idx="274">
                  <c:v>3.9362666666666812</c:v>
                </c:pt>
                <c:pt idx="275">
                  <c:v>3.943333333333348</c:v>
                </c:pt>
                <c:pt idx="276">
                  <c:v>3.9504000000000148</c:v>
                </c:pt>
                <c:pt idx="277">
                  <c:v>3.9574666666666816</c:v>
                </c:pt>
                <c:pt idx="278">
                  <c:v>3.9645333333333483</c:v>
                </c:pt>
                <c:pt idx="279">
                  <c:v>3.9716000000000151</c:v>
                </c:pt>
                <c:pt idx="280">
                  <c:v>3.9786666666666819</c:v>
                </c:pt>
                <c:pt idx="281">
                  <c:v>3.9857333333333487</c:v>
                </c:pt>
                <c:pt idx="282">
                  <c:v>3.9928000000000154</c:v>
                </c:pt>
                <c:pt idx="283">
                  <c:v>3.9998666666666822</c:v>
                </c:pt>
                <c:pt idx="284">
                  <c:v>4.0069333333333486</c:v>
                </c:pt>
                <c:pt idx="285">
                  <c:v>4.0140000000000153</c:v>
                </c:pt>
                <c:pt idx="286">
                  <c:v>4.0210666666666821</c:v>
                </c:pt>
                <c:pt idx="287">
                  <c:v>4.0281333333333489</c:v>
                </c:pt>
                <c:pt idx="288">
                  <c:v>4.0352000000000157</c:v>
                </c:pt>
                <c:pt idx="289">
                  <c:v>4.0422666666666824</c:v>
                </c:pt>
                <c:pt idx="290">
                  <c:v>4.0493333333333492</c:v>
                </c:pt>
                <c:pt idx="291">
                  <c:v>4.056400000000016</c:v>
                </c:pt>
                <c:pt idx="292">
                  <c:v>4.0634666666666828</c:v>
                </c:pt>
                <c:pt idx="293">
                  <c:v>4.0705333333333495</c:v>
                </c:pt>
                <c:pt idx="294">
                  <c:v>4.0776000000000163</c:v>
                </c:pt>
                <c:pt idx="295">
                  <c:v>4.0846666666666831</c:v>
                </c:pt>
                <c:pt idx="296">
                  <c:v>4.0917333333333499</c:v>
                </c:pt>
                <c:pt idx="297">
                  <c:v>4.0988000000000167</c:v>
                </c:pt>
                <c:pt idx="298">
                  <c:v>4.1058666666666834</c:v>
                </c:pt>
                <c:pt idx="299">
                  <c:v>4.1129333333333502</c:v>
                </c:pt>
                <c:pt idx="300">
                  <c:v>4.120000000000017</c:v>
                </c:pt>
                <c:pt idx="301">
                  <c:v>4.1270666666666838</c:v>
                </c:pt>
                <c:pt idx="302">
                  <c:v>4.1341333333333505</c:v>
                </c:pt>
                <c:pt idx="303">
                  <c:v>4.1412000000000173</c:v>
                </c:pt>
                <c:pt idx="304">
                  <c:v>4.1482666666666841</c:v>
                </c:pt>
                <c:pt idx="305">
                  <c:v>4.1553333333333509</c:v>
                </c:pt>
                <c:pt idx="306">
                  <c:v>4.1624000000000176</c:v>
                </c:pt>
                <c:pt idx="307">
                  <c:v>4.1694666666666844</c:v>
                </c:pt>
                <c:pt idx="308">
                  <c:v>4.1765333333333512</c:v>
                </c:pt>
                <c:pt idx="309">
                  <c:v>4.183600000000018</c:v>
                </c:pt>
                <c:pt idx="310">
                  <c:v>4.1906666666666847</c:v>
                </c:pt>
                <c:pt idx="311">
                  <c:v>4.1977333333333515</c:v>
                </c:pt>
                <c:pt idx="312">
                  <c:v>4.2048000000000183</c:v>
                </c:pt>
                <c:pt idx="313">
                  <c:v>4.2118666666666851</c:v>
                </c:pt>
                <c:pt idx="314">
                  <c:v>4.2189333333333519</c:v>
                </c:pt>
                <c:pt idx="315">
                  <c:v>4.2260000000000186</c:v>
                </c:pt>
                <c:pt idx="316">
                  <c:v>4.2330666666666854</c:v>
                </c:pt>
                <c:pt idx="317">
                  <c:v>4.2401333333333522</c:v>
                </c:pt>
                <c:pt idx="318">
                  <c:v>4.247200000000019</c:v>
                </c:pt>
                <c:pt idx="319">
                  <c:v>4.2542666666666857</c:v>
                </c:pt>
                <c:pt idx="320">
                  <c:v>4.2613333333333525</c:v>
                </c:pt>
                <c:pt idx="321">
                  <c:v>4.2684000000000193</c:v>
                </c:pt>
                <c:pt idx="322">
                  <c:v>4.2754666666666861</c:v>
                </c:pt>
                <c:pt idx="323">
                  <c:v>4.2825333333333528</c:v>
                </c:pt>
                <c:pt idx="324">
                  <c:v>4.2896000000000196</c:v>
                </c:pt>
                <c:pt idx="325">
                  <c:v>4.2966666666666864</c:v>
                </c:pt>
                <c:pt idx="326">
                  <c:v>4.3037333333333532</c:v>
                </c:pt>
                <c:pt idx="327">
                  <c:v>4.3108000000000199</c:v>
                </c:pt>
                <c:pt idx="328">
                  <c:v>4.3178666666666867</c:v>
                </c:pt>
                <c:pt idx="329">
                  <c:v>4.3249333333333535</c:v>
                </c:pt>
                <c:pt idx="330">
                  <c:v>4.3320000000000203</c:v>
                </c:pt>
                <c:pt idx="331">
                  <c:v>4.3390666666666871</c:v>
                </c:pt>
                <c:pt idx="332">
                  <c:v>4.3461333333333538</c:v>
                </c:pt>
                <c:pt idx="333">
                  <c:v>4.3532000000000206</c:v>
                </c:pt>
                <c:pt idx="334">
                  <c:v>4.3602666666666874</c:v>
                </c:pt>
                <c:pt idx="335">
                  <c:v>4.3673333333333542</c:v>
                </c:pt>
                <c:pt idx="336">
                  <c:v>4.3744000000000209</c:v>
                </c:pt>
                <c:pt idx="337">
                  <c:v>4.3814666666666877</c:v>
                </c:pt>
                <c:pt idx="338">
                  <c:v>4.3885333333333545</c:v>
                </c:pt>
                <c:pt idx="339">
                  <c:v>4.3956000000000213</c:v>
                </c:pt>
                <c:pt idx="340">
                  <c:v>4.402666666666688</c:v>
                </c:pt>
                <c:pt idx="341">
                  <c:v>4.4097333333333548</c:v>
                </c:pt>
                <c:pt idx="342">
                  <c:v>4.4168000000000216</c:v>
                </c:pt>
                <c:pt idx="343">
                  <c:v>4.4238666666666884</c:v>
                </c:pt>
                <c:pt idx="344">
                  <c:v>4.4309333333333552</c:v>
                </c:pt>
                <c:pt idx="345">
                  <c:v>4.4380000000000219</c:v>
                </c:pt>
                <c:pt idx="346">
                  <c:v>4.4450666666666887</c:v>
                </c:pt>
                <c:pt idx="347">
                  <c:v>4.4521333333333555</c:v>
                </c:pt>
                <c:pt idx="348">
                  <c:v>4.4592000000000223</c:v>
                </c:pt>
                <c:pt idx="349">
                  <c:v>4.466266666666689</c:v>
                </c:pt>
                <c:pt idx="350">
                  <c:v>4.4733333333333558</c:v>
                </c:pt>
                <c:pt idx="351">
                  <c:v>4.4804000000000226</c:v>
                </c:pt>
                <c:pt idx="352">
                  <c:v>4.4874666666666894</c:v>
                </c:pt>
                <c:pt idx="353">
                  <c:v>4.4945333333333561</c:v>
                </c:pt>
                <c:pt idx="354">
                  <c:v>4.5016000000000229</c:v>
                </c:pt>
                <c:pt idx="355">
                  <c:v>4.5086666666666897</c:v>
                </c:pt>
                <c:pt idx="356">
                  <c:v>4.5157333333333565</c:v>
                </c:pt>
                <c:pt idx="357">
                  <c:v>4.5228000000000232</c:v>
                </c:pt>
                <c:pt idx="358">
                  <c:v>4.52986666666669</c:v>
                </c:pt>
                <c:pt idx="359">
                  <c:v>4.5369333333333568</c:v>
                </c:pt>
                <c:pt idx="360">
                  <c:v>4.5440000000000236</c:v>
                </c:pt>
                <c:pt idx="361">
                  <c:v>4.5510666666666904</c:v>
                </c:pt>
                <c:pt idx="362">
                  <c:v>4.5581333333333571</c:v>
                </c:pt>
                <c:pt idx="363">
                  <c:v>4.5652000000000239</c:v>
                </c:pt>
                <c:pt idx="364">
                  <c:v>4.5722666666666907</c:v>
                </c:pt>
                <c:pt idx="365">
                  <c:v>4.5793333333333575</c:v>
                </c:pt>
                <c:pt idx="366">
                  <c:v>4.5864000000000242</c:v>
                </c:pt>
                <c:pt idx="367">
                  <c:v>4.593466666666691</c:v>
                </c:pt>
                <c:pt idx="368">
                  <c:v>4.6005333333333578</c:v>
                </c:pt>
                <c:pt idx="369">
                  <c:v>4.6076000000000246</c:v>
                </c:pt>
                <c:pt idx="370">
                  <c:v>4.6146666666666913</c:v>
                </c:pt>
                <c:pt idx="371">
                  <c:v>4.6217333333333581</c:v>
                </c:pt>
                <c:pt idx="372">
                  <c:v>4.6288000000000249</c:v>
                </c:pt>
                <c:pt idx="373">
                  <c:v>4.6358666666666917</c:v>
                </c:pt>
                <c:pt idx="374">
                  <c:v>4.6429333333333584</c:v>
                </c:pt>
                <c:pt idx="375">
                  <c:v>4.6500000000000252</c:v>
                </c:pt>
                <c:pt idx="376">
                  <c:v>4.657066666666692</c:v>
                </c:pt>
                <c:pt idx="377">
                  <c:v>4.6641333333333588</c:v>
                </c:pt>
                <c:pt idx="378">
                  <c:v>4.6712000000000256</c:v>
                </c:pt>
                <c:pt idx="379">
                  <c:v>4.6782666666666923</c:v>
                </c:pt>
                <c:pt idx="380">
                  <c:v>4.6853333333333591</c:v>
                </c:pt>
                <c:pt idx="381">
                  <c:v>4.6924000000000259</c:v>
                </c:pt>
                <c:pt idx="382">
                  <c:v>4.6994666666666927</c:v>
                </c:pt>
                <c:pt idx="383">
                  <c:v>4.7065333333333594</c:v>
                </c:pt>
                <c:pt idx="384">
                  <c:v>4.7136000000000262</c:v>
                </c:pt>
                <c:pt idx="385">
                  <c:v>4.720666666666693</c:v>
                </c:pt>
                <c:pt idx="386">
                  <c:v>4.7277333333333598</c:v>
                </c:pt>
                <c:pt idx="387">
                  <c:v>4.7348000000000265</c:v>
                </c:pt>
                <c:pt idx="388">
                  <c:v>4.7418666666666933</c:v>
                </c:pt>
                <c:pt idx="389">
                  <c:v>4.7489333333333601</c:v>
                </c:pt>
                <c:pt idx="390">
                  <c:v>4.7560000000000269</c:v>
                </c:pt>
                <c:pt idx="391">
                  <c:v>4.7630666666666936</c:v>
                </c:pt>
                <c:pt idx="392">
                  <c:v>4.7701333333333604</c:v>
                </c:pt>
                <c:pt idx="393">
                  <c:v>4.7772000000000272</c:v>
                </c:pt>
                <c:pt idx="394">
                  <c:v>4.784266666666694</c:v>
                </c:pt>
                <c:pt idx="395">
                  <c:v>4.7913333333333608</c:v>
                </c:pt>
                <c:pt idx="396">
                  <c:v>4.7984000000000275</c:v>
                </c:pt>
                <c:pt idx="397">
                  <c:v>4.8054666666666943</c:v>
                </c:pt>
                <c:pt idx="398">
                  <c:v>4.8125333333333611</c:v>
                </c:pt>
                <c:pt idx="399">
                  <c:v>4.8196000000000279</c:v>
                </c:pt>
                <c:pt idx="400">
                  <c:v>4.8266666666666946</c:v>
                </c:pt>
                <c:pt idx="401">
                  <c:v>4.8337333333333614</c:v>
                </c:pt>
                <c:pt idx="402">
                  <c:v>4.8408000000000282</c:v>
                </c:pt>
                <c:pt idx="403">
                  <c:v>4.847866666666695</c:v>
                </c:pt>
                <c:pt idx="404">
                  <c:v>4.8549333333333617</c:v>
                </c:pt>
                <c:pt idx="405">
                  <c:v>4.8620000000000285</c:v>
                </c:pt>
                <c:pt idx="406">
                  <c:v>4.8690666666666953</c:v>
                </c:pt>
                <c:pt idx="407">
                  <c:v>4.8761333333333621</c:v>
                </c:pt>
                <c:pt idx="408">
                  <c:v>4.8832000000000289</c:v>
                </c:pt>
                <c:pt idx="409">
                  <c:v>4.8902666666666956</c:v>
                </c:pt>
                <c:pt idx="410">
                  <c:v>4.8973333333333624</c:v>
                </c:pt>
                <c:pt idx="411">
                  <c:v>4.9044000000000292</c:v>
                </c:pt>
                <c:pt idx="412">
                  <c:v>4.911466666666696</c:v>
                </c:pt>
                <c:pt idx="413">
                  <c:v>4.9185333333333627</c:v>
                </c:pt>
                <c:pt idx="414">
                  <c:v>4.9256000000000295</c:v>
                </c:pt>
                <c:pt idx="415">
                  <c:v>4.9326666666666963</c:v>
                </c:pt>
                <c:pt idx="416">
                  <c:v>4.9397333333333631</c:v>
                </c:pt>
                <c:pt idx="417">
                  <c:v>4.9468000000000298</c:v>
                </c:pt>
                <c:pt idx="418">
                  <c:v>4.9538666666666966</c:v>
                </c:pt>
                <c:pt idx="419">
                  <c:v>4.9609333333333634</c:v>
                </c:pt>
                <c:pt idx="420">
                  <c:v>4.9680000000000302</c:v>
                </c:pt>
                <c:pt idx="421">
                  <c:v>4.9750666666666969</c:v>
                </c:pt>
                <c:pt idx="422">
                  <c:v>4.9821333333333637</c:v>
                </c:pt>
                <c:pt idx="423">
                  <c:v>4.9892000000000305</c:v>
                </c:pt>
                <c:pt idx="424">
                  <c:v>4.9962666666666973</c:v>
                </c:pt>
                <c:pt idx="425">
                  <c:v>5.0033333333333641</c:v>
                </c:pt>
                <c:pt idx="426">
                  <c:v>5.0104000000000308</c:v>
                </c:pt>
                <c:pt idx="427">
                  <c:v>5.0174666666666976</c:v>
                </c:pt>
                <c:pt idx="428">
                  <c:v>5.0245333333333644</c:v>
                </c:pt>
                <c:pt idx="429">
                  <c:v>5.0316000000000312</c:v>
                </c:pt>
                <c:pt idx="430">
                  <c:v>5.0386666666666979</c:v>
                </c:pt>
                <c:pt idx="431">
                  <c:v>5.0457333333333647</c:v>
                </c:pt>
                <c:pt idx="432">
                  <c:v>5.0528000000000315</c:v>
                </c:pt>
                <c:pt idx="433">
                  <c:v>5.0598666666666983</c:v>
                </c:pt>
                <c:pt idx="434">
                  <c:v>5.066933333333365</c:v>
                </c:pt>
                <c:pt idx="435">
                  <c:v>5.0740000000000318</c:v>
                </c:pt>
                <c:pt idx="436">
                  <c:v>5.0810666666666986</c:v>
                </c:pt>
                <c:pt idx="437">
                  <c:v>5.0881333333333654</c:v>
                </c:pt>
                <c:pt idx="438">
                  <c:v>5.0952000000000321</c:v>
                </c:pt>
                <c:pt idx="439">
                  <c:v>5.1022666666666989</c:v>
                </c:pt>
                <c:pt idx="440">
                  <c:v>5.1093333333333657</c:v>
                </c:pt>
                <c:pt idx="441">
                  <c:v>5.1164000000000325</c:v>
                </c:pt>
                <c:pt idx="442">
                  <c:v>5.1234666666666993</c:v>
                </c:pt>
                <c:pt idx="443">
                  <c:v>5.130533333333366</c:v>
                </c:pt>
                <c:pt idx="444">
                  <c:v>5.1376000000000328</c:v>
                </c:pt>
                <c:pt idx="445">
                  <c:v>5.1446666666666996</c:v>
                </c:pt>
                <c:pt idx="446">
                  <c:v>5.1517333333333664</c:v>
                </c:pt>
                <c:pt idx="447">
                  <c:v>5.1588000000000331</c:v>
                </c:pt>
                <c:pt idx="448">
                  <c:v>5.1658666666666999</c:v>
                </c:pt>
                <c:pt idx="449">
                  <c:v>5.1729333333333667</c:v>
                </c:pt>
                <c:pt idx="450">
                  <c:v>5.1800000000000335</c:v>
                </c:pt>
                <c:pt idx="451">
                  <c:v>5.1870666666667002</c:v>
                </c:pt>
                <c:pt idx="452">
                  <c:v>5.194133333333367</c:v>
                </c:pt>
                <c:pt idx="453">
                  <c:v>5.2012000000000338</c:v>
                </c:pt>
                <c:pt idx="454">
                  <c:v>5.2082666666667006</c:v>
                </c:pt>
                <c:pt idx="455">
                  <c:v>5.2153333333333673</c:v>
                </c:pt>
                <c:pt idx="456">
                  <c:v>5.2224000000000341</c:v>
                </c:pt>
                <c:pt idx="457">
                  <c:v>5.2294666666667009</c:v>
                </c:pt>
                <c:pt idx="458">
                  <c:v>5.2365333333333677</c:v>
                </c:pt>
                <c:pt idx="459">
                  <c:v>5.2436000000000345</c:v>
                </c:pt>
                <c:pt idx="460">
                  <c:v>5.2506666666667012</c:v>
                </c:pt>
                <c:pt idx="461">
                  <c:v>5.257733333333368</c:v>
                </c:pt>
                <c:pt idx="462">
                  <c:v>5.2648000000000348</c:v>
                </c:pt>
                <c:pt idx="463">
                  <c:v>5.2718666666667016</c:v>
                </c:pt>
                <c:pt idx="464">
                  <c:v>5.2789333333333683</c:v>
                </c:pt>
                <c:pt idx="465">
                  <c:v>5.2860000000000351</c:v>
                </c:pt>
                <c:pt idx="466">
                  <c:v>5.2930666666667019</c:v>
                </c:pt>
                <c:pt idx="467">
                  <c:v>5.3001333333333687</c:v>
                </c:pt>
                <c:pt idx="468">
                  <c:v>5.3072000000000354</c:v>
                </c:pt>
                <c:pt idx="469">
                  <c:v>5.3142666666667022</c:v>
                </c:pt>
                <c:pt idx="470">
                  <c:v>5.321333333333369</c:v>
                </c:pt>
                <c:pt idx="471">
                  <c:v>5.3284000000000358</c:v>
                </c:pt>
                <c:pt idx="472">
                  <c:v>5.3354666666667026</c:v>
                </c:pt>
                <c:pt idx="473">
                  <c:v>5.3425333333333693</c:v>
                </c:pt>
                <c:pt idx="474">
                  <c:v>5.3496000000000361</c:v>
                </c:pt>
                <c:pt idx="475">
                  <c:v>5.3566666666667029</c:v>
                </c:pt>
                <c:pt idx="476">
                  <c:v>5.3637333333333697</c:v>
                </c:pt>
                <c:pt idx="477">
                  <c:v>5.3708000000000364</c:v>
                </c:pt>
                <c:pt idx="478">
                  <c:v>5.3778666666667032</c:v>
                </c:pt>
                <c:pt idx="479">
                  <c:v>5.38493333333337</c:v>
                </c:pt>
                <c:pt idx="480">
                  <c:v>5.3920000000000368</c:v>
                </c:pt>
                <c:pt idx="481">
                  <c:v>5.3990666666667035</c:v>
                </c:pt>
                <c:pt idx="482">
                  <c:v>5.4061333333333703</c:v>
                </c:pt>
                <c:pt idx="483">
                  <c:v>5.4132000000000371</c:v>
                </c:pt>
                <c:pt idx="484">
                  <c:v>5.4202666666667039</c:v>
                </c:pt>
                <c:pt idx="485">
                  <c:v>5.4273333333333706</c:v>
                </c:pt>
                <c:pt idx="486">
                  <c:v>5.4344000000000374</c:v>
                </c:pt>
                <c:pt idx="487">
                  <c:v>5.4414666666667042</c:v>
                </c:pt>
                <c:pt idx="488">
                  <c:v>5.448533333333371</c:v>
                </c:pt>
                <c:pt idx="489">
                  <c:v>5.4556000000000378</c:v>
                </c:pt>
                <c:pt idx="490">
                  <c:v>5.4626666666667045</c:v>
                </c:pt>
                <c:pt idx="491">
                  <c:v>5.4697333333333713</c:v>
                </c:pt>
                <c:pt idx="492">
                  <c:v>5.4768000000000381</c:v>
                </c:pt>
                <c:pt idx="493">
                  <c:v>5.4838666666667049</c:v>
                </c:pt>
                <c:pt idx="494">
                  <c:v>5.4909333333333716</c:v>
                </c:pt>
                <c:pt idx="495">
                  <c:v>5.4980000000000384</c:v>
                </c:pt>
                <c:pt idx="496">
                  <c:v>5.5050666666667052</c:v>
                </c:pt>
                <c:pt idx="497">
                  <c:v>5.512133333333372</c:v>
                </c:pt>
                <c:pt idx="498">
                  <c:v>5.5192000000000387</c:v>
                </c:pt>
                <c:pt idx="499">
                  <c:v>5.5262666666667055</c:v>
                </c:pt>
                <c:pt idx="500">
                  <c:v>5.5333333333333723</c:v>
                </c:pt>
                <c:pt idx="501">
                  <c:v>5.5404000000000391</c:v>
                </c:pt>
                <c:pt idx="502">
                  <c:v>5.5474666666667058</c:v>
                </c:pt>
                <c:pt idx="503">
                  <c:v>5.5545333333333726</c:v>
                </c:pt>
                <c:pt idx="504">
                  <c:v>5.5616000000000394</c:v>
                </c:pt>
                <c:pt idx="505">
                  <c:v>5.5686666666667062</c:v>
                </c:pt>
                <c:pt idx="506">
                  <c:v>5.575733333333373</c:v>
                </c:pt>
                <c:pt idx="507">
                  <c:v>5.5828000000000397</c:v>
                </c:pt>
                <c:pt idx="508">
                  <c:v>5.5898666666667065</c:v>
                </c:pt>
                <c:pt idx="509">
                  <c:v>5.5969333333333733</c:v>
                </c:pt>
                <c:pt idx="510">
                  <c:v>5.6040000000000401</c:v>
                </c:pt>
                <c:pt idx="511">
                  <c:v>5.6110666666667068</c:v>
                </c:pt>
                <c:pt idx="512">
                  <c:v>5.6181333333333736</c:v>
                </c:pt>
                <c:pt idx="513">
                  <c:v>5.6252000000000404</c:v>
                </c:pt>
                <c:pt idx="514">
                  <c:v>5.6322666666667072</c:v>
                </c:pt>
                <c:pt idx="515">
                  <c:v>5.6393333333333739</c:v>
                </c:pt>
                <c:pt idx="516">
                  <c:v>5.6464000000000407</c:v>
                </c:pt>
                <c:pt idx="517">
                  <c:v>5.6534666666667075</c:v>
                </c:pt>
                <c:pt idx="518">
                  <c:v>5.6605333333333743</c:v>
                </c:pt>
                <c:pt idx="519">
                  <c:v>5.667600000000041</c:v>
                </c:pt>
                <c:pt idx="520">
                  <c:v>5.6746666666667078</c:v>
                </c:pt>
                <c:pt idx="521">
                  <c:v>5.6817333333333746</c:v>
                </c:pt>
                <c:pt idx="522">
                  <c:v>5.6888000000000414</c:v>
                </c:pt>
                <c:pt idx="523">
                  <c:v>5.6958666666667082</c:v>
                </c:pt>
                <c:pt idx="524">
                  <c:v>5.7029333333333749</c:v>
                </c:pt>
                <c:pt idx="525">
                  <c:v>5.7100000000000417</c:v>
                </c:pt>
                <c:pt idx="526">
                  <c:v>5.7170666666667085</c:v>
                </c:pt>
                <c:pt idx="527">
                  <c:v>5.7241333333333753</c:v>
                </c:pt>
                <c:pt idx="528">
                  <c:v>5.731200000000042</c:v>
                </c:pt>
                <c:pt idx="529">
                  <c:v>5.7382666666667088</c:v>
                </c:pt>
                <c:pt idx="530">
                  <c:v>5.7453333333333756</c:v>
                </c:pt>
                <c:pt idx="531">
                  <c:v>5.7524000000000424</c:v>
                </c:pt>
                <c:pt idx="532">
                  <c:v>5.7594666666667091</c:v>
                </c:pt>
                <c:pt idx="533">
                  <c:v>5.7665333333333759</c:v>
                </c:pt>
                <c:pt idx="534">
                  <c:v>5.7736000000000427</c:v>
                </c:pt>
                <c:pt idx="535">
                  <c:v>5.7806666666667095</c:v>
                </c:pt>
                <c:pt idx="536">
                  <c:v>5.7877333333333763</c:v>
                </c:pt>
                <c:pt idx="537">
                  <c:v>5.794800000000043</c:v>
                </c:pt>
                <c:pt idx="538">
                  <c:v>5.8018666666667098</c:v>
                </c:pt>
                <c:pt idx="539">
                  <c:v>5.8089333333333766</c:v>
                </c:pt>
                <c:pt idx="540">
                  <c:v>5.8160000000000434</c:v>
                </c:pt>
                <c:pt idx="541">
                  <c:v>5.8230666666667101</c:v>
                </c:pt>
                <c:pt idx="542">
                  <c:v>5.8301333333333769</c:v>
                </c:pt>
                <c:pt idx="543">
                  <c:v>5.8372000000000437</c:v>
                </c:pt>
                <c:pt idx="544">
                  <c:v>5.8442666666667105</c:v>
                </c:pt>
                <c:pt idx="545">
                  <c:v>5.8513333333333772</c:v>
                </c:pt>
                <c:pt idx="546">
                  <c:v>5.858400000000044</c:v>
                </c:pt>
                <c:pt idx="547">
                  <c:v>5.8654666666667108</c:v>
                </c:pt>
                <c:pt idx="548">
                  <c:v>5.8725333333333776</c:v>
                </c:pt>
                <c:pt idx="549">
                  <c:v>5.8796000000000443</c:v>
                </c:pt>
                <c:pt idx="550">
                  <c:v>5.8866666666667111</c:v>
                </c:pt>
                <c:pt idx="551">
                  <c:v>5.8937333333333779</c:v>
                </c:pt>
                <c:pt idx="552">
                  <c:v>5.9008000000000447</c:v>
                </c:pt>
                <c:pt idx="553">
                  <c:v>5.9078666666667115</c:v>
                </c:pt>
                <c:pt idx="554">
                  <c:v>5.9149333333333782</c:v>
                </c:pt>
                <c:pt idx="555">
                  <c:v>5.922000000000045</c:v>
                </c:pt>
                <c:pt idx="556">
                  <c:v>5.9290666666667118</c:v>
                </c:pt>
                <c:pt idx="557">
                  <c:v>5.9361333333333786</c:v>
                </c:pt>
                <c:pt idx="558">
                  <c:v>5.9432000000000453</c:v>
                </c:pt>
                <c:pt idx="559">
                  <c:v>5.9502666666667121</c:v>
                </c:pt>
                <c:pt idx="560">
                  <c:v>5.9573333333333789</c:v>
                </c:pt>
                <c:pt idx="561">
                  <c:v>5.9644000000000457</c:v>
                </c:pt>
                <c:pt idx="562">
                  <c:v>5.9714666666667124</c:v>
                </c:pt>
                <c:pt idx="563">
                  <c:v>5.9785333333333792</c:v>
                </c:pt>
                <c:pt idx="564">
                  <c:v>5.985600000000046</c:v>
                </c:pt>
                <c:pt idx="565">
                  <c:v>5.9926666666667128</c:v>
                </c:pt>
                <c:pt idx="566">
                  <c:v>5.9997333333333795</c:v>
                </c:pt>
                <c:pt idx="567">
                  <c:v>6.0068000000000463</c:v>
                </c:pt>
                <c:pt idx="568">
                  <c:v>6.0138666666667131</c:v>
                </c:pt>
                <c:pt idx="569">
                  <c:v>6.0209333333333799</c:v>
                </c:pt>
                <c:pt idx="570">
                  <c:v>6.0280000000000467</c:v>
                </c:pt>
                <c:pt idx="571">
                  <c:v>6.0350666666667134</c:v>
                </c:pt>
                <c:pt idx="572">
                  <c:v>6.0421333333333802</c:v>
                </c:pt>
                <c:pt idx="573">
                  <c:v>6.049200000000047</c:v>
                </c:pt>
                <c:pt idx="574">
                  <c:v>6.0562666666667138</c:v>
                </c:pt>
                <c:pt idx="575">
                  <c:v>6.0633333333333805</c:v>
                </c:pt>
                <c:pt idx="576">
                  <c:v>6.0704000000000473</c:v>
                </c:pt>
                <c:pt idx="577">
                  <c:v>6.0774666666667141</c:v>
                </c:pt>
                <c:pt idx="578">
                  <c:v>6.0845333333333809</c:v>
                </c:pt>
                <c:pt idx="579">
                  <c:v>6.0916000000000476</c:v>
                </c:pt>
                <c:pt idx="580">
                  <c:v>6.0986666666667144</c:v>
                </c:pt>
                <c:pt idx="581">
                  <c:v>6.1057333333333812</c:v>
                </c:pt>
                <c:pt idx="582">
                  <c:v>6.112800000000048</c:v>
                </c:pt>
                <c:pt idx="583">
                  <c:v>6.1198666666667147</c:v>
                </c:pt>
                <c:pt idx="584">
                  <c:v>6.1269333333333815</c:v>
                </c:pt>
                <c:pt idx="585">
                  <c:v>6.1340000000000483</c:v>
                </c:pt>
                <c:pt idx="586">
                  <c:v>6.1410666666667151</c:v>
                </c:pt>
                <c:pt idx="587">
                  <c:v>6.1481333333333819</c:v>
                </c:pt>
                <c:pt idx="588">
                  <c:v>6.1552000000000486</c:v>
                </c:pt>
                <c:pt idx="589">
                  <c:v>6.1622666666667154</c:v>
                </c:pt>
                <c:pt idx="590">
                  <c:v>6.1693333333333822</c:v>
                </c:pt>
                <c:pt idx="591">
                  <c:v>6.176400000000049</c:v>
                </c:pt>
                <c:pt idx="592">
                  <c:v>6.1834666666667157</c:v>
                </c:pt>
                <c:pt idx="593">
                  <c:v>6.1905333333333825</c:v>
                </c:pt>
                <c:pt idx="594">
                  <c:v>6.1976000000000493</c:v>
                </c:pt>
                <c:pt idx="595">
                  <c:v>6.2046666666667161</c:v>
                </c:pt>
                <c:pt idx="596">
                  <c:v>6.2117333333333828</c:v>
                </c:pt>
                <c:pt idx="597">
                  <c:v>6.2188000000000496</c:v>
                </c:pt>
                <c:pt idx="598">
                  <c:v>6.2258666666667164</c:v>
                </c:pt>
                <c:pt idx="599">
                  <c:v>6.2329333333333832</c:v>
                </c:pt>
                <c:pt idx="600">
                  <c:v>6.24000000000005</c:v>
                </c:pt>
                <c:pt idx="601">
                  <c:v>6.2470666666667167</c:v>
                </c:pt>
                <c:pt idx="602">
                  <c:v>6.2541333333333835</c:v>
                </c:pt>
                <c:pt idx="603">
                  <c:v>6.2612000000000503</c:v>
                </c:pt>
                <c:pt idx="604">
                  <c:v>6.2682666666667171</c:v>
                </c:pt>
                <c:pt idx="605">
                  <c:v>6.2753333333333838</c:v>
                </c:pt>
                <c:pt idx="606">
                  <c:v>6.2824000000000506</c:v>
                </c:pt>
                <c:pt idx="607">
                  <c:v>6.2894666666667174</c:v>
                </c:pt>
                <c:pt idx="608">
                  <c:v>6.2965333333333842</c:v>
                </c:pt>
                <c:pt idx="609">
                  <c:v>6.3036000000000509</c:v>
                </c:pt>
                <c:pt idx="610">
                  <c:v>6.3106666666667177</c:v>
                </c:pt>
                <c:pt idx="611">
                  <c:v>6.3177333333333845</c:v>
                </c:pt>
                <c:pt idx="612">
                  <c:v>6.3248000000000513</c:v>
                </c:pt>
                <c:pt idx="613">
                  <c:v>6.331866666666718</c:v>
                </c:pt>
                <c:pt idx="614">
                  <c:v>6.3389333333333848</c:v>
                </c:pt>
                <c:pt idx="615">
                  <c:v>6.3460000000000516</c:v>
                </c:pt>
                <c:pt idx="616">
                  <c:v>6.3530666666667184</c:v>
                </c:pt>
                <c:pt idx="617">
                  <c:v>6.3601333333333852</c:v>
                </c:pt>
                <c:pt idx="618">
                  <c:v>6.3672000000000519</c:v>
                </c:pt>
                <c:pt idx="619">
                  <c:v>6.3742666666667187</c:v>
                </c:pt>
                <c:pt idx="620">
                  <c:v>6.3813333333333855</c:v>
                </c:pt>
                <c:pt idx="621">
                  <c:v>6.3884000000000523</c:v>
                </c:pt>
                <c:pt idx="622">
                  <c:v>6.395466666666719</c:v>
                </c:pt>
                <c:pt idx="623">
                  <c:v>6.4025333333333858</c:v>
                </c:pt>
                <c:pt idx="624">
                  <c:v>6.4096000000000526</c:v>
                </c:pt>
                <c:pt idx="625">
                  <c:v>6.4166666666667194</c:v>
                </c:pt>
                <c:pt idx="626">
                  <c:v>6.4237333333333861</c:v>
                </c:pt>
                <c:pt idx="627">
                  <c:v>6.4308000000000529</c:v>
                </c:pt>
                <c:pt idx="628">
                  <c:v>6.4378666666667197</c:v>
                </c:pt>
                <c:pt idx="629">
                  <c:v>6.4449333333333865</c:v>
                </c:pt>
                <c:pt idx="630">
                  <c:v>6.4520000000000532</c:v>
                </c:pt>
                <c:pt idx="631">
                  <c:v>6.45906666666672</c:v>
                </c:pt>
                <c:pt idx="632">
                  <c:v>6.4661333333333868</c:v>
                </c:pt>
                <c:pt idx="633">
                  <c:v>6.4732000000000536</c:v>
                </c:pt>
                <c:pt idx="634">
                  <c:v>6.4802666666667204</c:v>
                </c:pt>
                <c:pt idx="635">
                  <c:v>6.4873333333333871</c:v>
                </c:pt>
                <c:pt idx="636">
                  <c:v>6.4944000000000539</c:v>
                </c:pt>
                <c:pt idx="637">
                  <c:v>6.5014666666667207</c:v>
                </c:pt>
                <c:pt idx="638">
                  <c:v>6.5085333333333875</c:v>
                </c:pt>
                <c:pt idx="639">
                  <c:v>6.5156000000000542</c:v>
                </c:pt>
                <c:pt idx="640">
                  <c:v>6.522666666666721</c:v>
                </c:pt>
                <c:pt idx="641">
                  <c:v>6.5297333333333878</c:v>
                </c:pt>
                <c:pt idx="642">
                  <c:v>6.5368000000000546</c:v>
                </c:pt>
                <c:pt idx="643">
                  <c:v>6.5438666666667213</c:v>
                </c:pt>
                <c:pt idx="644">
                  <c:v>6.5509333333333881</c:v>
                </c:pt>
                <c:pt idx="645">
                  <c:v>6.5580000000000549</c:v>
                </c:pt>
                <c:pt idx="646">
                  <c:v>6.5650666666667217</c:v>
                </c:pt>
                <c:pt idx="647">
                  <c:v>6.5721333333333884</c:v>
                </c:pt>
                <c:pt idx="648">
                  <c:v>6.5792000000000552</c:v>
                </c:pt>
                <c:pt idx="649">
                  <c:v>6.586266666666722</c:v>
                </c:pt>
                <c:pt idx="650">
                  <c:v>6.5933333333333888</c:v>
                </c:pt>
                <c:pt idx="651">
                  <c:v>6.6004000000000556</c:v>
                </c:pt>
                <c:pt idx="652">
                  <c:v>6.6074666666667223</c:v>
                </c:pt>
                <c:pt idx="653">
                  <c:v>6.6145333333333891</c:v>
                </c:pt>
                <c:pt idx="654">
                  <c:v>6.6216000000000559</c:v>
                </c:pt>
                <c:pt idx="655">
                  <c:v>6.6286666666667227</c:v>
                </c:pt>
                <c:pt idx="656">
                  <c:v>6.6357333333333894</c:v>
                </c:pt>
                <c:pt idx="657">
                  <c:v>6.6428000000000562</c:v>
                </c:pt>
                <c:pt idx="658">
                  <c:v>6.649866666666723</c:v>
                </c:pt>
                <c:pt idx="659">
                  <c:v>6.6569333333333898</c:v>
                </c:pt>
                <c:pt idx="660">
                  <c:v>6.6640000000000565</c:v>
                </c:pt>
                <c:pt idx="661">
                  <c:v>6.6710666666667233</c:v>
                </c:pt>
                <c:pt idx="662">
                  <c:v>6.6781333333333901</c:v>
                </c:pt>
                <c:pt idx="663">
                  <c:v>6.6852000000000569</c:v>
                </c:pt>
                <c:pt idx="664">
                  <c:v>6.6922666666667237</c:v>
                </c:pt>
                <c:pt idx="665">
                  <c:v>6.6993333333333904</c:v>
                </c:pt>
                <c:pt idx="666">
                  <c:v>6.7064000000000572</c:v>
                </c:pt>
                <c:pt idx="667">
                  <c:v>6.713466666666724</c:v>
                </c:pt>
                <c:pt idx="668">
                  <c:v>6.7205333333333908</c:v>
                </c:pt>
                <c:pt idx="669">
                  <c:v>6.7276000000000575</c:v>
                </c:pt>
                <c:pt idx="670">
                  <c:v>6.7346666666667243</c:v>
                </c:pt>
                <c:pt idx="671">
                  <c:v>6.7417333333333911</c:v>
                </c:pt>
                <c:pt idx="672">
                  <c:v>6.7488000000000579</c:v>
                </c:pt>
                <c:pt idx="673">
                  <c:v>6.7558666666667246</c:v>
                </c:pt>
                <c:pt idx="674">
                  <c:v>6.7629333333333914</c:v>
                </c:pt>
                <c:pt idx="675">
                  <c:v>6.7700000000000582</c:v>
                </c:pt>
                <c:pt idx="676">
                  <c:v>6.777066666666725</c:v>
                </c:pt>
                <c:pt idx="677">
                  <c:v>6.7841333333333917</c:v>
                </c:pt>
                <c:pt idx="678">
                  <c:v>6.7912000000000585</c:v>
                </c:pt>
                <c:pt idx="679">
                  <c:v>6.7982666666667253</c:v>
                </c:pt>
                <c:pt idx="680">
                  <c:v>6.8053333333333921</c:v>
                </c:pt>
                <c:pt idx="681">
                  <c:v>6.8124000000000589</c:v>
                </c:pt>
                <c:pt idx="682">
                  <c:v>6.8194666666667256</c:v>
                </c:pt>
                <c:pt idx="683">
                  <c:v>6.8265333333333924</c:v>
                </c:pt>
                <c:pt idx="684">
                  <c:v>6.8336000000000592</c:v>
                </c:pt>
                <c:pt idx="685">
                  <c:v>6.840666666666726</c:v>
                </c:pt>
                <c:pt idx="686">
                  <c:v>6.8477333333333927</c:v>
                </c:pt>
                <c:pt idx="687">
                  <c:v>6.8548000000000595</c:v>
                </c:pt>
                <c:pt idx="688">
                  <c:v>6.8618666666667263</c:v>
                </c:pt>
                <c:pt idx="689">
                  <c:v>6.8689333333333931</c:v>
                </c:pt>
                <c:pt idx="690">
                  <c:v>6.8760000000000598</c:v>
                </c:pt>
                <c:pt idx="691">
                  <c:v>6.8830666666667266</c:v>
                </c:pt>
                <c:pt idx="692">
                  <c:v>6.8901333333333934</c:v>
                </c:pt>
                <c:pt idx="693">
                  <c:v>6.8972000000000602</c:v>
                </c:pt>
                <c:pt idx="694">
                  <c:v>6.9042666666667269</c:v>
                </c:pt>
                <c:pt idx="695">
                  <c:v>6.9113333333333937</c:v>
                </c:pt>
                <c:pt idx="696">
                  <c:v>6.9184000000000605</c:v>
                </c:pt>
                <c:pt idx="697">
                  <c:v>6.9254666666667273</c:v>
                </c:pt>
                <c:pt idx="698">
                  <c:v>6.9325333333333941</c:v>
                </c:pt>
                <c:pt idx="699">
                  <c:v>6.9396000000000608</c:v>
                </c:pt>
                <c:pt idx="700">
                  <c:v>6.9466666666667276</c:v>
                </c:pt>
                <c:pt idx="701">
                  <c:v>6.9537333333333944</c:v>
                </c:pt>
                <c:pt idx="702">
                  <c:v>6.9608000000000612</c:v>
                </c:pt>
                <c:pt idx="703">
                  <c:v>6.9678666666667279</c:v>
                </c:pt>
                <c:pt idx="704">
                  <c:v>6.9749333333333947</c:v>
                </c:pt>
                <c:pt idx="705">
                  <c:v>6.9820000000000615</c:v>
                </c:pt>
                <c:pt idx="706">
                  <c:v>6.9890666666667283</c:v>
                </c:pt>
                <c:pt idx="707">
                  <c:v>6.996133333333395</c:v>
                </c:pt>
                <c:pt idx="708">
                  <c:v>7.0032000000000618</c:v>
                </c:pt>
                <c:pt idx="709">
                  <c:v>7.0102666666667286</c:v>
                </c:pt>
                <c:pt idx="710">
                  <c:v>7.0173333333333954</c:v>
                </c:pt>
                <c:pt idx="711">
                  <c:v>7.0244000000000621</c:v>
                </c:pt>
                <c:pt idx="712">
                  <c:v>7.0314666666667289</c:v>
                </c:pt>
                <c:pt idx="713">
                  <c:v>7.0385333333333957</c:v>
                </c:pt>
                <c:pt idx="714">
                  <c:v>7.0456000000000625</c:v>
                </c:pt>
                <c:pt idx="715">
                  <c:v>7.0526666666667293</c:v>
                </c:pt>
                <c:pt idx="716">
                  <c:v>7.059733333333396</c:v>
                </c:pt>
                <c:pt idx="717">
                  <c:v>7.0668000000000628</c:v>
                </c:pt>
                <c:pt idx="718">
                  <c:v>7.0738666666667296</c:v>
                </c:pt>
                <c:pt idx="719">
                  <c:v>7.0809333333333964</c:v>
                </c:pt>
                <c:pt idx="720">
                  <c:v>7.0880000000000631</c:v>
                </c:pt>
                <c:pt idx="721">
                  <c:v>7.0950666666667299</c:v>
                </c:pt>
                <c:pt idx="722">
                  <c:v>7.1021333333333967</c:v>
                </c:pt>
                <c:pt idx="723">
                  <c:v>7.1092000000000635</c:v>
                </c:pt>
                <c:pt idx="724">
                  <c:v>7.1162666666667302</c:v>
                </c:pt>
                <c:pt idx="725">
                  <c:v>7.123333333333397</c:v>
                </c:pt>
                <c:pt idx="726">
                  <c:v>7.1304000000000638</c:v>
                </c:pt>
                <c:pt idx="727">
                  <c:v>7.1374666666667306</c:v>
                </c:pt>
                <c:pt idx="728">
                  <c:v>7.1445333333333974</c:v>
                </c:pt>
                <c:pt idx="729">
                  <c:v>7.1516000000000641</c:v>
                </c:pt>
                <c:pt idx="730">
                  <c:v>7.1586666666667309</c:v>
                </c:pt>
                <c:pt idx="731">
                  <c:v>7.1657333333333977</c:v>
                </c:pt>
                <c:pt idx="732">
                  <c:v>7.1728000000000645</c:v>
                </c:pt>
                <c:pt idx="733">
                  <c:v>7.1798666666667312</c:v>
                </c:pt>
                <c:pt idx="734">
                  <c:v>7.186933333333398</c:v>
                </c:pt>
                <c:pt idx="735">
                  <c:v>7.1940000000000648</c:v>
                </c:pt>
                <c:pt idx="736">
                  <c:v>7.2010666666667316</c:v>
                </c:pt>
                <c:pt idx="737">
                  <c:v>7.2081333333333983</c:v>
                </c:pt>
                <c:pt idx="738">
                  <c:v>7.2152000000000651</c:v>
                </c:pt>
                <c:pt idx="739">
                  <c:v>7.2222666666667319</c:v>
                </c:pt>
                <c:pt idx="740">
                  <c:v>7.2293333333333987</c:v>
                </c:pt>
                <c:pt idx="741">
                  <c:v>7.2364000000000654</c:v>
                </c:pt>
                <c:pt idx="742">
                  <c:v>7.2434666666667322</c:v>
                </c:pt>
                <c:pt idx="743">
                  <c:v>7.250533333333399</c:v>
                </c:pt>
                <c:pt idx="744">
                  <c:v>7.2576000000000658</c:v>
                </c:pt>
                <c:pt idx="745">
                  <c:v>7.2646666666667326</c:v>
                </c:pt>
                <c:pt idx="746">
                  <c:v>7.2717333333333993</c:v>
                </c:pt>
                <c:pt idx="747">
                  <c:v>7.2788000000000661</c:v>
                </c:pt>
                <c:pt idx="748">
                  <c:v>7.2858666666667329</c:v>
                </c:pt>
                <c:pt idx="749">
                  <c:v>7.2929333333333997</c:v>
                </c:pt>
                <c:pt idx="750">
                  <c:v>7.3000000000000664</c:v>
                </c:pt>
                <c:pt idx="751">
                  <c:v>7.3070666666667332</c:v>
                </c:pt>
                <c:pt idx="752">
                  <c:v>7.3141333333334</c:v>
                </c:pt>
                <c:pt idx="753">
                  <c:v>7.3212000000000668</c:v>
                </c:pt>
                <c:pt idx="754">
                  <c:v>7.3282666666667335</c:v>
                </c:pt>
                <c:pt idx="755">
                  <c:v>7.3353333333334003</c:v>
                </c:pt>
                <c:pt idx="756">
                  <c:v>7.3424000000000671</c:v>
                </c:pt>
                <c:pt idx="757">
                  <c:v>7.3494666666667339</c:v>
                </c:pt>
                <c:pt idx="758">
                  <c:v>7.3565333333334006</c:v>
                </c:pt>
                <c:pt idx="759">
                  <c:v>7.3636000000000674</c:v>
                </c:pt>
                <c:pt idx="760">
                  <c:v>7.3706666666667342</c:v>
                </c:pt>
                <c:pt idx="761">
                  <c:v>7.377733333333401</c:v>
                </c:pt>
                <c:pt idx="762">
                  <c:v>7.3848000000000678</c:v>
                </c:pt>
                <c:pt idx="763">
                  <c:v>7.3918666666667345</c:v>
                </c:pt>
                <c:pt idx="764">
                  <c:v>7.3989333333334013</c:v>
                </c:pt>
                <c:pt idx="765">
                  <c:v>7.4060000000000681</c:v>
                </c:pt>
                <c:pt idx="766">
                  <c:v>7.4130666666667349</c:v>
                </c:pt>
                <c:pt idx="767">
                  <c:v>7.4201333333334016</c:v>
                </c:pt>
                <c:pt idx="768">
                  <c:v>7.4272000000000684</c:v>
                </c:pt>
                <c:pt idx="769">
                  <c:v>7.4342666666667352</c:v>
                </c:pt>
                <c:pt idx="770">
                  <c:v>7.441333333333402</c:v>
                </c:pt>
                <c:pt idx="771">
                  <c:v>7.4484000000000687</c:v>
                </c:pt>
                <c:pt idx="772">
                  <c:v>7.4554666666667355</c:v>
                </c:pt>
                <c:pt idx="773">
                  <c:v>7.4625333333334023</c:v>
                </c:pt>
                <c:pt idx="774">
                  <c:v>7.4696000000000691</c:v>
                </c:pt>
                <c:pt idx="775">
                  <c:v>7.4766666666667358</c:v>
                </c:pt>
                <c:pt idx="776">
                  <c:v>7.4837333333334026</c:v>
                </c:pt>
                <c:pt idx="777">
                  <c:v>7.4908000000000694</c:v>
                </c:pt>
                <c:pt idx="778">
                  <c:v>7.4978666666667362</c:v>
                </c:pt>
                <c:pt idx="779">
                  <c:v>7.504933333333403</c:v>
                </c:pt>
                <c:pt idx="780">
                  <c:v>7.5120000000000697</c:v>
                </c:pt>
                <c:pt idx="781">
                  <c:v>7.5190666666667365</c:v>
                </c:pt>
                <c:pt idx="782">
                  <c:v>7.5261333333334033</c:v>
                </c:pt>
                <c:pt idx="783">
                  <c:v>7.5332000000000701</c:v>
                </c:pt>
                <c:pt idx="784">
                  <c:v>7.5402666666667368</c:v>
                </c:pt>
                <c:pt idx="785">
                  <c:v>7.5473333333334036</c:v>
                </c:pt>
                <c:pt idx="786">
                  <c:v>7.5544000000000704</c:v>
                </c:pt>
                <c:pt idx="787">
                  <c:v>7.5614666666667372</c:v>
                </c:pt>
                <c:pt idx="788">
                  <c:v>7.5685333333334039</c:v>
                </c:pt>
                <c:pt idx="789">
                  <c:v>7.5756000000000707</c:v>
                </c:pt>
                <c:pt idx="790">
                  <c:v>7.5826666666667375</c:v>
                </c:pt>
                <c:pt idx="791">
                  <c:v>7.5897333333334043</c:v>
                </c:pt>
                <c:pt idx="792">
                  <c:v>7.5968000000000711</c:v>
                </c:pt>
                <c:pt idx="793">
                  <c:v>7.6038666666667378</c:v>
                </c:pt>
                <c:pt idx="794">
                  <c:v>7.6109333333334046</c:v>
                </c:pt>
                <c:pt idx="795">
                  <c:v>7.6180000000000714</c:v>
                </c:pt>
                <c:pt idx="796">
                  <c:v>7.6250666666667382</c:v>
                </c:pt>
                <c:pt idx="797">
                  <c:v>7.6321333333334049</c:v>
                </c:pt>
                <c:pt idx="798">
                  <c:v>7.6392000000000717</c:v>
                </c:pt>
                <c:pt idx="799">
                  <c:v>7.6462666666667385</c:v>
                </c:pt>
                <c:pt idx="800">
                  <c:v>7.6533333333334053</c:v>
                </c:pt>
                <c:pt idx="801">
                  <c:v>7.660400000000072</c:v>
                </c:pt>
                <c:pt idx="802">
                  <c:v>7.6674666666667388</c:v>
                </c:pt>
                <c:pt idx="803">
                  <c:v>7.6745333333334056</c:v>
                </c:pt>
                <c:pt idx="804">
                  <c:v>7.6816000000000724</c:v>
                </c:pt>
                <c:pt idx="805">
                  <c:v>7.6886666666667391</c:v>
                </c:pt>
                <c:pt idx="806">
                  <c:v>7.6957333333334059</c:v>
                </c:pt>
                <c:pt idx="807">
                  <c:v>7.7028000000000727</c:v>
                </c:pt>
                <c:pt idx="808">
                  <c:v>7.7098666666667395</c:v>
                </c:pt>
                <c:pt idx="809">
                  <c:v>7.7169333333334063</c:v>
                </c:pt>
                <c:pt idx="810">
                  <c:v>7.724000000000073</c:v>
                </c:pt>
                <c:pt idx="811">
                  <c:v>7.7310666666667398</c:v>
                </c:pt>
                <c:pt idx="812">
                  <c:v>7.7381333333334066</c:v>
                </c:pt>
                <c:pt idx="813">
                  <c:v>7.7452000000000734</c:v>
                </c:pt>
                <c:pt idx="814">
                  <c:v>7.7522666666667401</c:v>
                </c:pt>
                <c:pt idx="815">
                  <c:v>7.7593333333334069</c:v>
                </c:pt>
                <c:pt idx="816">
                  <c:v>7.7664000000000737</c:v>
                </c:pt>
                <c:pt idx="817">
                  <c:v>7.7734666666667405</c:v>
                </c:pt>
                <c:pt idx="818">
                  <c:v>7.7805333333334072</c:v>
                </c:pt>
                <c:pt idx="819">
                  <c:v>7.787600000000074</c:v>
                </c:pt>
                <c:pt idx="820">
                  <c:v>7.7946666666667408</c:v>
                </c:pt>
                <c:pt idx="821">
                  <c:v>7.8017333333334076</c:v>
                </c:pt>
                <c:pt idx="822">
                  <c:v>7.8088000000000743</c:v>
                </c:pt>
                <c:pt idx="823">
                  <c:v>7.8158666666667411</c:v>
                </c:pt>
                <c:pt idx="824">
                  <c:v>7.8229333333334079</c:v>
                </c:pt>
                <c:pt idx="825">
                  <c:v>7.8300000000000747</c:v>
                </c:pt>
                <c:pt idx="826">
                  <c:v>7.8370666666667415</c:v>
                </c:pt>
                <c:pt idx="827">
                  <c:v>7.8441333333334082</c:v>
                </c:pt>
                <c:pt idx="828">
                  <c:v>7.851200000000075</c:v>
                </c:pt>
                <c:pt idx="829">
                  <c:v>7.8582666666667418</c:v>
                </c:pt>
                <c:pt idx="830">
                  <c:v>7.8653333333334086</c:v>
                </c:pt>
                <c:pt idx="831">
                  <c:v>7.8724000000000753</c:v>
                </c:pt>
                <c:pt idx="832">
                  <c:v>7.8794666666667421</c:v>
                </c:pt>
                <c:pt idx="833">
                  <c:v>7.8865333333334089</c:v>
                </c:pt>
                <c:pt idx="834">
                  <c:v>7.8936000000000757</c:v>
                </c:pt>
                <c:pt idx="835">
                  <c:v>7.9006666666667424</c:v>
                </c:pt>
                <c:pt idx="836">
                  <c:v>7.9077333333334092</c:v>
                </c:pt>
                <c:pt idx="837">
                  <c:v>7.914800000000076</c:v>
                </c:pt>
                <c:pt idx="838">
                  <c:v>7.9218666666667428</c:v>
                </c:pt>
                <c:pt idx="839">
                  <c:v>7.9289333333334095</c:v>
                </c:pt>
                <c:pt idx="840">
                  <c:v>7.9360000000000763</c:v>
                </c:pt>
                <c:pt idx="841">
                  <c:v>7.9430666666667431</c:v>
                </c:pt>
                <c:pt idx="842">
                  <c:v>7.9501333333334099</c:v>
                </c:pt>
                <c:pt idx="843">
                  <c:v>7.9572000000000767</c:v>
                </c:pt>
                <c:pt idx="844">
                  <c:v>7.9642666666667434</c:v>
                </c:pt>
                <c:pt idx="845">
                  <c:v>7.9713333333334102</c:v>
                </c:pt>
                <c:pt idx="846">
                  <c:v>7.978400000000077</c:v>
                </c:pt>
                <c:pt idx="847">
                  <c:v>7.9854666666667438</c:v>
                </c:pt>
                <c:pt idx="848">
                  <c:v>7.9925333333334105</c:v>
                </c:pt>
                <c:pt idx="849">
                  <c:v>7.9996000000000773</c:v>
                </c:pt>
                <c:pt idx="850">
                  <c:v>8.0066666666667441</c:v>
                </c:pt>
                <c:pt idx="851">
                  <c:v>8.0137333333334109</c:v>
                </c:pt>
                <c:pt idx="852">
                  <c:v>8.0208000000000776</c:v>
                </c:pt>
                <c:pt idx="853">
                  <c:v>8.0278666666667444</c:v>
                </c:pt>
                <c:pt idx="854">
                  <c:v>8.0349333333334112</c:v>
                </c:pt>
                <c:pt idx="855">
                  <c:v>8.042000000000078</c:v>
                </c:pt>
                <c:pt idx="856">
                  <c:v>8.0490666666667448</c:v>
                </c:pt>
                <c:pt idx="857">
                  <c:v>8.0561333333334115</c:v>
                </c:pt>
                <c:pt idx="858">
                  <c:v>8.0632000000000783</c:v>
                </c:pt>
                <c:pt idx="859">
                  <c:v>8.0702666666667451</c:v>
                </c:pt>
                <c:pt idx="860">
                  <c:v>8.0773333333334119</c:v>
                </c:pt>
                <c:pt idx="861">
                  <c:v>8.0844000000000786</c:v>
                </c:pt>
                <c:pt idx="862">
                  <c:v>8.0914666666667454</c:v>
                </c:pt>
                <c:pt idx="863">
                  <c:v>8.0985333333334122</c:v>
                </c:pt>
                <c:pt idx="864">
                  <c:v>8.105600000000079</c:v>
                </c:pt>
                <c:pt idx="865">
                  <c:v>8.1126666666667457</c:v>
                </c:pt>
                <c:pt idx="866">
                  <c:v>8.1197333333334125</c:v>
                </c:pt>
                <c:pt idx="867">
                  <c:v>8.1268000000000793</c:v>
                </c:pt>
                <c:pt idx="868">
                  <c:v>8.1338666666667461</c:v>
                </c:pt>
                <c:pt idx="869">
                  <c:v>8.1409333333334128</c:v>
                </c:pt>
                <c:pt idx="870">
                  <c:v>8.1480000000000796</c:v>
                </c:pt>
                <c:pt idx="871">
                  <c:v>8.1550666666667464</c:v>
                </c:pt>
                <c:pt idx="872">
                  <c:v>8.1621333333334132</c:v>
                </c:pt>
                <c:pt idx="873">
                  <c:v>8.16920000000008</c:v>
                </c:pt>
                <c:pt idx="874">
                  <c:v>8.1762666666667467</c:v>
                </c:pt>
                <c:pt idx="875">
                  <c:v>8.1833333333334135</c:v>
                </c:pt>
                <c:pt idx="876">
                  <c:v>8.1904000000000803</c:v>
                </c:pt>
                <c:pt idx="877">
                  <c:v>8.1974666666667471</c:v>
                </c:pt>
                <c:pt idx="878">
                  <c:v>8.2045333333334138</c:v>
                </c:pt>
                <c:pt idx="879">
                  <c:v>8.2116000000000806</c:v>
                </c:pt>
                <c:pt idx="880">
                  <c:v>8.2186666666667474</c:v>
                </c:pt>
                <c:pt idx="881">
                  <c:v>8.2257333333334142</c:v>
                </c:pt>
                <c:pt idx="882">
                  <c:v>8.2328000000000809</c:v>
                </c:pt>
                <c:pt idx="883">
                  <c:v>8.2398666666667477</c:v>
                </c:pt>
                <c:pt idx="884">
                  <c:v>8.2469333333334145</c:v>
                </c:pt>
                <c:pt idx="885">
                  <c:v>8.2540000000000813</c:v>
                </c:pt>
                <c:pt idx="886">
                  <c:v>8.261066666666748</c:v>
                </c:pt>
                <c:pt idx="887">
                  <c:v>8.2681333333334148</c:v>
                </c:pt>
                <c:pt idx="888">
                  <c:v>8.2752000000000816</c:v>
                </c:pt>
                <c:pt idx="889">
                  <c:v>8.2822666666667484</c:v>
                </c:pt>
                <c:pt idx="890">
                  <c:v>8.2893333333334152</c:v>
                </c:pt>
                <c:pt idx="891">
                  <c:v>8.2964000000000819</c:v>
                </c:pt>
                <c:pt idx="892">
                  <c:v>8.3034666666667487</c:v>
                </c:pt>
                <c:pt idx="893">
                  <c:v>8.3105333333334155</c:v>
                </c:pt>
                <c:pt idx="894">
                  <c:v>8.3176000000000823</c:v>
                </c:pt>
                <c:pt idx="895">
                  <c:v>8.324666666666749</c:v>
                </c:pt>
                <c:pt idx="896">
                  <c:v>8.3317333333334158</c:v>
                </c:pt>
                <c:pt idx="897">
                  <c:v>8.3388000000000826</c:v>
                </c:pt>
                <c:pt idx="898">
                  <c:v>8.3458666666667494</c:v>
                </c:pt>
                <c:pt idx="899">
                  <c:v>8.3529333333334161</c:v>
                </c:pt>
                <c:pt idx="900">
                  <c:v>8.3600000000000829</c:v>
                </c:pt>
                <c:pt idx="901">
                  <c:v>8.3670666666667497</c:v>
                </c:pt>
                <c:pt idx="902">
                  <c:v>8.3741333333334165</c:v>
                </c:pt>
                <c:pt idx="903">
                  <c:v>8.3812000000000833</c:v>
                </c:pt>
                <c:pt idx="904">
                  <c:v>8.38826666666675</c:v>
                </c:pt>
                <c:pt idx="905">
                  <c:v>8.3953333333334168</c:v>
                </c:pt>
                <c:pt idx="906">
                  <c:v>8.4024000000000836</c:v>
                </c:pt>
                <c:pt idx="907">
                  <c:v>8.4094666666667504</c:v>
                </c:pt>
                <c:pt idx="908">
                  <c:v>8.4165333333334171</c:v>
                </c:pt>
                <c:pt idx="909">
                  <c:v>8.4236000000000839</c:v>
                </c:pt>
                <c:pt idx="910">
                  <c:v>8.4306666666667507</c:v>
                </c:pt>
                <c:pt idx="911">
                  <c:v>8.4377333333334175</c:v>
                </c:pt>
                <c:pt idx="912">
                  <c:v>8.4448000000000842</c:v>
                </c:pt>
                <c:pt idx="913">
                  <c:v>8.451866666666751</c:v>
                </c:pt>
                <c:pt idx="914">
                  <c:v>8.4589333333334178</c:v>
                </c:pt>
                <c:pt idx="915">
                  <c:v>8.4660000000000846</c:v>
                </c:pt>
                <c:pt idx="916">
                  <c:v>8.4730666666667513</c:v>
                </c:pt>
                <c:pt idx="917">
                  <c:v>8.4801333333334181</c:v>
                </c:pt>
                <c:pt idx="918">
                  <c:v>8.4872000000000849</c:v>
                </c:pt>
                <c:pt idx="919">
                  <c:v>8.4942666666667517</c:v>
                </c:pt>
                <c:pt idx="920">
                  <c:v>8.5013333333334185</c:v>
                </c:pt>
                <c:pt idx="921">
                  <c:v>8.5084000000000852</c:v>
                </c:pt>
                <c:pt idx="922">
                  <c:v>8.515466666666752</c:v>
                </c:pt>
                <c:pt idx="923">
                  <c:v>8.5225333333334188</c:v>
                </c:pt>
                <c:pt idx="924">
                  <c:v>8.5296000000000856</c:v>
                </c:pt>
                <c:pt idx="925">
                  <c:v>8.5366666666667523</c:v>
                </c:pt>
                <c:pt idx="926">
                  <c:v>8.5437333333334191</c:v>
                </c:pt>
                <c:pt idx="927">
                  <c:v>8.5508000000000859</c:v>
                </c:pt>
                <c:pt idx="928">
                  <c:v>8.5578666666667527</c:v>
                </c:pt>
                <c:pt idx="929">
                  <c:v>8.5649333333334194</c:v>
                </c:pt>
                <c:pt idx="930">
                  <c:v>8.5720000000000862</c:v>
                </c:pt>
                <c:pt idx="931">
                  <c:v>8.579066666666753</c:v>
                </c:pt>
                <c:pt idx="932">
                  <c:v>8.5861333333334198</c:v>
                </c:pt>
                <c:pt idx="933">
                  <c:v>8.5932000000000865</c:v>
                </c:pt>
                <c:pt idx="934">
                  <c:v>8.6002666666667533</c:v>
                </c:pt>
                <c:pt idx="935">
                  <c:v>8.6073333333334201</c:v>
                </c:pt>
                <c:pt idx="936">
                  <c:v>8.6144000000000869</c:v>
                </c:pt>
                <c:pt idx="937">
                  <c:v>8.6214666666667537</c:v>
                </c:pt>
                <c:pt idx="938">
                  <c:v>8.6285333333334204</c:v>
                </c:pt>
                <c:pt idx="939">
                  <c:v>8.6356000000000872</c:v>
                </c:pt>
                <c:pt idx="940">
                  <c:v>8.642666666666754</c:v>
                </c:pt>
                <c:pt idx="941">
                  <c:v>8.6497333333334208</c:v>
                </c:pt>
                <c:pt idx="942">
                  <c:v>8.6568000000000875</c:v>
                </c:pt>
                <c:pt idx="943">
                  <c:v>8.6638666666667543</c:v>
                </c:pt>
                <c:pt idx="944">
                  <c:v>8.6709333333334211</c:v>
                </c:pt>
                <c:pt idx="945">
                  <c:v>8.6780000000000879</c:v>
                </c:pt>
                <c:pt idx="946">
                  <c:v>8.6850666666667546</c:v>
                </c:pt>
                <c:pt idx="947">
                  <c:v>8.6921333333334214</c:v>
                </c:pt>
                <c:pt idx="948">
                  <c:v>8.6992000000000882</c:v>
                </c:pt>
                <c:pt idx="949">
                  <c:v>8.706266666666755</c:v>
                </c:pt>
                <c:pt idx="950">
                  <c:v>8.7133333333334217</c:v>
                </c:pt>
                <c:pt idx="951">
                  <c:v>8.7204000000000885</c:v>
                </c:pt>
                <c:pt idx="952">
                  <c:v>8.7274666666667553</c:v>
                </c:pt>
                <c:pt idx="953">
                  <c:v>8.7345333333334221</c:v>
                </c:pt>
                <c:pt idx="954">
                  <c:v>8.7416000000000889</c:v>
                </c:pt>
                <c:pt idx="955">
                  <c:v>8.7486666666667556</c:v>
                </c:pt>
                <c:pt idx="956">
                  <c:v>8.7557333333334224</c:v>
                </c:pt>
                <c:pt idx="957">
                  <c:v>8.7628000000000892</c:v>
                </c:pt>
                <c:pt idx="958">
                  <c:v>8.769866666666756</c:v>
                </c:pt>
                <c:pt idx="959">
                  <c:v>8.7769333333334227</c:v>
                </c:pt>
                <c:pt idx="960">
                  <c:v>8.7840000000000895</c:v>
                </c:pt>
                <c:pt idx="961">
                  <c:v>8.7910666666667563</c:v>
                </c:pt>
                <c:pt idx="962">
                  <c:v>8.7981333333334231</c:v>
                </c:pt>
                <c:pt idx="963">
                  <c:v>8.8052000000000898</c:v>
                </c:pt>
                <c:pt idx="964">
                  <c:v>8.8122666666667566</c:v>
                </c:pt>
                <c:pt idx="965">
                  <c:v>8.8193333333334234</c:v>
                </c:pt>
                <c:pt idx="966">
                  <c:v>8.8264000000000902</c:v>
                </c:pt>
                <c:pt idx="967">
                  <c:v>8.833466666666757</c:v>
                </c:pt>
                <c:pt idx="968">
                  <c:v>8.8405333333334237</c:v>
                </c:pt>
                <c:pt idx="969">
                  <c:v>8.8476000000000905</c:v>
                </c:pt>
                <c:pt idx="970">
                  <c:v>8.8546666666667573</c:v>
                </c:pt>
                <c:pt idx="971">
                  <c:v>8.8617333333334241</c:v>
                </c:pt>
                <c:pt idx="972">
                  <c:v>8.8688000000000908</c:v>
                </c:pt>
                <c:pt idx="973">
                  <c:v>8.8758666666667576</c:v>
                </c:pt>
                <c:pt idx="974">
                  <c:v>8.8829333333334244</c:v>
                </c:pt>
                <c:pt idx="975">
                  <c:v>8.8900000000000912</c:v>
                </c:pt>
                <c:pt idx="976">
                  <c:v>8.8970666666667579</c:v>
                </c:pt>
                <c:pt idx="977">
                  <c:v>8.9041333333334247</c:v>
                </c:pt>
                <c:pt idx="978">
                  <c:v>8.9112000000000915</c:v>
                </c:pt>
                <c:pt idx="979">
                  <c:v>8.9182666666667583</c:v>
                </c:pt>
                <c:pt idx="980">
                  <c:v>8.925333333333425</c:v>
                </c:pt>
                <c:pt idx="981">
                  <c:v>8.9324000000000918</c:v>
                </c:pt>
                <c:pt idx="982">
                  <c:v>8.9394666666667586</c:v>
                </c:pt>
                <c:pt idx="983">
                  <c:v>8.9465333333334254</c:v>
                </c:pt>
                <c:pt idx="984">
                  <c:v>8.9536000000000922</c:v>
                </c:pt>
                <c:pt idx="985">
                  <c:v>8.9606666666667589</c:v>
                </c:pt>
                <c:pt idx="986">
                  <c:v>8.9677333333334257</c:v>
                </c:pt>
                <c:pt idx="987">
                  <c:v>8.9748000000000925</c:v>
                </c:pt>
                <c:pt idx="988">
                  <c:v>8.9818666666667593</c:v>
                </c:pt>
                <c:pt idx="989">
                  <c:v>8.988933333333426</c:v>
                </c:pt>
                <c:pt idx="990">
                  <c:v>8.9960000000000928</c:v>
                </c:pt>
                <c:pt idx="991">
                  <c:v>9.0030666666667596</c:v>
                </c:pt>
                <c:pt idx="992">
                  <c:v>9.0101333333334264</c:v>
                </c:pt>
                <c:pt idx="993">
                  <c:v>9.0172000000000931</c:v>
                </c:pt>
                <c:pt idx="994">
                  <c:v>9.0242666666667599</c:v>
                </c:pt>
                <c:pt idx="995">
                  <c:v>9.0313333333334267</c:v>
                </c:pt>
                <c:pt idx="996">
                  <c:v>9.0384000000000935</c:v>
                </c:pt>
                <c:pt idx="997">
                  <c:v>9.0454666666667602</c:v>
                </c:pt>
                <c:pt idx="998">
                  <c:v>9.052533333333427</c:v>
                </c:pt>
                <c:pt idx="999">
                  <c:v>9.0596000000000938</c:v>
                </c:pt>
                <c:pt idx="1000">
                  <c:v>9.0666666666667606</c:v>
                </c:pt>
                <c:pt idx="1001">
                  <c:v>9.0737333333334274</c:v>
                </c:pt>
                <c:pt idx="1002">
                  <c:v>9.0808000000000941</c:v>
                </c:pt>
                <c:pt idx="1003">
                  <c:v>9.0878666666667609</c:v>
                </c:pt>
                <c:pt idx="1004">
                  <c:v>9.0949333333334277</c:v>
                </c:pt>
                <c:pt idx="1005">
                  <c:v>9.1020000000000945</c:v>
                </c:pt>
                <c:pt idx="1006">
                  <c:v>9.1090666666667612</c:v>
                </c:pt>
                <c:pt idx="1007">
                  <c:v>9.116133333333428</c:v>
                </c:pt>
                <c:pt idx="1008">
                  <c:v>9.1232000000000948</c:v>
                </c:pt>
                <c:pt idx="1009">
                  <c:v>9.1302666666667616</c:v>
                </c:pt>
                <c:pt idx="1010">
                  <c:v>9.1373333333334283</c:v>
                </c:pt>
                <c:pt idx="1011">
                  <c:v>9.1444000000000951</c:v>
                </c:pt>
                <c:pt idx="1012">
                  <c:v>9.1514666666667619</c:v>
                </c:pt>
                <c:pt idx="1013">
                  <c:v>9.1585333333334287</c:v>
                </c:pt>
                <c:pt idx="1014">
                  <c:v>9.1656000000000954</c:v>
                </c:pt>
                <c:pt idx="1015">
                  <c:v>9.1726666666667622</c:v>
                </c:pt>
                <c:pt idx="1016">
                  <c:v>9.179733333333429</c:v>
                </c:pt>
                <c:pt idx="1017">
                  <c:v>9.1868000000000958</c:v>
                </c:pt>
                <c:pt idx="1018">
                  <c:v>9.1938666666667626</c:v>
                </c:pt>
                <c:pt idx="1019">
                  <c:v>9.2009333333334293</c:v>
                </c:pt>
                <c:pt idx="1020">
                  <c:v>9.2080000000000961</c:v>
                </c:pt>
                <c:pt idx="1021">
                  <c:v>9.2150666666667629</c:v>
                </c:pt>
                <c:pt idx="1022">
                  <c:v>9.2221333333334297</c:v>
                </c:pt>
                <c:pt idx="1023">
                  <c:v>9.2292000000000964</c:v>
                </c:pt>
                <c:pt idx="1024">
                  <c:v>9.2362666666667632</c:v>
                </c:pt>
                <c:pt idx="1025">
                  <c:v>9.24333333333343</c:v>
                </c:pt>
                <c:pt idx="1026">
                  <c:v>9.2504000000000968</c:v>
                </c:pt>
                <c:pt idx="1027">
                  <c:v>9.2574666666667635</c:v>
                </c:pt>
                <c:pt idx="1028">
                  <c:v>9.2645333333334303</c:v>
                </c:pt>
                <c:pt idx="1029">
                  <c:v>9.2716000000000971</c:v>
                </c:pt>
                <c:pt idx="1030">
                  <c:v>9.2786666666667639</c:v>
                </c:pt>
                <c:pt idx="1031">
                  <c:v>9.2857333333334307</c:v>
                </c:pt>
                <c:pt idx="1032">
                  <c:v>9.2928000000000974</c:v>
                </c:pt>
                <c:pt idx="1033">
                  <c:v>9.2998666666667642</c:v>
                </c:pt>
                <c:pt idx="1034">
                  <c:v>9.306933333333431</c:v>
                </c:pt>
                <c:pt idx="1035">
                  <c:v>9.3140000000000978</c:v>
                </c:pt>
                <c:pt idx="1036">
                  <c:v>9.3210666666667645</c:v>
                </c:pt>
                <c:pt idx="1037">
                  <c:v>9.3281333333334313</c:v>
                </c:pt>
                <c:pt idx="1038">
                  <c:v>9.3352000000000981</c:v>
                </c:pt>
                <c:pt idx="1039">
                  <c:v>9.3422666666667649</c:v>
                </c:pt>
                <c:pt idx="1040">
                  <c:v>9.3493333333334316</c:v>
                </c:pt>
                <c:pt idx="1041">
                  <c:v>9.3564000000000984</c:v>
                </c:pt>
                <c:pt idx="1042">
                  <c:v>9.3634666666667652</c:v>
                </c:pt>
                <c:pt idx="1043">
                  <c:v>9.370533333333432</c:v>
                </c:pt>
                <c:pt idx="1044">
                  <c:v>9.3776000000000987</c:v>
                </c:pt>
                <c:pt idx="1045">
                  <c:v>9.3846666666667655</c:v>
                </c:pt>
                <c:pt idx="1046">
                  <c:v>9.3917333333334323</c:v>
                </c:pt>
                <c:pt idx="1047">
                  <c:v>9.3988000000000991</c:v>
                </c:pt>
                <c:pt idx="1048">
                  <c:v>9.4058666666667659</c:v>
                </c:pt>
                <c:pt idx="1049">
                  <c:v>9.4129333333334326</c:v>
                </c:pt>
                <c:pt idx="1050">
                  <c:v>9.4200000000000994</c:v>
                </c:pt>
                <c:pt idx="1051">
                  <c:v>9.4270666666667662</c:v>
                </c:pt>
                <c:pt idx="1052">
                  <c:v>9.434133333333433</c:v>
                </c:pt>
                <c:pt idx="1053">
                  <c:v>9.4412000000000997</c:v>
                </c:pt>
                <c:pt idx="1054">
                  <c:v>9.4482666666667665</c:v>
                </c:pt>
                <c:pt idx="1055">
                  <c:v>9.4553333333334333</c:v>
                </c:pt>
                <c:pt idx="1056">
                  <c:v>9.4624000000001001</c:v>
                </c:pt>
                <c:pt idx="1057">
                  <c:v>9.4694666666667668</c:v>
                </c:pt>
                <c:pt idx="1058">
                  <c:v>9.4765333333334336</c:v>
                </c:pt>
                <c:pt idx="1059">
                  <c:v>9.4836000000001004</c:v>
                </c:pt>
                <c:pt idx="1060">
                  <c:v>9.4906666666667672</c:v>
                </c:pt>
                <c:pt idx="1061">
                  <c:v>9.4977333333334339</c:v>
                </c:pt>
                <c:pt idx="1062">
                  <c:v>9.5048000000001007</c:v>
                </c:pt>
                <c:pt idx="1063">
                  <c:v>9.5118666666667675</c:v>
                </c:pt>
                <c:pt idx="1064">
                  <c:v>9.5189333333334343</c:v>
                </c:pt>
                <c:pt idx="1065">
                  <c:v>9.5260000000001011</c:v>
                </c:pt>
                <c:pt idx="1066">
                  <c:v>9.5330666666667678</c:v>
                </c:pt>
                <c:pt idx="1067">
                  <c:v>9.5401333333334346</c:v>
                </c:pt>
                <c:pt idx="1068">
                  <c:v>9.5472000000001014</c:v>
                </c:pt>
                <c:pt idx="1069">
                  <c:v>9.5542666666667682</c:v>
                </c:pt>
                <c:pt idx="1070">
                  <c:v>9.5613333333334349</c:v>
                </c:pt>
                <c:pt idx="1071">
                  <c:v>9.5684000000001017</c:v>
                </c:pt>
                <c:pt idx="1072">
                  <c:v>9.5754666666667685</c:v>
                </c:pt>
                <c:pt idx="1073">
                  <c:v>9.5825333333334353</c:v>
                </c:pt>
                <c:pt idx="1074">
                  <c:v>9.589600000000102</c:v>
                </c:pt>
                <c:pt idx="1075">
                  <c:v>9.5966666666667688</c:v>
                </c:pt>
                <c:pt idx="1076">
                  <c:v>9.6037333333334356</c:v>
                </c:pt>
                <c:pt idx="1077">
                  <c:v>9.6108000000001024</c:v>
                </c:pt>
                <c:pt idx="1078">
                  <c:v>9.6178666666667691</c:v>
                </c:pt>
                <c:pt idx="1079">
                  <c:v>9.6249333333334359</c:v>
                </c:pt>
                <c:pt idx="1080">
                  <c:v>9.6320000000001027</c:v>
                </c:pt>
                <c:pt idx="1081">
                  <c:v>9.6390666666667695</c:v>
                </c:pt>
                <c:pt idx="1082">
                  <c:v>9.6461333333334363</c:v>
                </c:pt>
                <c:pt idx="1083">
                  <c:v>9.653200000000103</c:v>
                </c:pt>
                <c:pt idx="1084">
                  <c:v>9.6602666666667698</c:v>
                </c:pt>
                <c:pt idx="1085">
                  <c:v>9.6673333333334366</c:v>
                </c:pt>
                <c:pt idx="1086">
                  <c:v>9.6744000000001034</c:v>
                </c:pt>
                <c:pt idx="1087">
                  <c:v>9.6814666666667701</c:v>
                </c:pt>
                <c:pt idx="1088">
                  <c:v>9.6885333333334369</c:v>
                </c:pt>
                <c:pt idx="1089">
                  <c:v>9.6956000000001037</c:v>
                </c:pt>
                <c:pt idx="1090">
                  <c:v>9.7026666666667705</c:v>
                </c:pt>
                <c:pt idx="1091">
                  <c:v>9.7097333333334372</c:v>
                </c:pt>
                <c:pt idx="1092">
                  <c:v>9.716800000000104</c:v>
                </c:pt>
                <c:pt idx="1093">
                  <c:v>9.7238666666667708</c:v>
                </c:pt>
                <c:pt idx="1094">
                  <c:v>9.7309333333334376</c:v>
                </c:pt>
                <c:pt idx="1095">
                  <c:v>9.7380000000001044</c:v>
                </c:pt>
                <c:pt idx="1096">
                  <c:v>9.7450666666667711</c:v>
                </c:pt>
                <c:pt idx="1097">
                  <c:v>9.7521333333334379</c:v>
                </c:pt>
                <c:pt idx="1098">
                  <c:v>9.7592000000001047</c:v>
                </c:pt>
                <c:pt idx="1099">
                  <c:v>9.7662666666667715</c:v>
                </c:pt>
                <c:pt idx="1100">
                  <c:v>9.7733333333334382</c:v>
                </c:pt>
                <c:pt idx="1101">
                  <c:v>9.780400000000105</c:v>
                </c:pt>
                <c:pt idx="1102">
                  <c:v>9.7874666666667718</c:v>
                </c:pt>
                <c:pt idx="1103">
                  <c:v>9.7945333333334386</c:v>
                </c:pt>
                <c:pt idx="1104">
                  <c:v>9.8016000000001053</c:v>
                </c:pt>
                <c:pt idx="1105">
                  <c:v>9.8086666666667721</c:v>
                </c:pt>
                <c:pt idx="1106">
                  <c:v>9.8157333333334389</c:v>
                </c:pt>
                <c:pt idx="1107">
                  <c:v>9.8228000000001057</c:v>
                </c:pt>
                <c:pt idx="1108">
                  <c:v>9.8298666666667724</c:v>
                </c:pt>
                <c:pt idx="1109">
                  <c:v>9.8369333333334392</c:v>
                </c:pt>
                <c:pt idx="1110">
                  <c:v>9.844000000000106</c:v>
                </c:pt>
                <c:pt idx="1111">
                  <c:v>9.8510666666667728</c:v>
                </c:pt>
                <c:pt idx="1112">
                  <c:v>9.8581333333334396</c:v>
                </c:pt>
                <c:pt idx="1113">
                  <c:v>9.8652000000001063</c:v>
                </c:pt>
                <c:pt idx="1114">
                  <c:v>9.8722666666667731</c:v>
                </c:pt>
                <c:pt idx="1115">
                  <c:v>9.8793333333334399</c:v>
                </c:pt>
                <c:pt idx="1116">
                  <c:v>9.8864000000001067</c:v>
                </c:pt>
                <c:pt idx="1117">
                  <c:v>9.8934666666667734</c:v>
                </c:pt>
                <c:pt idx="1118">
                  <c:v>9.9005333333334402</c:v>
                </c:pt>
                <c:pt idx="1119">
                  <c:v>9.907600000000107</c:v>
                </c:pt>
                <c:pt idx="1120">
                  <c:v>9.9146666666667738</c:v>
                </c:pt>
                <c:pt idx="1121">
                  <c:v>9.9217333333334405</c:v>
                </c:pt>
                <c:pt idx="1122">
                  <c:v>9.9288000000001073</c:v>
                </c:pt>
                <c:pt idx="1123">
                  <c:v>9.9358666666667741</c:v>
                </c:pt>
                <c:pt idx="1124">
                  <c:v>9.9429333333334409</c:v>
                </c:pt>
                <c:pt idx="1125">
                  <c:v>9.9500000000001076</c:v>
                </c:pt>
                <c:pt idx="1126">
                  <c:v>9.9570666666667744</c:v>
                </c:pt>
                <c:pt idx="1127">
                  <c:v>9.9641333333334412</c:v>
                </c:pt>
                <c:pt idx="1128">
                  <c:v>9.971200000000108</c:v>
                </c:pt>
                <c:pt idx="1129">
                  <c:v>9.9782666666667748</c:v>
                </c:pt>
                <c:pt idx="1130">
                  <c:v>9.9853333333334415</c:v>
                </c:pt>
                <c:pt idx="1131">
                  <c:v>9.9924000000001083</c:v>
                </c:pt>
                <c:pt idx="1132">
                  <c:v>9.9994666666667751</c:v>
                </c:pt>
                <c:pt idx="1133">
                  <c:v>10.006533333333442</c:v>
                </c:pt>
                <c:pt idx="1134">
                  <c:v>10.013600000000109</c:v>
                </c:pt>
                <c:pt idx="1135">
                  <c:v>10.020666666666775</c:v>
                </c:pt>
                <c:pt idx="1136">
                  <c:v>10.027733333333442</c:v>
                </c:pt>
                <c:pt idx="1137">
                  <c:v>10.034800000000109</c:v>
                </c:pt>
                <c:pt idx="1138">
                  <c:v>10.041866666666776</c:v>
                </c:pt>
                <c:pt idx="1139">
                  <c:v>10.048933333333443</c:v>
                </c:pt>
                <c:pt idx="1140">
                  <c:v>10.056000000000109</c:v>
                </c:pt>
                <c:pt idx="1141">
                  <c:v>10.063066666666776</c:v>
                </c:pt>
                <c:pt idx="1142">
                  <c:v>10.070133333333443</c:v>
                </c:pt>
                <c:pt idx="1143">
                  <c:v>10.07720000000011</c:v>
                </c:pt>
                <c:pt idx="1144">
                  <c:v>10.084266666666776</c:v>
                </c:pt>
                <c:pt idx="1145">
                  <c:v>10.091333333333443</c:v>
                </c:pt>
                <c:pt idx="1146">
                  <c:v>10.09840000000011</c:v>
                </c:pt>
                <c:pt idx="1147">
                  <c:v>10.105466666666777</c:v>
                </c:pt>
                <c:pt idx="1148">
                  <c:v>10.112533333333444</c:v>
                </c:pt>
                <c:pt idx="1149">
                  <c:v>10.11960000000011</c:v>
                </c:pt>
                <c:pt idx="1150">
                  <c:v>10.126666666666777</c:v>
                </c:pt>
                <c:pt idx="1151">
                  <c:v>10.133733333333444</c:v>
                </c:pt>
                <c:pt idx="1152">
                  <c:v>10.140800000000111</c:v>
                </c:pt>
                <c:pt idx="1153">
                  <c:v>10.147866666666777</c:v>
                </c:pt>
                <c:pt idx="1154">
                  <c:v>10.154933333333444</c:v>
                </c:pt>
                <c:pt idx="1155">
                  <c:v>10.162000000000111</c:v>
                </c:pt>
                <c:pt idx="1156">
                  <c:v>10.169066666666778</c:v>
                </c:pt>
                <c:pt idx="1157">
                  <c:v>10.176133333333444</c:v>
                </c:pt>
                <c:pt idx="1158">
                  <c:v>10.183200000000111</c:v>
                </c:pt>
                <c:pt idx="1159">
                  <c:v>10.190266666666778</c:v>
                </c:pt>
                <c:pt idx="1160">
                  <c:v>10.197333333333445</c:v>
                </c:pt>
                <c:pt idx="1161">
                  <c:v>10.204400000000112</c:v>
                </c:pt>
                <c:pt idx="1162">
                  <c:v>10.211466666666778</c:v>
                </c:pt>
                <c:pt idx="1163">
                  <c:v>10.218533333333445</c:v>
                </c:pt>
                <c:pt idx="1164">
                  <c:v>10.225600000000112</c:v>
                </c:pt>
                <c:pt idx="1165">
                  <c:v>10.232666666666779</c:v>
                </c:pt>
                <c:pt idx="1166">
                  <c:v>10.239733333333445</c:v>
                </c:pt>
                <c:pt idx="1167">
                  <c:v>10.246800000000112</c:v>
                </c:pt>
                <c:pt idx="1168">
                  <c:v>10.253866666666779</c:v>
                </c:pt>
                <c:pt idx="1169">
                  <c:v>10.260933333333446</c:v>
                </c:pt>
                <c:pt idx="1170">
                  <c:v>10.268000000000113</c:v>
                </c:pt>
                <c:pt idx="1171">
                  <c:v>10.275066666666779</c:v>
                </c:pt>
                <c:pt idx="1172">
                  <c:v>10.282133333333446</c:v>
                </c:pt>
                <c:pt idx="1173">
                  <c:v>10.289200000000113</c:v>
                </c:pt>
                <c:pt idx="1174">
                  <c:v>10.29626666666678</c:v>
                </c:pt>
                <c:pt idx="1175">
                  <c:v>10.303333333333446</c:v>
                </c:pt>
                <c:pt idx="1176">
                  <c:v>10.310400000000113</c:v>
                </c:pt>
                <c:pt idx="1177">
                  <c:v>10.31746666666678</c:v>
                </c:pt>
                <c:pt idx="1178">
                  <c:v>10.324533333333447</c:v>
                </c:pt>
                <c:pt idx="1179">
                  <c:v>10.331600000000114</c:v>
                </c:pt>
                <c:pt idx="1180">
                  <c:v>10.33866666666678</c:v>
                </c:pt>
                <c:pt idx="1181">
                  <c:v>10.345733333333447</c:v>
                </c:pt>
                <c:pt idx="1182">
                  <c:v>10.352800000000114</c:v>
                </c:pt>
                <c:pt idx="1183">
                  <c:v>10.359866666666781</c:v>
                </c:pt>
                <c:pt idx="1184">
                  <c:v>10.366933333333447</c:v>
                </c:pt>
                <c:pt idx="1185">
                  <c:v>10.374000000000114</c:v>
                </c:pt>
                <c:pt idx="1186">
                  <c:v>10.381066666666781</c:v>
                </c:pt>
                <c:pt idx="1187">
                  <c:v>10.388133333333448</c:v>
                </c:pt>
                <c:pt idx="1188">
                  <c:v>10.395200000000115</c:v>
                </c:pt>
                <c:pt idx="1189">
                  <c:v>10.402266666666781</c:v>
                </c:pt>
                <c:pt idx="1190">
                  <c:v>10.409333333333448</c:v>
                </c:pt>
                <c:pt idx="1191">
                  <c:v>10.416400000000115</c:v>
                </c:pt>
                <c:pt idx="1192">
                  <c:v>10.423466666666782</c:v>
                </c:pt>
                <c:pt idx="1193">
                  <c:v>10.430533333333448</c:v>
                </c:pt>
                <c:pt idx="1194">
                  <c:v>10.437600000000115</c:v>
                </c:pt>
                <c:pt idx="1195">
                  <c:v>10.444666666666782</c:v>
                </c:pt>
                <c:pt idx="1196">
                  <c:v>10.451733333333449</c:v>
                </c:pt>
                <c:pt idx="1197">
                  <c:v>10.458800000000116</c:v>
                </c:pt>
                <c:pt idx="1198">
                  <c:v>10.465866666666782</c:v>
                </c:pt>
                <c:pt idx="1199">
                  <c:v>10.472933333333449</c:v>
                </c:pt>
                <c:pt idx="1200">
                  <c:v>10.480000000000116</c:v>
                </c:pt>
                <c:pt idx="1201">
                  <c:v>10.487066666666783</c:v>
                </c:pt>
                <c:pt idx="1202">
                  <c:v>10.494133333333449</c:v>
                </c:pt>
                <c:pt idx="1203">
                  <c:v>10.501200000000116</c:v>
                </c:pt>
                <c:pt idx="1204">
                  <c:v>10.508266666666783</c:v>
                </c:pt>
                <c:pt idx="1205">
                  <c:v>10.51533333333345</c:v>
                </c:pt>
                <c:pt idx="1206">
                  <c:v>10.522400000000117</c:v>
                </c:pt>
                <c:pt idx="1207">
                  <c:v>10.529466666666783</c:v>
                </c:pt>
                <c:pt idx="1208">
                  <c:v>10.53653333333345</c:v>
                </c:pt>
                <c:pt idx="1209">
                  <c:v>10.543600000000117</c:v>
                </c:pt>
                <c:pt idx="1210">
                  <c:v>10.550666666666784</c:v>
                </c:pt>
                <c:pt idx="1211">
                  <c:v>10.55773333333345</c:v>
                </c:pt>
                <c:pt idx="1212">
                  <c:v>10.564800000000117</c:v>
                </c:pt>
                <c:pt idx="1213">
                  <c:v>10.571866666666784</c:v>
                </c:pt>
                <c:pt idx="1214">
                  <c:v>10.578933333333451</c:v>
                </c:pt>
                <c:pt idx="1215">
                  <c:v>10.586000000000118</c:v>
                </c:pt>
                <c:pt idx="1216">
                  <c:v>10.593066666666784</c:v>
                </c:pt>
                <c:pt idx="1217">
                  <c:v>10.600133333333451</c:v>
                </c:pt>
                <c:pt idx="1218">
                  <c:v>10.607200000000118</c:v>
                </c:pt>
                <c:pt idx="1219">
                  <c:v>10.614266666666785</c:v>
                </c:pt>
                <c:pt idx="1220">
                  <c:v>10.621333333333451</c:v>
                </c:pt>
                <c:pt idx="1221">
                  <c:v>10.628400000000118</c:v>
                </c:pt>
                <c:pt idx="1222">
                  <c:v>10.635466666666785</c:v>
                </c:pt>
                <c:pt idx="1223">
                  <c:v>10.642533333333452</c:v>
                </c:pt>
                <c:pt idx="1224">
                  <c:v>10.649600000000119</c:v>
                </c:pt>
                <c:pt idx="1225">
                  <c:v>10.656666666666785</c:v>
                </c:pt>
                <c:pt idx="1226">
                  <c:v>10.663733333333452</c:v>
                </c:pt>
                <c:pt idx="1227">
                  <c:v>10.670800000000119</c:v>
                </c:pt>
                <c:pt idx="1228">
                  <c:v>10.677866666666786</c:v>
                </c:pt>
                <c:pt idx="1229">
                  <c:v>10.684933333333452</c:v>
                </c:pt>
                <c:pt idx="1230">
                  <c:v>10.692000000000119</c:v>
                </c:pt>
                <c:pt idx="1231">
                  <c:v>10.699066666666786</c:v>
                </c:pt>
                <c:pt idx="1232">
                  <c:v>10.706133333333453</c:v>
                </c:pt>
                <c:pt idx="1233">
                  <c:v>10.71320000000012</c:v>
                </c:pt>
                <c:pt idx="1234">
                  <c:v>10.720266666666786</c:v>
                </c:pt>
                <c:pt idx="1235">
                  <c:v>10.727333333333453</c:v>
                </c:pt>
                <c:pt idx="1236">
                  <c:v>10.73440000000012</c:v>
                </c:pt>
                <c:pt idx="1237">
                  <c:v>10.741466666666787</c:v>
                </c:pt>
                <c:pt idx="1238">
                  <c:v>10.748533333333453</c:v>
                </c:pt>
                <c:pt idx="1239">
                  <c:v>10.75560000000012</c:v>
                </c:pt>
                <c:pt idx="1240">
                  <c:v>10.762666666666787</c:v>
                </c:pt>
                <c:pt idx="1241">
                  <c:v>10.769733333333454</c:v>
                </c:pt>
                <c:pt idx="1242">
                  <c:v>10.776800000000121</c:v>
                </c:pt>
                <c:pt idx="1243">
                  <c:v>10.783866666666787</c:v>
                </c:pt>
                <c:pt idx="1244">
                  <c:v>10.790933333333454</c:v>
                </c:pt>
                <c:pt idx="1245">
                  <c:v>10.798000000000121</c:v>
                </c:pt>
                <c:pt idx="1246">
                  <c:v>10.805066666666788</c:v>
                </c:pt>
                <c:pt idx="1247">
                  <c:v>10.812133333333454</c:v>
                </c:pt>
                <c:pt idx="1248">
                  <c:v>10.819200000000121</c:v>
                </c:pt>
                <c:pt idx="1249">
                  <c:v>10.826266666666788</c:v>
                </c:pt>
                <c:pt idx="1250">
                  <c:v>10.833333333333455</c:v>
                </c:pt>
                <c:pt idx="1251">
                  <c:v>10.840400000000121</c:v>
                </c:pt>
                <c:pt idx="1252">
                  <c:v>10.847466666666788</c:v>
                </c:pt>
                <c:pt idx="1253">
                  <c:v>10.854533333333455</c:v>
                </c:pt>
                <c:pt idx="1254">
                  <c:v>10.861600000000122</c:v>
                </c:pt>
                <c:pt idx="1255">
                  <c:v>10.868666666666789</c:v>
                </c:pt>
                <c:pt idx="1256">
                  <c:v>10.875733333333455</c:v>
                </c:pt>
                <c:pt idx="1257">
                  <c:v>10.882800000000122</c:v>
                </c:pt>
                <c:pt idx="1258">
                  <c:v>10.889866666666789</c:v>
                </c:pt>
                <c:pt idx="1259">
                  <c:v>10.896933333333456</c:v>
                </c:pt>
                <c:pt idx="1260">
                  <c:v>10.904000000000122</c:v>
                </c:pt>
                <c:pt idx="1261">
                  <c:v>10.911066666666789</c:v>
                </c:pt>
                <c:pt idx="1262">
                  <c:v>10.918133333333456</c:v>
                </c:pt>
                <c:pt idx="1263">
                  <c:v>10.925200000000123</c:v>
                </c:pt>
                <c:pt idx="1264">
                  <c:v>10.93226666666679</c:v>
                </c:pt>
                <c:pt idx="1265">
                  <c:v>10.939333333333456</c:v>
                </c:pt>
                <c:pt idx="1266">
                  <c:v>10.946400000000123</c:v>
                </c:pt>
                <c:pt idx="1267">
                  <c:v>10.95346666666679</c:v>
                </c:pt>
                <c:pt idx="1268">
                  <c:v>10.960533333333457</c:v>
                </c:pt>
                <c:pt idx="1269">
                  <c:v>10.967600000000123</c:v>
                </c:pt>
                <c:pt idx="1270">
                  <c:v>10.97466666666679</c:v>
                </c:pt>
                <c:pt idx="1271">
                  <c:v>10.981733333333457</c:v>
                </c:pt>
                <c:pt idx="1272">
                  <c:v>10.988800000000124</c:v>
                </c:pt>
                <c:pt idx="1273">
                  <c:v>10.995866666666791</c:v>
                </c:pt>
                <c:pt idx="1274">
                  <c:v>11.002933333333457</c:v>
                </c:pt>
                <c:pt idx="1275">
                  <c:v>11.010000000000124</c:v>
                </c:pt>
                <c:pt idx="1276">
                  <c:v>11.017066666666791</c:v>
                </c:pt>
                <c:pt idx="1277">
                  <c:v>11.024133333333458</c:v>
                </c:pt>
                <c:pt idx="1278">
                  <c:v>11.031200000000124</c:v>
                </c:pt>
                <c:pt idx="1279">
                  <c:v>11.038266666666791</c:v>
                </c:pt>
                <c:pt idx="1280">
                  <c:v>11.045333333333458</c:v>
                </c:pt>
                <c:pt idx="1281">
                  <c:v>11.052400000000125</c:v>
                </c:pt>
                <c:pt idx="1282">
                  <c:v>11.059466666666792</c:v>
                </c:pt>
                <c:pt idx="1283">
                  <c:v>11.066533333333458</c:v>
                </c:pt>
                <c:pt idx="1284">
                  <c:v>11.073600000000125</c:v>
                </c:pt>
                <c:pt idx="1285">
                  <c:v>11.080666666666792</c:v>
                </c:pt>
                <c:pt idx="1286">
                  <c:v>11.087733333333459</c:v>
                </c:pt>
                <c:pt idx="1287">
                  <c:v>11.094800000000125</c:v>
                </c:pt>
                <c:pt idx="1288">
                  <c:v>11.101866666666792</c:v>
                </c:pt>
                <c:pt idx="1289">
                  <c:v>11.108933333333459</c:v>
                </c:pt>
                <c:pt idx="1290">
                  <c:v>11.116000000000126</c:v>
                </c:pt>
                <c:pt idx="1291">
                  <c:v>11.123066666666793</c:v>
                </c:pt>
                <c:pt idx="1292">
                  <c:v>11.130133333333459</c:v>
                </c:pt>
                <c:pt idx="1293">
                  <c:v>11.137200000000126</c:v>
                </c:pt>
                <c:pt idx="1294">
                  <c:v>11.144266666666793</c:v>
                </c:pt>
                <c:pt idx="1295">
                  <c:v>11.15133333333346</c:v>
                </c:pt>
                <c:pt idx="1296">
                  <c:v>11.158400000000126</c:v>
                </c:pt>
                <c:pt idx="1297">
                  <c:v>11.165466666666793</c:v>
                </c:pt>
                <c:pt idx="1298">
                  <c:v>11.17253333333346</c:v>
                </c:pt>
                <c:pt idx="1299">
                  <c:v>11.179600000000127</c:v>
                </c:pt>
                <c:pt idx="1300">
                  <c:v>11.186666666666794</c:v>
                </c:pt>
                <c:pt idx="1301">
                  <c:v>11.19373333333346</c:v>
                </c:pt>
                <c:pt idx="1302">
                  <c:v>11.200800000000127</c:v>
                </c:pt>
                <c:pt idx="1303">
                  <c:v>11.207866666666794</c:v>
                </c:pt>
                <c:pt idx="1304">
                  <c:v>11.214933333333461</c:v>
                </c:pt>
                <c:pt idx="1305">
                  <c:v>11.222000000000127</c:v>
                </c:pt>
                <c:pt idx="1306">
                  <c:v>11.229066666666794</c:v>
                </c:pt>
                <c:pt idx="1307">
                  <c:v>11.236133333333461</c:v>
                </c:pt>
                <c:pt idx="1308">
                  <c:v>11.243200000000128</c:v>
                </c:pt>
                <c:pt idx="1309">
                  <c:v>11.250266666666795</c:v>
                </c:pt>
                <c:pt idx="1310">
                  <c:v>11.257333333333461</c:v>
                </c:pt>
                <c:pt idx="1311">
                  <c:v>11.264400000000128</c:v>
                </c:pt>
                <c:pt idx="1312">
                  <c:v>11.271466666666795</c:v>
                </c:pt>
                <c:pt idx="1313">
                  <c:v>11.278533333333462</c:v>
                </c:pt>
                <c:pt idx="1314">
                  <c:v>11.285600000000128</c:v>
                </c:pt>
                <c:pt idx="1315">
                  <c:v>11.292666666666795</c:v>
                </c:pt>
                <c:pt idx="1316">
                  <c:v>11.299733333333462</c:v>
                </c:pt>
                <c:pt idx="1317">
                  <c:v>11.306800000000129</c:v>
                </c:pt>
                <c:pt idx="1318">
                  <c:v>11.313866666666796</c:v>
                </c:pt>
                <c:pt idx="1319">
                  <c:v>11.320933333333462</c:v>
                </c:pt>
                <c:pt idx="1320">
                  <c:v>11.328000000000129</c:v>
                </c:pt>
                <c:pt idx="1321">
                  <c:v>11.335066666666796</c:v>
                </c:pt>
                <c:pt idx="1322">
                  <c:v>11.342133333333463</c:v>
                </c:pt>
                <c:pt idx="1323">
                  <c:v>11.349200000000129</c:v>
                </c:pt>
                <c:pt idx="1324">
                  <c:v>11.356266666666796</c:v>
                </c:pt>
                <c:pt idx="1325">
                  <c:v>11.363333333333463</c:v>
                </c:pt>
                <c:pt idx="1326">
                  <c:v>11.37040000000013</c:v>
                </c:pt>
                <c:pt idx="1327">
                  <c:v>11.377466666666797</c:v>
                </c:pt>
                <c:pt idx="1328">
                  <c:v>11.384533333333463</c:v>
                </c:pt>
                <c:pt idx="1329">
                  <c:v>11.39160000000013</c:v>
                </c:pt>
                <c:pt idx="1330">
                  <c:v>11.398666666666797</c:v>
                </c:pt>
                <c:pt idx="1331">
                  <c:v>11.405733333333464</c:v>
                </c:pt>
                <c:pt idx="1332">
                  <c:v>11.41280000000013</c:v>
                </c:pt>
                <c:pt idx="1333">
                  <c:v>11.419866666666797</c:v>
                </c:pt>
                <c:pt idx="1334">
                  <c:v>11.426933333333464</c:v>
                </c:pt>
                <c:pt idx="1335">
                  <c:v>11.434000000000131</c:v>
                </c:pt>
                <c:pt idx="1336">
                  <c:v>11.441066666666798</c:v>
                </c:pt>
                <c:pt idx="1337">
                  <c:v>11.448133333333464</c:v>
                </c:pt>
                <c:pt idx="1338">
                  <c:v>11.455200000000131</c:v>
                </c:pt>
                <c:pt idx="1339">
                  <c:v>11.462266666666798</c:v>
                </c:pt>
                <c:pt idx="1340">
                  <c:v>11.469333333333465</c:v>
                </c:pt>
                <c:pt idx="1341">
                  <c:v>11.476400000000131</c:v>
                </c:pt>
                <c:pt idx="1342">
                  <c:v>11.483466666666798</c:v>
                </c:pt>
                <c:pt idx="1343">
                  <c:v>11.490533333333465</c:v>
                </c:pt>
                <c:pt idx="1344">
                  <c:v>11.497600000000132</c:v>
                </c:pt>
                <c:pt idx="1345">
                  <c:v>11.504666666666798</c:v>
                </c:pt>
                <c:pt idx="1346">
                  <c:v>11.511733333333465</c:v>
                </c:pt>
                <c:pt idx="1347">
                  <c:v>11.518800000000132</c:v>
                </c:pt>
                <c:pt idx="1348">
                  <c:v>11.525866666666799</c:v>
                </c:pt>
                <c:pt idx="1349">
                  <c:v>11.532933333333466</c:v>
                </c:pt>
                <c:pt idx="1350">
                  <c:v>11.540000000000132</c:v>
                </c:pt>
                <c:pt idx="1351">
                  <c:v>11.547066666666799</c:v>
                </c:pt>
                <c:pt idx="1352">
                  <c:v>11.554133333333466</c:v>
                </c:pt>
                <c:pt idx="1353">
                  <c:v>11.561200000000133</c:v>
                </c:pt>
                <c:pt idx="1354">
                  <c:v>11.568266666666799</c:v>
                </c:pt>
                <c:pt idx="1355">
                  <c:v>11.575333333333466</c:v>
                </c:pt>
                <c:pt idx="1356">
                  <c:v>11.582400000000133</c:v>
                </c:pt>
                <c:pt idx="1357">
                  <c:v>11.5894666666668</c:v>
                </c:pt>
                <c:pt idx="1358">
                  <c:v>11.596533333333467</c:v>
                </c:pt>
                <c:pt idx="1359">
                  <c:v>11.603600000000133</c:v>
                </c:pt>
                <c:pt idx="1360">
                  <c:v>11.6106666666668</c:v>
                </c:pt>
                <c:pt idx="1361">
                  <c:v>11.617733333333467</c:v>
                </c:pt>
                <c:pt idx="1362">
                  <c:v>11.624800000000134</c:v>
                </c:pt>
                <c:pt idx="1363">
                  <c:v>11.6318666666668</c:v>
                </c:pt>
                <c:pt idx="1364">
                  <c:v>11.638933333333467</c:v>
                </c:pt>
                <c:pt idx="1365">
                  <c:v>11.646000000000134</c:v>
                </c:pt>
                <c:pt idx="1366">
                  <c:v>11.653066666666801</c:v>
                </c:pt>
                <c:pt idx="1367">
                  <c:v>11.660133333333468</c:v>
                </c:pt>
                <c:pt idx="1368">
                  <c:v>11.667200000000134</c:v>
                </c:pt>
                <c:pt idx="1369">
                  <c:v>11.674266666666801</c:v>
                </c:pt>
                <c:pt idx="1370">
                  <c:v>11.681333333333468</c:v>
                </c:pt>
                <c:pt idx="1371">
                  <c:v>11.688400000000135</c:v>
                </c:pt>
                <c:pt idx="1372">
                  <c:v>11.695466666666801</c:v>
                </c:pt>
                <c:pt idx="1373">
                  <c:v>11.702533333333468</c:v>
                </c:pt>
                <c:pt idx="1374">
                  <c:v>11.709600000000135</c:v>
                </c:pt>
                <c:pt idx="1375">
                  <c:v>11.716666666666802</c:v>
                </c:pt>
                <c:pt idx="1376">
                  <c:v>11.723733333333469</c:v>
                </c:pt>
                <c:pt idx="1377">
                  <c:v>11.730800000000135</c:v>
                </c:pt>
                <c:pt idx="1378">
                  <c:v>11.737866666666802</c:v>
                </c:pt>
                <c:pt idx="1379">
                  <c:v>11.744933333333469</c:v>
                </c:pt>
                <c:pt idx="1380">
                  <c:v>11.752000000000136</c:v>
                </c:pt>
                <c:pt idx="1381">
                  <c:v>11.759066666666802</c:v>
                </c:pt>
                <c:pt idx="1382">
                  <c:v>11.766133333333469</c:v>
                </c:pt>
                <c:pt idx="1383">
                  <c:v>11.773200000000136</c:v>
                </c:pt>
                <c:pt idx="1384">
                  <c:v>11.780266666666803</c:v>
                </c:pt>
                <c:pt idx="1385">
                  <c:v>11.78733333333347</c:v>
                </c:pt>
                <c:pt idx="1386">
                  <c:v>11.794400000000136</c:v>
                </c:pt>
                <c:pt idx="1387">
                  <c:v>11.801466666666803</c:v>
                </c:pt>
                <c:pt idx="1388">
                  <c:v>11.80853333333347</c:v>
                </c:pt>
                <c:pt idx="1389">
                  <c:v>11.815600000000137</c:v>
                </c:pt>
                <c:pt idx="1390">
                  <c:v>11.822666666666803</c:v>
                </c:pt>
                <c:pt idx="1391">
                  <c:v>11.82973333333347</c:v>
                </c:pt>
                <c:pt idx="1392">
                  <c:v>11.836800000000137</c:v>
                </c:pt>
                <c:pt idx="1393">
                  <c:v>11.843866666666804</c:v>
                </c:pt>
                <c:pt idx="1394">
                  <c:v>11.850933333333471</c:v>
                </c:pt>
                <c:pt idx="1395">
                  <c:v>11.858000000000137</c:v>
                </c:pt>
                <c:pt idx="1396">
                  <c:v>11.865066666666804</c:v>
                </c:pt>
                <c:pt idx="1397">
                  <c:v>11.872133333333471</c:v>
                </c:pt>
                <c:pt idx="1398">
                  <c:v>11.879200000000138</c:v>
                </c:pt>
                <c:pt idx="1399">
                  <c:v>11.886266666666804</c:v>
                </c:pt>
                <c:pt idx="1400">
                  <c:v>11.893333333333471</c:v>
                </c:pt>
                <c:pt idx="1401">
                  <c:v>11.900400000000138</c:v>
                </c:pt>
                <c:pt idx="1402">
                  <c:v>11.907466666666805</c:v>
                </c:pt>
                <c:pt idx="1403">
                  <c:v>11.914533333333472</c:v>
                </c:pt>
                <c:pt idx="1404">
                  <c:v>11.921600000000138</c:v>
                </c:pt>
                <c:pt idx="1405">
                  <c:v>11.928666666666805</c:v>
                </c:pt>
                <c:pt idx="1406">
                  <c:v>11.935733333333472</c:v>
                </c:pt>
                <c:pt idx="1407">
                  <c:v>11.942800000000139</c:v>
                </c:pt>
                <c:pt idx="1408">
                  <c:v>11.949866666666805</c:v>
                </c:pt>
                <c:pt idx="1409">
                  <c:v>11.956933333333472</c:v>
                </c:pt>
                <c:pt idx="1410">
                  <c:v>11.964000000000139</c:v>
                </c:pt>
                <c:pt idx="1411">
                  <c:v>11.971066666666806</c:v>
                </c:pt>
                <c:pt idx="1412">
                  <c:v>11.978133333333473</c:v>
                </c:pt>
                <c:pt idx="1413">
                  <c:v>11.985200000000139</c:v>
                </c:pt>
                <c:pt idx="1414">
                  <c:v>11.992266666666806</c:v>
                </c:pt>
                <c:pt idx="1415">
                  <c:v>11.999333333333473</c:v>
                </c:pt>
                <c:pt idx="1416">
                  <c:v>12.00640000000014</c:v>
                </c:pt>
                <c:pt idx="1417">
                  <c:v>12.013466666666806</c:v>
                </c:pt>
                <c:pt idx="1418">
                  <c:v>12.020533333333473</c:v>
                </c:pt>
                <c:pt idx="1419">
                  <c:v>12.02760000000014</c:v>
                </c:pt>
                <c:pt idx="1420">
                  <c:v>12.034666666666807</c:v>
                </c:pt>
                <c:pt idx="1421">
                  <c:v>12.041733333333474</c:v>
                </c:pt>
                <c:pt idx="1422">
                  <c:v>12.04880000000014</c:v>
                </c:pt>
                <c:pt idx="1423">
                  <c:v>12.055866666666807</c:v>
                </c:pt>
                <c:pt idx="1424">
                  <c:v>12.062933333333474</c:v>
                </c:pt>
                <c:pt idx="1425">
                  <c:v>12.070000000000141</c:v>
                </c:pt>
                <c:pt idx="1426">
                  <c:v>12.077066666666807</c:v>
                </c:pt>
                <c:pt idx="1427">
                  <c:v>12.084133333333474</c:v>
                </c:pt>
                <c:pt idx="1428">
                  <c:v>12.091200000000141</c:v>
                </c:pt>
                <c:pt idx="1429">
                  <c:v>12.098266666666808</c:v>
                </c:pt>
                <c:pt idx="1430">
                  <c:v>12.105333333333474</c:v>
                </c:pt>
                <c:pt idx="1431">
                  <c:v>12.112400000000141</c:v>
                </c:pt>
                <c:pt idx="1432">
                  <c:v>12.119466666666808</c:v>
                </c:pt>
                <c:pt idx="1433">
                  <c:v>12.126533333333475</c:v>
                </c:pt>
                <c:pt idx="1434">
                  <c:v>12.133600000000142</c:v>
                </c:pt>
                <c:pt idx="1435">
                  <c:v>12.140666666666808</c:v>
                </c:pt>
                <c:pt idx="1436">
                  <c:v>12.147733333333475</c:v>
                </c:pt>
                <c:pt idx="1437">
                  <c:v>12.154800000000142</c:v>
                </c:pt>
                <c:pt idx="1438">
                  <c:v>12.161866666666809</c:v>
                </c:pt>
                <c:pt idx="1439">
                  <c:v>12.168933333333475</c:v>
                </c:pt>
                <c:pt idx="1440">
                  <c:v>12.176000000000142</c:v>
                </c:pt>
                <c:pt idx="1441">
                  <c:v>12.183066666666809</c:v>
                </c:pt>
                <c:pt idx="1442">
                  <c:v>12.190133333333476</c:v>
                </c:pt>
                <c:pt idx="1443">
                  <c:v>12.197200000000143</c:v>
                </c:pt>
                <c:pt idx="1444">
                  <c:v>12.204266666666809</c:v>
                </c:pt>
                <c:pt idx="1445">
                  <c:v>12.211333333333476</c:v>
                </c:pt>
                <c:pt idx="1446">
                  <c:v>12.218400000000143</c:v>
                </c:pt>
                <c:pt idx="1447">
                  <c:v>12.22546666666681</c:v>
                </c:pt>
                <c:pt idx="1448">
                  <c:v>12.232533333333476</c:v>
                </c:pt>
                <c:pt idx="1449">
                  <c:v>12.239600000000143</c:v>
                </c:pt>
                <c:pt idx="1450">
                  <c:v>12.24666666666681</c:v>
                </c:pt>
                <c:pt idx="1451">
                  <c:v>12.253733333333477</c:v>
                </c:pt>
                <c:pt idx="1452">
                  <c:v>12.260800000000144</c:v>
                </c:pt>
                <c:pt idx="1453">
                  <c:v>12.26786666666681</c:v>
                </c:pt>
                <c:pt idx="1454">
                  <c:v>12.274933333333477</c:v>
                </c:pt>
                <c:pt idx="1455">
                  <c:v>12.282000000000144</c:v>
                </c:pt>
                <c:pt idx="1456">
                  <c:v>12.289066666666811</c:v>
                </c:pt>
                <c:pt idx="1457">
                  <c:v>12.296133333333477</c:v>
                </c:pt>
                <c:pt idx="1458">
                  <c:v>12.303200000000144</c:v>
                </c:pt>
                <c:pt idx="1459">
                  <c:v>12.310266666666811</c:v>
                </c:pt>
                <c:pt idx="1460">
                  <c:v>12.317333333333478</c:v>
                </c:pt>
                <c:pt idx="1461">
                  <c:v>12.324400000000145</c:v>
                </c:pt>
                <c:pt idx="1462">
                  <c:v>12.331466666666811</c:v>
                </c:pt>
                <c:pt idx="1463">
                  <c:v>12.338533333333478</c:v>
                </c:pt>
                <c:pt idx="1464">
                  <c:v>12.345600000000145</c:v>
                </c:pt>
                <c:pt idx="1465">
                  <c:v>12.352666666666812</c:v>
                </c:pt>
                <c:pt idx="1466">
                  <c:v>12.359733333333478</c:v>
                </c:pt>
                <c:pt idx="1467">
                  <c:v>12.366800000000145</c:v>
                </c:pt>
                <c:pt idx="1468">
                  <c:v>12.373866666666812</c:v>
                </c:pt>
                <c:pt idx="1469">
                  <c:v>12.380933333333479</c:v>
                </c:pt>
                <c:pt idx="1470">
                  <c:v>12.388000000000146</c:v>
                </c:pt>
                <c:pt idx="1471">
                  <c:v>12.395066666666812</c:v>
                </c:pt>
                <c:pt idx="1472">
                  <c:v>12.402133333333479</c:v>
                </c:pt>
                <c:pt idx="1473">
                  <c:v>12.409200000000146</c:v>
                </c:pt>
                <c:pt idx="1474">
                  <c:v>12.416266666666813</c:v>
                </c:pt>
                <c:pt idx="1475">
                  <c:v>12.423333333333479</c:v>
                </c:pt>
                <c:pt idx="1476">
                  <c:v>12.430400000000146</c:v>
                </c:pt>
                <c:pt idx="1477">
                  <c:v>12.437466666666813</c:v>
                </c:pt>
                <c:pt idx="1478">
                  <c:v>12.44453333333348</c:v>
                </c:pt>
                <c:pt idx="1479">
                  <c:v>12.451600000000147</c:v>
                </c:pt>
                <c:pt idx="1480">
                  <c:v>12.458666666666813</c:v>
                </c:pt>
                <c:pt idx="1481">
                  <c:v>12.46573333333348</c:v>
                </c:pt>
                <c:pt idx="1482">
                  <c:v>12.472800000000147</c:v>
                </c:pt>
                <c:pt idx="1483">
                  <c:v>12.479866666666814</c:v>
                </c:pt>
                <c:pt idx="1484">
                  <c:v>12.48693333333348</c:v>
                </c:pt>
                <c:pt idx="1485">
                  <c:v>12.494000000000147</c:v>
                </c:pt>
                <c:pt idx="1486">
                  <c:v>12.501066666666814</c:v>
                </c:pt>
                <c:pt idx="1487">
                  <c:v>12.508133333333481</c:v>
                </c:pt>
                <c:pt idx="1488">
                  <c:v>12.515200000000148</c:v>
                </c:pt>
                <c:pt idx="1489">
                  <c:v>12.522266666666814</c:v>
                </c:pt>
                <c:pt idx="1490">
                  <c:v>12.529333333333481</c:v>
                </c:pt>
                <c:pt idx="1491">
                  <c:v>12.536400000000148</c:v>
                </c:pt>
                <c:pt idx="1492">
                  <c:v>12.543466666666815</c:v>
                </c:pt>
                <c:pt idx="1493">
                  <c:v>12.550533333333481</c:v>
                </c:pt>
                <c:pt idx="1494">
                  <c:v>12.557600000000148</c:v>
                </c:pt>
                <c:pt idx="1495">
                  <c:v>12.564666666666815</c:v>
                </c:pt>
                <c:pt idx="1496">
                  <c:v>12.571733333333482</c:v>
                </c:pt>
                <c:pt idx="1497">
                  <c:v>12.578800000000149</c:v>
                </c:pt>
                <c:pt idx="1498">
                  <c:v>12.585866666666815</c:v>
                </c:pt>
                <c:pt idx="1499">
                  <c:v>12.592933333333482</c:v>
                </c:pt>
                <c:pt idx="1500">
                  <c:v>12.600000000000149</c:v>
                </c:pt>
              </c:numCache>
            </c:numRef>
          </c:xVal>
          <c:yVal>
            <c:numRef>
              <c:f>'Beregninger scenarie 3'!$I$30:$I$1530</c:f>
              <c:numCache>
                <c:formatCode>#,##0.00</c:formatCode>
                <c:ptCount val="15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numCache>
            </c:numRef>
          </c:yVal>
          <c:smooth val="0"/>
        </c:ser>
        <c:ser>
          <c:idx val="2"/>
          <c:order val="2"/>
          <c:tx>
            <c:v>Vandspejlshøjde</c:v>
          </c:tx>
          <c:spPr>
            <a:ln>
              <a:solidFill>
                <a:srgbClr val="0070C0"/>
              </a:solidFill>
              <a:prstDash val="sysDot"/>
            </a:ln>
          </c:spPr>
          <c:marker>
            <c:symbol val="none"/>
          </c:marker>
          <c:xVal>
            <c:numRef>
              <c:f>'Beregninger scenarie 3'!$G$30:$G$1530</c:f>
              <c:numCache>
                <c:formatCode>#,##0.00</c:formatCode>
                <c:ptCount val="1501"/>
                <c:pt idx="0">
                  <c:v>2</c:v>
                </c:pt>
                <c:pt idx="1">
                  <c:v>2.0070666666666668</c:v>
                </c:pt>
                <c:pt idx="2">
                  <c:v>2.0141333333333336</c:v>
                </c:pt>
                <c:pt idx="3">
                  <c:v>2.0211999999999999</c:v>
                </c:pt>
                <c:pt idx="4">
                  <c:v>2.0282666666666667</c:v>
                </c:pt>
                <c:pt idx="5">
                  <c:v>2.0353333333333334</c:v>
                </c:pt>
                <c:pt idx="6">
                  <c:v>2.0424000000000002</c:v>
                </c:pt>
                <c:pt idx="7">
                  <c:v>2.0494666666666665</c:v>
                </c:pt>
                <c:pt idx="8">
                  <c:v>2.0565333333333333</c:v>
                </c:pt>
                <c:pt idx="9">
                  <c:v>2.0636000000000001</c:v>
                </c:pt>
                <c:pt idx="10">
                  <c:v>2.0706666666666669</c:v>
                </c:pt>
                <c:pt idx="11">
                  <c:v>2.0777333333333332</c:v>
                </c:pt>
                <c:pt idx="12">
                  <c:v>2.0848</c:v>
                </c:pt>
                <c:pt idx="13">
                  <c:v>2.0918666666666668</c:v>
                </c:pt>
                <c:pt idx="14">
                  <c:v>2.0989333333333335</c:v>
                </c:pt>
                <c:pt idx="15">
                  <c:v>2.1059999999999999</c:v>
                </c:pt>
                <c:pt idx="16">
                  <c:v>2.1130666666666666</c:v>
                </c:pt>
                <c:pt idx="17">
                  <c:v>2.1201333333333334</c:v>
                </c:pt>
                <c:pt idx="18">
                  <c:v>2.1272000000000002</c:v>
                </c:pt>
                <c:pt idx="19">
                  <c:v>2.1342666666666665</c:v>
                </c:pt>
                <c:pt idx="20">
                  <c:v>2.1413333333333333</c:v>
                </c:pt>
                <c:pt idx="21">
                  <c:v>2.1484000000000001</c:v>
                </c:pt>
                <c:pt idx="22">
                  <c:v>2.1554666666666669</c:v>
                </c:pt>
                <c:pt idx="23">
                  <c:v>2.1625333333333332</c:v>
                </c:pt>
                <c:pt idx="24">
                  <c:v>2.1696</c:v>
                </c:pt>
                <c:pt idx="25">
                  <c:v>2.1766666666666667</c:v>
                </c:pt>
                <c:pt idx="26">
                  <c:v>2.1837333333333335</c:v>
                </c:pt>
                <c:pt idx="27">
                  <c:v>2.1907999999999999</c:v>
                </c:pt>
                <c:pt idx="28">
                  <c:v>2.1978666666666666</c:v>
                </c:pt>
                <c:pt idx="29">
                  <c:v>2.2049333333333334</c:v>
                </c:pt>
                <c:pt idx="30">
                  <c:v>2.2120000000000002</c:v>
                </c:pt>
                <c:pt idx="31">
                  <c:v>2.2190666666666665</c:v>
                </c:pt>
                <c:pt idx="32">
                  <c:v>2.2261333333333333</c:v>
                </c:pt>
                <c:pt idx="33">
                  <c:v>2.2332000000000001</c:v>
                </c:pt>
                <c:pt idx="34">
                  <c:v>2.2402666666666669</c:v>
                </c:pt>
                <c:pt idx="35">
                  <c:v>2.2473333333333332</c:v>
                </c:pt>
                <c:pt idx="36">
                  <c:v>2.2544</c:v>
                </c:pt>
                <c:pt idx="37">
                  <c:v>2.2614666666666667</c:v>
                </c:pt>
                <c:pt idx="38">
                  <c:v>2.2685333333333335</c:v>
                </c:pt>
                <c:pt idx="39">
                  <c:v>2.2755999999999998</c:v>
                </c:pt>
                <c:pt idx="40">
                  <c:v>2.2826666666666666</c:v>
                </c:pt>
                <c:pt idx="41">
                  <c:v>2.2897333333333334</c:v>
                </c:pt>
                <c:pt idx="42">
                  <c:v>2.2968000000000002</c:v>
                </c:pt>
                <c:pt idx="43">
                  <c:v>2.3038666666666665</c:v>
                </c:pt>
                <c:pt idx="44">
                  <c:v>2.3109333333333333</c:v>
                </c:pt>
                <c:pt idx="45">
                  <c:v>2.3180000000000001</c:v>
                </c:pt>
                <c:pt idx="46">
                  <c:v>2.3250666666666668</c:v>
                </c:pt>
                <c:pt idx="47">
                  <c:v>2.3321333333333332</c:v>
                </c:pt>
                <c:pt idx="48">
                  <c:v>2.3391999999999999</c:v>
                </c:pt>
                <c:pt idx="49">
                  <c:v>2.3462666666666667</c:v>
                </c:pt>
                <c:pt idx="50">
                  <c:v>2.3533333333333335</c:v>
                </c:pt>
                <c:pt idx="51">
                  <c:v>2.3603999999999998</c:v>
                </c:pt>
                <c:pt idx="52">
                  <c:v>2.3674666666666666</c:v>
                </c:pt>
                <c:pt idx="53">
                  <c:v>2.3745333333333334</c:v>
                </c:pt>
                <c:pt idx="54">
                  <c:v>2.3816000000000002</c:v>
                </c:pt>
                <c:pt idx="55">
                  <c:v>2.3886666666666665</c:v>
                </c:pt>
                <c:pt idx="56">
                  <c:v>2.3957333333333333</c:v>
                </c:pt>
                <c:pt idx="57">
                  <c:v>2.4028</c:v>
                </c:pt>
                <c:pt idx="58">
                  <c:v>2.4098666666666668</c:v>
                </c:pt>
                <c:pt idx="59">
                  <c:v>2.4169333333333332</c:v>
                </c:pt>
                <c:pt idx="60">
                  <c:v>2.4239999999999999</c:v>
                </c:pt>
                <c:pt idx="61">
                  <c:v>2.4310666666666667</c:v>
                </c:pt>
                <c:pt idx="62">
                  <c:v>2.4381333333333335</c:v>
                </c:pt>
                <c:pt idx="63">
                  <c:v>2.4451999999999998</c:v>
                </c:pt>
                <c:pt idx="64">
                  <c:v>2.4522666666666666</c:v>
                </c:pt>
                <c:pt idx="65">
                  <c:v>2.4593333333333334</c:v>
                </c:pt>
                <c:pt idx="66">
                  <c:v>2.4664000000000001</c:v>
                </c:pt>
                <c:pt idx="67">
                  <c:v>2.4734666666666665</c:v>
                </c:pt>
                <c:pt idx="68">
                  <c:v>2.4805333333333333</c:v>
                </c:pt>
                <c:pt idx="69">
                  <c:v>2.4876</c:v>
                </c:pt>
                <c:pt idx="70">
                  <c:v>2.4946666666666668</c:v>
                </c:pt>
                <c:pt idx="71">
                  <c:v>2.5017333333333331</c:v>
                </c:pt>
                <c:pt idx="72">
                  <c:v>2.5087999999999999</c:v>
                </c:pt>
                <c:pt idx="73">
                  <c:v>2.5158666666666667</c:v>
                </c:pt>
                <c:pt idx="74">
                  <c:v>2.5229333333333335</c:v>
                </c:pt>
                <c:pt idx="75">
                  <c:v>2.5300000000000002</c:v>
                </c:pt>
                <c:pt idx="76">
                  <c:v>2.5370666666666666</c:v>
                </c:pt>
                <c:pt idx="77">
                  <c:v>2.5441333333333334</c:v>
                </c:pt>
                <c:pt idx="78">
                  <c:v>2.5512000000000001</c:v>
                </c:pt>
                <c:pt idx="79">
                  <c:v>2.5582666666666665</c:v>
                </c:pt>
                <c:pt idx="80">
                  <c:v>2.5653333333333332</c:v>
                </c:pt>
                <c:pt idx="81">
                  <c:v>2.5724</c:v>
                </c:pt>
                <c:pt idx="82">
                  <c:v>2.5794666666666668</c:v>
                </c:pt>
                <c:pt idx="83">
                  <c:v>2.5865333333333336</c:v>
                </c:pt>
                <c:pt idx="84">
                  <c:v>2.5935999999999999</c:v>
                </c:pt>
                <c:pt idx="85">
                  <c:v>2.6006666666666667</c:v>
                </c:pt>
                <c:pt idx="86">
                  <c:v>2.6077333333333335</c:v>
                </c:pt>
                <c:pt idx="87">
                  <c:v>2.6147999999999998</c:v>
                </c:pt>
                <c:pt idx="88">
                  <c:v>2.6218666666666666</c:v>
                </c:pt>
                <c:pt idx="89">
                  <c:v>2.6289333333333333</c:v>
                </c:pt>
                <c:pt idx="90">
                  <c:v>2.6360000000000001</c:v>
                </c:pt>
                <c:pt idx="91">
                  <c:v>2.6430666666666669</c:v>
                </c:pt>
                <c:pt idx="92">
                  <c:v>2.6501333333333332</c:v>
                </c:pt>
                <c:pt idx="93">
                  <c:v>2.6572</c:v>
                </c:pt>
                <c:pt idx="94">
                  <c:v>2.6642666666666668</c:v>
                </c:pt>
                <c:pt idx="95">
                  <c:v>2.6713333333333331</c:v>
                </c:pt>
                <c:pt idx="96">
                  <c:v>2.6783999999999999</c:v>
                </c:pt>
                <c:pt idx="97">
                  <c:v>2.6854666666666667</c:v>
                </c:pt>
                <c:pt idx="98">
                  <c:v>2.6925333333333334</c:v>
                </c:pt>
                <c:pt idx="99">
                  <c:v>2.6996000000000002</c:v>
                </c:pt>
                <c:pt idx="100">
                  <c:v>2.7066666666666666</c:v>
                </c:pt>
                <c:pt idx="101">
                  <c:v>2.7137333333333333</c:v>
                </c:pt>
                <c:pt idx="102">
                  <c:v>2.7208000000000001</c:v>
                </c:pt>
                <c:pt idx="103">
                  <c:v>2.7278666666666664</c:v>
                </c:pt>
                <c:pt idx="104">
                  <c:v>2.7349333333333332</c:v>
                </c:pt>
                <c:pt idx="105">
                  <c:v>2.742</c:v>
                </c:pt>
                <c:pt idx="106">
                  <c:v>2.7490666666666668</c:v>
                </c:pt>
                <c:pt idx="107">
                  <c:v>2.7561333333333335</c:v>
                </c:pt>
                <c:pt idx="108">
                  <c:v>2.7631999999999999</c:v>
                </c:pt>
                <c:pt idx="109">
                  <c:v>2.7702666666666667</c:v>
                </c:pt>
                <c:pt idx="110">
                  <c:v>2.7773333333333334</c:v>
                </c:pt>
                <c:pt idx="111">
                  <c:v>2.7843999999999998</c:v>
                </c:pt>
                <c:pt idx="112">
                  <c:v>2.7914666666666665</c:v>
                </c:pt>
                <c:pt idx="113">
                  <c:v>2.7985333333333333</c:v>
                </c:pt>
                <c:pt idx="114">
                  <c:v>2.8056000000000001</c:v>
                </c:pt>
                <c:pt idx="115">
                  <c:v>2.8126666666666669</c:v>
                </c:pt>
                <c:pt idx="116">
                  <c:v>2.8197333333333332</c:v>
                </c:pt>
                <c:pt idx="117">
                  <c:v>2.8268</c:v>
                </c:pt>
                <c:pt idx="118">
                  <c:v>2.8338666666666668</c:v>
                </c:pt>
                <c:pt idx="119">
                  <c:v>2.8409333333333331</c:v>
                </c:pt>
                <c:pt idx="120">
                  <c:v>2.8479999999999999</c:v>
                </c:pt>
                <c:pt idx="121">
                  <c:v>2.8550666666666666</c:v>
                </c:pt>
                <c:pt idx="122">
                  <c:v>2.8621333333333334</c:v>
                </c:pt>
                <c:pt idx="123">
                  <c:v>2.8692000000000002</c:v>
                </c:pt>
                <c:pt idx="124">
                  <c:v>2.8762666666666665</c:v>
                </c:pt>
                <c:pt idx="125">
                  <c:v>2.8833333333333333</c:v>
                </c:pt>
                <c:pt idx="126">
                  <c:v>2.8904000000000001</c:v>
                </c:pt>
                <c:pt idx="127">
                  <c:v>2.8974666666666664</c:v>
                </c:pt>
                <c:pt idx="128">
                  <c:v>2.9045333333333332</c:v>
                </c:pt>
                <c:pt idx="129">
                  <c:v>2.9116</c:v>
                </c:pt>
                <c:pt idx="130">
                  <c:v>2.9186666666666667</c:v>
                </c:pt>
                <c:pt idx="131">
                  <c:v>2.9257333333333335</c:v>
                </c:pt>
                <c:pt idx="132">
                  <c:v>2.9327999999999999</c:v>
                </c:pt>
                <c:pt idx="133">
                  <c:v>2.9398666666666666</c:v>
                </c:pt>
                <c:pt idx="134">
                  <c:v>2.9469333333333334</c:v>
                </c:pt>
                <c:pt idx="135">
                  <c:v>2.9539999999999997</c:v>
                </c:pt>
                <c:pt idx="136">
                  <c:v>2.9610666666666665</c:v>
                </c:pt>
                <c:pt idx="137">
                  <c:v>2.9681333333333333</c:v>
                </c:pt>
                <c:pt idx="138">
                  <c:v>2.9752000000000001</c:v>
                </c:pt>
                <c:pt idx="139">
                  <c:v>2.9822666666666668</c:v>
                </c:pt>
                <c:pt idx="140">
                  <c:v>2.9893333333333332</c:v>
                </c:pt>
                <c:pt idx="141">
                  <c:v>2.9964</c:v>
                </c:pt>
                <c:pt idx="142">
                  <c:v>3.0034666666666667</c:v>
                </c:pt>
                <c:pt idx="143">
                  <c:v>3.0105333333333335</c:v>
                </c:pt>
                <c:pt idx="144">
                  <c:v>3.0176000000000003</c:v>
                </c:pt>
                <c:pt idx="145">
                  <c:v>3.0246666666666671</c:v>
                </c:pt>
                <c:pt idx="146">
                  <c:v>3.0317333333333338</c:v>
                </c:pt>
                <c:pt idx="147">
                  <c:v>3.0388000000000006</c:v>
                </c:pt>
                <c:pt idx="148">
                  <c:v>3.0458666666666674</c:v>
                </c:pt>
                <c:pt idx="149">
                  <c:v>3.0529333333333342</c:v>
                </c:pt>
                <c:pt idx="150">
                  <c:v>3.0600000000000009</c:v>
                </c:pt>
                <c:pt idx="151">
                  <c:v>3.0670666666666677</c:v>
                </c:pt>
                <c:pt idx="152">
                  <c:v>3.0741333333333345</c:v>
                </c:pt>
                <c:pt idx="153">
                  <c:v>3.0812000000000013</c:v>
                </c:pt>
                <c:pt idx="154">
                  <c:v>3.088266666666668</c:v>
                </c:pt>
                <c:pt idx="155">
                  <c:v>3.0953333333333348</c:v>
                </c:pt>
                <c:pt idx="156">
                  <c:v>3.1024000000000016</c:v>
                </c:pt>
                <c:pt idx="157">
                  <c:v>3.1094666666666684</c:v>
                </c:pt>
                <c:pt idx="158">
                  <c:v>3.1165333333333352</c:v>
                </c:pt>
                <c:pt idx="159">
                  <c:v>3.1236000000000019</c:v>
                </c:pt>
                <c:pt idx="160">
                  <c:v>3.1306666666666687</c:v>
                </c:pt>
                <c:pt idx="161">
                  <c:v>3.1377333333333355</c:v>
                </c:pt>
                <c:pt idx="162">
                  <c:v>3.1448000000000023</c:v>
                </c:pt>
                <c:pt idx="163">
                  <c:v>3.151866666666669</c:v>
                </c:pt>
                <c:pt idx="164">
                  <c:v>3.1589333333333358</c:v>
                </c:pt>
                <c:pt idx="165">
                  <c:v>3.1660000000000026</c:v>
                </c:pt>
                <c:pt idx="166">
                  <c:v>3.1730666666666694</c:v>
                </c:pt>
                <c:pt idx="167">
                  <c:v>3.1801333333333361</c:v>
                </c:pt>
                <c:pt idx="168">
                  <c:v>3.1872000000000029</c:v>
                </c:pt>
                <c:pt idx="169">
                  <c:v>3.1942666666666697</c:v>
                </c:pt>
                <c:pt idx="170">
                  <c:v>3.2013333333333365</c:v>
                </c:pt>
                <c:pt idx="171">
                  <c:v>3.2084000000000032</c:v>
                </c:pt>
                <c:pt idx="172">
                  <c:v>3.21546666666667</c:v>
                </c:pt>
                <c:pt idx="173">
                  <c:v>3.2225333333333368</c:v>
                </c:pt>
                <c:pt idx="174">
                  <c:v>3.2296000000000036</c:v>
                </c:pt>
                <c:pt idx="175">
                  <c:v>3.2366666666666704</c:v>
                </c:pt>
                <c:pt idx="176">
                  <c:v>3.2437333333333371</c:v>
                </c:pt>
                <c:pt idx="177">
                  <c:v>3.2508000000000039</c:v>
                </c:pt>
                <c:pt idx="178">
                  <c:v>3.2578666666666707</c:v>
                </c:pt>
                <c:pt idx="179">
                  <c:v>3.2649333333333375</c:v>
                </c:pt>
                <c:pt idx="180">
                  <c:v>3.2720000000000042</c:v>
                </c:pt>
                <c:pt idx="181">
                  <c:v>3.279066666666671</c:v>
                </c:pt>
                <c:pt idx="182">
                  <c:v>3.2861333333333378</c:v>
                </c:pt>
                <c:pt idx="183">
                  <c:v>3.2932000000000046</c:v>
                </c:pt>
                <c:pt idx="184">
                  <c:v>3.3002666666666713</c:v>
                </c:pt>
                <c:pt idx="185">
                  <c:v>3.3073333333333381</c:v>
                </c:pt>
                <c:pt idx="186">
                  <c:v>3.3144000000000049</c:v>
                </c:pt>
                <c:pt idx="187">
                  <c:v>3.3214666666666717</c:v>
                </c:pt>
                <c:pt idx="188">
                  <c:v>3.3285333333333385</c:v>
                </c:pt>
                <c:pt idx="189">
                  <c:v>3.3356000000000052</c:v>
                </c:pt>
                <c:pt idx="190">
                  <c:v>3.342666666666672</c:v>
                </c:pt>
                <c:pt idx="191">
                  <c:v>3.3497333333333388</c:v>
                </c:pt>
                <c:pt idx="192">
                  <c:v>3.3568000000000056</c:v>
                </c:pt>
                <c:pt idx="193">
                  <c:v>3.3638666666666723</c:v>
                </c:pt>
                <c:pt idx="194">
                  <c:v>3.3709333333333391</c:v>
                </c:pt>
                <c:pt idx="195">
                  <c:v>3.3780000000000059</c:v>
                </c:pt>
                <c:pt idx="196">
                  <c:v>3.3850666666666727</c:v>
                </c:pt>
                <c:pt idx="197">
                  <c:v>3.3921333333333394</c:v>
                </c:pt>
                <c:pt idx="198">
                  <c:v>3.3992000000000062</c:v>
                </c:pt>
                <c:pt idx="199">
                  <c:v>3.406266666666673</c:v>
                </c:pt>
                <c:pt idx="200">
                  <c:v>3.4133333333333398</c:v>
                </c:pt>
                <c:pt idx="201">
                  <c:v>3.4204000000000065</c:v>
                </c:pt>
                <c:pt idx="202">
                  <c:v>3.4274666666666733</c:v>
                </c:pt>
                <c:pt idx="203">
                  <c:v>3.4345333333333401</c:v>
                </c:pt>
                <c:pt idx="204">
                  <c:v>3.4416000000000069</c:v>
                </c:pt>
                <c:pt idx="205">
                  <c:v>3.4486666666666737</c:v>
                </c:pt>
                <c:pt idx="206">
                  <c:v>3.4557333333333404</c:v>
                </c:pt>
                <c:pt idx="207">
                  <c:v>3.4628000000000072</c:v>
                </c:pt>
                <c:pt idx="208">
                  <c:v>3.469866666666674</c:v>
                </c:pt>
                <c:pt idx="209">
                  <c:v>3.4769333333333408</c:v>
                </c:pt>
                <c:pt idx="210">
                  <c:v>3.4840000000000075</c:v>
                </c:pt>
                <c:pt idx="211">
                  <c:v>3.4910666666666743</c:v>
                </c:pt>
                <c:pt idx="212">
                  <c:v>3.4981333333333411</c:v>
                </c:pt>
                <c:pt idx="213">
                  <c:v>3.5052000000000079</c:v>
                </c:pt>
                <c:pt idx="214">
                  <c:v>3.5122666666666746</c:v>
                </c:pt>
                <c:pt idx="215">
                  <c:v>3.5193333333333414</c:v>
                </c:pt>
                <c:pt idx="216">
                  <c:v>3.5264000000000082</c:v>
                </c:pt>
                <c:pt idx="217">
                  <c:v>3.533466666666675</c:v>
                </c:pt>
                <c:pt idx="218">
                  <c:v>3.5405333333333417</c:v>
                </c:pt>
                <c:pt idx="219">
                  <c:v>3.5476000000000085</c:v>
                </c:pt>
                <c:pt idx="220">
                  <c:v>3.5546666666666753</c:v>
                </c:pt>
                <c:pt idx="221">
                  <c:v>3.5617333333333421</c:v>
                </c:pt>
                <c:pt idx="222">
                  <c:v>3.5688000000000089</c:v>
                </c:pt>
                <c:pt idx="223">
                  <c:v>3.5758666666666756</c:v>
                </c:pt>
                <c:pt idx="224">
                  <c:v>3.5829333333333424</c:v>
                </c:pt>
                <c:pt idx="225">
                  <c:v>3.5900000000000092</c:v>
                </c:pt>
                <c:pt idx="226">
                  <c:v>3.597066666666676</c:v>
                </c:pt>
                <c:pt idx="227">
                  <c:v>3.6041333333333427</c:v>
                </c:pt>
                <c:pt idx="228">
                  <c:v>3.6112000000000095</c:v>
                </c:pt>
                <c:pt idx="229">
                  <c:v>3.6182666666666763</c:v>
                </c:pt>
                <c:pt idx="230">
                  <c:v>3.6253333333333431</c:v>
                </c:pt>
                <c:pt idx="231">
                  <c:v>3.6324000000000098</c:v>
                </c:pt>
                <c:pt idx="232">
                  <c:v>3.6394666666666766</c:v>
                </c:pt>
                <c:pt idx="233">
                  <c:v>3.6465333333333434</c:v>
                </c:pt>
                <c:pt idx="234">
                  <c:v>3.6536000000000102</c:v>
                </c:pt>
                <c:pt idx="235">
                  <c:v>3.6606666666666769</c:v>
                </c:pt>
                <c:pt idx="236">
                  <c:v>3.6677333333333437</c:v>
                </c:pt>
                <c:pt idx="237">
                  <c:v>3.6748000000000105</c:v>
                </c:pt>
                <c:pt idx="238">
                  <c:v>3.6818666666666773</c:v>
                </c:pt>
                <c:pt idx="239">
                  <c:v>3.6889333333333441</c:v>
                </c:pt>
                <c:pt idx="240">
                  <c:v>3.6960000000000108</c:v>
                </c:pt>
                <c:pt idx="241">
                  <c:v>3.7030666666666776</c:v>
                </c:pt>
                <c:pt idx="242">
                  <c:v>3.7101333333333444</c:v>
                </c:pt>
                <c:pt idx="243">
                  <c:v>3.7172000000000112</c:v>
                </c:pt>
                <c:pt idx="244">
                  <c:v>3.7242666666666779</c:v>
                </c:pt>
                <c:pt idx="245">
                  <c:v>3.7313333333333447</c:v>
                </c:pt>
                <c:pt idx="246">
                  <c:v>3.7384000000000115</c:v>
                </c:pt>
                <c:pt idx="247">
                  <c:v>3.7454666666666783</c:v>
                </c:pt>
                <c:pt idx="248">
                  <c:v>3.752533333333345</c:v>
                </c:pt>
                <c:pt idx="249">
                  <c:v>3.7596000000000118</c:v>
                </c:pt>
                <c:pt idx="250">
                  <c:v>3.7666666666666786</c:v>
                </c:pt>
                <c:pt idx="251">
                  <c:v>3.7737333333333454</c:v>
                </c:pt>
                <c:pt idx="252">
                  <c:v>3.7808000000000122</c:v>
                </c:pt>
                <c:pt idx="253">
                  <c:v>3.7878666666666789</c:v>
                </c:pt>
                <c:pt idx="254">
                  <c:v>3.7949333333333457</c:v>
                </c:pt>
                <c:pt idx="255">
                  <c:v>3.8020000000000125</c:v>
                </c:pt>
                <c:pt idx="256">
                  <c:v>3.8090666666666793</c:v>
                </c:pt>
                <c:pt idx="257">
                  <c:v>3.816133333333346</c:v>
                </c:pt>
                <c:pt idx="258">
                  <c:v>3.8232000000000128</c:v>
                </c:pt>
                <c:pt idx="259">
                  <c:v>3.8302666666666796</c:v>
                </c:pt>
                <c:pt idx="260">
                  <c:v>3.8373333333333464</c:v>
                </c:pt>
                <c:pt idx="261">
                  <c:v>3.8444000000000131</c:v>
                </c:pt>
                <c:pt idx="262">
                  <c:v>3.8514666666666799</c:v>
                </c:pt>
                <c:pt idx="263">
                  <c:v>3.8585333333333467</c:v>
                </c:pt>
                <c:pt idx="264">
                  <c:v>3.8656000000000135</c:v>
                </c:pt>
                <c:pt idx="265">
                  <c:v>3.8726666666666802</c:v>
                </c:pt>
                <c:pt idx="266">
                  <c:v>3.879733333333347</c:v>
                </c:pt>
                <c:pt idx="267">
                  <c:v>3.8868000000000138</c:v>
                </c:pt>
                <c:pt idx="268">
                  <c:v>3.8938666666666806</c:v>
                </c:pt>
                <c:pt idx="269">
                  <c:v>3.9009333333333474</c:v>
                </c:pt>
                <c:pt idx="270">
                  <c:v>3.9080000000000141</c:v>
                </c:pt>
                <c:pt idx="271">
                  <c:v>3.9150666666666809</c:v>
                </c:pt>
                <c:pt idx="272">
                  <c:v>3.9221333333333477</c:v>
                </c:pt>
                <c:pt idx="273">
                  <c:v>3.9292000000000145</c:v>
                </c:pt>
                <c:pt idx="274">
                  <c:v>3.9362666666666812</c:v>
                </c:pt>
                <c:pt idx="275">
                  <c:v>3.943333333333348</c:v>
                </c:pt>
                <c:pt idx="276">
                  <c:v>3.9504000000000148</c:v>
                </c:pt>
                <c:pt idx="277">
                  <c:v>3.9574666666666816</c:v>
                </c:pt>
                <c:pt idx="278">
                  <c:v>3.9645333333333483</c:v>
                </c:pt>
                <c:pt idx="279">
                  <c:v>3.9716000000000151</c:v>
                </c:pt>
                <c:pt idx="280">
                  <c:v>3.9786666666666819</c:v>
                </c:pt>
                <c:pt idx="281">
                  <c:v>3.9857333333333487</c:v>
                </c:pt>
                <c:pt idx="282">
                  <c:v>3.9928000000000154</c:v>
                </c:pt>
                <c:pt idx="283">
                  <c:v>3.9998666666666822</c:v>
                </c:pt>
                <c:pt idx="284">
                  <c:v>4.0069333333333486</c:v>
                </c:pt>
                <c:pt idx="285">
                  <c:v>4.0140000000000153</c:v>
                </c:pt>
                <c:pt idx="286">
                  <c:v>4.0210666666666821</c:v>
                </c:pt>
                <c:pt idx="287">
                  <c:v>4.0281333333333489</c:v>
                </c:pt>
                <c:pt idx="288">
                  <c:v>4.0352000000000157</c:v>
                </c:pt>
                <c:pt idx="289">
                  <c:v>4.0422666666666824</c:v>
                </c:pt>
                <c:pt idx="290">
                  <c:v>4.0493333333333492</c:v>
                </c:pt>
                <c:pt idx="291">
                  <c:v>4.056400000000016</c:v>
                </c:pt>
                <c:pt idx="292">
                  <c:v>4.0634666666666828</c:v>
                </c:pt>
                <c:pt idx="293">
                  <c:v>4.0705333333333495</c:v>
                </c:pt>
                <c:pt idx="294">
                  <c:v>4.0776000000000163</c:v>
                </c:pt>
                <c:pt idx="295">
                  <c:v>4.0846666666666831</c:v>
                </c:pt>
                <c:pt idx="296">
                  <c:v>4.0917333333333499</c:v>
                </c:pt>
                <c:pt idx="297">
                  <c:v>4.0988000000000167</c:v>
                </c:pt>
                <c:pt idx="298">
                  <c:v>4.1058666666666834</c:v>
                </c:pt>
                <c:pt idx="299">
                  <c:v>4.1129333333333502</c:v>
                </c:pt>
                <c:pt idx="300">
                  <c:v>4.120000000000017</c:v>
                </c:pt>
                <c:pt idx="301">
                  <c:v>4.1270666666666838</c:v>
                </c:pt>
                <c:pt idx="302">
                  <c:v>4.1341333333333505</c:v>
                </c:pt>
                <c:pt idx="303">
                  <c:v>4.1412000000000173</c:v>
                </c:pt>
                <c:pt idx="304">
                  <c:v>4.1482666666666841</c:v>
                </c:pt>
                <c:pt idx="305">
                  <c:v>4.1553333333333509</c:v>
                </c:pt>
                <c:pt idx="306">
                  <c:v>4.1624000000000176</c:v>
                </c:pt>
                <c:pt idx="307">
                  <c:v>4.1694666666666844</c:v>
                </c:pt>
                <c:pt idx="308">
                  <c:v>4.1765333333333512</c:v>
                </c:pt>
                <c:pt idx="309">
                  <c:v>4.183600000000018</c:v>
                </c:pt>
                <c:pt idx="310">
                  <c:v>4.1906666666666847</c:v>
                </c:pt>
                <c:pt idx="311">
                  <c:v>4.1977333333333515</c:v>
                </c:pt>
                <c:pt idx="312">
                  <c:v>4.2048000000000183</c:v>
                </c:pt>
                <c:pt idx="313">
                  <c:v>4.2118666666666851</c:v>
                </c:pt>
                <c:pt idx="314">
                  <c:v>4.2189333333333519</c:v>
                </c:pt>
                <c:pt idx="315">
                  <c:v>4.2260000000000186</c:v>
                </c:pt>
                <c:pt idx="316">
                  <c:v>4.2330666666666854</c:v>
                </c:pt>
                <c:pt idx="317">
                  <c:v>4.2401333333333522</c:v>
                </c:pt>
                <c:pt idx="318">
                  <c:v>4.247200000000019</c:v>
                </c:pt>
                <c:pt idx="319">
                  <c:v>4.2542666666666857</c:v>
                </c:pt>
                <c:pt idx="320">
                  <c:v>4.2613333333333525</c:v>
                </c:pt>
                <c:pt idx="321">
                  <c:v>4.2684000000000193</c:v>
                </c:pt>
                <c:pt idx="322">
                  <c:v>4.2754666666666861</c:v>
                </c:pt>
                <c:pt idx="323">
                  <c:v>4.2825333333333528</c:v>
                </c:pt>
                <c:pt idx="324">
                  <c:v>4.2896000000000196</c:v>
                </c:pt>
                <c:pt idx="325">
                  <c:v>4.2966666666666864</c:v>
                </c:pt>
                <c:pt idx="326">
                  <c:v>4.3037333333333532</c:v>
                </c:pt>
                <c:pt idx="327">
                  <c:v>4.3108000000000199</c:v>
                </c:pt>
                <c:pt idx="328">
                  <c:v>4.3178666666666867</c:v>
                </c:pt>
                <c:pt idx="329">
                  <c:v>4.3249333333333535</c:v>
                </c:pt>
                <c:pt idx="330">
                  <c:v>4.3320000000000203</c:v>
                </c:pt>
                <c:pt idx="331">
                  <c:v>4.3390666666666871</c:v>
                </c:pt>
                <c:pt idx="332">
                  <c:v>4.3461333333333538</c:v>
                </c:pt>
                <c:pt idx="333">
                  <c:v>4.3532000000000206</c:v>
                </c:pt>
                <c:pt idx="334">
                  <c:v>4.3602666666666874</c:v>
                </c:pt>
                <c:pt idx="335">
                  <c:v>4.3673333333333542</c:v>
                </c:pt>
                <c:pt idx="336">
                  <c:v>4.3744000000000209</c:v>
                </c:pt>
                <c:pt idx="337">
                  <c:v>4.3814666666666877</c:v>
                </c:pt>
                <c:pt idx="338">
                  <c:v>4.3885333333333545</c:v>
                </c:pt>
                <c:pt idx="339">
                  <c:v>4.3956000000000213</c:v>
                </c:pt>
                <c:pt idx="340">
                  <c:v>4.402666666666688</c:v>
                </c:pt>
                <c:pt idx="341">
                  <c:v>4.4097333333333548</c:v>
                </c:pt>
                <c:pt idx="342">
                  <c:v>4.4168000000000216</c:v>
                </c:pt>
                <c:pt idx="343">
                  <c:v>4.4238666666666884</c:v>
                </c:pt>
                <c:pt idx="344">
                  <c:v>4.4309333333333552</c:v>
                </c:pt>
                <c:pt idx="345">
                  <c:v>4.4380000000000219</c:v>
                </c:pt>
                <c:pt idx="346">
                  <c:v>4.4450666666666887</c:v>
                </c:pt>
                <c:pt idx="347">
                  <c:v>4.4521333333333555</c:v>
                </c:pt>
                <c:pt idx="348">
                  <c:v>4.4592000000000223</c:v>
                </c:pt>
                <c:pt idx="349">
                  <c:v>4.466266666666689</c:v>
                </c:pt>
                <c:pt idx="350">
                  <c:v>4.4733333333333558</c:v>
                </c:pt>
                <c:pt idx="351">
                  <c:v>4.4804000000000226</c:v>
                </c:pt>
                <c:pt idx="352">
                  <c:v>4.4874666666666894</c:v>
                </c:pt>
                <c:pt idx="353">
                  <c:v>4.4945333333333561</c:v>
                </c:pt>
                <c:pt idx="354">
                  <c:v>4.5016000000000229</c:v>
                </c:pt>
                <c:pt idx="355">
                  <c:v>4.5086666666666897</c:v>
                </c:pt>
                <c:pt idx="356">
                  <c:v>4.5157333333333565</c:v>
                </c:pt>
                <c:pt idx="357">
                  <c:v>4.5228000000000232</c:v>
                </c:pt>
                <c:pt idx="358">
                  <c:v>4.52986666666669</c:v>
                </c:pt>
                <c:pt idx="359">
                  <c:v>4.5369333333333568</c:v>
                </c:pt>
                <c:pt idx="360">
                  <c:v>4.5440000000000236</c:v>
                </c:pt>
                <c:pt idx="361">
                  <c:v>4.5510666666666904</c:v>
                </c:pt>
                <c:pt idx="362">
                  <c:v>4.5581333333333571</c:v>
                </c:pt>
                <c:pt idx="363">
                  <c:v>4.5652000000000239</c:v>
                </c:pt>
                <c:pt idx="364">
                  <c:v>4.5722666666666907</c:v>
                </c:pt>
                <c:pt idx="365">
                  <c:v>4.5793333333333575</c:v>
                </c:pt>
                <c:pt idx="366">
                  <c:v>4.5864000000000242</c:v>
                </c:pt>
                <c:pt idx="367">
                  <c:v>4.593466666666691</c:v>
                </c:pt>
                <c:pt idx="368">
                  <c:v>4.6005333333333578</c:v>
                </c:pt>
                <c:pt idx="369">
                  <c:v>4.6076000000000246</c:v>
                </c:pt>
                <c:pt idx="370">
                  <c:v>4.6146666666666913</c:v>
                </c:pt>
                <c:pt idx="371">
                  <c:v>4.6217333333333581</c:v>
                </c:pt>
                <c:pt idx="372">
                  <c:v>4.6288000000000249</c:v>
                </c:pt>
                <c:pt idx="373">
                  <c:v>4.6358666666666917</c:v>
                </c:pt>
                <c:pt idx="374">
                  <c:v>4.6429333333333584</c:v>
                </c:pt>
                <c:pt idx="375">
                  <c:v>4.6500000000000252</c:v>
                </c:pt>
                <c:pt idx="376">
                  <c:v>4.657066666666692</c:v>
                </c:pt>
                <c:pt idx="377">
                  <c:v>4.6641333333333588</c:v>
                </c:pt>
                <c:pt idx="378">
                  <c:v>4.6712000000000256</c:v>
                </c:pt>
                <c:pt idx="379">
                  <c:v>4.6782666666666923</c:v>
                </c:pt>
                <c:pt idx="380">
                  <c:v>4.6853333333333591</c:v>
                </c:pt>
                <c:pt idx="381">
                  <c:v>4.6924000000000259</c:v>
                </c:pt>
                <c:pt idx="382">
                  <c:v>4.6994666666666927</c:v>
                </c:pt>
                <c:pt idx="383">
                  <c:v>4.7065333333333594</c:v>
                </c:pt>
                <c:pt idx="384">
                  <c:v>4.7136000000000262</c:v>
                </c:pt>
                <c:pt idx="385">
                  <c:v>4.720666666666693</c:v>
                </c:pt>
                <c:pt idx="386">
                  <c:v>4.7277333333333598</c:v>
                </c:pt>
                <c:pt idx="387">
                  <c:v>4.7348000000000265</c:v>
                </c:pt>
                <c:pt idx="388">
                  <c:v>4.7418666666666933</c:v>
                </c:pt>
                <c:pt idx="389">
                  <c:v>4.7489333333333601</c:v>
                </c:pt>
                <c:pt idx="390">
                  <c:v>4.7560000000000269</c:v>
                </c:pt>
                <c:pt idx="391">
                  <c:v>4.7630666666666936</c:v>
                </c:pt>
                <c:pt idx="392">
                  <c:v>4.7701333333333604</c:v>
                </c:pt>
                <c:pt idx="393">
                  <c:v>4.7772000000000272</c:v>
                </c:pt>
                <c:pt idx="394">
                  <c:v>4.784266666666694</c:v>
                </c:pt>
                <c:pt idx="395">
                  <c:v>4.7913333333333608</c:v>
                </c:pt>
                <c:pt idx="396">
                  <c:v>4.7984000000000275</c:v>
                </c:pt>
                <c:pt idx="397">
                  <c:v>4.8054666666666943</c:v>
                </c:pt>
                <c:pt idx="398">
                  <c:v>4.8125333333333611</c:v>
                </c:pt>
                <c:pt idx="399">
                  <c:v>4.8196000000000279</c:v>
                </c:pt>
                <c:pt idx="400">
                  <c:v>4.8266666666666946</c:v>
                </c:pt>
                <c:pt idx="401">
                  <c:v>4.8337333333333614</c:v>
                </c:pt>
                <c:pt idx="402">
                  <c:v>4.8408000000000282</c:v>
                </c:pt>
                <c:pt idx="403">
                  <c:v>4.847866666666695</c:v>
                </c:pt>
                <c:pt idx="404">
                  <c:v>4.8549333333333617</c:v>
                </c:pt>
                <c:pt idx="405">
                  <c:v>4.8620000000000285</c:v>
                </c:pt>
                <c:pt idx="406">
                  <c:v>4.8690666666666953</c:v>
                </c:pt>
                <c:pt idx="407">
                  <c:v>4.8761333333333621</c:v>
                </c:pt>
                <c:pt idx="408">
                  <c:v>4.8832000000000289</c:v>
                </c:pt>
                <c:pt idx="409">
                  <c:v>4.8902666666666956</c:v>
                </c:pt>
                <c:pt idx="410">
                  <c:v>4.8973333333333624</c:v>
                </c:pt>
                <c:pt idx="411">
                  <c:v>4.9044000000000292</c:v>
                </c:pt>
                <c:pt idx="412">
                  <c:v>4.911466666666696</c:v>
                </c:pt>
                <c:pt idx="413">
                  <c:v>4.9185333333333627</c:v>
                </c:pt>
                <c:pt idx="414">
                  <c:v>4.9256000000000295</c:v>
                </c:pt>
                <c:pt idx="415">
                  <c:v>4.9326666666666963</c:v>
                </c:pt>
                <c:pt idx="416">
                  <c:v>4.9397333333333631</c:v>
                </c:pt>
                <c:pt idx="417">
                  <c:v>4.9468000000000298</c:v>
                </c:pt>
                <c:pt idx="418">
                  <c:v>4.9538666666666966</c:v>
                </c:pt>
                <c:pt idx="419">
                  <c:v>4.9609333333333634</c:v>
                </c:pt>
                <c:pt idx="420">
                  <c:v>4.9680000000000302</c:v>
                </c:pt>
                <c:pt idx="421">
                  <c:v>4.9750666666666969</c:v>
                </c:pt>
                <c:pt idx="422">
                  <c:v>4.9821333333333637</c:v>
                </c:pt>
                <c:pt idx="423">
                  <c:v>4.9892000000000305</c:v>
                </c:pt>
                <c:pt idx="424">
                  <c:v>4.9962666666666973</c:v>
                </c:pt>
                <c:pt idx="425">
                  <c:v>5.0033333333333641</c:v>
                </c:pt>
                <c:pt idx="426">
                  <c:v>5.0104000000000308</c:v>
                </c:pt>
                <c:pt idx="427">
                  <c:v>5.0174666666666976</c:v>
                </c:pt>
                <c:pt idx="428">
                  <c:v>5.0245333333333644</c:v>
                </c:pt>
                <c:pt idx="429">
                  <c:v>5.0316000000000312</c:v>
                </c:pt>
                <c:pt idx="430">
                  <c:v>5.0386666666666979</c:v>
                </c:pt>
                <c:pt idx="431">
                  <c:v>5.0457333333333647</c:v>
                </c:pt>
                <c:pt idx="432">
                  <c:v>5.0528000000000315</c:v>
                </c:pt>
                <c:pt idx="433">
                  <c:v>5.0598666666666983</c:v>
                </c:pt>
                <c:pt idx="434">
                  <c:v>5.066933333333365</c:v>
                </c:pt>
                <c:pt idx="435">
                  <c:v>5.0740000000000318</c:v>
                </c:pt>
                <c:pt idx="436">
                  <c:v>5.0810666666666986</c:v>
                </c:pt>
                <c:pt idx="437">
                  <c:v>5.0881333333333654</c:v>
                </c:pt>
                <c:pt idx="438">
                  <c:v>5.0952000000000321</c:v>
                </c:pt>
                <c:pt idx="439">
                  <c:v>5.1022666666666989</c:v>
                </c:pt>
                <c:pt idx="440">
                  <c:v>5.1093333333333657</c:v>
                </c:pt>
                <c:pt idx="441">
                  <c:v>5.1164000000000325</c:v>
                </c:pt>
                <c:pt idx="442">
                  <c:v>5.1234666666666993</c:v>
                </c:pt>
                <c:pt idx="443">
                  <c:v>5.130533333333366</c:v>
                </c:pt>
                <c:pt idx="444">
                  <c:v>5.1376000000000328</c:v>
                </c:pt>
                <c:pt idx="445">
                  <c:v>5.1446666666666996</c:v>
                </c:pt>
                <c:pt idx="446">
                  <c:v>5.1517333333333664</c:v>
                </c:pt>
                <c:pt idx="447">
                  <c:v>5.1588000000000331</c:v>
                </c:pt>
                <c:pt idx="448">
                  <c:v>5.1658666666666999</c:v>
                </c:pt>
                <c:pt idx="449">
                  <c:v>5.1729333333333667</c:v>
                </c:pt>
                <c:pt idx="450">
                  <c:v>5.1800000000000335</c:v>
                </c:pt>
                <c:pt idx="451">
                  <c:v>5.1870666666667002</c:v>
                </c:pt>
                <c:pt idx="452">
                  <c:v>5.194133333333367</c:v>
                </c:pt>
                <c:pt idx="453">
                  <c:v>5.2012000000000338</c:v>
                </c:pt>
                <c:pt idx="454">
                  <c:v>5.2082666666667006</c:v>
                </c:pt>
                <c:pt idx="455">
                  <c:v>5.2153333333333673</c:v>
                </c:pt>
                <c:pt idx="456">
                  <c:v>5.2224000000000341</c:v>
                </c:pt>
                <c:pt idx="457">
                  <c:v>5.2294666666667009</c:v>
                </c:pt>
                <c:pt idx="458">
                  <c:v>5.2365333333333677</c:v>
                </c:pt>
                <c:pt idx="459">
                  <c:v>5.2436000000000345</c:v>
                </c:pt>
                <c:pt idx="460">
                  <c:v>5.2506666666667012</c:v>
                </c:pt>
                <c:pt idx="461">
                  <c:v>5.257733333333368</c:v>
                </c:pt>
                <c:pt idx="462">
                  <c:v>5.2648000000000348</c:v>
                </c:pt>
                <c:pt idx="463">
                  <c:v>5.2718666666667016</c:v>
                </c:pt>
                <c:pt idx="464">
                  <c:v>5.2789333333333683</c:v>
                </c:pt>
                <c:pt idx="465">
                  <c:v>5.2860000000000351</c:v>
                </c:pt>
                <c:pt idx="466">
                  <c:v>5.2930666666667019</c:v>
                </c:pt>
                <c:pt idx="467">
                  <c:v>5.3001333333333687</c:v>
                </c:pt>
                <c:pt idx="468">
                  <c:v>5.3072000000000354</c:v>
                </c:pt>
                <c:pt idx="469">
                  <c:v>5.3142666666667022</c:v>
                </c:pt>
                <c:pt idx="470">
                  <c:v>5.321333333333369</c:v>
                </c:pt>
                <c:pt idx="471">
                  <c:v>5.3284000000000358</c:v>
                </c:pt>
                <c:pt idx="472">
                  <c:v>5.3354666666667026</c:v>
                </c:pt>
                <c:pt idx="473">
                  <c:v>5.3425333333333693</c:v>
                </c:pt>
                <c:pt idx="474">
                  <c:v>5.3496000000000361</c:v>
                </c:pt>
                <c:pt idx="475">
                  <c:v>5.3566666666667029</c:v>
                </c:pt>
                <c:pt idx="476">
                  <c:v>5.3637333333333697</c:v>
                </c:pt>
                <c:pt idx="477">
                  <c:v>5.3708000000000364</c:v>
                </c:pt>
                <c:pt idx="478">
                  <c:v>5.3778666666667032</c:v>
                </c:pt>
                <c:pt idx="479">
                  <c:v>5.38493333333337</c:v>
                </c:pt>
                <c:pt idx="480">
                  <c:v>5.3920000000000368</c:v>
                </c:pt>
                <c:pt idx="481">
                  <c:v>5.3990666666667035</c:v>
                </c:pt>
                <c:pt idx="482">
                  <c:v>5.4061333333333703</c:v>
                </c:pt>
                <c:pt idx="483">
                  <c:v>5.4132000000000371</c:v>
                </c:pt>
                <c:pt idx="484">
                  <c:v>5.4202666666667039</c:v>
                </c:pt>
                <c:pt idx="485">
                  <c:v>5.4273333333333706</c:v>
                </c:pt>
                <c:pt idx="486">
                  <c:v>5.4344000000000374</c:v>
                </c:pt>
                <c:pt idx="487">
                  <c:v>5.4414666666667042</c:v>
                </c:pt>
                <c:pt idx="488">
                  <c:v>5.448533333333371</c:v>
                </c:pt>
                <c:pt idx="489">
                  <c:v>5.4556000000000378</c:v>
                </c:pt>
                <c:pt idx="490">
                  <c:v>5.4626666666667045</c:v>
                </c:pt>
                <c:pt idx="491">
                  <c:v>5.4697333333333713</c:v>
                </c:pt>
                <c:pt idx="492">
                  <c:v>5.4768000000000381</c:v>
                </c:pt>
                <c:pt idx="493">
                  <c:v>5.4838666666667049</c:v>
                </c:pt>
                <c:pt idx="494">
                  <c:v>5.4909333333333716</c:v>
                </c:pt>
                <c:pt idx="495">
                  <c:v>5.4980000000000384</c:v>
                </c:pt>
                <c:pt idx="496">
                  <c:v>5.5050666666667052</c:v>
                </c:pt>
                <c:pt idx="497">
                  <c:v>5.512133333333372</c:v>
                </c:pt>
                <c:pt idx="498">
                  <c:v>5.5192000000000387</c:v>
                </c:pt>
                <c:pt idx="499">
                  <c:v>5.5262666666667055</c:v>
                </c:pt>
                <c:pt idx="500">
                  <c:v>5.5333333333333723</c:v>
                </c:pt>
                <c:pt idx="501">
                  <c:v>5.5404000000000391</c:v>
                </c:pt>
                <c:pt idx="502">
                  <c:v>5.5474666666667058</c:v>
                </c:pt>
                <c:pt idx="503">
                  <c:v>5.5545333333333726</c:v>
                </c:pt>
                <c:pt idx="504">
                  <c:v>5.5616000000000394</c:v>
                </c:pt>
                <c:pt idx="505">
                  <c:v>5.5686666666667062</c:v>
                </c:pt>
                <c:pt idx="506">
                  <c:v>5.575733333333373</c:v>
                </c:pt>
                <c:pt idx="507">
                  <c:v>5.5828000000000397</c:v>
                </c:pt>
                <c:pt idx="508">
                  <c:v>5.5898666666667065</c:v>
                </c:pt>
                <c:pt idx="509">
                  <c:v>5.5969333333333733</c:v>
                </c:pt>
                <c:pt idx="510">
                  <c:v>5.6040000000000401</c:v>
                </c:pt>
                <c:pt idx="511">
                  <c:v>5.6110666666667068</c:v>
                </c:pt>
                <c:pt idx="512">
                  <c:v>5.6181333333333736</c:v>
                </c:pt>
                <c:pt idx="513">
                  <c:v>5.6252000000000404</c:v>
                </c:pt>
                <c:pt idx="514">
                  <c:v>5.6322666666667072</c:v>
                </c:pt>
                <c:pt idx="515">
                  <c:v>5.6393333333333739</c:v>
                </c:pt>
                <c:pt idx="516">
                  <c:v>5.6464000000000407</c:v>
                </c:pt>
                <c:pt idx="517">
                  <c:v>5.6534666666667075</c:v>
                </c:pt>
                <c:pt idx="518">
                  <c:v>5.6605333333333743</c:v>
                </c:pt>
                <c:pt idx="519">
                  <c:v>5.667600000000041</c:v>
                </c:pt>
                <c:pt idx="520">
                  <c:v>5.6746666666667078</c:v>
                </c:pt>
                <c:pt idx="521">
                  <c:v>5.6817333333333746</c:v>
                </c:pt>
                <c:pt idx="522">
                  <c:v>5.6888000000000414</c:v>
                </c:pt>
                <c:pt idx="523">
                  <c:v>5.6958666666667082</c:v>
                </c:pt>
                <c:pt idx="524">
                  <c:v>5.7029333333333749</c:v>
                </c:pt>
                <c:pt idx="525">
                  <c:v>5.7100000000000417</c:v>
                </c:pt>
                <c:pt idx="526">
                  <c:v>5.7170666666667085</c:v>
                </c:pt>
                <c:pt idx="527">
                  <c:v>5.7241333333333753</c:v>
                </c:pt>
                <c:pt idx="528">
                  <c:v>5.731200000000042</c:v>
                </c:pt>
                <c:pt idx="529">
                  <c:v>5.7382666666667088</c:v>
                </c:pt>
                <c:pt idx="530">
                  <c:v>5.7453333333333756</c:v>
                </c:pt>
                <c:pt idx="531">
                  <c:v>5.7524000000000424</c:v>
                </c:pt>
                <c:pt idx="532">
                  <c:v>5.7594666666667091</c:v>
                </c:pt>
                <c:pt idx="533">
                  <c:v>5.7665333333333759</c:v>
                </c:pt>
                <c:pt idx="534">
                  <c:v>5.7736000000000427</c:v>
                </c:pt>
                <c:pt idx="535">
                  <c:v>5.7806666666667095</c:v>
                </c:pt>
                <c:pt idx="536">
                  <c:v>5.7877333333333763</c:v>
                </c:pt>
                <c:pt idx="537">
                  <c:v>5.794800000000043</c:v>
                </c:pt>
                <c:pt idx="538">
                  <c:v>5.8018666666667098</c:v>
                </c:pt>
                <c:pt idx="539">
                  <c:v>5.8089333333333766</c:v>
                </c:pt>
                <c:pt idx="540">
                  <c:v>5.8160000000000434</c:v>
                </c:pt>
                <c:pt idx="541">
                  <c:v>5.8230666666667101</c:v>
                </c:pt>
                <c:pt idx="542">
                  <c:v>5.8301333333333769</c:v>
                </c:pt>
                <c:pt idx="543">
                  <c:v>5.8372000000000437</c:v>
                </c:pt>
                <c:pt idx="544">
                  <c:v>5.8442666666667105</c:v>
                </c:pt>
                <c:pt idx="545">
                  <c:v>5.8513333333333772</c:v>
                </c:pt>
                <c:pt idx="546">
                  <c:v>5.858400000000044</c:v>
                </c:pt>
                <c:pt idx="547">
                  <c:v>5.8654666666667108</c:v>
                </c:pt>
                <c:pt idx="548">
                  <c:v>5.8725333333333776</c:v>
                </c:pt>
                <c:pt idx="549">
                  <c:v>5.8796000000000443</c:v>
                </c:pt>
                <c:pt idx="550">
                  <c:v>5.8866666666667111</c:v>
                </c:pt>
                <c:pt idx="551">
                  <c:v>5.8937333333333779</c:v>
                </c:pt>
                <c:pt idx="552">
                  <c:v>5.9008000000000447</c:v>
                </c:pt>
                <c:pt idx="553">
                  <c:v>5.9078666666667115</c:v>
                </c:pt>
                <c:pt idx="554">
                  <c:v>5.9149333333333782</c:v>
                </c:pt>
                <c:pt idx="555">
                  <c:v>5.922000000000045</c:v>
                </c:pt>
                <c:pt idx="556">
                  <c:v>5.9290666666667118</c:v>
                </c:pt>
                <c:pt idx="557">
                  <c:v>5.9361333333333786</c:v>
                </c:pt>
                <c:pt idx="558">
                  <c:v>5.9432000000000453</c:v>
                </c:pt>
                <c:pt idx="559">
                  <c:v>5.9502666666667121</c:v>
                </c:pt>
                <c:pt idx="560">
                  <c:v>5.9573333333333789</c:v>
                </c:pt>
                <c:pt idx="561">
                  <c:v>5.9644000000000457</c:v>
                </c:pt>
                <c:pt idx="562">
                  <c:v>5.9714666666667124</c:v>
                </c:pt>
                <c:pt idx="563">
                  <c:v>5.9785333333333792</c:v>
                </c:pt>
                <c:pt idx="564">
                  <c:v>5.985600000000046</c:v>
                </c:pt>
                <c:pt idx="565">
                  <c:v>5.9926666666667128</c:v>
                </c:pt>
                <c:pt idx="566">
                  <c:v>5.9997333333333795</c:v>
                </c:pt>
                <c:pt idx="567">
                  <c:v>6.0068000000000463</c:v>
                </c:pt>
                <c:pt idx="568">
                  <c:v>6.0138666666667131</c:v>
                </c:pt>
                <c:pt idx="569">
                  <c:v>6.0209333333333799</c:v>
                </c:pt>
                <c:pt idx="570">
                  <c:v>6.0280000000000467</c:v>
                </c:pt>
                <c:pt idx="571">
                  <c:v>6.0350666666667134</c:v>
                </c:pt>
                <c:pt idx="572">
                  <c:v>6.0421333333333802</c:v>
                </c:pt>
                <c:pt idx="573">
                  <c:v>6.049200000000047</c:v>
                </c:pt>
                <c:pt idx="574">
                  <c:v>6.0562666666667138</c:v>
                </c:pt>
                <c:pt idx="575">
                  <c:v>6.0633333333333805</c:v>
                </c:pt>
                <c:pt idx="576">
                  <c:v>6.0704000000000473</c:v>
                </c:pt>
                <c:pt idx="577">
                  <c:v>6.0774666666667141</c:v>
                </c:pt>
                <c:pt idx="578">
                  <c:v>6.0845333333333809</c:v>
                </c:pt>
                <c:pt idx="579">
                  <c:v>6.0916000000000476</c:v>
                </c:pt>
                <c:pt idx="580">
                  <c:v>6.0986666666667144</c:v>
                </c:pt>
                <c:pt idx="581">
                  <c:v>6.1057333333333812</c:v>
                </c:pt>
                <c:pt idx="582">
                  <c:v>6.112800000000048</c:v>
                </c:pt>
                <c:pt idx="583">
                  <c:v>6.1198666666667147</c:v>
                </c:pt>
                <c:pt idx="584">
                  <c:v>6.1269333333333815</c:v>
                </c:pt>
                <c:pt idx="585">
                  <c:v>6.1340000000000483</c:v>
                </c:pt>
                <c:pt idx="586">
                  <c:v>6.1410666666667151</c:v>
                </c:pt>
                <c:pt idx="587">
                  <c:v>6.1481333333333819</c:v>
                </c:pt>
                <c:pt idx="588">
                  <c:v>6.1552000000000486</c:v>
                </c:pt>
                <c:pt idx="589">
                  <c:v>6.1622666666667154</c:v>
                </c:pt>
                <c:pt idx="590">
                  <c:v>6.1693333333333822</c:v>
                </c:pt>
                <c:pt idx="591">
                  <c:v>6.176400000000049</c:v>
                </c:pt>
                <c:pt idx="592">
                  <c:v>6.1834666666667157</c:v>
                </c:pt>
                <c:pt idx="593">
                  <c:v>6.1905333333333825</c:v>
                </c:pt>
                <c:pt idx="594">
                  <c:v>6.1976000000000493</c:v>
                </c:pt>
                <c:pt idx="595">
                  <c:v>6.2046666666667161</c:v>
                </c:pt>
                <c:pt idx="596">
                  <c:v>6.2117333333333828</c:v>
                </c:pt>
                <c:pt idx="597">
                  <c:v>6.2188000000000496</c:v>
                </c:pt>
                <c:pt idx="598">
                  <c:v>6.2258666666667164</c:v>
                </c:pt>
                <c:pt idx="599">
                  <c:v>6.2329333333333832</c:v>
                </c:pt>
                <c:pt idx="600">
                  <c:v>6.24000000000005</c:v>
                </c:pt>
                <c:pt idx="601">
                  <c:v>6.2470666666667167</c:v>
                </c:pt>
                <c:pt idx="602">
                  <c:v>6.2541333333333835</c:v>
                </c:pt>
                <c:pt idx="603">
                  <c:v>6.2612000000000503</c:v>
                </c:pt>
                <c:pt idx="604">
                  <c:v>6.2682666666667171</c:v>
                </c:pt>
                <c:pt idx="605">
                  <c:v>6.2753333333333838</c:v>
                </c:pt>
                <c:pt idx="606">
                  <c:v>6.2824000000000506</c:v>
                </c:pt>
                <c:pt idx="607">
                  <c:v>6.2894666666667174</c:v>
                </c:pt>
                <c:pt idx="608">
                  <c:v>6.2965333333333842</c:v>
                </c:pt>
                <c:pt idx="609">
                  <c:v>6.3036000000000509</c:v>
                </c:pt>
                <c:pt idx="610">
                  <c:v>6.3106666666667177</c:v>
                </c:pt>
                <c:pt idx="611">
                  <c:v>6.3177333333333845</c:v>
                </c:pt>
                <c:pt idx="612">
                  <c:v>6.3248000000000513</c:v>
                </c:pt>
                <c:pt idx="613">
                  <c:v>6.331866666666718</c:v>
                </c:pt>
                <c:pt idx="614">
                  <c:v>6.3389333333333848</c:v>
                </c:pt>
                <c:pt idx="615">
                  <c:v>6.3460000000000516</c:v>
                </c:pt>
                <c:pt idx="616">
                  <c:v>6.3530666666667184</c:v>
                </c:pt>
                <c:pt idx="617">
                  <c:v>6.3601333333333852</c:v>
                </c:pt>
                <c:pt idx="618">
                  <c:v>6.3672000000000519</c:v>
                </c:pt>
                <c:pt idx="619">
                  <c:v>6.3742666666667187</c:v>
                </c:pt>
                <c:pt idx="620">
                  <c:v>6.3813333333333855</c:v>
                </c:pt>
                <c:pt idx="621">
                  <c:v>6.3884000000000523</c:v>
                </c:pt>
                <c:pt idx="622">
                  <c:v>6.395466666666719</c:v>
                </c:pt>
                <c:pt idx="623">
                  <c:v>6.4025333333333858</c:v>
                </c:pt>
                <c:pt idx="624">
                  <c:v>6.4096000000000526</c:v>
                </c:pt>
                <c:pt idx="625">
                  <c:v>6.4166666666667194</c:v>
                </c:pt>
                <c:pt idx="626">
                  <c:v>6.4237333333333861</c:v>
                </c:pt>
                <c:pt idx="627">
                  <c:v>6.4308000000000529</c:v>
                </c:pt>
                <c:pt idx="628">
                  <c:v>6.4378666666667197</c:v>
                </c:pt>
                <c:pt idx="629">
                  <c:v>6.4449333333333865</c:v>
                </c:pt>
                <c:pt idx="630">
                  <c:v>6.4520000000000532</c:v>
                </c:pt>
                <c:pt idx="631">
                  <c:v>6.45906666666672</c:v>
                </c:pt>
                <c:pt idx="632">
                  <c:v>6.4661333333333868</c:v>
                </c:pt>
                <c:pt idx="633">
                  <c:v>6.4732000000000536</c:v>
                </c:pt>
                <c:pt idx="634">
                  <c:v>6.4802666666667204</c:v>
                </c:pt>
                <c:pt idx="635">
                  <c:v>6.4873333333333871</c:v>
                </c:pt>
                <c:pt idx="636">
                  <c:v>6.4944000000000539</c:v>
                </c:pt>
                <c:pt idx="637">
                  <c:v>6.5014666666667207</c:v>
                </c:pt>
                <c:pt idx="638">
                  <c:v>6.5085333333333875</c:v>
                </c:pt>
                <c:pt idx="639">
                  <c:v>6.5156000000000542</c:v>
                </c:pt>
                <c:pt idx="640">
                  <c:v>6.522666666666721</c:v>
                </c:pt>
                <c:pt idx="641">
                  <c:v>6.5297333333333878</c:v>
                </c:pt>
                <c:pt idx="642">
                  <c:v>6.5368000000000546</c:v>
                </c:pt>
                <c:pt idx="643">
                  <c:v>6.5438666666667213</c:v>
                </c:pt>
                <c:pt idx="644">
                  <c:v>6.5509333333333881</c:v>
                </c:pt>
                <c:pt idx="645">
                  <c:v>6.5580000000000549</c:v>
                </c:pt>
                <c:pt idx="646">
                  <c:v>6.5650666666667217</c:v>
                </c:pt>
                <c:pt idx="647">
                  <c:v>6.5721333333333884</c:v>
                </c:pt>
                <c:pt idx="648">
                  <c:v>6.5792000000000552</c:v>
                </c:pt>
                <c:pt idx="649">
                  <c:v>6.586266666666722</c:v>
                </c:pt>
                <c:pt idx="650">
                  <c:v>6.5933333333333888</c:v>
                </c:pt>
                <c:pt idx="651">
                  <c:v>6.6004000000000556</c:v>
                </c:pt>
                <c:pt idx="652">
                  <c:v>6.6074666666667223</c:v>
                </c:pt>
                <c:pt idx="653">
                  <c:v>6.6145333333333891</c:v>
                </c:pt>
                <c:pt idx="654">
                  <c:v>6.6216000000000559</c:v>
                </c:pt>
                <c:pt idx="655">
                  <c:v>6.6286666666667227</c:v>
                </c:pt>
                <c:pt idx="656">
                  <c:v>6.6357333333333894</c:v>
                </c:pt>
                <c:pt idx="657">
                  <c:v>6.6428000000000562</c:v>
                </c:pt>
                <c:pt idx="658">
                  <c:v>6.649866666666723</c:v>
                </c:pt>
                <c:pt idx="659">
                  <c:v>6.6569333333333898</c:v>
                </c:pt>
                <c:pt idx="660">
                  <c:v>6.6640000000000565</c:v>
                </c:pt>
                <c:pt idx="661">
                  <c:v>6.6710666666667233</c:v>
                </c:pt>
                <c:pt idx="662">
                  <c:v>6.6781333333333901</c:v>
                </c:pt>
                <c:pt idx="663">
                  <c:v>6.6852000000000569</c:v>
                </c:pt>
                <c:pt idx="664">
                  <c:v>6.6922666666667237</c:v>
                </c:pt>
                <c:pt idx="665">
                  <c:v>6.6993333333333904</c:v>
                </c:pt>
                <c:pt idx="666">
                  <c:v>6.7064000000000572</c:v>
                </c:pt>
                <c:pt idx="667">
                  <c:v>6.713466666666724</c:v>
                </c:pt>
                <c:pt idx="668">
                  <c:v>6.7205333333333908</c:v>
                </c:pt>
                <c:pt idx="669">
                  <c:v>6.7276000000000575</c:v>
                </c:pt>
                <c:pt idx="670">
                  <c:v>6.7346666666667243</c:v>
                </c:pt>
                <c:pt idx="671">
                  <c:v>6.7417333333333911</c:v>
                </c:pt>
                <c:pt idx="672">
                  <c:v>6.7488000000000579</c:v>
                </c:pt>
                <c:pt idx="673">
                  <c:v>6.7558666666667246</c:v>
                </c:pt>
                <c:pt idx="674">
                  <c:v>6.7629333333333914</c:v>
                </c:pt>
                <c:pt idx="675">
                  <c:v>6.7700000000000582</c:v>
                </c:pt>
                <c:pt idx="676">
                  <c:v>6.777066666666725</c:v>
                </c:pt>
                <c:pt idx="677">
                  <c:v>6.7841333333333917</c:v>
                </c:pt>
                <c:pt idx="678">
                  <c:v>6.7912000000000585</c:v>
                </c:pt>
                <c:pt idx="679">
                  <c:v>6.7982666666667253</c:v>
                </c:pt>
                <c:pt idx="680">
                  <c:v>6.8053333333333921</c:v>
                </c:pt>
                <c:pt idx="681">
                  <c:v>6.8124000000000589</c:v>
                </c:pt>
                <c:pt idx="682">
                  <c:v>6.8194666666667256</c:v>
                </c:pt>
                <c:pt idx="683">
                  <c:v>6.8265333333333924</c:v>
                </c:pt>
                <c:pt idx="684">
                  <c:v>6.8336000000000592</c:v>
                </c:pt>
                <c:pt idx="685">
                  <c:v>6.840666666666726</c:v>
                </c:pt>
                <c:pt idx="686">
                  <c:v>6.8477333333333927</c:v>
                </c:pt>
                <c:pt idx="687">
                  <c:v>6.8548000000000595</c:v>
                </c:pt>
                <c:pt idx="688">
                  <c:v>6.8618666666667263</c:v>
                </c:pt>
                <c:pt idx="689">
                  <c:v>6.8689333333333931</c:v>
                </c:pt>
                <c:pt idx="690">
                  <c:v>6.8760000000000598</c:v>
                </c:pt>
                <c:pt idx="691">
                  <c:v>6.8830666666667266</c:v>
                </c:pt>
                <c:pt idx="692">
                  <c:v>6.8901333333333934</c:v>
                </c:pt>
                <c:pt idx="693">
                  <c:v>6.8972000000000602</c:v>
                </c:pt>
                <c:pt idx="694">
                  <c:v>6.9042666666667269</c:v>
                </c:pt>
                <c:pt idx="695">
                  <c:v>6.9113333333333937</c:v>
                </c:pt>
                <c:pt idx="696">
                  <c:v>6.9184000000000605</c:v>
                </c:pt>
                <c:pt idx="697">
                  <c:v>6.9254666666667273</c:v>
                </c:pt>
                <c:pt idx="698">
                  <c:v>6.9325333333333941</c:v>
                </c:pt>
                <c:pt idx="699">
                  <c:v>6.9396000000000608</c:v>
                </c:pt>
                <c:pt idx="700">
                  <c:v>6.9466666666667276</c:v>
                </c:pt>
                <c:pt idx="701">
                  <c:v>6.9537333333333944</c:v>
                </c:pt>
                <c:pt idx="702">
                  <c:v>6.9608000000000612</c:v>
                </c:pt>
                <c:pt idx="703">
                  <c:v>6.9678666666667279</c:v>
                </c:pt>
                <c:pt idx="704">
                  <c:v>6.9749333333333947</c:v>
                </c:pt>
                <c:pt idx="705">
                  <c:v>6.9820000000000615</c:v>
                </c:pt>
                <c:pt idx="706">
                  <c:v>6.9890666666667283</c:v>
                </c:pt>
                <c:pt idx="707">
                  <c:v>6.996133333333395</c:v>
                </c:pt>
                <c:pt idx="708">
                  <c:v>7.0032000000000618</c:v>
                </c:pt>
                <c:pt idx="709">
                  <c:v>7.0102666666667286</c:v>
                </c:pt>
                <c:pt idx="710">
                  <c:v>7.0173333333333954</c:v>
                </c:pt>
                <c:pt idx="711">
                  <c:v>7.0244000000000621</c:v>
                </c:pt>
                <c:pt idx="712">
                  <c:v>7.0314666666667289</c:v>
                </c:pt>
                <c:pt idx="713">
                  <c:v>7.0385333333333957</c:v>
                </c:pt>
                <c:pt idx="714">
                  <c:v>7.0456000000000625</c:v>
                </c:pt>
                <c:pt idx="715">
                  <c:v>7.0526666666667293</c:v>
                </c:pt>
                <c:pt idx="716">
                  <c:v>7.059733333333396</c:v>
                </c:pt>
                <c:pt idx="717">
                  <c:v>7.0668000000000628</c:v>
                </c:pt>
                <c:pt idx="718">
                  <c:v>7.0738666666667296</c:v>
                </c:pt>
                <c:pt idx="719">
                  <c:v>7.0809333333333964</c:v>
                </c:pt>
                <c:pt idx="720">
                  <c:v>7.0880000000000631</c:v>
                </c:pt>
                <c:pt idx="721">
                  <c:v>7.0950666666667299</c:v>
                </c:pt>
                <c:pt idx="722">
                  <c:v>7.1021333333333967</c:v>
                </c:pt>
                <c:pt idx="723">
                  <c:v>7.1092000000000635</c:v>
                </c:pt>
                <c:pt idx="724">
                  <c:v>7.1162666666667302</c:v>
                </c:pt>
                <c:pt idx="725">
                  <c:v>7.123333333333397</c:v>
                </c:pt>
                <c:pt idx="726">
                  <c:v>7.1304000000000638</c:v>
                </c:pt>
                <c:pt idx="727">
                  <c:v>7.1374666666667306</c:v>
                </c:pt>
                <c:pt idx="728">
                  <c:v>7.1445333333333974</c:v>
                </c:pt>
                <c:pt idx="729">
                  <c:v>7.1516000000000641</c:v>
                </c:pt>
                <c:pt idx="730">
                  <c:v>7.1586666666667309</c:v>
                </c:pt>
                <c:pt idx="731">
                  <c:v>7.1657333333333977</c:v>
                </c:pt>
                <c:pt idx="732">
                  <c:v>7.1728000000000645</c:v>
                </c:pt>
                <c:pt idx="733">
                  <c:v>7.1798666666667312</c:v>
                </c:pt>
                <c:pt idx="734">
                  <c:v>7.186933333333398</c:v>
                </c:pt>
                <c:pt idx="735">
                  <c:v>7.1940000000000648</c:v>
                </c:pt>
                <c:pt idx="736">
                  <c:v>7.2010666666667316</c:v>
                </c:pt>
                <c:pt idx="737">
                  <c:v>7.2081333333333983</c:v>
                </c:pt>
                <c:pt idx="738">
                  <c:v>7.2152000000000651</c:v>
                </c:pt>
                <c:pt idx="739">
                  <c:v>7.2222666666667319</c:v>
                </c:pt>
                <c:pt idx="740">
                  <c:v>7.2293333333333987</c:v>
                </c:pt>
                <c:pt idx="741">
                  <c:v>7.2364000000000654</c:v>
                </c:pt>
                <c:pt idx="742">
                  <c:v>7.2434666666667322</c:v>
                </c:pt>
                <c:pt idx="743">
                  <c:v>7.250533333333399</c:v>
                </c:pt>
                <c:pt idx="744">
                  <c:v>7.2576000000000658</c:v>
                </c:pt>
                <c:pt idx="745">
                  <c:v>7.2646666666667326</c:v>
                </c:pt>
                <c:pt idx="746">
                  <c:v>7.2717333333333993</c:v>
                </c:pt>
                <c:pt idx="747">
                  <c:v>7.2788000000000661</c:v>
                </c:pt>
                <c:pt idx="748">
                  <c:v>7.2858666666667329</c:v>
                </c:pt>
                <c:pt idx="749">
                  <c:v>7.2929333333333997</c:v>
                </c:pt>
                <c:pt idx="750">
                  <c:v>7.3000000000000664</c:v>
                </c:pt>
                <c:pt idx="751">
                  <c:v>7.3070666666667332</c:v>
                </c:pt>
                <c:pt idx="752">
                  <c:v>7.3141333333334</c:v>
                </c:pt>
                <c:pt idx="753">
                  <c:v>7.3212000000000668</c:v>
                </c:pt>
                <c:pt idx="754">
                  <c:v>7.3282666666667335</c:v>
                </c:pt>
                <c:pt idx="755">
                  <c:v>7.3353333333334003</c:v>
                </c:pt>
                <c:pt idx="756">
                  <c:v>7.3424000000000671</c:v>
                </c:pt>
                <c:pt idx="757">
                  <c:v>7.3494666666667339</c:v>
                </c:pt>
                <c:pt idx="758">
                  <c:v>7.3565333333334006</c:v>
                </c:pt>
                <c:pt idx="759">
                  <c:v>7.3636000000000674</c:v>
                </c:pt>
                <c:pt idx="760">
                  <c:v>7.3706666666667342</c:v>
                </c:pt>
                <c:pt idx="761">
                  <c:v>7.377733333333401</c:v>
                </c:pt>
                <c:pt idx="762">
                  <c:v>7.3848000000000678</c:v>
                </c:pt>
                <c:pt idx="763">
                  <c:v>7.3918666666667345</c:v>
                </c:pt>
                <c:pt idx="764">
                  <c:v>7.3989333333334013</c:v>
                </c:pt>
                <c:pt idx="765">
                  <c:v>7.4060000000000681</c:v>
                </c:pt>
                <c:pt idx="766">
                  <c:v>7.4130666666667349</c:v>
                </c:pt>
                <c:pt idx="767">
                  <c:v>7.4201333333334016</c:v>
                </c:pt>
                <c:pt idx="768">
                  <c:v>7.4272000000000684</c:v>
                </c:pt>
                <c:pt idx="769">
                  <c:v>7.4342666666667352</c:v>
                </c:pt>
                <c:pt idx="770">
                  <c:v>7.441333333333402</c:v>
                </c:pt>
                <c:pt idx="771">
                  <c:v>7.4484000000000687</c:v>
                </c:pt>
                <c:pt idx="772">
                  <c:v>7.4554666666667355</c:v>
                </c:pt>
                <c:pt idx="773">
                  <c:v>7.4625333333334023</c:v>
                </c:pt>
                <c:pt idx="774">
                  <c:v>7.4696000000000691</c:v>
                </c:pt>
                <c:pt idx="775">
                  <c:v>7.4766666666667358</c:v>
                </c:pt>
                <c:pt idx="776">
                  <c:v>7.4837333333334026</c:v>
                </c:pt>
                <c:pt idx="777">
                  <c:v>7.4908000000000694</c:v>
                </c:pt>
                <c:pt idx="778">
                  <c:v>7.4978666666667362</c:v>
                </c:pt>
                <c:pt idx="779">
                  <c:v>7.504933333333403</c:v>
                </c:pt>
                <c:pt idx="780">
                  <c:v>7.5120000000000697</c:v>
                </c:pt>
                <c:pt idx="781">
                  <c:v>7.5190666666667365</c:v>
                </c:pt>
                <c:pt idx="782">
                  <c:v>7.5261333333334033</c:v>
                </c:pt>
                <c:pt idx="783">
                  <c:v>7.5332000000000701</c:v>
                </c:pt>
                <c:pt idx="784">
                  <c:v>7.5402666666667368</c:v>
                </c:pt>
                <c:pt idx="785">
                  <c:v>7.5473333333334036</c:v>
                </c:pt>
                <c:pt idx="786">
                  <c:v>7.5544000000000704</c:v>
                </c:pt>
                <c:pt idx="787">
                  <c:v>7.5614666666667372</c:v>
                </c:pt>
                <c:pt idx="788">
                  <c:v>7.5685333333334039</c:v>
                </c:pt>
                <c:pt idx="789">
                  <c:v>7.5756000000000707</c:v>
                </c:pt>
                <c:pt idx="790">
                  <c:v>7.5826666666667375</c:v>
                </c:pt>
                <c:pt idx="791">
                  <c:v>7.5897333333334043</c:v>
                </c:pt>
                <c:pt idx="792">
                  <c:v>7.5968000000000711</c:v>
                </c:pt>
                <c:pt idx="793">
                  <c:v>7.6038666666667378</c:v>
                </c:pt>
                <c:pt idx="794">
                  <c:v>7.6109333333334046</c:v>
                </c:pt>
                <c:pt idx="795">
                  <c:v>7.6180000000000714</c:v>
                </c:pt>
                <c:pt idx="796">
                  <c:v>7.6250666666667382</c:v>
                </c:pt>
                <c:pt idx="797">
                  <c:v>7.6321333333334049</c:v>
                </c:pt>
                <c:pt idx="798">
                  <c:v>7.6392000000000717</c:v>
                </c:pt>
                <c:pt idx="799">
                  <c:v>7.6462666666667385</c:v>
                </c:pt>
                <c:pt idx="800">
                  <c:v>7.6533333333334053</c:v>
                </c:pt>
                <c:pt idx="801">
                  <c:v>7.660400000000072</c:v>
                </c:pt>
                <c:pt idx="802">
                  <c:v>7.6674666666667388</c:v>
                </c:pt>
                <c:pt idx="803">
                  <c:v>7.6745333333334056</c:v>
                </c:pt>
                <c:pt idx="804">
                  <c:v>7.6816000000000724</c:v>
                </c:pt>
                <c:pt idx="805">
                  <c:v>7.6886666666667391</c:v>
                </c:pt>
                <c:pt idx="806">
                  <c:v>7.6957333333334059</c:v>
                </c:pt>
                <c:pt idx="807">
                  <c:v>7.7028000000000727</c:v>
                </c:pt>
                <c:pt idx="808">
                  <c:v>7.7098666666667395</c:v>
                </c:pt>
                <c:pt idx="809">
                  <c:v>7.7169333333334063</c:v>
                </c:pt>
                <c:pt idx="810">
                  <c:v>7.724000000000073</c:v>
                </c:pt>
                <c:pt idx="811">
                  <c:v>7.7310666666667398</c:v>
                </c:pt>
                <c:pt idx="812">
                  <c:v>7.7381333333334066</c:v>
                </c:pt>
                <c:pt idx="813">
                  <c:v>7.7452000000000734</c:v>
                </c:pt>
                <c:pt idx="814">
                  <c:v>7.7522666666667401</c:v>
                </c:pt>
                <c:pt idx="815">
                  <c:v>7.7593333333334069</c:v>
                </c:pt>
                <c:pt idx="816">
                  <c:v>7.7664000000000737</c:v>
                </c:pt>
                <c:pt idx="817">
                  <c:v>7.7734666666667405</c:v>
                </c:pt>
                <c:pt idx="818">
                  <c:v>7.7805333333334072</c:v>
                </c:pt>
                <c:pt idx="819">
                  <c:v>7.787600000000074</c:v>
                </c:pt>
                <c:pt idx="820">
                  <c:v>7.7946666666667408</c:v>
                </c:pt>
                <c:pt idx="821">
                  <c:v>7.8017333333334076</c:v>
                </c:pt>
                <c:pt idx="822">
                  <c:v>7.8088000000000743</c:v>
                </c:pt>
                <c:pt idx="823">
                  <c:v>7.8158666666667411</c:v>
                </c:pt>
                <c:pt idx="824">
                  <c:v>7.8229333333334079</c:v>
                </c:pt>
                <c:pt idx="825">
                  <c:v>7.8300000000000747</c:v>
                </c:pt>
                <c:pt idx="826">
                  <c:v>7.8370666666667415</c:v>
                </c:pt>
                <c:pt idx="827">
                  <c:v>7.8441333333334082</c:v>
                </c:pt>
                <c:pt idx="828">
                  <c:v>7.851200000000075</c:v>
                </c:pt>
                <c:pt idx="829">
                  <c:v>7.8582666666667418</c:v>
                </c:pt>
                <c:pt idx="830">
                  <c:v>7.8653333333334086</c:v>
                </c:pt>
                <c:pt idx="831">
                  <c:v>7.8724000000000753</c:v>
                </c:pt>
                <c:pt idx="832">
                  <c:v>7.8794666666667421</c:v>
                </c:pt>
                <c:pt idx="833">
                  <c:v>7.8865333333334089</c:v>
                </c:pt>
                <c:pt idx="834">
                  <c:v>7.8936000000000757</c:v>
                </c:pt>
                <c:pt idx="835">
                  <c:v>7.9006666666667424</c:v>
                </c:pt>
                <c:pt idx="836">
                  <c:v>7.9077333333334092</c:v>
                </c:pt>
                <c:pt idx="837">
                  <c:v>7.914800000000076</c:v>
                </c:pt>
                <c:pt idx="838">
                  <c:v>7.9218666666667428</c:v>
                </c:pt>
                <c:pt idx="839">
                  <c:v>7.9289333333334095</c:v>
                </c:pt>
                <c:pt idx="840">
                  <c:v>7.9360000000000763</c:v>
                </c:pt>
                <c:pt idx="841">
                  <c:v>7.9430666666667431</c:v>
                </c:pt>
                <c:pt idx="842">
                  <c:v>7.9501333333334099</c:v>
                </c:pt>
                <c:pt idx="843">
                  <c:v>7.9572000000000767</c:v>
                </c:pt>
                <c:pt idx="844">
                  <c:v>7.9642666666667434</c:v>
                </c:pt>
                <c:pt idx="845">
                  <c:v>7.9713333333334102</c:v>
                </c:pt>
                <c:pt idx="846">
                  <c:v>7.978400000000077</c:v>
                </c:pt>
                <c:pt idx="847">
                  <c:v>7.9854666666667438</c:v>
                </c:pt>
                <c:pt idx="848">
                  <c:v>7.9925333333334105</c:v>
                </c:pt>
                <c:pt idx="849">
                  <c:v>7.9996000000000773</c:v>
                </c:pt>
                <c:pt idx="850">
                  <c:v>8.0066666666667441</c:v>
                </c:pt>
                <c:pt idx="851">
                  <c:v>8.0137333333334109</c:v>
                </c:pt>
                <c:pt idx="852">
                  <c:v>8.0208000000000776</c:v>
                </c:pt>
                <c:pt idx="853">
                  <c:v>8.0278666666667444</c:v>
                </c:pt>
                <c:pt idx="854">
                  <c:v>8.0349333333334112</c:v>
                </c:pt>
                <c:pt idx="855">
                  <c:v>8.042000000000078</c:v>
                </c:pt>
                <c:pt idx="856">
                  <c:v>8.0490666666667448</c:v>
                </c:pt>
                <c:pt idx="857">
                  <c:v>8.0561333333334115</c:v>
                </c:pt>
                <c:pt idx="858">
                  <c:v>8.0632000000000783</c:v>
                </c:pt>
                <c:pt idx="859">
                  <c:v>8.0702666666667451</c:v>
                </c:pt>
                <c:pt idx="860">
                  <c:v>8.0773333333334119</c:v>
                </c:pt>
                <c:pt idx="861">
                  <c:v>8.0844000000000786</c:v>
                </c:pt>
                <c:pt idx="862">
                  <c:v>8.0914666666667454</c:v>
                </c:pt>
                <c:pt idx="863">
                  <c:v>8.0985333333334122</c:v>
                </c:pt>
                <c:pt idx="864">
                  <c:v>8.105600000000079</c:v>
                </c:pt>
                <c:pt idx="865">
                  <c:v>8.1126666666667457</c:v>
                </c:pt>
                <c:pt idx="866">
                  <c:v>8.1197333333334125</c:v>
                </c:pt>
                <c:pt idx="867">
                  <c:v>8.1268000000000793</c:v>
                </c:pt>
                <c:pt idx="868">
                  <c:v>8.1338666666667461</c:v>
                </c:pt>
                <c:pt idx="869">
                  <c:v>8.1409333333334128</c:v>
                </c:pt>
                <c:pt idx="870">
                  <c:v>8.1480000000000796</c:v>
                </c:pt>
                <c:pt idx="871">
                  <c:v>8.1550666666667464</c:v>
                </c:pt>
                <c:pt idx="872">
                  <c:v>8.1621333333334132</c:v>
                </c:pt>
                <c:pt idx="873">
                  <c:v>8.16920000000008</c:v>
                </c:pt>
                <c:pt idx="874">
                  <c:v>8.1762666666667467</c:v>
                </c:pt>
                <c:pt idx="875">
                  <c:v>8.1833333333334135</c:v>
                </c:pt>
                <c:pt idx="876">
                  <c:v>8.1904000000000803</c:v>
                </c:pt>
                <c:pt idx="877">
                  <c:v>8.1974666666667471</c:v>
                </c:pt>
                <c:pt idx="878">
                  <c:v>8.2045333333334138</c:v>
                </c:pt>
                <c:pt idx="879">
                  <c:v>8.2116000000000806</c:v>
                </c:pt>
                <c:pt idx="880">
                  <c:v>8.2186666666667474</c:v>
                </c:pt>
                <c:pt idx="881">
                  <c:v>8.2257333333334142</c:v>
                </c:pt>
                <c:pt idx="882">
                  <c:v>8.2328000000000809</c:v>
                </c:pt>
                <c:pt idx="883">
                  <c:v>8.2398666666667477</c:v>
                </c:pt>
                <c:pt idx="884">
                  <c:v>8.2469333333334145</c:v>
                </c:pt>
                <c:pt idx="885">
                  <c:v>8.2540000000000813</c:v>
                </c:pt>
                <c:pt idx="886">
                  <c:v>8.261066666666748</c:v>
                </c:pt>
                <c:pt idx="887">
                  <c:v>8.2681333333334148</c:v>
                </c:pt>
                <c:pt idx="888">
                  <c:v>8.2752000000000816</c:v>
                </c:pt>
                <c:pt idx="889">
                  <c:v>8.2822666666667484</c:v>
                </c:pt>
                <c:pt idx="890">
                  <c:v>8.2893333333334152</c:v>
                </c:pt>
                <c:pt idx="891">
                  <c:v>8.2964000000000819</c:v>
                </c:pt>
                <c:pt idx="892">
                  <c:v>8.3034666666667487</c:v>
                </c:pt>
                <c:pt idx="893">
                  <c:v>8.3105333333334155</c:v>
                </c:pt>
                <c:pt idx="894">
                  <c:v>8.3176000000000823</c:v>
                </c:pt>
                <c:pt idx="895">
                  <c:v>8.324666666666749</c:v>
                </c:pt>
                <c:pt idx="896">
                  <c:v>8.3317333333334158</c:v>
                </c:pt>
                <c:pt idx="897">
                  <c:v>8.3388000000000826</c:v>
                </c:pt>
                <c:pt idx="898">
                  <c:v>8.3458666666667494</c:v>
                </c:pt>
                <c:pt idx="899">
                  <c:v>8.3529333333334161</c:v>
                </c:pt>
                <c:pt idx="900">
                  <c:v>8.3600000000000829</c:v>
                </c:pt>
                <c:pt idx="901">
                  <c:v>8.3670666666667497</c:v>
                </c:pt>
                <c:pt idx="902">
                  <c:v>8.3741333333334165</c:v>
                </c:pt>
                <c:pt idx="903">
                  <c:v>8.3812000000000833</c:v>
                </c:pt>
                <c:pt idx="904">
                  <c:v>8.38826666666675</c:v>
                </c:pt>
                <c:pt idx="905">
                  <c:v>8.3953333333334168</c:v>
                </c:pt>
                <c:pt idx="906">
                  <c:v>8.4024000000000836</c:v>
                </c:pt>
                <c:pt idx="907">
                  <c:v>8.4094666666667504</c:v>
                </c:pt>
                <c:pt idx="908">
                  <c:v>8.4165333333334171</c:v>
                </c:pt>
                <c:pt idx="909">
                  <c:v>8.4236000000000839</c:v>
                </c:pt>
                <c:pt idx="910">
                  <c:v>8.4306666666667507</c:v>
                </c:pt>
                <c:pt idx="911">
                  <c:v>8.4377333333334175</c:v>
                </c:pt>
                <c:pt idx="912">
                  <c:v>8.4448000000000842</c:v>
                </c:pt>
                <c:pt idx="913">
                  <c:v>8.451866666666751</c:v>
                </c:pt>
                <c:pt idx="914">
                  <c:v>8.4589333333334178</c:v>
                </c:pt>
                <c:pt idx="915">
                  <c:v>8.4660000000000846</c:v>
                </c:pt>
                <c:pt idx="916">
                  <c:v>8.4730666666667513</c:v>
                </c:pt>
                <c:pt idx="917">
                  <c:v>8.4801333333334181</c:v>
                </c:pt>
                <c:pt idx="918">
                  <c:v>8.4872000000000849</c:v>
                </c:pt>
                <c:pt idx="919">
                  <c:v>8.4942666666667517</c:v>
                </c:pt>
                <c:pt idx="920">
                  <c:v>8.5013333333334185</c:v>
                </c:pt>
                <c:pt idx="921">
                  <c:v>8.5084000000000852</c:v>
                </c:pt>
                <c:pt idx="922">
                  <c:v>8.515466666666752</c:v>
                </c:pt>
                <c:pt idx="923">
                  <c:v>8.5225333333334188</c:v>
                </c:pt>
                <c:pt idx="924">
                  <c:v>8.5296000000000856</c:v>
                </c:pt>
                <c:pt idx="925">
                  <c:v>8.5366666666667523</c:v>
                </c:pt>
                <c:pt idx="926">
                  <c:v>8.5437333333334191</c:v>
                </c:pt>
                <c:pt idx="927">
                  <c:v>8.5508000000000859</c:v>
                </c:pt>
                <c:pt idx="928">
                  <c:v>8.5578666666667527</c:v>
                </c:pt>
                <c:pt idx="929">
                  <c:v>8.5649333333334194</c:v>
                </c:pt>
                <c:pt idx="930">
                  <c:v>8.5720000000000862</c:v>
                </c:pt>
                <c:pt idx="931">
                  <c:v>8.579066666666753</c:v>
                </c:pt>
                <c:pt idx="932">
                  <c:v>8.5861333333334198</c:v>
                </c:pt>
                <c:pt idx="933">
                  <c:v>8.5932000000000865</c:v>
                </c:pt>
                <c:pt idx="934">
                  <c:v>8.6002666666667533</c:v>
                </c:pt>
                <c:pt idx="935">
                  <c:v>8.6073333333334201</c:v>
                </c:pt>
                <c:pt idx="936">
                  <c:v>8.6144000000000869</c:v>
                </c:pt>
                <c:pt idx="937">
                  <c:v>8.6214666666667537</c:v>
                </c:pt>
                <c:pt idx="938">
                  <c:v>8.6285333333334204</c:v>
                </c:pt>
                <c:pt idx="939">
                  <c:v>8.6356000000000872</c:v>
                </c:pt>
                <c:pt idx="940">
                  <c:v>8.642666666666754</c:v>
                </c:pt>
                <c:pt idx="941">
                  <c:v>8.6497333333334208</c:v>
                </c:pt>
                <c:pt idx="942">
                  <c:v>8.6568000000000875</c:v>
                </c:pt>
                <c:pt idx="943">
                  <c:v>8.6638666666667543</c:v>
                </c:pt>
                <c:pt idx="944">
                  <c:v>8.6709333333334211</c:v>
                </c:pt>
                <c:pt idx="945">
                  <c:v>8.6780000000000879</c:v>
                </c:pt>
                <c:pt idx="946">
                  <c:v>8.6850666666667546</c:v>
                </c:pt>
                <c:pt idx="947">
                  <c:v>8.6921333333334214</c:v>
                </c:pt>
                <c:pt idx="948">
                  <c:v>8.6992000000000882</c:v>
                </c:pt>
                <c:pt idx="949">
                  <c:v>8.706266666666755</c:v>
                </c:pt>
                <c:pt idx="950">
                  <c:v>8.7133333333334217</c:v>
                </c:pt>
                <c:pt idx="951">
                  <c:v>8.7204000000000885</c:v>
                </c:pt>
                <c:pt idx="952">
                  <c:v>8.7274666666667553</c:v>
                </c:pt>
                <c:pt idx="953">
                  <c:v>8.7345333333334221</c:v>
                </c:pt>
                <c:pt idx="954">
                  <c:v>8.7416000000000889</c:v>
                </c:pt>
                <c:pt idx="955">
                  <c:v>8.7486666666667556</c:v>
                </c:pt>
                <c:pt idx="956">
                  <c:v>8.7557333333334224</c:v>
                </c:pt>
                <c:pt idx="957">
                  <c:v>8.7628000000000892</c:v>
                </c:pt>
                <c:pt idx="958">
                  <c:v>8.769866666666756</c:v>
                </c:pt>
                <c:pt idx="959">
                  <c:v>8.7769333333334227</c:v>
                </c:pt>
                <c:pt idx="960">
                  <c:v>8.7840000000000895</c:v>
                </c:pt>
                <c:pt idx="961">
                  <c:v>8.7910666666667563</c:v>
                </c:pt>
                <c:pt idx="962">
                  <c:v>8.7981333333334231</c:v>
                </c:pt>
                <c:pt idx="963">
                  <c:v>8.8052000000000898</c:v>
                </c:pt>
                <c:pt idx="964">
                  <c:v>8.8122666666667566</c:v>
                </c:pt>
                <c:pt idx="965">
                  <c:v>8.8193333333334234</c:v>
                </c:pt>
                <c:pt idx="966">
                  <c:v>8.8264000000000902</c:v>
                </c:pt>
                <c:pt idx="967">
                  <c:v>8.833466666666757</c:v>
                </c:pt>
                <c:pt idx="968">
                  <c:v>8.8405333333334237</c:v>
                </c:pt>
                <c:pt idx="969">
                  <c:v>8.8476000000000905</c:v>
                </c:pt>
                <c:pt idx="970">
                  <c:v>8.8546666666667573</c:v>
                </c:pt>
                <c:pt idx="971">
                  <c:v>8.8617333333334241</c:v>
                </c:pt>
                <c:pt idx="972">
                  <c:v>8.8688000000000908</c:v>
                </c:pt>
                <c:pt idx="973">
                  <c:v>8.8758666666667576</c:v>
                </c:pt>
                <c:pt idx="974">
                  <c:v>8.8829333333334244</c:v>
                </c:pt>
                <c:pt idx="975">
                  <c:v>8.8900000000000912</c:v>
                </c:pt>
                <c:pt idx="976">
                  <c:v>8.8970666666667579</c:v>
                </c:pt>
                <c:pt idx="977">
                  <c:v>8.9041333333334247</c:v>
                </c:pt>
                <c:pt idx="978">
                  <c:v>8.9112000000000915</c:v>
                </c:pt>
                <c:pt idx="979">
                  <c:v>8.9182666666667583</c:v>
                </c:pt>
                <c:pt idx="980">
                  <c:v>8.925333333333425</c:v>
                </c:pt>
                <c:pt idx="981">
                  <c:v>8.9324000000000918</c:v>
                </c:pt>
                <c:pt idx="982">
                  <c:v>8.9394666666667586</c:v>
                </c:pt>
                <c:pt idx="983">
                  <c:v>8.9465333333334254</c:v>
                </c:pt>
                <c:pt idx="984">
                  <c:v>8.9536000000000922</c:v>
                </c:pt>
                <c:pt idx="985">
                  <c:v>8.9606666666667589</c:v>
                </c:pt>
                <c:pt idx="986">
                  <c:v>8.9677333333334257</c:v>
                </c:pt>
                <c:pt idx="987">
                  <c:v>8.9748000000000925</c:v>
                </c:pt>
                <c:pt idx="988">
                  <c:v>8.9818666666667593</c:v>
                </c:pt>
                <c:pt idx="989">
                  <c:v>8.988933333333426</c:v>
                </c:pt>
                <c:pt idx="990">
                  <c:v>8.9960000000000928</c:v>
                </c:pt>
                <c:pt idx="991">
                  <c:v>9.0030666666667596</c:v>
                </c:pt>
                <c:pt idx="992">
                  <c:v>9.0101333333334264</c:v>
                </c:pt>
                <c:pt idx="993">
                  <c:v>9.0172000000000931</c:v>
                </c:pt>
                <c:pt idx="994">
                  <c:v>9.0242666666667599</c:v>
                </c:pt>
                <c:pt idx="995">
                  <c:v>9.0313333333334267</c:v>
                </c:pt>
                <c:pt idx="996">
                  <c:v>9.0384000000000935</c:v>
                </c:pt>
                <c:pt idx="997">
                  <c:v>9.0454666666667602</c:v>
                </c:pt>
                <c:pt idx="998">
                  <c:v>9.052533333333427</c:v>
                </c:pt>
                <c:pt idx="999">
                  <c:v>9.0596000000000938</c:v>
                </c:pt>
                <c:pt idx="1000">
                  <c:v>9.0666666666667606</c:v>
                </c:pt>
                <c:pt idx="1001">
                  <c:v>9.0737333333334274</c:v>
                </c:pt>
                <c:pt idx="1002">
                  <c:v>9.0808000000000941</c:v>
                </c:pt>
                <c:pt idx="1003">
                  <c:v>9.0878666666667609</c:v>
                </c:pt>
                <c:pt idx="1004">
                  <c:v>9.0949333333334277</c:v>
                </c:pt>
                <c:pt idx="1005">
                  <c:v>9.1020000000000945</c:v>
                </c:pt>
                <c:pt idx="1006">
                  <c:v>9.1090666666667612</c:v>
                </c:pt>
                <c:pt idx="1007">
                  <c:v>9.116133333333428</c:v>
                </c:pt>
                <c:pt idx="1008">
                  <c:v>9.1232000000000948</c:v>
                </c:pt>
                <c:pt idx="1009">
                  <c:v>9.1302666666667616</c:v>
                </c:pt>
                <c:pt idx="1010">
                  <c:v>9.1373333333334283</c:v>
                </c:pt>
                <c:pt idx="1011">
                  <c:v>9.1444000000000951</c:v>
                </c:pt>
                <c:pt idx="1012">
                  <c:v>9.1514666666667619</c:v>
                </c:pt>
                <c:pt idx="1013">
                  <c:v>9.1585333333334287</c:v>
                </c:pt>
                <c:pt idx="1014">
                  <c:v>9.1656000000000954</c:v>
                </c:pt>
                <c:pt idx="1015">
                  <c:v>9.1726666666667622</c:v>
                </c:pt>
                <c:pt idx="1016">
                  <c:v>9.179733333333429</c:v>
                </c:pt>
                <c:pt idx="1017">
                  <c:v>9.1868000000000958</c:v>
                </c:pt>
                <c:pt idx="1018">
                  <c:v>9.1938666666667626</c:v>
                </c:pt>
                <c:pt idx="1019">
                  <c:v>9.2009333333334293</c:v>
                </c:pt>
                <c:pt idx="1020">
                  <c:v>9.2080000000000961</c:v>
                </c:pt>
                <c:pt idx="1021">
                  <c:v>9.2150666666667629</c:v>
                </c:pt>
                <c:pt idx="1022">
                  <c:v>9.2221333333334297</c:v>
                </c:pt>
                <c:pt idx="1023">
                  <c:v>9.2292000000000964</c:v>
                </c:pt>
                <c:pt idx="1024">
                  <c:v>9.2362666666667632</c:v>
                </c:pt>
                <c:pt idx="1025">
                  <c:v>9.24333333333343</c:v>
                </c:pt>
                <c:pt idx="1026">
                  <c:v>9.2504000000000968</c:v>
                </c:pt>
                <c:pt idx="1027">
                  <c:v>9.2574666666667635</c:v>
                </c:pt>
                <c:pt idx="1028">
                  <c:v>9.2645333333334303</c:v>
                </c:pt>
                <c:pt idx="1029">
                  <c:v>9.2716000000000971</c:v>
                </c:pt>
                <c:pt idx="1030">
                  <c:v>9.2786666666667639</c:v>
                </c:pt>
                <c:pt idx="1031">
                  <c:v>9.2857333333334307</c:v>
                </c:pt>
                <c:pt idx="1032">
                  <c:v>9.2928000000000974</c:v>
                </c:pt>
                <c:pt idx="1033">
                  <c:v>9.2998666666667642</c:v>
                </c:pt>
                <c:pt idx="1034">
                  <c:v>9.306933333333431</c:v>
                </c:pt>
                <c:pt idx="1035">
                  <c:v>9.3140000000000978</c:v>
                </c:pt>
                <c:pt idx="1036">
                  <c:v>9.3210666666667645</c:v>
                </c:pt>
                <c:pt idx="1037">
                  <c:v>9.3281333333334313</c:v>
                </c:pt>
                <c:pt idx="1038">
                  <c:v>9.3352000000000981</c:v>
                </c:pt>
                <c:pt idx="1039">
                  <c:v>9.3422666666667649</c:v>
                </c:pt>
                <c:pt idx="1040">
                  <c:v>9.3493333333334316</c:v>
                </c:pt>
                <c:pt idx="1041">
                  <c:v>9.3564000000000984</c:v>
                </c:pt>
                <c:pt idx="1042">
                  <c:v>9.3634666666667652</c:v>
                </c:pt>
                <c:pt idx="1043">
                  <c:v>9.370533333333432</c:v>
                </c:pt>
                <c:pt idx="1044">
                  <c:v>9.3776000000000987</c:v>
                </c:pt>
                <c:pt idx="1045">
                  <c:v>9.3846666666667655</c:v>
                </c:pt>
                <c:pt idx="1046">
                  <c:v>9.3917333333334323</c:v>
                </c:pt>
                <c:pt idx="1047">
                  <c:v>9.3988000000000991</c:v>
                </c:pt>
                <c:pt idx="1048">
                  <c:v>9.4058666666667659</c:v>
                </c:pt>
                <c:pt idx="1049">
                  <c:v>9.4129333333334326</c:v>
                </c:pt>
                <c:pt idx="1050">
                  <c:v>9.4200000000000994</c:v>
                </c:pt>
                <c:pt idx="1051">
                  <c:v>9.4270666666667662</c:v>
                </c:pt>
                <c:pt idx="1052">
                  <c:v>9.434133333333433</c:v>
                </c:pt>
                <c:pt idx="1053">
                  <c:v>9.4412000000000997</c:v>
                </c:pt>
                <c:pt idx="1054">
                  <c:v>9.4482666666667665</c:v>
                </c:pt>
                <c:pt idx="1055">
                  <c:v>9.4553333333334333</c:v>
                </c:pt>
                <c:pt idx="1056">
                  <c:v>9.4624000000001001</c:v>
                </c:pt>
                <c:pt idx="1057">
                  <c:v>9.4694666666667668</c:v>
                </c:pt>
                <c:pt idx="1058">
                  <c:v>9.4765333333334336</c:v>
                </c:pt>
                <c:pt idx="1059">
                  <c:v>9.4836000000001004</c:v>
                </c:pt>
                <c:pt idx="1060">
                  <c:v>9.4906666666667672</c:v>
                </c:pt>
                <c:pt idx="1061">
                  <c:v>9.4977333333334339</c:v>
                </c:pt>
                <c:pt idx="1062">
                  <c:v>9.5048000000001007</c:v>
                </c:pt>
                <c:pt idx="1063">
                  <c:v>9.5118666666667675</c:v>
                </c:pt>
                <c:pt idx="1064">
                  <c:v>9.5189333333334343</c:v>
                </c:pt>
                <c:pt idx="1065">
                  <c:v>9.5260000000001011</c:v>
                </c:pt>
                <c:pt idx="1066">
                  <c:v>9.5330666666667678</c:v>
                </c:pt>
                <c:pt idx="1067">
                  <c:v>9.5401333333334346</c:v>
                </c:pt>
                <c:pt idx="1068">
                  <c:v>9.5472000000001014</c:v>
                </c:pt>
                <c:pt idx="1069">
                  <c:v>9.5542666666667682</c:v>
                </c:pt>
                <c:pt idx="1070">
                  <c:v>9.5613333333334349</c:v>
                </c:pt>
                <c:pt idx="1071">
                  <c:v>9.5684000000001017</c:v>
                </c:pt>
                <c:pt idx="1072">
                  <c:v>9.5754666666667685</c:v>
                </c:pt>
                <c:pt idx="1073">
                  <c:v>9.5825333333334353</c:v>
                </c:pt>
                <c:pt idx="1074">
                  <c:v>9.589600000000102</c:v>
                </c:pt>
                <c:pt idx="1075">
                  <c:v>9.5966666666667688</c:v>
                </c:pt>
                <c:pt idx="1076">
                  <c:v>9.6037333333334356</c:v>
                </c:pt>
                <c:pt idx="1077">
                  <c:v>9.6108000000001024</c:v>
                </c:pt>
                <c:pt idx="1078">
                  <c:v>9.6178666666667691</c:v>
                </c:pt>
                <c:pt idx="1079">
                  <c:v>9.6249333333334359</c:v>
                </c:pt>
                <c:pt idx="1080">
                  <c:v>9.6320000000001027</c:v>
                </c:pt>
                <c:pt idx="1081">
                  <c:v>9.6390666666667695</c:v>
                </c:pt>
                <c:pt idx="1082">
                  <c:v>9.6461333333334363</c:v>
                </c:pt>
                <c:pt idx="1083">
                  <c:v>9.653200000000103</c:v>
                </c:pt>
                <c:pt idx="1084">
                  <c:v>9.6602666666667698</c:v>
                </c:pt>
                <c:pt idx="1085">
                  <c:v>9.6673333333334366</c:v>
                </c:pt>
                <c:pt idx="1086">
                  <c:v>9.6744000000001034</c:v>
                </c:pt>
                <c:pt idx="1087">
                  <c:v>9.6814666666667701</c:v>
                </c:pt>
                <c:pt idx="1088">
                  <c:v>9.6885333333334369</c:v>
                </c:pt>
                <c:pt idx="1089">
                  <c:v>9.6956000000001037</c:v>
                </c:pt>
                <c:pt idx="1090">
                  <c:v>9.7026666666667705</c:v>
                </c:pt>
                <c:pt idx="1091">
                  <c:v>9.7097333333334372</c:v>
                </c:pt>
                <c:pt idx="1092">
                  <c:v>9.716800000000104</c:v>
                </c:pt>
                <c:pt idx="1093">
                  <c:v>9.7238666666667708</c:v>
                </c:pt>
                <c:pt idx="1094">
                  <c:v>9.7309333333334376</c:v>
                </c:pt>
                <c:pt idx="1095">
                  <c:v>9.7380000000001044</c:v>
                </c:pt>
                <c:pt idx="1096">
                  <c:v>9.7450666666667711</c:v>
                </c:pt>
                <c:pt idx="1097">
                  <c:v>9.7521333333334379</c:v>
                </c:pt>
                <c:pt idx="1098">
                  <c:v>9.7592000000001047</c:v>
                </c:pt>
                <c:pt idx="1099">
                  <c:v>9.7662666666667715</c:v>
                </c:pt>
                <c:pt idx="1100">
                  <c:v>9.7733333333334382</c:v>
                </c:pt>
                <c:pt idx="1101">
                  <c:v>9.780400000000105</c:v>
                </c:pt>
                <c:pt idx="1102">
                  <c:v>9.7874666666667718</c:v>
                </c:pt>
                <c:pt idx="1103">
                  <c:v>9.7945333333334386</c:v>
                </c:pt>
                <c:pt idx="1104">
                  <c:v>9.8016000000001053</c:v>
                </c:pt>
                <c:pt idx="1105">
                  <c:v>9.8086666666667721</c:v>
                </c:pt>
                <c:pt idx="1106">
                  <c:v>9.8157333333334389</c:v>
                </c:pt>
                <c:pt idx="1107">
                  <c:v>9.8228000000001057</c:v>
                </c:pt>
                <c:pt idx="1108">
                  <c:v>9.8298666666667724</c:v>
                </c:pt>
                <c:pt idx="1109">
                  <c:v>9.8369333333334392</c:v>
                </c:pt>
                <c:pt idx="1110">
                  <c:v>9.844000000000106</c:v>
                </c:pt>
                <c:pt idx="1111">
                  <c:v>9.8510666666667728</c:v>
                </c:pt>
                <c:pt idx="1112">
                  <c:v>9.8581333333334396</c:v>
                </c:pt>
                <c:pt idx="1113">
                  <c:v>9.8652000000001063</c:v>
                </c:pt>
                <c:pt idx="1114">
                  <c:v>9.8722666666667731</c:v>
                </c:pt>
                <c:pt idx="1115">
                  <c:v>9.8793333333334399</c:v>
                </c:pt>
                <c:pt idx="1116">
                  <c:v>9.8864000000001067</c:v>
                </c:pt>
                <c:pt idx="1117">
                  <c:v>9.8934666666667734</c:v>
                </c:pt>
                <c:pt idx="1118">
                  <c:v>9.9005333333334402</c:v>
                </c:pt>
                <c:pt idx="1119">
                  <c:v>9.907600000000107</c:v>
                </c:pt>
                <c:pt idx="1120">
                  <c:v>9.9146666666667738</c:v>
                </c:pt>
                <c:pt idx="1121">
                  <c:v>9.9217333333334405</c:v>
                </c:pt>
                <c:pt idx="1122">
                  <c:v>9.9288000000001073</c:v>
                </c:pt>
                <c:pt idx="1123">
                  <c:v>9.9358666666667741</c:v>
                </c:pt>
                <c:pt idx="1124">
                  <c:v>9.9429333333334409</c:v>
                </c:pt>
                <c:pt idx="1125">
                  <c:v>9.9500000000001076</c:v>
                </c:pt>
                <c:pt idx="1126">
                  <c:v>9.9570666666667744</c:v>
                </c:pt>
                <c:pt idx="1127">
                  <c:v>9.9641333333334412</c:v>
                </c:pt>
                <c:pt idx="1128">
                  <c:v>9.971200000000108</c:v>
                </c:pt>
                <c:pt idx="1129">
                  <c:v>9.9782666666667748</c:v>
                </c:pt>
                <c:pt idx="1130">
                  <c:v>9.9853333333334415</c:v>
                </c:pt>
                <c:pt idx="1131">
                  <c:v>9.9924000000001083</c:v>
                </c:pt>
                <c:pt idx="1132">
                  <c:v>9.9994666666667751</c:v>
                </c:pt>
                <c:pt idx="1133">
                  <c:v>10.006533333333442</c:v>
                </c:pt>
                <c:pt idx="1134">
                  <c:v>10.013600000000109</c:v>
                </c:pt>
                <c:pt idx="1135">
                  <c:v>10.020666666666775</c:v>
                </c:pt>
                <c:pt idx="1136">
                  <c:v>10.027733333333442</c:v>
                </c:pt>
                <c:pt idx="1137">
                  <c:v>10.034800000000109</c:v>
                </c:pt>
                <c:pt idx="1138">
                  <c:v>10.041866666666776</c:v>
                </c:pt>
                <c:pt idx="1139">
                  <c:v>10.048933333333443</c:v>
                </c:pt>
                <c:pt idx="1140">
                  <c:v>10.056000000000109</c:v>
                </c:pt>
                <c:pt idx="1141">
                  <c:v>10.063066666666776</c:v>
                </c:pt>
                <c:pt idx="1142">
                  <c:v>10.070133333333443</c:v>
                </c:pt>
                <c:pt idx="1143">
                  <c:v>10.07720000000011</c:v>
                </c:pt>
                <c:pt idx="1144">
                  <c:v>10.084266666666776</c:v>
                </c:pt>
                <c:pt idx="1145">
                  <c:v>10.091333333333443</c:v>
                </c:pt>
                <c:pt idx="1146">
                  <c:v>10.09840000000011</c:v>
                </c:pt>
                <c:pt idx="1147">
                  <c:v>10.105466666666777</c:v>
                </c:pt>
                <c:pt idx="1148">
                  <c:v>10.112533333333444</c:v>
                </c:pt>
                <c:pt idx="1149">
                  <c:v>10.11960000000011</c:v>
                </c:pt>
                <c:pt idx="1150">
                  <c:v>10.126666666666777</c:v>
                </c:pt>
                <c:pt idx="1151">
                  <c:v>10.133733333333444</c:v>
                </c:pt>
                <c:pt idx="1152">
                  <c:v>10.140800000000111</c:v>
                </c:pt>
                <c:pt idx="1153">
                  <c:v>10.147866666666777</c:v>
                </c:pt>
                <c:pt idx="1154">
                  <c:v>10.154933333333444</c:v>
                </c:pt>
                <c:pt idx="1155">
                  <c:v>10.162000000000111</c:v>
                </c:pt>
                <c:pt idx="1156">
                  <c:v>10.169066666666778</c:v>
                </c:pt>
                <c:pt idx="1157">
                  <c:v>10.176133333333444</c:v>
                </c:pt>
                <c:pt idx="1158">
                  <c:v>10.183200000000111</c:v>
                </c:pt>
                <c:pt idx="1159">
                  <c:v>10.190266666666778</c:v>
                </c:pt>
                <c:pt idx="1160">
                  <c:v>10.197333333333445</c:v>
                </c:pt>
                <c:pt idx="1161">
                  <c:v>10.204400000000112</c:v>
                </c:pt>
                <c:pt idx="1162">
                  <c:v>10.211466666666778</c:v>
                </c:pt>
                <c:pt idx="1163">
                  <c:v>10.218533333333445</c:v>
                </c:pt>
                <c:pt idx="1164">
                  <c:v>10.225600000000112</c:v>
                </c:pt>
                <c:pt idx="1165">
                  <c:v>10.232666666666779</c:v>
                </c:pt>
                <c:pt idx="1166">
                  <c:v>10.239733333333445</c:v>
                </c:pt>
                <c:pt idx="1167">
                  <c:v>10.246800000000112</c:v>
                </c:pt>
                <c:pt idx="1168">
                  <c:v>10.253866666666779</c:v>
                </c:pt>
                <c:pt idx="1169">
                  <c:v>10.260933333333446</c:v>
                </c:pt>
                <c:pt idx="1170">
                  <c:v>10.268000000000113</c:v>
                </c:pt>
                <c:pt idx="1171">
                  <c:v>10.275066666666779</c:v>
                </c:pt>
                <c:pt idx="1172">
                  <c:v>10.282133333333446</c:v>
                </c:pt>
                <c:pt idx="1173">
                  <c:v>10.289200000000113</c:v>
                </c:pt>
                <c:pt idx="1174">
                  <c:v>10.29626666666678</c:v>
                </c:pt>
                <c:pt idx="1175">
                  <c:v>10.303333333333446</c:v>
                </c:pt>
                <c:pt idx="1176">
                  <c:v>10.310400000000113</c:v>
                </c:pt>
                <c:pt idx="1177">
                  <c:v>10.31746666666678</c:v>
                </c:pt>
                <c:pt idx="1178">
                  <c:v>10.324533333333447</c:v>
                </c:pt>
                <c:pt idx="1179">
                  <c:v>10.331600000000114</c:v>
                </c:pt>
                <c:pt idx="1180">
                  <c:v>10.33866666666678</c:v>
                </c:pt>
                <c:pt idx="1181">
                  <c:v>10.345733333333447</c:v>
                </c:pt>
                <c:pt idx="1182">
                  <c:v>10.352800000000114</c:v>
                </c:pt>
                <c:pt idx="1183">
                  <c:v>10.359866666666781</c:v>
                </c:pt>
                <c:pt idx="1184">
                  <c:v>10.366933333333447</c:v>
                </c:pt>
                <c:pt idx="1185">
                  <c:v>10.374000000000114</c:v>
                </c:pt>
                <c:pt idx="1186">
                  <c:v>10.381066666666781</c:v>
                </c:pt>
                <c:pt idx="1187">
                  <c:v>10.388133333333448</c:v>
                </c:pt>
                <c:pt idx="1188">
                  <c:v>10.395200000000115</c:v>
                </c:pt>
                <c:pt idx="1189">
                  <c:v>10.402266666666781</c:v>
                </c:pt>
                <c:pt idx="1190">
                  <c:v>10.409333333333448</c:v>
                </c:pt>
                <c:pt idx="1191">
                  <c:v>10.416400000000115</c:v>
                </c:pt>
                <c:pt idx="1192">
                  <c:v>10.423466666666782</c:v>
                </c:pt>
                <c:pt idx="1193">
                  <c:v>10.430533333333448</c:v>
                </c:pt>
                <c:pt idx="1194">
                  <c:v>10.437600000000115</c:v>
                </c:pt>
                <c:pt idx="1195">
                  <c:v>10.444666666666782</c:v>
                </c:pt>
                <c:pt idx="1196">
                  <c:v>10.451733333333449</c:v>
                </c:pt>
                <c:pt idx="1197">
                  <c:v>10.458800000000116</c:v>
                </c:pt>
                <c:pt idx="1198">
                  <c:v>10.465866666666782</c:v>
                </c:pt>
                <c:pt idx="1199">
                  <c:v>10.472933333333449</c:v>
                </c:pt>
                <c:pt idx="1200">
                  <c:v>10.480000000000116</c:v>
                </c:pt>
                <c:pt idx="1201">
                  <c:v>10.487066666666783</c:v>
                </c:pt>
                <c:pt idx="1202">
                  <c:v>10.494133333333449</c:v>
                </c:pt>
                <c:pt idx="1203">
                  <c:v>10.501200000000116</c:v>
                </c:pt>
                <c:pt idx="1204">
                  <c:v>10.508266666666783</c:v>
                </c:pt>
                <c:pt idx="1205">
                  <c:v>10.51533333333345</c:v>
                </c:pt>
                <c:pt idx="1206">
                  <c:v>10.522400000000117</c:v>
                </c:pt>
                <c:pt idx="1207">
                  <c:v>10.529466666666783</c:v>
                </c:pt>
                <c:pt idx="1208">
                  <c:v>10.53653333333345</c:v>
                </c:pt>
                <c:pt idx="1209">
                  <c:v>10.543600000000117</c:v>
                </c:pt>
                <c:pt idx="1210">
                  <c:v>10.550666666666784</c:v>
                </c:pt>
                <c:pt idx="1211">
                  <c:v>10.55773333333345</c:v>
                </c:pt>
                <c:pt idx="1212">
                  <c:v>10.564800000000117</c:v>
                </c:pt>
                <c:pt idx="1213">
                  <c:v>10.571866666666784</c:v>
                </c:pt>
                <c:pt idx="1214">
                  <c:v>10.578933333333451</c:v>
                </c:pt>
                <c:pt idx="1215">
                  <c:v>10.586000000000118</c:v>
                </c:pt>
                <c:pt idx="1216">
                  <c:v>10.593066666666784</c:v>
                </c:pt>
                <c:pt idx="1217">
                  <c:v>10.600133333333451</c:v>
                </c:pt>
                <c:pt idx="1218">
                  <c:v>10.607200000000118</c:v>
                </c:pt>
                <c:pt idx="1219">
                  <c:v>10.614266666666785</c:v>
                </c:pt>
                <c:pt idx="1220">
                  <c:v>10.621333333333451</c:v>
                </c:pt>
                <c:pt idx="1221">
                  <c:v>10.628400000000118</c:v>
                </c:pt>
                <c:pt idx="1222">
                  <c:v>10.635466666666785</c:v>
                </c:pt>
                <c:pt idx="1223">
                  <c:v>10.642533333333452</c:v>
                </c:pt>
                <c:pt idx="1224">
                  <c:v>10.649600000000119</c:v>
                </c:pt>
                <c:pt idx="1225">
                  <c:v>10.656666666666785</c:v>
                </c:pt>
                <c:pt idx="1226">
                  <c:v>10.663733333333452</c:v>
                </c:pt>
                <c:pt idx="1227">
                  <c:v>10.670800000000119</c:v>
                </c:pt>
                <c:pt idx="1228">
                  <c:v>10.677866666666786</c:v>
                </c:pt>
                <c:pt idx="1229">
                  <c:v>10.684933333333452</c:v>
                </c:pt>
                <c:pt idx="1230">
                  <c:v>10.692000000000119</c:v>
                </c:pt>
                <c:pt idx="1231">
                  <c:v>10.699066666666786</c:v>
                </c:pt>
                <c:pt idx="1232">
                  <c:v>10.706133333333453</c:v>
                </c:pt>
                <c:pt idx="1233">
                  <c:v>10.71320000000012</c:v>
                </c:pt>
                <c:pt idx="1234">
                  <c:v>10.720266666666786</c:v>
                </c:pt>
                <c:pt idx="1235">
                  <c:v>10.727333333333453</c:v>
                </c:pt>
                <c:pt idx="1236">
                  <c:v>10.73440000000012</c:v>
                </c:pt>
                <c:pt idx="1237">
                  <c:v>10.741466666666787</c:v>
                </c:pt>
                <c:pt idx="1238">
                  <c:v>10.748533333333453</c:v>
                </c:pt>
                <c:pt idx="1239">
                  <c:v>10.75560000000012</c:v>
                </c:pt>
                <c:pt idx="1240">
                  <c:v>10.762666666666787</c:v>
                </c:pt>
                <c:pt idx="1241">
                  <c:v>10.769733333333454</c:v>
                </c:pt>
                <c:pt idx="1242">
                  <c:v>10.776800000000121</c:v>
                </c:pt>
                <c:pt idx="1243">
                  <c:v>10.783866666666787</c:v>
                </c:pt>
                <c:pt idx="1244">
                  <c:v>10.790933333333454</c:v>
                </c:pt>
                <c:pt idx="1245">
                  <c:v>10.798000000000121</c:v>
                </c:pt>
                <c:pt idx="1246">
                  <c:v>10.805066666666788</c:v>
                </c:pt>
                <c:pt idx="1247">
                  <c:v>10.812133333333454</c:v>
                </c:pt>
                <c:pt idx="1248">
                  <c:v>10.819200000000121</c:v>
                </c:pt>
                <c:pt idx="1249">
                  <c:v>10.826266666666788</c:v>
                </c:pt>
                <c:pt idx="1250">
                  <c:v>10.833333333333455</c:v>
                </c:pt>
                <c:pt idx="1251">
                  <c:v>10.840400000000121</c:v>
                </c:pt>
                <c:pt idx="1252">
                  <c:v>10.847466666666788</c:v>
                </c:pt>
                <c:pt idx="1253">
                  <c:v>10.854533333333455</c:v>
                </c:pt>
                <c:pt idx="1254">
                  <c:v>10.861600000000122</c:v>
                </c:pt>
                <c:pt idx="1255">
                  <c:v>10.868666666666789</c:v>
                </c:pt>
                <c:pt idx="1256">
                  <c:v>10.875733333333455</c:v>
                </c:pt>
                <c:pt idx="1257">
                  <c:v>10.882800000000122</c:v>
                </c:pt>
                <c:pt idx="1258">
                  <c:v>10.889866666666789</c:v>
                </c:pt>
                <c:pt idx="1259">
                  <c:v>10.896933333333456</c:v>
                </c:pt>
                <c:pt idx="1260">
                  <c:v>10.904000000000122</c:v>
                </c:pt>
                <c:pt idx="1261">
                  <c:v>10.911066666666789</c:v>
                </c:pt>
                <c:pt idx="1262">
                  <c:v>10.918133333333456</c:v>
                </c:pt>
                <c:pt idx="1263">
                  <c:v>10.925200000000123</c:v>
                </c:pt>
                <c:pt idx="1264">
                  <c:v>10.93226666666679</c:v>
                </c:pt>
                <c:pt idx="1265">
                  <c:v>10.939333333333456</c:v>
                </c:pt>
                <c:pt idx="1266">
                  <c:v>10.946400000000123</c:v>
                </c:pt>
                <c:pt idx="1267">
                  <c:v>10.95346666666679</c:v>
                </c:pt>
                <c:pt idx="1268">
                  <c:v>10.960533333333457</c:v>
                </c:pt>
                <c:pt idx="1269">
                  <c:v>10.967600000000123</c:v>
                </c:pt>
                <c:pt idx="1270">
                  <c:v>10.97466666666679</c:v>
                </c:pt>
                <c:pt idx="1271">
                  <c:v>10.981733333333457</c:v>
                </c:pt>
                <c:pt idx="1272">
                  <c:v>10.988800000000124</c:v>
                </c:pt>
                <c:pt idx="1273">
                  <c:v>10.995866666666791</c:v>
                </c:pt>
                <c:pt idx="1274">
                  <c:v>11.002933333333457</c:v>
                </c:pt>
                <c:pt idx="1275">
                  <c:v>11.010000000000124</c:v>
                </c:pt>
                <c:pt idx="1276">
                  <c:v>11.017066666666791</c:v>
                </c:pt>
                <c:pt idx="1277">
                  <c:v>11.024133333333458</c:v>
                </c:pt>
                <c:pt idx="1278">
                  <c:v>11.031200000000124</c:v>
                </c:pt>
                <c:pt idx="1279">
                  <c:v>11.038266666666791</c:v>
                </c:pt>
                <c:pt idx="1280">
                  <c:v>11.045333333333458</c:v>
                </c:pt>
                <c:pt idx="1281">
                  <c:v>11.052400000000125</c:v>
                </c:pt>
                <c:pt idx="1282">
                  <c:v>11.059466666666792</c:v>
                </c:pt>
                <c:pt idx="1283">
                  <c:v>11.066533333333458</c:v>
                </c:pt>
                <c:pt idx="1284">
                  <c:v>11.073600000000125</c:v>
                </c:pt>
                <c:pt idx="1285">
                  <c:v>11.080666666666792</c:v>
                </c:pt>
                <c:pt idx="1286">
                  <c:v>11.087733333333459</c:v>
                </c:pt>
                <c:pt idx="1287">
                  <c:v>11.094800000000125</c:v>
                </c:pt>
                <c:pt idx="1288">
                  <c:v>11.101866666666792</c:v>
                </c:pt>
                <c:pt idx="1289">
                  <c:v>11.108933333333459</c:v>
                </c:pt>
                <c:pt idx="1290">
                  <c:v>11.116000000000126</c:v>
                </c:pt>
                <c:pt idx="1291">
                  <c:v>11.123066666666793</c:v>
                </c:pt>
                <c:pt idx="1292">
                  <c:v>11.130133333333459</c:v>
                </c:pt>
                <c:pt idx="1293">
                  <c:v>11.137200000000126</c:v>
                </c:pt>
                <c:pt idx="1294">
                  <c:v>11.144266666666793</c:v>
                </c:pt>
                <c:pt idx="1295">
                  <c:v>11.15133333333346</c:v>
                </c:pt>
                <c:pt idx="1296">
                  <c:v>11.158400000000126</c:v>
                </c:pt>
                <c:pt idx="1297">
                  <c:v>11.165466666666793</c:v>
                </c:pt>
                <c:pt idx="1298">
                  <c:v>11.17253333333346</c:v>
                </c:pt>
                <c:pt idx="1299">
                  <c:v>11.179600000000127</c:v>
                </c:pt>
                <c:pt idx="1300">
                  <c:v>11.186666666666794</c:v>
                </c:pt>
                <c:pt idx="1301">
                  <c:v>11.19373333333346</c:v>
                </c:pt>
                <c:pt idx="1302">
                  <c:v>11.200800000000127</c:v>
                </c:pt>
                <c:pt idx="1303">
                  <c:v>11.207866666666794</c:v>
                </c:pt>
                <c:pt idx="1304">
                  <c:v>11.214933333333461</c:v>
                </c:pt>
                <c:pt idx="1305">
                  <c:v>11.222000000000127</c:v>
                </c:pt>
                <c:pt idx="1306">
                  <c:v>11.229066666666794</c:v>
                </c:pt>
                <c:pt idx="1307">
                  <c:v>11.236133333333461</c:v>
                </c:pt>
                <c:pt idx="1308">
                  <c:v>11.243200000000128</c:v>
                </c:pt>
                <c:pt idx="1309">
                  <c:v>11.250266666666795</c:v>
                </c:pt>
                <c:pt idx="1310">
                  <c:v>11.257333333333461</c:v>
                </c:pt>
                <c:pt idx="1311">
                  <c:v>11.264400000000128</c:v>
                </c:pt>
                <c:pt idx="1312">
                  <c:v>11.271466666666795</c:v>
                </c:pt>
                <c:pt idx="1313">
                  <c:v>11.278533333333462</c:v>
                </c:pt>
                <c:pt idx="1314">
                  <c:v>11.285600000000128</c:v>
                </c:pt>
                <c:pt idx="1315">
                  <c:v>11.292666666666795</c:v>
                </c:pt>
                <c:pt idx="1316">
                  <c:v>11.299733333333462</c:v>
                </c:pt>
                <c:pt idx="1317">
                  <c:v>11.306800000000129</c:v>
                </c:pt>
                <c:pt idx="1318">
                  <c:v>11.313866666666796</c:v>
                </c:pt>
                <c:pt idx="1319">
                  <c:v>11.320933333333462</c:v>
                </c:pt>
                <c:pt idx="1320">
                  <c:v>11.328000000000129</c:v>
                </c:pt>
                <c:pt idx="1321">
                  <c:v>11.335066666666796</c:v>
                </c:pt>
                <c:pt idx="1322">
                  <c:v>11.342133333333463</c:v>
                </c:pt>
                <c:pt idx="1323">
                  <c:v>11.349200000000129</c:v>
                </c:pt>
                <c:pt idx="1324">
                  <c:v>11.356266666666796</c:v>
                </c:pt>
                <c:pt idx="1325">
                  <c:v>11.363333333333463</c:v>
                </c:pt>
                <c:pt idx="1326">
                  <c:v>11.37040000000013</c:v>
                </c:pt>
                <c:pt idx="1327">
                  <c:v>11.377466666666797</c:v>
                </c:pt>
                <c:pt idx="1328">
                  <c:v>11.384533333333463</c:v>
                </c:pt>
                <c:pt idx="1329">
                  <c:v>11.39160000000013</c:v>
                </c:pt>
                <c:pt idx="1330">
                  <c:v>11.398666666666797</c:v>
                </c:pt>
                <c:pt idx="1331">
                  <c:v>11.405733333333464</c:v>
                </c:pt>
                <c:pt idx="1332">
                  <c:v>11.41280000000013</c:v>
                </c:pt>
                <c:pt idx="1333">
                  <c:v>11.419866666666797</c:v>
                </c:pt>
                <c:pt idx="1334">
                  <c:v>11.426933333333464</c:v>
                </c:pt>
                <c:pt idx="1335">
                  <c:v>11.434000000000131</c:v>
                </c:pt>
                <c:pt idx="1336">
                  <c:v>11.441066666666798</c:v>
                </c:pt>
                <c:pt idx="1337">
                  <c:v>11.448133333333464</c:v>
                </c:pt>
                <c:pt idx="1338">
                  <c:v>11.455200000000131</c:v>
                </c:pt>
                <c:pt idx="1339">
                  <c:v>11.462266666666798</c:v>
                </c:pt>
                <c:pt idx="1340">
                  <c:v>11.469333333333465</c:v>
                </c:pt>
                <c:pt idx="1341">
                  <c:v>11.476400000000131</c:v>
                </c:pt>
                <c:pt idx="1342">
                  <c:v>11.483466666666798</c:v>
                </c:pt>
                <c:pt idx="1343">
                  <c:v>11.490533333333465</c:v>
                </c:pt>
                <c:pt idx="1344">
                  <c:v>11.497600000000132</c:v>
                </c:pt>
                <c:pt idx="1345">
                  <c:v>11.504666666666798</c:v>
                </c:pt>
                <c:pt idx="1346">
                  <c:v>11.511733333333465</c:v>
                </c:pt>
                <c:pt idx="1347">
                  <c:v>11.518800000000132</c:v>
                </c:pt>
                <c:pt idx="1348">
                  <c:v>11.525866666666799</c:v>
                </c:pt>
                <c:pt idx="1349">
                  <c:v>11.532933333333466</c:v>
                </c:pt>
                <c:pt idx="1350">
                  <c:v>11.540000000000132</c:v>
                </c:pt>
                <c:pt idx="1351">
                  <c:v>11.547066666666799</c:v>
                </c:pt>
                <c:pt idx="1352">
                  <c:v>11.554133333333466</c:v>
                </c:pt>
                <c:pt idx="1353">
                  <c:v>11.561200000000133</c:v>
                </c:pt>
                <c:pt idx="1354">
                  <c:v>11.568266666666799</c:v>
                </c:pt>
                <c:pt idx="1355">
                  <c:v>11.575333333333466</c:v>
                </c:pt>
                <c:pt idx="1356">
                  <c:v>11.582400000000133</c:v>
                </c:pt>
                <c:pt idx="1357">
                  <c:v>11.5894666666668</c:v>
                </c:pt>
                <c:pt idx="1358">
                  <c:v>11.596533333333467</c:v>
                </c:pt>
                <c:pt idx="1359">
                  <c:v>11.603600000000133</c:v>
                </c:pt>
                <c:pt idx="1360">
                  <c:v>11.6106666666668</c:v>
                </c:pt>
                <c:pt idx="1361">
                  <c:v>11.617733333333467</c:v>
                </c:pt>
                <c:pt idx="1362">
                  <c:v>11.624800000000134</c:v>
                </c:pt>
                <c:pt idx="1363">
                  <c:v>11.6318666666668</c:v>
                </c:pt>
                <c:pt idx="1364">
                  <c:v>11.638933333333467</c:v>
                </c:pt>
                <c:pt idx="1365">
                  <c:v>11.646000000000134</c:v>
                </c:pt>
                <c:pt idx="1366">
                  <c:v>11.653066666666801</c:v>
                </c:pt>
                <c:pt idx="1367">
                  <c:v>11.660133333333468</c:v>
                </c:pt>
                <c:pt idx="1368">
                  <c:v>11.667200000000134</c:v>
                </c:pt>
                <c:pt idx="1369">
                  <c:v>11.674266666666801</c:v>
                </c:pt>
                <c:pt idx="1370">
                  <c:v>11.681333333333468</c:v>
                </c:pt>
                <c:pt idx="1371">
                  <c:v>11.688400000000135</c:v>
                </c:pt>
                <c:pt idx="1372">
                  <c:v>11.695466666666801</c:v>
                </c:pt>
                <c:pt idx="1373">
                  <c:v>11.702533333333468</c:v>
                </c:pt>
                <c:pt idx="1374">
                  <c:v>11.709600000000135</c:v>
                </c:pt>
                <c:pt idx="1375">
                  <c:v>11.716666666666802</c:v>
                </c:pt>
                <c:pt idx="1376">
                  <c:v>11.723733333333469</c:v>
                </c:pt>
                <c:pt idx="1377">
                  <c:v>11.730800000000135</c:v>
                </c:pt>
                <c:pt idx="1378">
                  <c:v>11.737866666666802</c:v>
                </c:pt>
                <c:pt idx="1379">
                  <c:v>11.744933333333469</c:v>
                </c:pt>
                <c:pt idx="1380">
                  <c:v>11.752000000000136</c:v>
                </c:pt>
                <c:pt idx="1381">
                  <c:v>11.759066666666802</c:v>
                </c:pt>
                <c:pt idx="1382">
                  <c:v>11.766133333333469</c:v>
                </c:pt>
                <c:pt idx="1383">
                  <c:v>11.773200000000136</c:v>
                </c:pt>
                <c:pt idx="1384">
                  <c:v>11.780266666666803</c:v>
                </c:pt>
                <c:pt idx="1385">
                  <c:v>11.78733333333347</c:v>
                </c:pt>
                <c:pt idx="1386">
                  <c:v>11.794400000000136</c:v>
                </c:pt>
                <c:pt idx="1387">
                  <c:v>11.801466666666803</c:v>
                </c:pt>
                <c:pt idx="1388">
                  <c:v>11.80853333333347</c:v>
                </c:pt>
                <c:pt idx="1389">
                  <c:v>11.815600000000137</c:v>
                </c:pt>
                <c:pt idx="1390">
                  <c:v>11.822666666666803</c:v>
                </c:pt>
                <c:pt idx="1391">
                  <c:v>11.82973333333347</c:v>
                </c:pt>
                <c:pt idx="1392">
                  <c:v>11.836800000000137</c:v>
                </c:pt>
                <c:pt idx="1393">
                  <c:v>11.843866666666804</c:v>
                </c:pt>
                <c:pt idx="1394">
                  <c:v>11.850933333333471</c:v>
                </c:pt>
                <c:pt idx="1395">
                  <c:v>11.858000000000137</c:v>
                </c:pt>
                <c:pt idx="1396">
                  <c:v>11.865066666666804</c:v>
                </c:pt>
                <c:pt idx="1397">
                  <c:v>11.872133333333471</c:v>
                </c:pt>
                <c:pt idx="1398">
                  <c:v>11.879200000000138</c:v>
                </c:pt>
                <c:pt idx="1399">
                  <c:v>11.886266666666804</c:v>
                </c:pt>
                <c:pt idx="1400">
                  <c:v>11.893333333333471</c:v>
                </c:pt>
                <c:pt idx="1401">
                  <c:v>11.900400000000138</c:v>
                </c:pt>
                <c:pt idx="1402">
                  <c:v>11.907466666666805</c:v>
                </c:pt>
                <c:pt idx="1403">
                  <c:v>11.914533333333472</c:v>
                </c:pt>
                <c:pt idx="1404">
                  <c:v>11.921600000000138</c:v>
                </c:pt>
                <c:pt idx="1405">
                  <c:v>11.928666666666805</c:v>
                </c:pt>
                <c:pt idx="1406">
                  <c:v>11.935733333333472</c:v>
                </c:pt>
                <c:pt idx="1407">
                  <c:v>11.942800000000139</c:v>
                </c:pt>
                <c:pt idx="1408">
                  <c:v>11.949866666666805</c:v>
                </c:pt>
                <c:pt idx="1409">
                  <c:v>11.956933333333472</c:v>
                </c:pt>
                <c:pt idx="1410">
                  <c:v>11.964000000000139</c:v>
                </c:pt>
                <c:pt idx="1411">
                  <c:v>11.971066666666806</c:v>
                </c:pt>
                <c:pt idx="1412">
                  <c:v>11.978133333333473</c:v>
                </c:pt>
                <c:pt idx="1413">
                  <c:v>11.985200000000139</c:v>
                </c:pt>
                <c:pt idx="1414">
                  <c:v>11.992266666666806</c:v>
                </c:pt>
                <c:pt idx="1415">
                  <c:v>11.999333333333473</c:v>
                </c:pt>
                <c:pt idx="1416">
                  <c:v>12.00640000000014</c:v>
                </c:pt>
                <c:pt idx="1417">
                  <c:v>12.013466666666806</c:v>
                </c:pt>
                <c:pt idx="1418">
                  <c:v>12.020533333333473</c:v>
                </c:pt>
                <c:pt idx="1419">
                  <c:v>12.02760000000014</c:v>
                </c:pt>
                <c:pt idx="1420">
                  <c:v>12.034666666666807</c:v>
                </c:pt>
                <c:pt idx="1421">
                  <c:v>12.041733333333474</c:v>
                </c:pt>
                <c:pt idx="1422">
                  <c:v>12.04880000000014</c:v>
                </c:pt>
                <c:pt idx="1423">
                  <c:v>12.055866666666807</c:v>
                </c:pt>
                <c:pt idx="1424">
                  <c:v>12.062933333333474</c:v>
                </c:pt>
                <c:pt idx="1425">
                  <c:v>12.070000000000141</c:v>
                </c:pt>
                <c:pt idx="1426">
                  <c:v>12.077066666666807</c:v>
                </c:pt>
                <c:pt idx="1427">
                  <c:v>12.084133333333474</c:v>
                </c:pt>
                <c:pt idx="1428">
                  <c:v>12.091200000000141</c:v>
                </c:pt>
                <c:pt idx="1429">
                  <c:v>12.098266666666808</c:v>
                </c:pt>
                <c:pt idx="1430">
                  <c:v>12.105333333333474</c:v>
                </c:pt>
                <c:pt idx="1431">
                  <c:v>12.112400000000141</c:v>
                </c:pt>
                <c:pt idx="1432">
                  <c:v>12.119466666666808</c:v>
                </c:pt>
                <c:pt idx="1433">
                  <c:v>12.126533333333475</c:v>
                </c:pt>
                <c:pt idx="1434">
                  <c:v>12.133600000000142</c:v>
                </c:pt>
                <c:pt idx="1435">
                  <c:v>12.140666666666808</c:v>
                </c:pt>
                <c:pt idx="1436">
                  <c:v>12.147733333333475</c:v>
                </c:pt>
                <c:pt idx="1437">
                  <c:v>12.154800000000142</c:v>
                </c:pt>
                <c:pt idx="1438">
                  <c:v>12.161866666666809</c:v>
                </c:pt>
                <c:pt idx="1439">
                  <c:v>12.168933333333475</c:v>
                </c:pt>
                <c:pt idx="1440">
                  <c:v>12.176000000000142</c:v>
                </c:pt>
                <c:pt idx="1441">
                  <c:v>12.183066666666809</c:v>
                </c:pt>
                <c:pt idx="1442">
                  <c:v>12.190133333333476</c:v>
                </c:pt>
                <c:pt idx="1443">
                  <c:v>12.197200000000143</c:v>
                </c:pt>
                <c:pt idx="1444">
                  <c:v>12.204266666666809</c:v>
                </c:pt>
                <c:pt idx="1445">
                  <c:v>12.211333333333476</c:v>
                </c:pt>
                <c:pt idx="1446">
                  <c:v>12.218400000000143</c:v>
                </c:pt>
                <c:pt idx="1447">
                  <c:v>12.22546666666681</c:v>
                </c:pt>
                <c:pt idx="1448">
                  <c:v>12.232533333333476</c:v>
                </c:pt>
                <c:pt idx="1449">
                  <c:v>12.239600000000143</c:v>
                </c:pt>
                <c:pt idx="1450">
                  <c:v>12.24666666666681</c:v>
                </c:pt>
                <c:pt idx="1451">
                  <c:v>12.253733333333477</c:v>
                </c:pt>
                <c:pt idx="1452">
                  <c:v>12.260800000000144</c:v>
                </c:pt>
                <c:pt idx="1453">
                  <c:v>12.26786666666681</c:v>
                </c:pt>
                <c:pt idx="1454">
                  <c:v>12.274933333333477</c:v>
                </c:pt>
                <c:pt idx="1455">
                  <c:v>12.282000000000144</c:v>
                </c:pt>
                <c:pt idx="1456">
                  <c:v>12.289066666666811</c:v>
                </c:pt>
                <c:pt idx="1457">
                  <c:v>12.296133333333477</c:v>
                </c:pt>
                <c:pt idx="1458">
                  <c:v>12.303200000000144</c:v>
                </c:pt>
                <c:pt idx="1459">
                  <c:v>12.310266666666811</c:v>
                </c:pt>
                <c:pt idx="1460">
                  <c:v>12.317333333333478</c:v>
                </c:pt>
                <c:pt idx="1461">
                  <c:v>12.324400000000145</c:v>
                </c:pt>
                <c:pt idx="1462">
                  <c:v>12.331466666666811</c:v>
                </c:pt>
                <c:pt idx="1463">
                  <c:v>12.338533333333478</c:v>
                </c:pt>
                <c:pt idx="1464">
                  <c:v>12.345600000000145</c:v>
                </c:pt>
                <c:pt idx="1465">
                  <c:v>12.352666666666812</c:v>
                </c:pt>
                <c:pt idx="1466">
                  <c:v>12.359733333333478</c:v>
                </c:pt>
                <c:pt idx="1467">
                  <c:v>12.366800000000145</c:v>
                </c:pt>
                <c:pt idx="1468">
                  <c:v>12.373866666666812</c:v>
                </c:pt>
                <c:pt idx="1469">
                  <c:v>12.380933333333479</c:v>
                </c:pt>
                <c:pt idx="1470">
                  <c:v>12.388000000000146</c:v>
                </c:pt>
                <c:pt idx="1471">
                  <c:v>12.395066666666812</c:v>
                </c:pt>
                <c:pt idx="1472">
                  <c:v>12.402133333333479</c:v>
                </c:pt>
                <c:pt idx="1473">
                  <c:v>12.409200000000146</c:v>
                </c:pt>
                <c:pt idx="1474">
                  <c:v>12.416266666666813</c:v>
                </c:pt>
                <c:pt idx="1475">
                  <c:v>12.423333333333479</c:v>
                </c:pt>
                <c:pt idx="1476">
                  <c:v>12.430400000000146</c:v>
                </c:pt>
                <c:pt idx="1477">
                  <c:v>12.437466666666813</c:v>
                </c:pt>
                <c:pt idx="1478">
                  <c:v>12.44453333333348</c:v>
                </c:pt>
                <c:pt idx="1479">
                  <c:v>12.451600000000147</c:v>
                </c:pt>
                <c:pt idx="1480">
                  <c:v>12.458666666666813</c:v>
                </c:pt>
                <c:pt idx="1481">
                  <c:v>12.46573333333348</c:v>
                </c:pt>
                <c:pt idx="1482">
                  <c:v>12.472800000000147</c:v>
                </c:pt>
                <c:pt idx="1483">
                  <c:v>12.479866666666814</c:v>
                </c:pt>
                <c:pt idx="1484">
                  <c:v>12.48693333333348</c:v>
                </c:pt>
                <c:pt idx="1485">
                  <c:v>12.494000000000147</c:v>
                </c:pt>
                <c:pt idx="1486">
                  <c:v>12.501066666666814</c:v>
                </c:pt>
                <c:pt idx="1487">
                  <c:v>12.508133333333481</c:v>
                </c:pt>
                <c:pt idx="1488">
                  <c:v>12.515200000000148</c:v>
                </c:pt>
                <c:pt idx="1489">
                  <c:v>12.522266666666814</c:v>
                </c:pt>
                <c:pt idx="1490">
                  <c:v>12.529333333333481</c:v>
                </c:pt>
                <c:pt idx="1491">
                  <c:v>12.536400000000148</c:v>
                </c:pt>
                <c:pt idx="1492">
                  <c:v>12.543466666666815</c:v>
                </c:pt>
                <c:pt idx="1493">
                  <c:v>12.550533333333481</c:v>
                </c:pt>
                <c:pt idx="1494">
                  <c:v>12.557600000000148</c:v>
                </c:pt>
                <c:pt idx="1495">
                  <c:v>12.564666666666815</c:v>
                </c:pt>
                <c:pt idx="1496">
                  <c:v>12.571733333333482</c:v>
                </c:pt>
                <c:pt idx="1497">
                  <c:v>12.578800000000149</c:v>
                </c:pt>
                <c:pt idx="1498">
                  <c:v>12.585866666666815</c:v>
                </c:pt>
                <c:pt idx="1499">
                  <c:v>12.592933333333482</c:v>
                </c:pt>
                <c:pt idx="1500">
                  <c:v>12.600000000000149</c:v>
                </c:pt>
              </c:numCache>
            </c:numRef>
          </c:xVal>
          <c:yVal>
            <c:numRef>
              <c:f>'Beregninger scenarie 3'!$J$30:$J$1530</c:f>
              <c:numCache>
                <c:formatCode>#,##0.00</c:formatCode>
                <c:ptCount val="150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pt idx="765">
                  <c:v>4</c:v>
                </c:pt>
                <c:pt idx="766">
                  <c:v>4</c:v>
                </c:pt>
                <c:pt idx="767">
                  <c:v>4</c:v>
                </c:pt>
                <c:pt idx="768">
                  <c:v>4</c:v>
                </c:pt>
                <c:pt idx="769">
                  <c:v>4</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4</c:v>
                </c:pt>
                <c:pt idx="788">
                  <c:v>4</c:v>
                </c:pt>
                <c:pt idx="789">
                  <c:v>4</c:v>
                </c:pt>
                <c:pt idx="790">
                  <c:v>4</c:v>
                </c:pt>
                <c:pt idx="791">
                  <c:v>4</c:v>
                </c:pt>
                <c:pt idx="792">
                  <c:v>4</c:v>
                </c:pt>
                <c:pt idx="793">
                  <c:v>4</c:v>
                </c:pt>
                <c:pt idx="794">
                  <c:v>4</c:v>
                </c:pt>
                <c:pt idx="795">
                  <c:v>4</c:v>
                </c:pt>
                <c:pt idx="796">
                  <c:v>4</c:v>
                </c:pt>
                <c:pt idx="797">
                  <c:v>4</c:v>
                </c:pt>
                <c:pt idx="798">
                  <c:v>4</c:v>
                </c:pt>
                <c:pt idx="799">
                  <c:v>4</c:v>
                </c:pt>
                <c:pt idx="800">
                  <c:v>4</c:v>
                </c:pt>
                <c:pt idx="801">
                  <c:v>4</c:v>
                </c:pt>
                <c:pt idx="802">
                  <c:v>4</c:v>
                </c:pt>
                <c:pt idx="803">
                  <c:v>4</c:v>
                </c:pt>
                <c:pt idx="804">
                  <c:v>4</c:v>
                </c:pt>
                <c:pt idx="805">
                  <c:v>4</c:v>
                </c:pt>
                <c:pt idx="806">
                  <c:v>4</c:v>
                </c:pt>
                <c:pt idx="807">
                  <c:v>4</c:v>
                </c:pt>
                <c:pt idx="808">
                  <c:v>4</c:v>
                </c:pt>
                <c:pt idx="809">
                  <c:v>4</c:v>
                </c:pt>
                <c:pt idx="810">
                  <c:v>4</c:v>
                </c:pt>
                <c:pt idx="811">
                  <c:v>4</c:v>
                </c:pt>
                <c:pt idx="812">
                  <c:v>4</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c:v>
                </c:pt>
                <c:pt idx="909">
                  <c:v>4</c:v>
                </c:pt>
                <c:pt idx="910">
                  <c:v>4</c:v>
                </c:pt>
                <c:pt idx="911">
                  <c:v>4</c:v>
                </c:pt>
                <c:pt idx="912">
                  <c:v>4</c:v>
                </c:pt>
                <c:pt idx="913">
                  <c:v>4</c:v>
                </c:pt>
                <c:pt idx="914">
                  <c:v>4</c:v>
                </c:pt>
                <c:pt idx="915">
                  <c:v>4</c:v>
                </c:pt>
                <c:pt idx="916">
                  <c:v>4</c:v>
                </c:pt>
                <c:pt idx="917">
                  <c:v>4</c:v>
                </c:pt>
                <c:pt idx="918">
                  <c:v>4</c:v>
                </c:pt>
                <c:pt idx="919">
                  <c:v>4</c:v>
                </c:pt>
                <c:pt idx="920">
                  <c:v>4</c:v>
                </c:pt>
                <c:pt idx="921">
                  <c:v>4</c:v>
                </c:pt>
                <c:pt idx="922">
                  <c:v>4</c:v>
                </c:pt>
                <c:pt idx="923">
                  <c:v>4</c:v>
                </c:pt>
                <c:pt idx="924">
                  <c:v>4</c:v>
                </c:pt>
                <c:pt idx="925">
                  <c:v>4</c:v>
                </c:pt>
                <c:pt idx="926">
                  <c:v>4</c:v>
                </c:pt>
                <c:pt idx="927">
                  <c:v>4</c:v>
                </c:pt>
                <c:pt idx="928">
                  <c:v>4</c:v>
                </c:pt>
                <c:pt idx="929">
                  <c:v>4</c:v>
                </c:pt>
                <c:pt idx="930">
                  <c:v>4</c:v>
                </c:pt>
                <c:pt idx="931">
                  <c:v>4</c:v>
                </c:pt>
                <c:pt idx="932">
                  <c:v>4</c:v>
                </c:pt>
                <c:pt idx="933">
                  <c:v>4</c:v>
                </c:pt>
                <c:pt idx="934">
                  <c:v>4</c:v>
                </c:pt>
                <c:pt idx="935">
                  <c:v>4</c:v>
                </c:pt>
                <c:pt idx="936">
                  <c:v>4</c:v>
                </c:pt>
                <c:pt idx="937">
                  <c:v>4</c:v>
                </c:pt>
                <c:pt idx="938">
                  <c:v>4</c:v>
                </c:pt>
                <c:pt idx="939">
                  <c:v>4</c:v>
                </c:pt>
                <c:pt idx="940">
                  <c:v>4</c:v>
                </c:pt>
                <c:pt idx="941">
                  <c:v>4</c:v>
                </c:pt>
                <c:pt idx="942">
                  <c:v>4</c:v>
                </c:pt>
                <c:pt idx="943">
                  <c:v>4</c:v>
                </c:pt>
                <c:pt idx="944">
                  <c:v>4</c:v>
                </c:pt>
                <c:pt idx="945">
                  <c:v>4</c:v>
                </c:pt>
                <c:pt idx="946">
                  <c:v>4</c:v>
                </c:pt>
                <c:pt idx="947">
                  <c:v>4</c:v>
                </c:pt>
                <c:pt idx="948">
                  <c:v>4</c:v>
                </c:pt>
                <c:pt idx="949">
                  <c:v>4</c:v>
                </c:pt>
                <c:pt idx="950">
                  <c:v>4</c:v>
                </c:pt>
                <c:pt idx="951">
                  <c:v>4</c:v>
                </c:pt>
                <c:pt idx="952">
                  <c:v>4</c:v>
                </c:pt>
                <c:pt idx="953">
                  <c:v>4</c:v>
                </c:pt>
                <c:pt idx="954">
                  <c:v>4</c:v>
                </c:pt>
                <c:pt idx="955">
                  <c:v>4</c:v>
                </c:pt>
                <c:pt idx="956">
                  <c:v>4</c:v>
                </c:pt>
                <c:pt idx="957">
                  <c:v>4</c:v>
                </c:pt>
                <c:pt idx="958">
                  <c:v>4</c:v>
                </c:pt>
                <c:pt idx="959">
                  <c:v>4</c:v>
                </c:pt>
                <c:pt idx="960">
                  <c:v>4</c:v>
                </c:pt>
                <c:pt idx="961">
                  <c:v>4</c:v>
                </c:pt>
                <c:pt idx="962">
                  <c:v>4</c:v>
                </c:pt>
                <c:pt idx="963">
                  <c:v>4</c:v>
                </c:pt>
                <c:pt idx="964">
                  <c:v>4</c:v>
                </c:pt>
                <c:pt idx="965">
                  <c:v>4</c:v>
                </c:pt>
                <c:pt idx="966">
                  <c:v>4</c:v>
                </c:pt>
                <c:pt idx="967">
                  <c:v>4</c:v>
                </c:pt>
                <c:pt idx="968">
                  <c:v>4</c:v>
                </c:pt>
                <c:pt idx="969">
                  <c:v>4</c:v>
                </c:pt>
                <c:pt idx="970">
                  <c:v>4</c:v>
                </c:pt>
                <c:pt idx="971">
                  <c:v>4</c:v>
                </c:pt>
                <c:pt idx="972">
                  <c:v>4</c:v>
                </c:pt>
                <c:pt idx="973">
                  <c:v>4</c:v>
                </c:pt>
                <c:pt idx="974">
                  <c:v>4</c:v>
                </c:pt>
                <c:pt idx="975">
                  <c:v>4</c:v>
                </c:pt>
                <c:pt idx="976">
                  <c:v>4</c:v>
                </c:pt>
                <c:pt idx="977">
                  <c:v>4</c:v>
                </c:pt>
                <c:pt idx="978">
                  <c:v>4</c:v>
                </c:pt>
                <c:pt idx="979">
                  <c:v>4</c:v>
                </c:pt>
                <c:pt idx="980">
                  <c:v>4</c:v>
                </c:pt>
                <c:pt idx="981">
                  <c:v>4</c:v>
                </c:pt>
                <c:pt idx="982">
                  <c:v>4</c:v>
                </c:pt>
                <c:pt idx="983">
                  <c:v>4</c:v>
                </c:pt>
                <c:pt idx="984">
                  <c:v>4</c:v>
                </c:pt>
                <c:pt idx="985">
                  <c:v>4</c:v>
                </c:pt>
                <c:pt idx="986">
                  <c:v>4</c:v>
                </c:pt>
                <c:pt idx="987">
                  <c:v>4</c:v>
                </c:pt>
                <c:pt idx="988">
                  <c:v>4</c:v>
                </c:pt>
                <c:pt idx="989">
                  <c:v>4</c:v>
                </c:pt>
                <c:pt idx="990">
                  <c:v>4</c:v>
                </c:pt>
                <c:pt idx="991">
                  <c:v>4</c:v>
                </c:pt>
                <c:pt idx="992">
                  <c:v>4</c:v>
                </c:pt>
                <c:pt idx="993">
                  <c:v>4</c:v>
                </c:pt>
                <c:pt idx="994">
                  <c:v>4</c:v>
                </c:pt>
                <c:pt idx="995">
                  <c:v>4</c:v>
                </c:pt>
                <c:pt idx="996">
                  <c:v>4</c:v>
                </c:pt>
                <c:pt idx="997">
                  <c:v>4</c:v>
                </c:pt>
                <c:pt idx="998">
                  <c:v>4</c:v>
                </c:pt>
                <c:pt idx="999">
                  <c:v>4</c:v>
                </c:pt>
                <c:pt idx="1000">
                  <c:v>4</c:v>
                </c:pt>
                <c:pt idx="1001">
                  <c:v>4</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pt idx="1026">
                  <c:v>4</c:v>
                </c:pt>
                <c:pt idx="1027">
                  <c:v>4</c:v>
                </c:pt>
                <c:pt idx="1028">
                  <c:v>4</c:v>
                </c:pt>
                <c:pt idx="1029">
                  <c:v>4</c:v>
                </c:pt>
                <c:pt idx="1030">
                  <c:v>4</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4</c:v>
                </c:pt>
                <c:pt idx="1063">
                  <c:v>4</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c:v>
                </c:pt>
                <c:pt idx="1114">
                  <c:v>4</c:v>
                </c:pt>
                <c:pt idx="1115">
                  <c:v>4</c:v>
                </c:pt>
                <c:pt idx="1116">
                  <c:v>4</c:v>
                </c:pt>
                <c:pt idx="1117">
                  <c:v>4</c:v>
                </c:pt>
                <c:pt idx="1118">
                  <c:v>4</c:v>
                </c:pt>
                <c:pt idx="1119">
                  <c:v>4</c:v>
                </c:pt>
                <c:pt idx="1120">
                  <c:v>4</c:v>
                </c:pt>
                <c:pt idx="1121">
                  <c:v>4</c:v>
                </c:pt>
                <c:pt idx="1122">
                  <c:v>4</c:v>
                </c:pt>
                <c:pt idx="1123">
                  <c:v>4</c:v>
                </c:pt>
                <c:pt idx="1124">
                  <c:v>4</c:v>
                </c:pt>
                <c:pt idx="1125">
                  <c:v>4</c:v>
                </c:pt>
                <c:pt idx="1126">
                  <c:v>4</c:v>
                </c:pt>
                <c:pt idx="1127">
                  <c:v>4</c:v>
                </c:pt>
                <c:pt idx="1128">
                  <c:v>4</c:v>
                </c:pt>
                <c:pt idx="1129">
                  <c:v>4</c:v>
                </c:pt>
                <c:pt idx="1130">
                  <c:v>4</c:v>
                </c:pt>
                <c:pt idx="1131">
                  <c:v>4</c:v>
                </c:pt>
                <c:pt idx="1132">
                  <c:v>4</c:v>
                </c:pt>
                <c:pt idx="1133">
                  <c:v>4</c:v>
                </c:pt>
                <c:pt idx="1134">
                  <c:v>4</c:v>
                </c:pt>
                <c:pt idx="1135">
                  <c:v>4</c:v>
                </c:pt>
                <c:pt idx="1136">
                  <c:v>4</c:v>
                </c:pt>
                <c:pt idx="1137">
                  <c:v>4</c:v>
                </c:pt>
                <c:pt idx="1138">
                  <c:v>4</c:v>
                </c:pt>
                <c:pt idx="1139">
                  <c:v>4</c:v>
                </c:pt>
                <c:pt idx="1140">
                  <c:v>4</c:v>
                </c:pt>
                <c:pt idx="1141">
                  <c:v>4</c:v>
                </c:pt>
                <c:pt idx="1142">
                  <c:v>4</c:v>
                </c:pt>
                <c:pt idx="1143">
                  <c:v>4</c:v>
                </c:pt>
                <c:pt idx="1144">
                  <c:v>4</c:v>
                </c:pt>
                <c:pt idx="1145">
                  <c:v>4</c:v>
                </c:pt>
                <c:pt idx="1146">
                  <c:v>4</c:v>
                </c:pt>
                <c:pt idx="1147">
                  <c:v>4</c:v>
                </c:pt>
                <c:pt idx="1148">
                  <c:v>4</c:v>
                </c:pt>
                <c:pt idx="1149">
                  <c:v>4</c:v>
                </c:pt>
                <c:pt idx="1150">
                  <c:v>4</c:v>
                </c:pt>
                <c:pt idx="1151">
                  <c:v>4</c:v>
                </c:pt>
                <c:pt idx="1152">
                  <c:v>4</c:v>
                </c:pt>
                <c:pt idx="1153">
                  <c:v>4</c:v>
                </c:pt>
                <c:pt idx="1154">
                  <c:v>4</c:v>
                </c:pt>
                <c:pt idx="1155">
                  <c:v>4</c:v>
                </c:pt>
                <c:pt idx="1156">
                  <c:v>4</c:v>
                </c:pt>
                <c:pt idx="1157">
                  <c:v>4</c:v>
                </c:pt>
                <c:pt idx="1158">
                  <c:v>4</c:v>
                </c:pt>
                <c:pt idx="1159">
                  <c:v>4</c:v>
                </c:pt>
                <c:pt idx="1160">
                  <c:v>4</c:v>
                </c:pt>
                <c:pt idx="1161">
                  <c:v>4</c:v>
                </c:pt>
                <c:pt idx="1162">
                  <c:v>4</c:v>
                </c:pt>
                <c:pt idx="1163">
                  <c:v>4</c:v>
                </c:pt>
                <c:pt idx="1164">
                  <c:v>4</c:v>
                </c:pt>
                <c:pt idx="1165">
                  <c:v>4</c:v>
                </c:pt>
                <c:pt idx="1166">
                  <c:v>4</c:v>
                </c:pt>
                <c:pt idx="1167">
                  <c:v>4</c:v>
                </c:pt>
                <c:pt idx="1168">
                  <c:v>4</c:v>
                </c:pt>
                <c:pt idx="1169">
                  <c:v>4</c:v>
                </c:pt>
                <c:pt idx="1170">
                  <c:v>4</c:v>
                </c:pt>
                <c:pt idx="1171">
                  <c:v>4</c:v>
                </c:pt>
                <c:pt idx="1172">
                  <c:v>4</c:v>
                </c:pt>
                <c:pt idx="1173">
                  <c:v>4</c:v>
                </c:pt>
                <c:pt idx="1174">
                  <c:v>4</c:v>
                </c:pt>
                <c:pt idx="1175">
                  <c:v>4</c:v>
                </c:pt>
                <c:pt idx="1176">
                  <c:v>4</c:v>
                </c:pt>
                <c:pt idx="1177">
                  <c:v>4</c:v>
                </c:pt>
                <c:pt idx="1178">
                  <c:v>4</c:v>
                </c:pt>
                <c:pt idx="1179">
                  <c:v>4</c:v>
                </c:pt>
                <c:pt idx="1180">
                  <c:v>4</c:v>
                </c:pt>
                <c:pt idx="1181">
                  <c:v>4</c:v>
                </c:pt>
                <c:pt idx="1182">
                  <c:v>4</c:v>
                </c:pt>
                <c:pt idx="1183">
                  <c:v>4</c:v>
                </c:pt>
                <c:pt idx="1184">
                  <c:v>4</c:v>
                </c:pt>
                <c:pt idx="1185">
                  <c:v>4</c:v>
                </c:pt>
                <c:pt idx="1186">
                  <c:v>4</c:v>
                </c:pt>
                <c:pt idx="1187">
                  <c:v>4</c:v>
                </c:pt>
                <c:pt idx="1188">
                  <c:v>4</c:v>
                </c:pt>
                <c:pt idx="1189">
                  <c:v>4</c:v>
                </c:pt>
                <c:pt idx="1190">
                  <c:v>4</c:v>
                </c:pt>
                <c:pt idx="1191">
                  <c:v>4</c:v>
                </c:pt>
                <c:pt idx="1192">
                  <c:v>4</c:v>
                </c:pt>
                <c:pt idx="1193">
                  <c:v>4</c:v>
                </c:pt>
                <c:pt idx="1194">
                  <c:v>4</c:v>
                </c:pt>
                <c:pt idx="1195">
                  <c:v>4</c:v>
                </c:pt>
                <c:pt idx="1196">
                  <c:v>4</c:v>
                </c:pt>
                <c:pt idx="1197">
                  <c:v>4</c:v>
                </c:pt>
                <c:pt idx="1198">
                  <c:v>4</c:v>
                </c:pt>
                <c:pt idx="1199">
                  <c:v>4</c:v>
                </c:pt>
                <c:pt idx="1200">
                  <c:v>4</c:v>
                </c:pt>
                <c:pt idx="1201">
                  <c:v>4</c:v>
                </c:pt>
                <c:pt idx="1202">
                  <c:v>4</c:v>
                </c:pt>
                <c:pt idx="1203">
                  <c:v>4</c:v>
                </c:pt>
                <c:pt idx="1204">
                  <c:v>4</c:v>
                </c:pt>
                <c:pt idx="1205">
                  <c:v>4</c:v>
                </c:pt>
                <c:pt idx="1206">
                  <c:v>4</c:v>
                </c:pt>
                <c:pt idx="1207">
                  <c:v>4</c:v>
                </c:pt>
                <c:pt idx="1208">
                  <c:v>4</c:v>
                </c:pt>
                <c:pt idx="1209">
                  <c:v>4</c:v>
                </c:pt>
                <c:pt idx="1210">
                  <c:v>4</c:v>
                </c:pt>
                <c:pt idx="1211">
                  <c:v>4</c:v>
                </c:pt>
                <c:pt idx="1212">
                  <c:v>4</c:v>
                </c:pt>
                <c:pt idx="1213">
                  <c:v>4</c:v>
                </c:pt>
                <c:pt idx="1214">
                  <c:v>4</c:v>
                </c:pt>
                <c:pt idx="1215">
                  <c:v>4</c:v>
                </c:pt>
                <c:pt idx="1216">
                  <c:v>4</c:v>
                </c:pt>
                <c:pt idx="1217">
                  <c:v>4</c:v>
                </c:pt>
                <c:pt idx="1218">
                  <c:v>4</c:v>
                </c:pt>
                <c:pt idx="1219">
                  <c:v>4</c:v>
                </c:pt>
                <c:pt idx="1220">
                  <c:v>4</c:v>
                </c:pt>
                <c:pt idx="1221">
                  <c:v>4</c:v>
                </c:pt>
                <c:pt idx="1222">
                  <c:v>4</c:v>
                </c:pt>
                <c:pt idx="1223">
                  <c:v>4</c:v>
                </c:pt>
                <c:pt idx="1224">
                  <c:v>4</c:v>
                </c:pt>
                <c:pt idx="1225">
                  <c:v>4</c:v>
                </c:pt>
                <c:pt idx="1226">
                  <c:v>4</c:v>
                </c:pt>
                <c:pt idx="1227">
                  <c:v>4</c:v>
                </c:pt>
                <c:pt idx="1228">
                  <c:v>4</c:v>
                </c:pt>
                <c:pt idx="1229">
                  <c:v>4</c:v>
                </c:pt>
                <c:pt idx="1230">
                  <c:v>4</c:v>
                </c:pt>
                <c:pt idx="1231">
                  <c:v>4</c:v>
                </c:pt>
                <c:pt idx="1232">
                  <c:v>4</c:v>
                </c:pt>
                <c:pt idx="1233">
                  <c:v>4</c:v>
                </c:pt>
                <c:pt idx="1234">
                  <c:v>4</c:v>
                </c:pt>
                <c:pt idx="1235">
                  <c:v>4</c:v>
                </c:pt>
                <c:pt idx="1236">
                  <c:v>4</c:v>
                </c:pt>
                <c:pt idx="1237">
                  <c:v>4</c:v>
                </c:pt>
                <c:pt idx="1238">
                  <c:v>4</c:v>
                </c:pt>
                <c:pt idx="1239">
                  <c:v>4</c:v>
                </c:pt>
                <c:pt idx="1240">
                  <c:v>4</c:v>
                </c:pt>
                <c:pt idx="1241">
                  <c:v>4</c:v>
                </c:pt>
                <c:pt idx="1242">
                  <c:v>4</c:v>
                </c:pt>
                <c:pt idx="1243">
                  <c:v>4</c:v>
                </c:pt>
                <c:pt idx="1244">
                  <c:v>4</c:v>
                </c:pt>
                <c:pt idx="1245">
                  <c:v>4</c:v>
                </c:pt>
                <c:pt idx="1246">
                  <c:v>4</c:v>
                </c:pt>
                <c:pt idx="1247">
                  <c:v>4</c:v>
                </c:pt>
                <c:pt idx="1248">
                  <c:v>4</c:v>
                </c:pt>
                <c:pt idx="1249">
                  <c:v>4</c:v>
                </c:pt>
                <c:pt idx="1250">
                  <c:v>4</c:v>
                </c:pt>
                <c:pt idx="1251">
                  <c:v>4</c:v>
                </c:pt>
                <c:pt idx="1252">
                  <c:v>4</c:v>
                </c:pt>
                <c:pt idx="1253">
                  <c:v>4</c:v>
                </c:pt>
                <c:pt idx="1254">
                  <c:v>4</c:v>
                </c:pt>
                <c:pt idx="1255">
                  <c:v>4</c:v>
                </c:pt>
                <c:pt idx="1256">
                  <c:v>4</c:v>
                </c:pt>
                <c:pt idx="1257">
                  <c:v>4</c:v>
                </c:pt>
                <c:pt idx="1258">
                  <c:v>4</c:v>
                </c:pt>
                <c:pt idx="1259">
                  <c:v>4</c:v>
                </c:pt>
                <c:pt idx="1260">
                  <c:v>4</c:v>
                </c:pt>
                <c:pt idx="1261">
                  <c:v>4</c:v>
                </c:pt>
                <c:pt idx="1262">
                  <c:v>4</c:v>
                </c:pt>
                <c:pt idx="1263">
                  <c:v>4</c:v>
                </c:pt>
                <c:pt idx="1264">
                  <c:v>4</c:v>
                </c:pt>
                <c:pt idx="1265">
                  <c:v>4</c:v>
                </c:pt>
                <c:pt idx="1266">
                  <c:v>4</c:v>
                </c:pt>
                <c:pt idx="1267">
                  <c:v>4</c:v>
                </c:pt>
                <c:pt idx="1268">
                  <c:v>4</c:v>
                </c:pt>
                <c:pt idx="1269">
                  <c:v>4</c:v>
                </c:pt>
                <c:pt idx="1270">
                  <c:v>4</c:v>
                </c:pt>
                <c:pt idx="1271">
                  <c:v>4</c:v>
                </c:pt>
                <c:pt idx="1272">
                  <c:v>4</c:v>
                </c:pt>
                <c:pt idx="1273">
                  <c:v>4</c:v>
                </c:pt>
                <c:pt idx="1274">
                  <c:v>4</c:v>
                </c:pt>
                <c:pt idx="1275">
                  <c:v>4</c:v>
                </c:pt>
                <c:pt idx="1276">
                  <c:v>4</c:v>
                </c:pt>
                <c:pt idx="1277">
                  <c:v>4</c:v>
                </c:pt>
                <c:pt idx="1278">
                  <c:v>4</c:v>
                </c:pt>
                <c:pt idx="1279">
                  <c:v>4</c:v>
                </c:pt>
                <c:pt idx="1280">
                  <c:v>4</c:v>
                </c:pt>
                <c:pt idx="1281">
                  <c:v>4</c:v>
                </c:pt>
                <c:pt idx="1282">
                  <c:v>4</c:v>
                </c:pt>
                <c:pt idx="1283">
                  <c:v>4</c:v>
                </c:pt>
                <c:pt idx="1284">
                  <c:v>4</c:v>
                </c:pt>
                <c:pt idx="1285">
                  <c:v>4</c:v>
                </c:pt>
                <c:pt idx="1286">
                  <c:v>4</c:v>
                </c:pt>
                <c:pt idx="1287">
                  <c:v>4</c:v>
                </c:pt>
                <c:pt idx="1288">
                  <c:v>4</c:v>
                </c:pt>
                <c:pt idx="1289">
                  <c:v>4</c:v>
                </c:pt>
                <c:pt idx="1290">
                  <c:v>4</c:v>
                </c:pt>
                <c:pt idx="1291">
                  <c:v>4</c:v>
                </c:pt>
                <c:pt idx="1292">
                  <c:v>4</c:v>
                </c:pt>
                <c:pt idx="1293">
                  <c:v>4</c:v>
                </c:pt>
                <c:pt idx="1294">
                  <c:v>4</c:v>
                </c:pt>
                <c:pt idx="1295">
                  <c:v>4</c:v>
                </c:pt>
                <c:pt idx="1296">
                  <c:v>4</c:v>
                </c:pt>
                <c:pt idx="1297">
                  <c:v>4</c:v>
                </c:pt>
                <c:pt idx="1298">
                  <c:v>4</c:v>
                </c:pt>
                <c:pt idx="1299">
                  <c:v>4</c:v>
                </c:pt>
                <c:pt idx="1300">
                  <c:v>4</c:v>
                </c:pt>
                <c:pt idx="1301">
                  <c:v>4</c:v>
                </c:pt>
                <c:pt idx="1302">
                  <c:v>4</c:v>
                </c:pt>
                <c:pt idx="1303">
                  <c:v>4</c:v>
                </c:pt>
                <c:pt idx="1304">
                  <c:v>4</c:v>
                </c:pt>
                <c:pt idx="1305">
                  <c:v>4</c:v>
                </c:pt>
                <c:pt idx="1306">
                  <c:v>4</c:v>
                </c:pt>
                <c:pt idx="1307">
                  <c:v>4</c:v>
                </c:pt>
                <c:pt idx="1308">
                  <c:v>4</c:v>
                </c:pt>
                <c:pt idx="1309">
                  <c:v>4</c:v>
                </c:pt>
                <c:pt idx="1310">
                  <c:v>4</c:v>
                </c:pt>
                <c:pt idx="1311">
                  <c:v>4</c:v>
                </c:pt>
                <c:pt idx="1312">
                  <c:v>4</c:v>
                </c:pt>
                <c:pt idx="1313">
                  <c:v>4</c:v>
                </c:pt>
                <c:pt idx="1314">
                  <c:v>4</c:v>
                </c:pt>
                <c:pt idx="1315">
                  <c:v>4</c:v>
                </c:pt>
                <c:pt idx="1316">
                  <c:v>4</c:v>
                </c:pt>
                <c:pt idx="1317">
                  <c:v>4</c:v>
                </c:pt>
                <c:pt idx="1318">
                  <c:v>4</c:v>
                </c:pt>
                <c:pt idx="1319">
                  <c:v>4</c:v>
                </c:pt>
                <c:pt idx="1320">
                  <c:v>4</c:v>
                </c:pt>
                <c:pt idx="1321">
                  <c:v>4</c:v>
                </c:pt>
                <c:pt idx="1322">
                  <c:v>4</c:v>
                </c:pt>
                <c:pt idx="1323">
                  <c:v>4</c:v>
                </c:pt>
                <c:pt idx="1324">
                  <c:v>4</c:v>
                </c:pt>
                <c:pt idx="1325">
                  <c:v>4</c:v>
                </c:pt>
                <c:pt idx="1326">
                  <c:v>4</c:v>
                </c:pt>
                <c:pt idx="1327">
                  <c:v>4</c:v>
                </c:pt>
                <c:pt idx="1328">
                  <c:v>4</c:v>
                </c:pt>
                <c:pt idx="1329">
                  <c:v>4</c:v>
                </c:pt>
                <c:pt idx="1330">
                  <c:v>4</c:v>
                </c:pt>
                <c:pt idx="1331">
                  <c:v>4</c:v>
                </c:pt>
                <c:pt idx="1332">
                  <c:v>4</c:v>
                </c:pt>
                <c:pt idx="1333">
                  <c:v>4</c:v>
                </c:pt>
                <c:pt idx="1334">
                  <c:v>4</c:v>
                </c:pt>
                <c:pt idx="1335">
                  <c:v>4</c:v>
                </c:pt>
                <c:pt idx="1336">
                  <c:v>4</c:v>
                </c:pt>
                <c:pt idx="1337">
                  <c:v>4</c:v>
                </c:pt>
                <c:pt idx="1338">
                  <c:v>4</c:v>
                </c:pt>
                <c:pt idx="1339">
                  <c:v>4</c:v>
                </c:pt>
                <c:pt idx="1340">
                  <c:v>4</c:v>
                </c:pt>
                <c:pt idx="1341">
                  <c:v>4</c:v>
                </c:pt>
                <c:pt idx="1342">
                  <c:v>4</c:v>
                </c:pt>
                <c:pt idx="1343">
                  <c:v>4</c:v>
                </c:pt>
                <c:pt idx="1344">
                  <c:v>4</c:v>
                </c:pt>
                <c:pt idx="1345">
                  <c:v>4</c:v>
                </c:pt>
                <c:pt idx="1346">
                  <c:v>4</c:v>
                </c:pt>
                <c:pt idx="1347">
                  <c:v>4</c:v>
                </c:pt>
                <c:pt idx="1348">
                  <c:v>4</c:v>
                </c:pt>
                <c:pt idx="1349">
                  <c:v>4</c:v>
                </c:pt>
                <c:pt idx="1350">
                  <c:v>4</c:v>
                </c:pt>
                <c:pt idx="1351">
                  <c:v>4</c:v>
                </c:pt>
                <c:pt idx="1352">
                  <c:v>4</c:v>
                </c:pt>
                <c:pt idx="1353">
                  <c:v>4</c:v>
                </c:pt>
                <c:pt idx="1354">
                  <c:v>4</c:v>
                </c:pt>
                <c:pt idx="1355">
                  <c:v>4</c:v>
                </c:pt>
                <c:pt idx="1356">
                  <c:v>4</c:v>
                </c:pt>
                <c:pt idx="1357">
                  <c:v>4</c:v>
                </c:pt>
                <c:pt idx="1358">
                  <c:v>4</c:v>
                </c:pt>
                <c:pt idx="1359">
                  <c:v>4</c:v>
                </c:pt>
                <c:pt idx="1360">
                  <c:v>4</c:v>
                </c:pt>
                <c:pt idx="1361">
                  <c:v>4</c:v>
                </c:pt>
                <c:pt idx="1362">
                  <c:v>4</c:v>
                </c:pt>
                <c:pt idx="1363">
                  <c:v>4</c:v>
                </c:pt>
                <c:pt idx="1364">
                  <c:v>4</c:v>
                </c:pt>
                <c:pt idx="1365">
                  <c:v>4</c:v>
                </c:pt>
                <c:pt idx="1366">
                  <c:v>4</c:v>
                </c:pt>
                <c:pt idx="1367">
                  <c:v>4</c:v>
                </c:pt>
                <c:pt idx="1368">
                  <c:v>4</c:v>
                </c:pt>
                <c:pt idx="1369">
                  <c:v>4</c:v>
                </c:pt>
                <c:pt idx="1370">
                  <c:v>4</c:v>
                </c:pt>
                <c:pt idx="1371">
                  <c:v>4</c:v>
                </c:pt>
                <c:pt idx="1372">
                  <c:v>4</c:v>
                </c:pt>
                <c:pt idx="1373">
                  <c:v>4</c:v>
                </c:pt>
                <c:pt idx="1374">
                  <c:v>4</c:v>
                </c:pt>
                <c:pt idx="1375">
                  <c:v>4</c:v>
                </c:pt>
                <c:pt idx="1376">
                  <c:v>4</c:v>
                </c:pt>
                <c:pt idx="1377">
                  <c:v>4</c:v>
                </c:pt>
                <c:pt idx="1378">
                  <c:v>4</c:v>
                </c:pt>
                <c:pt idx="1379">
                  <c:v>4</c:v>
                </c:pt>
                <c:pt idx="1380">
                  <c:v>4</c:v>
                </c:pt>
                <c:pt idx="1381">
                  <c:v>4</c:v>
                </c:pt>
                <c:pt idx="1382">
                  <c:v>4</c:v>
                </c:pt>
                <c:pt idx="1383">
                  <c:v>4</c:v>
                </c:pt>
                <c:pt idx="1384">
                  <c:v>4</c:v>
                </c:pt>
                <c:pt idx="1385">
                  <c:v>4</c:v>
                </c:pt>
                <c:pt idx="1386">
                  <c:v>4</c:v>
                </c:pt>
                <c:pt idx="1387">
                  <c:v>4</c:v>
                </c:pt>
                <c:pt idx="1388">
                  <c:v>4</c:v>
                </c:pt>
                <c:pt idx="1389">
                  <c:v>4</c:v>
                </c:pt>
                <c:pt idx="1390">
                  <c:v>4</c:v>
                </c:pt>
                <c:pt idx="1391">
                  <c:v>4</c:v>
                </c:pt>
                <c:pt idx="1392">
                  <c:v>4</c:v>
                </c:pt>
                <c:pt idx="1393">
                  <c:v>4</c:v>
                </c:pt>
                <c:pt idx="1394">
                  <c:v>4</c:v>
                </c:pt>
                <c:pt idx="1395">
                  <c:v>4</c:v>
                </c:pt>
                <c:pt idx="1396">
                  <c:v>4</c:v>
                </c:pt>
                <c:pt idx="1397">
                  <c:v>4</c:v>
                </c:pt>
                <c:pt idx="1398">
                  <c:v>4</c:v>
                </c:pt>
                <c:pt idx="1399">
                  <c:v>4</c:v>
                </c:pt>
                <c:pt idx="1400">
                  <c:v>4</c:v>
                </c:pt>
                <c:pt idx="1401">
                  <c:v>4</c:v>
                </c:pt>
                <c:pt idx="1402">
                  <c:v>4</c:v>
                </c:pt>
                <c:pt idx="1403">
                  <c:v>4</c:v>
                </c:pt>
                <c:pt idx="1404">
                  <c:v>4</c:v>
                </c:pt>
                <c:pt idx="1405">
                  <c:v>4</c:v>
                </c:pt>
                <c:pt idx="1406">
                  <c:v>4</c:v>
                </c:pt>
                <c:pt idx="1407">
                  <c:v>4</c:v>
                </c:pt>
                <c:pt idx="1408">
                  <c:v>4</c:v>
                </c:pt>
                <c:pt idx="1409">
                  <c:v>4</c:v>
                </c:pt>
                <c:pt idx="1410">
                  <c:v>4</c:v>
                </c:pt>
                <c:pt idx="1411">
                  <c:v>4</c:v>
                </c:pt>
                <c:pt idx="1412">
                  <c:v>4</c:v>
                </c:pt>
                <c:pt idx="1413">
                  <c:v>4</c:v>
                </c:pt>
                <c:pt idx="1414">
                  <c:v>4</c:v>
                </c:pt>
                <c:pt idx="1415">
                  <c:v>4</c:v>
                </c:pt>
                <c:pt idx="1416">
                  <c:v>4</c:v>
                </c:pt>
                <c:pt idx="1417">
                  <c:v>4</c:v>
                </c:pt>
                <c:pt idx="1418">
                  <c:v>4</c:v>
                </c:pt>
                <c:pt idx="1419">
                  <c:v>4</c:v>
                </c:pt>
                <c:pt idx="1420">
                  <c:v>4</c:v>
                </c:pt>
                <c:pt idx="1421">
                  <c:v>4</c:v>
                </c:pt>
                <c:pt idx="1422">
                  <c:v>4</c:v>
                </c:pt>
                <c:pt idx="1423">
                  <c:v>4</c:v>
                </c:pt>
                <c:pt idx="1424">
                  <c:v>4</c:v>
                </c:pt>
                <c:pt idx="1425">
                  <c:v>4</c:v>
                </c:pt>
                <c:pt idx="1426">
                  <c:v>4</c:v>
                </c:pt>
                <c:pt idx="1427">
                  <c:v>4</c:v>
                </c:pt>
                <c:pt idx="1428">
                  <c:v>4</c:v>
                </c:pt>
                <c:pt idx="1429">
                  <c:v>4</c:v>
                </c:pt>
                <c:pt idx="1430">
                  <c:v>4</c:v>
                </c:pt>
                <c:pt idx="1431">
                  <c:v>4</c:v>
                </c:pt>
                <c:pt idx="1432">
                  <c:v>4</c:v>
                </c:pt>
                <c:pt idx="1433">
                  <c:v>4</c:v>
                </c:pt>
                <c:pt idx="1434">
                  <c:v>4</c:v>
                </c:pt>
                <c:pt idx="1435">
                  <c:v>4</c:v>
                </c:pt>
                <c:pt idx="1436">
                  <c:v>4</c:v>
                </c:pt>
                <c:pt idx="1437">
                  <c:v>4</c:v>
                </c:pt>
                <c:pt idx="1438">
                  <c:v>4</c:v>
                </c:pt>
                <c:pt idx="1439">
                  <c:v>4</c:v>
                </c:pt>
                <c:pt idx="1440">
                  <c:v>4</c:v>
                </c:pt>
                <c:pt idx="1441">
                  <c:v>4</c:v>
                </c:pt>
                <c:pt idx="1442">
                  <c:v>4</c:v>
                </c:pt>
                <c:pt idx="1443">
                  <c:v>4</c:v>
                </c:pt>
                <c:pt idx="1444">
                  <c:v>4</c:v>
                </c:pt>
                <c:pt idx="1445">
                  <c:v>4</c:v>
                </c:pt>
                <c:pt idx="1446">
                  <c:v>4</c:v>
                </c:pt>
                <c:pt idx="1447">
                  <c:v>4</c:v>
                </c:pt>
                <c:pt idx="1448">
                  <c:v>4</c:v>
                </c:pt>
                <c:pt idx="1449">
                  <c:v>4</c:v>
                </c:pt>
                <c:pt idx="1450">
                  <c:v>4</c:v>
                </c:pt>
                <c:pt idx="1451">
                  <c:v>4</c:v>
                </c:pt>
                <c:pt idx="1452">
                  <c:v>4</c:v>
                </c:pt>
                <c:pt idx="1453">
                  <c:v>4</c:v>
                </c:pt>
                <c:pt idx="1454">
                  <c:v>4</c:v>
                </c:pt>
                <c:pt idx="1455">
                  <c:v>4</c:v>
                </c:pt>
                <c:pt idx="1456">
                  <c:v>4</c:v>
                </c:pt>
                <c:pt idx="1457">
                  <c:v>4</c:v>
                </c:pt>
                <c:pt idx="1458">
                  <c:v>4</c:v>
                </c:pt>
                <c:pt idx="1459">
                  <c:v>4</c:v>
                </c:pt>
                <c:pt idx="1460">
                  <c:v>4</c:v>
                </c:pt>
                <c:pt idx="1461">
                  <c:v>4</c:v>
                </c:pt>
                <c:pt idx="1462">
                  <c:v>4</c:v>
                </c:pt>
                <c:pt idx="1463">
                  <c:v>4</c:v>
                </c:pt>
                <c:pt idx="1464">
                  <c:v>4</c:v>
                </c:pt>
                <c:pt idx="1465">
                  <c:v>4</c:v>
                </c:pt>
                <c:pt idx="1466">
                  <c:v>4</c:v>
                </c:pt>
                <c:pt idx="1467">
                  <c:v>4</c:v>
                </c:pt>
                <c:pt idx="1468">
                  <c:v>4</c:v>
                </c:pt>
                <c:pt idx="1469">
                  <c:v>4</c:v>
                </c:pt>
                <c:pt idx="1470">
                  <c:v>4</c:v>
                </c:pt>
                <c:pt idx="1471">
                  <c:v>4</c:v>
                </c:pt>
                <c:pt idx="1472">
                  <c:v>4</c:v>
                </c:pt>
                <c:pt idx="1473">
                  <c:v>4</c:v>
                </c:pt>
                <c:pt idx="1474">
                  <c:v>4</c:v>
                </c:pt>
                <c:pt idx="1475">
                  <c:v>4</c:v>
                </c:pt>
                <c:pt idx="1476">
                  <c:v>4</c:v>
                </c:pt>
                <c:pt idx="1477">
                  <c:v>4</c:v>
                </c:pt>
                <c:pt idx="1478">
                  <c:v>4</c:v>
                </c:pt>
                <c:pt idx="1479">
                  <c:v>4</c:v>
                </c:pt>
                <c:pt idx="1480">
                  <c:v>4</c:v>
                </c:pt>
                <c:pt idx="1481">
                  <c:v>4</c:v>
                </c:pt>
                <c:pt idx="1482">
                  <c:v>4</c:v>
                </c:pt>
                <c:pt idx="1483">
                  <c:v>4</c:v>
                </c:pt>
                <c:pt idx="1484">
                  <c:v>4</c:v>
                </c:pt>
                <c:pt idx="1485">
                  <c:v>4</c:v>
                </c:pt>
                <c:pt idx="1486">
                  <c:v>4</c:v>
                </c:pt>
                <c:pt idx="1487">
                  <c:v>4</c:v>
                </c:pt>
                <c:pt idx="1488">
                  <c:v>4</c:v>
                </c:pt>
                <c:pt idx="1489">
                  <c:v>4</c:v>
                </c:pt>
                <c:pt idx="1490">
                  <c:v>4</c:v>
                </c:pt>
                <c:pt idx="1491">
                  <c:v>4</c:v>
                </c:pt>
                <c:pt idx="1492">
                  <c:v>4</c:v>
                </c:pt>
                <c:pt idx="1493">
                  <c:v>4</c:v>
                </c:pt>
                <c:pt idx="1494">
                  <c:v>4</c:v>
                </c:pt>
                <c:pt idx="1495">
                  <c:v>4</c:v>
                </c:pt>
                <c:pt idx="1496">
                  <c:v>4</c:v>
                </c:pt>
                <c:pt idx="1497">
                  <c:v>4</c:v>
                </c:pt>
                <c:pt idx="1498">
                  <c:v>4</c:v>
                </c:pt>
                <c:pt idx="1499">
                  <c:v>4</c:v>
                </c:pt>
                <c:pt idx="1500">
                  <c:v>4</c:v>
                </c:pt>
              </c:numCache>
            </c:numRef>
          </c:yVal>
          <c:smooth val="0"/>
        </c:ser>
        <c:dLbls>
          <c:showLegendKey val="0"/>
          <c:showVal val="0"/>
          <c:showCatName val="0"/>
          <c:showSerName val="0"/>
          <c:showPercent val="0"/>
          <c:showBubbleSize val="0"/>
        </c:dLbls>
        <c:axId val="231968768"/>
        <c:axId val="231970688"/>
      </c:scatterChart>
      <c:valAx>
        <c:axId val="231968768"/>
        <c:scaling>
          <c:orientation val="minMax"/>
        </c:scaling>
        <c:delete val="0"/>
        <c:axPos val="b"/>
        <c:majorGridlines/>
        <c:minorGridlines/>
        <c:title>
          <c:tx>
            <c:rich>
              <a:bodyPr/>
              <a:lstStyle/>
              <a:p>
                <a:pPr>
                  <a:defRPr/>
                </a:pPr>
                <a:r>
                  <a:rPr lang="da-DK"/>
                  <a:t>Tværsnit i meter</a:t>
                </a:r>
              </a:p>
            </c:rich>
          </c:tx>
          <c:layout/>
          <c:overlay val="0"/>
        </c:title>
        <c:numFmt formatCode="#,##0.00" sourceLinked="1"/>
        <c:majorTickMark val="out"/>
        <c:minorTickMark val="none"/>
        <c:tickLblPos val="nextTo"/>
        <c:crossAx val="231970688"/>
        <c:crosses val="autoZero"/>
        <c:crossBetween val="midCat"/>
      </c:valAx>
      <c:valAx>
        <c:axId val="231970688"/>
        <c:scaling>
          <c:orientation val="minMax"/>
        </c:scaling>
        <c:delete val="0"/>
        <c:axPos val="l"/>
        <c:majorGridlines/>
        <c:minorGridlines/>
        <c:title>
          <c:tx>
            <c:rich>
              <a:bodyPr/>
              <a:lstStyle/>
              <a:p>
                <a:pPr>
                  <a:defRPr/>
                </a:pPr>
                <a:r>
                  <a:rPr lang="da-DK"/>
                  <a:t>Højde i meter</a:t>
                </a:r>
              </a:p>
            </c:rich>
          </c:tx>
          <c:layout/>
          <c:overlay val="0"/>
        </c:title>
        <c:numFmt formatCode="#,##0.00" sourceLinked="1"/>
        <c:majorTickMark val="out"/>
        <c:minorTickMark val="none"/>
        <c:tickLblPos val="nextTo"/>
        <c:crossAx val="231968768"/>
        <c:crosses val="autoZero"/>
        <c:crossBetween val="midCat"/>
      </c:valAx>
    </c:plotArea>
    <c:legend>
      <c:legendPos val="b"/>
      <c:layout/>
      <c:overlay val="0"/>
      <c:txPr>
        <a:bodyPr/>
        <a:lstStyle/>
        <a:p>
          <a:pPr>
            <a:defRPr sz="800"/>
          </a:pPr>
          <a:endParaRPr lang="da-DK"/>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da-DK"/>
              <a:t>Q-h</a:t>
            </a:r>
            <a:r>
              <a:rPr lang="da-DK" baseline="0"/>
              <a:t> kurve for</a:t>
            </a:r>
            <a:r>
              <a:rPr lang="da-DK"/>
              <a:t> vandløb</a:t>
            </a:r>
          </a:p>
        </c:rich>
      </c:tx>
      <c:layout/>
      <c:overlay val="0"/>
    </c:title>
    <c:autoTitleDeleted val="0"/>
    <c:plotArea>
      <c:layout/>
      <c:scatterChart>
        <c:scatterStyle val="lineMarker"/>
        <c:varyColors val="0"/>
        <c:ser>
          <c:idx val="0"/>
          <c:order val="0"/>
          <c:tx>
            <c:v>Q-h kurve scenarie 1</c:v>
          </c:tx>
          <c:spPr>
            <a:ln>
              <a:solidFill>
                <a:srgbClr val="FF0000"/>
              </a:solidFill>
            </a:ln>
          </c:spPr>
          <c:marker>
            <c:symbol val="none"/>
          </c:marker>
          <c:xVal>
            <c:numRef>
              <c:f>'Beregninger scenarie 1'!$J$1538:$J$1939</c:f>
              <c:numCache>
                <c:formatCode>#,##0.00</c:formatCode>
                <c:ptCount val="402"/>
                <c:pt idx="0" formatCode="General">
                  <c:v>0</c:v>
                </c:pt>
                <c:pt idx="1">
                  <c:v>0</c:v>
                </c:pt>
                <c:pt idx="2">
                  <c:v>8.9539764029325183E-5</c:v>
                </c:pt>
                <c:pt idx="3">
                  <c:v>2.8424225556902821E-4</c:v>
                </c:pt>
                <c:pt idx="4">
                  <c:v>5.5866229468892509E-4</c:v>
                </c:pt>
                <c:pt idx="5">
                  <c:v>9.0234908129226067E-4</c:v>
                </c:pt>
                <c:pt idx="6">
                  <c:v>1.3088908571042364E-3</c:v>
                </c:pt>
                <c:pt idx="7">
                  <c:v>1.7737891887326411E-3</c:v>
                </c:pt>
                <c:pt idx="8">
                  <c:v>2.2936491044028263E-3</c:v>
                </c:pt>
                <c:pt idx="9">
                  <c:v>2.865786950706971E-3</c:v>
                </c:pt>
                <c:pt idx="10">
                  <c:v>3.4880122877038035E-3</c:v>
                </c:pt>
                <c:pt idx="11">
                  <c:v>4.1584948404117502E-3</c:v>
                </c:pt>
                <c:pt idx="12">
                  <c:v>4.8756777463295859E-3</c:v>
                </c:pt>
                <c:pt idx="13">
                  <c:v>5.6382180578462109E-3</c:v>
                </c:pt>
                <c:pt idx="14">
                  <c:v>6.4449442821559767E-3</c:v>
                </c:pt>
                <c:pt idx="15">
                  <c:v>7.2948250902555994E-3</c:v>
                </c:pt>
                <c:pt idx="16">
                  <c:v>8.1869456367307525E-3</c:v>
                </c:pt>
                <c:pt idx="17">
                  <c:v>9.1204892350155251E-3</c:v>
                </c:pt>
                <c:pt idx="18">
                  <c:v>1.0094722904823546E-2</c:v>
                </c:pt>
                <c:pt idx="19">
                  <c:v>1.1108985785131371E-2</c:v>
                </c:pt>
                <c:pt idx="20">
                  <c:v>1.2162679710933383E-2</c:v>
                </c:pt>
                <c:pt idx="21">
                  <c:v>1.3255261452918244E-2</c:v>
                </c:pt>
                <c:pt idx="22">
                  <c:v>1.4386236255195006E-2</c:v>
                </c:pt>
                <c:pt idx="23">
                  <c:v>1.5555152400378138E-2</c:v>
                </c:pt>
                <c:pt idx="24">
                  <c:v>1.6761596597927395E-2</c:v>
                </c:pt>
                <c:pt idx="25">
                  <c:v>1.8005190039589045E-2</c:v>
                </c:pt>
                <c:pt idx="26">
                  <c:v>1.9285585000890407E-2</c:v>
                </c:pt>
                <c:pt idx="27">
                  <c:v>2.0602461893727279E-2</c:v>
                </c:pt>
                <c:pt idx="28">
                  <c:v>2.1955526694735814E-2</c:v>
                </c:pt>
                <c:pt idx="29">
                  <c:v>2.3344508689127779E-2</c:v>
                </c:pt>
                <c:pt idx="30">
                  <c:v>2.4769158481229965E-2</c:v>
                </c:pt>
                <c:pt idx="31">
                  <c:v>2.62292462319802E-2</c:v>
                </c:pt>
                <c:pt idx="32">
                  <c:v>2.7724560090725429E-2</c:v>
                </c:pt>
                <c:pt idx="33">
                  <c:v>2.9254904794300075E-2</c:v>
                </c:pt>
                <c:pt idx="34">
                  <c:v>3.082010041087237E-2</c:v>
                </c:pt>
                <c:pt idx="35">
                  <c:v>3.2419981209686803E-2</c:v>
                </c:pt>
                <c:pt idx="36">
                  <c:v>3.4054394640787834E-2</c:v>
                </c:pt>
                <c:pt idx="37">
                  <c:v>3.5723200411231545E-2</c:v>
                </c:pt>
                <c:pt idx="38">
                  <c:v>3.7426269646284684E-2</c:v>
                </c:pt>
                <c:pt idx="39">
                  <c:v>3.9163484125762232E-2</c:v>
                </c:pt>
                <c:pt idx="40">
                  <c:v>4.0934735587030313E-2</c:v>
                </c:pt>
                <c:pt idx="41">
                  <c:v>4.2739925087353123E-2</c:v>
                </c:pt>
                <c:pt idx="42">
                  <c:v>4.4578962419232752E-2</c:v>
                </c:pt>
                <c:pt idx="43">
                  <c:v>4.6451765573210409E-2</c:v>
                </c:pt>
                <c:pt idx="44">
                  <c:v>4.8358260243294621E-2</c:v>
                </c:pt>
                <c:pt idx="45">
                  <c:v>5.0298379370775873E-2</c:v>
                </c:pt>
                <c:pt idx="46">
                  <c:v>5.2272062722696404E-2</c:v>
                </c:pt>
                <c:pt idx="47">
                  <c:v>5.4279256501681632E-2</c:v>
                </c:pt>
                <c:pt idx="48">
                  <c:v>5.6319912984216916E-2</c:v>
                </c:pt>
                <c:pt idx="49">
                  <c:v>5.8393990184781405E-2</c:v>
                </c:pt>
                <c:pt idx="50">
                  <c:v>6.0501451543533515E-2</c:v>
                </c:pt>
                <c:pt idx="51">
                  <c:v>6.2642265635491676E-2</c:v>
                </c:pt>
                <c:pt idx="52">
                  <c:v>6.4816405899369878E-2</c:v>
                </c:pt>
                <c:pt idx="53">
                  <c:v>6.7023850384416911E-2</c:v>
                </c:pt>
                <c:pt idx="54">
                  <c:v>6.9264581513776999E-2</c:v>
                </c:pt>
                <c:pt idx="55">
                  <c:v>7.1538585863033938E-2</c:v>
                </c:pt>
                <c:pt idx="56">
                  <c:v>7.3845853952733978E-2</c:v>
                </c:pt>
                <c:pt idx="57">
                  <c:v>7.6186380053795522E-2</c:v>
                </c:pt>
                <c:pt idx="58">
                  <c:v>7.856016200481758E-2</c:v>
                </c:pt>
                <c:pt idx="59">
                  <c:v>8.096720104038925E-2</c:v>
                </c:pt>
                <c:pt idx="60">
                  <c:v>8.3407501629584491E-2</c:v>
                </c:pt>
                <c:pt idx="61">
                  <c:v>8.5881071323898536E-2</c:v>
                </c:pt>
                <c:pt idx="62">
                  <c:v>8.8387920613947346E-2</c:v>
                </c:pt>
                <c:pt idx="63">
                  <c:v>9.0928062794311093E-2</c:v>
                </c:pt>
                <c:pt idx="64">
                  <c:v>9.3501513835953287E-2</c:v>
                </c:pt>
                <c:pt idx="65">
                  <c:v>9.6108292265696268E-2</c:v>
                </c:pt>
                <c:pt idx="66">
                  <c:v>9.8748419052275646E-2</c:v>
                </c:pt>
                <c:pt idx="67">
                  <c:v>0.10142191749853489</c:v>
                </c:pt>
                <c:pt idx="68">
                  <c:v>0.10412881313935636</c:v>
                </c:pt>
                <c:pt idx="69">
                  <c:v>0.10686913364495715</c:v>
                </c:pt>
                <c:pt idx="70">
                  <c:v>0.10964290872920598</c:v>
                </c:pt>
                <c:pt idx="71">
                  <c:v>0.11245017006264463</c:v>
                </c:pt>
                <c:pt idx="72">
                  <c:v>0.11529095118992067</c:v>
                </c:pt>
                <c:pt idx="73">
                  <c:v>0.1181652874513598</c:v>
                </c:pt>
                <c:pt idx="74">
                  <c:v>0.12107321590842689</c:v>
                </c:pt>
                <c:pt idx="75">
                  <c:v>0.12401477527284153</c:v>
                </c:pt>
                <c:pt idx="76">
                  <c:v>0.12699000583913267</c:v>
                </c:pt>
                <c:pt idx="77">
                  <c:v>0.12999894942042955</c:v>
                </c:pt>
                <c:pt idx="78">
                  <c:v>0.13304164928730239</c:v>
                </c:pt>
                <c:pt idx="79">
                  <c:v>0.13611815010947867</c:v>
                </c:pt>
                <c:pt idx="80">
                  <c:v>0.13922849790027061</c:v>
                </c:pt>
                <c:pt idx="81">
                  <c:v>0.14237273996356453</c:v>
                </c:pt>
                <c:pt idx="82">
                  <c:v>0.14555092484322785</c:v>
                </c:pt>
                <c:pt idx="83">
                  <c:v>0.14876310227480374</c:v>
                </c:pt>
                <c:pt idx="84">
                  <c:v>0.15200932313936741</c:v>
                </c:pt>
                <c:pt idx="85">
                  <c:v>0.15528963941942933</c:v>
                </c:pt>
                <c:pt idx="86">
                  <c:v>0.15860410415677684</c:v>
                </c:pt>
                <c:pt idx="87">
                  <c:v>0.16195277141215161</c:v>
                </c:pt>
                <c:pt idx="88">
                  <c:v>0.16533569622666799</c:v>
                </c:pt>
                <c:pt idx="89">
                  <c:v>0.16875293458488336</c:v>
                </c:pt>
                <c:pt idx="90">
                  <c:v>0.17220454337943358</c:v>
                </c:pt>
                <c:pt idx="91">
                  <c:v>0.17569058037715868</c:v>
                </c:pt>
                <c:pt idx="92">
                  <c:v>0.17921110418664002</c:v>
                </c:pt>
                <c:pt idx="93">
                  <c:v>0.18276617422708197</c:v>
                </c:pt>
                <c:pt idx="94">
                  <c:v>0.18635585069847063</c:v>
                </c:pt>
                <c:pt idx="95">
                  <c:v>0.18998019455294793</c:v>
                </c:pt>
                <c:pt idx="96">
                  <c:v>0.19363926746734175</c:v>
                </c:pt>
                <c:pt idx="97">
                  <c:v>0.19733313181679862</c:v>
                </c:pt>
                <c:pt idx="98">
                  <c:v>0.20106185064946414</c:v>
                </c:pt>
                <c:pt idx="99">
                  <c:v>0.20482548766216468</c:v>
                </c:pt>
                <c:pt idx="100">
                  <c:v>0.20862410717704091</c:v>
                </c:pt>
                <c:pt idx="101">
                  <c:v>0.2124577741190915</c:v>
                </c:pt>
                <c:pt idx="102">
                  <c:v>0.21632655399458431</c:v>
                </c:pt>
                <c:pt idx="103">
                  <c:v>0.22023051287029527</c:v>
                </c:pt>
                <c:pt idx="104">
                  <c:v>0.22416971735353841</c:v>
                </c:pt>
                <c:pt idx="105">
                  <c:v>0.22814423457295113</c:v>
                </c:pt>
                <c:pt idx="106">
                  <c:v>0.23215413216000153</c:v>
                </c:pt>
                <c:pt idx="107">
                  <c:v>0.23619947823118587</c:v>
                </c:pt>
                <c:pt idx="108">
                  <c:v>0.2402803413708853</c:v>
                </c:pt>
                <c:pt idx="109">
                  <c:v>0.24439679061485572</c:v>
                </c:pt>
                <c:pt idx="110">
                  <c:v>0.24854889543431888</c:v>
                </c:pt>
                <c:pt idx="111">
                  <c:v>0.25273672572063549</c:v>
                </c:pt>
                <c:pt idx="112">
                  <c:v>0.25696035177052873</c:v>
                </c:pt>
                <c:pt idx="113">
                  <c:v>0.26121984427184053</c:v>
                </c:pt>
                <c:pt idx="114">
                  <c:v>0.26551527428979527</c:v>
                </c:pt>
                <c:pt idx="115">
                  <c:v>0.26984671325375081</c:v>
                </c:pt>
                <c:pt idx="116">
                  <c:v>0.27421423294441694</c:v>
                </c:pt>
                <c:pt idx="117">
                  <c:v>0.27861790548152154</c:v>
                </c:pt>
                <c:pt idx="118">
                  <c:v>0.28305780331190661</c:v>
                </c:pt>
                <c:pt idx="119">
                  <c:v>0.28753399919803752</c:v>
                </c:pt>
                <c:pt idx="120">
                  <c:v>0.29204656620690633</c:v>
                </c:pt>
                <c:pt idx="121">
                  <c:v>0.29659557769931788</c:v>
                </c:pt>
                <c:pt idx="122">
                  <c:v>0.3011811073195384</c:v>
                </c:pt>
                <c:pt idx="123">
                  <c:v>0.30580322898529694</c:v>
                </c:pt>
                <c:pt idx="124">
                  <c:v>0.31046201687812253</c:v>
                </c:pt>
                <c:pt idx="125">
                  <c:v>0.31515754543400559</c:v>
                </c:pt>
                <c:pt idx="126">
                  <c:v>0.3198898893343719</c:v>
                </c:pt>
                <c:pt idx="127">
                  <c:v>0.32465912349735404</c:v>
                </c:pt>
                <c:pt idx="128">
                  <c:v>0.32946532306935278</c:v>
                </c:pt>
                <c:pt idx="129">
                  <c:v>0.33430856341687509</c:v>
                </c:pt>
                <c:pt idx="130">
                  <c:v>0.33918892011863822</c:v>
                </c:pt>
                <c:pt idx="131">
                  <c:v>0.34410646895793218</c:v>
                </c:pt>
                <c:pt idx="132">
                  <c:v>0.34906128591522784</c:v>
                </c:pt>
                <c:pt idx="133">
                  <c:v>0.35405344716102355</c:v>
                </c:pt>
                <c:pt idx="134">
                  <c:v>0.3590830290489227</c:v>
                </c:pt>
                <c:pt idx="135">
                  <c:v>0.36415010810892934</c:v>
                </c:pt>
                <c:pt idx="136">
                  <c:v>0.36925476104095994</c:v>
                </c:pt>
                <c:pt idx="137">
                  <c:v>0.37439706470855727</c:v>
                </c:pt>
                <c:pt idx="138">
                  <c:v>0.37957709613280544</c:v>
                </c:pt>
                <c:pt idx="139">
                  <c:v>0.38479493248643265</c:v>
                </c:pt>
                <c:pt idx="140">
                  <c:v>0.39005065108810061</c:v>
                </c:pt>
                <c:pt idx="141">
                  <c:v>0.39534432939686942</c:v>
                </c:pt>
                <c:pt idx="142">
                  <c:v>0.40067604500683479</c:v>
                </c:pt>
                <c:pt idx="143">
                  <c:v>0.40604587564193129</c:v>
                </c:pt>
                <c:pt idx="144">
                  <c:v>0.41145389915089342</c:v>
                </c:pt>
                <c:pt idx="145">
                  <c:v>0.41690019350237206</c:v>
                </c:pt>
                <c:pt idx="146">
                  <c:v>0.42238483678019911</c:v>
                </c:pt>
                <c:pt idx="147">
                  <c:v>0.4279079071787959</c:v>
                </c:pt>
                <c:pt idx="148">
                  <c:v>0.43346948299872112</c:v>
                </c:pt>
                <c:pt idx="149">
                  <c:v>0.43906964264235099</c:v>
                </c:pt>
                <c:pt idx="150">
                  <c:v>0.44470846460969127</c:v>
                </c:pt>
                <c:pt idx="151">
                  <c:v>0.4503860274943125</c:v>
                </c:pt>
                <c:pt idx="152">
                  <c:v>0.45610240997940732</c:v>
                </c:pt>
                <c:pt idx="153">
                  <c:v>0.46185769083396583</c:v>
                </c:pt>
                <c:pt idx="154">
                  <c:v>0.46765194890906048</c:v>
                </c:pt>
                <c:pt idx="155">
                  <c:v>0.4734852631342451</c:v>
                </c:pt>
                <c:pt idx="156">
                  <c:v>0.47935771251405601</c:v>
                </c:pt>
                <c:pt idx="157">
                  <c:v>0.48526937612461818</c:v>
                </c:pt>
                <c:pt idx="158">
                  <c:v>0.49122033311034841</c:v>
                </c:pt>
                <c:pt idx="159">
                  <c:v>0.49721066268075559</c:v>
                </c:pt>
                <c:pt idx="160">
                  <c:v>0.5032404441073336</c:v>
                </c:pt>
                <c:pt idx="161">
                  <c:v>0.50930975672054368</c:v>
                </c:pt>
                <c:pt idx="162">
                  <c:v>0.5154186799068845</c:v>
                </c:pt>
                <c:pt idx="163">
                  <c:v>0.52156729310604577</c:v>
                </c:pt>
                <c:pt idx="164">
                  <c:v>0.52775567580814309</c:v>
                </c:pt>
                <c:pt idx="165">
                  <c:v>0.53398390755103353</c:v>
                </c:pt>
                <c:pt idx="166">
                  <c:v>0.54025206791770575</c:v>
                </c:pt>
                <c:pt idx="167">
                  <c:v>0.54656023653374597</c:v>
                </c:pt>
                <c:pt idx="168">
                  <c:v>0.55290849306487322</c:v>
                </c:pt>
                <c:pt idx="169">
                  <c:v>0.55929691721454811</c:v>
                </c:pt>
                <c:pt idx="170">
                  <c:v>0.56572558872164636</c:v>
                </c:pt>
                <c:pt idx="171">
                  <c:v>0.57219458735819739</c:v>
                </c:pt>
                <c:pt idx="172">
                  <c:v>0.57870399292718855</c:v>
                </c:pt>
                <c:pt idx="173">
                  <c:v>0.5852538852604301</c:v>
                </c:pt>
                <c:pt idx="174">
                  <c:v>0.59184434421647669</c:v>
                </c:pt>
                <c:pt idx="175">
                  <c:v>0.59847544967861399</c:v>
                </c:pt>
                <c:pt idx="176">
                  <c:v>0.60514728155289343</c:v>
                </c:pt>
                <c:pt idx="177">
                  <c:v>0.61185991976622534</c:v>
                </c:pt>
                <c:pt idx="178">
                  <c:v>0.61861344426452658</c:v>
                </c:pt>
                <c:pt idx="179">
                  <c:v>0.62540793501091541</c:v>
                </c:pt>
                <c:pt idx="180">
                  <c:v>0.63224347198395903</c:v>
                </c:pt>
                <c:pt idx="181">
                  <c:v>0.63912013517596822</c:v>
                </c:pt>
                <c:pt idx="182">
                  <c:v>0.64603800459133953</c:v>
                </c:pt>
                <c:pt idx="183">
                  <c:v>0.65299716024494192</c:v>
                </c:pt>
                <c:pt idx="184">
                  <c:v>0.65999768216054988</c:v>
                </c:pt>
                <c:pt idx="185">
                  <c:v>0.6670396503693159</c:v>
                </c:pt>
                <c:pt idx="186">
                  <c:v>0.67412314490828829</c:v>
                </c:pt>
                <c:pt idx="187">
                  <c:v>0.68124824581896704</c:v>
                </c:pt>
                <c:pt idx="188">
                  <c:v>0.68841503314590036</c:v>
                </c:pt>
                <c:pt idx="189">
                  <c:v>0.69562358693531823</c:v>
                </c:pt>
                <c:pt idx="190">
                  <c:v>0.70287398723380434</c:v>
                </c:pt>
                <c:pt idx="191">
                  <c:v>0.71016631408700415</c:v>
                </c:pt>
                <c:pt idx="192">
                  <c:v>0.71750064753836573</c:v>
                </c:pt>
                <c:pt idx="193">
                  <c:v>0.72487706762791704</c:v>
                </c:pt>
                <c:pt idx="194">
                  <c:v>0.73229565439107647</c:v>
                </c:pt>
                <c:pt idx="195">
                  <c:v>0.7397564878574947</c:v>
                </c:pt>
                <c:pt idx="196">
                  <c:v>0.7472596480499254</c:v>
                </c:pt>
                <c:pt idx="197">
                  <c:v>0.75480521498313258</c:v>
                </c:pt>
                <c:pt idx="198">
                  <c:v>0.76239326866282076</c:v>
                </c:pt>
                <c:pt idx="199">
                  <c:v>0.77002388908459918</c:v>
                </c:pt>
                <c:pt idx="200">
                  <c:v>0.7776971562329702</c:v>
                </c:pt>
                <c:pt idx="201">
                  <c:v>0.78541315008034662</c:v>
                </c:pt>
                <c:pt idx="202">
                  <c:v>0.79317195058609646</c:v>
                </c:pt>
                <c:pt idx="203">
                  <c:v>0.80097363769561247</c:v>
                </c:pt>
                <c:pt idx="204">
                  <c:v>0.80881829133940453</c:v>
                </c:pt>
                <c:pt idx="205">
                  <c:v>0.81670599143222034</c:v>
                </c:pt>
                <c:pt idx="206">
                  <c:v>0.82463681787218812</c:v>
                </c:pt>
                <c:pt idx="207">
                  <c:v>0.83261085053998207</c:v>
                </c:pt>
                <c:pt idx="208">
                  <c:v>0.84062816929800943</c:v>
                </c:pt>
                <c:pt idx="209">
                  <c:v>0.84868885398962168</c:v>
                </c:pt>
                <c:pt idx="210">
                  <c:v>0.85679298443834584</c:v>
                </c:pt>
                <c:pt idx="211">
                  <c:v>0.86494064044713725</c:v>
                </c:pt>
                <c:pt idx="212">
                  <c:v>0.87313190179764955</c:v>
                </c:pt>
                <c:pt idx="213">
                  <c:v>0.88136684824952805</c:v>
                </c:pt>
                <c:pt idx="214">
                  <c:v>0.88964555953972158</c:v>
                </c:pt>
                <c:pt idx="215">
                  <c:v>0.8979681153818112</c:v>
                </c:pt>
                <c:pt idx="216">
                  <c:v>0.90633459546535744</c:v>
                </c:pt>
                <c:pt idx="217">
                  <c:v>0.91474507945526651</c:v>
                </c:pt>
                <c:pt idx="218">
                  <c:v>0.92319964699117352</c:v>
                </c:pt>
                <c:pt idx="219">
                  <c:v>0.93169837768684127</c:v>
                </c:pt>
                <c:pt idx="220">
                  <c:v>0.94024135112957563</c:v>
                </c:pt>
                <c:pt idx="221">
                  <c:v>0.94882864687965773</c:v>
                </c:pt>
                <c:pt idx="222">
                  <c:v>0.95746034446979134</c:v>
                </c:pt>
                <c:pt idx="223">
                  <c:v>0.96613652340456568</c:v>
                </c:pt>
                <c:pt idx="224">
                  <c:v>0.97485726315993115</c:v>
                </c:pt>
                <c:pt idx="225">
                  <c:v>0.98362264318269044</c:v>
                </c:pt>
                <c:pt idx="226">
                  <c:v>0.99243274289000605</c:v>
                </c:pt>
                <c:pt idx="227">
                  <c:v>1.0012876416689178</c:v>
                </c:pt>
                <c:pt idx="228">
                  <c:v>1.0101874188758746</c:v>
                </c:pt>
                <c:pt idx="229">
                  <c:v>1.0191321538362803</c:v>
                </c:pt>
                <c:pt idx="230">
                  <c:v>1.0281219258440517</c:v>
                </c:pt>
                <c:pt idx="231">
                  <c:v>1.0371568141611891</c:v>
                </c:pt>
                <c:pt idx="232">
                  <c:v>1.046236898017356</c:v>
                </c:pt>
                <c:pt idx="233">
                  <c:v>1.055362256609476</c:v>
                </c:pt>
                <c:pt idx="234">
                  <c:v>1.0645329691013354</c:v>
                </c:pt>
                <c:pt idx="235">
                  <c:v>1.0737491146232023</c:v>
                </c:pt>
                <c:pt idx="236">
                  <c:v>1.0830107722714504</c:v>
                </c:pt>
                <c:pt idx="237">
                  <c:v>1.0923180211081982</c:v>
                </c:pt>
                <c:pt idx="238">
                  <c:v>1.1016709401609588</c:v>
                </c:pt>
                <c:pt idx="239">
                  <c:v>1.1110696084222951</c:v>
                </c:pt>
                <c:pt idx="240">
                  <c:v>1.1205141048494891</c:v>
                </c:pt>
                <c:pt idx="241">
                  <c:v>1.1300045083642185</c:v>
                </c:pt>
                <c:pt idx="242">
                  <c:v>1.1395408978522454</c:v>
                </c:pt>
                <c:pt idx="243">
                  <c:v>1.1491233521631099</c:v>
                </c:pt>
                <c:pt idx="244">
                  <c:v>1.1587519501098358</c:v>
                </c:pt>
                <c:pt idx="245">
                  <c:v>1.168426770468644</c:v>
                </c:pt>
                <c:pt idx="246">
                  <c:v>1.1781478919786745</c:v>
                </c:pt>
                <c:pt idx="247">
                  <c:v>1.1879153933417164</c:v>
                </c:pt>
                <c:pt idx="248">
                  <c:v>1.1977293532219455</c:v>
                </c:pt>
                <c:pt idx="249">
                  <c:v>1.2075898502456706</c:v>
                </c:pt>
                <c:pt idx="250">
                  <c:v>1.2174969630010883</c:v>
                </c:pt>
                <c:pt idx="251">
                  <c:v>1.2274507700380424</c:v>
                </c:pt>
                <c:pt idx="252">
                  <c:v>1.2374513498677933</c:v>
                </c:pt>
                <c:pt idx="253">
                  <c:v>1.2474987809627922</c:v>
                </c:pt>
                <c:pt idx="254">
                  <c:v>1.2575931417564672</c:v>
                </c:pt>
                <c:pt idx="255">
                  <c:v>1.2677345106430087</c:v>
                </c:pt>
                <c:pt idx="256">
                  <c:v>1.2779229659771656</c:v>
                </c:pt>
                <c:pt idx="257">
                  <c:v>1.2881585860740505</c:v>
                </c:pt>
                <c:pt idx="258">
                  <c:v>1.298441449208946</c:v>
                </c:pt>
                <c:pt idx="259">
                  <c:v>1.3087716336171211</c:v>
                </c:pt>
                <c:pt idx="260">
                  <c:v>1.3191492174936499</c:v>
                </c:pt>
                <c:pt idx="261">
                  <c:v>1.3295742789932394</c:v>
                </c:pt>
                <c:pt idx="262">
                  <c:v>1.3400468962300649</c:v>
                </c:pt>
                <c:pt idx="263">
                  <c:v>1.350567147277602</c:v>
                </c:pt>
                <c:pt idx="264">
                  <c:v>1.3611351101684754</c:v>
                </c:pt>
                <c:pt idx="265">
                  <c:v>1.3717508628943049</c:v>
                </c:pt>
                <c:pt idx="266">
                  <c:v>1.3824144834055614</c:v>
                </c:pt>
                <c:pt idx="267">
                  <c:v>1.3931260496114246</c:v>
                </c:pt>
                <c:pt idx="268">
                  <c:v>1.4038856393796475</c:v>
                </c:pt>
                <c:pt idx="269">
                  <c:v>1.414693330536424</c:v>
                </c:pt>
                <c:pt idx="270">
                  <c:v>1.4255492008662665</c:v>
                </c:pt>
                <c:pt idx="271">
                  <c:v>1.4364533281118808</c:v>
                </c:pt>
                <c:pt idx="272">
                  <c:v>1.4474057899740489</c:v>
                </c:pt>
                <c:pt idx="273">
                  <c:v>1.4584066641115181</c:v>
                </c:pt>
                <c:pt idx="274">
                  <c:v>1.4694560281408919</c:v>
                </c:pt>
                <c:pt idx="275">
                  <c:v>1.4805539596365256</c:v>
                </c:pt>
                <c:pt idx="276">
                  <c:v>1.4917005361304256</c:v>
                </c:pt>
                <c:pt idx="277">
                  <c:v>1.5028958351121533</c:v>
                </c:pt>
                <c:pt idx="278">
                  <c:v>1.5141399340287349</c:v>
                </c:pt>
                <c:pt idx="279">
                  <c:v>1.5254329102845718</c:v>
                </c:pt>
                <c:pt idx="280">
                  <c:v>1.536774841241354</c:v>
                </c:pt>
                <c:pt idx="281">
                  <c:v>1.5481658042179822</c:v>
                </c:pt>
                <c:pt idx="282">
                  <c:v>1.5596058764904879</c:v>
                </c:pt>
                <c:pt idx="283">
                  <c:v>1.5710951352919635</c:v>
                </c:pt>
                <c:pt idx="284">
                  <c:v>1.5826336578124869</c:v>
                </c:pt>
                <c:pt idx="285">
                  <c:v>1.5942215211990554</c:v>
                </c:pt>
                <c:pt idx="286">
                  <c:v>1.6058588025555247</c:v>
                </c:pt>
                <c:pt idx="287">
                  <c:v>1.6175455789425466</c:v>
                </c:pt>
                <c:pt idx="288">
                  <c:v>1.6292819273775101</c:v>
                </c:pt>
                <c:pt idx="289">
                  <c:v>1.6410679248344866</c:v>
                </c:pt>
                <c:pt idx="290">
                  <c:v>1.6529036482441819</c:v>
                </c:pt>
                <c:pt idx="291">
                  <c:v>1.6647891744938834</c:v>
                </c:pt>
                <c:pt idx="292">
                  <c:v>1.6767245804274153</c:v>
                </c:pt>
                <c:pt idx="293">
                  <c:v>1.6887099428450953</c:v>
                </c:pt>
                <c:pt idx="294">
                  <c:v>1.7007453385036975</c:v>
                </c:pt>
                <c:pt idx="295">
                  <c:v>1.7128308441164077</c:v>
                </c:pt>
                <c:pt idx="296">
                  <c:v>1.7249665363527951</c:v>
                </c:pt>
                <c:pt idx="297">
                  <c:v>1.7371524918387735</c:v>
                </c:pt>
                <c:pt idx="298">
                  <c:v>1.7493887871565768</c:v>
                </c:pt>
                <c:pt idx="299">
                  <c:v>1.7616754988447259</c:v>
                </c:pt>
                <c:pt idx="300">
                  <c:v>1.7740127033980069</c:v>
                </c:pt>
                <c:pt idx="301">
                  <c:v>1.7864004772674451</c:v>
                </c:pt>
                <c:pt idx="302">
                  <c:v>1.798838896860286</c:v>
                </c:pt>
                <c:pt idx="303">
                  <c:v>1.8113280385399755</c:v>
                </c:pt>
                <c:pt idx="304">
                  <c:v>1.8238679786261416</c:v>
                </c:pt>
                <c:pt idx="305">
                  <c:v>1.8364587933945835</c:v>
                </c:pt>
                <c:pt idx="306">
                  <c:v>1.8491005590772553</c:v>
                </c:pt>
                <c:pt idx="307">
                  <c:v>1.8617933518622594</c:v>
                </c:pt>
                <c:pt idx="308">
                  <c:v>1.8745372478938316</c:v>
                </c:pt>
                <c:pt idx="309">
                  <c:v>1.88733232327234</c:v>
                </c:pt>
                <c:pt idx="310">
                  <c:v>1.9001786540542784</c:v>
                </c:pt>
                <c:pt idx="311">
                  <c:v>1.9130763162522624</c:v>
                </c:pt>
                <c:pt idx="312">
                  <c:v>1.9260253858350291</c:v>
                </c:pt>
                <c:pt idx="313">
                  <c:v>1.9390259387274349</c:v>
                </c:pt>
                <c:pt idx="314">
                  <c:v>1.9520780508104614</c:v>
                </c:pt>
                <c:pt idx="315">
                  <c:v>1.9651817979212172</c:v>
                </c:pt>
                <c:pt idx="316">
                  <c:v>1.9783372558529433</c:v>
                </c:pt>
                <c:pt idx="317">
                  <c:v>1.9915445003550176</c:v>
                </c:pt>
                <c:pt idx="318">
                  <c:v>2.0048036071329691</c:v>
                </c:pt>
                <c:pt idx="319">
                  <c:v>2.0181146518484829</c:v>
                </c:pt>
                <c:pt idx="320">
                  <c:v>2.0314777101194119</c:v>
                </c:pt>
                <c:pt idx="321">
                  <c:v>2.0448928575197924</c:v>
                </c:pt>
                <c:pt idx="322">
                  <c:v>2.0583601695798577</c:v>
                </c:pt>
                <c:pt idx="323">
                  <c:v>2.0718797217860505</c:v>
                </c:pt>
                <c:pt idx="324">
                  <c:v>2.0854515895810413</c:v>
                </c:pt>
                <c:pt idx="325">
                  <c:v>2.0990758483637517</c:v>
                </c:pt>
                <c:pt idx="326">
                  <c:v>2.1127525734893648</c:v>
                </c:pt>
                <c:pt idx="327">
                  <c:v>2.1264818402693542</c:v>
                </c:pt>
                <c:pt idx="328">
                  <c:v>2.1402637239714997</c:v>
                </c:pt>
                <c:pt idx="329">
                  <c:v>2.1540982998199154</c:v>
                </c:pt>
                <c:pt idx="330">
                  <c:v>2.1679856429950699</c:v>
                </c:pt>
                <c:pt idx="331">
                  <c:v>2.1819258286338159</c:v>
                </c:pt>
                <c:pt idx="332">
                  <c:v>2.1959189318294108</c:v>
                </c:pt>
                <c:pt idx="333">
                  <c:v>2.2099650276315517</c:v>
                </c:pt>
                <c:pt idx="334">
                  <c:v>2.2240641910463963</c:v>
                </c:pt>
                <c:pt idx="335">
                  <c:v>2.2382164970365999</c:v>
                </c:pt>
                <c:pt idx="336">
                  <c:v>2.2524220205213403</c:v>
                </c:pt>
                <c:pt idx="337">
                  <c:v>2.2666808363763522</c:v>
                </c:pt>
                <c:pt idx="338">
                  <c:v>2.2809930194339598</c:v>
                </c:pt>
                <c:pt idx="339">
                  <c:v>2.2953586444831084</c:v>
                </c:pt>
                <c:pt idx="340">
                  <c:v>2.309777786269402</c:v>
                </c:pt>
                <c:pt idx="341">
                  <c:v>2.3242505194951346</c:v>
                </c:pt>
                <c:pt idx="342">
                  <c:v>2.3387769188193297</c:v>
                </c:pt>
                <c:pt idx="343">
                  <c:v>2.3533570588577764</c:v>
                </c:pt>
                <c:pt idx="344">
                  <c:v>2.3679910141830636</c:v>
                </c:pt>
                <c:pt idx="345">
                  <c:v>2.3826788593246273</c:v>
                </c:pt>
                <c:pt idx="346">
                  <c:v>2.3974206687687794</c:v>
                </c:pt>
                <c:pt idx="347">
                  <c:v>2.4122165169587566</c:v>
                </c:pt>
                <c:pt idx="348">
                  <c:v>2.427066478294754</c:v>
                </c:pt>
                <c:pt idx="349">
                  <c:v>2.4419706271339749</c:v>
                </c:pt>
                <c:pt idx="350">
                  <c:v>2.4569290377906632</c:v>
                </c:pt>
                <c:pt idx="351">
                  <c:v>2.4719417845361558</c:v>
                </c:pt>
                <c:pt idx="352">
                  <c:v>2.4870089415989201</c:v>
                </c:pt>
                <c:pt idx="353">
                  <c:v>2.5021305831646017</c:v>
                </c:pt>
                <c:pt idx="354">
                  <c:v>2.5173067833760663</c:v>
                </c:pt>
                <c:pt idx="355">
                  <c:v>2.5325376163334492</c:v>
                </c:pt>
                <c:pt idx="356">
                  <c:v>2.5478231560941964</c:v>
                </c:pt>
                <c:pt idx="357">
                  <c:v>2.5631634766731164</c:v>
                </c:pt>
                <c:pt idx="358">
                  <c:v>2.5785586520424251</c:v>
                </c:pt>
                <c:pt idx="359">
                  <c:v>2.5940087561317928</c:v>
                </c:pt>
                <c:pt idx="360">
                  <c:v>2.6095138628283951</c:v>
                </c:pt>
                <c:pt idx="361">
                  <c:v>2.6250740459769584</c:v>
                </c:pt>
                <c:pt idx="362">
                  <c:v>2.6406893793798139</c:v>
                </c:pt>
                <c:pt idx="363">
                  <c:v>2.6563599367969433</c:v>
                </c:pt>
                <c:pt idx="364">
                  <c:v>2.6720857919460319</c:v>
                </c:pt>
                <c:pt idx="365">
                  <c:v>2.687867018502518</c:v>
                </c:pt>
                <c:pt idx="366">
                  <c:v>2.7037036900996454</c:v>
                </c:pt>
                <c:pt idx="367">
                  <c:v>2.719595880328515</c:v>
                </c:pt>
                <c:pt idx="368">
                  <c:v>2.7355436627381353</c:v>
                </c:pt>
                <c:pt idx="369">
                  <c:v>2.7515471108354794</c:v>
                </c:pt>
                <c:pt idx="370">
                  <c:v>2.767606298085532</c:v>
                </c:pt>
                <c:pt idx="371">
                  <c:v>2.7837212979113488</c:v>
                </c:pt>
                <c:pt idx="372">
                  <c:v>2.7998921836941078</c:v>
                </c:pt>
                <c:pt idx="373">
                  <c:v>2.8161190287731603</c:v>
                </c:pt>
                <c:pt idx="374">
                  <c:v>2.8324019064460928</c:v>
                </c:pt>
                <c:pt idx="375">
                  <c:v>2.8487408899687754</c:v>
                </c:pt>
                <c:pt idx="376">
                  <c:v>2.8651360525554206</c:v>
                </c:pt>
                <c:pt idx="377">
                  <c:v>2.8815874673786381</c:v>
                </c:pt>
                <c:pt idx="378">
                  <c:v>2.8980952075694901</c:v>
                </c:pt>
                <c:pt idx="379">
                  <c:v>2.9146593462175487</c:v>
                </c:pt>
                <c:pt idx="380">
                  <c:v>2.9312799563709526</c:v>
                </c:pt>
                <c:pt idx="381">
                  <c:v>2.9479571110364629</c:v>
                </c:pt>
                <c:pt idx="382">
                  <c:v>2.9646908831795185</c:v>
                </c:pt>
                <c:pt idx="383">
                  <c:v>2.9814813457243008</c:v>
                </c:pt>
                <c:pt idx="384">
                  <c:v>2.998328571553782</c:v>
                </c:pt>
                <c:pt idx="385">
                  <c:v>3.0152326335097897</c:v>
                </c:pt>
                <c:pt idx="386">
                  <c:v>3.0321936043930631</c:v>
                </c:pt>
                <c:pt idx="387">
                  <c:v>3.0492115569633111</c:v>
                </c:pt>
                <c:pt idx="388">
                  <c:v>3.0662865639392693</c:v>
                </c:pt>
                <c:pt idx="389">
                  <c:v>3.0834186979987654</c:v>
                </c:pt>
                <c:pt idx="390">
                  <c:v>3.1006080317787696</c:v>
                </c:pt>
                <c:pt idx="391">
                  <c:v>3.1178546378754608</c:v>
                </c:pt>
                <c:pt idx="392">
                  <c:v>3.1351585888442832</c:v>
                </c:pt>
                <c:pt idx="393">
                  <c:v>3.1525199572000058</c:v>
                </c:pt>
                <c:pt idx="394">
                  <c:v>3.1699388154167849</c:v>
                </c:pt>
                <c:pt idx="395">
                  <c:v>3.1874152359282202</c:v>
                </c:pt>
                <c:pt idx="396">
                  <c:v>3.2049492911274187</c:v>
                </c:pt>
                <c:pt idx="397">
                  <c:v>3.2225410533670544</c:v>
                </c:pt>
                <c:pt idx="398">
                  <c:v>3.2401905949594272</c:v>
                </c:pt>
                <c:pt idx="399">
                  <c:v>3.2578979881765262</c:v>
                </c:pt>
                <c:pt idx="400">
                  <c:v>3.2756633052500881</c:v>
                </c:pt>
                <c:pt idx="401">
                  <c:v>3.2934866183716616</c:v>
                </c:pt>
              </c:numCache>
            </c:numRef>
          </c:xVal>
          <c:yVal>
            <c:numRef>
              <c:f>'Beregninger scenarie 1'!$K$1538:$K$1939</c:f>
              <c:numCache>
                <c:formatCode>General</c:formatCode>
                <c:ptCount val="402"/>
                <c:pt idx="0">
                  <c:v>0</c:v>
                </c:pt>
                <c:pt idx="1">
                  <c:v>0</c:v>
                </c:pt>
                <c:pt idx="2">
                  <c:v>0.01</c:v>
                </c:pt>
                <c:pt idx="3">
                  <c:v>0.02</c:v>
                </c:pt>
                <c:pt idx="4">
                  <c:v>0.03</c:v>
                </c:pt>
                <c:pt idx="5">
                  <c:v>0.04</c:v>
                </c:pt>
                <c:pt idx="6">
                  <c:v>0.05</c:v>
                </c:pt>
                <c:pt idx="7">
                  <c:v>6.0000000000000005E-2</c:v>
                </c:pt>
                <c:pt idx="8">
                  <c:v>7.0000000000000007E-2</c:v>
                </c:pt>
                <c:pt idx="9">
                  <c:v>0.08</c:v>
                </c:pt>
                <c:pt idx="10">
                  <c:v>0.09</c:v>
                </c:pt>
                <c:pt idx="11">
                  <c:v>9.9999999999999992E-2</c:v>
                </c:pt>
                <c:pt idx="12">
                  <c:v>0.10999999999999999</c:v>
                </c:pt>
                <c:pt idx="13">
                  <c:v>0.11999999999999998</c:v>
                </c:pt>
                <c:pt idx="14">
                  <c:v>0.12999999999999998</c:v>
                </c:pt>
                <c:pt idx="15">
                  <c:v>0.13999999999999999</c:v>
                </c:pt>
                <c:pt idx="16">
                  <c:v>0.15</c:v>
                </c:pt>
                <c:pt idx="17">
                  <c:v>0.16</c:v>
                </c:pt>
                <c:pt idx="18">
                  <c:v>0.17</c:v>
                </c:pt>
                <c:pt idx="19">
                  <c:v>0.18000000000000002</c:v>
                </c:pt>
                <c:pt idx="20">
                  <c:v>0.19000000000000003</c:v>
                </c:pt>
                <c:pt idx="21">
                  <c:v>0.20000000000000004</c:v>
                </c:pt>
                <c:pt idx="22">
                  <c:v>0.21000000000000005</c:v>
                </c:pt>
                <c:pt idx="23">
                  <c:v>0.22000000000000006</c:v>
                </c:pt>
                <c:pt idx="24">
                  <c:v>0.23000000000000007</c:v>
                </c:pt>
                <c:pt idx="25">
                  <c:v>0.24000000000000007</c:v>
                </c:pt>
                <c:pt idx="26">
                  <c:v>0.25000000000000006</c:v>
                </c:pt>
                <c:pt idx="27">
                  <c:v>0.26000000000000006</c:v>
                </c:pt>
                <c:pt idx="28">
                  <c:v>0.27000000000000007</c:v>
                </c:pt>
                <c:pt idx="29">
                  <c:v>0.28000000000000008</c:v>
                </c:pt>
                <c:pt idx="30">
                  <c:v>0.29000000000000009</c:v>
                </c:pt>
                <c:pt idx="31">
                  <c:v>0.3000000000000001</c:v>
                </c:pt>
                <c:pt idx="32">
                  <c:v>0.31000000000000011</c:v>
                </c:pt>
                <c:pt idx="33">
                  <c:v>0.32000000000000012</c:v>
                </c:pt>
                <c:pt idx="34">
                  <c:v>0.33000000000000013</c:v>
                </c:pt>
                <c:pt idx="35">
                  <c:v>0.34000000000000014</c:v>
                </c:pt>
                <c:pt idx="36">
                  <c:v>0.35000000000000014</c:v>
                </c:pt>
                <c:pt idx="37">
                  <c:v>0.36000000000000015</c:v>
                </c:pt>
                <c:pt idx="38">
                  <c:v>0.37000000000000016</c:v>
                </c:pt>
                <c:pt idx="39">
                  <c:v>0.38000000000000017</c:v>
                </c:pt>
                <c:pt idx="40">
                  <c:v>0.39000000000000018</c:v>
                </c:pt>
                <c:pt idx="41">
                  <c:v>0.40000000000000019</c:v>
                </c:pt>
                <c:pt idx="42">
                  <c:v>0.4100000000000002</c:v>
                </c:pt>
                <c:pt idx="43">
                  <c:v>0.42000000000000021</c:v>
                </c:pt>
                <c:pt idx="44">
                  <c:v>0.43000000000000022</c:v>
                </c:pt>
                <c:pt idx="45">
                  <c:v>0.44000000000000022</c:v>
                </c:pt>
                <c:pt idx="46">
                  <c:v>0.45000000000000023</c:v>
                </c:pt>
                <c:pt idx="47">
                  <c:v>0.46000000000000024</c:v>
                </c:pt>
                <c:pt idx="48">
                  <c:v>0.47000000000000025</c:v>
                </c:pt>
                <c:pt idx="49">
                  <c:v>0.48000000000000026</c:v>
                </c:pt>
                <c:pt idx="50">
                  <c:v>0.49000000000000027</c:v>
                </c:pt>
                <c:pt idx="51">
                  <c:v>0.50000000000000022</c:v>
                </c:pt>
                <c:pt idx="52">
                  <c:v>0.51000000000000023</c:v>
                </c:pt>
                <c:pt idx="53">
                  <c:v>0.52000000000000024</c:v>
                </c:pt>
                <c:pt idx="54">
                  <c:v>0.53000000000000025</c:v>
                </c:pt>
                <c:pt idx="55">
                  <c:v>0.54000000000000026</c:v>
                </c:pt>
                <c:pt idx="56">
                  <c:v>0.55000000000000027</c:v>
                </c:pt>
                <c:pt idx="57">
                  <c:v>0.56000000000000028</c:v>
                </c:pt>
                <c:pt idx="58">
                  <c:v>0.57000000000000028</c:v>
                </c:pt>
                <c:pt idx="59">
                  <c:v>0.58000000000000029</c:v>
                </c:pt>
                <c:pt idx="60">
                  <c:v>0.5900000000000003</c:v>
                </c:pt>
                <c:pt idx="61">
                  <c:v>0.60000000000000031</c:v>
                </c:pt>
                <c:pt idx="62">
                  <c:v>0.61000000000000032</c:v>
                </c:pt>
                <c:pt idx="63">
                  <c:v>0.62000000000000033</c:v>
                </c:pt>
                <c:pt idx="64">
                  <c:v>0.63000000000000034</c:v>
                </c:pt>
                <c:pt idx="65">
                  <c:v>0.64000000000000035</c:v>
                </c:pt>
                <c:pt idx="66">
                  <c:v>0.65000000000000036</c:v>
                </c:pt>
                <c:pt idx="67">
                  <c:v>0.66000000000000036</c:v>
                </c:pt>
                <c:pt idx="68">
                  <c:v>0.67000000000000037</c:v>
                </c:pt>
                <c:pt idx="69">
                  <c:v>0.68000000000000038</c:v>
                </c:pt>
                <c:pt idx="70">
                  <c:v>0.69000000000000039</c:v>
                </c:pt>
                <c:pt idx="71">
                  <c:v>0.7000000000000004</c:v>
                </c:pt>
                <c:pt idx="72">
                  <c:v>0.71000000000000041</c:v>
                </c:pt>
                <c:pt idx="73">
                  <c:v>0.72000000000000042</c:v>
                </c:pt>
                <c:pt idx="74">
                  <c:v>0.73000000000000043</c:v>
                </c:pt>
                <c:pt idx="75">
                  <c:v>0.74000000000000044</c:v>
                </c:pt>
                <c:pt idx="76">
                  <c:v>0.75000000000000044</c:v>
                </c:pt>
                <c:pt idx="77">
                  <c:v>0.76000000000000045</c:v>
                </c:pt>
                <c:pt idx="78">
                  <c:v>0.77000000000000046</c:v>
                </c:pt>
                <c:pt idx="79">
                  <c:v>0.78000000000000047</c:v>
                </c:pt>
                <c:pt idx="80">
                  <c:v>0.79000000000000048</c:v>
                </c:pt>
                <c:pt idx="81">
                  <c:v>0.80000000000000049</c:v>
                </c:pt>
                <c:pt idx="82">
                  <c:v>0.8100000000000005</c:v>
                </c:pt>
                <c:pt idx="83">
                  <c:v>0.82000000000000051</c:v>
                </c:pt>
                <c:pt idx="84">
                  <c:v>0.83000000000000052</c:v>
                </c:pt>
                <c:pt idx="85">
                  <c:v>0.84000000000000052</c:v>
                </c:pt>
                <c:pt idx="86">
                  <c:v>0.85000000000000053</c:v>
                </c:pt>
                <c:pt idx="87">
                  <c:v>0.86000000000000054</c:v>
                </c:pt>
                <c:pt idx="88">
                  <c:v>0.87000000000000055</c:v>
                </c:pt>
                <c:pt idx="89">
                  <c:v>0.88000000000000056</c:v>
                </c:pt>
                <c:pt idx="90">
                  <c:v>0.89000000000000057</c:v>
                </c:pt>
                <c:pt idx="91">
                  <c:v>0.90000000000000058</c:v>
                </c:pt>
                <c:pt idx="92">
                  <c:v>0.91000000000000059</c:v>
                </c:pt>
                <c:pt idx="93">
                  <c:v>0.9200000000000006</c:v>
                </c:pt>
                <c:pt idx="94">
                  <c:v>0.9300000000000006</c:v>
                </c:pt>
                <c:pt idx="95">
                  <c:v>0.94000000000000061</c:v>
                </c:pt>
                <c:pt idx="96">
                  <c:v>0.95000000000000062</c:v>
                </c:pt>
                <c:pt idx="97">
                  <c:v>0.96000000000000063</c:v>
                </c:pt>
                <c:pt idx="98">
                  <c:v>0.97000000000000064</c:v>
                </c:pt>
                <c:pt idx="99">
                  <c:v>0.98000000000000065</c:v>
                </c:pt>
                <c:pt idx="100">
                  <c:v>0.99000000000000066</c:v>
                </c:pt>
                <c:pt idx="101">
                  <c:v>1.0000000000000007</c:v>
                </c:pt>
                <c:pt idx="102">
                  <c:v>1.0100000000000007</c:v>
                </c:pt>
                <c:pt idx="103">
                  <c:v>1.0200000000000007</c:v>
                </c:pt>
                <c:pt idx="104">
                  <c:v>1.0300000000000007</c:v>
                </c:pt>
                <c:pt idx="105">
                  <c:v>1.0400000000000007</c:v>
                </c:pt>
                <c:pt idx="106">
                  <c:v>1.0500000000000007</c:v>
                </c:pt>
                <c:pt idx="107">
                  <c:v>1.0600000000000007</c:v>
                </c:pt>
                <c:pt idx="108">
                  <c:v>1.0700000000000007</c:v>
                </c:pt>
                <c:pt idx="109">
                  <c:v>1.0800000000000007</c:v>
                </c:pt>
                <c:pt idx="110">
                  <c:v>1.0900000000000007</c:v>
                </c:pt>
                <c:pt idx="111">
                  <c:v>1.1000000000000008</c:v>
                </c:pt>
                <c:pt idx="112">
                  <c:v>1.1100000000000008</c:v>
                </c:pt>
                <c:pt idx="113">
                  <c:v>1.1200000000000008</c:v>
                </c:pt>
                <c:pt idx="114">
                  <c:v>1.1300000000000008</c:v>
                </c:pt>
                <c:pt idx="115">
                  <c:v>1.1400000000000008</c:v>
                </c:pt>
                <c:pt idx="116">
                  <c:v>1.1500000000000008</c:v>
                </c:pt>
                <c:pt idx="117">
                  <c:v>1.1600000000000008</c:v>
                </c:pt>
                <c:pt idx="118">
                  <c:v>1.1700000000000008</c:v>
                </c:pt>
                <c:pt idx="119">
                  <c:v>1.1800000000000008</c:v>
                </c:pt>
                <c:pt idx="120">
                  <c:v>1.1900000000000008</c:v>
                </c:pt>
                <c:pt idx="121">
                  <c:v>1.2000000000000008</c:v>
                </c:pt>
                <c:pt idx="122">
                  <c:v>1.2100000000000009</c:v>
                </c:pt>
                <c:pt idx="123">
                  <c:v>1.2200000000000009</c:v>
                </c:pt>
                <c:pt idx="124">
                  <c:v>1.2300000000000009</c:v>
                </c:pt>
                <c:pt idx="125">
                  <c:v>1.2400000000000009</c:v>
                </c:pt>
                <c:pt idx="126">
                  <c:v>1.2500000000000009</c:v>
                </c:pt>
                <c:pt idx="127">
                  <c:v>1.2600000000000009</c:v>
                </c:pt>
                <c:pt idx="128">
                  <c:v>1.2700000000000009</c:v>
                </c:pt>
                <c:pt idx="129">
                  <c:v>1.2800000000000009</c:v>
                </c:pt>
                <c:pt idx="130">
                  <c:v>1.2900000000000009</c:v>
                </c:pt>
                <c:pt idx="131">
                  <c:v>1.3000000000000009</c:v>
                </c:pt>
                <c:pt idx="132">
                  <c:v>1.3100000000000009</c:v>
                </c:pt>
                <c:pt idx="133">
                  <c:v>1.320000000000001</c:v>
                </c:pt>
                <c:pt idx="134">
                  <c:v>1.330000000000001</c:v>
                </c:pt>
                <c:pt idx="135">
                  <c:v>1.340000000000001</c:v>
                </c:pt>
                <c:pt idx="136">
                  <c:v>1.350000000000001</c:v>
                </c:pt>
                <c:pt idx="137">
                  <c:v>1.360000000000001</c:v>
                </c:pt>
                <c:pt idx="138">
                  <c:v>1.370000000000001</c:v>
                </c:pt>
                <c:pt idx="139">
                  <c:v>1.380000000000001</c:v>
                </c:pt>
                <c:pt idx="140">
                  <c:v>1.390000000000001</c:v>
                </c:pt>
                <c:pt idx="141">
                  <c:v>1.400000000000001</c:v>
                </c:pt>
                <c:pt idx="142">
                  <c:v>1.410000000000001</c:v>
                </c:pt>
                <c:pt idx="143">
                  <c:v>1.420000000000001</c:v>
                </c:pt>
                <c:pt idx="144">
                  <c:v>1.430000000000001</c:v>
                </c:pt>
                <c:pt idx="145">
                  <c:v>1.4400000000000011</c:v>
                </c:pt>
                <c:pt idx="146">
                  <c:v>1.4500000000000011</c:v>
                </c:pt>
                <c:pt idx="147">
                  <c:v>1.4600000000000011</c:v>
                </c:pt>
                <c:pt idx="148">
                  <c:v>1.4700000000000011</c:v>
                </c:pt>
                <c:pt idx="149">
                  <c:v>1.4800000000000011</c:v>
                </c:pt>
                <c:pt idx="150">
                  <c:v>1.4900000000000011</c:v>
                </c:pt>
                <c:pt idx="151">
                  <c:v>1.5000000000000011</c:v>
                </c:pt>
                <c:pt idx="152">
                  <c:v>1.5100000000000011</c:v>
                </c:pt>
                <c:pt idx="153">
                  <c:v>1.5200000000000011</c:v>
                </c:pt>
                <c:pt idx="154">
                  <c:v>1.5300000000000011</c:v>
                </c:pt>
                <c:pt idx="155">
                  <c:v>1.5400000000000011</c:v>
                </c:pt>
                <c:pt idx="156">
                  <c:v>1.5500000000000012</c:v>
                </c:pt>
                <c:pt idx="157">
                  <c:v>1.5600000000000012</c:v>
                </c:pt>
                <c:pt idx="158">
                  <c:v>1.5700000000000012</c:v>
                </c:pt>
                <c:pt idx="159">
                  <c:v>1.5800000000000012</c:v>
                </c:pt>
                <c:pt idx="160">
                  <c:v>1.5900000000000012</c:v>
                </c:pt>
                <c:pt idx="161">
                  <c:v>1.6000000000000012</c:v>
                </c:pt>
                <c:pt idx="162">
                  <c:v>1.6100000000000012</c:v>
                </c:pt>
                <c:pt idx="163">
                  <c:v>1.6200000000000012</c:v>
                </c:pt>
                <c:pt idx="164">
                  <c:v>1.6300000000000012</c:v>
                </c:pt>
                <c:pt idx="165">
                  <c:v>1.6400000000000012</c:v>
                </c:pt>
                <c:pt idx="166">
                  <c:v>1.6500000000000012</c:v>
                </c:pt>
                <c:pt idx="167">
                  <c:v>1.6600000000000013</c:v>
                </c:pt>
                <c:pt idx="168">
                  <c:v>1.6700000000000013</c:v>
                </c:pt>
                <c:pt idx="169">
                  <c:v>1.6800000000000013</c:v>
                </c:pt>
                <c:pt idx="170">
                  <c:v>1.6900000000000013</c:v>
                </c:pt>
                <c:pt idx="171">
                  <c:v>1.7000000000000013</c:v>
                </c:pt>
                <c:pt idx="172">
                  <c:v>1.7100000000000013</c:v>
                </c:pt>
                <c:pt idx="173">
                  <c:v>1.7200000000000013</c:v>
                </c:pt>
                <c:pt idx="174">
                  <c:v>1.7300000000000013</c:v>
                </c:pt>
                <c:pt idx="175">
                  <c:v>1.7400000000000013</c:v>
                </c:pt>
                <c:pt idx="176">
                  <c:v>1.7500000000000013</c:v>
                </c:pt>
                <c:pt idx="177">
                  <c:v>1.7600000000000013</c:v>
                </c:pt>
                <c:pt idx="178">
                  <c:v>1.7700000000000014</c:v>
                </c:pt>
                <c:pt idx="179">
                  <c:v>1.7800000000000014</c:v>
                </c:pt>
                <c:pt idx="180">
                  <c:v>1.7900000000000014</c:v>
                </c:pt>
                <c:pt idx="181">
                  <c:v>1.8000000000000014</c:v>
                </c:pt>
                <c:pt idx="182">
                  <c:v>1.8100000000000014</c:v>
                </c:pt>
                <c:pt idx="183">
                  <c:v>1.8200000000000014</c:v>
                </c:pt>
                <c:pt idx="184">
                  <c:v>1.8300000000000014</c:v>
                </c:pt>
                <c:pt idx="185">
                  <c:v>1.8400000000000014</c:v>
                </c:pt>
                <c:pt idx="186">
                  <c:v>1.8500000000000014</c:v>
                </c:pt>
                <c:pt idx="187">
                  <c:v>1.8600000000000014</c:v>
                </c:pt>
                <c:pt idx="188">
                  <c:v>1.8700000000000014</c:v>
                </c:pt>
                <c:pt idx="189">
                  <c:v>1.8800000000000014</c:v>
                </c:pt>
                <c:pt idx="190">
                  <c:v>1.8900000000000015</c:v>
                </c:pt>
                <c:pt idx="191">
                  <c:v>1.9000000000000015</c:v>
                </c:pt>
                <c:pt idx="192">
                  <c:v>1.9100000000000015</c:v>
                </c:pt>
                <c:pt idx="193">
                  <c:v>1.9200000000000015</c:v>
                </c:pt>
                <c:pt idx="194">
                  <c:v>1.9300000000000015</c:v>
                </c:pt>
                <c:pt idx="195">
                  <c:v>1.9400000000000015</c:v>
                </c:pt>
                <c:pt idx="196">
                  <c:v>1.9500000000000015</c:v>
                </c:pt>
                <c:pt idx="197">
                  <c:v>1.9600000000000015</c:v>
                </c:pt>
                <c:pt idx="198">
                  <c:v>1.9700000000000015</c:v>
                </c:pt>
                <c:pt idx="199">
                  <c:v>1.9800000000000015</c:v>
                </c:pt>
                <c:pt idx="200">
                  <c:v>1.9900000000000015</c:v>
                </c:pt>
                <c:pt idx="201">
                  <c:v>2.0000000000000013</c:v>
                </c:pt>
                <c:pt idx="202">
                  <c:v>2.0100000000000011</c:v>
                </c:pt>
                <c:pt idx="203">
                  <c:v>2.0200000000000009</c:v>
                </c:pt>
                <c:pt idx="204">
                  <c:v>2.0300000000000007</c:v>
                </c:pt>
                <c:pt idx="205">
                  <c:v>2.0400000000000005</c:v>
                </c:pt>
                <c:pt idx="206">
                  <c:v>2.0500000000000003</c:v>
                </c:pt>
                <c:pt idx="207">
                  <c:v>2.06</c:v>
                </c:pt>
                <c:pt idx="208">
                  <c:v>2.0699999999999998</c:v>
                </c:pt>
                <c:pt idx="209">
                  <c:v>2.0799999999999996</c:v>
                </c:pt>
                <c:pt idx="210">
                  <c:v>2.0899999999999994</c:v>
                </c:pt>
                <c:pt idx="211">
                  <c:v>2.0999999999999992</c:v>
                </c:pt>
                <c:pt idx="212">
                  <c:v>2.109999999999999</c:v>
                </c:pt>
                <c:pt idx="213">
                  <c:v>2.1199999999999988</c:v>
                </c:pt>
                <c:pt idx="214">
                  <c:v>2.1299999999999986</c:v>
                </c:pt>
                <c:pt idx="215">
                  <c:v>2.1399999999999983</c:v>
                </c:pt>
                <c:pt idx="216">
                  <c:v>2.1499999999999981</c:v>
                </c:pt>
                <c:pt idx="217">
                  <c:v>2.1599999999999979</c:v>
                </c:pt>
                <c:pt idx="218">
                  <c:v>2.1699999999999977</c:v>
                </c:pt>
                <c:pt idx="219">
                  <c:v>2.1799999999999975</c:v>
                </c:pt>
                <c:pt idx="220">
                  <c:v>2.1899999999999973</c:v>
                </c:pt>
                <c:pt idx="221">
                  <c:v>2.1999999999999971</c:v>
                </c:pt>
                <c:pt idx="222">
                  <c:v>2.2099999999999969</c:v>
                </c:pt>
                <c:pt idx="223">
                  <c:v>2.2199999999999966</c:v>
                </c:pt>
                <c:pt idx="224">
                  <c:v>2.2299999999999964</c:v>
                </c:pt>
                <c:pt idx="225">
                  <c:v>2.2399999999999962</c:v>
                </c:pt>
                <c:pt idx="226">
                  <c:v>2.249999999999996</c:v>
                </c:pt>
                <c:pt idx="227">
                  <c:v>2.2599999999999958</c:v>
                </c:pt>
                <c:pt idx="228">
                  <c:v>2.2699999999999956</c:v>
                </c:pt>
                <c:pt idx="229">
                  <c:v>2.2799999999999954</c:v>
                </c:pt>
                <c:pt idx="230">
                  <c:v>2.2899999999999952</c:v>
                </c:pt>
                <c:pt idx="231">
                  <c:v>2.2999999999999949</c:v>
                </c:pt>
                <c:pt idx="232">
                  <c:v>2.3099999999999947</c:v>
                </c:pt>
                <c:pt idx="233">
                  <c:v>2.3199999999999945</c:v>
                </c:pt>
                <c:pt idx="234">
                  <c:v>2.3299999999999943</c:v>
                </c:pt>
                <c:pt idx="235">
                  <c:v>2.3399999999999941</c:v>
                </c:pt>
                <c:pt idx="236">
                  <c:v>2.3499999999999939</c:v>
                </c:pt>
                <c:pt idx="237">
                  <c:v>2.3599999999999937</c:v>
                </c:pt>
                <c:pt idx="238">
                  <c:v>2.3699999999999934</c:v>
                </c:pt>
                <c:pt idx="239">
                  <c:v>2.3799999999999932</c:v>
                </c:pt>
                <c:pt idx="240">
                  <c:v>2.389999999999993</c:v>
                </c:pt>
                <c:pt idx="241">
                  <c:v>2.3999999999999928</c:v>
                </c:pt>
                <c:pt idx="242">
                  <c:v>2.4099999999999926</c:v>
                </c:pt>
                <c:pt idx="243">
                  <c:v>2.4199999999999924</c:v>
                </c:pt>
                <c:pt idx="244">
                  <c:v>2.4299999999999922</c:v>
                </c:pt>
                <c:pt idx="245">
                  <c:v>2.439999999999992</c:v>
                </c:pt>
                <c:pt idx="246">
                  <c:v>2.4499999999999917</c:v>
                </c:pt>
                <c:pt idx="247">
                  <c:v>2.4599999999999915</c:v>
                </c:pt>
                <c:pt idx="248">
                  <c:v>2.4699999999999913</c:v>
                </c:pt>
                <c:pt idx="249">
                  <c:v>2.4799999999999911</c:v>
                </c:pt>
                <c:pt idx="250">
                  <c:v>2.4899999999999909</c:v>
                </c:pt>
                <c:pt idx="251">
                  <c:v>2.4999999999999907</c:v>
                </c:pt>
                <c:pt idx="252">
                  <c:v>2.5099999999999905</c:v>
                </c:pt>
                <c:pt idx="253">
                  <c:v>2.5199999999999902</c:v>
                </c:pt>
                <c:pt idx="254">
                  <c:v>2.52999999999999</c:v>
                </c:pt>
                <c:pt idx="255">
                  <c:v>2.5399999999999898</c:v>
                </c:pt>
                <c:pt idx="256">
                  <c:v>2.5499999999999896</c:v>
                </c:pt>
                <c:pt idx="257">
                  <c:v>2.5599999999999894</c:v>
                </c:pt>
                <c:pt idx="258">
                  <c:v>2.5699999999999892</c:v>
                </c:pt>
                <c:pt idx="259">
                  <c:v>2.579999999999989</c:v>
                </c:pt>
                <c:pt idx="260">
                  <c:v>2.5899999999999888</c:v>
                </c:pt>
                <c:pt idx="261">
                  <c:v>2.5999999999999885</c:v>
                </c:pt>
                <c:pt idx="262">
                  <c:v>2.6099999999999883</c:v>
                </c:pt>
                <c:pt idx="263">
                  <c:v>2.6199999999999881</c:v>
                </c:pt>
                <c:pt idx="264">
                  <c:v>2.6299999999999879</c:v>
                </c:pt>
                <c:pt idx="265">
                  <c:v>2.6399999999999877</c:v>
                </c:pt>
                <c:pt idx="266">
                  <c:v>2.6499999999999875</c:v>
                </c:pt>
                <c:pt idx="267">
                  <c:v>2.6599999999999873</c:v>
                </c:pt>
                <c:pt idx="268">
                  <c:v>2.6699999999999871</c:v>
                </c:pt>
                <c:pt idx="269">
                  <c:v>2.6799999999999868</c:v>
                </c:pt>
                <c:pt idx="270">
                  <c:v>2.6899999999999866</c:v>
                </c:pt>
                <c:pt idx="271">
                  <c:v>2.6999999999999864</c:v>
                </c:pt>
                <c:pt idx="272">
                  <c:v>2.7099999999999862</c:v>
                </c:pt>
                <c:pt idx="273">
                  <c:v>2.719999999999986</c:v>
                </c:pt>
                <c:pt idx="274">
                  <c:v>2.7299999999999858</c:v>
                </c:pt>
                <c:pt idx="275">
                  <c:v>2.7399999999999856</c:v>
                </c:pt>
                <c:pt idx="276">
                  <c:v>2.7499999999999853</c:v>
                </c:pt>
                <c:pt idx="277">
                  <c:v>2.7599999999999851</c:v>
                </c:pt>
                <c:pt idx="278">
                  <c:v>2.7699999999999849</c:v>
                </c:pt>
                <c:pt idx="279">
                  <c:v>2.7799999999999847</c:v>
                </c:pt>
                <c:pt idx="280">
                  <c:v>2.7899999999999845</c:v>
                </c:pt>
                <c:pt idx="281">
                  <c:v>2.7999999999999843</c:v>
                </c:pt>
                <c:pt idx="282">
                  <c:v>2.8099999999999841</c:v>
                </c:pt>
                <c:pt idx="283">
                  <c:v>2.8199999999999839</c:v>
                </c:pt>
                <c:pt idx="284">
                  <c:v>2.8299999999999836</c:v>
                </c:pt>
                <c:pt idx="285">
                  <c:v>2.8399999999999834</c:v>
                </c:pt>
                <c:pt idx="286">
                  <c:v>2.8499999999999832</c:v>
                </c:pt>
                <c:pt idx="287">
                  <c:v>2.859999999999983</c:v>
                </c:pt>
                <c:pt idx="288">
                  <c:v>2.8699999999999828</c:v>
                </c:pt>
                <c:pt idx="289">
                  <c:v>2.8799999999999826</c:v>
                </c:pt>
                <c:pt idx="290">
                  <c:v>2.8899999999999824</c:v>
                </c:pt>
                <c:pt idx="291">
                  <c:v>2.8999999999999821</c:v>
                </c:pt>
                <c:pt idx="292">
                  <c:v>2.9099999999999819</c:v>
                </c:pt>
                <c:pt idx="293">
                  <c:v>2.9199999999999817</c:v>
                </c:pt>
                <c:pt idx="294">
                  <c:v>2.9299999999999815</c:v>
                </c:pt>
                <c:pt idx="295">
                  <c:v>2.9399999999999813</c:v>
                </c:pt>
                <c:pt idx="296">
                  <c:v>2.9499999999999811</c:v>
                </c:pt>
                <c:pt idx="297">
                  <c:v>2.9599999999999809</c:v>
                </c:pt>
                <c:pt idx="298">
                  <c:v>2.9699999999999807</c:v>
                </c:pt>
                <c:pt idx="299">
                  <c:v>2.9799999999999804</c:v>
                </c:pt>
                <c:pt idx="300">
                  <c:v>2.9899999999999802</c:v>
                </c:pt>
                <c:pt idx="301">
                  <c:v>2.99999999999998</c:v>
                </c:pt>
                <c:pt idx="302">
                  <c:v>3.0099999999999798</c:v>
                </c:pt>
                <c:pt idx="303">
                  <c:v>3.0199999999999796</c:v>
                </c:pt>
                <c:pt idx="304">
                  <c:v>3.0299999999999794</c:v>
                </c:pt>
                <c:pt idx="305">
                  <c:v>3.0399999999999792</c:v>
                </c:pt>
                <c:pt idx="306">
                  <c:v>3.049999999999979</c:v>
                </c:pt>
                <c:pt idx="307">
                  <c:v>3.0599999999999787</c:v>
                </c:pt>
                <c:pt idx="308">
                  <c:v>3.0699999999999785</c:v>
                </c:pt>
                <c:pt idx="309">
                  <c:v>3.0799999999999783</c:v>
                </c:pt>
                <c:pt idx="310">
                  <c:v>3.0899999999999781</c:v>
                </c:pt>
                <c:pt idx="311">
                  <c:v>3.0999999999999779</c:v>
                </c:pt>
                <c:pt idx="312">
                  <c:v>3.1099999999999777</c:v>
                </c:pt>
                <c:pt idx="313">
                  <c:v>3.1199999999999775</c:v>
                </c:pt>
                <c:pt idx="314">
                  <c:v>3.1299999999999772</c:v>
                </c:pt>
                <c:pt idx="315">
                  <c:v>3.139999999999977</c:v>
                </c:pt>
                <c:pt idx="316">
                  <c:v>3.1499999999999768</c:v>
                </c:pt>
                <c:pt idx="317">
                  <c:v>3.1599999999999766</c:v>
                </c:pt>
                <c:pt idx="318">
                  <c:v>3.1699999999999764</c:v>
                </c:pt>
                <c:pt idx="319">
                  <c:v>3.1799999999999762</c:v>
                </c:pt>
                <c:pt idx="320">
                  <c:v>3.189999999999976</c:v>
                </c:pt>
                <c:pt idx="321">
                  <c:v>3.1999999999999758</c:v>
                </c:pt>
                <c:pt idx="322">
                  <c:v>3.2099999999999755</c:v>
                </c:pt>
                <c:pt idx="323">
                  <c:v>3.2199999999999753</c:v>
                </c:pt>
                <c:pt idx="324">
                  <c:v>3.2299999999999751</c:v>
                </c:pt>
                <c:pt idx="325">
                  <c:v>3.2399999999999749</c:v>
                </c:pt>
                <c:pt idx="326">
                  <c:v>3.2499999999999747</c:v>
                </c:pt>
                <c:pt idx="327">
                  <c:v>3.2599999999999745</c:v>
                </c:pt>
                <c:pt idx="328">
                  <c:v>3.2699999999999743</c:v>
                </c:pt>
                <c:pt idx="329">
                  <c:v>3.279999999999974</c:v>
                </c:pt>
                <c:pt idx="330">
                  <c:v>3.2899999999999738</c:v>
                </c:pt>
                <c:pt idx="331">
                  <c:v>3.2999999999999736</c:v>
                </c:pt>
                <c:pt idx="332">
                  <c:v>3.3099999999999734</c:v>
                </c:pt>
                <c:pt idx="333">
                  <c:v>3.3199999999999732</c:v>
                </c:pt>
                <c:pt idx="334">
                  <c:v>3.329999999999973</c:v>
                </c:pt>
                <c:pt idx="335">
                  <c:v>3.3399999999999728</c:v>
                </c:pt>
                <c:pt idx="336">
                  <c:v>3.3499999999999726</c:v>
                </c:pt>
                <c:pt idx="337">
                  <c:v>3.3599999999999723</c:v>
                </c:pt>
                <c:pt idx="338">
                  <c:v>3.3699999999999721</c:v>
                </c:pt>
                <c:pt idx="339">
                  <c:v>3.3799999999999719</c:v>
                </c:pt>
                <c:pt idx="340">
                  <c:v>3.3899999999999717</c:v>
                </c:pt>
                <c:pt idx="341">
                  <c:v>3.3999999999999715</c:v>
                </c:pt>
                <c:pt idx="342">
                  <c:v>3.4099999999999713</c:v>
                </c:pt>
                <c:pt idx="343">
                  <c:v>3.4199999999999711</c:v>
                </c:pt>
                <c:pt idx="344">
                  <c:v>3.4299999999999708</c:v>
                </c:pt>
                <c:pt idx="345">
                  <c:v>3.4399999999999706</c:v>
                </c:pt>
                <c:pt idx="346">
                  <c:v>3.4499999999999704</c:v>
                </c:pt>
                <c:pt idx="347">
                  <c:v>3.4599999999999702</c:v>
                </c:pt>
                <c:pt idx="348">
                  <c:v>3.46999999999997</c:v>
                </c:pt>
                <c:pt idx="349">
                  <c:v>3.4799999999999698</c:v>
                </c:pt>
                <c:pt idx="350">
                  <c:v>3.4899999999999696</c:v>
                </c:pt>
                <c:pt idx="351">
                  <c:v>3.4999999999999694</c:v>
                </c:pt>
                <c:pt idx="352">
                  <c:v>3.5099999999999691</c:v>
                </c:pt>
                <c:pt idx="353">
                  <c:v>3.5199999999999689</c:v>
                </c:pt>
                <c:pt idx="354">
                  <c:v>3.5299999999999687</c:v>
                </c:pt>
                <c:pt idx="355">
                  <c:v>3.5399999999999685</c:v>
                </c:pt>
                <c:pt idx="356">
                  <c:v>3.5499999999999683</c:v>
                </c:pt>
                <c:pt idx="357">
                  <c:v>3.5599999999999681</c:v>
                </c:pt>
                <c:pt idx="358">
                  <c:v>3.5699999999999679</c:v>
                </c:pt>
                <c:pt idx="359">
                  <c:v>3.5799999999999677</c:v>
                </c:pt>
                <c:pt idx="360">
                  <c:v>3.5899999999999674</c:v>
                </c:pt>
                <c:pt idx="361">
                  <c:v>3.5999999999999672</c:v>
                </c:pt>
                <c:pt idx="362">
                  <c:v>3.609999999999967</c:v>
                </c:pt>
                <c:pt idx="363">
                  <c:v>3.6199999999999668</c:v>
                </c:pt>
                <c:pt idx="364">
                  <c:v>3.6299999999999666</c:v>
                </c:pt>
                <c:pt idx="365">
                  <c:v>3.6399999999999664</c:v>
                </c:pt>
                <c:pt idx="366">
                  <c:v>3.6499999999999662</c:v>
                </c:pt>
                <c:pt idx="367">
                  <c:v>3.6599999999999659</c:v>
                </c:pt>
                <c:pt idx="368">
                  <c:v>3.6699999999999657</c:v>
                </c:pt>
                <c:pt idx="369">
                  <c:v>3.6799999999999655</c:v>
                </c:pt>
                <c:pt idx="370">
                  <c:v>3.6899999999999653</c:v>
                </c:pt>
                <c:pt idx="371">
                  <c:v>3.6999999999999651</c:v>
                </c:pt>
                <c:pt idx="372">
                  <c:v>3.7099999999999649</c:v>
                </c:pt>
                <c:pt idx="373">
                  <c:v>3.7199999999999647</c:v>
                </c:pt>
                <c:pt idx="374">
                  <c:v>3.7299999999999645</c:v>
                </c:pt>
                <c:pt idx="375">
                  <c:v>3.7399999999999642</c:v>
                </c:pt>
                <c:pt idx="376">
                  <c:v>3.749999999999964</c:v>
                </c:pt>
                <c:pt idx="377">
                  <c:v>3.7599999999999638</c:v>
                </c:pt>
                <c:pt idx="378">
                  <c:v>3.7699999999999636</c:v>
                </c:pt>
                <c:pt idx="379">
                  <c:v>3.7799999999999634</c:v>
                </c:pt>
                <c:pt idx="380">
                  <c:v>3.7899999999999632</c:v>
                </c:pt>
                <c:pt idx="381">
                  <c:v>3.799999999999963</c:v>
                </c:pt>
                <c:pt idx="382">
                  <c:v>3.8099999999999627</c:v>
                </c:pt>
                <c:pt idx="383">
                  <c:v>3.8199999999999625</c:v>
                </c:pt>
                <c:pt idx="384">
                  <c:v>3.8299999999999623</c:v>
                </c:pt>
                <c:pt idx="385">
                  <c:v>3.8399999999999621</c:v>
                </c:pt>
                <c:pt idx="386">
                  <c:v>3.8499999999999619</c:v>
                </c:pt>
                <c:pt idx="387">
                  <c:v>3.8599999999999617</c:v>
                </c:pt>
                <c:pt idx="388">
                  <c:v>3.8699999999999615</c:v>
                </c:pt>
                <c:pt idx="389">
                  <c:v>3.8799999999999613</c:v>
                </c:pt>
                <c:pt idx="390">
                  <c:v>3.889999999999961</c:v>
                </c:pt>
                <c:pt idx="391">
                  <c:v>3.8999999999999608</c:v>
                </c:pt>
                <c:pt idx="392">
                  <c:v>3.9099999999999606</c:v>
                </c:pt>
                <c:pt idx="393">
                  <c:v>3.9199999999999604</c:v>
                </c:pt>
                <c:pt idx="394">
                  <c:v>3.9299999999999602</c:v>
                </c:pt>
                <c:pt idx="395">
                  <c:v>3.93999999999996</c:v>
                </c:pt>
                <c:pt idx="396">
                  <c:v>3.9499999999999598</c:v>
                </c:pt>
                <c:pt idx="397">
                  <c:v>3.9599999999999596</c:v>
                </c:pt>
                <c:pt idx="398">
                  <c:v>3.9699999999999593</c:v>
                </c:pt>
                <c:pt idx="399">
                  <c:v>3.9799999999999591</c:v>
                </c:pt>
                <c:pt idx="400">
                  <c:v>3.9899999999999589</c:v>
                </c:pt>
                <c:pt idx="401">
                  <c:v>3.9999999999999587</c:v>
                </c:pt>
              </c:numCache>
            </c:numRef>
          </c:yVal>
          <c:smooth val="0"/>
        </c:ser>
        <c:ser>
          <c:idx val="1"/>
          <c:order val="1"/>
          <c:tx>
            <c:v>Bundslamshøjde scenarie 1</c:v>
          </c:tx>
          <c:spPr>
            <a:ln>
              <a:solidFill>
                <a:schemeClr val="accent6">
                  <a:lumMod val="50000"/>
                </a:schemeClr>
              </a:solidFill>
            </a:ln>
          </c:spPr>
          <c:marker>
            <c:symbol val="none"/>
          </c:marker>
          <c:xVal>
            <c:numRef>
              <c:f>'Beregninger scenarie 1'!$J$1538:$J$1939</c:f>
              <c:numCache>
                <c:formatCode>#,##0.00</c:formatCode>
                <c:ptCount val="402"/>
                <c:pt idx="0" formatCode="General">
                  <c:v>0</c:v>
                </c:pt>
                <c:pt idx="1">
                  <c:v>0</c:v>
                </c:pt>
                <c:pt idx="2">
                  <c:v>8.9539764029325183E-5</c:v>
                </c:pt>
                <c:pt idx="3">
                  <c:v>2.8424225556902821E-4</c:v>
                </c:pt>
                <c:pt idx="4">
                  <c:v>5.5866229468892509E-4</c:v>
                </c:pt>
                <c:pt idx="5">
                  <c:v>9.0234908129226067E-4</c:v>
                </c:pt>
                <c:pt idx="6">
                  <c:v>1.3088908571042364E-3</c:v>
                </c:pt>
                <c:pt idx="7">
                  <c:v>1.7737891887326411E-3</c:v>
                </c:pt>
                <c:pt idx="8">
                  <c:v>2.2936491044028263E-3</c:v>
                </c:pt>
                <c:pt idx="9">
                  <c:v>2.865786950706971E-3</c:v>
                </c:pt>
                <c:pt idx="10">
                  <c:v>3.4880122877038035E-3</c:v>
                </c:pt>
                <c:pt idx="11">
                  <c:v>4.1584948404117502E-3</c:v>
                </c:pt>
                <c:pt idx="12">
                  <c:v>4.8756777463295859E-3</c:v>
                </c:pt>
                <c:pt idx="13">
                  <c:v>5.6382180578462109E-3</c:v>
                </c:pt>
                <c:pt idx="14">
                  <c:v>6.4449442821559767E-3</c:v>
                </c:pt>
                <c:pt idx="15">
                  <c:v>7.2948250902555994E-3</c:v>
                </c:pt>
                <c:pt idx="16">
                  <c:v>8.1869456367307525E-3</c:v>
                </c:pt>
                <c:pt idx="17">
                  <c:v>9.1204892350155251E-3</c:v>
                </c:pt>
                <c:pt idx="18">
                  <c:v>1.0094722904823546E-2</c:v>
                </c:pt>
                <c:pt idx="19">
                  <c:v>1.1108985785131371E-2</c:v>
                </c:pt>
                <c:pt idx="20">
                  <c:v>1.2162679710933383E-2</c:v>
                </c:pt>
                <c:pt idx="21">
                  <c:v>1.3255261452918244E-2</c:v>
                </c:pt>
                <c:pt idx="22">
                  <c:v>1.4386236255195006E-2</c:v>
                </c:pt>
                <c:pt idx="23">
                  <c:v>1.5555152400378138E-2</c:v>
                </c:pt>
                <c:pt idx="24">
                  <c:v>1.6761596597927395E-2</c:v>
                </c:pt>
                <c:pt idx="25">
                  <c:v>1.8005190039589045E-2</c:v>
                </c:pt>
                <c:pt idx="26">
                  <c:v>1.9285585000890407E-2</c:v>
                </c:pt>
                <c:pt idx="27">
                  <c:v>2.0602461893727279E-2</c:v>
                </c:pt>
                <c:pt idx="28">
                  <c:v>2.1955526694735814E-2</c:v>
                </c:pt>
                <c:pt idx="29">
                  <c:v>2.3344508689127779E-2</c:v>
                </c:pt>
                <c:pt idx="30">
                  <c:v>2.4769158481229965E-2</c:v>
                </c:pt>
                <c:pt idx="31">
                  <c:v>2.62292462319802E-2</c:v>
                </c:pt>
                <c:pt idx="32">
                  <c:v>2.7724560090725429E-2</c:v>
                </c:pt>
                <c:pt idx="33">
                  <c:v>2.9254904794300075E-2</c:v>
                </c:pt>
                <c:pt idx="34">
                  <c:v>3.082010041087237E-2</c:v>
                </c:pt>
                <c:pt idx="35">
                  <c:v>3.2419981209686803E-2</c:v>
                </c:pt>
                <c:pt idx="36">
                  <c:v>3.4054394640787834E-2</c:v>
                </c:pt>
                <c:pt idx="37">
                  <c:v>3.5723200411231545E-2</c:v>
                </c:pt>
                <c:pt idx="38">
                  <c:v>3.7426269646284684E-2</c:v>
                </c:pt>
                <c:pt idx="39">
                  <c:v>3.9163484125762232E-2</c:v>
                </c:pt>
                <c:pt idx="40">
                  <c:v>4.0934735587030313E-2</c:v>
                </c:pt>
                <c:pt idx="41">
                  <c:v>4.2739925087353123E-2</c:v>
                </c:pt>
                <c:pt idx="42">
                  <c:v>4.4578962419232752E-2</c:v>
                </c:pt>
                <c:pt idx="43">
                  <c:v>4.6451765573210409E-2</c:v>
                </c:pt>
                <c:pt idx="44">
                  <c:v>4.8358260243294621E-2</c:v>
                </c:pt>
                <c:pt idx="45">
                  <c:v>5.0298379370775873E-2</c:v>
                </c:pt>
                <c:pt idx="46">
                  <c:v>5.2272062722696404E-2</c:v>
                </c:pt>
                <c:pt idx="47">
                  <c:v>5.4279256501681632E-2</c:v>
                </c:pt>
                <c:pt idx="48">
                  <c:v>5.6319912984216916E-2</c:v>
                </c:pt>
                <c:pt idx="49">
                  <c:v>5.8393990184781405E-2</c:v>
                </c:pt>
                <c:pt idx="50">
                  <c:v>6.0501451543533515E-2</c:v>
                </c:pt>
                <c:pt idx="51">
                  <c:v>6.2642265635491676E-2</c:v>
                </c:pt>
                <c:pt idx="52">
                  <c:v>6.4816405899369878E-2</c:v>
                </c:pt>
                <c:pt idx="53">
                  <c:v>6.7023850384416911E-2</c:v>
                </c:pt>
                <c:pt idx="54">
                  <c:v>6.9264581513776999E-2</c:v>
                </c:pt>
                <c:pt idx="55">
                  <c:v>7.1538585863033938E-2</c:v>
                </c:pt>
                <c:pt idx="56">
                  <c:v>7.3845853952733978E-2</c:v>
                </c:pt>
                <c:pt idx="57">
                  <c:v>7.6186380053795522E-2</c:v>
                </c:pt>
                <c:pt idx="58">
                  <c:v>7.856016200481758E-2</c:v>
                </c:pt>
                <c:pt idx="59">
                  <c:v>8.096720104038925E-2</c:v>
                </c:pt>
                <c:pt idx="60">
                  <c:v>8.3407501629584491E-2</c:v>
                </c:pt>
                <c:pt idx="61">
                  <c:v>8.5881071323898536E-2</c:v>
                </c:pt>
                <c:pt idx="62">
                  <c:v>8.8387920613947346E-2</c:v>
                </c:pt>
                <c:pt idx="63">
                  <c:v>9.0928062794311093E-2</c:v>
                </c:pt>
                <c:pt idx="64">
                  <c:v>9.3501513835953287E-2</c:v>
                </c:pt>
                <c:pt idx="65">
                  <c:v>9.6108292265696268E-2</c:v>
                </c:pt>
                <c:pt idx="66">
                  <c:v>9.8748419052275646E-2</c:v>
                </c:pt>
                <c:pt idx="67">
                  <c:v>0.10142191749853489</c:v>
                </c:pt>
                <c:pt idx="68">
                  <c:v>0.10412881313935636</c:v>
                </c:pt>
                <c:pt idx="69">
                  <c:v>0.10686913364495715</c:v>
                </c:pt>
                <c:pt idx="70">
                  <c:v>0.10964290872920598</c:v>
                </c:pt>
                <c:pt idx="71">
                  <c:v>0.11245017006264463</c:v>
                </c:pt>
                <c:pt idx="72">
                  <c:v>0.11529095118992067</c:v>
                </c:pt>
                <c:pt idx="73">
                  <c:v>0.1181652874513598</c:v>
                </c:pt>
                <c:pt idx="74">
                  <c:v>0.12107321590842689</c:v>
                </c:pt>
                <c:pt idx="75">
                  <c:v>0.12401477527284153</c:v>
                </c:pt>
                <c:pt idx="76">
                  <c:v>0.12699000583913267</c:v>
                </c:pt>
                <c:pt idx="77">
                  <c:v>0.12999894942042955</c:v>
                </c:pt>
                <c:pt idx="78">
                  <c:v>0.13304164928730239</c:v>
                </c:pt>
                <c:pt idx="79">
                  <c:v>0.13611815010947867</c:v>
                </c:pt>
                <c:pt idx="80">
                  <c:v>0.13922849790027061</c:v>
                </c:pt>
                <c:pt idx="81">
                  <c:v>0.14237273996356453</c:v>
                </c:pt>
                <c:pt idx="82">
                  <c:v>0.14555092484322785</c:v>
                </c:pt>
                <c:pt idx="83">
                  <c:v>0.14876310227480374</c:v>
                </c:pt>
                <c:pt idx="84">
                  <c:v>0.15200932313936741</c:v>
                </c:pt>
                <c:pt idx="85">
                  <c:v>0.15528963941942933</c:v>
                </c:pt>
                <c:pt idx="86">
                  <c:v>0.15860410415677684</c:v>
                </c:pt>
                <c:pt idx="87">
                  <c:v>0.16195277141215161</c:v>
                </c:pt>
                <c:pt idx="88">
                  <c:v>0.16533569622666799</c:v>
                </c:pt>
                <c:pt idx="89">
                  <c:v>0.16875293458488336</c:v>
                </c:pt>
                <c:pt idx="90">
                  <c:v>0.17220454337943358</c:v>
                </c:pt>
                <c:pt idx="91">
                  <c:v>0.17569058037715868</c:v>
                </c:pt>
                <c:pt idx="92">
                  <c:v>0.17921110418664002</c:v>
                </c:pt>
                <c:pt idx="93">
                  <c:v>0.18276617422708197</c:v>
                </c:pt>
                <c:pt idx="94">
                  <c:v>0.18635585069847063</c:v>
                </c:pt>
                <c:pt idx="95">
                  <c:v>0.18998019455294793</c:v>
                </c:pt>
                <c:pt idx="96">
                  <c:v>0.19363926746734175</c:v>
                </c:pt>
                <c:pt idx="97">
                  <c:v>0.19733313181679862</c:v>
                </c:pt>
                <c:pt idx="98">
                  <c:v>0.20106185064946414</c:v>
                </c:pt>
                <c:pt idx="99">
                  <c:v>0.20482548766216468</c:v>
                </c:pt>
                <c:pt idx="100">
                  <c:v>0.20862410717704091</c:v>
                </c:pt>
                <c:pt idx="101">
                  <c:v>0.2124577741190915</c:v>
                </c:pt>
                <c:pt idx="102">
                  <c:v>0.21632655399458431</c:v>
                </c:pt>
                <c:pt idx="103">
                  <c:v>0.22023051287029527</c:v>
                </c:pt>
                <c:pt idx="104">
                  <c:v>0.22416971735353841</c:v>
                </c:pt>
                <c:pt idx="105">
                  <c:v>0.22814423457295113</c:v>
                </c:pt>
                <c:pt idx="106">
                  <c:v>0.23215413216000153</c:v>
                </c:pt>
                <c:pt idx="107">
                  <c:v>0.23619947823118587</c:v>
                </c:pt>
                <c:pt idx="108">
                  <c:v>0.2402803413708853</c:v>
                </c:pt>
                <c:pt idx="109">
                  <c:v>0.24439679061485572</c:v>
                </c:pt>
                <c:pt idx="110">
                  <c:v>0.24854889543431888</c:v>
                </c:pt>
                <c:pt idx="111">
                  <c:v>0.25273672572063549</c:v>
                </c:pt>
                <c:pt idx="112">
                  <c:v>0.25696035177052873</c:v>
                </c:pt>
                <c:pt idx="113">
                  <c:v>0.26121984427184053</c:v>
                </c:pt>
                <c:pt idx="114">
                  <c:v>0.26551527428979527</c:v>
                </c:pt>
                <c:pt idx="115">
                  <c:v>0.26984671325375081</c:v>
                </c:pt>
                <c:pt idx="116">
                  <c:v>0.27421423294441694</c:v>
                </c:pt>
                <c:pt idx="117">
                  <c:v>0.27861790548152154</c:v>
                </c:pt>
                <c:pt idx="118">
                  <c:v>0.28305780331190661</c:v>
                </c:pt>
                <c:pt idx="119">
                  <c:v>0.28753399919803752</c:v>
                </c:pt>
                <c:pt idx="120">
                  <c:v>0.29204656620690633</c:v>
                </c:pt>
                <c:pt idx="121">
                  <c:v>0.29659557769931788</c:v>
                </c:pt>
                <c:pt idx="122">
                  <c:v>0.3011811073195384</c:v>
                </c:pt>
                <c:pt idx="123">
                  <c:v>0.30580322898529694</c:v>
                </c:pt>
                <c:pt idx="124">
                  <c:v>0.31046201687812253</c:v>
                </c:pt>
                <c:pt idx="125">
                  <c:v>0.31515754543400559</c:v>
                </c:pt>
                <c:pt idx="126">
                  <c:v>0.3198898893343719</c:v>
                </c:pt>
                <c:pt idx="127">
                  <c:v>0.32465912349735404</c:v>
                </c:pt>
                <c:pt idx="128">
                  <c:v>0.32946532306935278</c:v>
                </c:pt>
                <c:pt idx="129">
                  <c:v>0.33430856341687509</c:v>
                </c:pt>
                <c:pt idx="130">
                  <c:v>0.33918892011863822</c:v>
                </c:pt>
                <c:pt idx="131">
                  <c:v>0.34410646895793218</c:v>
                </c:pt>
                <c:pt idx="132">
                  <c:v>0.34906128591522784</c:v>
                </c:pt>
                <c:pt idx="133">
                  <c:v>0.35405344716102355</c:v>
                </c:pt>
                <c:pt idx="134">
                  <c:v>0.3590830290489227</c:v>
                </c:pt>
                <c:pt idx="135">
                  <c:v>0.36415010810892934</c:v>
                </c:pt>
                <c:pt idx="136">
                  <c:v>0.36925476104095994</c:v>
                </c:pt>
                <c:pt idx="137">
                  <c:v>0.37439706470855727</c:v>
                </c:pt>
                <c:pt idx="138">
                  <c:v>0.37957709613280544</c:v>
                </c:pt>
                <c:pt idx="139">
                  <c:v>0.38479493248643265</c:v>
                </c:pt>
                <c:pt idx="140">
                  <c:v>0.39005065108810061</c:v>
                </c:pt>
                <c:pt idx="141">
                  <c:v>0.39534432939686942</c:v>
                </c:pt>
                <c:pt idx="142">
                  <c:v>0.40067604500683479</c:v>
                </c:pt>
                <c:pt idx="143">
                  <c:v>0.40604587564193129</c:v>
                </c:pt>
                <c:pt idx="144">
                  <c:v>0.41145389915089342</c:v>
                </c:pt>
                <c:pt idx="145">
                  <c:v>0.41690019350237206</c:v>
                </c:pt>
                <c:pt idx="146">
                  <c:v>0.42238483678019911</c:v>
                </c:pt>
                <c:pt idx="147">
                  <c:v>0.4279079071787959</c:v>
                </c:pt>
                <c:pt idx="148">
                  <c:v>0.43346948299872112</c:v>
                </c:pt>
                <c:pt idx="149">
                  <c:v>0.43906964264235099</c:v>
                </c:pt>
                <c:pt idx="150">
                  <c:v>0.44470846460969127</c:v>
                </c:pt>
                <c:pt idx="151">
                  <c:v>0.4503860274943125</c:v>
                </c:pt>
                <c:pt idx="152">
                  <c:v>0.45610240997940732</c:v>
                </c:pt>
                <c:pt idx="153">
                  <c:v>0.46185769083396583</c:v>
                </c:pt>
                <c:pt idx="154">
                  <c:v>0.46765194890906048</c:v>
                </c:pt>
                <c:pt idx="155">
                  <c:v>0.4734852631342451</c:v>
                </c:pt>
                <c:pt idx="156">
                  <c:v>0.47935771251405601</c:v>
                </c:pt>
                <c:pt idx="157">
                  <c:v>0.48526937612461818</c:v>
                </c:pt>
                <c:pt idx="158">
                  <c:v>0.49122033311034841</c:v>
                </c:pt>
                <c:pt idx="159">
                  <c:v>0.49721066268075559</c:v>
                </c:pt>
                <c:pt idx="160">
                  <c:v>0.5032404441073336</c:v>
                </c:pt>
                <c:pt idx="161">
                  <c:v>0.50930975672054368</c:v>
                </c:pt>
                <c:pt idx="162">
                  <c:v>0.5154186799068845</c:v>
                </c:pt>
                <c:pt idx="163">
                  <c:v>0.52156729310604577</c:v>
                </c:pt>
                <c:pt idx="164">
                  <c:v>0.52775567580814309</c:v>
                </c:pt>
                <c:pt idx="165">
                  <c:v>0.53398390755103353</c:v>
                </c:pt>
                <c:pt idx="166">
                  <c:v>0.54025206791770575</c:v>
                </c:pt>
                <c:pt idx="167">
                  <c:v>0.54656023653374597</c:v>
                </c:pt>
                <c:pt idx="168">
                  <c:v>0.55290849306487322</c:v>
                </c:pt>
                <c:pt idx="169">
                  <c:v>0.55929691721454811</c:v>
                </c:pt>
                <c:pt idx="170">
                  <c:v>0.56572558872164636</c:v>
                </c:pt>
                <c:pt idx="171">
                  <c:v>0.57219458735819739</c:v>
                </c:pt>
                <c:pt idx="172">
                  <c:v>0.57870399292718855</c:v>
                </c:pt>
                <c:pt idx="173">
                  <c:v>0.5852538852604301</c:v>
                </c:pt>
                <c:pt idx="174">
                  <c:v>0.59184434421647669</c:v>
                </c:pt>
                <c:pt idx="175">
                  <c:v>0.59847544967861399</c:v>
                </c:pt>
                <c:pt idx="176">
                  <c:v>0.60514728155289343</c:v>
                </c:pt>
                <c:pt idx="177">
                  <c:v>0.61185991976622534</c:v>
                </c:pt>
                <c:pt idx="178">
                  <c:v>0.61861344426452658</c:v>
                </c:pt>
                <c:pt idx="179">
                  <c:v>0.62540793501091541</c:v>
                </c:pt>
                <c:pt idx="180">
                  <c:v>0.63224347198395903</c:v>
                </c:pt>
                <c:pt idx="181">
                  <c:v>0.63912013517596822</c:v>
                </c:pt>
                <c:pt idx="182">
                  <c:v>0.64603800459133953</c:v>
                </c:pt>
                <c:pt idx="183">
                  <c:v>0.65299716024494192</c:v>
                </c:pt>
                <c:pt idx="184">
                  <c:v>0.65999768216054988</c:v>
                </c:pt>
                <c:pt idx="185">
                  <c:v>0.6670396503693159</c:v>
                </c:pt>
                <c:pt idx="186">
                  <c:v>0.67412314490828829</c:v>
                </c:pt>
                <c:pt idx="187">
                  <c:v>0.68124824581896704</c:v>
                </c:pt>
                <c:pt idx="188">
                  <c:v>0.68841503314590036</c:v>
                </c:pt>
                <c:pt idx="189">
                  <c:v>0.69562358693531823</c:v>
                </c:pt>
                <c:pt idx="190">
                  <c:v>0.70287398723380434</c:v>
                </c:pt>
                <c:pt idx="191">
                  <c:v>0.71016631408700415</c:v>
                </c:pt>
                <c:pt idx="192">
                  <c:v>0.71750064753836573</c:v>
                </c:pt>
                <c:pt idx="193">
                  <c:v>0.72487706762791704</c:v>
                </c:pt>
                <c:pt idx="194">
                  <c:v>0.73229565439107647</c:v>
                </c:pt>
                <c:pt idx="195">
                  <c:v>0.7397564878574947</c:v>
                </c:pt>
                <c:pt idx="196">
                  <c:v>0.7472596480499254</c:v>
                </c:pt>
                <c:pt idx="197">
                  <c:v>0.75480521498313258</c:v>
                </c:pt>
                <c:pt idx="198">
                  <c:v>0.76239326866282076</c:v>
                </c:pt>
                <c:pt idx="199">
                  <c:v>0.77002388908459918</c:v>
                </c:pt>
                <c:pt idx="200">
                  <c:v>0.7776971562329702</c:v>
                </c:pt>
                <c:pt idx="201">
                  <c:v>0.78541315008034662</c:v>
                </c:pt>
                <c:pt idx="202">
                  <c:v>0.79317195058609646</c:v>
                </c:pt>
                <c:pt idx="203">
                  <c:v>0.80097363769561247</c:v>
                </c:pt>
                <c:pt idx="204">
                  <c:v>0.80881829133940453</c:v>
                </c:pt>
                <c:pt idx="205">
                  <c:v>0.81670599143222034</c:v>
                </c:pt>
                <c:pt idx="206">
                  <c:v>0.82463681787218812</c:v>
                </c:pt>
                <c:pt idx="207">
                  <c:v>0.83261085053998207</c:v>
                </c:pt>
                <c:pt idx="208">
                  <c:v>0.84062816929800943</c:v>
                </c:pt>
                <c:pt idx="209">
                  <c:v>0.84868885398962168</c:v>
                </c:pt>
                <c:pt idx="210">
                  <c:v>0.85679298443834584</c:v>
                </c:pt>
                <c:pt idx="211">
                  <c:v>0.86494064044713725</c:v>
                </c:pt>
                <c:pt idx="212">
                  <c:v>0.87313190179764955</c:v>
                </c:pt>
                <c:pt idx="213">
                  <c:v>0.88136684824952805</c:v>
                </c:pt>
                <c:pt idx="214">
                  <c:v>0.88964555953972158</c:v>
                </c:pt>
                <c:pt idx="215">
                  <c:v>0.8979681153818112</c:v>
                </c:pt>
                <c:pt idx="216">
                  <c:v>0.90633459546535744</c:v>
                </c:pt>
                <c:pt idx="217">
                  <c:v>0.91474507945526651</c:v>
                </c:pt>
                <c:pt idx="218">
                  <c:v>0.92319964699117352</c:v>
                </c:pt>
                <c:pt idx="219">
                  <c:v>0.93169837768684127</c:v>
                </c:pt>
                <c:pt idx="220">
                  <c:v>0.94024135112957563</c:v>
                </c:pt>
                <c:pt idx="221">
                  <c:v>0.94882864687965773</c:v>
                </c:pt>
                <c:pt idx="222">
                  <c:v>0.95746034446979134</c:v>
                </c:pt>
                <c:pt idx="223">
                  <c:v>0.96613652340456568</c:v>
                </c:pt>
                <c:pt idx="224">
                  <c:v>0.97485726315993115</c:v>
                </c:pt>
                <c:pt idx="225">
                  <c:v>0.98362264318269044</c:v>
                </c:pt>
                <c:pt idx="226">
                  <c:v>0.99243274289000605</c:v>
                </c:pt>
                <c:pt idx="227">
                  <c:v>1.0012876416689178</c:v>
                </c:pt>
                <c:pt idx="228">
                  <c:v>1.0101874188758746</c:v>
                </c:pt>
                <c:pt idx="229">
                  <c:v>1.0191321538362803</c:v>
                </c:pt>
                <c:pt idx="230">
                  <c:v>1.0281219258440517</c:v>
                </c:pt>
                <c:pt idx="231">
                  <c:v>1.0371568141611891</c:v>
                </c:pt>
                <c:pt idx="232">
                  <c:v>1.046236898017356</c:v>
                </c:pt>
                <c:pt idx="233">
                  <c:v>1.055362256609476</c:v>
                </c:pt>
                <c:pt idx="234">
                  <c:v>1.0645329691013354</c:v>
                </c:pt>
                <c:pt idx="235">
                  <c:v>1.0737491146232023</c:v>
                </c:pt>
                <c:pt idx="236">
                  <c:v>1.0830107722714504</c:v>
                </c:pt>
                <c:pt idx="237">
                  <c:v>1.0923180211081982</c:v>
                </c:pt>
                <c:pt idx="238">
                  <c:v>1.1016709401609588</c:v>
                </c:pt>
                <c:pt idx="239">
                  <c:v>1.1110696084222951</c:v>
                </c:pt>
                <c:pt idx="240">
                  <c:v>1.1205141048494891</c:v>
                </c:pt>
                <c:pt idx="241">
                  <c:v>1.1300045083642185</c:v>
                </c:pt>
                <c:pt idx="242">
                  <c:v>1.1395408978522454</c:v>
                </c:pt>
                <c:pt idx="243">
                  <c:v>1.1491233521631099</c:v>
                </c:pt>
                <c:pt idx="244">
                  <c:v>1.1587519501098358</c:v>
                </c:pt>
                <c:pt idx="245">
                  <c:v>1.168426770468644</c:v>
                </c:pt>
                <c:pt idx="246">
                  <c:v>1.1781478919786745</c:v>
                </c:pt>
                <c:pt idx="247">
                  <c:v>1.1879153933417164</c:v>
                </c:pt>
                <c:pt idx="248">
                  <c:v>1.1977293532219455</c:v>
                </c:pt>
                <c:pt idx="249">
                  <c:v>1.2075898502456706</c:v>
                </c:pt>
                <c:pt idx="250">
                  <c:v>1.2174969630010883</c:v>
                </c:pt>
                <c:pt idx="251">
                  <c:v>1.2274507700380424</c:v>
                </c:pt>
                <c:pt idx="252">
                  <c:v>1.2374513498677933</c:v>
                </c:pt>
                <c:pt idx="253">
                  <c:v>1.2474987809627922</c:v>
                </c:pt>
                <c:pt idx="254">
                  <c:v>1.2575931417564672</c:v>
                </c:pt>
                <c:pt idx="255">
                  <c:v>1.2677345106430087</c:v>
                </c:pt>
                <c:pt idx="256">
                  <c:v>1.2779229659771656</c:v>
                </c:pt>
                <c:pt idx="257">
                  <c:v>1.2881585860740505</c:v>
                </c:pt>
                <c:pt idx="258">
                  <c:v>1.298441449208946</c:v>
                </c:pt>
                <c:pt idx="259">
                  <c:v>1.3087716336171211</c:v>
                </c:pt>
                <c:pt idx="260">
                  <c:v>1.3191492174936499</c:v>
                </c:pt>
                <c:pt idx="261">
                  <c:v>1.3295742789932394</c:v>
                </c:pt>
                <c:pt idx="262">
                  <c:v>1.3400468962300649</c:v>
                </c:pt>
                <c:pt idx="263">
                  <c:v>1.350567147277602</c:v>
                </c:pt>
                <c:pt idx="264">
                  <c:v>1.3611351101684754</c:v>
                </c:pt>
                <c:pt idx="265">
                  <c:v>1.3717508628943049</c:v>
                </c:pt>
                <c:pt idx="266">
                  <c:v>1.3824144834055614</c:v>
                </c:pt>
                <c:pt idx="267">
                  <c:v>1.3931260496114246</c:v>
                </c:pt>
                <c:pt idx="268">
                  <c:v>1.4038856393796475</c:v>
                </c:pt>
                <c:pt idx="269">
                  <c:v>1.414693330536424</c:v>
                </c:pt>
                <c:pt idx="270">
                  <c:v>1.4255492008662665</c:v>
                </c:pt>
                <c:pt idx="271">
                  <c:v>1.4364533281118808</c:v>
                </c:pt>
                <c:pt idx="272">
                  <c:v>1.4474057899740489</c:v>
                </c:pt>
                <c:pt idx="273">
                  <c:v>1.4584066641115181</c:v>
                </c:pt>
                <c:pt idx="274">
                  <c:v>1.4694560281408919</c:v>
                </c:pt>
                <c:pt idx="275">
                  <c:v>1.4805539596365256</c:v>
                </c:pt>
                <c:pt idx="276">
                  <c:v>1.4917005361304256</c:v>
                </c:pt>
                <c:pt idx="277">
                  <c:v>1.5028958351121533</c:v>
                </c:pt>
                <c:pt idx="278">
                  <c:v>1.5141399340287349</c:v>
                </c:pt>
                <c:pt idx="279">
                  <c:v>1.5254329102845718</c:v>
                </c:pt>
                <c:pt idx="280">
                  <c:v>1.536774841241354</c:v>
                </c:pt>
                <c:pt idx="281">
                  <c:v>1.5481658042179822</c:v>
                </c:pt>
                <c:pt idx="282">
                  <c:v>1.5596058764904879</c:v>
                </c:pt>
                <c:pt idx="283">
                  <c:v>1.5710951352919635</c:v>
                </c:pt>
                <c:pt idx="284">
                  <c:v>1.5826336578124869</c:v>
                </c:pt>
                <c:pt idx="285">
                  <c:v>1.5942215211990554</c:v>
                </c:pt>
                <c:pt idx="286">
                  <c:v>1.6058588025555247</c:v>
                </c:pt>
                <c:pt idx="287">
                  <c:v>1.6175455789425466</c:v>
                </c:pt>
                <c:pt idx="288">
                  <c:v>1.6292819273775101</c:v>
                </c:pt>
                <c:pt idx="289">
                  <c:v>1.6410679248344866</c:v>
                </c:pt>
                <c:pt idx="290">
                  <c:v>1.6529036482441819</c:v>
                </c:pt>
                <c:pt idx="291">
                  <c:v>1.6647891744938834</c:v>
                </c:pt>
                <c:pt idx="292">
                  <c:v>1.6767245804274153</c:v>
                </c:pt>
                <c:pt idx="293">
                  <c:v>1.6887099428450953</c:v>
                </c:pt>
                <c:pt idx="294">
                  <c:v>1.7007453385036975</c:v>
                </c:pt>
                <c:pt idx="295">
                  <c:v>1.7128308441164077</c:v>
                </c:pt>
                <c:pt idx="296">
                  <c:v>1.7249665363527951</c:v>
                </c:pt>
                <c:pt idx="297">
                  <c:v>1.7371524918387735</c:v>
                </c:pt>
                <c:pt idx="298">
                  <c:v>1.7493887871565768</c:v>
                </c:pt>
                <c:pt idx="299">
                  <c:v>1.7616754988447259</c:v>
                </c:pt>
                <c:pt idx="300">
                  <c:v>1.7740127033980069</c:v>
                </c:pt>
                <c:pt idx="301">
                  <c:v>1.7864004772674451</c:v>
                </c:pt>
                <c:pt idx="302">
                  <c:v>1.798838896860286</c:v>
                </c:pt>
                <c:pt idx="303">
                  <c:v>1.8113280385399755</c:v>
                </c:pt>
                <c:pt idx="304">
                  <c:v>1.8238679786261416</c:v>
                </c:pt>
                <c:pt idx="305">
                  <c:v>1.8364587933945835</c:v>
                </c:pt>
                <c:pt idx="306">
                  <c:v>1.8491005590772553</c:v>
                </c:pt>
                <c:pt idx="307">
                  <c:v>1.8617933518622594</c:v>
                </c:pt>
                <c:pt idx="308">
                  <c:v>1.8745372478938316</c:v>
                </c:pt>
                <c:pt idx="309">
                  <c:v>1.88733232327234</c:v>
                </c:pt>
                <c:pt idx="310">
                  <c:v>1.9001786540542784</c:v>
                </c:pt>
                <c:pt idx="311">
                  <c:v>1.9130763162522624</c:v>
                </c:pt>
                <c:pt idx="312">
                  <c:v>1.9260253858350291</c:v>
                </c:pt>
                <c:pt idx="313">
                  <c:v>1.9390259387274349</c:v>
                </c:pt>
                <c:pt idx="314">
                  <c:v>1.9520780508104614</c:v>
                </c:pt>
                <c:pt idx="315">
                  <c:v>1.9651817979212172</c:v>
                </c:pt>
                <c:pt idx="316">
                  <c:v>1.9783372558529433</c:v>
                </c:pt>
                <c:pt idx="317">
                  <c:v>1.9915445003550176</c:v>
                </c:pt>
                <c:pt idx="318">
                  <c:v>2.0048036071329691</c:v>
                </c:pt>
                <c:pt idx="319">
                  <c:v>2.0181146518484829</c:v>
                </c:pt>
                <c:pt idx="320">
                  <c:v>2.0314777101194119</c:v>
                </c:pt>
                <c:pt idx="321">
                  <c:v>2.0448928575197924</c:v>
                </c:pt>
                <c:pt idx="322">
                  <c:v>2.0583601695798577</c:v>
                </c:pt>
                <c:pt idx="323">
                  <c:v>2.0718797217860505</c:v>
                </c:pt>
                <c:pt idx="324">
                  <c:v>2.0854515895810413</c:v>
                </c:pt>
                <c:pt idx="325">
                  <c:v>2.0990758483637517</c:v>
                </c:pt>
                <c:pt idx="326">
                  <c:v>2.1127525734893648</c:v>
                </c:pt>
                <c:pt idx="327">
                  <c:v>2.1264818402693542</c:v>
                </c:pt>
                <c:pt idx="328">
                  <c:v>2.1402637239714997</c:v>
                </c:pt>
                <c:pt idx="329">
                  <c:v>2.1540982998199154</c:v>
                </c:pt>
                <c:pt idx="330">
                  <c:v>2.1679856429950699</c:v>
                </c:pt>
                <c:pt idx="331">
                  <c:v>2.1819258286338159</c:v>
                </c:pt>
                <c:pt idx="332">
                  <c:v>2.1959189318294108</c:v>
                </c:pt>
                <c:pt idx="333">
                  <c:v>2.2099650276315517</c:v>
                </c:pt>
                <c:pt idx="334">
                  <c:v>2.2240641910463963</c:v>
                </c:pt>
                <c:pt idx="335">
                  <c:v>2.2382164970365999</c:v>
                </c:pt>
                <c:pt idx="336">
                  <c:v>2.2524220205213403</c:v>
                </c:pt>
                <c:pt idx="337">
                  <c:v>2.2666808363763522</c:v>
                </c:pt>
                <c:pt idx="338">
                  <c:v>2.2809930194339598</c:v>
                </c:pt>
                <c:pt idx="339">
                  <c:v>2.2953586444831084</c:v>
                </c:pt>
                <c:pt idx="340">
                  <c:v>2.309777786269402</c:v>
                </c:pt>
                <c:pt idx="341">
                  <c:v>2.3242505194951346</c:v>
                </c:pt>
                <c:pt idx="342">
                  <c:v>2.3387769188193297</c:v>
                </c:pt>
                <c:pt idx="343">
                  <c:v>2.3533570588577764</c:v>
                </c:pt>
                <c:pt idx="344">
                  <c:v>2.3679910141830636</c:v>
                </c:pt>
                <c:pt idx="345">
                  <c:v>2.3826788593246273</c:v>
                </c:pt>
                <c:pt idx="346">
                  <c:v>2.3974206687687794</c:v>
                </c:pt>
                <c:pt idx="347">
                  <c:v>2.4122165169587566</c:v>
                </c:pt>
                <c:pt idx="348">
                  <c:v>2.427066478294754</c:v>
                </c:pt>
                <c:pt idx="349">
                  <c:v>2.4419706271339749</c:v>
                </c:pt>
                <c:pt idx="350">
                  <c:v>2.4569290377906632</c:v>
                </c:pt>
                <c:pt idx="351">
                  <c:v>2.4719417845361558</c:v>
                </c:pt>
                <c:pt idx="352">
                  <c:v>2.4870089415989201</c:v>
                </c:pt>
                <c:pt idx="353">
                  <c:v>2.5021305831646017</c:v>
                </c:pt>
                <c:pt idx="354">
                  <c:v>2.5173067833760663</c:v>
                </c:pt>
                <c:pt idx="355">
                  <c:v>2.5325376163334492</c:v>
                </c:pt>
                <c:pt idx="356">
                  <c:v>2.5478231560941964</c:v>
                </c:pt>
                <c:pt idx="357">
                  <c:v>2.5631634766731164</c:v>
                </c:pt>
                <c:pt idx="358">
                  <c:v>2.5785586520424251</c:v>
                </c:pt>
                <c:pt idx="359">
                  <c:v>2.5940087561317928</c:v>
                </c:pt>
                <c:pt idx="360">
                  <c:v>2.6095138628283951</c:v>
                </c:pt>
                <c:pt idx="361">
                  <c:v>2.6250740459769584</c:v>
                </c:pt>
                <c:pt idx="362">
                  <c:v>2.6406893793798139</c:v>
                </c:pt>
                <c:pt idx="363">
                  <c:v>2.6563599367969433</c:v>
                </c:pt>
                <c:pt idx="364">
                  <c:v>2.6720857919460319</c:v>
                </c:pt>
                <c:pt idx="365">
                  <c:v>2.687867018502518</c:v>
                </c:pt>
                <c:pt idx="366">
                  <c:v>2.7037036900996454</c:v>
                </c:pt>
                <c:pt idx="367">
                  <c:v>2.719595880328515</c:v>
                </c:pt>
                <c:pt idx="368">
                  <c:v>2.7355436627381353</c:v>
                </c:pt>
                <c:pt idx="369">
                  <c:v>2.7515471108354794</c:v>
                </c:pt>
                <c:pt idx="370">
                  <c:v>2.767606298085532</c:v>
                </c:pt>
                <c:pt idx="371">
                  <c:v>2.7837212979113488</c:v>
                </c:pt>
                <c:pt idx="372">
                  <c:v>2.7998921836941078</c:v>
                </c:pt>
                <c:pt idx="373">
                  <c:v>2.8161190287731603</c:v>
                </c:pt>
                <c:pt idx="374">
                  <c:v>2.8324019064460928</c:v>
                </c:pt>
                <c:pt idx="375">
                  <c:v>2.8487408899687754</c:v>
                </c:pt>
                <c:pt idx="376">
                  <c:v>2.8651360525554206</c:v>
                </c:pt>
                <c:pt idx="377">
                  <c:v>2.8815874673786381</c:v>
                </c:pt>
                <c:pt idx="378">
                  <c:v>2.8980952075694901</c:v>
                </c:pt>
                <c:pt idx="379">
                  <c:v>2.9146593462175487</c:v>
                </c:pt>
                <c:pt idx="380">
                  <c:v>2.9312799563709526</c:v>
                </c:pt>
                <c:pt idx="381">
                  <c:v>2.9479571110364629</c:v>
                </c:pt>
                <c:pt idx="382">
                  <c:v>2.9646908831795185</c:v>
                </c:pt>
                <c:pt idx="383">
                  <c:v>2.9814813457243008</c:v>
                </c:pt>
                <c:pt idx="384">
                  <c:v>2.998328571553782</c:v>
                </c:pt>
                <c:pt idx="385">
                  <c:v>3.0152326335097897</c:v>
                </c:pt>
                <c:pt idx="386">
                  <c:v>3.0321936043930631</c:v>
                </c:pt>
                <c:pt idx="387">
                  <c:v>3.0492115569633111</c:v>
                </c:pt>
                <c:pt idx="388">
                  <c:v>3.0662865639392693</c:v>
                </c:pt>
                <c:pt idx="389">
                  <c:v>3.0834186979987654</c:v>
                </c:pt>
                <c:pt idx="390">
                  <c:v>3.1006080317787696</c:v>
                </c:pt>
                <c:pt idx="391">
                  <c:v>3.1178546378754608</c:v>
                </c:pt>
                <c:pt idx="392">
                  <c:v>3.1351585888442832</c:v>
                </c:pt>
                <c:pt idx="393">
                  <c:v>3.1525199572000058</c:v>
                </c:pt>
                <c:pt idx="394">
                  <c:v>3.1699388154167849</c:v>
                </c:pt>
                <c:pt idx="395">
                  <c:v>3.1874152359282202</c:v>
                </c:pt>
                <c:pt idx="396">
                  <c:v>3.2049492911274187</c:v>
                </c:pt>
                <c:pt idx="397">
                  <c:v>3.2225410533670544</c:v>
                </c:pt>
                <c:pt idx="398">
                  <c:v>3.2401905949594272</c:v>
                </c:pt>
                <c:pt idx="399">
                  <c:v>3.2578979881765262</c:v>
                </c:pt>
                <c:pt idx="400">
                  <c:v>3.2756633052500881</c:v>
                </c:pt>
                <c:pt idx="401">
                  <c:v>3.2934866183716616</c:v>
                </c:pt>
              </c:numCache>
            </c:numRef>
          </c:xVal>
          <c:yVal>
            <c:numRef>
              <c:f>'Beregninger scenarie 1'!$L$1538:$L$1939</c:f>
              <c:numCache>
                <c:formatCode>General</c:formatCode>
                <c:ptCount val="4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yVal>
          <c:smooth val="0"/>
        </c:ser>
        <c:ser>
          <c:idx val="2"/>
          <c:order val="2"/>
          <c:tx>
            <c:v>Vandspejlshøjde scenarie 1</c:v>
          </c:tx>
          <c:spPr>
            <a:ln>
              <a:solidFill>
                <a:srgbClr val="0070C0"/>
              </a:solidFill>
            </a:ln>
          </c:spPr>
          <c:marker>
            <c:symbol val="none"/>
          </c:marker>
          <c:xVal>
            <c:numRef>
              <c:f>'Beregninger scenarie 1'!$J$1538:$J$1939</c:f>
              <c:numCache>
                <c:formatCode>#,##0.00</c:formatCode>
                <c:ptCount val="402"/>
                <c:pt idx="0" formatCode="General">
                  <c:v>0</c:v>
                </c:pt>
                <c:pt idx="1">
                  <c:v>0</c:v>
                </c:pt>
                <c:pt idx="2">
                  <c:v>8.9539764029325183E-5</c:v>
                </c:pt>
                <c:pt idx="3">
                  <c:v>2.8424225556902821E-4</c:v>
                </c:pt>
                <c:pt idx="4">
                  <c:v>5.5866229468892509E-4</c:v>
                </c:pt>
                <c:pt idx="5">
                  <c:v>9.0234908129226067E-4</c:v>
                </c:pt>
                <c:pt idx="6">
                  <c:v>1.3088908571042364E-3</c:v>
                </c:pt>
                <c:pt idx="7">
                  <c:v>1.7737891887326411E-3</c:v>
                </c:pt>
                <c:pt idx="8">
                  <c:v>2.2936491044028263E-3</c:v>
                </c:pt>
                <c:pt idx="9">
                  <c:v>2.865786950706971E-3</c:v>
                </c:pt>
                <c:pt idx="10">
                  <c:v>3.4880122877038035E-3</c:v>
                </c:pt>
                <c:pt idx="11">
                  <c:v>4.1584948404117502E-3</c:v>
                </c:pt>
                <c:pt idx="12">
                  <c:v>4.8756777463295859E-3</c:v>
                </c:pt>
                <c:pt idx="13">
                  <c:v>5.6382180578462109E-3</c:v>
                </c:pt>
                <c:pt idx="14">
                  <c:v>6.4449442821559767E-3</c:v>
                </c:pt>
                <c:pt idx="15">
                  <c:v>7.2948250902555994E-3</c:v>
                </c:pt>
                <c:pt idx="16">
                  <c:v>8.1869456367307525E-3</c:v>
                </c:pt>
                <c:pt idx="17">
                  <c:v>9.1204892350155251E-3</c:v>
                </c:pt>
                <c:pt idx="18">
                  <c:v>1.0094722904823546E-2</c:v>
                </c:pt>
                <c:pt idx="19">
                  <c:v>1.1108985785131371E-2</c:v>
                </c:pt>
                <c:pt idx="20">
                  <c:v>1.2162679710933383E-2</c:v>
                </c:pt>
                <c:pt idx="21">
                  <c:v>1.3255261452918244E-2</c:v>
                </c:pt>
                <c:pt idx="22">
                  <c:v>1.4386236255195006E-2</c:v>
                </c:pt>
                <c:pt idx="23">
                  <c:v>1.5555152400378138E-2</c:v>
                </c:pt>
                <c:pt idx="24">
                  <c:v>1.6761596597927395E-2</c:v>
                </c:pt>
                <c:pt idx="25">
                  <c:v>1.8005190039589045E-2</c:v>
                </c:pt>
                <c:pt idx="26">
                  <c:v>1.9285585000890407E-2</c:v>
                </c:pt>
                <c:pt idx="27">
                  <c:v>2.0602461893727279E-2</c:v>
                </c:pt>
                <c:pt idx="28">
                  <c:v>2.1955526694735814E-2</c:v>
                </c:pt>
                <c:pt idx="29">
                  <c:v>2.3344508689127779E-2</c:v>
                </c:pt>
                <c:pt idx="30">
                  <c:v>2.4769158481229965E-2</c:v>
                </c:pt>
                <c:pt idx="31">
                  <c:v>2.62292462319802E-2</c:v>
                </c:pt>
                <c:pt idx="32">
                  <c:v>2.7724560090725429E-2</c:v>
                </c:pt>
                <c:pt idx="33">
                  <c:v>2.9254904794300075E-2</c:v>
                </c:pt>
                <c:pt idx="34">
                  <c:v>3.082010041087237E-2</c:v>
                </c:pt>
                <c:pt idx="35">
                  <c:v>3.2419981209686803E-2</c:v>
                </c:pt>
                <c:pt idx="36">
                  <c:v>3.4054394640787834E-2</c:v>
                </c:pt>
                <c:pt idx="37">
                  <c:v>3.5723200411231545E-2</c:v>
                </c:pt>
                <c:pt idx="38">
                  <c:v>3.7426269646284684E-2</c:v>
                </c:pt>
                <c:pt idx="39">
                  <c:v>3.9163484125762232E-2</c:v>
                </c:pt>
                <c:pt idx="40">
                  <c:v>4.0934735587030313E-2</c:v>
                </c:pt>
                <c:pt idx="41">
                  <c:v>4.2739925087353123E-2</c:v>
                </c:pt>
                <c:pt idx="42">
                  <c:v>4.4578962419232752E-2</c:v>
                </c:pt>
                <c:pt idx="43">
                  <c:v>4.6451765573210409E-2</c:v>
                </c:pt>
                <c:pt idx="44">
                  <c:v>4.8358260243294621E-2</c:v>
                </c:pt>
                <c:pt idx="45">
                  <c:v>5.0298379370775873E-2</c:v>
                </c:pt>
                <c:pt idx="46">
                  <c:v>5.2272062722696404E-2</c:v>
                </c:pt>
                <c:pt idx="47">
                  <c:v>5.4279256501681632E-2</c:v>
                </c:pt>
                <c:pt idx="48">
                  <c:v>5.6319912984216916E-2</c:v>
                </c:pt>
                <c:pt idx="49">
                  <c:v>5.8393990184781405E-2</c:v>
                </c:pt>
                <c:pt idx="50">
                  <c:v>6.0501451543533515E-2</c:v>
                </c:pt>
                <c:pt idx="51">
                  <c:v>6.2642265635491676E-2</c:v>
                </c:pt>
                <c:pt idx="52">
                  <c:v>6.4816405899369878E-2</c:v>
                </c:pt>
                <c:pt idx="53">
                  <c:v>6.7023850384416911E-2</c:v>
                </c:pt>
                <c:pt idx="54">
                  <c:v>6.9264581513776999E-2</c:v>
                </c:pt>
                <c:pt idx="55">
                  <c:v>7.1538585863033938E-2</c:v>
                </c:pt>
                <c:pt idx="56">
                  <c:v>7.3845853952733978E-2</c:v>
                </c:pt>
                <c:pt idx="57">
                  <c:v>7.6186380053795522E-2</c:v>
                </c:pt>
                <c:pt idx="58">
                  <c:v>7.856016200481758E-2</c:v>
                </c:pt>
                <c:pt idx="59">
                  <c:v>8.096720104038925E-2</c:v>
                </c:pt>
                <c:pt idx="60">
                  <c:v>8.3407501629584491E-2</c:v>
                </c:pt>
                <c:pt idx="61">
                  <c:v>8.5881071323898536E-2</c:v>
                </c:pt>
                <c:pt idx="62">
                  <c:v>8.8387920613947346E-2</c:v>
                </c:pt>
                <c:pt idx="63">
                  <c:v>9.0928062794311093E-2</c:v>
                </c:pt>
                <c:pt idx="64">
                  <c:v>9.3501513835953287E-2</c:v>
                </c:pt>
                <c:pt idx="65">
                  <c:v>9.6108292265696268E-2</c:v>
                </c:pt>
                <c:pt idx="66">
                  <c:v>9.8748419052275646E-2</c:v>
                </c:pt>
                <c:pt idx="67">
                  <c:v>0.10142191749853489</c:v>
                </c:pt>
                <c:pt idx="68">
                  <c:v>0.10412881313935636</c:v>
                </c:pt>
                <c:pt idx="69">
                  <c:v>0.10686913364495715</c:v>
                </c:pt>
                <c:pt idx="70">
                  <c:v>0.10964290872920598</c:v>
                </c:pt>
                <c:pt idx="71">
                  <c:v>0.11245017006264463</c:v>
                </c:pt>
                <c:pt idx="72">
                  <c:v>0.11529095118992067</c:v>
                </c:pt>
                <c:pt idx="73">
                  <c:v>0.1181652874513598</c:v>
                </c:pt>
                <c:pt idx="74">
                  <c:v>0.12107321590842689</c:v>
                </c:pt>
                <c:pt idx="75">
                  <c:v>0.12401477527284153</c:v>
                </c:pt>
                <c:pt idx="76">
                  <c:v>0.12699000583913267</c:v>
                </c:pt>
                <c:pt idx="77">
                  <c:v>0.12999894942042955</c:v>
                </c:pt>
                <c:pt idx="78">
                  <c:v>0.13304164928730239</c:v>
                </c:pt>
                <c:pt idx="79">
                  <c:v>0.13611815010947867</c:v>
                </c:pt>
                <c:pt idx="80">
                  <c:v>0.13922849790027061</c:v>
                </c:pt>
                <c:pt idx="81">
                  <c:v>0.14237273996356453</c:v>
                </c:pt>
                <c:pt idx="82">
                  <c:v>0.14555092484322785</c:v>
                </c:pt>
                <c:pt idx="83">
                  <c:v>0.14876310227480374</c:v>
                </c:pt>
                <c:pt idx="84">
                  <c:v>0.15200932313936741</c:v>
                </c:pt>
                <c:pt idx="85">
                  <c:v>0.15528963941942933</c:v>
                </c:pt>
                <c:pt idx="86">
                  <c:v>0.15860410415677684</c:v>
                </c:pt>
                <c:pt idx="87">
                  <c:v>0.16195277141215161</c:v>
                </c:pt>
                <c:pt idx="88">
                  <c:v>0.16533569622666799</c:v>
                </c:pt>
                <c:pt idx="89">
                  <c:v>0.16875293458488336</c:v>
                </c:pt>
                <c:pt idx="90">
                  <c:v>0.17220454337943358</c:v>
                </c:pt>
                <c:pt idx="91">
                  <c:v>0.17569058037715868</c:v>
                </c:pt>
                <c:pt idx="92">
                  <c:v>0.17921110418664002</c:v>
                </c:pt>
                <c:pt idx="93">
                  <c:v>0.18276617422708197</c:v>
                </c:pt>
                <c:pt idx="94">
                  <c:v>0.18635585069847063</c:v>
                </c:pt>
                <c:pt idx="95">
                  <c:v>0.18998019455294793</c:v>
                </c:pt>
                <c:pt idx="96">
                  <c:v>0.19363926746734175</c:v>
                </c:pt>
                <c:pt idx="97">
                  <c:v>0.19733313181679862</c:v>
                </c:pt>
                <c:pt idx="98">
                  <c:v>0.20106185064946414</c:v>
                </c:pt>
                <c:pt idx="99">
                  <c:v>0.20482548766216468</c:v>
                </c:pt>
                <c:pt idx="100">
                  <c:v>0.20862410717704091</c:v>
                </c:pt>
                <c:pt idx="101">
                  <c:v>0.2124577741190915</c:v>
                </c:pt>
                <c:pt idx="102">
                  <c:v>0.21632655399458431</c:v>
                </c:pt>
                <c:pt idx="103">
                  <c:v>0.22023051287029527</c:v>
                </c:pt>
                <c:pt idx="104">
                  <c:v>0.22416971735353841</c:v>
                </c:pt>
                <c:pt idx="105">
                  <c:v>0.22814423457295113</c:v>
                </c:pt>
                <c:pt idx="106">
                  <c:v>0.23215413216000153</c:v>
                </c:pt>
                <c:pt idx="107">
                  <c:v>0.23619947823118587</c:v>
                </c:pt>
                <c:pt idx="108">
                  <c:v>0.2402803413708853</c:v>
                </c:pt>
                <c:pt idx="109">
                  <c:v>0.24439679061485572</c:v>
                </c:pt>
                <c:pt idx="110">
                  <c:v>0.24854889543431888</c:v>
                </c:pt>
                <c:pt idx="111">
                  <c:v>0.25273672572063549</c:v>
                </c:pt>
                <c:pt idx="112">
                  <c:v>0.25696035177052873</c:v>
                </c:pt>
                <c:pt idx="113">
                  <c:v>0.26121984427184053</c:v>
                </c:pt>
                <c:pt idx="114">
                  <c:v>0.26551527428979527</c:v>
                </c:pt>
                <c:pt idx="115">
                  <c:v>0.26984671325375081</c:v>
                </c:pt>
                <c:pt idx="116">
                  <c:v>0.27421423294441694</c:v>
                </c:pt>
                <c:pt idx="117">
                  <c:v>0.27861790548152154</c:v>
                </c:pt>
                <c:pt idx="118">
                  <c:v>0.28305780331190661</c:v>
                </c:pt>
                <c:pt idx="119">
                  <c:v>0.28753399919803752</c:v>
                </c:pt>
                <c:pt idx="120">
                  <c:v>0.29204656620690633</c:v>
                </c:pt>
                <c:pt idx="121">
                  <c:v>0.29659557769931788</c:v>
                </c:pt>
                <c:pt idx="122">
                  <c:v>0.3011811073195384</c:v>
                </c:pt>
                <c:pt idx="123">
                  <c:v>0.30580322898529694</c:v>
                </c:pt>
                <c:pt idx="124">
                  <c:v>0.31046201687812253</c:v>
                </c:pt>
                <c:pt idx="125">
                  <c:v>0.31515754543400559</c:v>
                </c:pt>
                <c:pt idx="126">
                  <c:v>0.3198898893343719</c:v>
                </c:pt>
                <c:pt idx="127">
                  <c:v>0.32465912349735404</c:v>
                </c:pt>
                <c:pt idx="128">
                  <c:v>0.32946532306935278</c:v>
                </c:pt>
                <c:pt idx="129">
                  <c:v>0.33430856341687509</c:v>
                </c:pt>
                <c:pt idx="130">
                  <c:v>0.33918892011863822</c:v>
                </c:pt>
                <c:pt idx="131">
                  <c:v>0.34410646895793218</c:v>
                </c:pt>
                <c:pt idx="132">
                  <c:v>0.34906128591522784</c:v>
                </c:pt>
                <c:pt idx="133">
                  <c:v>0.35405344716102355</c:v>
                </c:pt>
                <c:pt idx="134">
                  <c:v>0.3590830290489227</c:v>
                </c:pt>
                <c:pt idx="135">
                  <c:v>0.36415010810892934</c:v>
                </c:pt>
                <c:pt idx="136">
                  <c:v>0.36925476104095994</c:v>
                </c:pt>
                <c:pt idx="137">
                  <c:v>0.37439706470855727</c:v>
                </c:pt>
                <c:pt idx="138">
                  <c:v>0.37957709613280544</c:v>
                </c:pt>
                <c:pt idx="139">
                  <c:v>0.38479493248643265</c:v>
                </c:pt>
                <c:pt idx="140">
                  <c:v>0.39005065108810061</c:v>
                </c:pt>
                <c:pt idx="141">
                  <c:v>0.39534432939686942</c:v>
                </c:pt>
                <c:pt idx="142">
                  <c:v>0.40067604500683479</c:v>
                </c:pt>
                <c:pt idx="143">
                  <c:v>0.40604587564193129</c:v>
                </c:pt>
                <c:pt idx="144">
                  <c:v>0.41145389915089342</c:v>
                </c:pt>
                <c:pt idx="145">
                  <c:v>0.41690019350237206</c:v>
                </c:pt>
                <c:pt idx="146">
                  <c:v>0.42238483678019911</c:v>
                </c:pt>
                <c:pt idx="147">
                  <c:v>0.4279079071787959</c:v>
                </c:pt>
                <c:pt idx="148">
                  <c:v>0.43346948299872112</c:v>
                </c:pt>
                <c:pt idx="149">
                  <c:v>0.43906964264235099</c:v>
                </c:pt>
                <c:pt idx="150">
                  <c:v>0.44470846460969127</c:v>
                </c:pt>
                <c:pt idx="151">
                  <c:v>0.4503860274943125</c:v>
                </c:pt>
                <c:pt idx="152">
                  <c:v>0.45610240997940732</c:v>
                </c:pt>
                <c:pt idx="153">
                  <c:v>0.46185769083396583</c:v>
                </c:pt>
                <c:pt idx="154">
                  <c:v>0.46765194890906048</c:v>
                </c:pt>
                <c:pt idx="155">
                  <c:v>0.4734852631342451</c:v>
                </c:pt>
                <c:pt idx="156">
                  <c:v>0.47935771251405601</c:v>
                </c:pt>
                <c:pt idx="157">
                  <c:v>0.48526937612461818</c:v>
                </c:pt>
                <c:pt idx="158">
                  <c:v>0.49122033311034841</c:v>
                </c:pt>
                <c:pt idx="159">
                  <c:v>0.49721066268075559</c:v>
                </c:pt>
                <c:pt idx="160">
                  <c:v>0.5032404441073336</c:v>
                </c:pt>
                <c:pt idx="161">
                  <c:v>0.50930975672054368</c:v>
                </c:pt>
                <c:pt idx="162">
                  <c:v>0.5154186799068845</c:v>
                </c:pt>
                <c:pt idx="163">
                  <c:v>0.52156729310604577</c:v>
                </c:pt>
                <c:pt idx="164">
                  <c:v>0.52775567580814309</c:v>
                </c:pt>
                <c:pt idx="165">
                  <c:v>0.53398390755103353</c:v>
                </c:pt>
                <c:pt idx="166">
                  <c:v>0.54025206791770575</c:v>
                </c:pt>
                <c:pt idx="167">
                  <c:v>0.54656023653374597</c:v>
                </c:pt>
                <c:pt idx="168">
                  <c:v>0.55290849306487322</c:v>
                </c:pt>
                <c:pt idx="169">
                  <c:v>0.55929691721454811</c:v>
                </c:pt>
                <c:pt idx="170">
                  <c:v>0.56572558872164636</c:v>
                </c:pt>
                <c:pt idx="171">
                  <c:v>0.57219458735819739</c:v>
                </c:pt>
                <c:pt idx="172">
                  <c:v>0.57870399292718855</c:v>
                </c:pt>
                <c:pt idx="173">
                  <c:v>0.5852538852604301</c:v>
                </c:pt>
                <c:pt idx="174">
                  <c:v>0.59184434421647669</c:v>
                </c:pt>
                <c:pt idx="175">
                  <c:v>0.59847544967861399</c:v>
                </c:pt>
                <c:pt idx="176">
                  <c:v>0.60514728155289343</c:v>
                </c:pt>
                <c:pt idx="177">
                  <c:v>0.61185991976622534</c:v>
                </c:pt>
                <c:pt idx="178">
                  <c:v>0.61861344426452658</c:v>
                </c:pt>
                <c:pt idx="179">
                  <c:v>0.62540793501091541</c:v>
                </c:pt>
                <c:pt idx="180">
                  <c:v>0.63224347198395903</c:v>
                </c:pt>
                <c:pt idx="181">
                  <c:v>0.63912013517596822</c:v>
                </c:pt>
                <c:pt idx="182">
                  <c:v>0.64603800459133953</c:v>
                </c:pt>
                <c:pt idx="183">
                  <c:v>0.65299716024494192</c:v>
                </c:pt>
                <c:pt idx="184">
                  <c:v>0.65999768216054988</c:v>
                </c:pt>
                <c:pt idx="185">
                  <c:v>0.6670396503693159</c:v>
                </c:pt>
                <c:pt idx="186">
                  <c:v>0.67412314490828829</c:v>
                </c:pt>
                <c:pt idx="187">
                  <c:v>0.68124824581896704</c:v>
                </c:pt>
                <c:pt idx="188">
                  <c:v>0.68841503314590036</c:v>
                </c:pt>
                <c:pt idx="189">
                  <c:v>0.69562358693531823</c:v>
                </c:pt>
                <c:pt idx="190">
                  <c:v>0.70287398723380434</c:v>
                </c:pt>
                <c:pt idx="191">
                  <c:v>0.71016631408700415</c:v>
                </c:pt>
                <c:pt idx="192">
                  <c:v>0.71750064753836573</c:v>
                </c:pt>
                <c:pt idx="193">
                  <c:v>0.72487706762791704</c:v>
                </c:pt>
                <c:pt idx="194">
                  <c:v>0.73229565439107647</c:v>
                </c:pt>
                <c:pt idx="195">
                  <c:v>0.7397564878574947</c:v>
                </c:pt>
                <c:pt idx="196">
                  <c:v>0.7472596480499254</c:v>
                </c:pt>
                <c:pt idx="197">
                  <c:v>0.75480521498313258</c:v>
                </c:pt>
                <c:pt idx="198">
                  <c:v>0.76239326866282076</c:v>
                </c:pt>
                <c:pt idx="199">
                  <c:v>0.77002388908459918</c:v>
                </c:pt>
                <c:pt idx="200">
                  <c:v>0.7776971562329702</c:v>
                </c:pt>
                <c:pt idx="201">
                  <c:v>0.78541315008034662</c:v>
                </c:pt>
                <c:pt idx="202">
                  <c:v>0.79317195058609646</c:v>
                </c:pt>
                <c:pt idx="203">
                  <c:v>0.80097363769561247</c:v>
                </c:pt>
                <c:pt idx="204">
                  <c:v>0.80881829133940453</c:v>
                </c:pt>
                <c:pt idx="205">
                  <c:v>0.81670599143222034</c:v>
                </c:pt>
                <c:pt idx="206">
                  <c:v>0.82463681787218812</c:v>
                </c:pt>
                <c:pt idx="207">
                  <c:v>0.83261085053998207</c:v>
                </c:pt>
                <c:pt idx="208">
                  <c:v>0.84062816929800943</c:v>
                </c:pt>
                <c:pt idx="209">
                  <c:v>0.84868885398962168</c:v>
                </c:pt>
                <c:pt idx="210">
                  <c:v>0.85679298443834584</c:v>
                </c:pt>
                <c:pt idx="211">
                  <c:v>0.86494064044713725</c:v>
                </c:pt>
                <c:pt idx="212">
                  <c:v>0.87313190179764955</c:v>
                </c:pt>
                <c:pt idx="213">
                  <c:v>0.88136684824952805</c:v>
                </c:pt>
                <c:pt idx="214">
                  <c:v>0.88964555953972158</c:v>
                </c:pt>
                <c:pt idx="215">
                  <c:v>0.8979681153818112</c:v>
                </c:pt>
                <c:pt idx="216">
                  <c:v>0.90633459546535744</c:v>
                </c:pt>
                <c:pt idx="217">
                  <c:v>0.91474507945526651</c:v>
                </c:pt>
                <c:pt idx="218">
                  <c:v>0.92319964699117352</c:v>
                </c:pt>
                <c:pt idx="219">
                  <c:v>0.93169837768684127</c:v>
                </c:pt>
                <c:pt idx="220">
                  <c:v>0.94024135112957563</c:v>
                </c:pt>
                <c:pt idx="221">
                  <c:v>0.94882864687965773</c:v>
                </c:pt>
                <c:pt idx="222">
                  <c:v>0.95746034446979134</c:v>
                </c:pt>
                <c:pt idx="223">
                  <c:v>0.96613652340456568</c:v>
                </c:pt>
                <c:pt idx="224">
                  <c:v>0.97485726315993115</c:v>
                </c:pt>
                <c:pt idx="225">
                  <c:v>0.98362264318269044</c:v>
                </c:pt>
                <c:pt idx="226">
                  <c:v>0.99243274289000605</c:v>
                </c:pt>
                <c:pt idx="227">
                  <c:v>1.0012876416689178</c:v>
                </c:pt>
                <c:pt idx="228">
                  <c:v>1.0101874188758746</c:v>
                </c:pt>
                <c:pt idx="229">
                  <c:v>1.0191321538362803</c:v>
                </c:pt>
                <c:pt idx="230">
                  <c:v>1.0281219258440517</c:v>
                </c:pt>
                <c:pt idx="231">
                  <c:v>1.0371568141611891</c:v>
                </c:pt>
                <c:pt idx="232">
                  <c:v>1.046236898017356</c:v>
                </c:pt>
                <c:pt idx="233">
                  <c:v>1.055362256609476</c:v>
                </c:pt>
                <c:pt idx="234">
                  <c:v>1.0645329691013354</c:v>
                </c:pt>
                <c:pt idx="235">
                  <c:v>1.0737491146232023</c:v>
                </c:pt>
                <c:pt idx="236">
                  <c:v>1.0830107722714504</c:v>
                </c:pt>
                <c:pt idx="237">
                  <c:v>1.0923180211081982</c:v>
                </c:pt>
                <c:pt idx="238">
                  <c:v>1.1016709401609588</c:v>
                </c:pt>
                <c:pt idx="239">
                  <c:v>1.1110696084222951</c:v>
                </c:pt>
                <c:pt idx="240">
                  <c:v>1.1205141048494891</c:v>
                </c:pt>
                <c:pt idx="241">
                  <c:v>1.1300045083642185</c:v>
                </c:pt>
                <c:pt idx="242">
                  <c:v>1.1395408978522454</c:v>
                </c:pt>
                <c:pt idx="243">
                  <c:v>1.1491233521631099</c:v>
                </c:pt>
                <c:pt idx="244">
                  <c:v>1.1587519501098358</c:v>
                </c:pt>
                <c:pt idx="245">
                  <c:v>1.168426770468644</c:v>
                </c:pt>
                <c:pt idx="246">
                  <c:v>1.1781478919786745</c:v>
                </c:pt>
                <c:pt idx="247">
                  <c:v>1.1879153933417164</c:v>
                </c:pt>
                <c:pt idx="248">
                  <c:v>1.1977293532219455</c:v>
                </c:pt>
                <c:pt idx="249">
                  <c:v>1.2075898502456706</c:v>
                </c:pt>
                <c:pt idx="250">
                  <c:v>1.2174969630010883</c:v>
                </c:pt>
                <c:pt idx="251">
                  <c:v>1.2274507700380424</c:v>
                </c:pt>
                <c:pt idx="252">
                  <c:v>1.2374513498677933</c:v>
                </c:pt>
                <c:pt idx="253">
                  <c:v>1.2474987809627922</c:v>
                </c:pt>
                <c:pt idx="254">
                  <c:v>1.2575931417564672</c:v>
                </c:pt>
                <c:pt idx="255">
                  <c:v>1.2677345106430087</c:v>
                </c:pt>
                <c:pt idx="256">
                  <c:v>1.2779229659771656</c:v>
                </c:pt>
                <c:pt idx="257">
                  <c:v>1.2881585860740505</c:v>
                </c:pt>
                <c:pt idx="258">
                  <c:v>1.298441449208946</c:v>
                </c:pt>
                <c:pt idx="259">
                  <c:v>1.3087716336171211</c:v>
                </c:pt>
                <c:pt idx="260">
                  <c:v>1.3191492174936499</c:v>
                </c:pt>
                <c:pt idx="261">
                  <c:v>1.3295742789932394</c:v>
                </c:pt>
                <c:pt idx="262">
                  <c:v>1.3400468962300649</c:v>
                </c:pt>
                <c:pt idx="263">
                  <c:v>1.350567147277602</c:v>
                </c:pt>
                <c:pt idx="264">
                  <c:v>1.3611351101684754</c:v>
                </c:pt>
                <c:pt idx="265">
                  <c:v>1.3717508628943049</c:v>
                </c:pt>
                <c:pt idx="266">
                  <c:v>1.3824144834055614</c:v>
                </c:pt>
                <c:pt idx="267">
                  <c:v>1.3931260496114246</c:v>
                </c:pt>
                <c:pt idx="268">
                  <c:v>1.4038856393796475</c:v>
                </c:pt>
                <c:pt idx="269">
                  <c:v>1.414693330536424</c:v>
                </c:pt>
                <c:pt idx="270">
                  <c:v>1.4255492008662665</c:v>
                </c:pt>
                <c:pt idx="271">
                  <c:v>1.4364533281118808</c:v>
                </c:pt>
                <c:pt idx="272">
                  <c:v>1.4474057899740489</c:v>
                </c:pt>
                <c:pt idx="273">
                  <c:v>1.4584066641115181</c:v>
                </c:pt>
                <c:pt idx="274">
                  <c:v>1.4694560281408919</c:v>
                </c:pt>
                <c:pt idx="275">
                  <c:v>1.4805539596365256</c:v>
                </c:pt>
                <c:pt idx="276">
                  <c:v>1.4917005361304256</c:v>
                </c:pt>
                <c:pt idx="277">
                  <c:v>1.5028958351121533</c:v>
                </c:pt>
                <c:pt idx="278">
                  <c:v>1.5141399340287349</c:v>
                </c:pt>
                <c:pt idx="279">
                  <c:v>1.5254329102845718</c:v>
                </c:pt>
                <c:pt idx="280">
                  <c:v>1.536774841241354</c:v>
                </c:pt>
                <c:pt idx="281">
                  <c:v>1.5481658042179822</c:v>
                </c:pt>
                <c:pt idx="282">
                  <c:v>1.5596058764904879</c:v>
                </c:pt>
                <c:pt idx="283">
                  <c:v>1.5710951352919635</c:v>
                </c:pt>
                <c:pt idx="284">
                  <c:v>1.5826336578124869</c:v>
                </c:pt>
                <c:pt idx="285">
                  <c:v>1.5942215211990554</c:v>
                </c:pt>
                <c:pt idx="286">
                  <c:v>1.6058588025555247</c:v>
                </c:pt>
                <c:pt idx="287">
                  <c:v>1.6175455789425466</c:v>
                </c:pt>
                <c:pt idx="288">
                  <c:v>1.6292819273775101</c:v>
                </c:pt>
                <c:pt idx="289">
                  <c:v>1.6410679248344866</c:v>
                </c:pt>
                <c:pt idx="290">
                  <c:v>1.6529036482441819</c:v>
                </c:pt>
                <c:pt idx="291">
                  <c:v>1.6647891744938834</c:v>
                </c:pt>
                <c:pt idx="292">
                  <c:v>1.6767245804274153</c:v>
                </c:pt>
                <c:pt idx="293">
                  <c:v>1.6887099428450953</c:v>
                </c:pt>
                <c:pt idx="294">
                  <c:v>1.7007453385036975</c:v>
                </c:pt>
                <c:pt idx="295">
                  <c:v>1.7128308441164077</c:v>
                </c:pt>
                <c:pt idx="296">
                  <c:v>1.7249665363527951</c:v>
                </c:pt>
                <c:pt idx="297">
                  <c:v>1.7371524918387735</c:v>
                </c:pt>
                <c:pt idx="298">
                  <c:v>1.7493887871565768</c:v>
                </c:pt>
                <c:pt idx="299">
                  <c:v>1.7616754988447259</c:v>
                </c:pt>
                <c:pt idx="300">
                  <c:v>1.7740127033980069</c:v>
                </c:pt>
                <c:pt idx="301">
                  <c:v>1.7864004772674451</c:v>
                </c:pt>
                <c:pt idx="302">
                  <c:v>1.798838896860286</c:v>
                </c:pt>
                <c:pt idx="303">
                  <c:v>1.8113280385399755</c:v>
                </c:pt>
                <c:pt idx="304">
                  <c:v>1.8238679786261416</c:v>
                </c:pt>
                <c:pt idx="305">
                  <c:v>1.8364587933945835</c:v>
                </c:pt>
                <c:pt idx="306">
                  <c:v>1.8491005590772553</c:v>
                </c:pt>
                <c:pt idx="307">
                  <c:v>1.8617933518622594</c:v>
                </c:pt>
                <c:pt idx="308">
                  <c:v>1.8745372478938316</c:v>
                </c:pt>
                <c:pt idx="309">
                  <c:v>1.88733232327234</c:v>
                </c:pt>
                <c:pt idx="310">
                  <c:v>1.9001786540542784</c:v>
                </c:pt>
                <c:pt idx="311">
                  <c:v>1.9130763162522624</c:v>
                </c:pt>
                <c:pt idx="312">
                  <c:v>1.9260253858350291</c:v>
                </c:pt>
                <c:pt idx="313">
                  <c:v>1.9390259387274349</c:v>
                </c:pt>
                <c:pt idx="314">
                  <c:v>1.9520780508104614</c:v>
                </c:pt>
                <c:pt idx="315">
                  <c:v>1.9651817979212172</c:v>
                </c:pt>
                <c:pt idx="316">
                  <c:v>1.9783372558529433</c:v>
                </c:pt>
                <c:pt idx="317">
                  <c:v>1.9915445003550176</c:v>
                </c:pt>
                <c:pt idx="318">
                  <c:v>2.0048036071329691</c:v>
                </c:pt>
                <c:pt idx="319">
                  <c:v>2.0181146518484829</c:v>
                </c:pt>
                <c:pt idx="320">
                  <c:v>2.0314777101194119</c:v>
                </c:pt>
                <c:pt idx="321">
                  <c:v>2.0448928575197924</c:v>
                </c:pt>
                <c:pt idx="322">
                  <c:v>2.0583601695798577</c:v>
                </c:pt>
                <c:pt idx="323">
                  <c:v>2.0718797217860505</c:v>
                </c:pt>
                <c:pt idx="324">
                  <c:v>2.0854515895810413</c:v>
                </c:pt>
                <c:pt idx="325">
                  <c:v>2.0990758483637517</c:v>
                </c:pt>
                <c:pt idx="326">
                  <c:v>2.1127525734893648</c:v>
                </c:pt>
                <c:pt idx="327">
                  <c:v>2.1264818402693542</c:v>
                </c:pt>
                <c:pt idx="328">
                  <c:v>2.1402637239714997</c:v>
                </c:pt>
                <c:pt idx="329">
                  <c:v>2.1540982998199154</c:v>
                </c:pt>
                <c:pt idx="330">
                  <c:v>2.1679856429950699</c:v>
                </c:pt>
                <c:pt idx="331">
                  <c:v>2.1819258286338159</c:v>
                </c:pt>
                <c:pt idx="332">
                  <c:v>2.1959189318294108</c:v>
                </c:pt>
                <c:pt idx="333">
                  <c:v>2.2099650276315517</c:v>
                </c:pt>
                <c:pt idx="334">
                  <c:v>2.2240641910463963</c:v>
                </c:pt>
                <c:pt idx="335">
                  <c:v>2.2382164970365999</c:v>
                </c:pt>
                <c:pt idx="336">
                  <c:v>2.2524220205213403</c:v>
                </c:pt>
                <c:pt idx="337">
                  <c:v>2.2666808363763522</c:v>
                </c:pt>
                <c:pt idx="338">
                  <c:v>2.2809930194339598</c:v>
                </c:pt>
                <c:pt idx="339">
                  <c:v>2.2953586444831084</c:v>
                </c:pt>
                <c:pt idx="340">
                  <c:v>2.309777786269402</c:v>
                </c:pt>
                <c:pt idx="341">
                  <c:v>2.3242505194951346</c:v>
                </c:pt>
                <c:pt idx="342">
                  <c:v>2.3387769188193297</c:v>
                </c:pt>
                <c:pt idx="343">
                  <c:v>2.3533570588577764</c:v>
                </c:pt>
                <c:pt idx="344">
                  <c:v>2.3679910141830636</c:v>
                </c:pt>
                <c:pt idx="345">
                  <c:v>2.3826788593246273</c:v>
                </c:pt>
                <c:pt idx="346">
                  <c:v>2.3974206687687794</c:v>
                </c:pt>
                <c:pt idx="347">
                  <c:v>2.4122165169587566</c:v>
                </c:pt>
                <c:pt idx="348">
                  <c:v>2.427066478294754</c:v>
                </c:pt>
                <c:pt idx="349">
                  <c:v>2.4419706271339749</c:v>
                </c:pt>
                <c:pt idx="350">
                  <c:v>2.4569290377906632</c:v>
                </c:pt>
                <c:pt idx="351">
                  <c:v>2.4719417845361558</c:v>
                </c:pt>
                <c:pt idx="352">
                  <c:v>2.4870089415989201</c:v>
                </c:pt>
                <c:pt idx="353">
                  <c:v>2.5021305831646017</c:v>
                </c:pt>
                <c:pt idx="354">
                  <c:v>2.5173067833760663</c:v>
                </c:pt>
                <c:pt idx="355">
                  <c:v>2.5325376163334492</c:v>
                </c:pt>
                <c:pt idx="356">
                  <c:v>2.5478231560941964</c:v>
                </c:pt>
                <c:pt idx="357">
                  <c:v>2.5631634766731164</c:v>
                </c:pt>
                <c:pt idx="358">
                  <c:v>2.5785586520424251</c:v>
                </c:pt>
                <c:pt idx="359">
                  <c:v>2.5940087561317928</c:v>
                </c:pt>
                <c:pt idx="360">
                  <c:v>2.6095138628283951</c:v>
                </c:pt>
                <c:pt idx="361">
                  <c:v>2.6250740459769584</c:v>
                </c:pt>
                <c:pt idx="362">
                  <c:v>2.6406893793798139</c:v>
                </c:pt>
                <c:pt idx="363">
                  <c:v>2.6563599367969433</c:v>
                </c:pt>
                <c:pt idx="364">
                  <c:v>2.6720857919460319</c:v>
                </c:pt>
                <c:pt idx="365">
                  <c:v>2.687867018502518</c:v>
                </c:pt>
                <c:pt idx="366">
                  <c:v>2.7037036900996454</c:v>
                </c:pt>
                <c:pt idx="367">
                  <c:v>2.719595880328515</c:v>
                </c:pt>
                <c:pt idx="368">
                  <c:v>2.7355436627381353</c:v>
                </c:pt>
                <c:pt idx="369">
                  <c:v>2.7515471108354794</c:v>
                </c:pt>
                <c:pt idx="370">
                  <c:v>2.767606298085532</c:v>
                </c:pt>
                <c:pt idx="371">
                  <c:v>2.7837212979113488</c:v>
                </c:pt>
                <c:pt idx="372">
                  <c:v>2.7998921836941078</c:v>
                </c:pt>
                <c:pt idx="373">
                  <c:v>2.8161190287731603</c:v>
                </c:pt>
                <c:pt idx="374">
                  <c:v>2.8324019064460928</c:v>
                </c:pt>
                <c:pt idx="375">
                  <c:v>2.8487408899687754</c:v>
                </c:pt>
                <c:pt idx="376">
                  <c:v>2.8651360525554206</c:v>
                </c:pt>
                <c:pt idx="377">
                  <c:v>2.8815874673786381</c:v>
                </c:pt>
                <c:pt idx="378">
                  <c:v>2.8980952075694901</c:v>
                </c:pt>
                <c:pt idx="379">
                  <c:v>2.9146593462175487</c:v>
                </c:pt>
                <c:pt idx="380">
                  <c:v>2.9312799563709526</c:v>
                </c:pt>
                <c:pt idx="381">
                  <c:v>2.9479571110364629</c:v>
                </c:pt>
                <c:pt idx="382">
                  <c:v>2.9646908831795185</c:v>
                </c:pt>
                <c:pt idx="383">
                  <c:v>2.9814813457243008</c:v>
                </c:pt>
                <c:pt idx="384">
                  <c:v>2.998328571553782</c:v>
                </c:pt>
                <c:pt idx="385">
                  <c:v>3.0152326335097897</c:v>
                </c:pt>
                <c:pt idx="386">
                  <c:v>3.0321936043930631</c:v>
                </c:pt>
                <c:pt idx="387">
                  <c:v>3.0492115569633111</c:v>
                </c:pt>
                <c:pt idx="388">
                  <c:v>3.0662865639392693</c:v>
                </c:pt>
                <c:pt idx="389">
                  <c:v>3.0834186979987654</c:v>
                </c:pt>
                <c:pt idx="390">
                  <c:v>3.1006080317787696</c:v>
                </c:pt>
                <c:pt idx="391">
                  <c:v>3.1178546378754608</c:v>
                </c:pt>
                <c:pt idx="392">
                  <c:v>3.1351585888442832</c:v>
                </c:pt>
                <c:pt idx="393">
                  <c:v>3.1525199572000058</c:v>
                </c:pt>
                <c:pt idx="394">
                  <c:v>3.1699388154167849</c:v>
                </c:pt>
                <c:pt idx="395">
                  <c:v>3.1874152359282202</c:v>
                </c:pt>
                <c:pt idx="396">
                  <c:v>3.2049492911274187</c:v>
                </c:pt>
                <c:pt idx="397">
                  <c:v>3.2225410533670544</c:v>
                </c:pt>
                <c:pt idx="398">
                  <c:v>3.2401905949594272</c:v>
                </c:pt>
                <c:pt idx="399">
                  <c:v>3.2578979881765262</c:v>
                </c:pt>
                <c:pt idx="400">
                  <c:v>3.2756633052500881</c:v>
                </c:pt>
                <c:pt idx="401">
                  <c:v>3.2934866183716616</c:v>
                </c:pt>
              </c:numCache>
            </c:numRef>
          </c:xVal>
          <c:yVal>
            <c:numRef>
              <c:f>'Beregninger scenarie 1'!$M$1538:$M$1939</c:f>
              <c:numCache>
                <c:formatCode>General</c:formatCode>
                <c:ptCount val="40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numCache>
            </c:numRef>
          </c:yVal>
          <c:smooth val="0"/>
        </c:ser>
        <c:ser>
          <c:idx val="3"/>
          <c:order val="3"/>
          <c:tx>
            <c:v>Q-h kurve scenarie 2</c:v>
          </c:tx>
          <c:spPr>
            <a:ln>
              <a:solidFill>
                <a:srgbClr val="FF0000"/>
              </a:solidFill>
              <a:prstDash val="sysDash"/>
            </a:ln>
          </c:spPr>
          <c:marker>
            <c:symbol val="none"/>
          </c:marker>
          <c:xVal>
            <c:numRef>
              <c:f>'Beregninger scenarie 2'!$J$1538:$J$1939</c:f>
              <c:numCache>
                <c:formatCode>#,##0.00</c:formatCode>
                <c:ptCount val="402"/>
                <c:pt idx="0" formatCode="General">
                  <c:v>0</c:v>
                </c:pt>
                <c:pt idx="1">
                  <c:v>0</c:v>
                </c:pt>
                <c:pt idx="2">
                  <c:v>8.9539764029325183E-5</c:v>
                </c:pt>
                <c:pt idx="3">
                  <c:v>2.8424225556902821E-4</c:v>
                </c:pt>
                <c:pt idx="4">
                  <c:v>5.5866229468892509E-4</c:v>
                </c:pt>
                <c:pt idx="5">
                  <c:v>9.0234908129226067E-4</c:v>
                </c:pt>
                <c:pt idx="6">
                  <c:v>1.3088908571042364E-3</c:v>
                </c:pt>
                <c:pt idx="7">
                  <c:v>1.7737891887326411E-3</c:v>
                </c:pt>
                <c:pt idx="8">
                  <c:v>2.2936491044028263E-3</c:v>
                </c:pt>
                <c:pt idx="9">
                  <c:v>2.865786950706971E-3</c:v>
                </c:pt>
                <c:pt idx="10">
                  <c:v>3.4880122877038035E-3</c:v>
                </c:pt>
                <c:pt idx="11">
                  <c:v>4.1584948404117502E-3</c:v>
                </c:pt>
                <c:pt idx="12">
                  <c:v>4.8756777463295859E-3</c:v>
                </c:pt>
                <c:pt idx="13">
                  <c:v>5.6382180578462109E-3</c:v>
                </c:pt>
                <c:pt idx="14">
                  <c:v>6.4449442821559767E-3</c:v>
                </c:pt>
                <c:pt idx="15">
                  <c:v>7.2948250902555994E-3</c:v>
                </c:pt>
                <c:pt idx="16">
                  <c:v>8.1869456367307525E-3</c:v>
                </c:pt>
                <c:pt idx="17">
                  <c:v>9.1204892350155251E-3</c:v>
                </c:pt>
                <c:pt idx="18">
                  <c:v>1.0094722904823546E-2</c:v>
                </c:pt>
                <c:pt idx="19">
                  <c:v>1.1108985785131371E-2</c:v>
                </c:pt>
                <c:pt idx="20">
                  <c:v>1.2162679710933383E-2</c:v>
                </c:pt>
                <c:pt idx="21">
                  <c:v>1.3255261452918244E-2</c:v>
                </c:pt>
                <c:pt idx="22">
                  <c:v>1.4386236255195006E-2</c:v>
                </c:pt>
                <c:pt idx="23">
                  <c:v>1.5555152400378138E-2</c:v>
                </c:pt>
                <c:pt idx="24">
                  <c:v>1.6761596597927395E-2</c:v>
                </c:pt>
                <c:pt idx="25">
                  <c:v>1.8005190039589045E-2</c:v>
                </c:pt>
                <c:pt idx="26">
                  <c:v>1.9285585000890407E-2</c:v>
                </c:pt>
                <c:pt idx="27">
                  <c:v>2.0602461893727279E-2</c:v>
                </c:pt>
                <c:pt idx="28">
                  <c:v>2.1955526694735814E-2</c:v>
                </c:pt>
                <c:pt idx="29">
                  <c:v>2.3344508689127779E-2</c:v>
                </c:pt>
                <c:pt idx="30">
                  <c:v>2.4769158481229965E-2</c:v>
                </c:pt>
                <c:pt idx="31">
                  <c:v>2.62292462319802E-2</c:v>
                </c:pt>
                <c:pt idx="32">
                  <c:v>2.7724560090725429E-2</c:v>
                </c:pt>
                <c:pt idx="33">
                  <c:v>2.9254904794300075E-2</c:v>
                </c:pt>
                <c:pt idx="34">
                  <c:v>3.082010041087237E-2</c:v>
                </c:pt>
                <c:pt idx="35">
                  <c:v>3.2419981209686803E-2</c:v>
                </c:pt>
                <c:pt idx="36">
                  <c:v>3.4054394640787834E-2</c:v>
                </c:pt>
                <c:pt idx="37">
                  <c:v>3.5723200411231545E-2</c:v>
                </c:pt>
                <c:pt idx="38">
                  <c:v>3.7426269646284684E-2</c:v>
                </c:pt>
                <c:pt idx="39">
                  <c:v>3.9163484125762232E-2</c:v>
                </c:pt>
                <c:pt idx="40">
                  <c:v>4.0934735587030313E-2</c:v>
                </c:pt>
                <c:pt idx="41">
                  <c:v>4.2739925087353123E-2</c:v>
                </c:pt>
                <c:pt idx="42">
                  <c:v>4.4578962419232752E-2</c:v>
                </c:pt>
                <c:pt idx="43">
                  <c:v>4.6451765573210409E-2</c:v>
                </c:pt>
                <c:pt idx="44">
                  <c:v>4.8358260243294621E-2</c:v>
                </c:pt>
                <c:pt idx="45">
                  <c:v>5.0298379370775873E-2</c:v>
                </c:pt>
                <c:pt idx="46">
                  <c:v>5.2272062722696404E-2</c:v>
                </c:pt>
                <c:pt idx="47">
                  <c:v>5.4279256501681632E-2</c:v>
                </c:pt>
                <c:pt idx="48">
                  <c:v>5.6319912984216916E-2</c:v>
                </c:pt>
                <c:pt idx="49">
                  <c:v>5.8393990184781405E-2</c:v>
                </c:pt>
                <c:pt idx="50">
                  <c:v>6.0501451543533515E-2</c:v>
                </c:pt>
                <c:pt idx="51">
                  <c:v>6.2642265635491676E-2</c:v>
                </c:pt>
                <c:pt idx="52">
                  <c:v>6.4816405899369878E-2</c:v>
                </c:pt>
                <c:pt idx="53">
                  <c:v>6.7023850384416911E-2</c:v>
                </c:pt>
                <c:pt idx="54">
                  <c:v>6.9264581513776999E-2</c:v>
                </c:pt>
                <c:pt idx="55">
                  <c:v>7.1538585863033938E-2</c:v>
                </c:pt>
                <c:pt idx="56">
                  <c:v>7.3845853952733978E-2</c:v>
                </c:pt>
                <c:pt idx="57">
                  <c:v>7.6186380053795522E-2</c:v>
                </c:pt>
                <c:pt idx="58">
                  <c:v>7.856016200481758E-2</c:v>
                </c:pt>
                <c:pt idx="59">
                  <c:v>8.096720104038925E-2</c:v>
                </c:pt>
                <c:pt idx="60">
                  <c:v>8.3407501629584491E-2</c:v>
                </c:pt>
                <c:pt idx="61">
                  <c:v>8.5881071323898536E-2</c:v>
                </c:pt>
                <c:pt idx="62">
                  <c:v>8.8387920613947346E-2</c:v>
                </c:pt>
                <c:pt idx="63">
                  <c:v>9.0928062794311093E-2</c:v>
                </c:pt>
                <c:pt idx="64">
                  <c:v>9.3501513835953287E-2</c:v>
                </c:pt>
                <c:pt idx="65">
                  <c:v>9.6108292265696268E-2</c:v>
                </c:pt>
                <c:pt idx="66">
                  <c:v>9.8748419052275646E-2</c:v>
                </c:pt>
                <c:pt idx="67">
                  <c:v>0.10142191749853489</c:v>
                </c:pt>
                <c:pt idx="68">
                  <c:v>0.10412881313935636</c:v>
                </c:pt>
                <c:pt idx="69">
                  <c:v>0.10686913364495715</c:v>
                </c:pt>
                <c:pt idx="70">
                  <c:v>0.10964290872920598</c:v>
                </c:pt>
                <c:pt idx="71">
                  <c:v>0.11245017006264463</c:v>
                </c:pt>
                <c:pt idx="72">
                  <c:v>0.11529095118992067</c:v>
                </c:pt>
                <c:pt idx="73">
                  <c:v>0.1181652874513598</c:v>
                </c:pt>
                <c:pt idx="74">
                  <c:v>0.12107321590842689</c:v>
                </c:pt>
                <c:pt idx="75">
                  <c:v>0.12401477527284153</c:v>
                </c:pt>
                <c:pt idx="76">
                  <c:v>0.12699000583913267</c:v>
                </c:pt>
                <c:pt idx="77">
                  <c:v>0.12999894942042955</c:v>
                </c:pt>
                <c:pt idx="78">
                  <c:v>0.13304164928730239</c:v>
                </c:pt>
                <c:pt idx="79">
                  <c:v>0.13611815010947867</c:v>
                </c:pt>
                <c:pt idx="80">
                  <c:v>0.13922849790027061</c:v>
                </c:pt>
                <c:pt idx="81">
                  <c:v>0.14237273996356453</c:v>
                </c:pt>
                <c:pt idx="82">
                  <c:v>0.14555092484322785</c:v>
                </c:pt>
                <c:pt idx="83">
                  <c:v>0.14876310227480374</c:v>
                </c:pt>
                <c:pt idx="84">
                  <c:v>0.15200932313936741</c:v>
                </c:pt>
                <c:pt idx="85">
                  <c:v>0.15528963941942933</c:v>
                </c:pt>
                <c:pt idx="86">
                  <c:v>0.15860410415677684</c:v>
                </c:pt>
                <c:pt idx="87">
                  <c:v>0.16195277141215161</c:v>
                </c:pt>
                <c:pt idx="88">
                  <c:v>0.16533569622666799</c:v>
                </c:pt>
                <c:pt idx="89">
                  <c:v>0.16875293458488336</c:v>
                </c:pt>
                <c:pt idx="90">
                  <c:v>0.17220454337943358</c:v>
                </c:pt>
                <c:pt idx="91">
                  <c:v>0.17569058037715868</c:v>
                </c:pt>
                <c:pt idx="92">
                  <c:v>0.17921110418664002</c:v>
                </c:pt>
                <c:pt idx="93">
                  <c:v>0.18276617422708197</c:v>
                </c:pt>
                <c:pt idx="94">
                  <c:v>0.18635585069847063</c:v>
                </c:pt>
                <c:pt idx="95">
                  <c:v>0.18998019455294793</c:v>
                </c:pt>
                <c:pt idx="96">
                  <c:v>0.19363926746734175</c:v>
                </c:pt>
                <c:pt idx="97">
                  <c:v>0.19733313181679862</c:v>
                </c:pt>
                <c:pt idx="98">
                  <c:v>0.20106185064946414</c:v>
                </c:pt>
                <c:pt idx="99">
                  <c:v>0.20482548766216468</c:v>
                </c:pt>
                <c:pt idx="100">
                  <c:v>0.20862410717704091</c:v>
                </c:pt>
                <c:pt idx="101">
                  <c:v>0.2124577741190915</c:v>
                </c:pt>
                <c:pt idx="102">
                  <c:v>0.21632655399458431</c:v>
                </c:pt>
                <c:pt idx="103">
                  <c:v>0.22023051287029527</c:v>
                </c:pt>
                <c:pt idx="104">
                  <c:v>0.22416971735353841</c:v>
                </c:pt>
                <c:pt idx="105">
                  <c:v>0.22814423457295113</c:v>
                </c:pt>
                <c:pt idx="106">
                  <c:v>0.23215413216000153</c:v>
                </c:pt>
                <c:pt idx="107">
                  <c:v>0.23619947823118587</c:v>
                </c:pt>
                <c:pt idx="108">
                  <c:v>0.2402803413708853</c:v>
                </c:pt>
                <c:pt idx="109">
                  <c:v>0.24439679061485572</c:v>
                </c:pt>
                <c:pt idx="110">
                  <c:v>0.24854889543431888</c:v>
                </c:pt>
                <c:pt idx="111">
                  <c:v>0.25273672572063549</c:v>
                </c:pt>
                <c:pt idx="112">
                  <c:v>0.25696035177052873</c:v>
                </c:pt>
                <c:pt idx="113">
                  <c:v>0.26121984427184053</c:v>
                </c:pt>
                <c:pt idx="114">
                  <c:v>0.26551527428979527</c:v>
                </c:pt>
                <c:pt idx="115">
                  <c:v>0.26984671325375081</c:v>
                </c:pt>
                <c:pt idx="116">
                  <c:v>0.27421423294441694</c:v>
                </c:pt>
                <c:pt idx="117">
                  <c:v>0.27861790548152154</c:v>
                </c:pt>
                <c:pt idx="118">
                  <c:v>0.28305780331190661</c:v>
                </c:pt>
                <c:pt idx="119">
                  <c:v>0.28753399919803752</c:v>
                </c:pt>
                <c:pt idx="120">
                  <c:v>0.29204656620690633</c:v>
                </c:pt>
                <c:pt idx="121">
                  <c:v>0.29659557769931788</c:v>
                </c:pt>
                <c:pt idx="122">
                  <c:v>0.3011811073195384</c:v>
                </c:pt>
                <c:pt idx="123">
                  <c:v>0.30580322898529694</c:v>
                </c:pt>
                <c:pt idx="124">
                  <c:v>0.31046201687812253</c:v>
                </c:pt>
                <c:pt idx="125">
                  <c:v>0.31515754543400559</c:v>
                </c:pt>
                <c:pt idx="126">
                  <c:v>0.3198898893343719</c:v>
                </c:pt>
                <c:pt idx="127">
                  <c:v>0.32465912349735404</c:v>
                </c:pt>
                <c:pt idx="128">
                  <c:v>0.32946532306935278</c:v>
                </c:pt>
                <c:pt idx="129">
                  <c:v>0.33430856341687509</c:v>
                </c:pt>
                <c:pt idx="130">
                  <c:v>0.33918892011863822</c:v>
                </c:pt>
                <c:pt idx="131">
                  <c:v>0.34410646895793218</c:v>
                </c:pt>
                <c:pt idx="132">
                  <c:v>0.34906128591522784</c:v>
                </c:pt>
                <c:pt idx="133">
                  <c:v>0.35405344716102355</c:v>
                </c:pt>
                <c:pt idx="134">
                  <c:v>0.3590830290489227</c:v>
                </c:pt>
                <c:pt idx="135">
                  <c:v>0.36415010810892934</c:v>
                </c:pt>
                <c:pt idx="136">
                  <c:v>0.36925476104095994</c:v>
                </c:pt>
                <c:pt idx="137">
                  <c:v>0.37439706470855727</c:v>
                </c:pt>
                <c:pt idx="138">
                  <c:v>0.37957709613280544</c:v>
                </c:pt>
                <c:pt idx="139">
                  <c:v>0.38479493248643265</c:v>
                </c:pt>
                <c:pt idx="140">
                  <c:v>0.39005065108810061</c:v>
                </c:pt>
                <c:pt idx="141">
                  <c:v>0.39534432939686942</c:v>
                </c:pt>
                <c:pt idx="142">
                  <c:v>0.40067604500683479</c:v>
                </c:pt>
                <c:pt idx="143">
                  <c:v>0.40604587564193129</c:v>
                </c:pt>
                <c:pt idx="144">
                  <c:v>0.41145389915089342</c:v>
                </c:pt>
                <c:pt idx="145">
                  <c:v>0.41690019350237206</c:v>
                </c:pt>
                <c:pt idx="146">
                  <c:v>0.42238483678019911</c:v>
                </c:pt>
                <c:pt idx="147">
                  <c:v>0.4279079071787959</c:v>
                </c:pt>
                <c:pt idx="148">
                  <c:v>0.43346948299872112</c:v>
                </c:pt>
                <c:pt idx="149">
                  <c:v>0.43906964264235099</c:v>
                </c:pt>
                <c:pt idx="150">
                  <c:v>0.44470846460969127</c:v>
                </c:pt>
                <c:pt idx="151">
                  <c:v>0.4503860274943125</c:v>
                </c:pt>
                <c:pt idx="152">
                  <c:v>0.45610240997940732</c:v>
                </c:pt>
                <c:pt idx="153">
                  <c:v>0.46185769083396583</c:v>
                </c:pt>
                <c:pt idx="154">
                  <c:v>0.46765194890906048</c:v>
                </c:pt>
                <c:pt idx="155">
                  <c:v>0.4734852631342451</c:v>
                </c:pt>
                <c:pt idx="156">
                  <c:v>0.47935771251405601</c:v>
                </c:pt>
                <c:pt idx="157">
                  <c:v>0.48526937612461818</c:v>
                </c:pt>
                <c:pt idx="158">
                  <c:v>0.49122033311034841</c:v>
                </c:pt>
                <c:pt idx="159">
                  <c:v>0.49721066268075559</c:v>
                </c:pt>
                <c:pt idx="160">
                  <c:v>0.5032404441073336</c:v>
                </c:pt>
                <c:pt idx="161">
                  <c:v>0.50930975672054368</c:v>
                </c:pt>
                <c:pt idx="162">
                  <c:v>0.5154186799068845</c:v>
                </c:pt>
                <c:pt idx="163">
                  <c:v>0.52156729310604577</c:v>
                </c:pt>
                <c:pt idx="164">
                  <c:v>0.52775567580814309</c:v>
                </c:pt>
                <c:pt idx="165">
                  <c:v>0.53398390755103353</c:v>
                </c:pt>
                <c:pt idx="166">
                  <c:v>0.54025206791770575</c:v>
                </c:pt>
                <c:pt idx="167">
                  <c:v>0.54656023653374597</c:v>
                </c:pt>
                <c:pt idx="168">
                  <c:v>0.55290849306487322</c:v>
                </c:pt>
                <c:pt idx="169">
                  <c:v>0.55929691721454811</c:v>
                </c:pt>
                <c:pt idx="170">
                  <c:v>0.56572558872164636</c:v>
                </c:pt>
                <c:pt idx="171">
                  <c:v>0.57219458735819739</c:v>
                </c:pt>
                <c:pt idx="172">
                  <c:v>0.57870399292718855</c:v>
                </c:pt>
                <c:pt idx="173">
                  <c:v>0.5852538852604301</c:v>
                </c:pt>
                <c:pt idx="174">
                  <c:v>0.59184434421647669</c:v>
                </c:pt>
                <c:pt idx="175">
                  <c:v>0.59847544967861399</c:v>
                </c:pt>
                <c:pt idx="176">
                  <c:v>0.60514728155289343</c:v>
                </c:pt>
                <c:pt idx="177">
                  <c:v>0.61185991976622534</c:v>
                </c:pt>
                <c:pt idx="178">
                  <c:v>0.61861344426452658</c:v>
                </c:pt>
                <c:pt idx="179">
                  <c:v>0.62540793501091541</c:v>
                </c:pt>
                <c:pt idx="180">
                  <c:v>0.63224347198395903</c:v>
                </c:pt>
                <c:pt idx="181">
                  <c:v>0.63912013517596822</c:v>
                </c:pt>
                <c:pt idx="182">
                  <c:v>0.64603800459133953</c:v>
                </c:pt>
                <c:pt idx="183">
                  <c:v>0.65299716024494192</c:v>
                </c:pt>
                <c:pt idx="184">
                  <c:v>0.65999768216054988</c:v>
                </c:pt>
                <c:pt idx="185">
                  <c:v>0.6670396503693159</c:v>
                </c:pt>
                <c:pt idx="186">
                  <c:v>0.67412314490828829</c:v>
                </c:pt>
                <c:pt idx="187">
                  <c:v>0.68124824581896704</c:v>
                </c:pt>
                <c:pt idx="188">
                  <c:v>0.68841503314590036</c:v>
                </c:pt>
                <c:pt idx="189">
                  <c:v>0.69562358693531823</c:v>
                </c:pt>
                <c:pt idx="190">
                  <c:v>0.70287398723380434</c:v>
                </c:pt>
                <c:pt idx="191">
                  <c:v>0.71016631408700415</c:v>
                </c:pt>
                <c:pt idx="192">
                  <c:v>0.71750064753836573</c:v>
                </c:pt>
                <c:pt idx="193">
                  <c:v>0.72487706762791704</c:v>
                </c:pt>
                <c:pt idx="194">
                  <c:v>0.73229565439107647</c:v>
                </c:pt>
                <c:pt idx="195">
                  <c:v>0.7397564878574947</c:v>
                </c:pt>
                <c:pt idx="196">
                  <c:v>0.7472596480499254</c:v>
                </c:pt>
                <c:pt idx="197">
                  <c:v>0.75480521498313258</c:v>
                </c:pt>
                <c:pt idx="198">
                  <c:v>0.76239326866282076</c:v>
                </c:pt>
                <c:pt idx="199">
                  <c:v>0.77002388908459918</c:v>
                </c:pt>
                <c:pt idx="200">
                  <c:v>0.7776971562329702</c:v>
                </c:pt>
                <c:pt idx="201">
                  <c:v>0.78541315008034662</c:v>
                </c:pt>
                <c:pt idx="202">
                  <c:v>0.79317195058609646</c:v>
                </c:pt>
                <c:pt idx="203">
                  <c:v>0.80097363769561247</c:v>
                </c:pt>
                <c:pt idx="204">
                  <c:v>0.80881829133940453</c:v>
                </c:pt>
                <c:pt idx="205">
                  <c:v>0.81670599143222034</c:v>
                </c:pt>
                <c:pt idx="206">
                  <c:v>0.82463681787218812</c:v>
                </c:pt>
                <c:pt idx="207">
                  <c:v>0.83261085053998207</c:v>
                </c:pt>
                <c:pt idx="208">
                  <c:v>0.84062816929800943</c:v>
                </c:pt>
                <c:pt idx="209">
                  <c:v>0.84868885398962168</c:v>
                </c:pt>
                <c:pt idx="210">
                  <c:v>0.85679298443834584</c:v>
                </c:pt>
                <c:pt idx="211">
                  <c:v>0.86494064044713725</c:v>
                </c:pt>
                <c:pt idx="212">
                  <c:v>0.87313190179764955</c:v>
                </c:pt>
                <c:pt idx="213">
                  <c:v>0.88136684824952805</c:v>
                </c:pt>
                <c:pt idx="214">
                  <c:v>0.88964555953972158</c:v>
                </c:pt>
                <c:pt idx="215">
                  <c:v>0.8979681153818112</c:v>
                </c:pt>
                <c:pt idx="216">
                  <c:v>0.90633459546535744</c:v>
                </c:pt>
                <c:pt idx="217">
                  <c:v>0.91474507945526651</c:v>
                </c:pt>
                <c:pt idx="218">
                  <c:v>0.92319964699117352</c:v>
                </c:pt>
                <c:pt idx="219">
                  <c:v>0.93169837768684127</c:v>
                </c:pt>
                <c:pt idx="220">
                  <c:v>0.94024135112957563</c:v>
                </c:pt>
                <c:pt idx="221">
                  <c:v>0.94882864687965773</c:v>
                </c:pt>
                <c:pt idx="222">
                  <c:v>0.95746034446979134</c:v>
                </c:pt>
                <c:pt idx="223">
                  <c:v>0.96613652340456568</c:v>
                </c:pt>
                <c:pt idx="224">
                  <c:v>0.97485726315993115</c:v>
                </c:pt>
                <c:pt idx="225">
                  <c:v>0.98362264318269044</c:v>
                </c:pt>
                <c:pt idx="226">
                  <c:v>0.99243274289000605</c:v>
                </c:pt>
                <c:pt idx="227">
                  <c:v>1.0012876416689178</c:v>
                </c:pt>
                <c:pt idx="228">
                  <c:v>1.0101874188758746</c:v>
                </c:pt>
                <c:pt idx="229">
                  <c:v>1.0191321538362803</c:v>
                </c:pt>
                <c:pt idx="230">
                  <c:v>1.0281219258440517</c:v>
                </c:pt>
                <c:pt idx="231">
                  <c:v>1.0371568141611891</c:v>
                </c:pt>
                <c:pt idx="232">
                  <c:v>1.046236898017356</c:v>
                </c:pt>
                <c:pt idx="233">
                  <c:v>1.055362256609476</c:v>
                </c:pt>
                <c:pt idx="234">
                  <c:v>1.0645329691013354</c:v>
                </c:pt>
                <c:pt idx="235">
                  <c:v>1.0737491146232023</c:v>
                </c:pt>
                <c:pt idx="236">
                  <c:v>1.0830107722714504</c:v>
                </c:pt>
                <c:pt idx="237">
                  <c:v>1.0923180211081982</c:v>
                </c:pt>
                <c:pt idx="238">
                  <c:v>1.1016709401609588</c:v>
                </c:pt>
                <c:pt idx="239">
                  <c:v>1.1110696084222951</c:v>
                </c:pt>
                <c:pt idx="240">
                  <c:v>1.1205141048494891</c:v>
                </c:pt>
                <c:pt idx="241">
                  <c:v>1.1300045083642185</c:v>
                </c:pt>
                <c:pt idx="242">
                  <c:v>1.1395408978522454</c:v>
                </c:pt>
                <c:pt idx="243">
                  <c:v>1.1491233521631099</c:v>
                </c:pt>
                <c:pt idx="244">
                  <c:v>1.1587519501098358</c:v>
                </c:pt>
                <c:pt idx="245">
                  <c:v>1.168426770468644</c:v>
                </c:pt>
                <c:pt idx="246">
                  <c:v>1.1781478919786745</c:v>
                </c:pt>
                <c:pt idx="247">
                  <c:v>1.1879153933417164</c:v>
                </c:pt>
                <c:pt idx="248">
                  <c:v>1.1977293532219455</c:v>
                </c:pt>
                <c:pt idx="249">
                  <c:v>1.2075898502456706</c:v>
                </c:pt>
                <c:pt idx="250">
                  <c:v>1.2174969630010883</c:v>
                </c:pt>
                <c:pt idx="251">
                  <c:v>1.2274507700380424</c:v>
                </c:pt>
                <c:pt idx="252">
                  <c:v>1.2374513498677933</c:v>
                </c:pt>
                <c:pt idx="253">
                  <c:v>1.2474987809627922</c:v>
                </c:pt>
                <c:pt idx="254">
                  <c:v>1.2575931417564672</c:v>
                </c:pt>
                <c:pt idx="255">
                  <c:v>1.2677345106430087</c:v>
                </c:pt>
                <c:pt idx="256">
                  <c:v>1.2779229659771656</c:v>
                </c:pt>
                <c:pt idx="257">
                  <c:v>1.2881585860740505</c:v>
                </c:pt>
                <c:pt idx="258">
                  <c:v>1.298441449208946</c:v>
                </c:pt>
                <c:pt idx="259">
                  <c:v>1.3087716336171211</c:v>
                </c:pt>
                <c:pt idx="260">
                  <c:v>1.3191492174936499</c:v>
                </c:pt>
                <c:pt idx="261">
                  <c:v>1.3295742789932394</c:v>
                </c:pt>
                <c:pt idx="262">
                  <c:v>1.3400468962300649</c:v>
                </c:pt>
                <c:pt idx="263">
                  <c:v>1.350567147277602</c:v>
                </c:pt>
                <c:pt idx="264">
                  <c:v>1.3611351101684754</c:v>
                </c:pt>
                <c:pt idx="265">
                  <c:v>1.3717508628943049</c:v>
                </c:pt>
                <c:pt idx="266">
                  <c:v>1.3824144834055614</c:v>
                </c:pt>
                <c:pt idx="267">
                  <c:v>1.3931260496114246</c:v>
                </c:pt>
                <c:pt idx="268">
                  <c:v>1.4038856393796475</c:v>
                </c:pt>
                <c:pt idx="269">
                  <c:v>1.414693330536424</c:v>
                </c:pt>
                <c:pt idx="270">
                  <c:v>1.4255492008662665</c:v>
                </c:pt>
                <c:pt idx="271">
                  <c:v>1.4364533281118808</c:v>
                </c:pt>
                <c:pt idx="272">
                  <c:v>1.4474057899740489</c:v>
                </c:pt>
                <c:pt idx="273">
                  <c:v>1.4584066641115181</c:v>
                </c:pt>
                <c:pt idx="274">
                  <c:v>1.4694560281408919</c:v>
                </c:pt>
                <c:pt idx="275">
                  <c:v>1.4805539596365256</c:v>
                </c:pt>
                <c:pt idx="276">
                  <c:v>1.4917005361304256</c:v>
                </c:pt>
                <c:pt idx="277">
                  <c:v>1.5028958351121533</c:v>
                </c:pt>
                <c:pt idx="278">
                  <c:v>1.5141399340287349</c:v>
                </c:pt>
                <c:pt idx="279">
                  <c:v>1.5254329102845718</c:v>
                </c:pt>
                <c:pt idx="280">
                  <c:v>1.536774841241354</c:v>
                </c:pt>
                <c:pt idx="281">
                  <c:v>1.5481658042179822</c:v>
                </c:pt>
                <c:pt idx="282">
                  <c:v>1.5596058764904879</c:v>
                </c:pt>
                <c:pt idx="283">
                  <c:v>1.5710951352919635</c:v>
                </c:pt>
                <c:pt idx="284">
                  <c:v>1.5826336578124869</c:v>
                </c:pt>
                <c:pt idx="285">
                  <c:v>1.5942215211990554</c:v>
                </c:pt>
                <c:pt idx="286">
                  <c:v>1.6058588025555247</c:v>
                </c:pt>
                <c:pt idx="287">
                  <c:v>1.6175455789425466</c:v>
                </c:pt>
                <c:pt idx="288">
                  <c:v>1.6292819273775101</c:v>
                </c:pt>
                <c:pt idx="289">
                  <c:v>1.6410679248344866</c:v>
                </c:pt>
                <c:pt idx="290">
                  <c:v>1.6529036482441819</c:v>
                </c:pt>
                <c:pt idx="291">
                  <c:v>1.6647891744938834</c:v>
                </c:pt>
                <c:pt idx="292">
                  <c:v>1.6767245804274153</c:v>
                </c:pt>
                <c:pt idx="293">
                  <c:v>1.6887099428450953</c:v>
                </c:pt>
                <c:pt idx="294">
                  <c:v>1.7007453385036975</c:v>
                </c:pt>
                <c:pt idx="295">
                  <c:v>1.7128308441164077</c:v>
                </c:pt>
                <c:pt idx="296">
                  <c:v>1.7249665363527951</c:v>
                </c:pt>
                <c:pt idx="297">
                  <c:v>1.7371524918387735</c:v>
                </c:pt>
                <c:pt idx="298">
                  <c:v>1.7493887871565768</c:v>
                </c:pt>
                <c:pt idx="299">
                  <c:v>1.7616754988447259</c:v>
                </c:pt>
                <c:pt idx="300">
                  <c:v>1.7740127033980069</c:v>
                </c:pt>
                <c:pt idx="301">
                  <c:v>1.7864004772674451</c:v>
                </c:pt>
                <c:pt idx="302">
                  <c:v>1.798838896860286</c:v>
                </c:pt>
                <c:pt idx="303">
                  <c:v>1.8113280385399755</c:v>
                </c:pt>
                <c:pt idx="304">
                  <c:v>1.8238679786261416</c:v>
                </c:pt>
                <c:pt idx="305">
                  <c:v>1.8364587933945835</c:v>
                </c:pt>
                <c:pt idx="306">
                  <c:v>1.8491005590772553</c:v>
                </c:pt>
                <c:pt idx="307">
                  <c:v>1.8617933518622594</c:v>
                </c:pt>
                <c:pt idx="308">
                  <c:v>1.8745372478938316</c:v>
                </c:pt>
                <c:pt idx="309">
                  <c:v>1.88733232327234</c:v>
                </c:pt>
                <c:pt idx="310">
                  <c:v>1.9001786540542784</c:v>
                </c:pt>
                <c:pt idx="311">
                  <c:v>1.9130763162522624</c:v>
                </c:pt>
                <c:pt idx="312">
                  <c:v>1.9260253858350291</c:v>
                </c:pt>
                <c:pt idx="313">
                  <c:v>1.9390259387274349</c:v>
                </c:pt>
                <c:pt idx="314">
                  <c:v>1.9520780508104614</c:v>
                </c:pt>
                <c:pt idx="315">
                  <c:v>1.9651817979212172</c:v>
                </c:pt>
                <c:pt idx="316">
                  <c:v>1.9783372558529433</c:v>
                </c:pt>
                <c:pt idx="317">
                  <c:v>1.9915445003550176</c:v>
                </c:pt>
                <c:pt idx="318">
                  <c:v>2.0048036071329691</c:v>
                </c:pt>
                <c:pt idx="319">
                  <c:v>2.0181146518484829</c:v>
                </c:pt>
                <c:pt idx="320">
                  <c:v>2.0314777101194119</c:v>
                </c:pt>
                <c:pt idx="321">
                  <c:v>2.0448928575197924</c:v>
                </c:pt>
                <c:pt idx="322">
                  <c:v>2.0583601695798577</c:v>
                </c:pt>
                <c:pt idx="323">
                  <c:v>2.0718797217860505</c:v>
                </c:pt>
                <c:pt idx="324">
                  <c:v>2.0854515895810413</c:v>
                </c:pt>
                <c:pt idx="325">
                  <c:v>2.0990758483637517</c:v>
                </c:pt>
                <c:pt idx="326">
                  <c:v>2.1127525734893648</c:v>
                </c:pt>
                <c:pt idx="327">
                  <c:v>2.1264818402693542</c:v>
                </c:pt>
                <c:pt idx="328">
                  <c:v>2.1402637239714997</c:v>
                </c:pt>
                <c:pt idx="329">
                  <c:v>2.1540982998199154</c:v>
                </c:pt>
                <c:pt idx="330">
                  <c:v>2.1679856429950699</c:v>
                </c:pt>
                <c:pt idx="331">
                  <c:v>2.1819258286338159</c:v>
                </c:pt>
                <c:pt idx="332">
                  <c:v>2.1959189318294108</c:v>
                </c:pt>
                <c:pt idx="333">
                  <c:v>2.2099650276315517</c:v>
                </c:pt>
                <c:pt idx="334">
                  <c:v>2.2240641910463963</c:v>
                </c:pt>
                <c:pt idx="335">
                  <c:v>2.2382164970365999</c:v>
                </c:pt>
                <c:pt idx="336">
                  <c:v>2.2524220205213403</c:v>
                </c:pt>
                <c:pt idx="337">
                  <c:v>2.2666808363763522</c:v>
                </c:pt>
                <c:pt idx="338">
                  <c:v>2.2809930194339598</c:v>
                </c:pt>
                <c:pt idx="339">
                  <c:v>2.2953586444831084</c:v>
                </c:pt>
                <c:pt idx="340">
                  <c:v>2.309777786269402</c:v>
                </c:pt>
                <c:pt idx="341">
                  <c:v>2.3242505194951346</c:v>
                </c:pt>
                <c:pt idx="342">
                  <c:v>2.3387769188193297</c:v>
                </c:pt>
                <c:pt idx="343">
                  <c:v>2.3533570588577764</c:v>
                </c:pt>
                <c:pt idx="344">
                  <c:v>2.3679910141830636</c:v>
                </c:pt>
                <c:pt idx="345">
                  <c:v>2.3826788593246273</c:v>
                </c:pt>
                <c:pt idx="346">
                  <c:v>2.3974206687687794</c:v>
                </c:pt>
                <c:pt idx="347">
                  <c:v>2.4122165169587566</c:v>
                </c:pt>
                <c:pt idx="348">
                  <c:v>2.427066478294754</c:v>
                </c:pt>
                <c:pt idx="349">
                  <c:v>2.4419706271339749</c:v>
                </c:pt>
                <c:pt idx="350">
                  <c:v>2.4569290377906632</c:v>
                </c:pt>
                <c:pt idx="351">
                  <c:v>2.4719417845361558</c:v>
                </c:pt>
                <c:pt idx="352">
                  <c:v>2.4870089415989201</c:v>
                </c:pt>
                <c:pt idx="353">
                  <c:v>2.5021305831646017</c:v>
                </c:pt>
                <c:pt idx="354">
                  <c:v>2.5173067833760663</c:v>
                </c:pt>
                <c:pt idx="355">
                  <c:v>2.5325376163334492</c:v>
                </c:pt>
                <c:pt idx="356">
                  <c:v>2.5478231560941964</c:v>
                </c:pt>
                <c:pt idx="357">
                  <c:v>2.5631634766731164</c:v>
                </c:pt>
                <c:pt idx="358">
                  <c:v>2.5785586520424251</c:v>
                </c:pt>
                <c:pt idx="359">
                  <c:v>2.5940087561317928</c:v>
                </c:pt>
                <c:pt idx="360">
                  <c:v>2.6095138628283951</c:v>
                </c:pt>
                <c:pt idx="361">
                  <c:v>2.6250740459769584</c:v>
                </c:pt>
                <c:pt idx="362">
                  <c:v>2.6406893793798139</c:v>
                </c:pt>
                <c:pt idx="363">
                  <c:v>2.6563599367969433</c:v>
                </c:pt>
                <c:pt idx="364">
                  <c:v>2.6720857919460319</c:v>
                </c:pt>
                <c:pt idx="365">
                  <c:v>2.687867018502518</c:v>
                </c:pt>
                <c:pt idx="366">
                  <c:v>2.7037036900996454</c:v>
                </c:pt>
                <c:pt idx="367">
                  <c:v>2.719595880328515</c:v>
                </c:pt>
                <c:pt idx="368">
                  <c:v>2.7355436627381353</c:v>
                </c:pt>
                <c:pt idx="369">
                  <c:v>2.7515471108354794</c:v>
                </c:pt>
                <c:pt idx="370">
                  <c:v>2.767606298085532</c:v>
                </c:pt>
                <c:pt idx="371">
                  <c:v>2.7837212979113488</c:v>
                </c:pt>
                <c:pt idx="372">
                  <c:v>2.7998921836941078</c:v>
                </c:pt>
                <c:pt idx="373">
                  <c:v>2.8161190287731603</c:v>
                </c:pt>
                <c:pt idx="374">
                  <c:v>2.8324019064460928</c:v>
                </c:pt>
                <c:pt idx="375">
                  <c:v>2.8487408899687754</c:v>
                </c:pt>
                <c:pt idx="376">
                  <c:v>2.8651360525554206</c:v>
                </c:pt>
                <c:pt idx="377">
                  <c:v>2.8815874673786381</c:v>
                </c:pt>
                <c:pt idx="378">
                  <c:v>2.8980952075694901</c:v>
                </c:pt>
                <c:pt idx="379">
                  <c:v>2.9146593462175487</c:v>
                </c:pt>
                <c:pt idx="380">
                  <c:v>2.9312799563709526</c:v>
                </c:pt>
                <c:pt idx="381">
                  <c:v>2.9479571110364629</c:v>
                </c:pt>
                <c:pt idx="382">
                  <c:v>2.9646908831795185</c:v>
                </c:pt>
                <c:pt idx="383">
                  <c:v>2.9814813457243008</c:v>
                </c:pt>
                <c:pt idx="384">
                  <c:v>2.998328571553782</c:v>
                </c:pt>
                <c:pt idx="385">
                  <c:v>3.0152326335097897</c:v>
                </c:pt>
                <c:pt idx="386">
                  <c:v>3.0321936043930631</c:v>
                </c:pt>
                <c:pt idx="387">
                  <c:v>3.0492115569633111</c:v>
                </c:pt>
                <c:pt idx="388">
                  <c:v>3.0662865639392693</c:v>
                </c:pt>
                <c:pt idx="389">
                  <c:v>3.0834186979987654</c:v>
                </c:pt>
                <c:pt idx="390">
                  <c:v>3.1006080317787696</c:v>
                </c:pt>
                <c:pt idx="391">
                  <c:v>3.1178546378754608</c:v>
                </c:pt>
                <c:pt idx="392">
                  <c:v>3.1351585888442832</c:v>
                </c:pt>
                <c:pt idx="393">
                  <c:v>3.1525199572000058</c:v>
                </c:pt>
                <c:pt idx="394">
                  <c:v>3.1699388154167849</c:v>
                </c:pt>
                <c:pt idx="395">
                  <c:v>3.1874152359282202</c:v>
                </c:pt>
                <c:pt idx="396">
                  <c:v>3.2049492911274187</c:v>
                </c:pt>
                <c:pt idx="397">
                  <c:v>3.2225410533670544</c:v>
                </c:pt>
                <c:pt idx="398">
                  <c:v>3.2401905949594272</c:v>
                </c:pt>
                <c:pt idx="399">
                  <c:v>3.2578979881765262</c:v>
                </c:pt>
                <c:pt idx="400">
                  <c:v>3.2756633052500881</c:v>
                </c:pt>
                <c:pt idx="401">
                  <c:v>3.2934866183716616</c:v>
                </c:pt>
              </c:numCache>
            </c:numRef>
          </c:xVal>
          <c:yVal>
            <c:numRef>
              <c:f>'Beregninger scenarie 2'!$K$1538:$K$1939</c:f>
              <c:numCache>
                <c:formatCode>0.00</c:formatCode>
                <c:ptCount val="402"/>
                <c:pt idx="0" formatCode="General">
                  <c:v>0</c:v>
                </c:pt>
                <c:pt idx="1">
                  <c:v>1</c:v>
                </c:pt>
                <c:pt idx="2" formatCode="General">
                  <c:v>1.01</c:v>
                </c:pt>
                <c:pt idx="3" formatCode="General">
                  <c:v>1.02</c:v>
                </c:pt>
                <c:pt idx="4" formatCode="General">
                  <c:v>1.03</c:v>
                </c:pt>
                <c:pt idx="5" formatCode="General">
                  <c:v>1.04</c:v>
                </c:pt>
                <c:pt idx="6" formatCode="General">
                  <c:v>1.05</c:v>
                </c:pt>
                <c:pt idx="7" formatCode="General">
                  <c:v>1.06</c:v>
                </c:pt>
                <c:pt idx="8" formatCode="General">
                  <c:v>1.07</c:v>
                </c:pt>
                <c:pt idx="9" formatCode="General">
                  <c:v>1.08</c:v>
                </c:pt>
                <c:pt idx="10" formatCode="General">
                  <c:v>1.0900000000000001</c:v>
                </c:pt>
                <c:pt idx="11" formatCode="General">
                  <c:v>1.1000000000000001</c:v>
                </c:pt>
                <c:pt idx="12" formatCode="General">
                  <c:v>1.1099999999999999</c:v>
                </c:pt>
                <c:pt idx="13" formatCode="General">
                  <c:v>1.1199999999999999</c:v>
                </c:pt>
                <c:pt idx="14" formatCode="General">
                  <c:v>1.1299999999999999</c:v>
                </c:pt>
                <c:pt idx="15" formatCode="General">
                  <c:v>1.1399999999999999</c:v>
                </c:pt>
                <c:pt idx="16" formatCode="General">
                  <c:v>1.1499999999999999</c:v>
                </c:pt>
                <c:pt idx="17" formatCode="General">
                  <c:v>1.1599999999999999</c:v>
                </c:pt>
                <c:pt idx="18" formatCode="General">
                  <c:v>1.17</c:v>
                </c:pt>
                <c:pt idx="19" formatCode="General">
                  <c:v>1.18</c:v>
                </c:pt>
                <c:pt idx="20" formatCode="General">
                  <c:v>1.19</c:v>
                </c:pt>
                <c:pt idx="21" formatCode="General">
                  <c:v>1.2</c:v>
                </c:pt>
                <c:pt idx="22" formatCode="General">
                  <c:v>1.21</c:v>
                </c:pt>
                <c:pt idx="23" formatCode="General">
                  <c:v>1.22</c:v>
                </c:pt>
                <c:pt idx="24" formatCode="General">
                  <c:v>1.23</c:v>
                </c:pt>
                <c:pt idx="25" formatCode="General">
                  <c:v>1.24</c:v>
                </c:pt>
                <c:pt idx="26" formatCode="General">
                  <c:v>1.25</c:v>
                </c:pt>
                <c:pt idx="27" formatCode="General">
                  <c:v>1.26</c:v>
                </c:pt>
                <c:pt idx="28" formatCode="General">
                  <c:v>1.27</c:v>
                </c:pt>
                <c:pt idx="29" formatCode="General">
                  <c:v>1.28</c:v>
                </c:pt>
                <c:pt idx="30" formatCode="General">
                  <c:v>1.29</c:v>
                </c:pt>
                <c:pt idx="31" formatCode="General">
                  <c:v>1.3</c:v>
                </c:pt>
                <c:pt idx="32" formatCode="General">
                  <c:v>1.31</c:v>
                </c:pt>
                <c:pt idx="33" formatCode="General">
                  <c:v>1.32</c:v>
                </c:pt>
                <c:pt idx="34" formatCode="General">
                  <c:v>1.33</c:v>
                </c:pt>
                <c:pt idx="35" formatCode="General">
                  <c:v>1.34</c:v>
                </c:pt>
                <c:pt idx="36" formatCode="General">
                  <c:v>1.35</c:v>
                </c:pt>
                <c:pt idx="37" formatCode="General">
                  <c:v>1.36</c:v>
                </c:pt>
                <c:pt idx="38" formatCode="General">
                  <c:v>1.37</c:v>
                </c:pt>
                <c:pt idx="39" formatCode="General">
                  <c:v>1.3800000000000001</c:v>
                </c:pt>
                <c:pt idx="40" formatCode="General">
                  <c:v>1.3900000000000001</c:v>
                </c:pt>
                <c:pt idx="41" formatCode="General">
                  <c:v>1.4000000000000001</c:v>
                </c:pt>
                <c:pt idx="42" formatCode="General">
                  <c:v>1.4100000000000001</c:v>
                </c:pt>
                <c:pt idx="43" formatCode="General">
                  <c:v>1.4200000000000002</c:v>
                </c:pt>
                <c:pt idx="44" formatCode="General">
                  <c:v>1.4300000000000002</c:v>
                </c:pt>
                <c:pt idx="45" formatCode="General">
                  <c:v>1.4400000000000002</c:v>
                </c:pt>
                <c:pt idx="46" formatCode="General">
                  <c:v>1.4500000000000002</c:v>
                </c:pt>
                <c:pt idx="47" formatCode="General">
                  <c:v>1.4600000000000002</c:v>
                </c:pt>
                <c:pt idx="48" formatCode="General">
                  <c:v>1.4700000000000002</c:v>
                </c:pt>
                <c:pt idx="49" formatCode="General">
                  <c:v>1.4800000000000002</c:v>
                </c:pt>
                <c:pt idx="50" formatCode="General">
                  <c:v>1.4900000000000002</c:v>
                </c:pt>
                <c:pt idx="51" formatCode="General">
                  <c:v>1.5000000000000002</c:v>
                </c:pt>
                <c:pt idx="52" formatCode="General">
                  <c:v>1.5100000000000002</c:v>
                </c:pt>
                <c:pt idx="53" formatCode="General">
                  <c:v>1.5200000000000002</c:v>
                </c:pt>
                <c:pt idx="54" formatCode="General">
                  <c:v>1.5300000000000002</c:v>
                </c:pt>
                <c:pt idx="55" formatCode="General">
                  <c:v>1.5400000000000003</c:v>
                </c:pt>
                <c:pt idx="56" formatCode="General">
                  <c:v>1.5500000000000003</c:v>
                </c:pt>
                <c:pt idx="57" formatCode="General">
                  <c:v>1.5600000000000003</c:v>
                </c:pt>
                <c:pt idx="58" formatCode="General">
                  <c:v>1.5700000000000003</c:v>
                </c:pt>
                <c:pt idx="59" formatCode="General">
                  <c:v>1.5800000000000003</c:v>
                </c:pt>
                <c:pt idx="60" formatCode="General">
                  <c:v>1.5900000000000003</c:v>
                </c:pt>
                <c:pt idx="61" formatCode="General">
                  <c:v>1.6000000000000003</c:v>
                </c:pt>
                <c:pt idx="62" formatCode="General">
                  <c:v>1.6100000000000003</c:v>
                </c:pt>
                <c:pt idx="63" formatCode="General">
                  <c:v>1.6200000000000003</c:v>
                </c:pt>
                <c:pt idx="64" formatCode="General">
                  <c:v>1.6300000000000003</c:v>
                </c:pt>
                <c:pt idx="65" formatCode="General">
                  <c:v>1.6400000000000003</c:v>
                </c:pt>
                <c:pt idx="66" formatCode="General">
                  <c:v>1.6500000000000004</c:v>
                </c:pt>
                <c:pt idx="67" formatCode="General">
                  <c:v>1.6600000000000004</c:v>
                </c:pt>
                <c:pt idx="68" formatCode="General">
                  <c:v>1.6700000000000004</c:v>
                </c:pt>
                <c:pt idx="69" formatCode="General">
                  <c:v>1.6800000000000004</c:v>
                </c:pt>
                <c:pt idx="70" formatCode="General">
                  <c:v>1.6900000000000004</c:v>
                </c:pt>
                <c:pt idx="71" formatCode="General">
                  <c:v>1.7000000000000004</c:v>
                </c:pt>
                <c:pt idx="72" formatCode="General">
                  <c:v>1.7100000000000004</c:v>
                </c:pt>
                <c:pt idx="73" formatCode="General">
                  <c:v>1.7200000000000004</c:v>
                </c:pt>
                <c:pt idx="74" formatCode="General">
                  <c:v>1.7300000000000004</c:v>
                </c:pt>
                <c:pt idx="75" formatCode="General">
                  <c:v>1.7400000000000004</c:v>
                </c:pt>
                <c:pt idx="76" formatCode="General">
                  <c:v>1.7500000000000004</c:v>
                </c:pt>
                <c:pt idx="77" formatCode="General">
                  <c:v>1.7600000000000005</c:v>
                </c:pt>
                <c:pt idx="78" formatCode="General">
                  <c:v>1.7700000000000005</c:v>
                </c:pt>
                <c:pt idx="79" formatCode="General">
                  <c:v>1.7800000000000005</c:v>
                </c:pt>
                <c:pt idx="80" formatCode="General">
                  <c:v>1.7900000000000005</c:v>
                </c:pt>
                <c:pt idx="81" formatCode="General">
                  <c:v>1.8000000000000005</c:v>
                </c:pt>
                <c:pt idx="82" formatCode="General">
                  <c:v>1.8100000000000005</c:v>
                </c:pt>
                <c:pt idx="83" formatCode="General">
                  <c:v>1.8200000000000005</c:v>
                </c:pt>
                <c:pt idx="84" formatCode="General">
                  <c:v>1.8300000000000005</c:v>
                </c:pt>
                <c:pt idx="85" formatCode="General">
                  <c:v>1.8400000000000005</c:v>
                </c:pt>
                <c:pt idx="86" formatCode="General">
                  <c:v>1.8500000000000005</c:v>
                </c:pt>
                <c:pt idx="87" formatCode="General">
                  <c:v>1.8600000000000005</c:v>
                </c:pt>
                <c:pt idx="88" formatCode="General">
                  <c:v>1.8700000000000006</c:v>
                </c:pt>
                <c:pt idx="89" formatCode="General">
                  <c:v>1.8800000000000006</c:v>
                </c:pt>
                <c:pt idx="90" formatCode="General">
                  <c:v>1.8900000000000006</c:v>
                </c:pt>
                <c:pt idx="91" formatCode="General">
                  <c:v>1.9000000000000006</c:v>
                </c:pt>
                <c:pt idx="92" formatCode="General">
                  <c:v>1.9100000000000006</c:v>
                </c:pt>
                <c:pt idx="93" formatCode="General">
                  <c:v>1.9200000000000006</c:v>
                </c:pt>
                <c:pt idx="94" formatCode="General">
                  <c:v>1.9300000000000006</c:v>
                </c:pt>
                <c:pt idx="95" formatCode="General">
                  <c:v>1.9400000000000006</c:v>
                </c:pt>
                <c:pt idx="96" formatCode="General">
                  <c:v>1.9500000000000006</c:v>
                </c:pt>
                <c:pt idx="97" formatCode="General">
                  <c:v>1.9600000000000006</c:v>
                </c:pt>
                <c:pt idx="98" formatCode="General">
                  <c:v>1.9700000000000006</c:v>
                </c:pt>
                <c:pt idx="99" formatCode="General">
                  <c:v>1.9800000000000006</c:v>
                </c:pt>
                <c:pt idx="100" formatCode="General">
                  <c:v>1.9900000000000007</c:v>
                </c:pt>
                <c:pt idx="101" formatCode="General">
                  <c:v>2.0000000000000009</c:v>
                </c:pt>
                <c:pt idx="102" formatCode="General">
                  <c:v>2.0100000000000007</c:v>
                </c:pt>
                <c:pt idx="103" formatCode="General">
                  <c:v>2.0200000000000005</c:v>
                </c:pt>
                <c:pt idx="104" formatCode="General">
                  <c:v>2.0300000000000007</c:v>
                </c:pt>
                <c:pt idx="105" formatCode="General">
                  <c:v>2.0400000000000009</c:v>
                </c:pt>
                <c:pt idx="106" formatCode="General">
                  <c:v>2.0500000000000007</c:v>
                </c:pt>
                <c:pt idx="107" formatCode="General">
                  <c:v>2.0600000000000005</c:v>
                </c:pt>
                <c:pt idx="108" formatCode="General">
                  <c:v>2.0700000000000007</c:v>
                </c:pt>
                <c:pt idx="109" formatCode="General">
                  <c:v>2.080000000000001</c:v>
                </c:pt>
                <c:pt idx="110" formatCode="General">
                  <c:v>2.0900000000000007</c:v>
                </c:pt>
                <c:pt idx="111" formatCode="General">
                  <c:v>2.1000000000000005</c:v>
                </c:pt>
                <c:pt idx="112" formatCode="General">
                  <c:v>2.1100000000000008</c:v>
                </c:pt>
                <c:pt idx="113" formatCode="General">
                  <c:v>2.120000000000001</c:v>
                </c:pt>
                <c:pt idx="114" formatCode="General">
                  <c:v>2.1300000000000008</c:v>
                </c:pt>
                <c:pt idx="115" formatCode="General">
                  <c:v>2.1400000000000006</c:v>
                </c:pt>
                <c:pt idx="116" formatCode="General">
                  <c:v>2.1500000000000008</c:v>
                </c:pt>
                <c:pt idx="117" formatCode="General">
                  <c:v>2.160000000000001</c:v>
                </c:pt>
                <c:pt idx="118" formatCode="General">
                  <c:v>2.1700000000000008</c:v>
                </c:pt>
                <c:pt idx="119" formatCode="General">
                  <c:v>2.1800000000000006</c:v>
                </c:pt>
                <c:pt idx="120" formatCode="General">
                  <c:v>2.1900000000000008</c:v>
                </c:pt>
                <c:pt idx="121" formatCode="General">
                  <c:v>2.2000000000000011</c:v>
                </c:pt>
                <c:pt idx="122" formatCode="General">
                  <c:v>2.2100000000000009</c:v>
                </c:pt>
                <c:pt idx="123" formatCode="General">
                  <c:v>2.2200000000000006</c:v>
                </c:pt>
                <c:pt idx="124" formatCode="General">
                  <c:v>2.2300000000000009</c:v>
                </c:pt>
                <c:pt idx="125" formatCode="General">
                  <c:v>2.2400000000000011</c:v>
                </c:pt>
                <c:pt idx="126" formatCode="General">
                  <c:v>2.2500000000000009</c:v>
                </c:pt>
                <c:pt idx="127" formatCode="General">
                  <c:v>2.2600000000000007</c:v>
                </c:pt>
                <c:pt idx="128" formatCode="General">
                  <c:v>2.2700000000000009</c:v>
                </c:pt>
                <c:pt idx="129" formatCode="General">
                  <c:v>2.2800000000000011</c:v>
                </c:pt>
                <c:pt idx="130" formatCode="General">
                  <c:v>2.2900000000000009</c:v>
                </c:pt>
                <c:pt idx="131" formatCode="General">
                  <c:v>2.3000000000000007</c:v>
                </c:pt>
                <c:pt idx="132" formatCode="General">
                  <c:v>2.3100000000000009</c:v>
                </c:pt>
                <c:pt idx="133" formatCode="General">
                  <c:v>2.3200000000000012</c:v>
                </c:pt>
                <c:pt idx="134" formatCode="General">
                  <c:v>2.330000000000001</c:v>
                </c:pt>
                <c:pt idx="135" formatCode="General">
                  <c:v>2.3400000000000007</c:v>
                </c:pt>
                <c:pt idx="136" formatCode="General">
                  <c:v>2.350000000000001</c:v>
                </c:pt>
                <c:pt idx="137" formatCode="General">
                  <c:v>2.3600000000000012</c:v>
                </c:pt>
                <c:pt idx="138" formatCode="General">
                  <c:v>2.370000000000001</c:v>
                </c:pt>
                <c:pt idx="139" formatCode="General">
                  <c:v>2.3800000000000008</c:v>
                </c:pt>
                <c:pt idx="140" formatCode="General">
                  <c:v>2.390000000000001</c:v>
                </c:pt>
                <c:pt idx="141" formatCode="General">
                  <c:v>2.4000000000000012</c:v>
                </c:pt>
                <c:pt idx="142" formatCode="General">
                  <c:v>2.410000000000001</c:v>
                </c:pt>
                <c:pt idx="143" formatCode="General">
                  <c:v>2.4200000000000008</c:v>
                </c:pt>
                <c:pt idx="144" formatCode="General">
                  <c:v>2.430000000000001</c:v>
                </c:pt>
                <c:pt idx="145" formatCode="General">
                  <c:v>2.4400000000000013</c:v>
                </c:pt>
                <c:pt idx="146" formatCode="General">
                  <c:v>2.4500000000000011</c:v>
                </c:pt>
                <c:pt idx="147" formatCode="General">
                  <c:v>2.4600000000000009</c:v>
                </c:pt>
                <c:pt idx="148" formatCode="General">
                  <c:v>2.4700000000000011</c:v>
                </c:pt>
                <c:pt idx="149" formatCode="General">
                  <c:v>2.4800000000000013</c:v>
                </c:pt>
                <c:pt idx="150" formatCode="General">
                  <c:v>2.4900000000000011</c:v>
                </c:pt>
                <c:pt idx="151" formatCode="General">
                  <c:v>2.5000000000000009</c:v>
                </c:pt>
                <c:pt idx="152" formatCode="General">
                  <c:v>2.5100000000000011</c:v>
                </c:pt>
                <c:pt idx="153" formatCode="General">
                  <c:v>2.5200000000000014</c:v>
                </c:pt>
                <c:pt idx="154" formatCode="General">
                  <c:v>2.5300000000000011</c:v>
                </c:pt>
                <c:pt idx="155" formatCode="General">
                  <c:v>2.5400000000000009</c:v>
                </c:pt>
                <c:pt idx="156" formatCode="General">
                  <c:v>2.5500000000000012</c:v>
                </c:pt>
                <c:pt idx="157" formatCode="General">
                  <c:v>2.5600000000000014</c:v>
                </c:pt>
                <c:pt idx="158" formatCode="General">
                  <c:v>2.5700000000000012</c:v>
                </c:pt>
                <c:pt idx="159" formatCode="General">
                  <c:v>2.580000000000001</c:v>
                </c:pt>
                <c:pt idx="160" formatCode="General">
                  <c:v>2.5900000000000012</c:v>
                </c:pt>
                <c:pt idx="161" formatCode="General">
                  <c:v>2.6000000000000014</c:v>
                </c:pt>
                <c:pt idx="162" formatCode="General">
                  <c:v>2.6100000000000012</c:v>
                </c:pt>
                <c:pt idx="163" formatCode="General">
                  <c:v>2.620000000000001</c:v>
                </c:pt>
                <c:pt idx="164" formatCode="General">
                  <c:v>2.6300000000000012</c:v>
                </c:pt>
                <c:pt idx="165" formatCode="General">
                  <c:v>2.6400000000000015</c:v>
                </c:pt>
                <c:pt idx="166" formatCode="General">
                  <c:v>2.6500000000000012</c:v>
                </c:pt>
                <c:pt idx="167" formatCode="General">
                  <c:v>2.660000000000001</c:v>
                </c:pt>
                <c:pt idx="168" formatCode="General">
                  <c:v>2.6700000000000013</c:v>
                </c:pt>
                <c:pt idx="169" formatCode="General">
                  <c:v>2.6800000000000015</c:v>
                </c:pt>
                <c:pt idx="170" formatCode="General">
                  <c:v>2.6900000000000013</c:v>
                </c:pt>
                <c:pt idx="171" formatCode="General">
                  <c:v>2.7000000000000011</c:v>
                </c:pt>
                <c:pt idx="172" formatCode="General">
                  <c:v>2.7100000000000013</c:v>
                </c:pt>
                <c:pt idx="173" formatCode="General">
                  <c:v>2.7200000000000015</c:v>
                </c:pt>
                <c:pt idx="174" formatCode="General">
                  <c:v>2.7300000000000013</c:v>
                </c:pt>
                <c:pt idx="175" formatCode="General">
                  <c:v>2.7400000000000011</c:v>
                </c:pt>
                <c:pt idx="176" formatCode="General">
                  <c:v>2.7500000000000013</c:v>
                </c:pt>
                <c:pt idx="177" formatCode="General">
                  <c:v>2.7600000000000016</c:v>
                </c:pt>
                <c:pt idx="178" formatCode="General">
                  <c:v>2.7700000000000014</c:v>
                </c:pt>
                <c:pt idx="179" formatCode="General">
                  <c:v>2.7800000000000011</c:v>
                </c:pt>
                <c:pt idx="180" formatCode="General">
                  <c:v>2.7900000000000014</c:v>
                </c:pt>
                <c:pt idx="181" formatCode="General">
                  <c:v>2.8000000000000016</c:v>
                </c:pt>
                <c:pt idx="182" formatCode="General">
                  <c:v>2.8100000000000014</c:v>
                </c:pt>
                <c:pt idx="183" formatCode="General">
                  <c:v>2.8200000000000012</c:v>
                </c:pt>
                <c:pt idx="184" formatCode="General">
                  <c:v>2.8300000000000014</c:v>
                </c:pt>
                <c:pt idx="185" formatCode="General">
                  <c:v>2.8400000000000016</c:v>
                </c:pt>
                <c:pt idx="186" formatCode="General">
                  <c:v>2.8500000000000014</c:v>
                </c:pt>
                <c:pt idx="187" formatCode="General">
                  <c:v>2.8600000000000012</c:v>
                </c:pt>
                <c:pt idx="188" formatCode="General">
                  <c:v>2.8700000000000014</c:v>
                </c:pt>
                <c:pt idx="189" formatCode="General">
                  <c:v>2.8800000000000017</c:v>
                </c:pt>
                <c:pt idx="190" formatCode="General">
                  <c:v>2.8900000000000015</c:v>
                </c:pt>
                <c:pt idx="191" formatCode="General">
                  <c:v>2.9000000000000012</c:v>
                </c:pt>
                <c:pt idx="192" formatCode="General">
                  <c:v>2.9100000000000015</c:v>
                </c:pt>
                <c:pt idx="193" formatCode="General">
                  <c:v>2.9200000000000017</c:v>
                </c:pt>
                <c:pt idx="194" formatCode="General">
                  <c:v>2.9300000000000015</c:v>
                </c:pt>
                <c:pt idx="195" formatCode="General">
                  <c:v>2.9400000000000013</c:v>
                </c:pt>
                <c:pt idx="196" formatCode="General">
                  <c:v>2.9500000000000015</c:v>
                </c:pt>
                <c:pt idx="197" formatCode="General">
                  <c:v>2.9600000000000017</c:v>
                </c:pt>
                <c:pt idx="198" formatCode="General">
                  <c:v>2.9700000000000015</c:v>
                </c:pt>
                <c:pt idx="199" formatCode="General">
                  <c:v>2.9800000000000013</c:v>
                </c:pt>
                <c:pt idx="200" formatCode="General">
                  <c:v>2.9900000000000015</c:v>
                </c:pt>
                <c:pt idx="201" formatCode="General">
                  <c:v>3.0000000000000013</c:v>
                </c:pt>
                <c:pt idx="202" formatCode="General">
                  <c:v>3.0100000000000011</c:v>
                </c:pt>
                <c:pt idx="203" formatCode="General">
                  <c:v>3.0200000000000009</c:v>
                </c:pt>
                <c:pt idx="204" formatCode="General">
                  <c:v>3.0300000000000007</c:v>
                </c:pt>
                <c:pt idx="205" formatCode="General">
                  <c:v>3.0400000000000005</c:v>
                </c:pt>
                <c:pt idx="206" formatCode="General">
                  <c:v>3.0500000000000003</c:v>
                </c:pt>
                <c:pt idx="207" formatCode="General">
                  <c:v>3.06</c:v>
                </c:pt>
                <c:pt idx="208" formatCode="General">
                  <c:v>3.07</c:v>
                </c:pt>
                <c:pt idx="209" formatCode="General">
                  <c:v>3.0799999999999996</c:v>
                </c:pt>
                <c:pt idx="210" formatCode="General">
                  <c:v>3.0899999999999994</c:v>
                </c:pt>
                <c:pt idx="211" formatCode="General">
                  <c:v>3.0999999999999992</c:v>
                </c:pt>
                <c:pt idx="212" formatCode="General">
                  <c:v>3.109999999999999</c:v>
                </c:pt>
                <c:pt idx="213" formatCode="General">
                  <c:v>3.1199999999999988</c:v>
                </c:pt>
                <c:pt idx="214" formatCode="General">
                  <c:v>3.1299999999999986</c:v>
                </c:pt>
                <c:pt idx="215" formatCode="General">
                  <c:v>3.1399999999999983</c:v>
                </c:pt>
                <c:pt idx="216" formatCode="General">
                  <c:v>3.1499999999999981</c:v>
                </c:pt>
                <c:pt idx="217" formatCode="General">
                  <c:v>3.1599999999999979</c:v>
                </c:pt>
                <c:pt idx="218" formatCode="General">
                  <c:v>3.1699999999999977</c:v>
                </c:pt>
                <c:pt idx="219" formatCode="General">
                  <c:v>3.1799999999999975</c:v>
                </c:pt>
                <c:pt idx="220" formatCode="General">
                  <c:v>3.1899999999999973</c:v>
                </c:pt>
                <c:pt idx="221" formatCode="General">
                  <c:v>3.1999999999999971</c:v>
                </c:pt>
                <c:pt idx="222" formatCode="General">
                  <c:v>3.2099999999999969</c:v>
                </c:pt>
                <c:pt idx="223" formatCode="General">
                  <c:v>3.2199999999999966</c:v>
                </c:pt>
                <c:pt idx="224" formatCode="General">
                  <c:v>3.2299999999999964</c:v>
                </c:pt>
                <c:pt idx="225" formatCode="General">
                  <c:v>3.2399999999999962</c:v>
                </c:pt>
                <c:pt idx="226" formatCode="General">
                  <c:v>3.249999999999996</c:v>
                </c:pt>
                <c:pt idx="227" formatCode="General">
                  <c:v>3.2599999999999958</c:v>
                </c:pt>
                <c:pt idx="228" formatCode="General">
                  <c:v>3.2699999999999956</c:v>
                </c:pt>
                <c:pt idx="229" formatCode="General">
                  <c:v>3.2799999999999954</c:v>
                </c:pt>
                <c:pt idx="230" formatCode="General">
                  <c:v>3.2899999999999952</c:v>
                </c:pt>
                <c:pt idx="231" formatCode="General">
                  <c:v>3.2999999999999949</c:v>
                </c:pt>
                <c:pt idx="232" formatCode="General">
                  <c:v>3.3099999999999947</c:v>
                </c:pt>
                <c:pt idx="233" formatCode="General">
                  <c:v>3.3199999999999945</c:v>
                </c:pt>
                <c:pt idx="234" formatCode="General">
                  <c:v>3.3299999999999943</c:v>
                </c:pt>
                <c:pt idx="235" formatCode="General">
                  <c:v>3.3399999999999941</c:v>
                </c:pt>
                <c:pt idx="236" formatCode="General">
                  <c:v>3.3499999999999939</c:v>
                </c:pt>
                <c:pt idx="237" formatCode="General">
                  <c:v>3.3599999999999937</c:v>
                </c:pt>
                <c:pt idx="238" formatCode="General">
                  <c:v>3.3699999999999934</c:v>
                </c:pt>
                <c:pt idx="239" formatCode="General">
                  <c:v>3.3799999999999932</c:v>
                </c:pt>
                <c:pt idx="240" formatCode="General">
                  <c:v>3.389999999999993</c:v>
                </c:pt>
                <c:pt idx="241" formatCode="General">
                  <c:v>3.3999999999999928</c:v>
                </c:pt>
                <c:pt idx="242" formatCode="General">
                  <c:v>3.4099999999999926</c:v>
                </c:pt>
                <c:pt idx="243" formatCode="General">
                  <c:v>3.4199999999999924</c:v>
                </c:pt>
                <c:pt idx="244" formatCode="General">
                  <c:v>3.4299999999999922</c:v>
                </c:pt>
                <c:pt idx="245" formatCode="General">
                  <c:v>3.439999999999992</c:v>
                </c:pt>
                <c:pt idx="246" formatCode="General">
                  <c:v>3.4499999999999917</c:v>
                </c:pt>
                <c:pt idx="247" formatCode="General">
                  <c:v>3.4599999999999915</c:v>
                </c:pt>
                <c:pt idx="248" formatCode="General">
                  <c:v>3.4699999999999913</c:v>
                </c:pt>
                <c:pt idx="249" formatCode="General">
                  <c:v>3.4799999999999911</c:v>
                </c:pt>
                <c:pt idx="250" formatCode="General">
                  <c:v>3.4899999999999909</c:v>
                </c:pt>
                <c:pt idx="251" formatCode="General">
                  <c:v>3.4999999999999907</c:v>
                </c:pt>
                <c:pt idx="252" formatCode="General">
                  <c:v>3.5099999999999905</c:v>
                </c:pt>
                <c:pt idx="253" formatCode="General">
                  <c:v>3.5199999999999902</c:v>
                </c:pt>
                <c:pt idx="254" formatCode="General">
                  <c:v>3.52999999999999</c:v>
                </c:pt>
                <c:pt idx="255" formatCode="General">
                  <c:v>3.5399999999999898</c:v>
                </c:pt>
                <c:pt idx="256" formatCode="General">
                  <c:v>3.5499999999999896</c:v>
                </c:pt>
                <c:pt idx="257" formatCode="General">
                  <c:v>3.5599999999999894</c:v>
                </c:pt>
                <c:pt idx="258" formatCode="General">
                  <c:v>3.5699999999999892</c:v>
                </c:pt>
                <c:pt idx="259" formatCode="General">
                  <c:v>3.579999999999989</c:v>
                </c:pt>
                <c:pt idx="260" formatCode="General">
                  <c:v>3.5899999999999888</c:v>
                </c:pt>
                <c:pt idx="261" formatCode="General">
                  <c:v>3.5999999999999885</c:v>
                </c:pt>
                <c:pt idx="262" formatCode="General">
                  <c:v>3.6099999999999883</c:v>
                </c:pt>
                <c:pt idx="263" formatCode="General">
                  <c:v>3.6199999999999881</c:v>
                </c:pt>
                <c:pt idx="264" formatCode="General">
                  <c:v>3.6299999999999879</c:v>
                </c:pt>
                <c:pt idx="265" formatCode="General">
                  <c:v>3.6399999999999877</c:v>
                </c:pt>
                <c:pt idx="266" formatCode="General">
                  <c:v>3.6499999999999875</c:v>
                </c:pt>
                <c:pt idx="267" formatCode="General">
                  <c:v>3.6599999999999873</c:v>
                </c:pt>
                <c:pt idx="268" formatCode="General">
                  <c:v>3.6699999999999871</c:v>
                </c:pt>
                <c:pt idx="269" formatCode="General">
                  <c:v>3.6799999999999868</c:v>
                </c:pt>
                <c:pt idx="270" formatCode="General">
                  <c:v>3.6899999999999866</c:v>
                </c:pt>
                <c:pt idx="271" formatCode="General">
                  <c:v>3.6999999999999864</c:v>
                </c:pt>
                <c:pt idx="272" formatCode="General">
                  <c:v>3.7099999999999862</c:v>
                </c:pt>
                <c:pt idx="273" formatCode="General">
                  <c:v>3.719999999999986</c:v>
                </c:pt>
                <c:pt idx="274" formatCode="General">
                  <c:v>3.7299999999999858</c:v>
                </c:pt>
                <c:pt idx="275" formatCode="General">
                  <c:v>3.7399999999999856</c:v>
                </c:pt>
                <c:pt idx="276" formatCode="General">
                  <c:v>3.7499999999999853</c:v>
                </c:pt>
                <c:pt idx="277" formatCode="General">
                  <c:v>3.7599999999999851</c:v>
                </c:pt>
                <c:pt idx="278" formatCode="General">
                  <c:v>3.7699999999999849</c:v>
                </c:pt>
                <c:pt idx="279" formatCode="General">
                  <c:v>3.7799999999999847</c:v>
                </c:pt>
                <c:pt idx="280" formatCode="General">
                  <c:v>3.7899999999999845</c:v>
                </c:pt>
                <c:pt idx="281" formatCode="General">
                  <c:v>3.7999999999999843</c:v>
                </c:pt>
                <c:pt idx="282" formatCode="General">
                  <c:v>3.8099999999999841</c:v>
                </c:pt>
                <c:pt idx="283" formatCode="General">
                  <c:v>3.8199999999999839</c:v>
                </c:pt>
                <c:pt idx="284" formatCode="General">
                  <c:v>3.8299999999999836</c:v>
                </c:pt>
                <c:pt idx="285" formatCode="General">
                  <c:v>3.8399999999999834</c:v>
                </c:pt>
                <c:pt idx="286" formatCode="General">
                  <c:v>3.8499999999999832</c:v>
                </c:pt>
                <c:pt idx="287" formatCode="General">
                  <c:v>3.859999999999983</c:v>
                </c:pt>
                <c:pt idx="288" formatCode="General">
                  <c:v>3.8699999999999828</c:v>
                </c:pt>
                <c:pt idx="289" formatCode="General">
                  <c:v>3.8799999999999826</c:v>
                </c:pt>
                <c:pt idx="290" formatCode="General">
                  <c:v>3.8899999999999824</c:v>
                </c:pt>
                <c:pt idx="291" formatCode="General">
                  <c:v>3.8999999999999821</c:v>
                </c:pt>
                <c:pt idx="292" formatCode="General">
                  <c:v>3.9099999999999819</c:v>
                </c:pt>
                <c:pt idx="293" formatCode="General">
                  <c:v>3.9199999999999817</c:v>
                </c:pt>
                <c:pt idx="294" formatCode="General">
                  <c:v>3.9299999999999815</c:v>
                </c:pt>
                <c:pt idx="295" formatCode="General">
                  <c:v>3.9399999999999813</c:v>
                </c:pt>
                <c:pt idx="296" formatCode="General">
                  <c:v>3.9499999999999811</c:v>
                </c:pt>
                <c:pt idx="297" formatCode="General">
                  <c:v>3.9599999999999809</c:v>
                </c:pt>
                <c:pt idx="298" formatCode="General">
                  <c:v>3.9699999999999807</c:v>
                </c:pt>
                <c:pt idx="299" formatCode="General">
                  <c:v>3.9799999999999804</c:v>
                </c:pt>
                <c:pt idx="300" formatCode="General">
                  <c:v>3.9899999999999802</c:v>
                </c:pt>
                <c:pt idx="301" formatCode="General">
                  <c:v>3.99999999999998</c:v>
                </c:pt>
                <c:pt idx="302" formatCode="General">
                  <c:v>4.0099999999999802</c:v>
                </c:pt>
                <c:pt idx="303" formatCode="General">
                  <c:v>4.01999999999998</c:v>
                </c:pt>
                <c:pt idx="304" formatCode="General">
                  <c:v>4.0299999999999798</c:v>
                </c:pt>
                <c:pt idx="305" formatCode="General">
                  <c:v>4.0399999999999796</c:v>
                </c:pt>
                <c:pt idx="306" formatCode="General">
                  <c:v>4.0499999999999794</c:v>
                </c:pt>
                <c:pt idx="307" formatCode="General">
                  <c:v>4.0599999999999792</c:v>
                </c:pt>
                <c:pt idx="308" formatCode="General">
                  <c:v>4.069999999999979</c:v>
                </c:pt>
                <c:pt idx="309" formatCode="General">
                  <c:v>4.0799999999999788</c:v>
                </c:pt>
                <c:pt idx="310" formatCode="General">
                  <c:v>4.0899999999999785</c:v>
                </c:pt>
                <c:pt idx="311" formatCode="General">
                  <c:v>4.0999999999999783</c:v>
                </c:pt>
                <c:pt idx="312" formatCode="General">
                  <c:v>4.1099999999999781</c:v>
                </c:pt>
                <c:pt idx="313" formatCode="General">
                  <c:v>4.1199999999999779</c:v>
                </c:pt>
                <c:pt idx="314" formatCode="General">
                  <c:v>4.1299999999999777</c:v>
                </c:pt>
                <c:pt idx="315" formatCode="General">
                  <c:v>4.1399999999999775</c:v>
                </c:pt>
                <c:pt idx="316" formatCode="General">
                  <c:v>4.1499999999999773</c:v>
                </c:pt>
                <c:pt idx="317" formatCode="General">
                  <c:v>4.159999999999977</c:v>
                </c:pt>
                <c:pt idx="318" formatCode="General">
                  <c:v>4.1699999999999768</c:v>
                </c:pt>
                <c:pt idx="319" formatCode="General">
                  <c:v>4.1799999999999766</c:v>
                </c:pt>
                <c:pt idx="320" formatCode="General">
                  <c:v>4.1899999999999764</c:v>
                </c:pt>
                <c:pt idx="321" formatCode="General">
                  <c:v>4.1999999999999762</c:v>
                </c:pt>
                <c:pt idx="322" formatCode="General">
                  <c:v>4.209999999999976</c:v>
                </c:pt>
                <c:pt idx="323" formatCode="General">
                  <c:v>4.2199999999999758</c:v>
                </c:pt>
                <c:pt idx="324" formatCode="General">
                  <c:v>4.2299999999999756</c:v>
                </c:pt>
                <c:pt idx="325" formatCode="General">
                  <c:v>4.2399999999999753</c:v>
                </c:pt>
                <c:pt idx="326" formatCode="General">
                  <c:v>4.2499999999999751</c:v>
                </c:pt>
                <c:pt idx="327" formatCode="General">
                  <c:v>4.2599999999999749</c:v>
                </c:pt>
                <c:pt idx="328" formatCode="General">
                  <c:v>4.2699999999999747</c:v>
                </c:pt>
                <c:pt idx="329" formatCode="General">
                  <c:v>4.2799999999999745</c:v>
                </c:pt>
                <c:pt idx="330" formatCode="General">
                  <c:v>4.2899999999999743</c:v>
                </c:pt>
                <c:pt idx="331" formatCode="General">
                  <c:v>4.2999999999999741</c:v>
                </c:pt>
                <c:pt idx="332" formatCode="General">
                  <c:v>4.3099999999999739</c:v>
                </c:pt>
                <c:pt idx="333" formatCode="General">
                  <c:v>4.3199999999999736</c:v>
                </c:pt>
                <c:pt idx="334" formatCode="General">
                  <c:v>4.3299999999999734</c:v>
                </c:pt>
                <c:pt idx="335" formatCode="General">
                  <c:v>4.3399999999999732</c:v>
                </c:pt>
                <c:pt idx="336" formatCode="General">
                  <c:v>4.349999999999973</c:v>
                </c:pt>
                <c:pt idx="337" formatCode="General">
                  <c:v>4.3599999999999728</c:v>
                </c:pt>
                <c:pt idx="338" formatCode="General">
                  <c:v>4.3699999999999726</c:v>
                </c:pt>
                <c:pt idx="339" formatCode="General">
                  <c:v>4.3799999999999724</c:v>
                </c:pt>
                <c:pt idx="340" formatCode="General">
                  <c:v>4.3899999999999721</c:v>
                </c:pt>
                <c:pt idx="341" formatCode="General">
                  <c:v>4.3999999999999719</c:v>
                </c:pt>
                <c:pt idx="342" formatCode="General">
                  <c:v>4.4099999999999717</c:v>
                </c:pt>
                <c:pt idx="343" formatCode="General">
                  <c:v>4.4199999999999715</c:v>
                </c:pt>
                <c:pt idx="344" formatCode="General">
                  <c:v>4.4299999999999713</c:v>
                </c:pt>
                <c:pt idx="345" formatCode="General">
                  <c:v>4.4399999999999711</c:v>
                </c:pt>
                <c:pt idx="346" formatCode="General">
                  <c:v>4.4499999999999709</c:v>
                </c:pt>
                <c:pt idx="347" formatCode="General">
                  <c:v>4.4599999999999707</c:v>
                </c:pt>
                <c:pt idx="348" formatCode="General">
                  <c:v>4.4699999999999704</c:v>
                </c:pt>
                <c:pt idx="349" formatCode="General">
                  <c:v>4.4799999999999702</c:v>
                </c:pt>
                <c:pt idx="350" formatCode="General">
                  <c:v>4.48999999999997</c:v>
                </c:pt>
                <c:pt idx="351" formatCode="General">
                  <c:v>4.4999999999999698</c:v>
                </c:pt>
                <c:pt idx="352" formatCode="General">
                  <c:v>4.5099999999999696</c:v>
                </c:pt>
                <c:pt idx="353" formatCode="General">
                  <c:v>4.5199999999999694</c:v>
                </c:pt>
                <c:pt idx="354" formatCode="General">
                  <c:v>4.5299999999999692</c:v>
                </c:pt>
                <c:pt idx="355" formatCode="General">
                  <c:v>4.5399999999999689</c:v>
                </c:pt>
                <c:pt idx="356" formatCode="General">
                  <c:v>4.5499999999999687</c:v>
                </c:pt>
                <c:pt idx="357" formatCode="General">
                  <c:v>4.5599999999999685</c:v>
                </c:pt>
                <c:pt idx="358" formatCode="General">
                  <c:v>4.5699999999999683</c:v>
                </c:pt>
                <c:pt idx="359" formatCode="General">
                  <c:v>4.5799999999999681</c:v>
                </c:pt>
                <c:pt idx="360" formatCode="General">
                  <c:v>4.5899999999999679</c:v>
                </c:pt>
                <c:pt idx="361" formatCode="General">
                  <c:v>4.5999999999999677</c:v>
                </c:pt>
                <c:pt idx="362" formatCode="General">
                  <c:v>4.6099999999999675</c:v>
                </c:pt>
                <c:pt idx="363" formatCode="General">
                  <c:v>4.6199999999999672</c:v>
                </c:pt>
                <c:pt idx="364" formatCode="General">
                  <c:v>4.629999999999967</c:v>
                </c:pt>
                <c:pt idx="365" formatCode="General">
                  <c:v>4.6399999999999668</c:v>
                </c:pt>
                <c:pt idx="366" formatCode="General">
                  <c:v>4.6499999999999666</c:v>
                </c:pt>
                <c:pt idx="367" formatCode="General">
                  <c:v>4.6599999999999664</c:v>
                </c:pt>
                <c:pt idx="368" formatCode="General">
                  <c:v>4.6699999999999662</c:v>
                </c:pt>
                <c:pt idx="369" formatCode="General">
                  <c:v>4.679999999999966</c:v>
                </c:pt>
                <c:pt idx="370" formatCode="General">
                  <c:v>4.6899999999999658</c:v>
                </c:pt>
                <c:pt idx="371" formatCode="General">
                  <c:v>4.6999999999999655</c:v>
                </c:pt>
                <c:pt idx="372" formatCode="General">
                  <c:v>4.7099999999999653</c:v>
                </c:pt>
                <c:pt idx="373" formatCode="General">
                  <c:v>4.7199999999999651</c:v>
                </c:pt>
                <c:pt idx="374" formatCode="General">
                  <c:v>4.7299999999999649</c:v>
                </c:pt>
                <c:pt idx="375" formatCode="General">
                  <c:v>4.7399999999999647</c:v>
                </c:pt>
                <c:pt idx="376" formatCode="General">
                  <c:v>4.7499999999999645</c:v>
                </c:pt>
                <c:pt idx="377" formatCode="General">
                  <c:v>4.7599999999999643</c:v>
                </c:pt>
                <c:pt idx="378" formatCode="General">
                  <c:v>4.769999999999964</c:v>
                </c:pt>
                <c:pt idx="379" formatCode="General">
                  <c:v>4.7799999999999638</c:v>
                </c:pt>
                <c:pt idx="380" formatCode="General">
                  <c:v>4.7899999999999636</c:v>
                </c:pt>
                <c:pt idx="381" formatCode="General">
                  <c:v>4.7999999999999634</c:v>
                </c:pt>
                <c:pt idx="382" formatCode="General">
                  <c:v>4.8099999999999632</c:v>
                </c:pt>
                <c:pt idx="383" formatCode="General">
                  <c:v>4.819999999999963</c:v>
                </c:pt>
                <c:pt idx="384" formatCode="General">
                  <c:v>4.8299999999999628</c:v>
                </c:pt>
                <c:pt idx="385" formatCode="General">
                  <c:v>4.8399999999999626</c:v>
                </c:pt>
                <c:pt idx="386" formatCode="General">
                  <c:v>4.8499999999999623</c:v>
                </c:pt>
                <c:pt idx="387" formatCode="General">
                  <c:v>4.8599999999999621</c:v>
                </c:pt>
                <c:pt idx="388" formatCode="General">
                  <c:v>4.8699999999999619</c:v>
                </c:pt>
                <c:pt idx="389" formatCode="General">
                  <c:v>4.8799999999999617</c:v>
                </c:pt>
                <c:pt idx="390" formatCode="General">
                  <c:v>4.8899999999999615</c:v>
                </c:pt>
                <c:pt idx="391" formatCode="General">
                  <c:v>4.8999999999999613</c:v>
                </c:pt>
                <c:pt idx="392" formatCode="General">
                  <c:v>4.9099999999999611</c:v>
                </c:pt>
                <c:pt idx="393" formatCode="General">
                  <c:v>4.9199999999999608</c:v>
                </c:pt>
                <c:pt idx="394" formatCode="General">
                  <c:v>4.9299999999999606</c:v>
                </c:pt>
                <c:pt idx="395" formatCode="General">
                  <c:v>4.9399999999999604</c:v>
                </c:pt>
                <c:pt idx="396" formatCode="General">
                  <c:v>4.9499999999999602</c:v>
                </c:pt>
                <c:pt idx="397" formatCode="General">
                  <c:v>4.95999999999996</c:v>
                </c:pt>
                <c:pt idx="398" formatCode="General">
                  <c:v>4.9699999999999598</c:v>
                </c:pt>
                <c:pt idx="399" formatCode="General">
                  <c:v>4.9799999999999596</c:v>
                </c:pt>
                <c:pt idx="400" formatCode="General">
                  <c:v>4.9899999999999594</c:v>
                </c:pt>
                <c:pt idx="401" formatCode="General">
                  <c:v>4.9999999999999591</c:v>
                </c:pt>
              </c:numCache>
            </c:numRef>
          </c:yVal>
          <c:smooth val="0"/>
        </c:ser>
        <c:ser>
          <c:idx val="4"/>
          <c:order val="4"/>
          <c:tx>
            <c:v>Bundslamshøjde scenarie 2</c:v>
          </c:tx>
          <c:spPr>
            <a:ln>
              <a:solidFill>
                <a:schemeClr val="accent6">
                  <a:lumMod val="50000"/>
                </a:schemeClr>
              </a:solidFill>
              <a:prstDash val="sysDash"/>
            </a:ln>
          </c:spPr>
          <c:marker>
            <c:symbol val="none"/>
          </c:marker>
          <c:xVal>
            <c:numRef>
              <c:f>'Beregninger scenarie 2'!$J$1538:$J$1939</c:f>
              <c:numCache>
                <c:formatCode>#,##0.00</c:formatCode>
                <c:ptCount val="402"/>
                <c:pt idx="0" formatCode="General">
                  <c:v>0</c:v>
                </c:pt>
                <c:pt idx="1">
                  <c:v>0</c:v>
                </c:pt>
                <c:pt idx="2">
                  <c:v>8.9539764029325183E-5</c:v>
                </c:pt>
                <c:pt idx="3">
                  <c:v>2.8424225556902821E-4</c:v>
                </c:pt>
                <c:pt idx="4">
                  <c:v>5.5866229468892509E-4</c:v>
                </c:pt>
                <c:pt idx="5">
                  <c:v>9.0234908129226067E-4</c:v>
                </c:pt>
                <c:pt idx="6">
                  <c:v>1.3088908571042364E-3</c:v>
                </c:pt>
                <c:pt idx="7">
                  <c:v>1.7737891887326411E-3</c:v>
                </c:pt>
                <c:pt idx="8">
                  <c:v>2.2936491044028263E-3</c:v>
                </c:pt>
                <c:pt idx="9">
                  <c:v>2.865786950706971E-3</c:v>
                </c:pt>
                <c:pt idx="10">
                  <c:v>3.4880122877038035E-3</c:v>
                </c:pt>
                <c:pt idx="11">
                  <c:v>4.1584948404117502E-3</c:v>
                </c:pt>
                <c:pt idx="12">
                  <c:v>4.8756777463295859E-3</c:v>
                </c:pt>
                <c:pt idx="13">
                  <c:v>5.6382180578462109E-3</c:v>
                </c:pt>
                <c:pt idx="14">
                  <c:v>6.4449442821559767E-3</c:v>
                </c:pt>
                <c:pt idx="15">
                  <c:v>7.2948250902555994E-3</c:v>
                </c:pt>
                <c:pt idx="16">
                  <c:v>8.1869456367307525E-3</c:v>
                </c:pt>
                <c:pt idx="17">
                  <c:v>9.1204892350155251E-3</c:v>
                </c:pt>
                <c:pt idx="18">
                  <c:v>1.0094722904823546E-2</c:v>
                </c:pt>
                <c:pt idx="19">
                  <c:v>1.1108985785131371E-2</c:v>
                </c:pt>
                <c:pt idx="20">
                  <c:v>1.2162679710933383E-2</c:v>
                </c:pt>
                <c:pt idx="21">
                  <c:v>1.3255261452918244E-2</c:v>
                </c:pt>
                <c:pt idx="22">
                  <c:v>1.4386236255195006E-2</c:v>
                </c:pt>
                <c:pt idx="23">
                  <c:v>1.5555152400378138E-2</c:v>
                </c:pt>
                <c:pt idx="24">
                  <c:v>1.6761596597927395E-2</c:v>
                </c:pt>
                <c:pt idx="25">
                  <c:v>1.8005190039589045E-2</c:v>
                </c:pt>
                <c:pt idx="26">
                  <c:v>1.9285585000890407E-2</c:v>
                </c:pt>
                <c:pt idx="27">
                  <c:v>2.0602461893727279E-2</c:v>
                </c:pt>
                <c:pt idx="28">
                  <c:v>2.1955526694735814E-2</c:v>
                </c:pt>
                <c:pt idx="29">
                  <c:v>2.3344508689127779E-2</c:v>
                </c:pt>
                <c:pt idx="30">
                  <c:v>2.4769158481229965E-2</c:v>
                </c:pt>
                <c:pt idx="31">
                  <c:v>2.62292462319802E-2</c:v>
                </c:pt>
                <c:pt idx="32">
                  <c:v>2.7724560090725429E-2</c:v>
                </c:pt>
                <c:pt idx="33">
                  <c:v>2.9254904794300075E-2</c:v>
                </c:pt>
                <c:pt idx="34">
                  <c:v>3.082010041087237E-2</c:v>
                </c:pt>
                <c:pt idx="35">
                  <c:v>3.2419981209686803E-2</c:v>
                </c:pt>
                <c:pt idx="36">
                  <c:v>3.4054394640787834E-2</c:v>
                </c:pt>
                <c:pt idx="37">
                  <c:v>3.5723200411231545E-2</c:v>
                </c:pt>
                <c:pt idx="38">
                  <c:v>3.7426269646284684E-2</c:v>
                </c:pt>
                <c:pt idx="39">
                  <c:v>3.9163484125762232E-2</c:v>
                </c:pt>
                <c:pt idx="40">
                  <c:v>4.0934735587030313E-2</c:v>
                </c:pt>
                <c:pt idx="41">
                  <c:v>4.2739925087353123E-2</c:v>
                </c:pt>
                <c:pt idx="42">
                  <c:v>4.4578962419232752E-2</c:v>
                </c:pt>
                <c:pt idx="43">
                  <c:v>4.6451765573210409E-2</c:v>
                </c:pt>
                <c:pt idx="44">
                  <c:v>4.8358260243294621E-2</c:v>
                </c:pt>
                <c:pt idx="45">
                  <c:v>5.0298379370775873E-2</c:v>
                </c:pt>
                <c:pt idx="46">
                  <c:v>5.2272062722696404E-2</c:v>
                </c:pt>
                <c:pt idx="47">
                  <c:v>5.4279256501681632E-2</c:v>
                </c:pt>
                <c:pt idx="48">
                  <c:v>5.6319912984216916E-2</c:v>
                </c:pt>
                <c:pt idx="49">
                  <c:v>5.8393990184781405E-2</c:v>
                </c:pt>
                <c:pt idx="50">
                  <c:v>6.0501451543533515E-2</c:v>
                </c:pt>
                <c:pt idx="51">
                  <c:v>6.2642265635491676E-2</c:v>
                </c:pt>
                <c:pt idx="52">
                  <c:v>6.4816405899369878E-2</c:v>
                </c:pt>
                <c:pt idx="53">
                  <c:v>6.7023850384416911E-2</c:v>
                </c:pt>
                <c:pt idx="54">
                  <c:v>6.9264581513776999E-2</c:v>
                </c:pt>
                <c:pt idx="55">
                  <c:v>7.1538585863033938E-2</c:v>
                </c:pt>
                <c:pt idx="56">
                  <c:v>7.3845853952733978E-2</c:v>
                </c:pt>
                <c:pt idx="57">
                  <c:v>7.6186380053795522E-2</c:v>
                </c:pt>
                <c:pt idx="58">
                  <c:v>7.856016200481758E-2</c:v>
                </c:pt>
                <c:pt idx="59">
                  <c:v>8.096720104038925E-2</c:v>
                </c:pt>
                <c:pt idx="60">
                  <c:v>8.3407501629584491E-2</c:v>
                </c:pt>
                <c:pt idx="61">
                  <c:v>8.5881071323898536E-2</c:v>
                </c:pt>
                <c:pt idx="62">
                  <c:v>8.8387920613947346E-2</c:v>
                </c:pt>
                <c:pt idx="63">
                  <c:v>9.0928062794311093E-2</c:v>
                </c:pt>
                <c:pt idx="64">
                  <c:v>9.3501513835953287E-2</c:v>
                </c:pt>
                <c:pt idx="65">
                  <c:v>9.6108292265696268E-2</c:v>
                </c:pt>
                <c:pt idx="66">
                  <c:v>9.8748419052275646E-2</c:v>
                </c:pt>
                <c:pt idx="67">
                  <c:v>0.10142191749853489</c:v>
                </c:pt>
                <c:pt idx="68">
                  <c:v>0.10412881313935636</c:v>
                </c:pt>
                <c:pt idx="69">
                  <c:v>0.10686913364495715</c:v>
                </c:pt>
                <c:pt idx="70">
                  <c:v>0.10964290872920598</c:v>
                </c:pt>
                <c:pt idx="71">
                  <c:v>0.11245017006264463</c:v>
                </c:pt>
                <c:pt idx="72">
                  <c:v>0.11529095118992067</c:v>
                </c:pt>
                <c:pt idx="73">
                  <c:v>0.1181652874513598</c:v>
                </c:pt>
                <c:pt idx="74">
                  <c:v>0.12107321590842689</c:v>
                </c:pt>
                <c:pt idx="75">
                  <c:v>0.12401477527284153</c:v>
                </c:pt>
                <c:pt idx="76">
                  <c:v>0.12699000583913267</c:v>
                </c:pt>
                <c:pt idx="77">
                  <c:v>0.12999894942042955</c:v>
                </c:pt>
                <c:pt idx="78">
                  <c:v>0.13304164928730239</c:v>
                </c:pt>
                <c:pt idx="79">
                  <c:v>0.13611815010947867</c:v>
                </c:pt>
                <c:pt idx="80">
                  <c:v>0.13922849790027061</c:v>
                </c:pt>
                <c:pt idx="81">
                  <c:v>0.14237273996356453</c:v>
                </c:pt>
                <c:pt idx="82">
                  <c:v>0.14555092484322785</c:v>
                </c:pt>
                <c:pt idx="83">
                  <c:v>0.14876310227480374</c:v>
                </c:pt>
                <c:pt idx="84">
                  <c:v>0.15200932313936741</c:v>
                </c:pt>
                <c:pt idx="85">
                  <c:v>0.15528963941942933</c:v>
                </c:pt>
                <c:pt idx="86">
                  <c:v>0.15860410415677684</c:v>
                </c:pt>
                <c:pt idx="87">
                  <c:v>0.16195277141215161</c:v>
                </c:pt>
                <c:pt idx="88">
                  <c:v>0.16533569622666799</c:v>
                </c:pt>
                <c:pt idx="89">
                  <c:v>0.16875293458488336</c:v>
                </c:pt>
                <c:pt idx="90">
                  <c:v>0.17220454337943358</c:v>
                </c:pt>
                <c:pt idx="91">
                  <c:v>0.17569058037715868</c:v>
                </c:pt>
                <c:pt idx="92">
                  <c:v>0.17921110418664002</c:v>
                </c:pt>
                <c:pt idx="93">
                  <c:v>0.18276617422708197</c:v>
                </c:pt>
                <c:pt idx="94">
                  <c:v>0.18635585069847063</c:v>
                </c:pt>
                <c:pt idx="95">
                  <c:v>0.18998019455294793</c:v>
                </c:pt>
                <c:pt idx="96">
                  <c:v>0.19363926746734175</c:v>
                </c:pt>
                <c:pt idx="97">
                  <c:v>0.19733313181679862</c:v>
                </c:pt>
                <c:pt idx="98">
                  <c:v>0.20106185064946414</c:v>
                </c:pt>
                <c:pt idx="99">
                  <c:v>0.20482548766216468</c:v>
                </c:pt>
                <c:pt idx="100">
                  <c:v>0.20862410717704091</c:v>
                </c:pt>
                <c:pt idx="101">
                  <c:v>0.2124577741190915</c:v>
                </c:pt>
                <c:pt idx="102">
                  <c:v>0.21632655399458431</c:v>
                </c:pt>
                <c:pt idx="103">
                  <c:v>0.22023051287029527</c:v>
                </c:pt>
                <c:pt idx="104">
                  <c:v>0.22416971735353841</c:v>
                </c:pt>
                <c:pt idx="105">
                  <c:v>0.22814423457295113</c:v>
                </c:pt>
                <c:pt idx="106">
                  <c:v>0.23215413216000153</c:v>
                </c:pt>
                <c:pt idx="107">
                  <c:v>0.23619947823118587</c:v>
                </c:pt>
                <c:pt idx="108">
                  <c:v>0.2402803413708853</c:v>
                </c:pt>
                <c:pt idx="109">
                  <c:v>0.24439679061485572</c:v>
                </c:pt>
                <c:pt idx="110">
                  <c:v>0.24854889543431888</c:v>
                </c:pt>
                <c:pt idx="111">
                  <c:v>0.25273672572063549</c:v>
                </c:pt>
                <c:pt idx="112">
                  <c:v>0.25696035177052873</c:v>
                </c:pt>
                <c:pt idx="113">
                  <c:v>0.26121984427184053</c:v>
                </c:pt>
                <c:pt idx="114">
                  <c:v>0.26551527428979527</c:v>
                </c:pt>
                <c:pt idx="115">
                  <c:v>0.26984671325375081</c:v>
                </c:pt>
                <c:pt idx="116">
                  <c:v>0.27421423294441694</c:v>
                </c:pt>
                <c:pt idx="117">
                  <c:v>0.27861790548152154</c:v>
                </c:pt>
                <c:pt idx="118">
                  <c:v>0.28305780331190661</c:v>
                </c:pt>
                <c:pt idx="119">
                  <c:v>0.28753399919803752</c:v>
                </c:pt>
                <c:pt idx="120">
                  <c:v>0.29204656620690633</c:v>
                </c:pt>
                <c:pt idx="121">
                  <c:v>0.29659557769931788</c:v>
                </c:pt>
                <c:pt idx="122">
                  <c:v>0.3011811073195384</c:v>
                </c:pt>
                <c:pt idx="123">
                  <c:v>0.30580322898529694</c:v>
                </c:pt>
                <c:pt idx="124">
                  <c:v>0.31046201687812253</c:v>
                </c:pt>
                <c:pt idx="125">
                  <c:v>0.31515754543400559</c:v>
                </c:pt>
                <c:pt idx="126">
                  <c:v>0.3198898893343719</c:v>
                </c:pt>
                <c:pt idx="127">
                  <c:v>0.32465912349735404</c:v>
                </c:pt>
                <c:pt idx="128">
                  <c:v>0.32946532306935278</c:v>
                </c:pt>
                <c:pt idx="129">
                  <c:v>0.33430856341687509</c:v>
                </c:pt>
                <c:pt idx="130">
                  <c:v>0.33918892011863822</c:v>
                </c:pt>
                <c:pt idx="131">
                  <c:v>0.34410646895793218</c:v>
                </c:pt>
                <c:pt idx="132">
                  <c:v>0.34906128591522784</c:v>
                </c:pt>
                <c:pt idx="133">
                  <c:v>0.35405344716102355</c:v>
                </c:pt>
                <c:pt idx="134">
                  <c:v>0.3590830290489227</c:v>
                </c:pt>
                <c:pt idx="135">
                  <c:v>0.36415010810892934</c:v>
                </c:pt>
                <c:pt idx="136">
                  <c:v>0.36925476104095994</c:v>
                </c:pt>
                <c:pt idx="137">
                  <c:v>0.37439706470855727</c:v>
                </c:pt>
                <c:pt idx="138">
                  <c:v>0.37957709613280544</c:v>
                </c:pt>
                <c:pt idx="139">
                  <c:v>0.38479493248643265</c:v>
                </c:pt>
                <c:pt idx="140">
                  <c:v>0.39005065108810061</c:v>
                </c:pt>
                <c:pt idx="141">
                  <c:v>0.39534432939686942</c:v>
                </c:pt>
                <c:pt idx="142">
                  <c:v>0.40067604500683479</c:v>
                </c:pt>
                <c:pt idx="143">
                  <c:v>0.40604587564193129</c:v>
                </c:pt>
                <c:pt idx="144">
                  <c:v>0.41145389915089342</c:v>
                </c:pt>
                <c:pt idx="145">
                  <c:v>0.41690019350237206</c:v>
                </c:pt>
                <c:pt idx="146">
                  <c:v>0.42238483678019911</c:v>
                </c:pt>
                <c:pt idx="147">
                  <c:v>0.4279079071787959</c:v>
                </c:pt>
                <c:pt idx="148">
                  <c:v>0.43346948299872112</c:v>
                </c:pt>
                <c:pt idx="149">
                  <c:v>0.43906964264235099</c:v>
                </c:pt>
                <c:pt idx="150">
                  <c:v>0.44470846460969127</c:v>
                </c:pt>
                <c:pt idx="151">
                  <c:v>0.4503860274943125</c:v>
                </c:pt>
                <c:pt idx="152">
                  <c:v>0.45610240997940732</c:v>
                </c:pt>
                <c:pt idx="153">
                  <c:v>0.46185769083396583</c:v>
                </c:pt>
                <c:pt idx="154">
                  <c:v>0.46765194890906048</c:v>
                </c:pt>
                <c:pt idx="155">
                  <c:v>0.4734852631342451</c:v>
                </c:pt>
                <c:pt idx="156">
                  <c:v>0.47935771251405601</c:v>
                </c:pt>
                <c:pt idx="157">
                  <c:v>0.48526937612461818</c:v>
                </c:pt>
                <c:pt idx="158">
                  <c:v>0.49122033311034841</c:v>
                </c:pt>
                <c:pt idx="159">
                  <c:v>0.49721066268075559</c:v>
                </c:pt>
                <c:pt idx="160">
                  <c:v>0.5032404441073336</c:v>
                </c:pt>
                <c:pt idx="161">
                  <c:v>0.50930975672054368</c:v>
                </c:pt>
                <c:pt idx="162">
                  <c:v>0.5154186799068845</c:v>
                </c:pt>
                <c:pt idx="163">
                  <c:v>0.52156729310604577</c:v>
                </c:pt>
                <c:pt idx="164">
                  <c:v>0.52775567580814309</c:v>
                </c:pt>
                <c:pt idx="165">
                  <c:v>0.53398390755103353</c:v>
                </c:pt>
                <c:pt idx="166">
                  <c:v>0.54025206791770575</c:v>
                </c:pt>
                <c:pt idx="167">
                  <c:v>0.54656023653374597</c:v>
                </c:pt>
                <c:pt idx="168">
                  <c:v>0.55290849306487322</c:v>
                </c:pt>
                <c:pt idx="169">
                  <c:v>0.55929691721454811</c:v>
                </c:pt>
                <c:pt idx="170">
                  <c:v>0.56572558872164636</c:v>
                </c:pt>
                <c:pt idx="171">
                  <c:v>0.57219458735819739</c:v>
                </c:pt>
                <c:pt idx="172">
                  <c:v>0.57870399292718855</c:v>
                </c:pt>
                <c:pt idx="173">
                  <c:v>0.5852538852604301</c:v>
                </c:pt>
                <c:pt idx="174">
                  <c:v>0.59184434421647669</c:v>
                </c:pt>
                <c:pt idx="175">
                  <c:v>0.59847544967861399</c:v>
                </c:pt>
                <c:pt idx="176">
                  <c:v>0.60514728155289343</c:v>
                </c:pt>
                <c:pt idx="177">
                  <c:v>0.61185991976622534</c:v>
                </c:pt>
                <c:pt idx="178">
                  <c:v>0.61861344426452658</c:v>
                </c:pt>
                <c:pt idx="179">
                  <c:v>0.62540793501091541</c:v>
                </c:pt>
                <c:pt idx="180">
                  <c:v>0.63224347198395903</c:v>
                </c:pt>
                <c:pt idx="181">
                  <c:v>0.63912013517596822</c:v>
                </c:pt>
                <c:pt idx="182">
                  <c:v>0.64603800459133953</c:v>
                </c:pt>
                <c:pt idx="183">
                  <c:v>0.65299716024494192</c:v>
                </c:pt>
                <c:pt idx="184">
                  <c:v>0.65999768216054988</c:v>
                </c:pt>
                <c:pt idx="185">
                  <c:v>0.6670396503693159</c:v>
                </c:pt>
                <c:pt idx="186">
                  <c:v>0.67412314490828829</c:v>
                </c:pt>
                <c:pt idx="187">
                  <c:v>0.68124824581896704</c:v>
                </c:pt>
                <c:pt idx="188">
                  <c:v>0.68841503314590036</c:v>
                </c:pt>
                <c:pt idx="189">
                  <c:v>0.69562358693531823</c:v>
                </c:pt>
                <c:pt idx="190">
                  <c:v>0.70287398723380434</c:v>
                </c:pt>
                <c:pt idx="191">
                  <c:v>0.71016631408700415</c:v>
                </c:pt>
                <c:pt idx="192">
                  <c:v>0.71750064753836573</c:v>
                </c:pt>
                <c:pt idx="193">
                  <c:v>0.72487706762791704</c:v>
                </c:pt>
                <c:pt idx="194">
                  <c:v>0.73229565439107647</c:v>
                </c:pt>
                <c:pt idx="195">
                  <c:v>0.7397564878574947</c:v>
                </c:pt>
                <c:pt idx="196">
                  <c:v>0.7472596480499254</c:v>
                </c:pt>
                <c:pt idx="197">
                  <c:v>0.75480521498313258</c:v>
                </c:pt>
                <c:pt idx="198">
                  <c:v>0.76239326866282076</c:v>
                </c:pt>
                <c:pt idx="199">
                  <c:v>0.77002388908459918</c:v>
                </c:pt>
                <c:pt idx="200">
                  <c:v>0.7776971562329702</c:v>
                </c:pt>
                <c:pt idx="201">
                  <c:v>0.78541315008034662</c:v>
                </c:pt>
                <c:pt idx="202">
                  <c:v>0.79317195058609646</c:v>
                </c:pt>
                <c:pt idx="203">
                  <c:v>0.80097363769561247</c:v>
                </c:pt>
                <c:pt idx="204">
                  <c:v>0.80881829133940453</c:v>
                </c:pt>
                <c:pt idx="205">
                  <c:v>0.81670599143222034</c:v>
                </c:pt>
                <c:pt idx="206">
                  <c:v>0.82463681787218812</c:v>
                </c:pt>
                <c:pt idx="207">
                  <c:v>0.83261085053998207</c:v>
                </c:pt>
                <c:pt idx="208">
                  <c:v>0.84062816929800943</c:v>
                </c:pt>
                <c:pt idx="209">
                  <c:v>0.84868885398962168</c:v>
                </c:pt>
                <c:pt idx="210">
                  <c:v>0.85679298443834584</c:v>
                </c:pt>
                <c:pt idx="211">
                  <c:v>0.86494064044713725</c:v>
                </c:pt>
                <c:pt idx="212">
                  <c:v>0.87313190179764955</c:v>
                </c:pt>
                <c:pt idx="213">
                  <c:v>0.88136684824952805</c:v>
                </c:pt>
                <c:pt idx="214">
                  <c:v>0.88964555953972158</c:v>
                </c:pt>
                <c:pt idx="215">
                  <c:v>0.8979681153818112</c:v>
                </c:pt>
                <c:pt idx="216">
                  <c:v>0.90633459546535744</c:v>
                </c:pt>
                <c:pt idx="217">
                  <c:v>0.91474507945526651</c:v>
                </c:pt>
                <c:pt idx="218">
                  <c:v>0.92319964699117352</c:v>
                </c:pt>
                <c:pt idx="219">
                  <c:v>0.93169837768684127</c:v>
                </c:pt>
                <c:pt idx="220">
                  <c:v>0.94024135112957563</c:v>
                </c:pt>
                <c:pt idx="221">
                  <c:v>0.94882864687965773</c:v>
                </c:pt>
                <c:pt idx="222">
                  <c:v>0.95746034446979134</c:v>
                </c:pt>
                <c:pt idx="223">
                  <c:v>0.96613652340456568</c:v>
                </c:pt>
                <c:pt idx="224">
                  <c:v>0.97485726315993115</c:v>
                </c:pt>
                <c:pt idx="225">
                  <c:v>0.98362264318269044</c:v>
                </c:pt>
                <c:pt idx="226">
                  <c:v>0.99243274289000605</c:v>
                </c:pt>
                <c:pt idx="227">
                  <c:v>1.0012876416689178</c:v>
                </c:pt>
                <c:pt idx="228">
                  <c:v>1.0101874188758746</c:v>
                </c:pt>
                <c:pt idx="229">
                  <c:v>1.0191321538362803</c:v>
                </c:pt>
                <c:pt idx="230">
                  <c:v>1.0281219258440517</c:v>
                </c:pt>
                <c:pt idx="231">
                  <c:v>1.0371568141611891</c:v>
                </c:pt>
                <c:pt idx="232">
                  <c:v>1.046236898017356</c:v>
                </c:pt>
                <c:pt idx="233">
                  <c:v>1.055362256609476</c:v>
                </c:pt>
                <c:pt idx="234">
                  <c:v>1.0645329691013354</c:v>
                </c:pt>
                <c:pt idx="235">
                  <c:v>1.0737491146232023</c:v>
                </c:pt>
                <c:pt idx="236">
                  <c:v>1.0830107722714504</c:v>
                </c:pt>
                <c:pt idx="237">
                  <c:v>1.0923180211081982</c:v>
                </c:pt>
                <c:pt idx="238">
                  <c:v>1.1016709401609588</c:v>
                </c:pt>
                <c:pt idx="239">
                  <c:v>1.1110696084222951</c:v>
                </c:pt>
                <c:pt idx="240">
                  <c:v>1.1205141048494891</c:v>
                </c:pt>
                <c:pt idx="241">
                  <c:v>1.1300045083642185</c:v>
                </c:pt>
                <c:pt idx="242">
                  <c:v>1.1395408978522454</c:v>
                </c:pt>
                <c:pt idx="243">
                  <c:v>1.1491233521631099</c:v>
                </c:pt>
                <c:pt idx="244">
                  <c:v>1.1587519501098358</c:v>
                </c:pt>
                <c:pt idx="245">
                  <c:v>1.168426770468644</c:v>
                </c:pt>
                <c:pt idx="246">
                  <c:v>1.1781478919786745</c:v>
                </c:pt>
                <c:pt idx="247">
                  <c:v>1.1879153933417164</c:v>
                </c:pt>
                <c:pt idx="248">
                  <c:v>1.1977293532219455</c:v>
                </c:pt>
                <c:pt idx="249">
                  <c:v>1.2075898502456706</c:v>
                </c:pt>
                <c:pt idx="250">
                  <c:v>1.2174969630010883</c:v>
                </c:pt>
                <c:pt idx="251">
                  <c:v>1.2274507700380424</c:v>
                </c:pt>
                <c:pt idx="252">
                  <c:v>1.2374513498677933</c:v>
                </c:pt>
                <c:pt idx="253">
                  <c:v>1.2474987809627922</c:v>
                </c:pt>
                <c:pt idx="254">
                  <c:v>1.2575931417564672</c:v>
                </c:pt>
                <c:pt idx="255">
                  <c:v>1.2677345106430087</c:v>
                </c:pt>
                <c:pt idx="256">
                  <c:v>1.2779229659771656</c:v>
                </c:pt>
                <c:pt idx="257">
                  <c:v>1.2881585860740505</c:v>
                </c:pt>
                <c:pt idx="258">
                  <c:v>1.298441449208946</c:v>
                </c:pt>
                <c:pt idx="259">
                  <c:v>1.3087716336171211</c:v>
                </c:pt>
                <c:pt idx="260">
                  <c:v>1.3191492174936499</c:v>
                </c:pt>
                <c:pt idx="261">
                  <c:v>1.3295742789932394</c:v>
                </c:pt>
                <c:pt idx="262">
                  <c:v>1.3400468962300649</c:v>
                </c:pt>
                <c:pt idx="263">
                  <c:v>1.350567147277602</c:v>
                </c:pt>
                <c:pt idx="264">
                  <c:v>1.3611351101684754</c:v>
                </c:pt>
                <c:pt idx="265">
                  <c:v>1.3717508628943049</c:v>
                </c:pt>
                <c:pt idx="266">
                  <c:v>1.3824144834055614</c:v>
                </c:pt>
                <c:pt idx="267">
                  <c:v>1.3931260496114246</c:v>
                </c:pt>
                <c:pt idx="268">
                  <c:v>1.4038856393796475</c:v>
                </c:pt>
                <c:pt idx="269">
                  <c:v>1.414693330536424</c:v>
                </c:pt>
                <c:pt idx="270">
                  <c:v>1.4255492008662665</c:v>
                </c:pt>
                <c:pt idx="271">
                  <c:v>1.4364533281118808</c:v>
                </c:pt>
                <c:pt idx="272">
                  <c:v>1.4474057899740489</c:v>
                </c:pt>
                <c:pt idx="273">
                  <c:v>1.4584066641115181</c:v>
                </c:pt>
                <c:pt idx="274">
                  <c:v>1.4694560281408919</c:v>
                </c:pt>
                <c:pt idx="275">
                  <c:v>1.4805539596365256</c:v>
                </c:pt>
                <c:pt idx="276">
                  <c:v>1.4917005361304256</c:v>
                </c:pt>
                <c:pt idx="277">
                  <c:v>1.5028958351121533</c:v>
                </c:pt>
                <c:pt idx="278">
                  <c:v>1.5141399340287349</c:v>
                </c:pt>
                <c:pt idx="279">
                  <c:v>1.5254329102845718</c:v>
                </c:pt>
                <c:pt idx="280">
                  <c:v>1.536774841241354</c:v>
                </c:pt>
                <c:pt idx="281">
                  <c:v>1.5481658042179822</c:v>
                </c:pt>
                <c:pt idx="282">
                  <c:v>1.5596058764904879</c:v>
                </c:pt>
                <c:pt idx="283">
                  <c:v>1.5710951352919635</c:v>
                </c:pt>
                <c:pt idx="284">
                  <c:v>1.5826336578124869</c:v>
                </c:pt>
                <c:pt idx="285">
                  <c:v>1.5942215211990554</c:v>
                </c:pt>
                <c:pt idx="286">
                  <c:v>1.6058588025555247</c:v>
                </c:pt>
                <c:pt idx="287">
                  <c:v>1.6175455789425466</c:v>
                </c:pt>
                <c:pt idx="288">
                  <c:v>1.6292819273775101</c:v>
                </c:pt>
                <c:pt idx="289">
                  <c:v>1.6410679248344866</c:v>
                </c:pt>
                <c:pt idx="290">
                  <c:v>1.6529036482441819</c:v>
                </c:pt>
                <c:pt idx="291">
                  <c:v>1.6647891744938834</c:v>
                </c:pt>
                <c:pt idx="292">
                  <c:v>1.6767245804274153</c:v>
                </c:pt>
                <c:pt idx="293">
                  <c:v>1.6887099428450953</c:v>
                </c:pt>
                <c:pt idx="294">
                  <c:v>1.7007453385036975</c:v>
                </c:pt>
                <c:pt idx="295">
                  <c:v>1.7128308441164077</c:v>
                </c:pt>
                <c:pt idx="296">
                  <c:v>1.7249665363527951</c:v>
                </c:pt>
                <c:pt idx="297">
                  <c:v>1.7371524918387735</c:v>
                </c:pt>
                <c:pt idx="298">
                  <c:v>1.7493887871565768</c:v>
                </c:pt>
                <c:pt idx="299">
                  <c:v>1.7616754988447259</c:v>
                </c:pt>
                <c:pt idx="300">
                  <c:v>1.7740127033980069</c:v>
                </c:pt>
                <c:pt idx="301">
                  <c:v>1.7864004772674451</c:v>
                </c:pt>
                <c:pt idx="302">
                  <c:v>1.798838896860286</c:v>
                </c:pt>
                <c:pt idx="303">
                  <c:v>1.8113280385399755</c:v>
                </c:pt>
                <c:pt idx="304">
                  <c:v>1.8238679786261416</c:v>
                </c:pt>
                <c:pt idx="305">
                  <c:v>1.8364587933945835</c:v>
                </c:pt>
                <c:pt idx="306">
                  <c:v>1.8491005590772553</c:v>
                </c:pt>
                <c:pt idx="307">
                  <c:v>1.8617933518622594</c:v>
                </c:pt>
                <c:pt idx="308">
                  <c:v>1.8745372478938316</c:v>
                </c:pt>
                <c:pt idx="309">
                  <c:v>1.88733232327234</c:v>
                </c:pt>
                <c:pt idx="310">
                  <c:v>1.9001786540542784</c:v>
                </c:pt>
                <c:pt idx="311">
                  <c:v>1.9130763162522624</c:v>
                </c:pt>
                <c:pt idx="312">
                  <c:v>1.9260253858350291</c:v>
                </c:pt>
                <c:pt idx="313">
                  <c:v>1.9390259387274349</c:v>
                </c:pt>
                <c:pt idx="314">
                  <c:v>1.9520780508104614</c:v>
                </c:pt>
                <c:pt idx="315">
                  <c:v>1.9651817979212172</c:v>
                </c:pt>
                <c:pt idx="316">
                  <c:v>1.9783372558529433</c:v>
                </c:pt>
                <c:pt idx="317">
                  <c:v>1.9915445003550176</c:v>
                </c:pt>
                <c:pt idx="318">
                  <c:v>2.0048036071329691</c:v>
                </c:pt>
                <c:pt idx="319">
                  <c:v>2.0181146518484829</c:v>
                </c:pt>
                <c:pt idx="320">
                  <c:v>2.0314777101194119</c:v>
                </c:pt>
                <c:pt idx="321">
                  <c:v>2.0448928575197924</c:v>
                </c:pt>
                <c:pt idx="322">
                  <c:v>2.0583601695798577</c:v>
                </c:pt>
                <c:pt idx="323">
                  <c:v>2.0718797217860505</c:v>
                </c:pt>
                <c:pt idx="324">
                  <c:v>2.0854515895810413</c:v>
                </c:pt>
                <c:pt idx="325">
                  <c:v>2.0990758483637517</c:v>
                </c:pt>
                <c:pt idx="326">
                  <c:v>2.1127525734893648</c:v>
                </c:pt>
                <c:pt idx="327">
                  <c:v>2.1264818402693542</c:v>
                </c:pt>
                <c:pt idx="328">
                  <c:v>2.1402637239714997</c:v>
                </c:pt>
                <c:pt idx="329">
                  <c:v>2.1540982998199154</c:v>
                </c:pt>
                <c:pt idx="330">
                  <c:v>2.1679856429950699</c:v>
                </c:pt>
                <c:pt idx="331">
                  <c:v>2.1819258286338159</c:v>
                </c:pt>
                <c:pt idx="332">
                  <c:v>2.1959189318294108</c:v>
                </c:pt>
                <c:pt idx="333">
                  <c:v>2.2099650276315517</c:v>
                </c:pt>
                <c:pt idx="334">
                  <c:v>2.2240641910463963</c:v>
                </c:pt>
                <c:pt idx="335">
                  <c:v>2.2382164970365999</c:v>
                </c:pt>
                <c:pt idx="336">
                  <c:v>2.2524220205213403</c:v>
                </c:pt>
                <c:pt idx="337">
                  <c:v>2.2666808363763522</c:v>
                </c:pt>
                <c:pt idx="338">
                  <c:v>2.2809930194339598</c:v>
                </c:pt>
                <c:pt idx="339">
                  <c:v>2.2953586444831084</c:v>
                </c:pt>
                <c:pt idx="340">
                  <c:v>2.309777786269402</c:v>
                </c:pt>
                <c:pt idx="341">
                  <c:v>2.3242505194951346</c:v>
                </c:pt>
                <c:pt idx="342">
                  <c:v>2.3387769188193297</c:v>
                </c:pt>
                <c:pt idx="343">
                  <c:v>2.3533570588577764</c:v>
                </c:pt>
                <c:pt idx="344">
                  <c:v>2.3679910141830636</c:v>
                </c:pt>
                <c:pt idx="345">
                  <c:v>2.3826788593246273</c:v>
                </c:pt>
                <c:pt idx="346">
                  <c:v>2.3974206687687794</c:v>
                </c:pt>
                <c:pt idx="347">
                  <c:v>2.4122165169587566</c:v>
                </c:pt>
                <c:pt idx="348">
                  <c:v>2.427066478294754</c:v>
                </c:pt>
                <c:pt idx="349">
                  <c:v>2.4419706271339749</c:v>
                </c:pt>
                <c:pt idx="350">
                  <c:v>2.4569290377906632</c:v>
                </c:pt>
                <c:pt idx="351">
                  <c:v>2.4719417845361558</c:v>
                </c:pt>
                <c:pt idx="352">
                  <c:v>2.4870089415989201</c:v>
                </c:pt>
                <c:pt idx="353">
                  <c:v>2.5021305831646017</c:v>
                </c:pt>
                <c:pt idx="354">
                  <c:v>2.5173067833760663</c:v>
                </c:pt>
                <c:pt idx="355">
                  <c:v>2.5325376163334492</c:v>
                </c:pt>
                <c:pt idx="356">
                  <c:v>2.5478231560941964</c:v>
                </c:pt>
                <c:pt idx="357">
                  <c:v>2.5631634766731164</c:v>
                </c:pt>
                <c:pt idx="358">
                  <c:v>2.5785586520424251</c:v>
                </c:pt>
                <c:pt idx="359">
                  <c:v>2.5940087561317928</c:v>
                </c:pt>
                <c:pt idx="360">
                  <c:v>2.6095138628283951</c:v>
                </c:pt>
                <c:pt idx="361">
                  <c:v>2.6250740459769584</c:v>
                </c:pt>
                <c:pt idx="362">
                  <c:v>2.6406893793798139</c:v>
                </c:pt>
                <c:pt idx="363">
                  <c:v>2.6563599367969433</c:v>
                </c:pt>
                <c:pt idx="364">
                  <c:v>2.6720857919460319</c:v>
                </c:pt>
                <c:pt idx="365">
                  <c:v>2.687867018502518</c:v>
                </c:pt>
                <c:pt idx="366">
                  <c:v>2.7037036900996454</c:v>
                </c:pt>
                <c:pt idx="367">
                  <c:v>2.719595880328515</c:v>
                </c:pt>
                <c:pt idx="368">
                  <c:v>2.7355436627381353</c:v>
                </c:pt>
                <c:pt idx="369">
                  <c:v>2.7515471108354794</c:v>
                </c:pt>
                <c:pt idx="370">
                  <c:v>2.767606298085532</c:v>
                </c:pt>
                <c:pt idx="371">
                  <c:v>2.7837212979113488</c:v>
                </c:pt>
                <c:pt idx="372">
                  <c:v>2.7998921836941078</c:v>
                </c:pt>
                <c:pt idx="373">
                  <c:v>2.8161190287731603</c:v>
                </c:pt>
                <c:pt idx="374">
                  <c:v>2.8324019064460928</c:v>
                </c:pt>
                <c:pt idx="375">
                  <c:v>2.8487408899687754</c:v>
                </c:pt>
                <c:pt idx="376">
                  <c:v>2.8651360525554206</c:v>
                </c:pt>
                <c:pt idx="377">
                  <c:v>2.8815874673786381</c:v>
                </c:pt>
                <c:pt idx="378">
                  <c:v>2.8980952075694901</c:v>
                </c:pt>
                <c:pt idx="379">
                  <c:v>2.9146593462175487</c:v>
                </c:pt>
                <c:pt idx="380">
                  <c:v>2.9312799563709526</c:v>
                </c:pt>
                <c:pt idx="381">
                  <c:v>2.9479571110364629</c:v>
                </c:pt>
                <c:pt idx="382">
                  <c:v>2.9646908831795185</c:v>
                </c:pt>
                <c:pt idx="383">
                  <c:v>2.9814813457243008</c:v>
                </c:pt>
                <c:pt idx="384">
                  <c:v>2.998328571553782</c:v>
                </c:pt>
                <c:pt idx="385">
                  <c:v>3.0152326335097897</c:v>
                </c:pt>
                <c:pt idx="386">
                  <c:v>3.0321936043930631</c:v>
                </c:pt>
                <c:pt idx="387">
                  <c:v>3.0492115569633111</c:v>
                </c:pt>
                <c:pt idx="388">
                  <c:v>3.0662865639392693</c:v>
                </c:pt>
                <c:pt idx="389">
                  <c:v>3.0834186979987654</c:v>
                </c:pt>
                <c:pt idx="390">
                  <c:v>3.1006080317787696</c:v>
                </c:pt>
                <c:pt idx="391">
                  <c:v>3.1178546378754608</c:v>
                </c:pt>
                <c:pt idx="392">
                  <c:v>3.1351585888442832</c:v>
                </c:pt>
                <c:pt idx="393">
                  <c:v>3.1525199572000058</c:v>
                </c:pt>
                <c:pt idx="394">
                  <c:v>3.1699388154167849</c:v>
                </c:pt>
                <c:pt idx="395">
                  <c:v>3.1874152359282202</c:v>
                </c:pt>
                <c:pt idx="396">
                  <c:v>3.2049492911274187</c:v>
                </c:pt>
                <c:pt idx="397">
                  <c:v>3.2225410533670544</c:v>
                </c:pt>
                <c:pt idx="398">
                  <c:v>3.2401905949594272</c:v>
                </c:pt>
                <c:pt idx="399">
                  <c:v>3.2578979881765262</c:v>
                </c:pt>
                <c:pt idx="400">
                  <c:v>3.2756633052500881</c:v>
                </c:pt>
                <c:pt idx="401">
                  <c:v>3.2934866183716616</c:v>
                </c:pt>
              </c:numCache>
            </c:numRef>
          </c:xVal>
          <c:yVal>
            <c:numRef>
              <c:f>'Beregninger scenarie 2'!$L$1538:$L$1939</c:f>
              <c:numCache>
                <c:formatCode>0.00</c:formatCode>
                <c:ptCount val="40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numCache>
            </c:numRef>
          </c:yVal>
          <c:smooth val="0"/>
        </c:ser>
        <c:ser>
          <c:idx val="5"/>
          <c:order val="5"/>
          <c:tx>
            <c:v>Vandspejlshøjde scenarie 2</c:v>
          </c:tx>
          <c:spPr>
            <a:ln>
              <a:solidFill>
                <a:srgbClr val="0070C0"/>
              </a:solidFill>
              <a:prstDash val="sysDash"/>
            </a:ln>
          </c:spPr>
          <c:marker>
            <c:symbol val="none"/>
          </c:marker>
          <c:xVal>
            <c:numRef>
              <c:f>'Beregninger scenarie 2'!$J$1538:$J$1939</c:f>
              <c:numCache>
                <c:formatCode>#,##0.00</c:formatCode>
                <c:ptCount val="402"/>
                <c:pt idx="0" formatCode="General">
                  <c:v>0</c:v>
                </c:pt>
                <c:pt idx="1">
                  <c:v>0</c:v>
                </c:pt>
                <c:pt idx="2">
                  <c:v>8.9539764029325183E-5</c:v>
                </c:pt>
                <c:pt idx="3">
                  <c:v>2.8424225556902821E-4</c:v>
                </c:pt>
                <c:pt idx="4">
                  <c:v>5.5866229468892509E-4</c:v>
                </c:pt>
                <c:pt idx="5">
                  <c:v>9.0234908129226067E-4</c:v>
                </c:pt>
                <c:pt idx="6">
                  <c:v>1.3088908571042364E-3</c:v>
                </c:pt>
                <c:pt idx="7">
                  <c:v>1.7737891887326411E-3</c:v>
                </c:pt>
                <c:pt idx="8">
                  <c:v>2.2936491044028263E-3</c:v>
                </c:pt>
                <c:pt idx="9">
                  <c:v>2.865786950706971E-3</c:v>
                </c:pt>
                <c:pt idx="10">
                  <c:v>3.4880122877038035E-3</c:v>
                </c:pt>
                <c:pt idx="11">
                  <c:v>4.1584948404117502E-3</c:v>
                </c:pt>
                <c:pt idx="12">
                  <c:v>4.8756777463295859E-3</c:v>
                </c:pt>
                <c:pt idx="13">
                  <c:v>5.6382180578462109E-3</c:v>
                </c:pt>
                <c:pt idx="14">
                  <c:v>6.4449442821559767E-3</c:v>
                </c:pt>
                <c:pt idx="15">
                  <c:v>7.2948250902555994E-3</c:v>
                </c:pt>
                <c:pt idx="16">
                  <c:v>8.1869456367307525E-3</c:v>
                </c:pt>
                <c:pt idx="17">
                  <c:v>9.1204892350155251E-3</c:v>
                </c:pt>
                <c:pt idx="18">
                  <c:v>1.0094722904823546E-2</c:v>
                </c:pt>
                <c:pt idx="19">
                  <c:v>1.1108985785131371E-2</c:v>
                </c:pt>
                <c:pt idx="20">
                  <c:v>1.2162679710933383E-2</c:v>
                </c:pt>
                <c:pt idx="21">
                  <c:v>1.3255261452918244E-2</c:v>
                </c:pt>
                <c:pt idx="22">
                  <c:v>1.4386236255195006E-2</c:v>
                </c:pt>
                <c:pt idx="23">
                  <c:v>1.5555152400378138E-2</c:v>
                </c:pt>
                <c:pt idx="24">
                  <c:v>1.6761596597927395E-2</c:v>
                </c:pt>
                <c:pt idx="25">
                  <c:v>1.8005190039589045E-2</c:v>
                </c:pt>
                <c:pt idx="26">
                  <c:v>1.9285585000890407E-2</c:v>
                </c:pt>
                <c:pt idx="27">
                  <c:v>2.0602461893727279E-2</c:v>
                </c:pt>
                <c:pt idx="28">
                  <c:v>2.1955526694735814E-2</c:v>
                </c:pt>
                <c:pt idx="29">
                  <c:v>2.3344508689127779E-2</c:v>
                </c:pt>
                <c:pt idx="30">
                  <c:v>2.4769158481229965E-2</c:v>
                </c:pt>
                <c:pt idx="31">
                  <c:v>2.62292462319802E-2</c:v>
                </c:pt>
                <c:pt idx="32">
                  <c:v>2.7724560090725429E-2</c:v>
                </c:pt>
                <c:pt idx="33">
                  <c:v>2.9254904794300075E-2</c:v>
                </c:pt>
                <c:pt idx="34">
                  <c:v>3.082010041087237E-2</c:v>
                </c:pt>
                <c:pt idx="35">
                  <c:v>3.2419981209686803E-2</c:v>
                </c:pt>
                <c:pt idx="36">
                  <c:v>3.4054394640787834E-2</c:v>
                </c:pt>
                <c:pt idx="37">
                  <c:v>3.5723200411231545E-2</c:v>
                </c:pt>
                <c:pt idx="38">
                  <c:v>3.7426269646284684E-2</c:v>
                </c:pt>
                <c:pt idx="39">
                  <c:v>3.9163484125762232E-2</c:v>
                </c:pt>
                <c:pt idx="40">
                  <c:v>4.0934735587030313E-2</c:v>
                </c:pt>
                <c:pt idx="41">
                  <c:v>4.2739925087353123E-2</c:v>
                </c:pt>
                <c:pt idx="42">
                  <c:v>4.4578962419232752E-2</c:v>
                </c:pt>
                <c:pt idx="43">
                  <c:v>4.6451765573210409E-2</c:v>
                </c:pt>
                <c:pt idx="44">
                  <c:v>4.8358260243294621E-2</c:v>
                </c:pt>
                <c:pt idx="45">
                  <c:v>5.0298379370775873E-2</c:v>
                </c:pt>
                <c:pt idx="46">
                  <c:v>5.2272062722696404E-2</c:v>
                </c:pt>
                <c:pt idx="47">
                  <c:v>5.4279256501681632E-2</c:v>
                </c:pt>
                <c:pt idx="48">
                  <c:v>5.6319912984216916E-2</c:v>
                </c:pt>
                <c:pt idx="49">
                  <c:v>5.8393990184781405E-2</c:v>
                </c:pt>
                <c:pt idx="50">
                  <c:v>6.0501451543533515E-2</c:v>
                </c:pt>
                <c:pt idx="51">
                  <c:v>6.2642265635491676E-2</c:v>
                </c:pt>
                <c:pt idx="52">
                  <c:v>6.4816405899369878E-2</c:v>
                </c:pt>
                <c:pt idx="53">
                  <c:v>6.7023850384416911E-2</c:v>
                </c:pt>
                <c:pt idx="54">
                  <c:v>6.9264581513776999E-2</c:v>
                </c:pt>
                <c:pt idx="55">
                  <c:v>7.1538585863033938E-2</c:v>
                </c:pt>
                <c:pt idx="56">
                  <c:v>7.3845853952733978E-2</c:v>
                </c:pt>
                <c:pt idx="57">
                  <c:v>7.6186380053795522E-2</c:v>
                </c:pt>
                <c:pt idx="58">
                  <c:v>7.856016200481758E-2</c:v>
                </c:pt>
                <c:pt idx="59">
                  <c:v>8.096720104038925E-2</c:v>
                </c:pt>
                <c:pt idx="60">
                  <c:v>8.3407501629584491E-2</c:v>
                </c:pt>
                <c:pt idx="61">
                  <c:v>8.5881071323898536E-2</c:v>
                </c:pt>
                <c:pt idx="62">
                  <c:v>8.8387920613947346E-2</c:v>
                </c:pt>
                <c:pt idx="63">
                  <c:v>9.0928062794311093E-2</c:v>
                </c:pt>
                <c:pt idx="64">
                  <c:v>9.3501513835953287E-2</c:v>
                </c:pt>
                <c:pt idx="65">
                  <c:v>9.6108292265696268E-2</c:v>
                </c:pt>
                <c:pt idx="66">
                  <c:v>9.8748419052275646E-2</c:v>
                </c:pt>
                <c:pt idx="67">
                  <c:v>0.10142191749853489</c:v>
                </c:pt>
                <c:pt idx="68">
                  <c:v>0.10412881313935636</c:v>
                </c:pt>
                <c:pt idx="69">
                  <c:v>0.10686913364495715</c:v>
                </c:pt>
                <c:pt idx="70">
                  <c:v>0.10964290872920598</c:v>
                </c:pt>
                <c:pt idx="71">
                  <c:v>0.11245017006264463</c:v>
                </c:pt>
                <c:pt idx="72">
                  <c:v>0.11529095118992067</c:v>
                </c:pt>
                <c:pt idx="73">
                  <c:v>0.1181652874513598</c:v>
                </c:pt>
                <c:pt idx="74">
                  <c:v>0.12107321590842689</c:v>
                </c:pt>
                <c:pt idx="75">
                  <c:v>0.12401477527284153</c:v>
                </c:pt>
                <c:pt idx="76">
                  <c:v>0.12699000583913267</c:v>
                </c:pt>
                <c:pt idx="77">
                  <c:v>0.12999894942042955</c:v>
                </c:pt>
                <c:pt idx="78">
                  <c:v>0.13304164928730239</c:v>
                </c:pt>
                <c:pt idx="79">
                  <c:v>0.13611815010947867</c:v>
                </c:pt>
                <c:pt idx="80">
                  <c:v>0.13922849790027061</c:v>
                </c:pt>
                <c:pt idx="81">
                  <c:v>0.14237273996356453</c:v>
                </c:pt>
                <c:pt idx="82">
                  <c:v>0.14555092484322785</c:v>
                </c:pt>
                <c:pt idx="83">
                  <c:v>0.14876310227480374</c:v>
                </c:pt>
                <c:pt idx="84">
                  <c:v>0.15200932313936741</c:v>
                </c:pt>
                <c:pt idx="85">
                  <c:v>0.15528963941942933</c:v>
                </c:pt>
                <c:pt idx="86">
                  <c:v>0.15860410415677684</c:v>
                </c:pt>
                <c:pt idx="87">
                  <c:v>0.16195277141215161</c:v>
                </c:pt>
                <c:pt idx="88">
                  <c:v>0.16533569622666799</c:v>
                </c:pt>
                <c:pt idx="89">
                  <c:v>0.16875293458488336</c:v>
                </c:pt>
                <c:pt idx="90">
                  <c:v>0.17220454337943358</c:v>
                </c:pt>
                <c:pt idx="91">
                  <c:v>0.17569058037715868</c:v>
                </c:pt>
                <c:pt idx="92">
                  <c:v>0.17921110418664002</c:v>
                </c:pt>
                <c:pt idx="93">
                  <c:v>0.18276617422708197</c:v>
                </c:pt>
                <c:pt idx="94">
                  <c:v>0.18635585069847063</c:v>
                </c:pt>
                <c:pt idx="95">
                  <c:v>0.18998019455294793</c:v>
                </c:pt>
                <c:pt idx="96">
                  <c:v>0.19363926746734175</c:v>
                </c:pt>
                <c:pt idx="97">
                  <c:v>0.19733313181679862</c:v>
                </c:pt>
                <c:pt idx="98">
                  <c:v>0.20106185064946414</c:v>
                </c:pt>
                <c:pt idx="99">
                  <c:v>0.20482548766216468</c:v>
                </c:pt>
                <c:pt idx="100">
                  <c:v>0.20862410717704091</c:v>
                </c:pt>
                <c:pt idx="101">
                  <c:v>0.2124577741190915</c:v>
                </c:pt>
                <c:pt idx="102">
                  <c:v>0.21632655399458431</c:v>
                </c:pt>
                <c:pt idx="103">
                  <c:v>0.22023051287029527</c:v>
                </c:pt>
                <c:pt idx="104">
                  <c:v>0.22416971735353841</c:v>
                </c:pt>
                <c:pt idx="105">
                  <c:v>0.22814423457295113</c:v>
                </c:pt>
                <c:pt idx="106">
                  <c:v>0.23215413216000153</c:v>
                </c:pt>
                <c:pt idx="107">
                  <c:v>0.23619947823118587</c:v>
                </c:pt>
                <c:pt idx="108">
                  <c:v>0.2402803413708853</c:v>
                </c:pt>
                <c:pt idx="109">
                  <c:v>0.24439679061485572</c:v>
                </c:pt>
                <c:pt idx="110">
                  <c:v>0.24854889543431888</c:v>
                </c:pt>
                <c:pt idx="111">
                  <c:v>0.25273672572063549</c:v>
                </c:pt>
                <c:pt idx="112">
                  <c:v>0.25696035177052873</c:v>
                </c:pt>
                <c:pt idx="113">
                  <c:v>0.26121984427184053</c:v>
                </c:pt>
                <c:pt idx="114">
                  <c:v>0.26551527428979527</c:v>
                </c:pt>
                <c:pt idx="115">
                  <c:v>0.26984671325375081</c:v>
                </c:pt>
                <c:pt idx="116">
                  <c:v>0.27421423294441694</c:v>
                </c:pt>
                <c:pt idx="117">
                  <c:v>0.27861790548152154</c:v>
                </c:pt>
                <c:pt idx="118">
                  <c:v>0.28305780331190661</c:v>
                </c:pt>
                <c:pt idx="119">
                  <c:v>0.28753399919803752</c:v>
                </c:pt>
                <c:pt idx="120">
                  <c:v>0.29204656620690633</c:v>
                </c:pt>
                <c:pt idx="121">
                  <c:v>0.29659557769931788</c:v>
                </c:pt>
                <c:pt idx="122">
                  <c:v>0.3011811073195384</c:v>
                </c:pt>
                <c:pt idx="123">
                  <c:v>0.30580322898529694</c:v>
                </c:pt>
                <c:pt idx="124">
                  <c:v>0.31046201687812253</c:v>
                </c:pt>
                <c:pt idx="125">
                  <c:v>0.31515754543400559</c:v>
                </c:pt>
                <c:pt idx="126">
                  <c:v>0.3198898893343719</c:v>
                </c:pt>
                <c:pt idx="127">
                  <c:v>0.32465912349735404</c:v>
                </c:pt>
                <c:pt idx="128">
                  <c:v>0.32946532306935278</c:v>
                </c:pt>
                <c:pt idx="129">
                  <c:v>0.33430856341687509</c:v>
                </c:pt>
                <c:pt idx="130">
                  <c:v>0.33918892011863822</c:v>
                </c:pt>
                <c:pt idx="131">
                  <c:v>0.34410646895793218</c:v>
                </c:pt>
                <c:pt idx="132">
                  <c:v>0.34906128591522784</c:v>
                </c:pt>
                <c:pt idx="133">
                  <c:v>0.35405344716102355</c:v>
                </c:pt>
                <c:pt idx="134">
                  <c:v>0.3590830290489227</c:v>
                </c:pt>
                <c:pt idx="135">
                  <c:v>0.36415010810892934</c:v>
                </c:pt>
                <c:pt idx="136">
                  <c:v>0.36925476104095994</c:v>
                </c:pt>
                <c:pt idx="137">
                  <c:v>0.37439706470855727</c:v>
                </c:pt>
                <c:pt idx="138">
                  <c:v>0.37957709613280544</c:v>
                </c:pt>
                <c:pt idx="139">
                  <c:v>0.38479493248643265</c:v>
                </c:pt>
                <c:pt idx="140">
                  <c:v>0.39005065108810061</c:v>
                </c:pt>
                <c:pt idx="141">
                  <c:v>0.39534432939686942</c:v>
                </c:pt>
                <c:pt idx="142">
                  <c:v>0.40067604500683479</c:v>
                </c:pt>
                <c:pt idx="143">
                  <c:v>0.40604587564193129</c:v>
                </c:pt>
                <c:pt idx="144">
                  <c:v>0.41145389915089342</c:v>
                </c:pt>
                <c:pt idx="145">
                  <c:v>0.41690019350237206</c:v>
                </c:pt>
                <c:pt idx="146">
                  <c:v>0.42238483678019911</c:v>
                </c:pt>
                <c:pt idx="147">
                  <c:v>0.4279079071787959</c:v>
                </c:pt>
                <c:pt idx="148">
                  <c:v>0.43346948299872112</c:v>
                </c:pt>
                <c:pt idx="149">
                  <c:v>0.43906964264235099</c:v>
                </c:pt>
                <c:pt idx="150">
                  <c:v>0.44470846460969127</c:v>
                </c:pt>
                <c:pt idx="151">
                  <c:v>0.4503860274943125</c:v>
                </c:pt>
                <c:pt idx="152">
                  <c:v>0.45610240997940732</c:v>
                </c:pt>
                <c:pt idx="153">
                  <c:v>0.46185769083396583</c:v>
                </c:pt>
                <c:pt idx="154">
                  <c:v>0.46765194890906048</c:v>
                </c:pt>
                <c:pt idx="155">
                  <c:v>0.4734852631342451</c:v>
                </c:pt>
                <c:pt idx="156">
                  <c:v>0.47935771251405601</c:v>
                </c:pt>
                <c:pt idx="157">
                  <c:v>0.48526937612461818</c:v>
                </c:pt>
                <c:pt idx="158">
                  <c:v>0.49122033311034841</c:v>
                </c:pt>
                <c:pt idx="159">
                  <c:v>0.49721066268075559</c:v>
                </c:pt>
                <c:pt idx="160">
                  <c:v>0.5032404441073336</c:v>
                </c:pt>
                <c:pt idx="161">
                  <c:v>0.50930975672054368</c:v>
                </c:pt>
                <c:pt idx="162">
                  <c:v>0.5154186799068845</c:v>
                </c:pt>
                <c:pt idx="163">
                  <c:v>0.52156729310604577</c:v>
                </c:pt>
                <c:pt idx="164">
                  <c:v>0.52775567580814309</c:v>
                </c:pt>
                <c:pt idx="165">
                  <c:v>0.53398390755103353</c:v>
                </c:pt>
                <c:pt idx="166">
                  <c:v>0.54025206791770575</c:v>
                </c:pt>
                <c:pt idx="167">
                  <c:v>0.54656023653374597</c:v>
                </c:pt>
                <c:pt idx="168">
                  <c:v>0.55290849306487322</c:v>
                </c:pt>
                <c:pt idx="169">
                  <c:v>0.55929691721454811</c:v>
                </c:pt>
                <c:pt idx="170">
                  <c:v>0.56572558872164636</c:v>
                </c:pt>
                <c:pt idx="171">
                  <c:v>0.57219458735819739</c:v>
                </c:pt>
                <c:pt idx="172">
                  <c:v>0.57870399292718855</c:v>
                </c:pt>
                <c:pt idx="173">
                  <c:v>0.5852538852604301</c:v>
                </c:pt>
                <c:pt idx="174">
                  <c:v>0.59184434421647669</c:v>
                </c:pt>
                <c:pt idx="175">
                  <c:v>0.59847544967861399</c:v>
                </c:pt>
                <c:pt idx="176">
                  <c:v>0.60514728155289343</c:v>
                </c:pt>
                <c:pt idx="177">
                  <c:v>0.61185991976622534</c:v>
                </c:pt>
                <c:pt idx="178">
                  <c:v>0.61861344426452658</c:v>
                </c:pt>
                <c:pt idx="179">
                  <c:v>0.62540793501091541</c:v>
                </c:pt>
                <c:pt idx="180">
                  <c:v>0.63224347198395903</c:v>
                </c:pt>
                <c:pt idx="181">
                  <c:v>0.63912013517596822</c:v>
                </c:pt>
                <c:pt idx="182">
                  <c:v>0.64603800459133953</c:v>
                </c:pt>
                <c:pt idx="183">
                  <c:v>0.65299716024494192</c:v>
                </c:pt>
                <c:pt idx="184">
                  <c:v>0.65999768216054988</c:v>
                </c:pt>
                <c:pt idx="185">
                  <c:v>0.6670396503693159</c:v>
                </c:pt>
                <c:pt idx="186">
                  <c:v>0.67412314490828829</c:v>
                </c:pt>
                <c:pt idx="187">
                  <c:v>0.68124824581896704</c:v>
                </c:pt>
                <c:pt idx="188">
                  <c:v>0.68841503314590036</c:v>
                </c:pt>
                <c:pt idx="189">
                  <c:v>0.69562358693531823</c:v>
                </c:pt>
                <c:pt idx="190">
                  <c:v>0.70287398723380434</c:v>
                </c:pt>
                <c:pt idx="191">
                  <c:v>0.71016631408700415</c:v>
                </c:pt>
                <c:pt idx="192">
                  <c:v>0.71750064753836573</c:v>
                </c:pt>
                <c:pt idx="193">
                  <c:v>0.72487706762791704</c:v>
                </c:pt>
                <c:pt idx="194">
                  <c:v>0.73229565439107647</c:v>
                </c:pt>
                <c:pt idx="195">
                  <c:v>0.7397564878574947</c:v>
                </c:pt>
                <c:pt idx="196">
                  <c:v>0.7472596480499254</c:v>
                </c:pt>
                <c:pt idx="197">
                  <c:v>0.75480521498313258</c:v>
                </c:pt>
                <c:pt idx="198">
                  <c:v>0.76239326866282076</c:v>
                </c:pt>
                <c:pt idx="199">
                  <c:v>0.77002388908459918</c:v>
                </c:pt>
                <c:pt idx="200">
                  <c:v>0.7776971562329702</c:v>
                </c:pt>
                <c:pt idx="201">
                  <c:v>0.78541315008034662</c:v>
                </c:pt>
                <c:pt idx="202">
                  <c:v>0.79317195058609646</c:v>
                </c:pt>
                <c:pt idx="203">
                  <c:v>0.80097363769561247</c:v>
                </c:pt>
                <c:pt idx="204">
                  <c:v>0.80881829133940453</c:v>
                </c:pt>
                <c:pt idx="205">
                  <c:v>0.81670599143222034</c:v>
                </c:pt>
                <c:pt idx="206">
                  <c:v>0.82463681787218812</c:v>
                </c:pt>
                <c:pt idx="207">
                  <c:v>0.83261085053998207</c:v>
                </c:pt>
                <c:pt idx="208">
                  <c:v>0.84062816929800943</c:v>
                </c:pt>
                <c:pt idx="209">
                  <c:v>0.84868885398962168</c:v>
                </c:pt>
                <c:pt idx="210">
                  <c:v>0.85679298443834584</c:v>
                </c:pt>
                <c:pt idx="211">
                  <c:v>0.86494064044713725</c:v>
                </c:pt>
                <c:pt idx="212">
                  <c:v>0.87313190179764955</c:v>
                </c:pt>
                <c:pt idx="213">
                  <c:v>0.88136684824952805</c:v>
                </c:pt>
                <c:pt idx="214">
                  <c:v>0.88964555953972158</c:v>
                </c:pt>
                <c:pt idx="215">
                  <c:v>0.8979681153818112</c:v>
                </c:pt>
                <c:pt idx="216">
                  <c:v>0.90633459546535744</c:v>
                </c:pt>
                <c:pt idx="217">
                  <c:v>0.91474507945526651</c:v>
                </c:pt>
                <c:pt idx="218">
                  <c:v>0.92319964699117352</c:v>
                </c:pt>
                <c:pt idx="219">
                  <c:v>0.93169837768684127</c:v>
                </c:pt>
                <c:pt idx="220">
                  <c:v>0.94024135112957563</c:v>
                </c:pt>
                <c:pt idx="221">
                  <c:v>0.94882864687965773</c:v>
                </c:pt>
                <c:pt idx="222">
                  <c:v>0.95746034446979134</c:v>
                </c:pt>
                <c:pt idx="223">
                  <c:v>0.96613652340456568</c:v>
                </c:pt>
                <c:pt idx="224">
                  <c:v>0.97485726315993115</c:v>
                </c:pt>
                <c:pt idx="225">
                  <c:v>0.98362264318269044</c:v>
                </c:pt>
                <c:pt idx="226">
                  <c:v>0.99243274289000605</c:v>
                </c:pt>
                <c:pt idx="227">
                  <c:v>1.0012876416689178</c:v>
                </c:pt>
                <c:pt idx="228">
                  <c:v>1.0101874188758746</c:v>
                </c:pt>
                <c:pt idx="229">
                  <c:v>1.0191321538362803</c:v>
                </c:pt>
                <c:pt idx="230">
                  <c:v>1.0281219258440517</c:v>
                </c:pt>
                <c:pt idx="231">
                  <c:v>1.0371568141611891</c:v>
                </c:pt>
                <c:pt idx="232">
                  <c:v>1.046236898017356</c:v>
                </c:pt>
                <c:pt idx="233">
                  <c:v>1.055362256609476</c:v>
                </c:pt>
                <c:pt idx="234">
                  <c:v>1.0645329691013354</c:v>
                </c:pt>
                <c:pt idx="235">
                  <c:v>1.0737491146232023</c:v>
                </c:pt>
                <c:pt idx="236">
                  <c:v>1.0830107722714504</c:v>
                </c:pt>
                <c:pt idx="237">
                  <c:v>1.0923180211081982</c:v>
                </c:pt>
                <c:pt idx="238">
                  <c:v>1.1016709401609588</c:v>
                </c:pt>
                <c:pt idx="239">
                  <c:v>1.1110696084222951</c:v>
                </c:pt>
                <c:pt idx="240">
                  <c:v>1.1205141048494891</c:v>
                </c:pt>
                <c:pt idx="241">
                  <c:v>1.1300045083642185</c:v>
                </c:pt>
                <c:pt idx="242">
                  <c:v>1.1395408978522454</c:v>
                </c:pt>
                <c:pt idx="243">
                  <c:v>1.1491233521631099</c:v>
                </c:pt>
                <c:pt idx="244">
                  <c:v>1.1587519501098358</c:v>
                </c:pt>
                <c:pt idx="245">
                  <c:v>1.168426770468644</c:v>
                </c:pt>
                <c:pt idx="246">
                  <c:v>1.1781478919786745</c:v>
                </c:pt>
                <c:pt idx="247">
                  <c:v>1.1879153933417164</c:v>
                </c:pt>
                <c:pt idx="248">
                  <c:v>1.1977293532219455</c:v>
                </c:pt>
                <c:pt idx="249">
                  <c:v>1.2075898502456706</c:v>
                </c:pt>
                <c:pt idx="250">
                  <c:v>1.2174969630010883</c:v>
                </c:pt>
                <c:pt idx="251">
                  <c:v>1.2274507700380424</c:v>
                </c:pt>
                <c:pt idx="252">
                  <c:v>1.2374513498677933</c:v>
                </c:pt>
                <c:pt idx="253">
                  <c:v>1.2474987809627922</c:v>
                </c:pt>
                <c:pt idx="254">
                  <c:v>1.2575931417564672</c:v>
                </c:pt>
                <c:pt idx="255">
                  <c:v>1.2677345106430087</c:v>
                </c:pt>
                <c:pt idx="256">
                  <c:v>1.2779229659771656</c:v>
                </c:pt>
                <c:pt idx="257">
                  <c:v>1.2881585860740505</c:v>
                </c:pt>
                <c:pt idx="258">
                  <c:v>1.298441449208946</c:v>
                </c:pt>
                <c:pt idx="259">
                  <c:v>1.3087716336171211</c:v>
                </c:pt>
                <c:pt idx="260">
                  <c:v>1.3191492174936499</c:v>
                </c:pt>
                <c:pt idx="261">
                  <c:v>1.3295742789932394</c:v>
                </c:pt>
                <c:pt idx="262">
                  <c:v>1.3400468962300649</c:v>
                </c:pt>
                <c:pt idx="263">
                  <c:v>1.350567147277602</c:v>
                </c:pt>
                <c:pt idx="264">
                  <c:v>1.3611351101684754</c:v>
                </c:pt>
                <c:pt idx="265">
                  <c:v>1.3717508628943049</c:v>
                </c:pt>
                <c:pt idx="266">
                  <c:v>1.3824144834055614</c:v>
                </c:pt>
                <c:pt idx="267">
                  <c:v>1.3931260496114246</c:v>
                </c:pt>
                <c:pt idx="268">
                  <c:v>1.4038856393796475</c:v>
                </c:pt>
                <c:pt idx="269">
                  <c:v>1.414693330536424</c:v>
                </c:pt>
                <c:pt idx="270">
                  <c:v>1.4255492008662665</c:v>
                </c:pt>
                <c:pt idx="271">
                  <c:v>1.4364533281118808</c:v>
                </c:pt>
                <c:pt idx="272">
                  <c:v>1.4474057899740489</c:v>
                </c:pt>
                <c:pt idx="273">
                  <c:v>1.4584066641115181</c:v>
                </c:pt>
                <c:pt idx="274">
                  <c:v>1.4694560281408919</c:v>
                </c:pt>
                <c:pt idx="275">
                  <c:v>1.4805539596365256</c:v>
                </c:pt>
                <c:pt idx="276">
                  <c:v>1.4917005361304256</c:v>
                </c:pt>
                <c:pt idx="277">
                  <c:v>1.5028958351121533</c:v>
                </c:pt>
                <c:pt idx="278">
                  <c:v>1.5141399340287349</c:v>
                </c:pt>
                <c:pt idx="279">
                  <c:v>1.5254329102845718</c:v>
                </c:pt>
                <c:pt idx="280">
                  <c:v>1.536774841241354</c:v>
                </c:pt>
                <c:pt idx="281">
                  <c:v>1.5481658042179822</c:v>
                </c:pt>
                <c:pt idx="282">
                  <c:v>1.5596058764904879</c:v>
                </c:pt>
                <c:pt idx="283">
                  <c:v>1.5710951352919635</c:v>
                </c:pt>
                <c:pt idx="284">
                  <c:v>1.5826336578124869</c:v>
                </c:pt>
                <c:pt idx="285">
                  <c:v>1.5942215211990554</c:v>
                </c:pt>
                <c:pt idx="286">
                  <c:v>1.6058588025555247</c:v>
                </c:pt>
                <c:pt idx="287">
                  <c:v>1.6175455789425466</c:v>
                </c:pt>
                <c:pt idx="288">
                  <c:v>1.6292819273775101</c:v>
                </c:pt>
                <c:pt idx="289">
                  <c:v>1.6410679248344866</c:v>
                </c:pt>
                <c:pt idx="290">
                  <c:v>1.6529036482441819</c:v>
                </c:pt>
                <c:pt idx="291">
                  <c:v>1.6647891744938834</c:v>
                </c:pt>
                <c:pt idx="292">
                  <c:v>1.6767245804274153</c:v>
                </c:pt>
                <c:pt idx="293">
                  <c:v>1.6887099428450953</c:v>
                </c:pt>
                <c:pt idx="294">
                  <c:v>1.7007453385036975</c:v>
                </c:pt>
                <c:pt idx="295">
                  <c:v>1.7128308441164077</c:v>
                </c:pt>
                <c:pt idx="296">
                  <c:v>1.7249665363527951</c:v>
                </c:pt>
                <c:pt idx="297">
                  <c:v>1.7371524918387735</c:v>
                </c:pt>
                <c:pt idx="298">
                  <c:v>1.7493887871565768</c:v>
                </c:pt>
                <c:pt idx="299">
                  <c:v>1.7616754988447259</c:v>
                </c:pt>
                <c:pt idx="300">
                  <c:v>1.7740127033980069</c:v>
                </c:pt>
                <c:pt idx="301">
                  <c:v>1.7864004772674451</c:v>
                </c:pt>
                <c:pt idx="302">
                  <c:v>1.798838896860286</c:v>
                </c:pt>
                <c:pt idx="303">
                  <c:v>1.8113280385399755</c:v>
                </c:pt>
                <c:pt idx="304">
                  <c:v>1.8238679786261416</c:v>
                </c:pt>
                <c:pt idx="305">
                  <c:v>1.8364587933945835</c:v>
                </c:pt>
                <c:pt idx="306">
                  <c:v>1.8491005590772553</c:v>
                </c:pt>
                <c:pt idx="307">
                  <c:v>1.8617933518622594</c:v>
                </c:pt>
                <c:pt idx="308">
                  <c:v>1.8745372478938316</c:v>
                </c:pt>
                <c:pt idx="309">
                  <c:v>1.88733232327234</c:v>
                </c:pt>
                <c:pt idx="310">
                  <c:v>1.9001786540542784</c:v>
                </c:pt>
                <c:pt idx="311">
                  <c:v>1.9130763162522624</c:v>
                </c:pt>
                <c:pt idx="312">
                  <c:v>1.9260253858350291</c:v>
                </c:pt>
                <c:pt idx="313">
                  <c:v>1.9390259387274349</c:v>
                </c:pt>
                <c:pt idx="314">
                  <c:v>1.9520780508104614</c:v>
                </c:pt>
                <c:pt idx="315">
                  <c:v>1.9651817979212172</c:v>
                </c:pt>
                <c:pt idx="316">
                  <c:v>1.9783372558529433</c:v>
                </c:pt>
                <c:pt idx="317">
                  <c:v>1.9915445003550176</c:v>
                </c:pt>
                <c:pt idx="318">
                  <c:v>2.0048036071329691</c:v>
                </c:pt>
                <c:pt idx="319">
                  <c:v>2.0181146518484829</c:v>
                </c:pt>
                <c:pt idx="320">
                  <c:v>2.0314777101194119</c:v>
                </c:pt>
                <c:pt idx="321">
                  <c:v>2.0448928575197924</c:v>
                </c:pt>
                <c:pt idx="322">
                  <c:v>2.0583601695798577</c:v>
                </c:pt>
                <c:pt idx="323">
                  <c:v>2.0718797217860505</c:v>
                </c:pt>
                <c:pt idx="324">
                  <c:v>2.0854515895810413</c:v>
                </c:pt>
                <c:pt idx="325">
                  <c:v>2.0990758483637517</c:v>
                </c:pt>
                <c:pt idx="326">
                  <c:v>2.1127525734893648</c:v>
                </c:pt>
                <c:pt idx="327">
                  <c:v>2.1264818402693542</c:v>
                </c:pt>
                <c:pt idx="328">
                  <c:v>2.1402637239714997</c:v>
                </c:pt>
                <c:pt idx="329">
                  <c:v>2.1540982998199154</c:v>
                </c:pt>
                <c:pt idx="330">
                  <c:v>2.1679856429950699</c:v>
                </c:pt>
                <c:pt idx="331">
                  <c:v>2.1819258286338159</c:v>
                </c:pt>
                <c:pt idx="332">
                  <c:v>2.1959189318294108</c:v>
                </c:pt>
                <c:pt idx="333">
                  <c:v>2.2099650276315517</c:v>
                </c:pt>
                <c:pt idx="334">
                  <c:v>2.2240641910463963</c:v>
                </c:pt>
                <c:pt idx="335">
                  <c:v>2.2382164970365999</c:v>
                </c:pt>
                <c:pt idx="336">
                  <c:v>2.2524220205213403</c:v>
                </c:pt>
                <c:pt idx="337">
                  <c:v>2.2666808363763522</c:v>
                </c:pt>
                <c:pt idx="338">
                  <c:v>2.2809930194339598</c:v>
                </c:pt>
                <c:pt idx="339">
                  <c:v>2.2953586444831084</c:v>
                </c:pt>
                <c:pt idx="340">
                  <c:v>2.309777786269402</c:v>
                </c:pt>
                <c:pt idx="341">
                  <c:v>2.3242505194951346</c:v>
                </c:pt>
                <c:pt idx="342">
                  <c:v>2.3387769188193297</c:v>
                </c:pt>
                <c:pt idx="343">
                  <c:v>2.3533570588577764</c:v>
                </c:pt>
                <c:pt idx="344">
                  <c:v>2.3679910141830636</c:v>
                </c:pt>
                <c:pt idx="345">
                  <c:v>2.3826788593246273</c:v>
                </c:pt>
                <c:pt idx="346">
                  <c:v>2.3974206687687794</c:v>
                </c:pt>
                <c:pt idx="347">
                  <c:v>2.4122165169587566</c:v>
                </c:pt>
                <c:pt idx="348">
                  <c:v>2.427066478294754</c:v>
                </c:pt>
                <c:pt idx="349">
                  <c:v>2.4419706271339749</c:v>
                </c:pt>
                <c:pt idx="350">
                  <c:v>2.4569290377906632</c:v>
                </c:pt>
                <c:pt idx="351">
                  <c:v>2.4719417845361558</c:v>
                </c:pt>
                <c:pt idx="352">
                  <c:v>2.4870089415989201</c:v>
                </c:pt>
                <c:pt idx="353">
                  <c:v>2.5021305831646017</c:v>
                </c:pt>
                <c:pt idx="354">
                  <c:v>2.5173067833760663</c:v>
                </c:pt>
                <c:pt idx="355">
                  <c:v>2.5325376163334492</c:v>
                </c:pt>
                <c:pt idx="356">
                  <c:v>2.5478231560941964</c:v>
                </c:pt>
                <c:pt idx="357">
                  <c:v>2.5631634766731164</c:v>
                </c:pt>
                <c:pt idx="358">
                  <c:v>2.5785586520424251</c:v>
                </c:pt>
                <c:pt idx="359">
                  <c:v>2.5940087561317928</c:v>
                </c:pt>
                <c:pt idx="360">
                  <c:v>2.6095138628283951</c:v>
                </c:pt>
                <c:pt idx="361">
                  <c:v>2.6250740459769584</c:v>
                </c:pt>
                <c:pt idx="362">
                  <c:v>2.6406893793798139</c:v>
                </c:pt>
                <c:pt idx="363">
                  <c:v>2.6563599367969433</c:v>
                </c:pt>
                <c:pt idx="364">
                  <c:v>2.6720857919460319</c:v>
                </c:pt>
                <c:pt idx="365">
                  <c:v>2.687867018502518</c:v>
                </c:pt>
                <c:pt idx="366">
                  <c:v>2.7037036900996454</c:v>
                </c:pt>
                <c:pt idx="367">
                  <c:v>2.719595880328515</c:v>
                </c:pt>
                <c:pt idx="368">
                  <c:v>2.7355436627381353</c:v>
                </c:pt>
                <c:pt idx="369">
                  <c:v>2.7515471108354794</c:v>
                </c:pt>
                <c:pt idx="370">
                  <c:v>2.767606298085532</c:v>
                </c:pt>
                <c:pt idx="371">
                  <c:v>2.7837212979113488</c:v>
                </c:pt>
                <c:pt idx="372">
                  <c:v>2.7998921836941078</c:v>
                </c:pt>
                <c:pt idx="373">
                  <c:v>2.8161190287731603</c:v>
                </c:pt>
                <c:pt idx="374">
                  <c:v>2.8324019064460928</c:v>
                </c:pt>
                <c:pt idx="375">
                  <c:v>2.8487408899687754</c:v>
                </c:pt>
                <c:pt idx="376">
                  <c:v>2.8651360525554206</c:v>
                </c:pt>
                <c:pt idx="377">
                  <c:v>2.8815874673786381</c:v>
                </c:pt>
                <c:pt idx="378">
                  <c:v>2.8980952075694901</c:v>
                </c:pt>
                <c:pt idx="379">
                  <c:v>2.9146593462175487</c:v>
                </c:pt>
                <c:pt idx="380">
                  <c:v>2.9312799563709526</c:v>
                </c:pt>
                <c:pt idx="381">
                  <c:v>2.9479571110364629</c:v>
                </c:pt>
                <c:pt idx="382">
                  <c:v>2.9646908831795185</c:v>
                </c:pt>
                <c:pt idx="383">
                  <c:v>2.9814813457243008</c:v>
                </c:pt>
                <c:pt idx="384">
                  <c:v>2.998328571553782</c:v>
                </c:pt>
                <c:pt idx="385">
                  <c:v>3.0152326335097897</c:v>
                </c:pt>
                <c:pt idx="386">
                  <c:v>3.0321936043930631</c:v>
                </c:pt>
                <c:pt idx="387">
                  <c:v>3.0492115569633111</c:v>
                </c:pt>
                <c:pt idx="388">
                  <c:v>3.0662865639392693</c:v>
                </c:pt>
                <c:pt idx="389">
                  <c:v>3.0834186979987654</c:v>
                </c:pt>
                <c:pt idx="390">
                  <c:v>3.1006080317787696</c:v>
                </c:pt>
                <c:pt idx="391">
                  <c:v>3.1178546378754608</c:v>
                </c:pt>
                <c:pt idx="392">
                  <c:v>3.1351585888442832</c:v>
                </c:pt>
                <c:pt idx="393">
                  <c:v>3.1525199572000058</c:v>
                </c:pt>
                <c:pt idx="394">
                  <c:v>3.1699388154167849</c:v>
                </c:pt>
                <c:pt idx="395">
                  <c:v>3.1874152359282202</c:v>
                </c:pt>
                <c:pt idx="396">
                  <c:v>3.2049492911274187</c:v>
                </c:pt>
                <c:pt idx="397">
                  <c:v>3.2225410533670544</c:v>
                </c:pt>
                <c:pt idx="398">
                  <c:v>3.2401905949594272</c:v>
                </c:pt>
                <c:pt idx="399">
                  <c:v>3.2578979881765262</c:v>
                </c:pt>
                <c:pt idx="400">
                  <c:v>3.2756633052500881</c:v>
                </c:pt>
                <c:pt idx="401">
                  <c:v>3.2934866183716616</c:v>
                </c:pt>
              </c:numCache>
            </c:numRef>
          </c:xVal>
          <c:yVal>
            <c:numRef>
              <c:f>'Beregninger scenarie 2'!$M$1538:$M$1939</c:f>
              <c:numCache>
                <c:formatCode>0.00</c:formatCode>
                <c:ptCount val="40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5</c:v>
                </c:pt>
                <c:pt idx="286">
                  <c:v>5</c:v>
                </c:pt>
                <c:pt idx="287">
                  <c:v>5</c:v>
                </c:pt>
                <c:pt idx="288">
                  <c:v>5</c:v>
                </c:pt>
                <c:pt idx="289">
                  <c:v>5</c:v>
                </c:pt>
                <c:pt idx="290">
                  <c:v>5</c:v>
                </c:pt>
                <c:pt idx="291">
                  <c:v>5</c:v>
                </c:pt>
                <c:pt idx="292">
                  <c:v>5</c:v>
                </c:pt>
                <c:pt idx="293">
                  <c:v>5</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5</c:v>
                </c:pt>
                <c:pt idx="331">
                  <c:v>5</c:v>
                </c:pt>
                <c:pt idx="332">
                  <c:v>5</c:v>
                </c:pt>
                <c:pt idx="333">
                  <c:v>5</c:v>
                </c:pt>
                <c:pt idx="334">
                  <c:v>5</c:v>
                </c:pt>
                <c:pt idx="335">
                  <c:v>5</c:v>
                </c:pt>
                <c:pt idx="336">
                  <c:v>5</c:v>
                </c:pt>
                <c:pt idx="337">
                  <c:v>5</c:v>
                </c:pt>
                <c:pt idx="338">
                  <c:v>5</c:v>
                </c:pt>
                <c:pt idx="339">
                  <c:v>5</c:v>
                </c:pt>
                <c:pt idx="340">
                  <c:v>5</c:v>
                </c:pt>
                <c:pt idx="341">
                  <c:v>5</c:v>
                </c:pt>
                <c:pt idx="342">
                  <c:v>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c:v>
                </c:pt>
                <c:pt idx="380">
                  <c:v>5</c:v>
                </c:pt>
                <c:pt idx="381">
                  <c:v>5</c:v>
                </c:pt>
                <c:pt idx="382">
                  <c:v>5</c:v>
                </c:pt>
                <c:pt idx="383">
                  <c:v>5</c:v>
                </c:pt>
                <c:pt idx="384">
                  <c:v>5</c:v>
                </c:pt>
                <c:pt idx="385">
                  <c:v>5</c:v>
                </c:pt>
                <c:pt idx="386">
                  <c:v>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numCache>
            </c:numRef>
          </c:yVal>
          <c:smooth val="0"/>
        </c:ser>
        <c:ser>
          <c:idx val="6"/>
          <c:order val="6"/>
          <c:tx>
            <c:v>Q-h kurve scenarie 3</c:v>
          </c:tx>
          <c:spPr>
            <a:ln>
              <a:solidFill>
                <a:srgbClr val="FF0000"/>
              </a:solidFill>
              <a:prstDash val="sysDot"/>
            </a:ln>
          </c:spPr>
          <c:marker>
            <c:symbol val="none"/>
          </c:marker>
          <c:xVal>
            <c:numRef>
              <c:f>'Beregninger scenarie 3'!$J$1538:$J$1939</c:f>
              <c:numCache>
                <c:formatCode>#,##0.00</c:formatCode>
                <c:ptCount val="402"/>
                <c:pt idx="0" formatCode="General">
                  <c:v>0</c:v>
                </c:pt>
                <c:pt idx="1">
                  <c:v>0</c:v>
                </c:pt>
                <c:pt idx="2">
                  <c:v>7.5788465876197131E-5</c:v>
                </c:pt>
                <c:pt idx="3">
                  <c:v>2.4042998116833165E-4</c:v>
                </c:pt>
                <c:pt idx="4">
                  <c:v>4.722426186266943E-4</c:v>
                </c:pt>
                <c:pt idx="5">
                  <c:v>7.6227065265860295E-4</c:v>
                </c:pt>
                <c:pt idx="6">
                  <c:v>1.1049936031699307E-3</c:v>
                </c:pt>
                <c:pt idx="7">
                  <c:v>1.4965212820005993E-3</c:v>
                </c:pt>
                <c:pt idx="8">
                  <c:v>1.9339054412902616E-3</c:v>
                </c:pt>
                <c:pt idx="9">
                  <c:v>2.4148061319618267E-3</c:v>
                </c:pt>
                <c:pt idx="10">
                  <c:v>2.937305946367479E-3</c:v>
                </c:pt>
                <c:pt idx="11">
                  <c:v>3.4997965833785233E-3</c:v>
                </c:pt>
                <c:pt idx="12">
                  <c:v>4.1009048051145556E-3</c:v>
                </c:pt>
                <c:pt idx="13">
                  <c:v>4.7394415999518274E-3</c:v>
                </c:pt>
                <c:pt idx="14">
                  <c:v>5.4143658624804213E-3</c:v>
                </c:pt>
                <c:pt idx="15">
                  <c:v>6.1247575971000098E-3</c:v>
                </c:pt>
                <c:pt idx="16">
                  <c:v>6.8697976160181822E-3</c:v>
                </c:pt>
                <c:pt idx="17">
                  <c:v>7.6487518106480596E-3</c:v>
                </c:pt>
                <c:pt idx="18">
                  <c:v>8.4609587322981069E-3</c:v>
                </c:pt>
                <c:pt idx="19">
                  <c:v>9.3058196238151331E-3</c:v>
                </c:pt>
                <c:pt idx="20">
                  <c:v>1.018279030343866E-2</c:v>
                </c:pt>
                <c:pt idx="21">
                  <c:v>1.1091374473308194E-2</c:v>
                </c:pt>
                <c:pt idx="22">
                  <c:v>1.2031118140961776E-2</c:v>
                </c:pt>
                <c:pt idx="23">
                  <c:v>1.3001604922471526E-2</c:v>
                </c:pt>
                <c:pt idx="24">
                  <c:v>1.4002452052665915E-2</c:v>
                </c:pt>
                <c:pt idx="25">
                  <c:v>1.5033306968812356E-2</c:v>
                </c:pt>
                <c:pt idx="26">
                  <c:v>1.6093844364109211E-2</c:v>
                </c:pt>
                <c:pt idx="27">
                  <c:v>1.7183763629622081E-2</c:v>
                </c:pt>
                <c:pt idx="28">
                  <c:v>1.8302786620095372E-2</c:v>
                </c:pt>
                <c:pt idx="29">
                  <c:v>1.9450655691886226E-2</c:v>
                </c:pt>
                <c:pt idx="30">
                  <c:v>2.0627131971158855E-2</c:v>
                </c:pt>
                <c:pt idx="31">
                  <c:v>2.1831993818191682E-2</c:v>
                </c:pt>
                <c:pt idx="32">
                  <c:v>2.3065035459723833E-2</c:v>
                </c:pt>
                <c:pt idx="33">
                  <c:v>2.4326065766093894E-2</c:v>
                </c:pt>
                <c:pt idx="34">
                  <c:v>2.561490715379066E-2</c:v>
                </c:pt>
                <c:pt idx="35">
                  <c:v>2.6931394597157036E-2</c:v>
                </c:pt>
                <c:pt idx="36">
                  <c:v>2.8275374735527731E-2</c:v>
                </c:pt>
                <c:pt idx="37">
                  <c:v>2.9646705064159312E-2</c:v>
                </c:pt>
                <c:pt idx="38">
                  <c:v>3.1045253199024434E-2</c:v>
                </c:pt>
                <c:pt idx="39">
                  <c:v>3.2470896206961621E-2</c:v>
                </c:pt>
                <c:pt idx="40">
                  <c:v>3.3923519993855115E-2</c:v>
                </c:pt>
                <c:pt idx="41">
                  <c:v>3.5403018744511461E-2</c:v>
                </c:pt>
                <c:pt idx="42">
                  <c:v>3.6909294408733799E-2</c:v>
                </c:pt>
                <c:pt idx="43">
                  <c:v>3.8442256228802589E-2</c:v>
                </c:pt>
                <c:pt idx="44">
                  <c:v>4.0001820304171071E-2</c:v>
                </c:pt>
                <c:pt idx="45">
                  <c:v>4.1587909189697202E-2</c:v>
                </c:pt>
                <c:pt idx="46">
                  <c:v>4.3200451524172741E-2</c:v>
                </c:pt>
                <c:pt idx="47">
                  <c:v>4.4839381686288482E-2</c:v>
                </c:pt>
                <c:pt idx="48">
                  <c:v>4.6504639475501014E-2</c:v>
                </c:pt>
                <c:pt idx="49">
                  <c:v>4.8196169815549042E-2</c:v>
                </c:pt>
                <c:pt idx="50">
                  <c:v>4.9913922478613232E-2</c:v>
                </c:pt>
                <c:pt idx="51">
                  <c:v>5.165785182832841E-2</c:v>
                </c:pt>
                <c:pt idx="52">
                  <c:v>5.3427916580043998E-2</c:v>
                </c:pt>
                <c:pt idx="53">
                  <c:v>5.5224079576893424E-2</c:v>
                </c:pt>
                <c:pt idx="54">
                  <c:v>5.7046307580378298E-2</c:v>
                </c:pt>
                <c:pt idx="55">
                  <c:v>5.8894571074299969E-2</c:v>
                </c:pt>
                <c:pt idx="56">
                  <c:v>6.0768844080985693E-2</c:v>
                </c:pt>
                <c:pt idx="57">
                  <c:v>6.2669103988854932E-2</c:v>
                </c:pt>
                <c:pt idx="58">
                  <c:v>6.459533139046171E-2</c:v>
                </c:pt>
                <c:pt idx="59">
                  <c:v>6.6547509930227344E-2</c:v>
                </c:pt>
                <c:pt idx="60">
                  <c:v>6.8525626161149308E-2</c:v>
                </c:pt>
                <c:pt idx="61">
                  <c:v>7.0529669409834767E-2</c:v>
                </c:pt>
                <c:pt idx="62">
                  <c:v>7.2559631649264295E-2</c:v>
                </c:pt>
                <c:pt idx="63">
                  <c:v>7.4615507378741855E-2</c:v>
                </c:pt>
                <c:pt idx="64">
                  <c:v>7.6697293510533962E-2</c:v>
                </c:pt>
                <c:pt idx="65">
                  <c:v>7.8804989262740766E-2</c:v>
                </c:pt>
                <c:pt idx="66">
                  <c:v>8.0938596057980289E-2</c:v>
                </c:pt>
                <c:pt idx="67">
                  <c:v>8.3098117427500298E-2</c:v>
                </c:pt>
                <c:pt idx="68">
                  <c:v>8.5283558920362948E-2</c:v>
                </c:pt>
                <c:pt idx="69">
                  <c:v>8.7494928017375004E-2</c:v>
                </c:pt>
                <c:pt idx="70">
                  <c:v>8.9732234049461387E-2</c:v>
                </c:pt>
                <c:pt idx="71">
                  <c:v>9.1995488120203639E-2</c:v>
                </c:pt>
                <c:pt idx="72">
                  <c:v>9.4284703032284325E-2</c:v>
                </c:pt>
                <c:pt idx="73">
                  <c:v>9.6599893217599181E-2</c:v>
                </c:pt>
                <c:pt idx="74">
                  <c:v>9.8941074670814408E-2</c:v>
                </c:pt>
                <c:pt idx="75">
                  <c:v>0.10130826488616408</c:v>
                </c:pt>
                <c:pt idx="76">
                  <c:v>0.10370148279729627</c:v>
                </c:pt>
                <c:pt idx="77">
                  <c:v>0.10612074871999003</c:v>
                </c:pt>
                <c:pt idx="78">
                  <c:v>0.1085660842975785</c:v>
                </c:pt>
                <c:pt idx="79">
                  <c:v>0.1110375124489226</c:v>
                </c:pt>
                <c:pt idx="80">
                  <c:v>0.11353505731879315</c:v>
                </c:pt>
                <c:pt idx="81">
                  <c:v>0.1160587442305266</c:v>
                </c:pt>
                <c:pt idx="82">
                  <c:v>0.11860859964082876</c:v>
                </c:pt>
                <c:pt idx="83">
                  <c:v>0.1211846510966101</c:v>
                </c:pt>
                <c:pt idx="84">
                  <c:v>0.12378692719374254</c:v>
                </c:pt>
                <c:pt idx="85">
                  <c:v>0.12641545753763564</c:v>
                </c:pt>
                <c:pt idx="86">
                  <c:v>0.12907027270553564</c:v>
                </c:pt>
                <c:pt idx="87">
                  <c:v>0.13175140421045731</c:v>
                </c:pt>
                <c:pt idx="88">
                  <c:v>0.13445888446666412</c:v>
                </c:pt>
                <c:pt idx="89">
                  <c:v>0.13719274675661783</c:v>
                </c:pt>
                <c:pt idx="90">
                  <c:v>0.13995302519932193</c:v>
                </c:pt>
                <c:pt idx="91">
                  <c:v>0.14273975471998945</c:v>
                </c:pt>
                <c:pt idx="92">
                  <c:v>0.14555297102096881</c:v>
                </c:pt>
                <c:pt idx="93">
                  <c:v>0.14839271055386638</c:v>
                </c:pt>
                <c:pt idx="94">
                  <c:v>0.15125901049280582</c:v>
                </c:pt>
                <c:pt idx="95">
                  <c:v>0.15415190870877055</c:v>
                </c:pt>
                <c:pt idx="96">
                  <c:v>0.15707144374497595</c:v>
                </c:pt>
                <c:pt idx="97">
                  <c:v>0.16001765479322363</c:v>
                </c:pt>
                <c:pt idx="98">
                  <c:v>0.16299058167119021</c:v>
                </c:pt>
                <c:pt idx="99">
                  <c:v>0.16599026480060725</c:v>
                </c:pt>
                <c:pt idx="100">
                  <c:v>0.16901674518629137</c:v>
                </c:pt>
                <c:pt idx="101">
                  <c:v>0.17207006439598491</c:v>
                </c:pt>
                <c:pt idx="102">
                  <c:v>0.17515026454097035</c:v>
                </c:pt>
                <c:pt idx="103">
                  <c:v>0.17825738825742302</c:v>
                </c:pt>
                <c:pt idx="104">
                  <c:v>0.18139147868846961</c:v>
                </c:pt>
                <c:pt idx="105">
                  <c:v>0.18455257946692094</c:v>
                </c:pt>
                <c:pt idx="106">
                  <c:v>0.18774073469864824</c:v>
                </c:pt>
                <c:pt idx="107">
                  <c:v>0.19095598894657612</c:v>
                </c:pt>
                <c:pt idx="108">
                  <c:v>0.1941983872152635</c:v>
                </c:pt>
                <c:pt idx="109">
                  <c:v>0.19746797493605006</c:v>
                </c:pt>
                <c:pt idx="110">
                  <c:v>0.20076479795274016</c:v>
                </c:pt>
                <c:pt idx="111">
                  <c:v>0.20408890250780429</c:v>
                </c:pt>
                <c:pt idx="112">
                  <c:v>0.20744033522907532</c:v>
                </c:pt>
                <c:pt idx="113">
                  <c:v>0.21081914311691824</c:v>
                </c:pt>
                <c:pt idx="114">
                  <c:v>0.21422537353185386</c:v>
                </c:pt>
                <c:pt idx="115">
                  <c:v>0.21765907418261851</c:v>
                </c:pt>
                <c:pt idx="116">
                  <c:v>0.22112029311464104</c:v>
                </c:pt>
                <c:pt idx="117">
                  <c:v>0.2246090786989193</c:v>
                </c:pt>
                <c:pt idx="118">
                  <c:v>0.22812547962128277</c:v>
                </c:pt>
                <c:pt idx="119">
                  <c:v>0.23166954487202218</c:v>
                </c:pt>
                <c:pt idx="120">
                  <c:v>0.23524132373587364</c:v>
                </c:pt>
                <c:pt idx="121">
                  <c:v>0.23884086578234354</c:v>
                </c:pt>
                <c:pt idx="122">
                  <c:v>0.2424682208563588</c:v>
                </c:pt>
                <c:pt idx="123">
                  <c:v>0.24612343906923184</c:v>
                </c:pt>
                <c:pt idx="124">
                  <c:v>0.24980657078992613</c:v>
                </c:pt>
                <c:pt idx="125">
                  <c:v>0.25351766663661285</c:v>
                </c:pt>
                <c:pt idx="126">
                  <c:v>0.25725677746850512</c:v>
                </c:pt>
                <c:pt idx="127">
                  <c:v>0.26102395437796089</c:v>
                </c:pt>
                <c:pt idx="128">
                  <c:v>0.2648192486828434</c:v>
                </c:pt>
                <c:pt idx="129">
                  <c:v>0.26864271191913058</c:v>
                </c:pt>
                <c:pt idx="130">
                  <c:v>0.27249439583376217</c:v>
                </c:pt>
                <c:pt idx="131">
                  <c:v>0.27637435237771779</c:v>
                </c:pt>
                <c:pt idx="132">
                  <c:v>0.28028263369931544</c:v>
                </c:pt>
                <c:pt idx="133">
                  <c:v>0.28421929213772468</c:v>
                </c:pt>
                <c:pt idx="134">
                  <c:v>0.2881843802166838</c:v>
                </c:pt>
                <c:pt idx="135">
                  <c:v>0.29217795063841612</c:v>
                </c:pt>
                <c:pt idx="136">
                  <c:v>0.29620005627773599</c:v>
                </c:pt>
                <c:pt idx="137">
                  <c:v>0.30025075017634029</c:v>
                </c:pt>
                <c:pt idx="138">
                  <c:v>0.30433008553727542</c:v>
                </c:pt>
                <c:pt idx="139">
                  <c:v>0.30843811571957747</c:v>
                </c:pt>
                <c:pt idx="140">
                  <c:v>0.31257489423307466</c:v>
                </c:pt>
                <c:pt idx="141">
                  <c:v>0.31674047473335243</c:v>
                </c:pt>
                <c:pt idx="142">
                  <c:v>0.32093491101686883</c:v>
                </c:pt>
                <c:pt idx="143">
                  <c:v>0.32515825701622059</c:v>
                </c:pt>
                <c:pt idx="144">
                  <c:v>0.32941056679555042</c:v>
                </c:pt>
                <c:pt idx="145">
                  <c:v>0.33369189454609477</c:v>
                </c:pt>
                <c:pt idx="146">
                  <c:v>0.33800229458186271</c:v>
                </c:pt>
                <c:pt idx="147">
                  <c:v>0.34234182133544577</c:v>
                </c:pt>
                <c:pt idx="148">
                  <c:v>0.34671052935395025</c:v>
                </c:pt>
                <c:pt idx="149">
                  <c:v>0.35110847329505218</c:v>
                </c:pt>
                <c:pt idx="150">
                  <c:v>0.35553570792316724</c:v>
                </c:pt>
                <c:pt idx="151">
                  <c:v>0.35999228810573281</c:v>
                </c:pt>
                <c:pt idx="152">
                  <c:v>0.36447826880959966</c:v>
                </c:pt>
                <c:pt idx="153">
                  <c:v>0.36899370509752838</c:v>
                </c:pt>
                <c:pt idx="154">
                  <c:v>0.37353865212478782</c:v>
                </c:pt>
                <c:pt idx="155">
                  <c:v>0.3781131651358508</c:v>
                </c:pt>
                <c:pt idx="156">
                  <c:v>0.38271729946118571</c:v>
                </c:pt>
                <c:pt idx="157">
                  <c:v>0.38735111051414078</c:v>
                </c:pt>
                <c:pt idx="158">
                  <c:v>0.39201465378791622</c:v>
                </c:pt>
                <c:pt idx="159">
                  <c:v>0.39670798485262343</c:v>
                </c:pt>
                <c:pt idx="160">
                  <c:v>0.4014311593524264</c:v>
                </c:pt>
                <c:pt idx="161">
                  <c:v>0.40618423300276646</c:v>
                </c:pt>
                <c:pt idx="162">
                  <c:v>0.41096726158766239</c:v>
                </c:pt>
                <c:pt idx="163">
                  <c:v>0.41578030095708834</c:v>
                </c:pt>
                <c:pt idx="164">
                  <c:v>0.42062340702442386</c:v>
                </c:pt>
                <c:pt idx="165">
                  <c:v>0.42549663576397617</c:v>
                </c:pt>
                <c:pt idx="166">
                  <c:v>0.43040004320857078</c:v>
                </c:pt>
                <c:pt idx="167">
                  <c:v>0.43533368544720863</c:v>
                </c:pt>
                <c:pt idx="168">
                  <c:v>0.44029761862278827</c:v>
                </c:pt>
                <c:pt idx="169">
                  <c:v>0.44529189892989074</c:v>
                </c:pt>
                <c:pt idx="170">
                  <c:v>0.45031658261262603</c:v>
                </c:pt>
                <c:pt idx="171">
                  <c:v>0.45537172596253683</c:v>
                </c:pt>
                <c:pt idx="172">
                  <c:v>0.46045738531656033</c:v>
                </c:pt>
                <c:pt idx="173">
                  <c:v>0.46557361705504668</c:v>
                </c:pt>
                <c:pt idx="174">
                  <c:v>0.4707204775998291</c:v>
                </c:pt>
                <c:pt idx="175">
                  <c:v>0.47589802341234788</c:v>
                </c:pt>
                <c:pt idx="176">
                  <c:v>0.4811063109918236</c:v>
                </c:pt>
                <c:pt idx="177">
                  <c:v>0.48634539687348133</c:v>
                </c:pt>
                <c:pt idx="178">
                  <c:v>0.49161533762682025</c:v>
                </c:pt>
                <c:pt idx="179">
                  <c:v>0.49691618985393265</c:v>
                </c:pt>
                <c:pt idx="180">
                  <c:v>0.50224801018786303</c:v>
                </c:pt>
                <c:pt idx="181">
                  <c:v>0.50761085529101724</c:v>
                </c:pt>
                <c:pt idx="182">
                  <c:v>0.51300478185360765</c:v>
                </c:pt>
                <c:pt idx="183">
                  <c:v>0.51842984659214408</c:v>
                </c:pt>
                <c:pt idx="184">
                  <c:v>0.52388610624796195</c:v>
                </c:pt>
                <c:pt idx="185">
                  <c:v>0.52937361758579082</c:v>
                </c:pt>
                <c:pt idx="186">
                  <c:v>0.5348924373923597</c:v>
                </c:pt>
                <c:pt idx="187">
                  <c:v>0.54044262247503949</c:v>
                </c:pt>
                <c:pt idx="188">
                  <c:v>0.54602422966052089</c:v>
                </c:pt>
                <c:pt idx="189">
                  <c:v>0.55163731579352593</c:v>
                </c:pt>
                <c:pt idx="190">
                  <c:v>0.55728193773555579</c:v>
                </c:pt>
                <c:pt idx="191">
                  <c:v>0.5629581523636672</c:v>
                </c:pt>
                <c:pt idx="192">
                  <c:v>0.56866601656928484</c:v>
                </c:pt>
                <c:pt idx="193">
                  <c:v>0.57440558725704172</c:v>
                </c:pt>
                <c:pt idx="194">
                  <c:v>0.5801769213436504</c:v>
                </c:pt>
                <c:pt idx="195">
                  <c:v>0.58598007575680378</c:v>
                </c:pt>
                <c:pt idx="196">
                  <c:v>0.59181510743410315</c:v>
                </c:pt>
                <c:pt idx="197">
                  <c:v>0.59768207332201695</c:v>
                </c:pt>
                <c:pt idx="198">
                  <c:v>0.60358103037486077</c:v>
                </c:pt>
                <c:pt idx="199">
                  <c:v>0.60951203555380951</c:v>
                </c:pt>
                <c:pt idx="200">
                  <c:v>0.61547514582593033</c:v>
                </c:pt>
                <c:pt idx="201">
                  <c:v>0.62147041816324311</c:v>
                </c:pt>
                <c:pt idx="202">
                  <c:v>0.62749790954180473</c:v>
                </c:pt>
                <c:pt idx="203">
                  <c:v>0.633557676940815</c:v>
                </c:pt>
                <c:pt idx="204">
                  <c:v>0.63964977734174533</c:v>
                </c:pt>
                <c:pt idx="205">
                  <c:v>0.64577426772749369</c:v>
                </c:pt>
                <c:pt idx="206">
                  <c:v>0.65193120508155522</c:v>
                </c:pt>
                <c:pt idx="207">
                  <c:v>0.65812064638721879</c:v>
                </c:pt>
                <c:pt idx="208">
                  <c:v>0.66434264862678027</c:v>
                </c:pt>
                <c:pt idx="209">
                  <c:v>0.6705972687807793</c:v>
                </c:pt>
                <c:pt idx="210">
                  <c:v>0.6768845638272516</c:v>
                </c:pt>
                <c:pt idx="211">
                  <c:v>0.68320459074100315</c:v>
                </c:pt>
                <c:pt idx="212">
                  <c:v>0.68955740649290287</c:v>
                </c:pt>
                <c:pt idx="213">
                  <c:v>0.69594306804918915</c:v>
                </c:pt>
                <c:pt idx="214">
                  <c:v>0.70236163237079952</c:v>
                </c:pt>
                <c:pt idx="215">
                  <c:v>0.70881315641271347</c:v>
                </c:pt>
                <c:pt idx="216">
                  <c:v>0.71529769712331259</c:v>
                </c:pt>
                <c:pt idx="217">
                  <c:v>0.72181531144375799</c:v>
                </c:pt>
                <c:pt idx="218">
                  <c:v>0.72836605630738205</c:v>
                </c:pt>
                <c:pt idx="219">
                  <c:v>0.73494998863909611</c:v>
                </c:pt>
                <c:pt idx="220">
                  <c:v>0.74156716535481293</c:v>
                </c:pt>
                <c:pt idx="221">
                  <c:v>0.74821764336088514</c:v>
                </c:pt>
                <c:pt idx="222">
                  <c:v>0.75490147955355391</c:v>
                </c:pt>
                <c:pt idx="223">
                  <c:v>0.76161873081841724</c:v>
                </c:pt>
                <c:pt idx="224">
                  <c:v>0.76836945402990542</c:v>
                </c:pt>
                <c:pt idx="225">
                  <c:v>0.77515370605077527</c:v>
                </c:pt>
                <c:pt idx="226">
                  <c:v>0.78197154373161382</c:v>
                </c:pt>
                <c:pt idx="227">
                  <c:v>0.78882302391035486</c:v>
                </c:pt>
                <c:pt idx="228">
                  <c:v>0.79570820341180859</c:v>
                </c:pt>
                <c:pt idx="229">
                  <c:v>0.80262713904720351</c:v>
                </c:pt>
                <c:pt idx="230">
                  <c:v>0.80957988761373756</c:v>
                </c:pt>
                <c:pt idx="231">
                  <c:v>0.81656650589414304</c:v>
                </c:pt>
                <c:pt idx="232">
                  <c:v>0.82358705065626225</c:v>
                </c:pt>
                <c:pt idx="233">
                  <c:v>0.83064157865263066</c:v>
                </c:pt>
                <c:pt idx="234">
                  <c:v>0.83773014662007828</c:v>
                </c:pt>
                <c:pt idx="235">
                  <c:v>0.84485281127932943</c:v>
                </c:pt>
                <c:pt idx="236">
                  <c:v>0.85200962933462476</c:v>
                </c:pt>
                <c:pt idx="237">
                  <c:v>0.85920065747334451</c:v>
                </c:pt>
                <c:pt idx="238">
                  <c:v>0.86642595236564557</c:v>
                </c:pt>
                <c:pt idx="239">
                  <c:v>0.87368557066410502</c:v>
                </c:pt>
                <c:pt idx="240">
                  <c:v>0.88097956900337693</c:v>
                </c:pt>
                <c:pt idx="241">
                  <c:v>0.88830800399985099</c:v>
                </c:pt>
                <c:pt idx="242">
                  <c:v>0.8956709322513281</c:v>
                </c:pt>
                <c:pt idx="243">
                  <c:v>0.90306841033669782</c:v>
                </c:pt>
                <c:pt idx="244">
                  <c:v>0.910500494815628</c:v>
                </c:pt>
                <c:pt idx="245">
                  <c:v>0.91796724222825865</c:v>
                </c:pt>
                <c:pt idx="246">
                  <c:v>0.92546870909490886</c:v>
                </c:pt>
                <c:pt idx="247">
                  <c:v>0.93300495191578625</c:v>
                </c:pt>
                <c:pt idx="248">
                  <c:v>0.9405760271707061</c:v>
                </c:pt>
                <c:pt idx="249">
                  <c:v>0.94818199131881975</c:v>
                </c:pt>
                <c:pt idx="250">
                  <c:v>0.95582290079834531</c:v>
                </c:pt>
                <c:pt idx="251">
                  <c:v>0.96349881202630949</c:v>
                </c:pt>
                <c:pt idx="252">
                  <c:v>0.97120978139829528</c:v>
                </c:pt>
                <c:pt idx="253">
                  <c:v>0.978955865288194</c:v>
                </c:pt>
                <c:pt idx="254">
                  <c:v>0.98673712004796832</c:v>
                </c:pt>
                <c:pt idx="255">
                  <c:v>0.99455360200741527</c:v>
                </c:pt>
                <c:pt idx="256">
                  <c:v>1.0024053674739428</c:v>
                </c:pt>
                <c:pt idx="257">
                  <c:v>1.010292472732345</c:v>
                </c:pt>
                <c:pt idx="258">
                  <c:v>1.0182149740445903</c:v>
                </c:pt>
                <c:pt idx="259">
                  <c:v>1.0261729276496088</c:v>
                </c:pt>
                <c:pt idx="260">
                  <c:v>1.0341663897630902</c:v>
                </c:pt>
                <c:pt idx="261">
                  <c:v>1.0421954165772847</c:v>
                </c:pt>
                <c:pt idx="262">
                  <c:v>1.0502600642608098</c:v>
                </c:pt>
                <c:pt idx="263">
                  <c:v>1.0583603889584634</c:v>
                </c:pt>
                <c:pt idx="264">
                  <c:v>1.0664964467910401</c:v>
                </c:pt>
                <c:pt idx="265">
                  <c:v>1.0746682938551531</c:v>
                </c:pt>
                <c:pt idx="266">
                  <c:v>1.0828759862230632</c:v>
                </c:pt>
                <c:pt idx="267">
                  <c:v>1.0911195799425091</c:v>
                </c:pt>
                <c:pt idx="268">
                  <c:v>1.0993991310365443</c:v>
                </c:pt>
                <c:pt idx="269">
                  <c:v>1.1077146955033785</c:v>
                </c:pt>
                <c:pt idx="270">
                  <c:v>1.1160663293162243</c:v>
                </c:pt>
                <c:pt idx="271">
                  <c:v>1.1244540884231453</c:v>
                </c:pt>
                <c:pt idx="272">
                  <c:v>1.1328780287469111</c:v>
                </c:pt>
                <c:pt idx="273">
                  <c:v>1.1413382061848574</c:v>
                </c:pt>
                <c:pt idx="274">
                  <c:v>1.1498346766087446</c:v>
                </c:pt>
                <c:pt idx="275">
                  <c:v>1.1583674958646295</c:v>
                </c:pt>
                <c:pt idx="276">
                  <c:v>1.1669367197727318</c:v>
                </c:pt>
                <c:pt idx="277">
                  <c:v>1.1755424041273088</c:v>
                </c:pt>
                <c:pt idx="278">
                  <c:v>1.1841846046965354</c:v>
                </c:pt>
                <c:pt idx="279">
                  <c:v>1.1928633772223831</c:v>
                </c:pt>
                <c:pt idx="280">
                  <c:v>1.2015787774205067</c:v>
                </c:pt>
                <c:pt idx="281">
                  <c:v>1.2103308609801329</c:v>
                </c:pt>
                <c:pt idx="282">
                  <c:v>1.2191196835639508</c:v>
                </c:pt>
                <c:pt idx="283">
                  <c:v>1.2279453008080092</c:v>
                </c:pt>
                <c:pt idx="284">
                  <c:v>1.2368077683216145</c:v>
                </c:pt>
                <c:pt idx="285">
                  <c:v>1.2457071416872314</c:v>
                </c:pt>
                <c:pt idx="286">
                  <c:v>1.2546434764603884</c:v>
                </c:pt>
                <c:pt idx="287">
                  <c:v>1.2636168281695865</c:v>
                </c:pt>
                <c:pt idx="288">
                  <c:v>1.2726272523162092</c:v>
                </c:pt>
                <c:pt idx="289">
                  <c:v>1.2816748043744361</c:v>
                </c:pt>
                <c:pt idx="290">
                  <c:v>1.2907595397911602</c:v>
                </c:pt>
                <c:pt idx="291">
                  <c:v>1.299881513985907</c:v>
                </c:pt>
                <c:pt idx="292">
                  <c:v>1.3090407823507562</c:v>
                </c:pt>
                <c:pt idx="293">
                  <c:v>1.3182374002502668</c:v>
                </c:pt>
                <c:pt idx="294">
                  <c:v>1.3274714230214057</c:v>
                </c:pt>
                <c:pt idx="295">
                  <c:v>1.3367429059734743</c:v>
                </c:pt>
                <c:pt idx="296">
                  <c:v>1.3460519043880452</c:v>
                </c:pt>
                <c:pt idx="297">
                  <c:v>1.3553984735188935</c:v>
                </c:pt>
                <c:pt idx="298">
                  <c:v>1.3647826685919364</c:v>
                </c:pt>
                <c:pt idx="299">
                  <c:v>1.3742045448051698</c:v>
                </c:pt>
                <c:pt idx="300">
                  <c:v>1.3836641573286146</c:v>
                </c:pt>
                <c:pt idx="301">
                  <c:v>1.3931615613042567</c:v>
                </c:pt>
                <c:pt idx="302">
                  <c:v>1.4026968118459953</c:v>
                </c:pt>
                <c:pt idx="303">
                  <c:v>1.4122699640395904</c:v>
                </c:pt>
                <c:pt idx="304">
                  <c:v>1.4218810729426141</c:v>
                </c:pt>
                <c:pt idx="305">
                  <c:v>1.4315301935844025</c:v>
                </c:pt>
                <c:pt idx="306">
                  <c:v>1.4412173809660092</c:v>
                </c:pt>
                <c:pt idx="307">
                  <c:v>1.450942690060165</c:v>
                </c:pt>
                <c:pt idx="308">
                  <c:v>1.4607061758112316</c:v>
                </c:pt>
                <c:pt idx="309">
                  <c:v>1.4705078931351667</c:v>
                </c:pt>
                <c:pt idx="310">
                  <c:v>1.4803478969194825</c:v>
                </c:pt>
                <c:pt idx="311">
                  <c:v>1.4902262420232106</c:v>
                </c:pt>
                <c:pt idx="312">
                  <c:v>1.5001429832768685</c:v>
                </c:pt>
                <c:pt idx="313">
                  <c:v>1.5100981754824254</c:v>
                </c:pt>
                <c:pt idx="314">
                  <c:v>1.5200918734132733</c:v>
                </c:pt>
                <c:pt idx="315">
                  <c:v>1.5301241318141945</c:v>
                </c:pt>
                <c:pt idx="316">
                  <c:v>1.5401950054013367</c:v>
                </c:pt>
                <c:pt idx="317">
                  <c:v>1.5503045488621865</c:v>
                </c:pt>
                <c:pt idx="318">
                  <c:v>1.5604528168555425</c:v>
                </c:pt>
                <c:pt idx="319">
                  <c:v>1.5706398640114945</c:v>
                </c:pt>
                <c:pt idx="320">
                  <c:v>1.580865744931401</c:v>
                </c:pt>
                <c:pt idx="321">
                  <c:v>1.5911305141878678</c:v>
                </c:pt>
                <c:pt idx="322">
                  <c:v>1.6014342263247323</c:v>
                </c:pt>
                <c:pt idx="323">
                  <c:v>1.6117769358570431</c:v>
                </c:pt>
                <c:pt idx="324">
                  <c:v>1.6221586972710447</c:v>
                </c:pt>
                <c:pt idx="325">
                  <c:v>1.6325795650241621</c:v>
                </c:pt>
                <c:pt idx="326">
                  <c:v>1.6430395935449889</c:v>
                </c:pt>
                <c:pt idx="327">
                  <c:v>1.6535388372332751</c:v>
                </c:pt>
                <c:pt idx="328">
                  <c:v>1.6640773504599133</c:v>
                </c:pt>
                <c:pt idx="329">
                  <c:v>1.6746551875669315</c:v>
                </c:pt>
                <c:pt idx="330">
                  <c:v>1.6852724028674857</c:v>
                </c:pt>
                <c:pt idx="331">
                  <c:v>1.695929050645846</c:v>
                </c:pt>
                <c:pt idx="332">
                  <c:v>1.7066251851574001</c:v>
                </c:pt>
                <c:pt idx="333">
                  <c:v>1.7173608606286392</c:v>
                </c:pt>
                <c:pt idx="334">
                  <c:v>1.7281361312571586</c:v>
                </c:pt>
                <c:pt idx="335">
                  <c:v>1.7389510512116524</c:v>
                </c:pt>
                <c:pt idx="336">
                  <c:v>1.7498056746319148</c:v>
                </c:pt>
                <c:pt idx="337">
                  <c:v>1.7607000556288348</c:v>
                </c:pt>
                <c:pt idx="338">
                  <c:v>1.7716342482843994</c:v>
                </c:pt>
                <c:pt idx="339">
                  <c:v>1.782608306651692</c:v>
                </c:pt>
                <c:pt idx="340">
                  <c:v>1.7936222847548968</c:v>
                </c:pt>
                <c:pt idx="341">
                  <c:v>1.804676236589299</c:v>
                </c:pt>
                <c:pt idx="342">
                  <c:v>1.8157702161212916</c:v>
                </c:pt>
                <c:pt idx="343">
                  <c:v>1.8269042772883768</c:v>
                </c:pt>
                <c:pt idx="344">
                  <c:v>1.8380784739991736</c:v>
                </c:pt>
                <c:pt idx="345">
                  <c:v>1.8492928601334246</c:v>
                </c:pt>
                <c:pt idx="346">
                  <c:v>1.8605474895419993</c:v>
                </c:pt>
                <c:pt idx="347">
                  <c:v>1.8718424160469083</c:v>
                </c:pt>
                <c:pt idx="348">
                  <c:v>1.8831776934413063</c:v>
                </c:pt>
                <c:pt idx="349">
                  <c:v>1.8945533754895041</c:v>
                </c:pt>
                <c:pt idx="350">
                  <c:v>1.9059695159269792</c:v>
                </c:pt>
                <c:pt idx="351">
                  <c:v>1.9174261684603877</c:v>
                </c:pt>
                <c:pt idx="352">
                  <c:v>1.9289233867675719</c:v>
                </c:pt>
                <c:pt idx="353">
                  <c:v>1.9404612244975792</c:v>
                </c:pt>
                <c:pt idx="354">
                  <c:v>1.9520397352706691</c:v>
                </c:pt>
                <c:pt idx="355">
                  <c:v>1.9636589726783302</c:v>
                </c:pt>
                <c:pt idx="356">
                  <c:v>1.9753189902832962</c:v>
                </c:pt>
                <c:pt idx="357">
                  <c:v>1.9870198416195566</c:v>
                </c:pt>
                <c:pt idx="358">
                  <c:v>1.9987615801923768</c:v>
                </c:pt>
                <c:pt idx="359">
                  <c:v>2.0105442594783121</c:v>
                </c:pt>
                <c:pt idx="360">
                  <c:v>2.0223679329252255</c:v>
                </c:pt>
                <c:pt idx="361">
                  <c:v>2.0342326539523068</c:v>
                </c:pt>
                <c:pt idx="362">
                  <c:v>2.0461384759500865</c:v>
                </c:pt>
                <c:pt idx="363">
                  <c:v>2.0580854522804608</c:v>
                </c:pt>
                <c:pt idx="364">
                  <c:v>2.0700736362767045</c:v>
                </c:pt>
                <c:pt idx="365">
                  <c:v>2.0821030812434969</c:v>
                </c:pt>
                <c:pt idx="366">
                  <c:v>2.0941738404569366</c:v>
                </c:pt>
                <c:pt idx="367">
                  <c:v>2.1062859671645673</c:v>
                </c:pt>
                <c:pt idx="368">
                  <c:v>2.1184395145853951</c:v>
                </c:pt>
                <c:pt idx="369">
                  <c:v>2.1306345359099157</c:v>
                </c:pt>
                <c:pt idx="370">
                  <c:v>2.14287108430013</c:v>
                </c:pt>
                <c:pt idx="371">
                  <c:v>2.1551492128895724</c:v>
                </c:pt>
                <c:pt idx="372">
                  <c:v>2.1674689747833327</c:v>
                </c:pt>
                <c:pt idx="373">
                  <c:v>2.1798304230580774</c:v>
                </c:pt>
                <c:pt idx="374">
                  <c:v>2.1922336107620799</c:v>
                </c:pt>
                <c:pt idx="375">
                  <c:v>2.2046785909152367</c:v>
                </c:pt>
                <c:pt idx="376">
                  <c:v>2.2171654165091019</c:v>
                </c:pt>
                <c:pt idx="377">
                  <c:v>2.2296941405069042</c:v>
                </c:pt>
                <c:pt idx="378">
                  <c:v>2.2422648158435781</c:v>
                </c:pt>
                <c:pt idx="379">
                  <c:v>2.2548774954257893</c:v>
                </c:pt>
                <c:pt idx="380">
                  <c:v>2.2675322321319595</c:v>
                </c:pt>
                <c:pt idx="381">
                  <c:v>2.2802290788122956</c:v>
                </c:pt>
                <c:pt idx="382">
                  <c:v>2.2929680882888164</c:v>
                </c:pt>
                <c:pt idx="383">
                  <c:v>2.305749313355379</c:v>
                </c:pt>
                <c:pt idx="384">
                  <c:v>2.3185728067777105</c:v>
                </c:pt>
                <c:pt idx="385">
                  <c:v>2.3314386212934308</c:v>
                </c:pt>
                <c:pt idx="386">
                  <c:v>2.344346809612087</c:v>
                </c:pt>
                <c:pt idx="387">
                  <c:v>2.3572974244151812</c:v>
                </c:pt>
                <c:pt idx="388">
                  <c:v>2.3702905183561946</c:v>
                </c:pt>
                <c:pt idx="389">
                  <c:v>2.3833261440606277</c:v>
                </c:pt>
                <c:pt idx="390">
                  <c:v>2.3964043541260183</c:v>
                </c:pt>
                <c:pt idx="391">
                  <c:v>2.4095252011219808</c:v>
                </c:pt>
                <c:pt idx="392">
                  <c:v>2.4226887375902333</c:v>
                </c:pt>
                <c:pt idx="393">
                  <c:v>2.4358950160446295</c:v>
                </c:pt>
                <c:pt idx="394">
                  <c:v>2.4491440889711864</c:v>
                </c:pt>
                <c:pt idx="395">
                  <c:v>2.4624360088281225</c:v>
                </c:pt>
                <c:pt idx="396">
                  <c:v>2.4757708280458819</c:v>
                </c:pt>
                <c:pt idx="397">
                  <c:v>2.489148599027172</c:v>
                </c:pt>
                <c:pt idx="398">
                  <c:v>2.5025693741469928</c:v>
                </c:pt>
                <c:pt idx="399">
                  <c:v>2.5160332057526711</c:v>
                </c:pt>
                <c:pt idx="400">
                  <c:v>2.5295401461638893</c:v>
                </c:pt>
                <c:pt idx="401">
                  <c:v>2.5430902476727231</c:v>
                </c:pt>
              </c:numCache>
            </c:numRef>
          </c:xVal>
          <c:yVal>
            <c:numRef>
              <c:f>'Beregninger scenarie 3'!$K$1538:$K$1939</c:f>
              <c:numCache>
                <c:formatCode>0.00</c:formatCode>
                <c:ptCount val="402"/>
                <c:pt idx="0" formatCode="General">
                  <c:v>0</c:v>
                </c:pt>
                <c:pt idx="1">
                  <c:v>0</c:v>
                </c:pt>
                <c:pt idx="2" formatCode="General">
                  <c:v>0.01</c:v>
                </c:pt>
                <c:pt idx="3" formatCode="General">
                  <c:v>0.02</c:v>
                </c:pt>
                <c:pt idx="4" formatCode="General">
                  <c:v>0.03</c:v>
                </c:pt>
                <c:pt idx="5" formatCode="General">
                  <c:v>0.04</c:v>
                </c:pt>
                <c:pt idx="6" formatCode="General">
                  <c:v>0.05</c:v>
                </c:pt>
                <c:pt idx="7" formatCode="General">
                  <c:v>6.0000000000000005E-2</c:v>
                </c:pt>
                <c:pt idx="8" formatCode="General">
                  <c:v>7.0000000000000007E-2</c:v>
                </c:pt>
                <c:pt idx="9" formatCode="General">
                  <c:v>0.08</c:v>
                </c:pt>
                <c:pt idx="10" formatCode="General">
                  <c:v>0.09</c:v>
                </c:pt>
                <c:pt idx="11" formatCode="General">
                  <c:v>9.9999999999999992E-2</c:v>
                </c:pt>
                <c:pt idx="12" formatCode="General">
                  <c:v>0.10999999999999999</c:v>
                </c:pt>
                <c:pt idx="13" formatCode="General">
                  <c:v>0.11999999999999998</c:v>
                </c:pt>
                <c:pt idx="14" formatCode="General">
                  <c:v>0.12999999999999998</c:v>
                </c:pt>
                <c:pt idx="15" formatCode="General">
                  <c:v>0.13999999999999999</c:v>
                </c:pt>
                <c:pt idx="16" formatCode="General">
                  <c:v>0.15</c:v>
                </c:pt>
                <c:pt idx="17" formatCode="General">
                  <c:v>0.16</c:v>
                </c:pt>
                <c:pt idx="18" formatCode="General">
                  <c:v>0.17</c:v>
                </c:pt>
                <c:pt idx="19" formatCode="General">
                  <c:v>0.18000000000000002</c:v>
                </c:pt>
                <c:pt idx="20" formatCode="General">
                  <c:v>0.19000000000000003</c:v>
                </c:pt>
                <c:pt idx="21" formatCode="General">
                  <c:v>0.20000000000000004</c:v>
                </c:pt>
                <c:pt idx="22" formatCode="General">
                  <c:v>0.21000000000000005</c:v>
                </c:pt>
                <c:pt idx="23" formatCode="General">
                  <c:v>0.22000000000000006</c:v>
                </c:pt>
                <c:pt idx="24" formatCode="General">
                  <c:v>0.23000000000000007</c:v>
                </c:pt>
                <c:pt idx="25" formatCode="General">
                  <c:v>0.24000000000000007</c:v>
                </c:pt>
                <c:pt idx="26" formatCode="General">
                  <c:v>0.25000000000000006</c:v>
                </c:pt>
                <c:pt idx="27" formatCode="General">
                  <c:v>0.26000000000000006</c:v>
                </c:pt>
                <c:pt idx="28" formatCode="General">
                  <c:v>0.27000000000000007</c:v>
                </c:pt>
                <c:pt idx="29" formatCode="General">
                  <c:v>0.28000000000000008</c:v>
                </c:pt>
                <c:pt idx="30" formatCode="General">
                  <c:v>0.29000000000000009</c:v>
                </c:pt>
                <c:pt idx="31" formatCode="General">
                  <c:v>0.3000000000000001</c:v>
                </c:pt>
                <c:pt idx="32" formatCode="General">
                  <c:v>0.31000000000000011</c:v>
                </c:pt>
                <c:pt idx="33" formatCode="General">
                  <c:v>0.32000000000000012</c:v>
                </c:pt>
                <c:pt idx="34" formatCode="General">
                  <c:v>0.33000000000000013</c:v>
                </c:pt>
                <c:pt idx="35" formatCode="General">
                  <c:v>0.34000000000000014</c:v>
                </c:pt>
                <c:pt idx="36" formatCode="General">
                  <c:v>0.35000000000000014</c:v>
                </c:pt>
                <c:pt idx="37" formatCode="General">
                  <c:v>0.36000000000000015</c:v>
                </c:pt>
                <c:pt idx="38" formatCode="General">
                  <c:v>0.37000000000000016</c:v>
                </c:pt>
                <c:pt idx="39" formatCode="General">
                  <c:v>0.38000000000000017</c:v>
                </c:pt>
                <c:pt idx="40" formatCode="General">
                  <c:v>0.39000000000000018</c:v>
                </c:pt>
                <c:pt idx="41" formatCode="General">
                  <c:v>0.40000000000000019</c:v>
                </c:pt>
                <c:pt idx="42" formatCode="General">
                  <c:v>0.4100000000000002</c:v>
                </c:pt>
                <c:pt idx="43" formatCode="General">
                  <c:v>0.42000000000000021</c:v>
                </c:pt>
                <c:pt idx="44" formatCode="General">
                  <c:v>0.43000000000000022</c:v>
                </c:pt>
                <c:pt idx="45" formatCode="General">
                  <c:v>0.44000000000000022</c:v>
                </c:pt>
                <c:pt idx="46" formatCode="General">
                  <c:v>0.45000000000000023</c:v>
                </c:pt>
                <c:pt idx="47" formatCode="General">
                  <c:v>0.46000000000000024</c:v>
                </c:pt>
                <c:pt idx="48" formatCode="General">
                  <c:v>0.47000000000000025</c:v>
                </c:pt>
                <c:pt idx="49" formatCode="General">
                  <c:v>0.48000000000000026</c:v>
                </c:pt>
                <c:pt idx="50" formatCode="General">
                  <c:v>0.49000000000000027</c:v>
                </c:pt>
                <c:pt idx="51" formatCode="General">
                  <c:v>0.50000000000000022</c:v>
                </c:pt>
                <c:pt idx="52" formatCode="General">
                  <c:v>0.51000000000000023</c:v>
                </c:pt>
                <c:pt idx="53" formatCode="General">
                  <c:v>0.52000000000000024</c:v>
                </c:pt>
                <c:pt idx="54" formatCode="General">
                  <c:v>0.53000000000000025</c:v>
                </c:pt>
                <c:pt idx="55" formatCode="General">
                  <c:v>0.54000000000000026</c:v>
                </c:pt>
                <c:pt idx="56" formatCode="General">
                  <c:v>0.55000000000000027</c:v>
                </c:pt>
                <c:pt idx="57" formatCode="General">
                  <c:v>0.56000000000000028</c:v>
                </c:pt>
                <c:pt idx="58" formatCode="General">
                  <c:v>0.57000000000000028</c:v>
                </c:pt>
                <c:pt idx="59" formatCode="General">
                  <c:v>0.58000000000000029</c:v>
                </c:pt>
                <c:pt idx="60" formatCode="General">
                  <c:v>0.5900000000000003</c:v>
                </c:pt>
                <c:pt idx="61" formatCode="General">
                  <c:v>0.60000000000000031</c:v>
                </c:pt>
                <c:pt idx="62" formatCode="General">
                  <c:v>0.61000000000000032</c:v>
                </c:pt>
                <c:pt idx="63" formatCode="General">
                  <c:v>0.62000000000000033</c:v>
                </c:pt>
                <c:pt idx="64" formatCode="General">
                  <c:v>0.63000000000000034</c:v>
                </c:pt>
                <c:pt idx="65" formatCode="General">
                  <c:v>0.64000000000000035</c:v>
                </c:pt>
                <c:pt idx="66" formatCode="General">
                  <c:v>0.65000000000000036</c:v>
                </c:pt>
                <c:pt idx="67" formatCode="General">
                  <c:v>0.66000000000000036</c:v>
                </c:pt>
                <c:pt idx="68" formatCode="General">
                  <c:v>0.67000000000000037</c:v>
                </c:pt>
                <c:pt idx="69" formatCode="General">
                  <c:v>0.68000000000000038</c:v>
                </c:pt>
                <c:pt idx="70" formatCode="General">
                  <c:v>0.69000000000000039</c:v>
                </c:pt>
                <c:pt idx="71" formatCode="General">
                  <c:v>0.7000000000000004</c:v>
                </c:pt>
                <c:pt idx="72" formatCode="General">
                  <c:v>0.71000000000000041</c:v>
                </c:pt>
                <c:pt idx="73" formatCode="General">
                  <c:v>0.72000000000000042</c:v>
                </c:pt>
                <c:pt idx="74" formatCode="General">
                  <c:v>0.73000000000000043</c:v>
                </c:pt>
                <c:pt idx="75" formatCode="General">
                  <c:v>0.74000000000000044</c:v>
                </c:pt>
                <c:pt idx="76" formatCode="General">
                  <c:v>0.75000000000000044</c:v>
                </c:pt>
                <c:pt idx="77" formatCode="General">
                  <c:v>0.76000000000000045</c:v>
                </c:pt>
                <c:pt idx="78" formatCode="General">
                  <c:v>0.77000000000000046</c:v>
                </c:pt>
                <c:pt idx="79" formatCode="General">
                  <c:v>0.78000000000000047</c:v>
                </c:pt>
                <c:pt idx="80" formatCode="General">
                  <c:v>0.79000000000000048</c:v>
                </c:pt>
                <c:pt idx="81" formatCode="General">
                  <c:v>0.80000000000000049</c:v>
                </c:pt>
                <c:pt idx="82" formatCode="General">
                  <c:v>0.8100000000000005</c:v>
                </c:pt>
                <c:pt idx="83" formatCode="General">
                  <c:v>0.82000000000000051</c:v>
                </c:pt>
                <c:pt idx="84" formatCode="General">
                  <c:v>0.83000000000000052</c:v>
                </c:pt>
                <c:pt idx="85" formatCode="General">
                  <c:v>0.84000000000000052</c:v>
                </c:pt>
                <c:pt idx="86" formatCode="General">
                  <c:v>0.85000000000000053</c:v>
                </c:pt>
                <c:pt idx="87" formatCode="General">
                  <c:v>0.86000000000000054</c:v>
                </c:pt>
                <c:pt idx="88" formatCode="General">
                  <c:v>0.87000000000000055</c:v>
                </c:pt>
                <c:pt idx="89" formatCode="General">
                  <c:v>0.88000000000000056</c:v>
                </c:pt>
                <c:pt idx="90" formatCode="General">
                  <c:v>0.89000000000000057</c:v>
                </c:pt>
                <c:pt idx="91" formatCode="General">
                  <c:v>0.90000000000000058</c:v>
                </c:pt>
                <c:pt idx="92" formatCode="General">
                  <c:v>0.91000000000000059</c:v>
                </c:pt>
                <c:pt idx="93" formatCode="General">
                  <c:v>0.9200000000000006</c:v>
                </c:pt>
                <c:pt idx="94" formatCode="General">
                  <c:v>0.9300000000000006</c:v>
                </c:pt>
                <c:pt idx="95" formatCode="General">
                  <c:v>0.94000000000000061</c:v>
                </c:pt>
                <c:pt idx="96" formatCode="General">
                  <c:v>0.95000000000000062</c:v>
                </c:pt>
                <c:pt idx="97" formatCode="General">
                  <c:v>0.96000000000000063</c:v>
                </c:pt>
                <c:pt idx="98" formatCode="General">
                  <c:v>0.97000000000000064</c:v>
                </c:pt>
                <c:pt idx="99" formatCode="General">
                  <c:v>0.98000000000000065</c:v>
                </c:pt>
                <c:pt idx="100" formatCode="General">
                  <c:v>0.99000000000000066</c:v>
                </c:pt>
                <c:pt idx="101" formatCode="General">
                  <c:v>1.0000000000000007</c:v>
                </c:pt>
                <c:pt idx="102" formatCode="General">
                  <c:v>1.0100000000000007</c:v>
                </c:pt>
                <c:pt idx="103" formatCode="General">
                  <c:v>1.0200000000000007</c:v>
                </c:pt>
                <c:pt idx="104" formatCode="General">
                  <c:v>1.0300000000000007</c:v>
                </c:pt>
                <c:pt idx="105" formatCode="General">
                  <c:v>1.0400000000000007</c:v>
                </c:pt>
                <c:pt idx="106" formatCode="General">
                  <c:v>1.0500000000000007</c:v>
                </c:pt>
                <c:pt idx="107" formatCode="General">
                  <c:v>1.0600000000000007</c:v>
                </c:pt>
                <c:pt idx="108" formatCode="General">
                  <c:v>1.0700000000000007</c:v>
                </c:pt>
                <c:pt idx="109" formatCode="General">
                  <c:v>1.0800000000000007</c:v>
                </c:pt>
                <c:pt idx="110" formatCode="General">
                  <c:v>1.0900000000000007</c:v>
                </c:pt>
                <c:pt idx="111" formatCode="General">
                  <c:v>1.1000000000000008</c:v>
                </c:pt>
                <c:pt idx="112" formatCode="General">
                  <c:v>1.1100000000000008</c:v>
                </c:pt>
                <c:pt idx="113" formatCode="General">
                  <c:v>1.1200000000000008</c:v>
                </c:pt>
                <c:pt idx="114" formatCode="General">
                  <c:v>1.1300000000000008</c:v>
                </c:pt>
                <c:pt idx="115" formatCode="General">
                  <c:v>1.1400000000000008</c:v>
                </c:pt>
                <c:pt idx="116" formatCode="General">
                  <c:v>1.1500000000000008</c:v>
                </c:pt>
                <c:pt idx="117" formatCode="General">
                  <c:v>1.1600000000000008</c:v>
                </c:pt>
                <c:pt idx="118" formatCode="General">
                  <c:v>1.1700000000000008</c:v>
                </c:pt>
                <c:pt idx="119" formatCode="General">
                  <c:v>1.1800000000000008</c:v>
                </c:pt>
                <c:pt idx="120" formatCode="General">
                  <c:v>1.1900000000000008</c:v>
                </c:pt>
                <c:pt idx="121" formatCode="General">
                  <c:v>1.2000000000000008</c:v>
                </c:pt>
                <c:pt idx="122" formatCode="General">
                  <c:v>1.2100000000000009</c:v>
                </c:pt>
                <c:pt idx="123" formatCode="General">
                  <c:v>1.2200000000000009</c:v>
                </c:pt>
                <c:pt idx="124" formatCode="General">
                  <c:v>1.2300000000000009</c:v>
                </c:pt>
                <c:pt idx="125" formatCode="General">
                  <c:v>1.2400000000000009</c:v>
                </c:pt>
                <c:pt idx="126" formatCode="General">
                  <c:v>1.2500000000000009</c:v>
                </c:pt>
                <c:pt idx="127" formatCode="General">
                  <c:v>1.2600000000000009</c:v>
                </c:pt>
                <c:pt idx="128" formatCode="General">
                  <c:v>1.2700000000000009</c:v>
                </c:pt>
                <c:pt idx="129" formatCode="General">
                  <c:v>1.2800000000000009</c:v>
                </c:pt>
                <c:pt idx="130" formatCode="General">
                  <c:v>1.2900000000000009</c:v>
                </c:pt>
                <c:pt idx="131" formatCode="General">
                  <c:v>1.3000000000000009</c:v>
                </c:pt>
                <c:pt idx="132" formatCode="General">
                  <c:v>1.3100000000000009</c:v>
                </c:pt>
                <c:pt idx="133" formatCode="General">
                  <c:v>1.320000000000001</c:v>
                </c:pt>
                <c:pt idx="134" formatCode="General">
                  <c:v>1.330000000000001</c:v>
                </c:pt>
                <c:pt idx="135" formatCode="General">
                  <c:v>1.340000000000001</c:v>
                </c:pt>
                <c:pt idx="136" formatCode="General">
                  <c:v>1.350000000000001</c:v>
                </c:pt>
                <c:pt idx="137" formatCode="General">
                  <c:v>1.360000000000001</c:v>
                </c:pt>
                <c:pt idx="138" formatCode="General">
                  <c:v>1.370000000000001</c:v>
                </c:pt>
                <c:pt idx="139" formatCode="General">
                  <c:v>1.380000000000001</c:v>
                </c:pt>
                <c:pt idx="140" formatCode="General">
                  <c:v>1.390000000000001</c:v>
                </c:pt>
                <c:pt idx="141" formatCode="General">
                  <c:v>1.400000000000001</c:v>
                </c:pt>
                <c:pt idx="142" formatCode="General">
                  <c:v>1.410000000000001</c:v>
                </c:pt>
                <c:pt idx="143" formatCode="General">
                  <c:v>1.420000000000001</c:v>
                </c:pt>
                <c:pt idx="144" formatCode="General">
                  <c:v>1.430000000000001</c:v>
                </c:pt>
                <c:pt idx="145" formatCode="General">
                  <c:v>1.4400000000000011</c:v>
                </c:pt>
                <c:pt idx="146" formatCode="General">
                  <c:v>1.4500000000000011</c:v>
                </c:pt>
                <c:pt idx="147" formatCode="General">
                  <c:v>1.4600000000000011</c:v>
                </c:pt>
                <c:pt idx="148" formatCode="General">
                  <c:v>1.4700000000000011</c:v>
                </c:pt>
                <c:pt idx="149" formatCode="General">
                  <c:v>1.4800000000000011</c:v>
                </c:pt>
                <c:pt idx="150" formatCode="General">
                  <c:v>1.4900000000000011</c:v>
                </c:pt>
                <c:pt idx="151" formatCode="General">
                  <c:v>1.5000000000000011</c:v>
                </c:pt>
                <c:pt idx="152" formatCode="General">
                  <c:v>1.5100000000000011</c:v>
                </c:pt>
                <c:pt idx="153" formatCode="General">
                  <c:v>1.5200000000000011</c:v>
                </c:pt>
                <c:pt idx="154" formatCode="General">
                  <c:v>1.5300000000000011</c:v>
                </c:pt>
                <c:pt idx="155" formatCode="General">
                  <c:v>1.5400000000000011</c:v>
                </c:pt>
                <c:pt idx="156" formatCode="General">
                  <c:v>1.5500000000000012</c:v>
                </c:pt>
                <c:pt idx="157" formatCode="General">
                  <c:v>1.5600000000000012</c:v>
                </c:pt>
                <c:pt idx="158" formatCode="General">
                  <c:v>1.5700000000000012</c:v>
                </c:pt>
                <c:pt idx="159" formatCode="General">
                  <c:v>1.5800000000000012</c:v>
                </c:pt>
                <c:pt idx="160" formatCode="General">
                  <c:v>1.5900000000000012</c:v>
                </c:pt>
                <c:pt idx="161" formatCode="General">
                  <c:v>1.6000000000000012</c:v>
                </c:pt>
                <c:pt idx="162" formatCode="General">
                  <c:v>1.6100000000000012</c:v>
                </c:pt>
                <c:pt idx="163" formatCode="General">
                  <c:v>1.6200000000000012</c:v>
                </c:pt>
                <c:pt idx="164" formatCode="General">
                  <c:v>1.6300000000000012</c:v>
                </c:pt>
                <c:pt idx="165" formatCode="General">
                  <c:v>1.6400000000000012</c:v>
                </c:pt>
                <c:pt idx="166" formatCode="General">
                  <c:v>1.6500000000000012</c:v>
                </c:pt>
                <c:pt idx="167" formatCode="General">
                  <c:v>1.6600000000000013</c:v>
                </c:pt>
                <c:pt idx="168" formatCode="General">
                  <c:v>1.6700000000000013</c:v>
                </c:pt>
                <c:pt idx="169" formatCode="General">
                  <c:v>1.6800000000000013</c:v>
                </c:pt>
                <c:pt idx="170" formatCode="General">
                  <c:v>1.6900000000000013</c:v>
                </c:pt>
                <c:pt idx="171" formatCode="General">
                  <c:v>1.7000000000000013</c:v>
                </c:pt>
                <c:pt idx="172" formatCode="General">
                  <c:v>1.7100000000000013</c:v>
                </c:pt>
                <c:pt idx="173" formatCode="General">
                  <c:v>1.7200000000000013</c:v>
                </c:pt>
                <c:pt idx="174" formatCode="General">
                  <c:v>1.7300000000000013</c:v>
                </c:pt>
                <c:pt idx="175" formatCode="General">
                  <c:v>1.7400000000000013</c:v>
                </c:pt>
                <c:pt idx="176" formatCode="General">
                  <c:v>1.7500000000000013</c:v>
                </c:pt>
                <c:pt idx="177" formatCode="General">
                  <c:v>1.7600000000000013</c:v>
                </c:pt>
                <c:pt idx="178" formatCode="General">
                  <c:v>1.7700000000000014</c:v>
                </c:pt>
                <c:pt idx="179" formatCode="General">
                  <c:v>1.7800000000000014</c:v>
                </c:pt>
                <c:pt idx="180" formatCode="General">
                  <c:v>1.7900000000000014</c:v>
                </c:pt>
                <c:pt idx="181" formatCode="General">
                  <c:v>1.8000000000000014</c:v>
                </c:pt>
                <c:pt idx="182" formatCode="General">
                  <c:v>1.8100000000000014</c:v>
                </c:pt>
                <c:pt idx="183" formatCode="General">
                  <c:v>1.8200000000000014</c:v>
                </c:pt>
                <c:pt idx="184" formatCode="General">
                  <c:v>1.8300000000000014</c:v>
                </c:pt>
                <c:pt idx="185" formatCode="General">
                  <c:v>1.8400000000000014</c:v>
                </c:pt>
                <c:pt idx="186" formatCode="General">
                  <c:v>1.8500000000000014</c:v>
                </c:pt>
                <c:pt idx="187" formatCode="General">
                  <c:v>1.8600000000000014</c:v>
                </c:pt>
                <c:pt idx="188" formatCode="General">
                  <c:v>1.8700000000000014</c:v>
                </c:pt>
                <c:pt idx="189" formatCode="General">
                  <c:v>1.8800000000000014</c:v>
                </c:pt>
                <c:pt idx="190" formatCode="General">
                  <c:v>1.8900000000000015</c:v>
                </c:pt>
                <c:pt idx="191" formatCode="General">
                  <c:v>1.9000000000000015</c:v>
                </c:pt>
                <c:pt idx="192" formatCode="General">
                  <c:v>1.9100000000000015</c:v>
                </c:pt>
                <c:pt idx="193" formatCode="General">
                  <c:v>1.9200000000000015</c:v>
                </c:pt>
                <c:pt idx="194" formatCode="General">
                  <c:v>1.9300000000000015</c:v>
                </c:pt>
                <c:pt idx="195" formatCode="General">
                  <c:v>1.9400000000000015</c:v>
                </c:pt>
                <c:pt idx="196" formatCode="General">
                  <c:v>1.9500000000000015</c:v>
                </c:pt>
                <c:pt idx="197" formatCode="General">
                  <c:v>1.9600000000000015</c:v>
                </c:pt>
                <c:pt idx="198" formatCode="General">
                  <c:v>1.9700000000000015</c:v>
                </c:pt>
                <c:pt idx="199" formatCode="General">
                  <c:v>1.9800000000000015</c:v>
                </c:pt>
                <c:pt idx="200" formatCode="General">
                  <c:v>1.9900000000000015</c:v>
                </c:pt>
                <c:pt idx="201" formatCode="General">
                  <c:v>2.0000000000000013</c:v>
                </c:pt>
                <c:pt idx="202" formatCode="General">
                  <c:v>2.0100000000000011</c:v>
                </c:pt>
                <c:pt idx="203" formatCode="General">
                  <c:v>2.0200000000000009</c:v>
                </c:pt>
                <c:pt idx="204" formatCode="General">
                  <c:v>2.0300000000000007</c:v>
                </c:pt>
                <c:pt idx="205" formatCode="General">
                  <c:v>2.0400000000000005</c:v>
                </c:pt>
                <c:pt idx="206" formatCode="General">
                  <c:v>2.0500000000000003</c:v>
                </c:pt>
                <c:pt idx="207" formatCode="General">
                  <c:v>2.06</c:v>
                </c:pt>
                <c:pt idx="208" formatCode="General">
                  <c:v>2.0699999999999998</c:v>
                </c:pt>
                <c:pt idx="209" formatCode="General">
                  <c:v>2.0799999999999996</c:v>
                </c:pt>
                <c:pt idx="210" formatCode="General">
                  <c:v>2.0899999999999994</c:v>
                </c:pt>
                <c:pt idx="211" formatCode="General">
                  <c:v>2.0999999999999992</c:v>
                </c:pt>
                <c:pt idx="212" formatCode="General">
                  <c:v>2.109999999999999</c:v>
                </c:pt>
                <c:pt idx="213" formatCode="General">
                  <c:v>2.1199999999999988</c:v>
                </c:pt>
                <c:pt idx="214" formatCode="General">
                  <c:v>2.1299999999999986</c:v>
                </c:pt>
                <c:pt idx="215" formatCode="General">
                  <c:v>2.1399999999999983</c:v>
                </c:pt>
                <c:pt idx="216" formatCode="General">
                  <c:v>2.1499999999999981</c:v>
                </c:pt>
                <c:pt idx="217" formatCode="General">
                  <c:v>2.1599999999999979</c:v>
                </c:pt>
                <c:pt idx="218" formatCode="General">
                  <c:v>2.1699999999999977</c:v>
                </c:pt>
                <c:pt idx="219" formatCode="General">
                  <c:v>2.1799999999999975</c:v>
                </c:pt>
                <c:pt idx="220" formatCode="General">
                  <c:v>2.1899999999999973</c:v>
                </c:pt>
                <c:pt idx="221" formatCode="General">
                  <c:v>2.1999999999999971</c:v>
                </c:pt>
                <c:pt idx="222" formatCode="General">
                  <c:v>2.2099999999999969</c:v>
                </c:pt>
                <c:pt idx="223" formatCode="General">
                  <c:v>2.2199999999999966</c:v>
                </c:pt>
                <c:pt idx="224" formatCode="General">
                  <c:v>2.2299999999999964</c:v>
                </c:pt>
                <c:pt idx="225" formatCode="General">
                  <c:v>2.2399999999999962</c:v>
                </c:pt>
                <c:pt idx="226" formatCode="General">
                  <c:v>2.249999999999996</c:v>
                </c:pt>
                <c:pt idx="227" formatCode="General">
                  <c:v>2.2599999999999958</c:v>
                </c:pt>
                <c:pt idx="228" formatCode="General">
                  <c:v>2.2699999999999956</c:v>
                </c:pt>
                <c:pt idx="229" formatCode="General">
                  <c:v>2.2799999999999954</c:v>
                </c:pt>
                <c:pt idx="230" formatCode="General">
                  <c:v>2.2899999999999952</c:v>
                </c:pt>
                <c:pt idx="231" formatCode="General">
                  <c:v>2.2999999999999949</c:v>
                </c:pt>
                <c:pt idx="232" formatCode="General">
                  <c:v>2.3099999999999947</c:v>
                </c:pt>
                <c:pt idx="233" formatCode="General">
                  <c:v>2.3199999999999945</c:v>
                </c:pt>
                <c:pt idx="234" formatCode="General">
                  <c:v>2.3299999999999943</c:v>
                </c:pt>
                <c:pt idx="235" formatCode="General">
                  <c:v>2.3399999999999941</c:v>
                </c:pt>
                <c:pt idx="236" formatCode="General">
                  <c:v>2.3499999999999939</c:v>
                </c:pt>
                <c:pt idx="237" formatCode="General">
                  <c:v>2.3599999999999937</c:v>
                </c:pt>
                <c:pt idx="238" formatCode="General">
                  <c:v>2.3699999999999934</c:v>
                </c:pt>
                <c:pt idx="239" formatCode="General">
                  <c:v>2.3799999999999932</c:v>
                </c:pt>
                <c:pt idx="240" formatCode="General">
                  <c:v>2.389999999999993</c:v>
                </c:pt>
                <c:pt idx="241" formatCode="General">
                  <c:v>2.3999999999999928</c:v>
                </c:pt>
                <c:pt idx="242" formatCode="General">
                  <c:v>2.4099999999999926</c:v>
                </c:pt>
                <c:pt idx="243" formatCode="General">
                  <c:v>2.4199999999999924</c:v>
                </c:pt>
                <c:pt idx="244" formatCode="General">
                  <c:v>2.4299999999999922</c:v>
                </c:pt>
                <c:pt idx="245" formatCode="General">
                  <c:v>2.439999999999992</c:v>
                </c:pt>
                <c:pt idx="246" formatCode="General">
                  <c:v>2.4499999999999917</c:v>
                </c:pt>
                <c:pt idx="247" formatCode="General">
                  <c:v>2.4599999999999915</c:v>
                </c:pt>
                <c:pt idx="248" formatCode="General">
                  <c:v>2.4699999999999913</c:v>
                </c:pt>
                <c:pt idx="249" formatCode="General">
                  <c:v>2.4799999999999911</c:v>
                </c:pt>
                <c:pt idx="250" formatCode="General">
                  <c:v>2.4899999999999909</c:v>
                </c:pt>
                <c:pt idx="251" formatCode="General">
                  <c:v>2.4999999999999907</c:v>
                </c:pt>
                <c:pt idx="252" formatCode="General">
                  <c:v>2.5099999999999905</c:v>
                </c:pt>
                <c:pt idx="253" formatCode="General">
                  <c:v>2.5199999999999902</c:v>
                </c:pt>
                <c:pt idx="254" formatCode="General">
                  <c:v>2.52999999999999</c:v>
                </c:pt>
                <c:pt idx="255" formatCode="General">
                  <c:v>2.5399999999999898</c:v>
                </c:pt>
                <c:pt idx="256" formatCode="General">
                  <c:v>2.5499999999999896</c:v>
                </c:pt>
                <c:pt idx="257" formatCode="General">
                  <c:v>2.5599999999999894</c:v>
                </c:pt>
                <c:pt idx="258" formatCode="General">
                  <c:v>2.5699999999999892</c:v>
                </c:pt>
                <c:pt idx="259" formatCode="General">
                  <c:v>2.579999999999989</c:v>
                </c:pt>
                <c:pt idx="260" formatCode="General">
                  <c:v>2.5899999999999888</c:v>
                </c:pt>
                <c:pt idx="261" formatCode="General">
                  <c:v>2.5999999999999885</c:v>
                </c:pt>
                <c:pt idx="262" formatCode="General">
                  <c:v>2.6099999999999883</c:v>
                </c:pt>
                <c:pt idx="263" formatCode="General">
                  <c:v>2.6199999999999881</c:v>
                </c:pt>
                <c:pt idx="264" formatCode="General">
                  <c:v>2.6299999999999879</c:v>
                </c:pt>
                <c:pt idx="265" formatCode="General">
                  <c:v>2.6399999999999877</c:v>
                </c:pt>
                <c:pt idx="266" formatCode="General">
                  <c:v>2.6499999999999875</c:v>
                </c:pt>
                <c:pt idx="267" formatCode="General">
                  <c:v>2.6599999999999873</c:v>
                </c:pt>
                <c:pt idx="268" formatCode="General">
                  <c:v>2.6699999999999871</c:v>
                </c:pt>
                <c:pt idx="269" formatCode="General">
                  <c:v>2.6799999999999868</c:v>
                </c:pt>
                <c:pt idx="270" formatCode="General">
                  <c:v>2.6899999999999866</c:v>
                </c:pt>
                <c:pt idx="271" formatCode="General">
                  <c:v>2.6999999999999864</c:v>
                </c:pt>
                <c:pt idx="272" formatCode="General">
                  <c:v>2.7099999999999862</c:v>
                </c:pt>
                <c:pt idx="273" formatCode="General">
                  <c:v>2.719999999999986</c:v>
                </c:pt>
                <c:pt idx="274" formatCode="General">
                  <c:v>2.7299999999999858</c:v>
                </c:pt>
                <c:pt idx="275" formatCode="General">
                  <c:v>2.7399999999999856</c:v>
                </c:pt>
                <c:pt idx="276" formatCode="General">
                  <c:v>2.7499999999999853</c:v>
                </c:pt>
                <c:pt idx="277" formatCode="General">
                  <c:v>2.7599999999999851</c:v>
                </c:pt>
                <c:pt idx="278" formatCode="General">
                  <c:v>2.7699999999999849</c:v>
                </c:pt>
                <c:pt idx="279" formatCode="General">
                  <c:v>2.7799999999999847</c:v>
                </c:pt>
                <c:pt idx="280" formatCode="General">
                  <c:v>2.7899999999999845</c:v>
                </c:pt>
                <c:pt idx="281" formatCode="General">
                  <c:v>2.7999999999999843</c:v>
                </c:pt>
                <c:pt idx="282" formatCode="General">
                  <c:v>2.8099999999999841</c:v>
                </c:pt>
                <c:pt idx="283" formatCode="General">
                  <c:v>2.8199999999999839</c:v>
                </c:pt>
                <c:pt idx="284" formatCode="General">
                  <c:v>2.8299999999999836</c:v>
                </c:pt>
                <c:pt idx="285" formatCode="General">
                  <c:v>2.8399999999999834</c:v>
                </c:pt>
                <c:pt idx="286" formatCode="General">
                  <c:v>2.8499999999999832</c:v>
                </c:pt>
                <c:pt idx="287" formatCode="General">
                  <c:v>2.859999999999983</c:v>
                </c:pt>
                <c:pt idx="288" formatCode="General">
                  <c:v>2.8699999999999828</c:v>
                </c:pt>
                <c:pt idx="289" formatCode="General">
                  <c:v>2.8799999999999826</c:v>
                </c:pt>
                <c:pt idx="290" formatCode="General">
                  <c:v>2.8899999999999824</c:v>
                </c:pt>
                <c:pt idx="291" formatCode="General">
                  <c:v>2.8999999999999821</c:v>
                </c:pt>
                <c:pt idx="292" formatCode="General">
                  <c:v>2.9099999999999819</c:v>
                </c:pt>
                <c:pt idx="293" formatCode="General">
                  <c:v>2.9199999999999817</c:v>
                </c:pt>
                <c:pt idx="294" formatCode="General">
                  <c:v>2.9299999999999815</c:v>
                </c:pt>
                <c:pt idx="295" formatCode="General">
                  <c:v>2.9399999999999813</c:v>
                </c:pt>
                <c:pt idx="296" formatCode="General">
                  <c:v>2.9499999999999811</c:v>
                </c:pt>
                <c:pt idx="297" formatCode="General">
                  <c:v>2.9599999999999809</c:v>
                </c:pt>
                <c:pt idx="298" formatCode="General">
                  <c:v>2.9699999999999807</c:v>
                </c:pt>
                <c:pt idx="299" formatCode="General">
                  <c:v>2.9799999999999804</c:v>
                </c:pt>
                <c:pt idx="300" formatCode="General">
                  <c:v>2.9899999999999802</c:v>
                </c:pt>
                <c:pt idx="301" formatCode="General">
                  <c:v>2.99999999999998</c:v>
                </c:pt>
                <c:pt idx="302" formatCode="General">
                  <c:v>3.0099999999999798</c:v>
                </c:pt>
                <c:pt idx="303" formatCode="General">
                  <c:v>3.0199999999999796</c:v>
                </c:pt>
                <c:pt idx="304" formatCode="General">
                  <c:v>3.0299999999999794</c:v>
                </c:pt>
                <c:pt idx="305" formatCode="General">
                  <c:v>3.0399999999999792</c:v>
                </c:pt>
                <c:pt idx="306" formatCode="General">
                  <c:v>3.049999999999979</c:v>
                </c:pt>
                <c:pt idx="307" formatCode="General">
                  <c:v>3.0599999999999787</c:v>
                </c:pt>
                <c:pt idx="308" formatCode="General">
                  <c:v>3.0699999999999785</c:v>
                </c:pt>
                <c:pt idx="309" formatCode="General">
                  <c:v>3.0799999999999783</c:v>
                </c:pt>
                <c:pt idx="310" formatCode="General">
                  <c:v>3.0899999999999781</c:v>
                </c:pt>
                <c:pt idx="311" formatCode="General">
                  <c:v>3.0999999999999779</c:v>
                </c:pt>
                <c:pt idx="312" formatCode="General">
                  <c:v>3.1099999999999777</c:v>
                </c:pt>
                <c:pt idx="313" formatCode="General">
                  <c:v>3.1199999999999775</c:v>
                </c:pt>
                <c:pt idx="314" formatCode="General">
                  <c:v>3.1299999999999772</c:v>
                </c:pt>
                <c:pt idx="315" formatCode="General">
                  <c:v>3.139999999999977</c:v>
                </c:pt>
                <c:pt idx="316" formatCode="General">
                  <c:v>3.1499999999999768</c:v>
                </c:pt>
                <c:pt idx="317" formatCode="General">
                  <c:v>3.1599999999999766</c:v>
                </c:pt>
                <c:pt idx="318" formatCode="General">
                  <c:v>3.1699999999999764</c:v>
                </c:pt>
                <c:pt idx="319" formatCode="General">
                  <c:v>3.1799999999999762</c:v>
                </c:pt>
                <c:pt idx="320" formatCode="General">
                  <c:v>3.189999999999976</c:v>
                </c:pt>
                <c:pt idx="321" formatCode="General">
                  <c:v>3.1999999999999758</c:v>
                </c:pt>
                <c:pt idx="322" formatCode="General">
                  <c:v>3.2099999999999755</c:v>
                </c:pt>
                <c:pt idx="323" formatCode="General">
                  <c:v>3.2199999999999753</c:v>
                </c:pt>
                <c:pt idx="324" formatCode="General">
                  <c:v>3.2299999999999751</c:v>
                </c:pt>
                <c:pt idx="325" formatCode="General">
                  <c:v>3.2399999999999749</c:v>
                </c:pt>
                <c:pt idx="326" formatCode="General">
                  <c:v>3.2499999999999747</c:v>
                </c:pt>
                <c:pt idx="327" formatCode="General">
                  <c:v>3.2599999999999745</c:v>
                </c:pt>
                <c:pt idx="328" formatCode="General">
                  <c:v>3.2699999999999743</c:v>
                </c:pt>
                <c:pt idx="329" formatCode="General">
                  <c:v>3.279999999999974</c:v>
                </c:pt>
                <c:pt idx="330" formatCode="General">
                  <c:v>3.2899999999999738</c:v>
                </c:pt>
                <c:pt idx="331" formatCode="General">
                  <c:v>3.2999999999999736</c:v>
                </c:pt>
                <c:pt idx="332" formatCode="General">
                  <c:v>3.3099999999999734</c:v>
                </c:pt>
                <c:pt idx="333" formatCode="General">
                  <c:v>3.3199999999999732</c:v>
                </c:pt>
                <c:pt idx="334" formatCode="General">
                  <c:v>3.329999999999973</c:v>
                </c:pt>
                <c:pt idx="335" formatCode="General">
                  <c:v>3.3399999999999728</c:v>
                </c:pt>
                <c:pt idx="336" formatCode="General">
                  <c:v>3.3499999999999726</c:v>
                </c:pt>
                <c:pt idx="337" formatCode="General">
                  <c:v>3.3599999999999723</c:v>
                </c:pt>
                <c:pt idx="338" formatCode="General">
                  <c:v>3.3699999999999721</c:v>
                </c:pt>
                <c:pt idx="339" formatCode="General">
                  <c:v>3.3799999999999719</c:v>
                </c:pt>
                <c:pt idx="340" formatCode="General">
                  <c:v>3.3899999999999717</c:v>
                </c:pt>
                <c:pt idx="341" formatCode="General">
                  <c:v>3.3999999999999715</c:v>
                </c:pt>
                <c:pt idx="342" formatCode="General">
                  <c:v>3.4099999999999713</c:v>
                </c:pt>
                <c:pt idx="343" formatCode="General">
                  <c:v>3.4199999999999711</c:v>
                </c:pt>
                <c:pt idx="344" formatCode="General">
                  <c:v>3.4299999999999708</c:v>
                </c:pt>
                <c:pt idx="345" formatCode="General">
                  <c:v>3.4399999999999706</c:v>
                </c:pt>
                <c:pt idx="346" formatCode="General">
                  <c:v>3.4499999999999704</c:v>
                </c:pt>
                <c:pt idx="347" formatCode="General">
                  <c:v>3.4599999999999702</c:v>
                </c:pt>
                <c:pt idx="348" formatCode="General">
                  <c:v>3.46999999999997</c:v>
                </c:pt>
                <c:pt idx="349" formatCode="General">
                  <c:v>3.4799999999999698</c:v>
                </c:pt>
                <c:pt idx="350" formatCode="General">
                  <c:v>3.4899999999999696</c:v>
                </c:pt>
                <c:pt idx="351" formatCode="General">
                  <c:v>3.4999999999999694</c:v>
                </c:pt>
                <c:pt idx="352" formatCode="General">
                  <c:v>3.5099999999999691</c:v>
                </c:pt>
                <c:pt idx="353" formatCode="General">
                  <c:v>3.5199999999999689</c:v>
                </c:pt>
                <c:pt idx="354" formatCode="General">
                  <c:v>3.5299999999999687</c:v>
                </c:pt>
                <c:pt idx="355" formatCode="General">
                  <c:v>3.5399999999999685</c:v>
                </c:pt>
                <c:pt idx="356" formatCode="General">
                  <c:v>3.5499999999999683</c:v>
                </c:pt>
                <c:pt idx="357" formatCode="General">
                  <c:v>3.5599999999999681</c:v>
                </c:pt>
                <c:pt idx="358" formatCode="General">
                  <c:v>3.5699999999999679</c:v>
                </c:pt>
                <c:pt idx="359" formatCode="General">
                  <c:v>3.5799999999999677</c:v>
                </c:pt>
                <c:pt idx="360" formatCode="General">
                  <c:v>3.5899999999999674</c:v>
                </c:pt>
                <c:pt idx="361" formatCode="General">
                  <c:v>3.5999999999999672</c:v>
                </c:pt>
                <c:pt idx="362" formatCode="General">
                  <c:v>3.609999999999967</c:v>
                </c:pt>
                <c:pt idx="363" formatCode="General">
                  <c:v>3.6199999999999668</c:v>
                </c:pt>
                <c:pt idx="364" formatCode="General">
                  <c:v>3.6299999999999666</c:v>
                </c:pt>
                <c:pt idx="365" formatCode="General">
                  <c:v>3.6399999999999664</c:v>
                </c:pt>
                <c:pt idx="366" formatCode="General">
                  <c:v>3.6499999999999662</c:v>
                </c:pt>
                <c:pt idx="367" formatCode="General">
                  <c:v>3.6599999999999659</c:v>
                </c:pt>
                <c:pt idx="368" formatCode="General">
                  <c:v>3.6699999999999657</c:v>
                </c:pt>
                <c:pt idx="369" formatCode="General">
                  <c:v>3.6799999999999655</c:v>
                </c:pt>
                <c:pt idx="370" formatCode="General">
                  <c:v>3.6899999999999653</c:v>
                </c:pt>
                <c:pt idx="371" formatCode="General">
                  <c:v>3.6999999999999651</c:v>
                </c:pt>
                <c:pt idx="372" formatCode="General">
                  <c:v>3.7099999999999649</c:v>
                </c:pt>
                <c:pt idx="373" formatCode="General">
                  <c:v>3.7199999999999647</c:v>
                </c:pt>
                <c:pt idx="374" formatCode="General">
                  <c:v>3.7299999999999645</c:v>
                </c:pt>
                <c:pt idx="375" formatCode="General">
                  <c:v>3.7399999999999642</c:v>
                </c:pt>
                <c:pt idx="376" formatCode="General">
                  <c:v>3.749999999999964</c:v>
                </c:pt>
                <c:pt idx="377" formatCode="General">
                  <c:v>3.7599999999999638</c:v>
                </c:pt>
                <c:pt idx="378" formatCode="General">
                  <c:v>3.7699999999999636</c:v>
                </c:pt>
                <c:pt idx="379" formatCode="General">
                  <c:v>3.7799999999999634</c:v>
                </c:pt>
                <c:pt idx="380" formatCode="General">
                  <c:v>3.7899999999999632</c:v>
                </c:pt>
                <c:pt idx="381" formatCode="General">
                  <c:v>3.799999999999963</c:v>
                </c:pt>
                <c:pt idx="382" formatCode="General">
                  <c:v>3.8099999999999627</c:v>
                </c:pt>
                <c:pt idx="383" formatCode="General">
                  <c:v>3.8199999999999625</c:v>
                </c:pt>
                <c:pt idx="384" formatCode="General">
                  <c:v>3.8299999999999623</c:v>
                </c:pt>
                <c:pt idx="385" formatCode="General">
                  <c:v>3.8399999999999621</c:v>
                </c:pt>
                <c:pt idx="386" formatCode="General">
                  <c:v>3.8499999999999619</c:v>
                </c:pt>
                <c:pt idx="387" formatCode="General">
                  <c:v>3.8599999999999617</c:v>
                </c:pt>
                <c:pt idx="388" formatCode="General">
                  <c:v>3.8699999999999615</c:v>
                </c:pt>
                <c:pt idx="389" formatCode="General">
                  <c:v>3.8799999999999613</c:v>
                </c:pt>
                <c:pt idx="390" formatCode="General">
                  <c:v>3.889999999999961</c:v>
                </c:pt>
                <c:pt idx="391" formatCode="General">
                  <c:v>3.8999999999999608</c:v>
                </c:pt>
                <c:pt idx="392" formatCode="General">
                  <c:v>3.9099999999999606</c:v>
                </c:pt>
                <c:pt idx="393" formatCode="General">
                  <c:v>3.9199999999999604</c:v>
                </c:pt>
                <c:pt idx="394" formatCode="General">
                  <c:v>3.9299999999999602</c:v>
                </c:pt>
                <c:pt idx="395" formatCode="General">
                  <c:v>3.93999999999996</c:v>
                </c:pt>
                <c:pt idx="396" formatCode="General">
                  <c:v>3.9499999999999598</c:v>
                </c:pt>
                <c:pt idx="397" formatCode="General">
                  <c:v>3.9599999999999596</c:v>
                </c:pt>
                <c:pt idx="398" formatCode="General">
                  <c:v>3.9699999999999593</c:v>
                </c:pt>
                <c:pt idx="399" formatCode="General">
                  <c:v>3.9799999999999591</c:v>
                </c:pt>
                <c:pt idx="400" formatCode="General">
                  <c:v>3.9899999999999589</c:v>
                </c:pt>
                <c:pt idx="401" formatCode="General">
                  <c:v>3.9999999999999587</c:v>
                </c:pt>
              </c:numCache>
            </c:numRef>
          </c:yVal>
          <c:smooth val="0"/>
        </c:ser>
        <c:ser>
          <c:idx val="7"/>
          <c:order val="7"/>
          <c:tx>
            <c:v>Bundslamshøjde scenarie 3</c:v>
          </c:tx>
          <c:spPr>
            <a:ln>
              <a:solidFill>
                <a:schemeClr val="accent6">
                  <a:lumMod val="50000"/>
                </a:schemeClr>
              </a:solidFill>
              <a:prstDash val="sysDot"/>
            </a:ln>
          </c:spPr>
          <c:marker>
            <c:symbol val="none"/>
          </c:marker>
          <c:xVal>
            <c:numRef>
              <c:f>'Beregninger scenarie 3'!$J$1538:$J$1939</c:f>
              <c:numCache>
                <c:formatCode>#,##0.00</c:formatCode>
                <c:ptCount val="402"/>
                <c:pt idx="0" formatCode="General">
                  <c:v>0</c:v>
                </c:pt>
                <c:pt idx="1">
                  <c:v>0</c:v>
                </c:pt>
                <c:pt idx="2">
                  <c:v>7.5788465876197131E-5</c:v>
                </c:pt>
                <c:pt idx="3">
                  <c:v>2.4042998116833165E-4</c:v>
                </c:pt>
                <c:pt idx="4">
                  <c:v>4.722426186266943E-4</c:v>
                </c:pt>
                <c:pt idx="5">
                  <c:v>7.6227065265860295E-4</c:v>
                </c:pt>
                <c:pt idx="6">
                  <c:v>1.1049936031699307E-3</c:v>
                </c:pt>
                <c:pt idx="7">
                  <c:v>1.4965212820005993E-3</c:v>
                </c:pt>
                <c:pt idx="8">
                  <c:v>1.9339054412902616E-3</c:v>
                </c:pt>
                <c:pt idx="9">
                  <c:v>2.4148061319618267E-3</c:v>
                </c:pt>
                <c:pt idx="10">
                  <c:v>2.937305946367479E-3</c:v>
                </c:pt>
                <c:pt idx="11">
                  <c:v>3.4997965833785233E-3</c:v>
                </c:pt>
                <c:pt idx="12">
                  <c:v>4.1009048051145556E-3</c:v>
                </c:pt>
                <c:pt idx="13">
                  <c:v>4.7394415999518274E-3</c:v>
                </c:pt>
                <c:pt idx="14">
                  <c:v>5.4143658624804213E-3</c:v>
                </c:pt>
                <c:pt idx="15">
                  <c:v>6.1247575971000098E-3</c:v>
                </c:pt>
                <c:pt idx="16">
                  <c:v>6.8697976160181822E-3</c:v>
                </c:pt>
                <c:pt idx="17">
                  <c:v>7.6487518106480596E-3</c:v>
                </c:pt>
                <c:pt idx="18">
                  <c:v>8.4609587322981069E-3</c:v>
                </c:pt>
                <c:pt idx="19">
                  <c:v>9.3058196238151331E-3</c:v>
                </c:pt>
                <c:pt idx="20">
                  <c:v>1.018279030343866E-2</c:v>
                </c:pt>
                <c:pt idx="21">
                  <c:v>1.1091374473308194E-2</c:v>
                </c:pt>
                <c:pt idx="22">
                  <c:v>1.2031118140961776E-2</c:v>
                </c:pt>
                <c:pt idx="23">
                  <c:v>1.3001604922471526E-2</c:v>
                </c:pt>
                <c:pt idx="24">
                  <c:v>1.4002452052665915E-2</c:v>
                </c:pt>
                <c:pt idx="25">
                  <c:v>1.5033306968812356E-2</c:v>
                </c:pt>
                <c:pt idx="26">
                  <c:v>1.6093844364109211E-2</c:v>
                </c:pt>
                <c:pt idx="27">
                  <c:v>1.7183763629622081E-2</c:v>
                </c:pt>
                <c:pt idx="28">
                  <c:v>1.8302786620095372E-2</c:v>
                </c:pt>
                <c:pt idx="29">
                  <c:v>1.9450655691886226E-2</c:v>
                </c:pt>
                <c:pt idx="30">
                  <c:v>2.0627131971158855E-2</c:v>
                </c:pt>
                <c:pt idx="31">
                  <c:v>2.1831993818191682E-2</c:v>
                </c:pt>
                <c:pt idx="32">
                  <c:v>2.3065035459723833E-2</c:v>
                </c:pt>
                <c:pt idx="33">
                  <c:v>2.4326065766093894E-2</c:v>
                </c:pt>
                <c:pt idx="34">
                  <c:v>2.561490715379066E-2</c:v>
                </c:pt>
                <c:pt idx="35">
                  <c:v>2.6931394597157036E-2</c:v>
                </c:pt>
                <c:pt idx="36">
                  <c:v>2.8275374735527731E-2</c:v>
                </c:pt>
                <c:pt idx="37">
                  <c:v>2.9646705064159312E-2</c:v>
                </c:pt>
                <c:pt idx="38">
                  <c:v>3.1045253199024434E-2</c:v>
                </c:pt>
                <c:pt idx="39">
                  <c:v>3.2470896206961621E-2</c:v>
                </c:pt>
                <c:pt idx="40">
                  <c:v>3.3923519993855115E-2</c:v>
                </c:pt>
                <c:pt idx="41">
                  <c:v>3.5403018744511461E-2</c:v>
                </c:pt>
                <c:pt idx="42">
                  <c:v>3.6909294408733799E-2</c:v>
                </c:pt>
                <c:pt idx="43">
                  <c:v>3.8442256228802589E-2</c:v>
                </c:pt>
                <c:pt idx="44">
                  <c:v>4.0001820304171071E-2</c:v>
                </c:pt>
                <c:pt idx="45">
                  <c:v>4.1587909189697202E-2</c:v>
                </c:pt>
                <c:pt idx="46">
                  <c:v>4.3200451524172741E-2</c:v>
                </c:pt>
                <c:pt idx="47">
                  <c:v>4.4839381686288482E-2</c:v>
                </c:pt>
                <c:pt idx="48">
                  <c:v>4.6504639475501014E-2</c:v>
                </c:pt>
                <c:pt idx="49">
                  <c:v>4.8196169815549042E-2</c:v>
                </c:pt>
                <c:pt idx="50">
                  <c:v>4.9913922478613232E-2</c:v>
                </c:pt>
                <c:pt idx="51">
                  <c:v>5.165785182832841E-2</c:v>
                </c:pt>
                <c:pt idx="52">
                  <c:v>5.3427916580043998E-2</c:v>
                </c:pt>
                <c:pt idx="53">
                  <c:v>5.5224079576893424E-2</c:v>
                </c:pt>
                <c:pt idx="54">
                  <c:v>5.7046307580378298E-2</c:v>
                </c:pt>
                <c:pt idx="55">
                  <c:v>5.8894571074299969E-2</c:v>
                </c:pt>
                <c:pt idx="56">
                  <c:v>6.0768844080985693E-2</c:v>
                </c:pt>
                <c:pt idx="57">
                  <c:v>6.2669103988854932E-2</c:v>
                </c:pt>
                <c:pt idx="58">
                  <c:v>6.459533139046171E-2</c:v>
                </c:pt>
                <c:pt idx="59">
                  <c:v>6.6547509930227344E-2</c:v>
                </c:pt>
                <c:pt idx="60">
                  <c:v>6.8525626161149308E-2</c:v>
                </c:pt>
                <c:pt idx="61">
                  <c:v>7.0529669409834767E-2</c:v>
                </c:pt>
                <c:pt idx="62">
                  <c:v>7.2559631649264295E-2</c:v>
                </c:pt>
                <c:pt idx="63">
                  <c:v>7.4615507378741855E-2</c:v>
                </c:pt>
                <c:pt idx="64">
                  <c:v>7.6697293510533962E-2</c:v>
                </c:pt>
                <c:pt idx="65">
                  <c:v>7.8804989262740766E-2</c:v>
                </c:pt>
                <c:pt idx="66">
                  <c:v>8.0938596057980289E-2</c:v>
                </c:pt>
                <c:pt idx="67">
                  <c:v>8.3098117427500298E-2</c:v>
                </c:pt>
                <c:pt idx="68">
                  <c:v>8.5283558920362948E-2</c:v>
                </c:pt>
                <c:pt idx="69">
                  <c:v>8.7494928017375004E-2</c:v>
                </c:pt>
                <c:pt idx="70">
                  <c:v>8.9732234049461387E-2</c:v>
                </c:pt>
                <c:pt idx="71">
                  <c:v>9.1995488120203639E-2</c:v>
                </c:pt>
                <c:pt idx="72">
                  <c:v>9.4284703032284325E-2</c:v>
                </c:pt>
                <c:pt idx="73">
                  <c:v>9.6599893217599181E-2</c:v>
                </c:pt>
                <c:pt idx="74">
                  <c:v>9.8941074670814408E-2</c:v>
                </c:pt>
                <c:pt idx="75">
                  <c:v>0.10130826488616408</c:v>
                </c:pt>
                <c:pt idx="76">
                  <c:v>0.10370148279729627</c:v>
                </c:pt>
                <c:pt idx="77">
                  <c:v>0.10612074871999003</c:v>
                </c:pt>
                <c:pt idx="78">
                  <c:v>0.1085660842975785</c:v>
                </c:pt>
                <c:pt idx="79">
                  <c:v>0.1110375124489226</c:v>
                </c:pt>
                <c:pt idx="80">
                  <c:v>0.11353505731879315</c:v>
                </c:pt>
                <c:pt idx="81">
                  <c:v>0.1160587442305266</c:v>
                </c:pt>
                <c:pt idx="82">
                  <c:v>0.11860859964082876</c:v>
                </c:pt>
                <c:pt idx="83">
                  <c:v>0.1211846510966101</c:v>
                </c:pt>
                <c:pt idx="84">
                  <c:v>0.12378692719374254</c:v>
                </c:pt>
                <c:pt idx="85">
                  <c:v>0.12641545753763564</c:v>
                </c:pt>
                <c:pt idx="86">
                  <c:v>0.12907027270553564</c:v>
                </c:pt>
                <c:pt idx="87">
                  <c:v>0.13175140421045731</c:v>
                </c:pt>
                <c:pt idx="88">
                  <c:v>0.13445888446666412</c:v>
                </c:pt>
                <c:pt idx="89">
                  <c:v>0.13719274675661783</c:v>
                </c:pt>
                <c:pt idx="90">
                  <c:v>0.13995302519932193</c:v>
                </c:pt>
                <c:pt idx="91">
                  <c:v>0.14273975471998945</c:v>
                </c:pt>
                <c:pt idx="92">
                  <c:v>0.14555297102096881</c:v>
                </c:pt>
                <c:pt idx="93">
                  <c:v>0.14839271055386638</c:v>
                </c:pt>
                <c:pt idx="94">
                  <c:v>0.15125901049280582</c:v>
                </c:pt>
                <c:pt idx="95">
                  <c:v>0.15415190870877055</c:v>
                </c:pt>
                <c:pt idx="96">
                  <c:v>0.15707144374497595</c:v>
                </c:pt>
                <c:pt idx="97">
                  <c:v>0.16001765479322363</c:v>
                </c:pt>
                <c:pt idx="98">
                  <c:v>0.16299058167119021</c:v>
                </c:pt>
                <c:pt idx="99">
                  <c:v>0.16599026480060725</c:v>
                </c:pt>
                <c:pt idx="100">
                  <c:v>0.16901674518629137</c:v>
                </c:pt>
                <c:pt idx="101">
                  <c:v>0.17207006439598491</c:v>
                </c:pt>
                <c:pt idx="102">
                  <c:v>0.17515026454097035</c:v>
                </c:pt>
                <c:pt idx="103">
                  <c:v>0.17825738825742302</c:v>
                </c:pt>
                <c:pt idx="104">
                  <c:v>0.18139147868846961</c:v>
                </c:pt>
                <c:pt idx="105">
                  <c:v>0.18455257946692094</c:v>
                </c:pt>
                <c:pt idx="106">
                  <c:v>0.18774073469864824</c:v>
                </c:pt>
                <c:pt idx="107">
                  <c:v>0.19095598894657612</c:v>
                </c:pt>
                <c:pt idx="108">
                  <c:v>0.1941983872152635</c:v>
                </c:pt>
                <c:pt idx="109">
                  <c:v>0.19746797493605006</c:v>
                </c:pt>
                <c:pt idx="110">
                  <c:v>0.20076479795274016</c:v>
                </c:pt>
                <c:pt idx="111">
                  <c:v>0.20408890250780429</c:v>
                </c:pt>
                <c:pt idx="112">
                  <c:v>0.20744033522907532</c:v>
                </c:pt>
                <c:pt idx="113">
                  <c:v>0.21081914311691824</c:v>
                </c:pt>
                <c:pt idx="114">
                  <c:v>0.21422537353185386</c:v>
                </c:pt>
                <c:pt idx="115">
                  <c:v>0.21765907418261851</c:v>
                </c:pt>
                <c:pt idx="116">
                  <c:v>0.22112029311464104</c:v>
                </c:pt>
                <c:pt idx="117">
                  <c:v>0.2246090786989193</c:v>
                </c:pt>
                <c:pt idx="118">
                  <c:v>0.22812547962128277</c:v>
                </c:pt>
                <c:pt idx="119">
                  <c:v>0.23166954487202218</c:v>
                </c:pt>
                <c:pt idx="120">
                  <c:v>0.23524132373587364</c:v>
                </c:pt>
                <c:pt idx="121">
                  <c:v>0.23884086578234354</c:v>
                </c:pt>
                <c:pt idx="122">
                  <c:v>0.2424682208563588</c:v>
                </c:pt>
                <c:pt idx="123">
                  <c:v>0.24612343906923184</c:v>
                </c:pt>
                <c:pt idx="124">
                  <c:v>0.24980657078992613</c:v>
                </c:pt>
                <c:pt idx="125">
                  <c:v>0.25351766663661285</c:v>
                </c:pt>
                <c:pt idx="126">
                  <c:v>0.25725677746850512</c:v>
                </c:pt>
                <c:pt idx="127">
                  <c:v>0.26102395437796089</c:v>
                </c:pt>
                <c:pt idx="128">
                  <c:v>0.2648192486828434</c:v>
                </c:pt>
                <c:pt idx="129">
                  <c:v>0.26864271191913058</c:v>
                </c:pt>
                <c:pt idx="130">
                  <c:v>0.27249439583376217</c:v>
                </c:pt>
                <c:pt idx="131">
                  <c:v>0.27637435237771779</c:v>
                </c:pt>
                <c:pt idx="132">
                  <c:v>0.28028263369931544</c:v>
                </c:pt>
                <c:pt idx="133">
                  <c:v>0.28421929213772468</c:v>
                </c:pt>
                <c:pt idx="134">
                  <c:v>0.2881843802166838</c:v>
                </c:pt>
                <c:pt idx="135">
                  <c:v>0.29217795063841612</c:v>
                </c:pt>
                <c:pt idx="136">
                  <c:v>0.29620005627773599</c:v>
                </c:pt>
                <c:pt idx="137">
                  <c:v>0.30025075017634029</c:v>
                </c:pt>
                <c:pt idx="138">
                  <c:v>0.30433008553727542</c:v>
                </c:pt>
                <c:pt idx="139">
                  <c:v>0.30843811571957747</c:v>
                </c:pt>
                <c:pt idx="140">
                  <c:v>0.31257489423307466</c:v>
                </c:pt>
                <c:pt idx="141">
                  <c:v>0.31674047473335243</c:v>
                </c:pt>
                <c:pt idx="142">
                  <c:v>0.32093491101686883</c:v>
                </c:pt>
                <c:pt idx="143">
                  <c:v>0.32515825701622059</c:v>
                </c:pt>
                <c:pt idx="144">
                  <c:v>0.32941056679555042</c:v>
                </c:pt>
                <c:pt idx="145">
                  <c:v>0.33369189454609477</c:v>
                </c:pt>
                <c:pt idx="146">
                  <c:v>0.33800229458186271</c:v>
                </c:pt>
                <c:pt idx="147">
                  <c:v>0.34234182133544577</c:v>
                </c:pt>
                <c:pt idx="148">
                  <c:v>0.34671052935395025</c:v>
                </c:pt>
                <c:pt idx="149">
                  <c:v>0.35110847329505218</c:v>
                </c:pt>
                <c:pt idx="150">
                  <c:v>0.35553570792316724</c:v>
                </c:pt>
                <c:pt idx="151">
                  <c:v>0.35999228810573281</c:v>
                </c:pt>
                <c:pt idx="152">
                  <c:v>0.36447826880959966</c:v>
                </c:pt>
                <c:pt idx="153">
                  <c:v>0.36899370509752838</c:v>
                </c:pt>
                <c:pt idx="154">
                  <c:v>0.37353865212478782</c:v>
                </c:pt>
                <c:pt idx="155">
                  <c:v>0.3781131651358508</c:v>
                </c:pt>
                <c:pt idx="156">
                  <c:v>0.38271729946118571</c:v>
                </c:pt>
                <c:pt idx="157">
                  <c:v>0.38735111051414078</c:v>
                </c:pt>
                <c:pt idx="158">
                  <c:v>0.39201465378791622</c:v>
                </c:pt>
                <c:pt idx="159">
                  <c:v>0.39670798485262343</c:v>
                </c:pt>
                <c:pt idx="160">
                  <c:v>0.4014311593524264</c:v>
                </c:pt>
                <c:pt idx="161">
                  <c:v>0.40618423300276646</c:v>
                </c:pt>
                <c:pt idx="162">
                  <c:v>0.41096726158766239</c:v>
                </c:pt>
                <c:pt idx="163">
                  <c:v>0.41578030095708834</c:v>
                </c:pt>
                <c:pt idx="164">
                  <c:v>0.42062340702442386</c:v>
                </c:pt>
                <c:pt idx="165">
                  <c:v>0.42549663576397617</c:v>
                </c:pt>
                <c:pt idx="166">
                  <c:v>0.43040004320857078</c:v>
                </c:pt>
                <c:pt idx="167">
                  <c:v>0.43533368544720863</c:v>
                </c:pt>
                <c:pt idx="168">
                  <c:v>0.44029761862278827</c:v>
                </c:pt>
                <c:pt idx="169">
                  <c:v>0.44529189892989074</c:v>
                </c:pt>
                <c:pt idx="170">
                  <c:v>0.45031658261262603</c:v>
                </c:pt>
                <c:pt idx="171">
                  <c:v>0.45537172596253683</c:v>
                </c:pt>
                <c:pt idx="172">
                  <c:v>0.46045738531656033</c:v>
                </c:pt>
                <c:pt idx="173">
                  <c:v>0.46557361705504668</c:v>
                </c:pt>
                <c:pt idx="174">
                  <c:v>0.4707204775998291</c:v>
                </c:pt>
                <c:pt idx="175">
                  <c:v>0.47589802341234788</c:v>
                </c:pt>
                <c:pt idx="176">
                  <c:v>0.4811063109918236</c:v>
                </c:pt>
                <c:pt idx="177">
                  <c:v>0.48634539687348133</c:v>
                </c:pt>
                <c:pt idx="178">
                  <c:v>0.49161533762682025</c:v>
                </c:pt>
                <c:pt idx="179">
                  <c:v>0.49691618985393265</c:v>
                </c:pt>
                <c:pt idx="180">
                  <c:v>0.50224801018786303</c:v>
                </c:pt>
                <c:pt idx="181">
                  <c:v>0.50761085529101724</c:v>
                </c:pt>
                <c:pt idx="182">
                  <c:v>0.51300478185360765</c:v>
                </c:pt>
                <c:pt idx="183">
                  <c:v>0.51842984659214408</c:v>
                </c:pt>
                <c:pt idx="184">
                  <c:v>0.52388610624796195</c:v>
                </c:pt>
                <c:pt idx="185">
                  <c:v>0.52937361758579082</c:v>
                </c:pt>
                <c:pt idx="186">
                  <c:v>0.5348924373923597</c:v>
                </c:pt>
                <c:pt idx="187">
                  <c:v>0.54044262247503949</c:v>
                </c:pt>
                <c:pt idx="188">
                  <c:v>0.54602422966052089</c:v>
                </c:pt>
                <c:pt idx="189">
                  <c:v>0.55163731579352593</c:v>
                </c:pt>
                <c:pt idx="190">
                  <c:v>0.55728193773555579</c:v>
                </c:pt>
                <c:pt idx="191">
                  <c:v>0.5629581523636672</c:v>
                </c:pt>
                <c:pt idx="192">
                  <c:v>0.56866601656928484</c:v>
                </c:pt>
                <c:pt idx="193">
                  <c:v>0.57440558725704172</c:v>
                </c:pt>
                <c:pt idx="194">
                  <c:v>0.5801769213436504</c:v>
                </c:pt>
                <c:pt idx="195">
                  <c:v>0.58598007575680378</c:v>
                </c:pt>
                <c:pt idx="196">
                  <c:v>0.59181510743410315</c:v>
                </c:pt>
                <c:pt idx="197">
                  <c:v>0.59768207332201695</c:v>
                </c:pt>
                <c:pt idx="198">
                  <c:v>0.60358103037486077</c:v>
                </c:pt>
                <c:pt idx="199">
                  <c:v>0.60951203555380951</c:v>
                </c:pt>
                <c:pt idx="200">
                  <c:v>0.61547514582593033</c:v>
                </c:pt>
                <c:pt idx="201">
                  <c:v>0.62147041816324311</c:v>
                </c:pt>
                <c:pt idx="202">
                  <c:v>0.62749790954180473</c:v>
                </c:pt>
                <c:pt idx="203">
                  <c:v>0.633557676940815</c:v>
                </c:pt>
                <c:pt idx="204">
                  <c:v>0.63964977734174533</c:v>
                </c:pt>
                <c:pt idx="205">
                  <c:v>0.64577426772749369</c:v>
                </c:pt>
                <c:pt idx="206">
                  <c:v>0.65193120508155522</c:v>
                </c:pt>
                <c:pt idx="207">
                  <c:v>0.65812064638721879</c:v>
                </c:pt>
                <c:pt idx="208">
                  <c:v>0.66434264862678027</c:v>
                </c:pt>
                <c:pt idx="209">
                  <c:v>0.6705972687807793</c:v>
                </c:pt>
                <c:pt idx="210">
                  <c:v>0.6768845638272516</c:v>
                </c:pt>
                <c:pt idx="211">
                  <c:v>0.68320459074100315</c:v>
                </c:pt>
                <c:pt idx="212">
                  <c:v>0.68955740649290287</c:v>
                </c:pt>
                <c:pt idx="213">
                  <c:v>0.69594306804918915</c:v>
                </c:pt>
                <c:pt idx="214">
                  <c:v>0.70236163237079952</c:v>
                </c:pt>
                <c:pt idx="215">
                  <c:v>0.70881315641271347</c:v>
                </c:pt>
                <c:pt idx="216">
                  <c:v>0.71529769712331259</c:v>
                </c:pt>
                <c:pt idx="217">
                  <c:v>0.72181531144375799</c:v>
                </c:pt>
                <c:pt idx="218">
                  <c:v>0.72836605630738205</c:v>
                </c:pt>
                <c:pt idx="219">
                  <c:v>0.73494998863909611</c:v>
                </c:pt>
                <c:pt idx="220">
                  <c:v>0.74156716535481293</c:v>
                </c:pt>
                <c:pt idx="221">
                  <c:v>0.74821764336088514</c:v>
                </c:pt>
                <c:pt idx="222">
                  <c:v>0.75490147955355391</c:v>
                </c:pt>
                <c:pt idx="223">
                  <c:v>0.76161873081841724</c:v>
                </c:pt>
                <c:pt idx="224">
                  <c:v>0.76836945402990542</c:v>
                </c:pt>
                <c:pt idx="225">
                  <c:v>0.77515370605077527</c:v>
                </c:pt>
                <c:pt idx="226">
                  <c:v>0.78197154373161382</c:v>
                </c:pt>
                <c:pt idx="227">
                  <c:v>0.78882302391035486</c:v>
                </c:pt>
                <c:pt idx="228">
                  <c:v>0.79570820341180859</c:v>
                </c:pt>
                <c:pt idx="229">
                  <c:v>0.80262713904720351</c:v>
                </c:pt>
                <c:pt idx="230">
                  <c:v>0.80957988761373756</c:v>
                </c:pt>
                <c:pt idx="231">
                  <c:v>0.81656650589414304</c:v>
                </c:pt>
                <c:pt idx="232">
                  <c:v>0.82358705065626225</c:v>
                </c:pt>
                <c:pt idx="233">
                  <c:v>0.83064157865263066</c:v>
                </c:pt>
                <c:pt idx="234">
                  <c:v>0.83773014662007828</c:v>
                </c:pt>
                <c:pt idx="235">
                  <c:v>0.84485281127932943</c:v>
                </c:pt>
                <c:pt idx="236">
                  <c:v>0.85200962933462476</c:v>
                </c:pt>
                <c:pt idx="237">
                  <c:v>0.85920065747334451</c:v>
                </c:pt>
                <c:pt idx="238">
                  <c:v>0.86642595236564557</c:v>
                </c:pt>
                <c:pt idx="239">
                  <c:v>0.87368557066410502</c:v>
                </c:pt>
                <c:pt idx="240">
                  <c:v>0.88097956900337693</c:v>
                </c:pt>
                <c:pt idx="241">
                  <c:v>0.88830800399985099</c:v>
                </c:pt>
                <c:pt idx="242">
                  <c:v>0.8956709322513281</c:v>
                </c:pt>
                <c:pt idx="243">
                  <c:v>0.90306841033669782</c:v>
                </c:pt>
                <c:pt idx="244">
                  <c:v>0.910500494815628</c:v>
                </c:pt>
                <c:pt idx="245">
                  <c:v>0.91796724222825865</c:v>
                </c:pt>
                <c:pt idx="246">
                  <c:v>0.92546870909490886</c:v>
                </c:pt>
                <c:pt idx="247">
                  <c:v>0.93300495191578625</c:v>
                </c:pt>
                <c:pt idx="248">
                  <c:v>0.9405760271707061</c:v>
                </c:pt>
                <c:pt idx="249">
                  <c:v>0.94818199131881975</c:v>
                </c:pt>
                <c:pt idx="250">
                  <c:v>0.95582290079834531</c:v>
                </c:pt>
                <c:pt idx="251">
                  <c:v>0.96349881202630949</c:v>
                </c:pt>
                <c:pt idx="252">
                  <c:v>0.97120978139829528</c:v>
                </c:pt>
                <c:pt idx="253">
                  <c:v>0.978955865288194</c:v>
                </c:pt>
                <c:pt idx="254">
                  <c:v>0.98673712004796832</c:v>
                </c:pt>
                <c:pt idx="255">
                  <c:v>0.99455360200741527</c:v>
                </c:pt>
                <c:pt idx="256">
                  <c:v>1.0024053674739428</c:v>
                </c:pt>
                <c:pt idx="257">
                  <c:v>1.010292472732345</c:v>
                </c:pt>
                <c:pt idx="258">
                  <c:v>1.0182149740445903</c:v>
                </c:pt>
                <c:pt idx="259">
                  <c:v>1.0261729276496088</c:v>
                </c:pt>
                <c:pt idx="260">
                  <c:v>1.0341663897630902</c:v>
                </c:pt>
                <c:pt idx="261">
                  <c:v>1.0421954165772847</c:v>
                </c:pt>
                <c:pt idx="262">
                  <c:v>1.0502600642608098</c:v>
                </c:pt>
                <c:pt idx="263">
                  <c:v>1.0583603889584634</c:v>
                </c:pt>
                <c:pt idx="264">
                  <c:v>1.0664964467910401</c:v>
                </c:pt>
                <c:pt idx="265">
                  <c:v>1.0746682938551531</c:v>
                </c:pt>
                <c:pt idx="266">
                  <c:v>1.0828759862230632</c:v>
                </c:pt>
                <c:pt idx="267">
                  <c:v>1.0911195799425091</c:v>
                </c:pt>
                <c:pt idx="268">
                  <c:v>1.0993991310365443</c:v>
                </c:pt>
                <c:pt idx="269">
                  <c:v>1.1077146955033785</c:v>
                </c:pt>
                <c:pt idx="270">
                  <c:v>1.1160663293162243</c:v>
                </c:pt>
                <c:pt idx="271">
                  <c:v>1.1244540884231453</c:v>
                </c:pt>
                <c:pt idx="272">
                  <c:v>1.1328780287469111</c:v>
                </c:pt>
                <c:pt idx="273">
                  <c:v>1.1413382061848574</c:v>
                </c:pt>
                <c:pt idx="274">
                  <c:v>1.1498346766087446</c:v>
                </c:pt>
                <c:pt idx="275">
                  <c:v>1.1583674958646295</c:v>
                </c:pt>
                <c:pt idx="276">
                  <c:v>1.1669367197727318</c:v>
                </c:pt>
                <c:pt idx="277">
                  <c:v>1.1755424041273088</c:v>
                </c:pt>
                <c:pt idx="278">
                  <c:v>1.1841846046965354</c:v>
                </c:pt>
                <c:pt idx="279">
                  <c:v>1.1928633772223831</c:v>
                </c:pt>
                <c:pt idx="280">
                  <c:v>1.2015787774205067</c:v>
                </c:pt>
                <c:pt idx="281">
                  <c:v>1.2103308609801329</c:v>
                </c:pt>
                <c:pt idx="282">
                  <c:v>1.2191196835639508</c:v>
                </c:pt>
                <c:pt idx="283">
                  <c:v>1.2279453008080092</c:v>
                </c:pt>
                <c:pt idx="284">
                  <c:v>1.2368077683216145</c:v>
                </c:pt>
                <c:pt idx="285">
                  <c:v>1.2457071416872314</c:v>
                </c:pt>
                <c:pt idx="286">
                  <c:v>1.2546434764603884</c:v>
                </c:pt>
                <c:pt idx="287">
                  <c:v>1.2636168281695865</c:v>
                </c:pt>
                <c:pt idx="288">
                  <c:v>1.2726272523162092</c:v>
                </c:pt>
                <c:pt idx="289">
                  <c:v>1.2816748043744361</c:v>
                </c:pt>
                <c:pt idx="290">
                  <c:v>1.2907595397911602</c:v>
                </c:pt>
                <c:pt idx="291">
                  <c:v>1.299881513985907</c:v>
                </c:pt>
                <c:pt idx="292">
                  <c:v>1.3090407823507562</c:v>
                </c:pt>
                <c:pt idx="293">
                  <c:v>1.3182374002502668</c:v>
                </c:pt>
                <c:pt idx="294">
                  <c:v>1.3274714230214057</c:v>
                </c:pt>
                <c:pt idx="295">
                  <c:v>1.3367429059734743</c:v>
                </c:pt>
                <c:pt idx="296">
                  <c:v>1.3460519043880452</c:v>
                </c:pt>
                <c:pt idx="297">
                  <c:v>1.3553984735188935</c:v>
                </c:pt>
                <c:pt idx="298">
                  <c:v>1.3647826685919364</c:v>
                </c:pt>
                <c:pt idx="299">
                  <c:v>1.3742045448051698</c:v>
                </c:pt>
                <c:pt idx="300">
                  <c:v>1.3836641573286146</c:v>
                </c:pt>
                <c:pt idx="301">
                  <c:v>1.3931615613042567</c:v>
                </c:pt>
                <c:pt idx="302">
                  <c:v>1.4026968118459953</c:v>
                </c:pt>
                <c:pt idx="303">
                  <c:v>1.4122699640395904</c:v>
                </c:pt>
                <c:pt idx="304">
                  <c:v>1.4218810729426141</c:v>
                </c:pt>
                <c:pt idx="305">
                  <c:v>1.4315301935844025</c:v>
                </c:pt>
                <c:pt idx="306">
                  <c:v>1.4412173809660092</c:v>
                </c:pt>
                <c:pt idx="307">
                  <c:v>1.450942690060165</c:v>
                </c:pt>
                <c:pt idx="308">
                  <c:v>1.4607061758112316</c:v>
                </c:pt>
                <c:pt idx="309">
                  <c:v>1.4705078931351667</c:v>
                </c:pt>
                <c:pt idx="310">
                  <c:v>1.4803478969194825</c:v>
                </c:pt>
                <c:pt idx="311">
                  <c:v>1.4902262420232106</c:v>
                </c:pt>
                <c:pt idx="312">
                  <c:v>1.5001429832768685</c:v>
                </c:pt>
                <c:pt idx="313">
                  <c:v>1.5100981754824254</c:v>
                </c:pt>
                <c:pt idx="314">
                  <c:v>1.5200918734132733</c:v>
                </c:pt>
                <c:pt idx="315">
                  <c:v>1.5301241318141945</c:v>
                </c:pt>
                <c:pt idx="316">
                  <c:v>1.5401950054013367</c:v>
                </c:pt>
                <c:pt idx="317">
                  <c:v>1.5503045488621865</c:v>
                </c:pt>
                <c:pt idx="318">
                  <c:v>1.5604528168555425</c:v>
                </c:pt>
                <c:pt idx="319">
                  <c:v>1.5706398640114945</c:v>
                </c:pt>
                <c:pt idx="320">
                  <c:v>1.580865744931401</c:v>
                </c:pt>
                <c:pt idx="321">
                  <c:v>1.5911305141878678</c:v>
                </c:pt>
                <c:pt idx="322">
                  <c:v>1.6014342263247323</c:v>
                </c:pt>
                <c:pt idx="323">
                  <c:v>1.6117769358570431</c:v>
                </c:pt>
                <c:pt idx="324">
                  <c:v>1.6221586972710447</c:v>
                </c:pt>
                <c:pt idx="325">
                  <c:v>1.6325795650241621</c:v>
                </c:pt>
                <c:pt idx="326">
                  <c:v>1.6430395935449889</c:v>
                </c:pt>
                <c:pt idx="327">
                  <c:v>1.6535388372332751</c:v>
                </c:pt>
                <c:pt idx="328">
                  <c:v>1.6640773504599133</c:v>
                </c:pt>
                <c:pt idx="329">
                  <c:v>1.6746551875669315</c:v>
                </c:pt>
                <c:pt idx="330">
                  <c:v>1.6852724028674857</c:v>
                </c:pt>
                <c:pt idx="331">
                  <c:v>1.695929050645846</c:v>
                </c:pt>
                <c:pt idx="332">
                  <c:v>1.7066251851574001</c:v>
                </c:pt>
                <c:pt idx="333">
                  <c:v>1.7173608606286392</c:v>
                </c:pt>
                <c:pt idx="334">
                  <c:v>1.7281361312571586</c:v>
                </c:pt>
                <c:pt idx="335">
                  <c:v>1.7389510512116524</c:v>
                </c:pt>
                <c:pt idx="336">
                  <c:v>1.7498056746319148</c:v>
                </c:pt>
                <c:pt idx="337">
                  <c:v>1.7607000556288348</c:v>
                </c:pt>
                <c:pt idx="338">
                  <c:v>1.7716342482843994</c:v>
                </c:pt>
                <c:pt idx="339">
                  <c:v>1.782608306651692</c:v>
                </c:pt>
                <c:pt idx="340">
                  <c:v>1.7936222847548968</c:v>
                </c:pt>
                <c:pt idx="341">
                  <c:v>1.804676236589299</c:v>
                </c:pt>
                <c:pt idx="342">
                  <c:v>1.8157702161212916</c:v>
                </c:pt>
                <c:pt idx="343">
                  <c:v>1.8269042772883768</c:v>
                </c:pt>
                <c:pt idx="344">
                  <c:v>1.8380784739991736</c:v>
                </c:pt>
                <c:pt idx="345">
                  <c:v>1.8492928601334246</c:v>
                </c:pt>
                <c:pt idx="346">
                  <c:v>1.8605474895419993</c:v>
                </c:pt>
                <c:pt idx="347">
                  <c:v>1.8718424160469083</c:v>
                </c:pt>
                <c:pt idx="348">
                  <c:v>1.8831776934413063</c:v>
                </c:pt>
                <c:pt idx="349">
                  <c:v>1.8945533754895041</c:v>
                </c:pt>
                <c:pt idx="350">
                  <c:v>1.9059695159269792</c:v>
                </c:pt>
                <c:pt idx="351">
                  <c:v>1.9174261684603877</c:v>
                </c:pt>
                <c:pt idx="352">
                  <c:v>1.9289233867675719</c:v>
                </c:pt>
                <c:pt idx="353">
                  <c:v>1.9404612244975792</c:v>
                </c:pt>
                <c:pt idx="354">
                  <c:v>1.9520397352706691</c:v>
                </c:pt>
                <c:pt idx="355">
                  <c:v>1.9636589726783302</c:v>
                </c:pt>
                <c:pt idx="356">
                  <c:v>1.9753189902832962</c:v>
                </c:pt>
                <c:pt idx="357">
                  <c:v>1.9870198416195566</c:v>
                </c:pt>
                <c:pt idx="358">
                  <c:v>1.9987615801923768</c:v>
                </c:pt>
                <c:pt idx="359">
                  <c:v>2.0105442594783121</c:v>
                </c:pt>
                <c:pt idx="360">
                  <c:v>2.0223679329252255</c:v>
                </c:pt>
                <c:pt idx="361">
                  <c:v>2.0342326539523068</c:v>
                </c:pt>
                <c:pt idx="362">
                  <c:v>2.0461384759500865</c:v>
                </c:pt>
                <c:pt idx="363">
                  <c:v>2.0580854522804608</c:v>
                </c:pt>
                <c:pt idx="364">
                  <c:v>2.0700736362767045</c:v>
                </c:pt>
                <c:pt idx="365">
                  <c:v>2.0821030812434969</c:v>
                </c:pt>
                <c:pt idx="366">
                  <c:v>2.0941738404569366</c:v>
                </c:pt>
                <c:pt idx="367">
                  <c:v>2.1062859671645673</c:v>
                </c:pt>
                <c:pt idx="368">
                  <c:v>2.1184395145853951</c:v>
                </c:pt>
                <c:pt idx="369">
                  <c:v>2.1306345359099157</c:v>
                </c:pt>
                <c:pt idx="370">
                  <c:v>2.14287108430013</c:v>
                </c:pt>
                <c:pt idx="371">
                  <c:v>2.1551492128895724</c:v>
                </c:pt>
                <c:pt idx="372">
                  <c:v>2.1674689747833327</c:v>
                </c:pt>
                <c:pt idx="373">
                  <c:v>2.1798304230580774</c:v>
                </c:pt>
                <c:pt idx="374">
                  <c:v>2.1922336107620799</c:v>
                </c:pt>
                <c:pt idx="375">
                  <c:v>2.2046785909152367</c:v>
                </c:pt>
                <c:pt idx="376">
                  <c:v>2.2171654165091019</c:v>
                </c:pt>
                <c:pt idx="377">
                  <c:v>2.2296941405069042</c:v>
                </c:pt>
                <c:pt idx="378">
                  <c:v>2.2422648158435781</c:v>
                </c:pt>
                <c:pt idx="379">
                  <c:v>2.2548774954257893</c:v>
                </c:pt>
                <c:pt idx="380">
                  <c:v>2.2675322321319595</c:v>
                </c:pt>
                <c:pt idx="381">
                  <c:v>2.2802290788122956</c:v>
                </c:pt>
                <c:pt idx="382">
                  <c:v>2.2929680882888164</c:v>
                </c:pt>
                <c:pt idx="383">
                  <c:v>2.305749313355379</c:v>
                </c:pt>
                <c:pt idx="384">
                  <c:v>2.3185728067777105</c:v>
                </c:pt>
                <c:pt idx="385">
                  <c:v>2.3314386212934308</c:v>
                </c:pt>
                <c:pt idx="386">
                  <c:v>2.344346809612087</c:v>
                </c:pt>
                <c:pt idx="387">
                  <c:v>2.3572974244151812</c:v>
                </c:pt>
                <c:pt idx="388">
                  <c:v>2.3702905183561946</c:v>
                </c:pt>
                <c:pt idx="389">
                  <c:v>2.3833261440606277</c:v>
                </c:pt>
                <c:pt idx="390">
                  <c:v>2.3964043541260183</c:v>
                </c:pt>
                <c:pt idx="391">
                  <c:v>2.4095252011219808</c:v>
                </c:pt>
                <c:pt idx="392">
                  <c:v>2.4226887375902333</c:v>
                </c:pt>
                <c:pt idx="393">
                  <c:v>2.4358950160446295</c:v>
                </c:pt>
                <c:pt idx="394">
                  <c:v>2.4491440889711864</c:v>
                </c:pt>
                <c:pt idx="395">
                  <c:v>2.4624360088281225</c:v>
                </c:pt>
                <c:pt idx="396">
                  <c:v>2.4757708280458819</c:v>
                </c:pt>
                <c:pt idx="397">
                  <c:v>2.489148599027172</c:v>
                </c:pt>
                <c:pt idx="398">
                  <c:v>2.5025693741469928</c:v>
                </c:pt>
                <c:pt idx="399">
                  <c:v>2.5160332057526711</c:v>
                </c:pt>
                <c:pt idx="400">
                  <c:v>2.5295401461638893</c:v>
                </c:pt>
                <c:pt idx="401">
                  <c:v>2.5430902476727231</c:v>
                </c:pt>
              </c:numCache>
            </c:numRef>
          </c:xVal>
          <c:yVal>
            <c:numRef>
              <c:f>'Beregninger scenarie 3'!$L$1538:$L$1939</c:f>
              <c:numCache>
                <c:formatCode>0.00</c:formatCode>
                <c:ptCount val="4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yVal>
          <c:smooth val="0"/>
        </c:ser>
        <c:ser>
          <c:idx val="8"/>
          <c:order val="8"/>
          <c:tx>
            <c:v>Vandspejlshøjde scenarie 3</c:v>
          </c:tx>
          <c:spPr>
            <a:ln>
              <a:solidFill>
                <a:srgbClr val="0070C0"/>
              </a:solidFill>
              <a:prstDash val="sysDot"/>
            </a:ln>
          </c:spPr>
          <c:marker>
            <c:symbol val="none"/>
          </c:marker>
          <c:xVal>
            <c:numRef>
              <c:f>'Beregninger scenarie 3'!$J$1538:$J$1939</c:f>
              <c:numCache>
                <c:formatCode>#,##0.00</c:formatCode>
                <c:ptCount val="402"/>
                <c:pt idx="0" formatCode="General">
                  <c:v>0</c:v>
                </c:pt>
                <c:pt idx="1">
                  <c:v>0</c:v>
                </c:pt>
                <c:pt idx="2">
                  <c:v>7.5788465876197131E-5</c:v>
                </c:pt>
                <c:pt idx="3">
                  <c:v>2.4042998116833165E-4</c:v>
                </c:pt>
                <c:pt idx="4">
                  <c:v>4.722426186266943E-4</c:v>
                </c:pt>
                <c:pt idx="5">
                  <c:v>7.6227065265860295E-4</c:v>
                </c:pt>
                <c:pt idx="6">
                  <c:v>1.1049936031699307E-3</c:v>
                </c:pt>
                <c:pt idx="7">
                  <c:v>1.4965212820005993E-3</c:v>
                </c:pt>
                <c:pt idx="8">
                  <c:v>1.9339054412902616E-3</c:v>
                </c:pt>
                <c:pt idx="9">
                  <c:v>2.4148061319618267E-3</c:v>
                </c:pt>
                <c:pt idx="10">
                  <c:v>2.937305946367479E-3</c:v>
                </c:pt>
                <c:pt idx="11">
                  <c:v>3.4997965833785233E-3</c:v>
                </c:pt>
                <c:pt idx="12">
                  <c:v>4.1009048051145556E-3</c:v>
                </c:pt>
                <c:pt idx="13">
                  <c:v>4.7394415999518274E-3</c:v>
                </c:pt>
                <c:pt idx="14">
                  <c:v>5.4143658624804213E-3</c:v>
                </c:pt>
                <c:pt idx="15">
                  <c:v>6.1247575971000098E-3</c:v>
                </c:pt>
                <c:pt idx="16">
                  <c:v>6.8697976160181822E-3</c:v>
                </c:pt>
                <c:pt idx="17">
                  <c:v>7.6487518106480596E-3</c:v>
                </c:pt>
                <c:pt idx="18">
                  <c:v>8.4609587322981069E-3</c:v>
                </c:pt>
                <c:pt idx="19">
                  <c:v>9.3058196238151331E-3</c:v>
                </c:pt>
                <c:pt idx="20">
                  <c:v>1.018279030343866E-2</c:v>
                </c:pt>
                <c:pt idx="21">
                  <c:v>1.1091374473308194E-2</c:v>
                </c:pt>
                <c:pt idx="22">
                  <c:v>1.2031118140961776E-2</c:v>
                </c:pt>
                <c:pt idx="23">
                  <c:v>1.3001604922471526E-2</c:v>
                </c:pt>
                <c:pt idx="24">
                  <c:v>1.4002452052665915E-2</c:v>
                </c:pt>
                <c:pt idx="25">
                  <c:v>1.5033306968812356E-2</c:v>
                </c:pt>
                <c:pt idx="26">
                  <c:v>1.6093844364109211E-2</c:v>
                </c:pt>
                <c:pt idx="27">
                  <c:v>1.7183763629622081E-2</c:v>
                </c:pt>
                <c:pt idx="28">
                  <c:v>1.8302786620095372E-2</c:v>
                </c:pt>
                <c:pt idx="29">
                  <c:v>1.9450655691886226E-2</c:v>
                </c:pt>
                <c:pt idx="30">
                  <c:v>2.0627131971158855E-2</c:v>
                </c:pt>
                <c:pt idx="31">
                  <c:v>2.1831993818191682E-2</c:v>
                </c:pt>
                <c:pt idx="32">
                  <c:v>2.3065035459723833E-2</c:v>
                </c:pt>
                <c:pt idx="33">
                  <c:v>2.4326065766093894E-2</c:v>
                </c:pt>
                <c:pt idx="34">
                  <c:v>2.561490715379066E-2</c:v>
                </c:pt>
                <c:pt idx="35">
                  <c:v>2.6931394597157036E-2</c:v>
                </c:pt>
                <c:pt idx="36">
                  <c:v>2.8275374735527731E-2</c:v>
                </c:pt>
                <c:pt idx="37">
                  <c:v>2.9646705064159312E-2</c:v>
                </c:pt>
                <c:pt idx="38">
                  <c:v>3.1045253199024434E-2</c:v>
                </c:pt>
                <c:pt idx="39">
                  <c:v>3.2470896206961621E-2</c:v>
                </c:pt>
                <c:pt idx="40">
                  <c:v>3.3923519993855115E-2</c:v>
                </c:pt>
                <c:pt idx="41">
                  <c:v>3.5403018744511461E-2</c:v>
                </c:pt>
                <c:pt idx="42">
                  <c:v>3.6909294408733799E-2</c:v>
                </c:pt>
                <c:pt idx="43">
                  <c:v>3.8442256228802589E-2</c:v>
                </c:pt>
                <c:pt idx="44">
                  <c:v>4.0001820304171071E-2</c:v>
                </c:pt>
                <c:pt idx="45">
                  <c:v>4.1587909189697202E-2</c:v>
                </c:pt>
                <c:pt idx="46">
                  <c:v>4.3200451524172741E-2</c:v>
                </c:pt>
                <c:pt idx="47">
                  <c:v>4.4839381686288482E-2</c:v>
                </c:pt>
                <c:pt idx="48">
                  <c:v>4.6504639475501014E-2</c:v>
                </c:pt>
                <c:pt idx="49">
                  <c:v>4.8196169815549042E-2</c:v>
                </c:pt>
                <c:pt idx="50">
                  <c:v>4.9913922478613232E-2</c:v>
                </c:pt>
                <c:pt idx="51">
                  <c:v>5.165785182832841E-2</c:v>
                </c:pt>
                <c:pt idx="52">
                  <c:v>5.3427916580043998E-2</c:v>
                </c:pt>
                <c:pt idx="53">
                  <c:v>5.5224079576893424E-2</c:v>
                </c:pt>
                <c:pt idx="54">
                  <c:v>5.7046307580378298E-2</c:v>
                </c:pt>
                <c:pt idx="55">
                  <c:v>5.8894571074299969E-2</c:v>
                </c:pt>
                <c:pt idx="56">
                  <c:v>6.0768844080985693E-2</c:v>
                </c:pt>
                <c:pt idx="57">
                  <c:v>6.2669103988854932E-2</c:v>
                </c:pt>
                <c:pt idx="58">
                  <c:v>6.459533139046171E-2</c:v>
                </c:pt>
                <c:pt idx="59">
                  <c:v>6.6547509930227344E-2</c:v>
                </c:pt>
                <c:pt idx="60">
                  <c:v>6.8525626161149308E-2</c:v>
                </c:pt>
                <c:pt idx="61">
                  <c:v>7.0529669409834767E-2</c:v>
                </c:pt>
                <c:pt idx="62">
                  <c:v>7.2559631649264295E-2</c:v>
                </c:pt>
                <c:pt idx="63">
                  <c:v>7.4615507378741855E-2</c:v>
                </c:pt>
                <c:pt idx="64">
                  <c:v>7.6697293510533962E-2</c:v>
                </c:pt>
                <c:pt idx="65">
                  <c:v>7.8804989262740766E-2</c:v>
                </c:pt>
                <c:pt idx="66">
                  <c:v>8.0938596057980289E-2</c:v>
                </c:pt>
                <c:pt idx="67">
                  <c:v>8.3098117427500298E-2</c:v>
                </c:pt>
                <c:pt idx="68">
                  <c:v>8.5283558920362948E-2</c:v>
                </c:pt>
                <c:pt idx="69">
                  <c:v>8.7494928017375004E-2</c:v>
                </c:pt>
                <c:pt idx="70">
                  <c:v>8.9732234049461387E-2</c:v>
                </c:pt>
                <c:pt idx="71">
                  <c:v>9.1995488120203639E-2</c:v>
                </c:pt>
                <c:pt idx="72">
                  <c:v>9.4284703032284325E-2</c:v>
                </c:pt>
                <c:pt idx="73">
                  <c:v>9.6599893217599181E-2</c:v>
                </c:pt>
                <c:pt idx="74">
                  <c:v>9.8941074670814408E-2</c:v>
                </c:pt>
                <c:pt idx="75">
                  <c:v>0.10130826488616408</c:v>
                </c:pt>
                <c:pt idx="76">
                  <c:v>0.10370148279729627</c:v>
                </c:pt>
                <c:pt idx="77">
                  <c:v>0.10612074871999003</c:v>
                </c:pt>
                <c:pt idx="78">
                  <c:v>0.1085660842975785</c:v>
                </c:pt>
                <c:pt idx="79">
                  <c:v>0.1110375124489226</c:v>
                </c:pt>
                <c:pt idx="80">
                  <c:v>0.11353505731879315</c:v>
                </c:pt>
                <c:pt idx="81">
                  <c:v>0.1160587442305266</c:v>
                </c:pt>
                <c:pt idx="82">
                  <c:v>0.11860859964082876</c:v>
                </c:pt>
                <c:pt idx="83">
                  <c:v>0.1211846510966101</c:v>
                </c:pt>
                <c:pt idx="84">
                  <c:v>0.12378692719374254</c:v>
                </c:pt>
                <c:pt idx="85">
                  <c:v>0.12641545753763564</c:v>
                </c:pt>
                <c:pt idx="86">
                  <c:v>0.12907027270553564</c:v>
                </c:pt>
                <c:pt idx="87">
                  <c:v>0.13175140421045731</c:v>
                </c:pt>
                <c:pt idx="88">
                  <c:v>0.13445888446666412</c:v>
                </c:pt>
                <c:pt idx="89">
                  <c:v>0.13719274675661783</c:v>
                </c:pt>
                <c:pt idx="90">
                  <c:v>0.13995302519932193</c:v>
                </c:pt>
                <c:pt idx="91">
                  <c:v>0.14273975471998945</c:v>
                </c:pt>
                <c:pt idx="92">
                  <c:v>0.14555297102096881</c:v>
                </c:pt>
                <c:pt idx="93">
                  <c:v>0.14839271055386638</c:v>
                </c:pt>
                <c:pt idx="94">
                  <c:v>0.15125901049280582</c:v>
                </c:pt>
                <c:pt idx="95">
                  <c:v>0.15415190870877055</c:v>
                </c:pt>
                <c:pt idx="96">
                  <c:v>0.15707144374497595</c:v>
                </c:pt>
                <c:pt idx="97">
                  <c:v>0.16001765479322363</c:v>
                </c:pt>
                <c:pt idx="98">
                  <c:v>0.16299058167119021</c:v>
                </c:pt>
                <c:pt idx="99">
                  <c:v>0.16599026480060725</c:v>
                </c:pt>
                <c:pt idx="100">
                  <c:v>0.16901674518629137</c:v>
                </c:pt>
                <c:pt idx="101">
                  <c:v>0.17207006439598491</c:v>
                </c:pt>
                <c:pt idx="102">
                  <c:v>0.17515026454097035</c:v>
                </c:pt>
                <c:pt idx="103">
                  <c:v>0.17825738825742302</c:v>
                </c:pt>
                <c:pt idx="104">
                  <c:v>0.18139147868846961</c:v>
                </c:pt>
                <c:pt idx="105">
                  <c:v>0.18455257946692094</c:v>
                </c:pt>
                <c:pt idx="106">
                  <c:v>0.18774073469864824</c:v>
                </c:pt>
                <c:pt idx="107">
                  <c:v>0.19095598894657612</c:v>
                </c:pt>
                <c:pt idx="108">
                  <c:v>0.1941983872152635</c:v>
                </c:pt>
                <c:pt idx="109">
                  <c:v>0.19746797493605006</c:v>
                </c:pt>
                <c:pt idx="110">
                  <c:v>0.20076479795274016</c:v>
                </c:pt>
                <c:pt idx="111">
                  <c:v>0.20408890250780429</c:v>
                </c:pt>
                <c:pt idx="112">
                  <c:v>0.20744033522907532</c:v>
                </c:pt>
                <c:pt idx="113">
                  <c:v>0.21081914311691824</c:v>
                </c:pt>
                <c:pt idx="114">
                  <c:v>0.21422537353185386</c:v>
                </c:pt>
                <c:pt idx="115">
                  <c:v>0.21765907418261851</c:v>
                </c:pt>
                <c:pt idx="116">
                  <c:v>0.22112029311464104</c:v>
                </c:pt>
                <c:pt idx="117">
                  <c:v>0.2246090786989193</c:v>
                </c:pt>
                <c:pt idx="118">
                  <c:v>0.22812547962128277</c:v>
                </c:pt>
                <c:pt idx="119">
                  <c:v>0.23166954487202218</c:v>
                </c:pt>
                <c:pt idx="120">
                  <c:v>0.23524132373587364</c:v>
                </c:pt>
                <c:pt idx="121">
                  <c:v>0.23884086578234354</c:v>
                </c:pt>
                <c:pt idx="122">
                  <c:v>0.2424682208563588</c:v>
                </c:pt>
                <c:pt idx="123">
                  <c:v>0.24612343906923184</c:v>
                </c:pt>
                <c:pt idx="124">
                  <c:v>0.24980657078992613</c:v>
                </c:pt>
                <c:pt idx="125">
                  <c:v>0.25351766663661285</c:v>
                </c:pt>
                <c:pt idx="126">
                  <c:v>0.25725677746850512</c:v>
                </c:pt>
                <c:pt idx="127">
                  <c:v>0.26102395437796089</c:v>
                </c:pt>
                <c:pt idx="128">
                  <c:v>0.2648192486828434</c:v>
                </c:pt>
                <c:pt idx="129">
                  <c:v>0.26864271191913058</c:v>
                </c:pt>
                <c:pt idx="130">
                  <c:v>0.27249439583376217</c:v>
                </c:pt>
                <c:pt idx="131">
                  <c:v>0.27637435237771779</c:v>
                </c:pt>
                <c:pt idx="132">
                  <c:v>0.28028263369931544</c:v>
                </c:pt>
                <c:pt idx="133">
                  <c:v>0.28421929213772468</c:v>
                </c:pt>
                <c:pt idx="134">
                  <c:v>0.2881843802166838</c:v>
                </c:pt>
                <c:pt idx="135">
                  <c:v>0.29217795063841612</c:v>
                </c:pt>
                <c:pt idx="136">
                  <c:v>0.29620005627773599</c:v>
                </c:pt>
                <c:pt idx="137">
                  <c:v>0.30025075017634029</c:v>
                </c:pt>
                <c:pt idx="138">
                  <c:v>0.30433008553727542</c:v>
                </c:pt>
                <c:pt idx="139">
                  <c:v>0.30843811571957747</c:v>
                </c:pt>
                <c:pt idx="140">
                  <c:v>0.31257489423307466</c:v>
                </c:pt>
                <c:pt idx="141">
                  <c:v>0.31674047473335243</c:v>
                </c:pt>
                <c:pt idx="142">
                  <c:v>0.32093491101686883</c:v>
                </c:pt>
                <c:pt idx="143">
                  <c:v>0.32515825701622059</c:v>
                </c:pt>
                <c:pt idx="144">
                  <c:v>0.32941056679555042</c:v>
                </c:pt>
                <c:pt idx="145">
                  <c:v>0.33369189454609477</c:v>
                </c:pt>
                <c:pt idx="146">
                  <c:v>0.33800229458186271</c:v>
                </c:pt>
                <c:pt idx="147">
                  <c:v>0.34234182133544577</c:v>
                </c:pt>
                <c:pt idx="148">
                  <c:v>0.34671052935395025</c:v>
                </c:pt>
                <c:pt idx="149">
                  <c:v>0.35110847329505218</c:v>
                </c:pt>
                <c:pt idx="150">
                  <c:v>0.35553570792316724</c:v>
                </c:pt>
                <c:pt idx="151">
                  <c:v>0.35999228810573281</c:v>
                </c:pt>
                <c:pt idx="152">
                  <c:v>0.36447826880959966</c:v>
                </c:pt>
                <c:pt idx="153">
                  <c:v>0.36899370509752838</c:v>
                </c:pt>
                <c:pt idx="154">
                  <c:v>0.37353865212478782</c:v>
                </c:pt>
                <c:pt idx="155">
                  <c:v>0.3781131651358508</c:v>
                </c:pt>
                <c:pt idx="156">
                  <c:v>0.38271729946118571</c:v>
                </c:pt>
                <c:pt idx="157">
                  <c:v>0.38735111051414078</c:v>
                </c:pt>
                <c:pt idx="158">
                  <c:v>0.39201465378791622</c:v>
                </c:pt>
                <c:pt idx="159">
                  <c:v>0.39670798485262343</c:v>
                </c:pt>
                <c:pt idx="160">
                  <c:v>0.4014311593524264</c:v>
                </c:pt>
                <c:pt idx="161">
                  <c:v>0.40618423300276646</c:v>
                </c:pt>
                <c:pt idx="162">
                  <c:v>0.41096726158766239</c:v>
                </c:pt>
                <c:pt idx="163">
                  <c:v>0.41578030095708834</c:v>
                </c:pt>
                <c:pt idx="164">
                  <c:v>0.42062340702442386</c:v>
                </c:pt>
                <c:pt idx="165">
                  <c:v>0.42549663576397617</c:v>
                </c:pt>
                <c:pt idx="166">
                  <c:v>0.43040004320857078</c:v>
                </c:pt>
                <c:pt idx="167">
                  <c:v>0.43533368544720863</c:v>
                </c:pt>
                <c:pt idx="168">
                  <c:v>0.44029761862278827</c:v>
                </c:pt>
                <c:pt idx="169">
                  <c:v>0.44529189892989074</c:v>
                </c:pt>
                <c:pt idx="170">
                  <c:v>0.45031658261262603</c:v>
                </c:pt>
                <c:pt idx="171">
                  <c:v>0.45537172596253683</c:v>
                </c:pt>
                <c:pt idx="172">
                  <c:v>0.46045738531656033</c:v>
                </c:pt>
                <c:pt idx="173">
                  <c:v>0.46557361705504668</c:v>
                </c:pt>
                <c:pt idx="174">
                  <c:v>0.4707204775998291</c:v>
                </c:pt>
                <c:pt idx="175">
                  <c:v>0.47589802341234788</c:v>
                </c:pt>
                <c:pt idx="176">
                  <c:v>0.4811063109918236</c:v>
                </c:pt>
                <c:pt idx="177">
                  <c:v>0.48634539687348133</c:v>
                </c:pt>
                <c:pt idx="178">
                  <c:v>0.49161533762682025</c:v>
                </c:pt>
                <c:pt idx="179">
                  <c:v>0.49691618985393265</c:v>
                </c:pt>
                <c:pt idx="180">
                  <c:v>0.50224801018786303</c:v>
                </c:pt>
                <c:pt idx="181">
                  <c:v>0.50761085529101724</c:v>
                </c:pt>
                <c:pt idx="182">
                  <c:v>0.51300478185360765</c:v>
                </c:pt>
                <c:pt idx="183">
                  <c:v>0.51842984659214408</c:v>
                </c:pt>
                <c:pt idx="184">
                  <c:v>0.52388610624796195</c:v>
                </c:pt>
                <c:pt idx="185">
                  <c:v>0.52937361758579082</c:v>
                </c:pt>
                <c:pt idx="186">
                  <c:v>0.5348924373923597</c:v>
                </c:pt>
                <c:pt idx="187">
                  <c:v>0.54044262247503949</c:v>
                </c:pt>
                <c:pt idx="188">
                  <c:v>0.54602422966052089</c:v>
                </c:pt>
                <c:pt idx="189">
                  <c:v>0.55163731579352593</c:v>
                </c:pt>
                <c:pt idx="190">
                  <c:v>0.55728193773555579</c:v>
                </c:pt>
                <c:pt idx="191">
                  <c:v>0.5629581523636672</c:v>
                </c:pt>
                <c:pt idx="192">
                  <c:v>0.56866601656928484</c:v>
                </c:pt>
                <c:pt idx="193">
                  <c:v>0.57440558725704172</c:v>
                </c:pt>
                <c:pt idx="194">
                  <c:v>0.5801769213436504</c:v>
                </c:pt>
                <c:pt idx="195">
                  <c:v>0.58598007575680378</c:v>
                </c:pt>
                <c:pt idx="196">
                  <c:v>0.59181510743410315</c:v>
                </c:pt>
                <c:pt idx="197">
                  <c:v>0.59768207332201695</c:v>
                </c:pt>
                <c:pt idx="198">
                  <c:v>0.60358103037486077</c:v>
                </c:pt>
                <c:pt idx="199">
                  <c:v>0.60951203555380951</c:v>
                </c:pt>
                <c:pt idx="200">
                  <c:v>0.61547514582593033</c:v>
                </c:pt>
                <c:pt idx="201">
                  <c:v>0.62147041816324311</c:v>
                </c:pt>
                <c:pt idx="202">
                  <c:v>0.62749790954180473</c:v>
                </c:pt>
                <c:pt idx="203">
                  <c:v>0.633557676940815</c:v>
                </c:pt>
                <c:pt idx="204">
                  <c:v>0.63964977734174533</c:v>
                </c:pt>
                <c:pt idx="205">
                  <c:v>0.64577426772749369</c:v>
                </c:pt>
                <c:pt idx="206">
                  <c:v>0.65193120508155522</c:v>
                </c:pt>
                <c:pt idx="207">
                  <c:v>0.65812064638721879</c:v>
                </c:pt>
                <c:pt idx="208">
                  <c:v>0.66434264862678027</c:v>
                </c:pt>
                <c:pt idx="209">
                  <c:v>0.6705972687807793</c:v>
                </c:pt>
                <c:pt idx="210">
                  <c:v>0.6768845638272516</c:v>
                </c:pt>
                <c:pt idx="211">
                  <c:v>0.68320459074100315</c:v>
                </c:pt>
                <c:pt idx="212">
                  <c:v>0.68955740649290287</c:v>
                </c:pt>
                <c:pt idx="213">
                  <c:v>0.69594306804918915</c:v>
                </c:pt>
                <c:pt idx="214">
                  <c:v>0.70236163237079952</c:v>
                </c:pt>
                <c:pt idx="215">
                  <c:v>0.70881315641271347</c:v>
                </c:pt>
                <c:pt idx="216">
                  <c:v>0.71529769712331259</c:v>
                </c:pt>
                <c:pt idx="217">
                  <c:v>0.72181531144375799</c:v>
                </c:pt>
                <c:pt idx="218">
                  <c:v>0.72836605630738205</c:v>
                </c:pt>
                <c:pt idx="219">
                  <c:v>0.73494998863909611</c:v>
                </c:pt>
                <c:pt idx="220">
                  <c:v>0.74156716535481293</c:v>
                </c:pt>
                <c:pt idx="221">
                  <c:v>0.74821764336088514</c:v>
                </c:pt>
                <c:pt idx="222">
                  <c:v>0.75490147955355391</c:v>
                </c:pt>
                <c:pt idx="223">
                  <c:v>0.76161873081841724</c:v>
                </c:pt>
                <c:pt idx="224">
                  <c:v>0.76836945402990542</c:v>
                </c:pt>
                <c:pt idx="225">
                  <c:v>0.77515370605077527</c:v>
                </c:pt>
                <c:pt idx="226">
                  <c:v>0.78197154373161382</c:v>
                </c:pt>
                <c:pt idx="227">
                  <c:v>0.78882302391035486</c:v>
                </c:pt>
                <c:pt idx="228">
                  <c:v>0.79570820341180859</c:v>
                </c:pt>
                <c:pt idx="229">
                  <c:v>0.80262713904720351</c:v>
                </c:pt>
                <c:pt idx="230">
                  <c:v>0.80957988761373756</c:v>
                </c:pt>
                <c:pt idx="231">
                  <c:v>0.81656650589414304</c:v>
                </c:pt>
                <c:pt idx="232">
                  <c:v>0.82358705065626225</c:v>
                </c:pt>
                <c:pt idx="233">
                  <c:v>0.83064157865263066</c:v>
                </c:pt>
                <c:pt idx="234">
                  <c:v>0.83773014662007828</c:v>
                </c:pt>
                <c:pt idx="235">
                  <c:v>0.84485281127932943</c:v>
                </c:pt>
                <c:pt idx="236">
                  <c:v>0.85200962933462476</c:v>
                </c:pt>
                <c:pt idx="237">
                  <c:v>0.85920065747334451</c:v>
                </c:pt>
                <c:pt idx="238">
                  <c:v>0.86642595236564557</c:v>
                </c:pt>
                <c:pt idx="239">
                  <c:v>0.87368557066410502</c:v>
                </c:pt>
                <c:pt idx="240">
                  <c:v>0.88097956900337693</c:v>
                </c:pt>
                <c:pt idx="241">
                  <c:v>0.88830800399985099</c:v>
                </c:pt>
                <c:pt idx="242">
                  <c:v>0.8956709322513281</c:v>
                </c:pt>
                <c:pt idx="243">
                  <c:v>0.90306841033669782</c:v>
                </c:pt>
                <c:pt idx="244">
                  <c:v>0.910500494815628</c:v>
                </c:pt>
                <c:pt idx="245">
                  <c:v>0.91796724222825865</c:v>
                </c:pt>
                <c:pt idx="246">
                  <c:v>0.92546870909490886</c:v>
                </c:pt>
                <c:pt idx="247">
                  <c:v>0.93300495191578625</c:v>
                </c:pt>
                <c:pt idx="248">
                  <c:v>0.9405760271707061</c:v>
                </c:pt>
                <c:pt idx="249">
                  <c:v>0.94818199131881975</c:v>
                </c:pt>
                <c:pt idx="250">
                  <c:v>0.95582290079834531</c:v>
                </c:pt>
                <c:pt idx="251">
                  <c:v>0.96349881202630949</c:v>
                </c:pt>
                <c:pt idx="252">
                  <c:v>0.97120978139829528</c:v>
                </c:pt>
                <c:pt idx="253">
                  <c:v>0.978955865288194</c:v>
                </c:pt>
                <c:pt idx="254">
                  <c:v>0.98673712004796832</c:v>
                </c:pt>
                <c:pt idx="255">
                  <c:v>0.99455360200741527</c:v>
                </c:pt>
                <c:pt idx="256">
                  <c:v>1.0024053674739428</c:v>
                </c:pt>
                <c:pt idx="257">
                  <c:v>1.010292472732345</c:v>
                </c:pt>
                <c:pt idx="258">
                  <c:v>1.0182149740445903</c:v>
                </c:pt>
                <c:pt idx="259">
                  <c:v>1.0261729276496088</c:v>
                </c:pt>
                <c:pt idx="260">
                  <c:v>1.0341663897630902</c:v>
                </c:pt>
                <c:pt idx="261">
                  <c:v>1.0421954165772847</c:v>
                </c:pt>
                <c:pt idx="262">
                  <c:v>1.0502600642608098</c:v>
                </c:pt>
                <c:pt idx="263">
                  <c:v>1.0583603889584634</c:v>
                </c:pt>
                <c:pt idx="264">
                  <c:v>1.0664964467910401</c:v>
                </c:pt>
                <c:pt idx="265">
                  <c:v>1.0746682938551531</c:v>
                </c:pt>
                <c:pt idx="266">
                  <c:v>1.0828759862230632</c:v>
                </c:pt>
                <c:pt idx="267">
                  <c:v>1.0911195799425091</c:v>
                </c:pt>
                <c:pt idx="268">
                  <c:v>1.0993991310365443</c:v>
                </c:pt>
                <c:pt idx="269">
                  <c:v>1.1077146955033785</c:v>
                </c:pt>
                <c:pt idx="270">
                  <c:v>1.1160663293162243</c:v>
                </c:pt>
                <c:pt idx="271">
                  <c:v>1.1244540884231453</c:v>
                </c:pt>
                <c:pt idx="272">
                  <c:v>1.1328780287469111</c:v>
                </c:pt>
                <c:pt idx="273">
                  <c:v>1.1413382061848574</c:v>
                </c:pt>
                <c:pt idx="274">
                  <c:v>1.1498346766087446</c:v>
                </c:pt>
                <c:pt idx="275">
                  <c:v>1.1583674958646295</c:v>
                </c:pt>
                <c:pt idx="276">
                  <c:v>1.1669367197727318</c:v>
                </c:pt>
                <c:pt idx="277">
                  <c:v>1.1755424041273088</c:v>
                </c:pt>
                <c:pt idx="278">
                  <c:v>1.1841846046965354</c:v>
                </c:pt>
                <c:pt idx="279">
                  <c:v>1.1928633772223831</c:v>
                </c:pt>
                <c:pt idx="280">
                  <c:v>1.2015787774205067</c:v>
                </c:pt>
                <c:pt idx="281">
                  <c:v>1.2103308609801329</c:v>
                </c:pt>
                <c:pt idx="282">
                  <c:v>1.2191196835639508</c:v>
                </c:pt>
                <c:pt idx="283">
                  <c:v>1.2279453008080092</c:v>
                </c:pt>
                <c:pt idx="284">
                  <c:v>1.2368077683216145</c:v>
                </c:pt>
                <c:pt idx="285">
                  <c:v>1.2457071416872314</c:v>
                </c:pt>
                <c:pt idx="286">
                  <c:v>1.2546434764603884</c:v>
                </c:pt>
                <c:pt idx="287">
                  <c:v>1.2636168281695865</c:v>
                </c:pt>
                <c:pt idx="288">
                  <c:v>1.2726272523162092</c:v>
                </c:pt>
                <c:pt idx="289">
                  <c:v>1.2816748043744361</c:v>
                </c:pt>
                <c:pt idx="290">
                  <c:v>1.2907595397911602</c:v>
                </c:pt>
                <c:pt idx="291">
                  <c:v>1.299881513985907</c:v>
                </c:pt>
                <c:pt idx="292">
                  <c:v>1.3090407823507562</c:v>
                </c:pt>
                <c:pt idx="293">
                  <c:v>1.3182374002502668</c:v>
                </c:pt>
                <c:pt idx="294">
                  <c:v>1.3274714230214057</c:v>
                </c:pt>
                <c:pt idx="295">
                  <c:v>1.3367429059734743</c:v>
                </c:pt>
                <c:pt idx="296">
                  <c:v>1.3460519043880452</c:v>
                </c:pt>
                <c:pt idx="297">
                  <c:v>1.3553984735188935</c:v>
                </c:pt>
                <c:pt idx="298">
                  <c:v>1.3647826685919364</c:v>
                </c:pt>
                <c:pt idx="299">
                  <c:v>1.3742045448051698</c:v>
                </c:pt>
                <c:pt idx="300">
                  <c:v>1.3836641573286146</c:v>
                </c:pt>
                <c:pt idx="301">
                  <c:v>1.3931615613042567</c:v>
                </c:pt>
                <c:pt idx="302">
                  <c:v>1.4026968118459953</c:v>
                </c:pt>
                <c:pt idx="303">
                  <c:v>1.4122699640395904</c:v>
                </c:pt>
                <c:pt idx="304">
                  <c:v>1.4218810729426141</c:v>
                </c:pt>
                <c:pt idx="305">
                  <c:v>1.4315301935844025</c:v>
                </c:pt>
                <c:pt idx="306">
                  <c:v>1.4412173809660092</c:v>
                </c:pt>
                <c:pt idx="307">
                  <c:v>1.450942690060165</c:v>
                </c:pt>
                <c:pt idx="308">
                  <c:v>1.4607061758112316</c:v>
                </c:pt>
                <c:pt idx="309">
                  <c:v>1.4705078931351667</c:v>
                </c:pt>
                <c:pt idx="310">
                  <c:v>1.4803478969194825</c:v>
                </c:pt>
                <c:pt idx="311">
                  <c:v>1.4902262420232106</c:v>
                </c:pt>
                <c:pt idx="312">
                  <c:v>1.5001429832768685</c:v>
                </c:pt>
                <c:pt idx="313">
                  <c:v>1.5100981754824254</c:v>
                </c:pt>
                <c:pt idx="314">
                  <c:v>1.5200918734132733</c:v>
                </c:pt>
                <c:pt idx="315">
                  <c:v>1.5301241318141945</c:v>
                </c:pt>
                <c:pt idx="316">
                  <c:v>1.5401950054013367</c:v>
                </c:pt>
                <c:pt idx="317">
                  <c:v>1.5503045488621865</c:v>
                </c:pt>
                <c:pt idx="318">
                  <c:v>1.5604528168555425</c:v>
                </c:pt>
                <c:pt idx="319">
                  <c:v>1.5706398640114945</c:v>
                </c:pt>
                <c:pt idx="320">
                  <c:v>1.580865744931401</c:v>
                </c:pt>
                <c:pt idx="321">
                  <c:v>1.5911305141878678</c:v>
                </c:pt>
                <c:pt idx="322">
                  <c:v>1.6014342263247323</c:v>
                </c:pt>
                <c:pt idx="323">
                  <c:v>1.6117769358570431</c:v>
                </c:pt>
                <c:pt idx="324">
                  <c:v>1.6221586972710447</c:v>
                </c:pt>
                <c:pt idx="325">
                  <c:v>1.6325795650241621</c:v>
                </c:pt>
                <c:pt idx="326">
                  <c:v>1.6430395935449889</c:v>
                </c:pt>
                <c:pt idx="327">
                  <c:v>1.6535388372332751</c:v>
                </c:pt>
                <c:pt idx="328">
                  <c:v>1.6640773504599133</c:v>
                </c:pt>
                <c:pt idx="329">
                  <c:v>1.6746551875669315</c:v>
                </c:pt>
                <c:pt idx="330">
                  <c:v>1.6852724028674857</c:v>
                </c:pt>
                <c:pt idx="331">
                  <c:v>1.695929050645846</c:v>
                </c:pt>
                <c:pt idx="332">
                  <c:v>1.7066251851574001</c:v>
                </c:pt>
                <c:pt idx="333">
                  <c:v>1.7173608606286392</c:v>
                </c:pt>
                <c:pt idx="334">
                  <c:v>1.7281361312571586</c:v>
                </c:pt>
                <c:pt idx="335">
                  <c:v>1.7389510512116524</c:v>
                </c:pt>
                <c:pt idx="336">
                  <c:v>1.7498056746319148</c:v>
                </c:pt>
                <c:pt idx="337">
                  <c:v>1.7607000556288348</c:v>
                </c:pt>
                <c:pt idx="338">
                  <c:v>1.7716342482843994</c:v>
                </c:pt>
                <c:pt idx="339">
                  <c:v>1.782608306651692</c:v>
                </c:pt>
                <c:pt idx="340">
                  <c:v>1.7936222847548968</c:v>
                </c:pt>
                <c:pt idx="341">
                  <c:v>1.804676236589299</c:v>
                </c:pt>
                <c:pt idx="342">
                  <c:v>1.8157702161212916</c:v>
                </c:pt>
                <c:pt idx="343">
                  <c:v>1.8269042772883768</c:v>
                </c:pt>
                <c:pt idx="344">
                  <c:v>1.8380784739991736</c:v>
                </c:pt>
                <c:pt idx="345">
                  <c:v>1.8492928601334246</c:v>
                </c:pt>
                <c:pt idx="346">
                  <c:v>1.8605474895419993</c:v>
                </c:pt>
                <c:pt idx="347">
                  <c:v>1.8718424160469083</c:v>
                </c:pt>
                <c:pt idx="348">
                  <c:v>1.8831776934413063</c:v>
                </c:pt>
                <c:pt idx="349">
                  <c:v>1.8945533754895041</c:v>
                </c:pt>
                <c:pt idx="350">
                  <c:v>1.9059695159269792</c:v>
                </c:pt>
                <c:pt idx="351">
                  <c:v>1.9174261684603877</c:v>
                </c:pt>
                <c:pt idx="352">
                  <c:v>1.9289233867675719</c:v>
                </c:pt>
                <c:pt idx="353">
                  <c:v>1.9404612244975792</c:v>
                </c:pt>
                <c:pt idx="354">
                  <c:v>1.9520397352706691</c:v>
                </c:pt>
                <c:pt idx="355">
                  <c:v>1.9636589726783302</c:v>
                </c:pt>
                <c:pt idx="356">
                  <c:v>1.9753189902832962</c:v>
                </c:pt>
                <c:pt idx="357">
                  <c:v>1.9870198416195566</c:v>
                </c:pt>
                <c:pt idx="358">
                  <c:v>1.9987615801923768</c:v>
                </c:pt>
                <c:pt idx="359">
                  <c:v>2.0105442594783121</c:v>
                </c:pt>
                <c:pt idx="360">
                  <c:v>2.0223679329252255</c:v>
                </c:pt>
                <c:pt idx="361">
                  <c:v>2.0342326539523068</c:v>
                </c:pt>
                <c:pt idx="362">
                  <c:v>2.0461384759500865</c:v>
                </c:pt>
                <c:pt idx="363">
                  <c:v>2.0580854522804608</c:v>
                </c:pt>
                <c:pt idx="364">
                  <c:v>2.0700736362767045</c:v>
                </c:pt>
                <c:pt idx="365">
                  <c:v>2.0821030812434969</c:v>
                </c:pt>
                <c:pt idx="366">
                  <c:v>2.0941738404569366</c:v>
                </c:pt>
                <c:pt idx="367">
                  <c:v>2.1062859671645673</c:v>
                </c:pt>
                <c:pt idx="368">
                  <c:v>2.1184395145853951</c:v>
                </c:pt>
                <c:pt idx="369">
                  <c:v>2.1306345359099157</c:v>
                </c:pt>
                <c:pt idx="370">
                  <c:v>2.14287108430013</c:v>
                </c:pt>
                <c:pt idx="371">
                  <c:v>2.1551492128895724</c:v>
                </c:pt>
                <c:pt idx="372">
                  <c:v>2.1674689747833327</c:v>
                </c:pt>
                <c:pt idx="373">
                  <c:v>2.1798304230580774</c:v>
                </c:pt>
                <c:pt idx="374">
                  <c:v>2.1922336107620799</c:v>
                </c:pt>
                <c:pt idx="375">
                  <c:v>2.2046785909152367</c:v>
                </c:pt>
                <c:pt idx="376">
                  <c:v>2.2171654165091019</c:v>
                </c:pt>
                <c:pt idx="377">
                  <c:v>2.2296941405069042</c:v>
                </c:pt>
                <c:pt idx="378">
                  <c:v>2.2422648158435781</c:v>
                </c:pt>
                <c:pt idx="379">
                  <c:v>2.2548774954257893</c:v>
                </c:pt>
                <c:pt idx="380">
                  <c:v>2.2675322321319595</c:v>
                </c:pt>
                <c:pt idx="381">
                  <c:v>2.2802290788122956</c:v>
                </c:pt>
                <c:pt idx="382">
                  <c:v>2.2929680882888164</c:v>
                </c:pt>
                <c:pt idx="383">
                  <c:v>2.305749313355379</c:v>
                </c:pt>
                <c:pt idx="384">
                  <c:v>2.3185728067777105</c:v>
                </c:pt>
                <c:pt idx="385">
                  <c:v>2.3314386212934308</c:v>
                </c:pt>
                <c:pt idx="386">
                  <c:v>2.344346809612087</c:v>
                </c:pt>
                <c:pt idx="387">
                  <c:v>2.3572974244151812</c:v>
                </c:pt>
                <c:pt idx="388">
                  <c:v>2.3702905183561946</c:v>
                </c:pt>
                <c:pt idx="389">
                  <c:v>2.3833261440606277</c:v>
                </c:pt>
                <c:pt idx="390">
                  <c:v>2.3964043541260183</c:v>
                </c:pt>
                <c:pt idx="391">
                  <c:v>2.4095252011219808</c:v>
                </c:pt>
                <c:pt idx="392">
                  <c:v>2.4226887375902333</c:v>
                </c:pt>
                <c:pt idx="393">
                  <c:v>2.4358950160446295</c:v>
                </c:pt>
                <c:pt idx="394">
                  <c:v>2.4491440889711864</c:v>
                </c:pt>
                <c:pt idx="395">
                  <c:v>2.4624360088281225</c:v>
                </c:pt>
                <c:pt idx="396">
                  <c:v>2.4757708280458819</c:v>
                </c:pt>
                <c:pt idx="397">
                  <c:v>2.489148599027172</c:v>
                </c:pt>
                <c:pt idx="398">
                  <c:v>2.5025693741469928</c:v>
                </c:pt>
                <c:pt idx="399">
                  <c:v>2.5160332057526711</c:v>
                </c:pt>
                <c:pt idx="400">
                  <c:v>2.5295401461638893</c:v>
                </c:pt>
                <c:pt idx="401">
                  <c:v>2.5430902476727231</c:v>
                </c:pt>
              </c:numCache>
            </c:numRef>
          </c:xVal>
          <c:yVal>
            <c:numRef>
              <c:f>'Beregninger scenarie 3'!$M$1538:$M$1939</c:f>
              <c:numCache>
                <c:formatCode>0.00</c:formatCode>
                <c:ptCount val="40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numCache>
            </c:numRef>
          </c:yVal>
          <c:smooth val="0"/>
        </c:ser>
        <c:dLbls>
          <c:showLegendKey val="0"/>
          <c:showVal val="0"/>
          <c:showCatName val="0"/>
          <c:showSerName val="0"/>
          <c:showPercent val="0"/>
          <c:showBubbleSize val="0"/>
        </c:dLbls>
        <c:axId val="232429824"/>
        <c:axId val="229978496"/>
      </c:scatterChart>
      <c:valAx>
        <c:axId val="232429824"/>
        <c:scaling>
          <c:orientation val="minMax"/>
        </c:scaling>
        <c:delete val="0"/>
        <c:axPos val="b"/>
        <c:majorGridlines/>
        <c:minorGridlines/>
        <c:title>
          <c:tx>
            <c:rich>
              <a:bodyPr/>
              <a:lstStyle/>
              <a:p>
                <a:pPr>
                  <a:defRPr/>
                </a:pPr>
                <a:r>
                  <a:rPr lang="da-DK"/>
                  <a:t>Vandføring</a:t>
                </a:r>
                <a:r>
                  <a:rPr lang="da-DK" baseline="0"/>
                  <a:t> Q m</a:t>
                </a:r>
                <a:r>
                  <a:rPr lang="da-DK" baseline="30000"/>
                  <a:t>3</a:t>
                </a:r>
                <a:r>
                  <a:rPr lang="da-DK" baseline="0"/>
                  <a:t>/s</a:t>
                </a:r>
                <a:endParaRPr lang="da-DK"/>
              </a:p>
            </c:rich>
          </c:tx>
          <c:layout/>
          <c:overlay val="0"/>
        </c:title>
        <c:numFmt formatCode="General" sourceLinked="1"/>
        <c:majorTickMark val="out"/>
        <c:minorTickMark val="none"/>
        <c:tickLblPos val="nextTo"/>
        <c:crossAx val="229978496"/>
        <c:crosses val="autoZero"/>
        <c:crossBetween val="midCat"/>
      </c:valAx>
      <c:valAx>
        <c:axId val="229978496"/>
        <c:scaling>
          <c:orientation val="minMax"/>
        </c:scaling>
        <c:delete val="0"/>
        <c:axPos val="l"/>
        <c:majorGridlines/>
        <c:minorGridlines/>
        <c:title>
          <c:tx>
            <c:rich>
              <a:bodyPr/>
              <a:lstStyle/>
              <a:p>
                <a:pPr>
                  <a:defRPr/>
                </a:pPr>
                <a:r>
                  <a:rPr lang="da-DK"/>
                  <a:t>Højde i meter</a:t>
                </a:r>
              </a:p>
            </c:rich>
          </c:tx>
          <c:layout/>
          <c:overlay val="0"/>
        </c:title>
        <c:numFmt formatCode="General" sourceLinked="1"/>
        <c:majorTickMark val="out"/>
        <c:minorTickMark val="none"/>
        <c:tickLblPos val="nextTo"/>
        <c:crossAx val="232429824"/>
        <c:crosses val="autoZero"/>
        <c:crossBetween val="midCat"/>
      </c:valAx>
    </c:plotArea>
    <c:legend>
      <c:legendPos val="b"/>
      <c:layout/>
      <c:overlay val="0"/>
    </c:legend>
    <c:plotVisOnly val="1"/>
    <c:dispBlanksAs val="gap"/>
    <c:showDLblsOverMax val="0"/>
  </c: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da-DK" baseline="0"/>
              <a:t>Sammenhæng mellem vandstand for</a:t>
            </a:r>
            <a:r>
              <a:rPr lang="da-DK"/>
              <a:t> vandløb og mm nedbør pr dag bortledt af vandløb</a:t>
            </a:r>
          </a:p>
        </c:rich>
      </c:tx>
      <c:layout/>
      <c:overlay val="0"/>
    </c:title>
    <c:autoTitleDeleted val="0"/>
    <c:plotArea>
      <c:layout/>
      <c:scatterChart>
        <c:scatterStyle val="lineMarker"/>
        <c:varyColors val="0"/>
        <c:ser>
          <c:idx val="0"/>
          <c:order val="0"/>
          <c:tx>
            <c:v>mm nedbør i fht vandstand scenarie 1</c:v>
          </c:tx>
          <c:spPr>
            <a:ln>
              <a:solidFill>
                <a:srgbClr val="FF0000"/>
              </a:solidFill>
            </a:ln>
          </c:spPr>
          <c:marker>
            <c:symbol val="none"/>
          </c:marker>
          <c:xVal>
            <c:numRef>
              <c:f>'Beregninger scenarie 1'!$P$1538:$P$1939</c:f>
              <c:numCache>
                <c:formatCode>#,##0.00</c:formatCode>
                <c:ptCount val="402"/>
                <c:pt idx="0">
                  <c:v>0</c:v>
                </c:pt>
                <c:pt idx="1">
                  <c:v>0</c:v>
                </c:pt>
                <c:pt idx="2">
                  <c:v>1.5434877083766766E-4</c:v>
                </c:pt>
                <c:pt idx="3">
                  <c:v>4.8997719887710494E-4</c:v>
                </c:pt>
                <c:pt idx="4">
                  <c:v>9.6302284726086228E-4</c:v>
                </c:pt>
                <c:pt idx="5">
                  <c:v>1.5554706121220583E-3</c:v>
                </c:pt>
                <c:pt idx="6">
                  <c:v>2.2562678955523568E-3</c:v>
                </c:pt>
                <c:pt idx="7">
                  <c:v>3.0576602917599871E-3</c:v>
                </c:pt>
                <c:pt idx="8">
                  <c:v>3.9537955436374358E-3</c:v>
                </c:pt>
                <c:pt idx="9">
                  <c:v>4.9400475656757462E-3</c:v>
                </c:pt>
                <c:pt idx="10">
                  <c:v>6.012640474431466E-3</c:v>
                </c:pt>
                <c:pt idx="11">
                  <c:v>7.1684192393238989E-3</c:v>
                </c:pt>
                <c:pt idx="12">
                  <c:v>8.4047001385895072E-3</c:v>
                </c:pt>
                <c:pt idx="13">
                  <c:v>9.7191681972524317E-3</c:v>
                </c:pt>
                <c:pt idx="14">
                  <c:v>1.1109803994370953E-2</c:v>
                </c:pt>
                <c:pt idx="15">
                  <c:v>1.257482972356249E-2</c:v>
                </c:pt>
                <c:pt idx="16">
                  <c:v>1.411266837301851E-2</c:v>
                </c:pt>
                <c:pt idx="17">
                  <c:v>1.5721912137291072E-2</c:v>
                </c:pt>
                <c:pt idx="18">
                  <c:v>1.7401297503934321E-2</c:v>
                </c:pt>
                <c:pt idx="19">
                  <c:v>1.9149685279789004E-2</c:v>
                </c:pt>
                <c:pt idx="20">
                  <c:v>2.0966044347179358E-2</c:v>
                </c:pt>
                <c:pt idx="21">
                  <c:v>2.2849438286656462E-2</c:v>
                </c:pt>
                <c:pt idx="22">
                  <c:v>2.4799014237321473E-2</c:v>
                </c:pt>
                <c:pt idx="23">
                  <c:v>2.6813993528111552E-2</c:v>
                </c:pt>
                <c:pt idx="24">
                  <c:v>2.8893663728213687E-2</c:v>
                </c:pt>
                <c:pt idx="25">
                  <c:v>3.1037371847428698E-2</c:v>
                </c:pt>
                <c:pt idx="26">
                  <c:v>3.3244518477822803E-2</c:v>
                </c:pt>
                <c:pt idx="27">
                  <c:v>3.5514552712973671E-2</c:v>
                </c:pt>
                <c:pt idx="28">
                  <c:v>3.784696771499424E-2</c:v>
                </c:pt>
                <c:pt idx="29">
                  <c:v>4.0241296825352831E-2</c:v>
                </c:pt>
                <c:pt idx="30">
                  <c:v>4.2697110135438109E-2</c:v>
                </c:pt>
                <c:pt idx="31">
                  <c:v>4.5214011448352277E-2</c:v>
                </c:pt>
                <c:pt idx="32">
                  <c:v>4.7791635575642435E-2</c:v>
                </c:pt>
                <c:pt idx="33">
                  <c:v>5.042964592238984E-2</c:v>
                </c:pt>
                <c:pt idx="34">
                  <c:v>5.3127732321850502E-2</c:v>
                </c:pt>
                <c:pt idx="35">
                  <c:v>5.5885609087115581E-2</c:v>
                </c:pt>
                <c:pt idx="36">
                  <c:v>5.8703013252357723E-2</c:v>
                </c:pt>
                <c:pt idx="37">
                  <c:v>6.1579702980403397E-2</c:v>
                </c:pt>
                <c:pt idx="38">
                  <c:v>6.451545611680666E-2</c:v>
                </c:pt>
                <c:pt idx="39">
                  <c:v>6.7510068873446724E-2</c:v>
                </c:pt>
                <c:pt idx="40">
                  <c:v>7.056335462704344E-2</c:v>
                </c:pt>
                <c:pt idx="41">
                  <c:v>7.3675142819970063E-2</c:v>
                </c:pt>
                <c:pt idx="42">
                  <c:v>7.6845277952415122E-2</c:v>
                </c:pt>
                <c:pt idx="43">
                  <c:v>8.0073618656358522E-2</c:v>
                </c:pt>
                <c:pt idx="44">
                  <c:v>8.3360036843027965E-2</c:v>
                </c:pt>
                <c:pt idx="45">
                  <c:v>8.6704416916525862E-2</c:v>
                </c:pt>
                <c:pt idx="46">
                  <c:v>9.0106655047195144E-2</c:v>
                </c:pt>
                <c:pt idx="47">
                  <c:v>9.3566658499046093E-2</c:v>
                </c:pt>
                <c:pt idx="48">
                  <c:v>9.7084345006217168E-2</c:v>
                </c:pt>
                <c:pt idx="49">
                  <c:v>0.10065964219400866</c:v>
                </c:pt>
                <c:pt idx="50">
                  <c:v>0.10429248704051435</c:v>
                </c:pt>
                <c:pt idx="51">
                  <c:v>0.10798282537530692</c:v>
                </c:pt>
                <c:pt idx="52">
                  <c:v>0.1117306114120043</c:v>
                </c:pt>
                <c:pt idx="53">
                  <c:v>0.11553580731187076</c:v>
                </c:pt>
                <c:pt idx="54">
                  <c:v>0.11939838277589764</c:v>
                </c:pt>
                <c:pt idx="55">
                  <c:v>0.12331831466305747</c:v>
                </c:pt>
                <c:pt idx="56">
                  <c:v>0.12729558663265458</c:v>
                </c:pt>
                <c:pt idx="57">
                  <c:v>0.13133018880889005</c:v>
                </c:pt>
                <c:pt idx="58">
                  <c:v>0.13542211746593788</c:v>
                </c:pt>
                <c:pt idx="59">
                  <c:v>0.13957137473198447</c:v>
                </c:pt>
                <c:pt idx="60">
                  <c:v>0.1437779683108257</c:v>
                </c:pt>
                <c:pt idx="61">
                  <c:v>0.14804191121973975</c:v>
                </c:pt>
                <c:pt idx="62">
                  <c:v>0.15236322154246512</c:v>
                </c:pt>
                <c:pt idx="63">
                  <c:v>0.15674192219621771</c:v>
                </c:pt>
                <c:pt idx="64">
                  <c:v>0.16117804071176681</c:v>
                </c:pt>
                <c:pt idx="65">
                  <c:v>0.16567160902567479</c:v>
                </c:pt>
                <c:pt idx="66">
                  <c:v>0.1702226632838775</c:v>
                </c:pt>
                <c:pt idx="67">
                  <c:v>0.17483124365584926</c:v>
                </c:pt>
                <c:pt idx="68">
                  <c:v>0.17949739415865604</c:v>
                </c:pt>
                <c:pt idx="69">
                  <c:v>0.18422116249025688</c:v>
                </c:pt>
                <c:pt idx="70">
                  <c:v>0.18900259987146037</c:v>
                </c:pt>
                <c:pt idx="71">
                  <c:v>0.19384176089599087</c:v>
                </c:pt>
                <c:pt idx="72">
                  <c:v>0.19873870338815885</c:v>
                </c:pt>
                <c:pt idx="73">
                  <c:v>0.20369348826766745</c:v>
                </c:pt>
                <c:pt idx="74">
                  <c:v>0.20870617942112168</c:v>
                </c:pt>
                <c:pt idx="75">
                  <c:v>0.2137768435798382</c:v>
                </c:pt>
                <c:pt idx="76">
                  <c:v>0.21890555020358243</c:v>
                </c:pt>
                <c:pt idx="77">
                  <c:v>0.22409237136988525</c:v>
                </c:pt>
                <c:pt idx="78">
                  <c:v>0.22933738166861625</c:v>
                </c:pt>
                <c:pt idx="79">
                  <c:v>0.23464065810151441</c:v>
                </c:pt>
                <c:pt idx="80">
                  <c:v>0.24000227998639187</c:v>
                </c:pt>
                <c:pt idx="81">
                  <c:v>0.24542232886575421</c:v>
                </c:pt>
                <c:pt idx="82">
                  <c:v>0.25090088841958808</c:v>
                </c:pt>
                <c:pt idx="83">
                  <c:v>0.25643804438209272</c:v>
                </c:pt>
                <c:pt idx="84">
                  <c:v>0.26203388446213688</c:v>
                </c:pt>
                <c:pt idx="85">
                  <c:v>0.267688498267245</c:v>
                </c:pt>
                <c:pt idx="86">
                  <c:v>0.27340197723092452</c:v>
                </c:pt>
                <c:pt idx="87">
                  <c:v>0.27917441454315789</c:v>
                </c:pt>
                <c:pt idx="88">
                  <c:v>0.28500590508389506</c:v>
                </c:pt>
                <c:pt idx="89">
                  <c:v>0.29089654535939458</c:v>
                </c:pt>
                <c:pt idx="90">
                  <c:v>0.2968464334412621</c:v>
                </c:pt>
                <c:pt idx="91">
                  <c:v>0.30285566890805743</c:v>
                </c:pt>
                <c:pt idx="92">
                  <c:v>0.30892435278933528</c:v>
                </c:pt>
                <c:pt idx="93">
                  <c:v>0.31505258751200355</c:v>
                </c:pt>
                <c:pt idx="94">
                  <c:v>0.32124047684888268</c:v>
                </c:pt>
                <c:pt idx="95">
                  <c:v>0.32748812586936049</c:v>
                </c:pt>
                <c:pt idx="96">
                  <c:v>0.33379564089203934</c:v>
                </c:pt>
                <c:pt idx="97">
                  <c:v>0.34016312943928434</c:v>
                </c:pt>
                <c:pt idx="98">
                  <c:v>0.34659070019357729</c:v>
                </c:pt>
                <c:pt idx="99">
                  <c:v>0.35307846295559692</c:v>
                </c:pt>
                <c:pt idx="100">
                  <c:v>0.35962652860393951</c:v>
                </c:pt>
                <c:pt idx="101">
                  <c:v>0.36623500905640882</c:v>
                </c:pt>
                <c:pt idx="102">
                  <c:v>0.37290401723280125</c:v>
                </c:pt>
                <c:pt idx="103">
                  <c:v>0.37963366701911788</c:v>
                </c:pt>
                <c:pt idx="104">
                  <c:v>0.38642407323314004</c:v>
                </c:pt>
                <c:pt idx="105">
                  <c:v>0.39327535159130705</c:v>
                </c:pt>
                <c:pt idx="106">
                  <c:v>0.40018761867683855</c:v>
                </c:pt>
                <c:pt idx="107">
                  <c:v>0.40716099190904625</c:v>
                </c:pt>
                <c:pt idx="108">
                  <c:v>0.41419558951378271</c:v>
                </c:pt>
                <c:pt idx="109">
                  <c:v>0.42129153049498053</c:v>
                </c:pt>
                <c:pt idx="110">
                  <c:v>0.42844893460722955</c:v>
                </c:pt>
                <c:pt idx="111">
                  <c:v>0.4356679223293552</c:v>
                </c:pt>
                <c:pt idx="112">
                  <c:v>0.44294861483894754</c:v>
                </c:pt>
                <c:pt idx="113">
                  <c:v>0.45029113398780773</c:v>
                </c:pt>
                <c:pt idx="114">
                  <c:v>0.45769560227826911</c:v>
                </c:pt>
                <c:pt idx="115">
                  <c:v>0.46516214284035912</c:v>
                </c:pt>
                <c:pt idx="116">
                  <c:v>0.47269087940976579</c:v>
                </c:pt>
                <c:pt idx="117">
                  <c:v>0.48028193630657728</c:v>
                </c:pt>
                <c:pt idx="118">
                  <c:v>0.4879354384147615</c:v>
                </c:pt>
                <c:pt idx="119">
                  <c:v>0.4956515111623585</c:v>
                </c:pt>
                <c:pt idx="120">
                  <c:v>0.50343028050235128</c:v>
                </c:pt>
                <c:pt idx="121">
                  <c:v>0.51127187289419851</c:v>
                </c:pt>
                <c:pt idx="122">
                  <c:v>0.51917641528598935</c:v>
                </c:pt>
                <c:pt idx="123">
                  <c:v>0.52714403509720897</c:v>
                </c:pt>
                <c:pt idx="124">
                  <c:v>0.53517486020208127</c:v>
                </c:pt>
                <c:pt idx="125">
                  <c:v>0.54326901891347057</c:v>
                </c:pt>
                <c:pt idx="126">
                  <c:v>0.55142663996732388</c:v>
                </c:pt>
                <c:pt idx="127">
                  <c:v>0.55964785250762294</c:v>
                </c:pt>
                <c:pt idx="128">
                  <c:v>0.56793278607183895</c:v>
                </c:pt>
                <c:pt idx="129">
                  <c:v>0.57628157057686213</c:v>
                </c:pt>
                <c:pt idx="130">
                  <c:v>0.58469433630539158</c:v>
                </c:pt>
                <c:pt idx="131">
                  <c:v>0.59317121389276861</c:v>
                </c:pt>
                <c:pt idx="132">
                  <c:v>0.60171233431423576</c:v>
                </c:pt>
                <c:pt idx="133">
                  <c:v>0.61031782887260488</c:v>
                </c:pt>
                <c:pt idx="134">
                  <c:v>0.61898782918632445</c:v>
                </c:pt>
                <c:pt idx="135">
                  <c:v>0.6277224671779229</c:v>
                </c:pt>
                <c:pt idx="136">
                  <c:v>0.63652187506282387</c:v>
                </c:pt>
                <c:pt idx="137">
                  <c:v>0.64538618533851033</c:v>
                </c:pt>
                <c:pt idx="138">
                  <c:v>0.65431553077403481</c:v>
                </c:pt>
                <c:pt idx="139">
                  <c:v>0.66331004439985464</c:v>
                </c:pt>
                <c:pt idx="140">
                  <c:v>0.67236985949798722</c:v>
                </c:pt>
                <c:pt idx="141">
                  <c:v>0.68149510959246928</c:v>
                </c:pt>
                <c:pt idx="142">
                  <c:v>0.69068592844011156</c:v>
                </c:pt>
                <c:pt idx="143">
                  <c:v>0.69994245002154132</c:v>
                </c:pt>
                <c:pt idx="144">
                  <c:v>0.70926480853251694</c:v>
                </c:pt>
                <c:pt idx="145">
                  <c:v>0.71865313837550759</c:v>
                </c:pt>
                <c:pt idx="146">
                  <c:v>0.7281075741515326</c:v>
                </c:pt>
                <c:pt idx="147">
                  <c:v>0.7376282506522448</c:v>
                </c:pt>
                <c:pt idx="148">
                  <c:v>0.74721530285225746</c:v>
                </c:pt>
                <c:pt idx="149">
                  <c:v>0.75686886590169655</c:v>
                </c:pt>
                <c:pt idx="150">
                  <c:v>0.766589075118982</c:v>
                </c:pt>
                <c:pt idx="151">
                  <c:v>0.77637606598382103</c:v>
                </c:pt>
                <c:pt idx="152">
                  <c:v>0.78622997413041151</c:v>
                </c:pt>
                <c:pt idx="153">
                  <c:v>0.79615093534084902</c:v>
                </c:pt>
                <c:pt idx="154">
                  <c:v>0.80613908553872293</c:v>
                </c:pt>
                <c:pt idx="155">
                  <c:v>0.81619456078290886</c:v>
                </c:pt>
                <c:pt idx="156">
                  <c:v>0.82631749726153747</c:v>
                </c:pt>
                <c:pt idx="157">
                  <c:v>0.83650803128614348</c:v>
                </c:pt>
                <c:pt idx="158">
                  <c:v>0.8467662992859839</c:v>
                </c:pt>
                <c:pt idx="159">
                  <c:v>0.85709243780252142</c:v>
                </c:pt>
                <c:pt idx="160">
                  <c:v>0.86748658348406782</c:v>
                </c:pt>
                <c:pt idx="161">
                  <c:v>0.87794887308058411</c:v>
                </c:pt>
                <c:pt idx="162">
                  <c:v>0.88847944343862795</c:v>
                </c:pt>
                <c:pt idx="163">
                  <c:v>0.89907843149644728</c:v>
                </c:pt>
                <c:pt idx="164">
                  <c:v>0.90974597427921566</c:v>
                </c:pt>
                <c:pt idx="165">
                  <c:v>0.92048220889440224</c:v>
                </c:pt>
                <c:pt idx="166">
                  <c:v>0.93128727252727472</c:v>
                </c:pt>
                <c:pt idx="167">
                  <c:v>0.94216130243653018</c:v>
                </c:pt>
                <c:pt idx="168">
                  <c:v>0.95310443595004701</c:v>
                </c:pt>
                <c:pt idx="169">
                  <c:v>0.96411681046076203</c:v>
                </c:pt>
                <c:pt idx="170">
                  <c:v>0.97519856342266142</c:v>
                </c:pt>
                <c:pt idx="171">
                  <c:v>0.98634983234688134</c:v>
                </c:pt>
                <c:pt idx="172">
                  <c:v>0.99757075479792356</c:v>
                </c:pt>
                <c:pt idx="173">
                  <c:v>1.0088614683899739</c:v>
                </c:pt>
                <c:pt idx="174">
                  <c:v>1.0202221107833214</c:v>
                </c:pt>
                <c:pt idx="175">
                  <c:v>1.0316528196808861</c:v>
                </c:pt>
                <c:pt idx="176">
                  <c:v>1.043153732824831</c:v>
                </c:pt>
                <c:pt idx="177">
                  <c:v>1.0547249879932767</c:v>
                </c:pt>
                <c:pt idx="178">
                  <c:v>1.0663667229971068</c:v>
                </c:pt>
                <c:pt idx="179">
                  <c:v>1.0780790756768568</c:v>
                </c:pt>
                <c:pt idx="180">
                  <c:v>1.0898621838996922</c:v>
                </c:pt>
                <c:pt idx="181">
                  <c:v>1.1017161855564714</c:v>
                </c:pt>
                <c:pt idx="182">
                  <c:v>1.1136412185588853</c:v>
                </c:pt>
                <c:pt idx="183">
                  <c:v>1.1256374208366775</c:v>
                </c:pt>
                <c:pt idx="184">
                  <c:v>1.137704930334942</c:v>
                </c:pt>
                <c:pt idx="185">
                  <c:v>1.1498438850114918</c:v>
                </c:pt>
                <c:pt idx="186">
                  <c:v>1.1620544228343037</c:v>
                </c:pt>
                <c:pt idx="187">
                  <c:v>1.1743366817790271</c:v>
                </c:pt>
                <c:pt idx="188">
                  <c:v>1.186690799826567</c:v>
                </c:pt>
                <c:pt idx="189">
                  <c:v>1.1991169149607261</c:v>
                </c:pt>
                <c:pt idx="190">
                  <c:v>1.2116151651659186</c:v>
                </c:pt>
                <c:pt idx="191">
                  <c:v>1.22418568842494</c:v>
                </c:pt>
                <c:pt idx="192">
                  <c:v>1.2368286227167979</c:v>
                </c:pt>
                <c:pt idx="193">
                  <c:v>1.249544106014606</c:v>
                </c:pt>
                <c:pt idx="194">
                  <c:v>1.2623322762835294</c:v>
                </c:pt>
                <c:pt idx="195">
                  <c:v>1.2751932714787932</c:v>
                </c:pt>
                <c:pt idx="196">
                  <c:v>1.2881272295437314</c:v>
                </c:pt>
                <c:pt idx="197">
                  <c:v>1.301134288407908</c:v>
                </c:pt>
                <c:pt idx="198">
                  <c:v>1.3142145859852672</c:v>
                </c:pt>
                <c:pt idx="199">
                  <c:v>1.3273682601723533</c:v>
                </c:pt>
                <c:pt idx="200">
                  <c:v>1.3405954488465632</c:v>
                </c:pt>
                <c:pt idx="201">
                  <c:v>1.3538962898644544</c:v>
                </c:pt>
                <c:pt idx="202">
                  <c:v>1.367270921060098</c:v>
                </c:pt>
                <c:pt idx="203">
                  <c:v>1.3807194802434737</c:v>
                </c:pt>
                <c:pt idx="204">
                  <c:v>1.3942421051989067</c:v>
                </c:pt>
                <c:pt idx="205">
                  <c:v>1.4078389336835513</c:v>
                </c:pt>
                <c:pt idx="206">
                  <c:v>1.4215101034259126</c:v>
                </c:pt>
                <c:pt idx="207">
                  <c:v>1.4352557521244096</c:v>
                </c:pt>
                <c:pt idx="208">
                  <c:v>1.4490760174459709</c:v>
                </c:pt>
                <c:pt idx="209">
                  <c:v>1.4629710370246791</c:v>
                </c:pt>
                <c:pt idx="210">
                  <c:v>1.4769409484604408</c:v>
                </c:pt>
                <c:pt idx="211">
                  <c:v>1.490985889317703</c:v>
                </c:pt>
                <c:pt idx="212">
                  <c:v>1.505105997124192</c:v>
                </c:pt>
                <c:pt idx="213">
                  <c:v>1.5193014093696968</c:v>
                </c:pt>
                <c:pt idx="214">
                  <c:v>1.5335722635048807</c:v>
                </c:pt>
                <c:pt idx="215">
                  <c:v>1.5479186969401271</c:v>
                </c:pt>
                <c:pt idx="216">
                  <c:v>1.562340847044412</c:v>
                </c:pt>
                <c:pt idx="217">
                  <c:v>1.5768388511442126</c:v>
                </c:pt>
                <c:pt idx="218">
                  <c:v>1.591412846522444</c:v>
                </c:pt>
                <c:pt idx="219">
                  <c:v>1.6060629704174214</c:v>
                </c:pt>
                <c:pt idx="220">
                  <c:v>1.620789360021855</c:v>
                </c:pt>
                <c:pt idx="221">
                  <c:v>1.6355921524818686</c:v>
                </c:pt>
                <c:pt idx="222">
                  <c:v>1.6504714848960491</c:v>
                </c:pt>
                <c:pt idx="223">
                  <c:v>1.6654274943145182</c:v>
                </c:pt>
                <c:pt idx="224">
                  <c:v>1.6804603177380308</c:v>
                </c:pt>
                <c:pt idx="225">
                  <c:v>1.6955700921170969</c:v>
                </c:pt>
                <c:pt idx="226">
                  <c:v>1.710756954351133</c:v>
                </c:pt>
                <c:pt idx="227">
                  <c:v>1.7260210412876296</c:v>
                </c:pt>
                <c:pt idx="228">
                  <c:v>1.7413624897213444</c:v>
                </c:pt>
                <c:pt idx="229">
                  <c:v>1.7567814363935197</c:v>
                </c:pt>
                <c:pt idx="230">
                  <c:v>1.7722780179911206</c:v>
                </c:pt>
                <c:pt idx="231">
                  <c:v>1.7878523711460947</c:v>
                </c:pt>
                <c:pt idx="232">
                  <c:v>1.8035046324346471</c:v>
                </c:pt>
                <c:pt idx="233">
                  <c:v>1.8192349383765456</c:v>
                </c:pt>
                <c:pt idx="234">
                  <c:v>1.8350434254344359</c:v>
                </c:pt>
                <c:pt idx="235">
                  <c:v>1.8509302300131854</c:v>
                </c:pt>
                <c:pt idx="236">
                  <c:v>1.8668954884592337</c:v>
                </c:pt>
                <c:pt idx="237">
                  <c:v>1.8829393370599723</c:v>
                </c:pt>
                <c:pt idx="238">
                  <c:v>1.8990619120431382</c:v>
                </c:pt>
                <c:pt idx="239">
                  <c:v>1.9152633495762232</c:v>
                </c:pt>
                <c:pt idx="240">
                  <c:v>1.9315437857658999</c:v>
                </c:pt>
                <c:pt idx="241">
                  <c:v>1.9479033566574675</c:v>
                </c:pt>
                <c:pt idx="242">
                  <c:v>1.964342198234313</c:v>
                </c:pt>
                <c:pt idx="243">
                  <c:v>1.9808604464173845</c:v>
                </c:pt>
                <c:pt idx="244">
                  <c:v>1.9974582370646827</c:v>
                </c:pt>
                <c:pt idx="245">
                  <c:v>2.0141357059707676</c:v>
                </c:pt>
                <c:pt idx="246">
                  <c:v>2.0308929888662806</c:v>
                </c:pt>
                <c:pt idx="247">
                  <c:v>2.0477302214174742</c:v>
                </c:pt>
                <c:pt idx="248">
                  <c:v>2.0646475392257657</c:v>
                </c:pt>
                <c:pt idx="249">
                  <c:v>2.081645077827297</c:v>
                </c:pt>
                <c:pt idx="250">
                  <c:v>2.098722972692511</c:v>
                </c:pt>
                <c:pt idx="251">
                  <c:v>2.1158813592257388</c:v>
                </c:pt>
                <c:pt idx="252">
                  <c:v>2.133120372764802</c:v>
                </c:pt>
                <c:pt idx="253">
                  <c:v>2.1504401485806208</c:v>
                </c:pt>
                <c:pt idx="254">
                  <c:v>2.1678408218768492</c:v>
                </c:pt>
                <c:pt idx="255">
                  <c:v>2.1853225277895025</c:v>
                </c:pt>
                <c:pt idx="256">
                  <c:v>2.2028854013866073</c:v>
                </c:pt>
                <c:pt idx="257">
                  <c:v>2.2205295776678637</c:v>
                </c:pt>
                <c:pt idx="258">
                  <c:v>2.2382551915643143</c:v>
                </c:pt>
                <c:pt idx="259">
                  <c:v>2.2560623779380249</c:v>
                </c:pt>
                <c:pt idx="260">
                  <c:v>2.2739512715817742</c:v>
                </c:pt>
                <c:pt idx="261">
                  <c:v>2.2919220072187558</c:v>
                </c:pt>
                <c:pt idx="262">
                  <c:v>2.3099747195022946</c:v>
                </c:pt>
                <c:pt idx="263">
                  <c:v>2.3281095430155578</c:v>
                </c:pt>
                <c:pt idx="264">
                  <c:v>2.3463266122712931</c:v>
                </c:pt>
                <c:pt idx="265">
                  <c:v>2.3646260617115638</c:v>
                </c:pt>
                <c:pt idx="266">
                  <c:v>2.3830080257075013</c:v>
                </c:pt>
                <c:pt idx="267">
                  <c:v>2.4014726385590586</c:v>
                </c:pt>
                <c:pt idx="268">
                  <c:v>2.4200200344947773</c:v>
                </c:pt>
                <c:pt idx="269">
                  <c:v>2.4386503476715604</c:v>
                </c:pt>
                <c:pt idx="270">
                  <c:v>2.4573637121744594</c:v>
                </c:pt>
                <c:pt idx="271">
                  <c:v>2.4761602620164589</c:v>
                </c:pt>
                <c:pt idx="272">
                  <c:v>2.4950401311382762</c:v>
                </c:pt>
                <c:pt idx="273">
                  <c:v>2.5140034534081694</c:v>
                </c:pt>
                <c:pt idx="274">
                  <c:v>2.5330503626217475</c:v>
                </c:pt>
                <c:pt idx="275">
                  <c:v>2.5521809925017935</c:v>
                </c:pt>
                <c:pt idx="276">
                  <c:v>2.5713954766980893</c:v>
                </c:pt>
                <c:pt idx="277">
                  <c:v>2.5906939487872487</c:v>
                </c:pt>
                <c:pt idx="278">
                  <c:v>2.6100765422725649</c:v>
                </c:pt>
                <c:pt idx="279">
                  <c:v>2.6295433905838523</c:v>
                </c:pt>
                <c:pt idx="280">
                  <c:v>2.6490946270773028</c:v>
                </c:pt>
                <c:pt idx="281">
                  <c:v>2.6687303850353441</c:v>
                </c:pt>
                <c:pt idx="282">
                  <c:v>2.6884507976665075</c:v>
                </c:pt>
                <c:pt idx="283">
                  <c:v>2.7082559981053067</c:v>
                </c:pt>
                <c:pt idx="284">
                  <c:v>2.7281461194121075</c:v>
                </c:pt>
                <c:pt idx="285">
                  <c:v>2.7481212945730098</c:v>
                </c:pt>
                <c:pt idx="286">
                  <c:v>2.7681816564997495</c:v>
                </c:pt>
                <c:pt idx="287">
                  <c:v>2.7883273380295868</c:v>
                </c:pt>
                <c:pt idx="288">
                  <c:v>2.808558471925203</c:v>
                </c:pt>
                <c:pt idx="289">
                  <c:v>2.8288751908746121</c:v>
                </c:pt>
                <c:pt idx="290">
                  <c:v>2.8492776274910723</c:v>
                </c:pt>
                <c:pt idx="291">
                  <c:v>2.8697659143129961</c:v>
                </c:pt>
                <c:pt idx="292">
                  <c:v>2.890340183803878</c:v>
                </c:pt>
                <c:pt idx="293">
                  <c:v>2.9110005683522111</c:v>
                </c:pt>
                <c:pt idx="294">
                  <c:v>2.9317472002714311</c:v>
                </c:pt>
                <c:pt idx="295">
                  <c:v>2.9525802117998365</c:v>
                </c:pt>
                <c:pt idx="296">
                  <c:v>2.9734997351005359</c:v>
                </c:pt>
                <c:pt idx="297">
                  <c:v>2.994505902261388</c:v>
                </c:pt>
                <c:pt idx="298">
                  <c:v>3.0155988452949556</c:v>
                </c:pt>
                <c:pt idx="299">
                  <c:v>3.0367786961384486</c:v>
                </c:pt>
                <c:pt idx="300">
                  <c:v>3.0580455866536851</c:v>
                </c:pt>
                <c:pt idx="301">
                  <c:v>3.0793996486270512</c:v>
                </c:pt>
                <c:pt idx="302">
                  <c:v>3.1008410137694624</c:v>
                </c:pt>
                <c:pt idx="303">
                  <c:v>3.122369813716336</c:v>
                </c:pt>
                <c:pt idx="304">
                  <c:v>3.1439861800275519</c:v>
                </c:pt>
                <c:pt idx="305">
                  <c:v>3.1656902441874406</c:v>
                </c:pt>
                <c:pt idx="306">
                  <c:v>3.1874821376047517</c:v>
                </c:pt>
                <c:pt idx="307">
                  <c:v>3.2093619916126412</c:v>
                </c:pt>
                <c:pt idx="308">
                  <c:v>3.2313299374686526</c:v>
                </c:pt>
                <c:pt idx="309">
                  <c:v>3.2533861063547049</c:v>
                </c:pt>
                <c:pt idx="310">
                  <c:v>3.2755306293770889</c:v>
                </c:pt>
                <c:pt idx="311">
                  <c:v>3.2977636375664603</c:v>
                </c:pt>
                <c:pt idx="312">
                  <c:v>3.320085261877832</c:v>
                </c:pt>
                <c:pt idx="313">
                  <c:v>3.3424956331905782</c:v>
                </c:pt>
                <c:pt idx="314">
                  <c:v>3.3649948823084439</c:v>
                </c:pt>
                <c:pt idx="315">
                  <c:v>3.3875831399595402</c:v>
                </c:pt>
                <c:pt idx="316">
                  <c:v>3.4102605367963643</c:v>
                </c:pt>
                <c:pt idx="317">
                  <c:v>3.4330272033957985</c:v>
                </c:pt>
                <c:pt idx="318">
                  <c:v>3.4558832702591418</c:v>
                </c:pt>
                <c:pt idx="319">
                  <c:v>3.478828867812112</c:v>
                </c:pt>
                <c:pt idx="320">
                  <c:v>3.5018641264048691</c:v>
                </c:pt>
                <c:pt idx="321">
                  <c:v>3.5249891763120451</c:v>
                </c:pt>
                <c:pt idx="322">
                  <c:v>3.5482041477327599</c:v>
                </c:pt>
                <c:pt idx="323">
                  <c:v>3.5715091707906508</c:v>
                </c:pt>
                <c:pt idx="324">
                  <c:v>3.5949043755338992</c:v>
                </c:pt>
                <c:pt idx="325">
                  <c:v>3.6183898919352702</c:v>
                </c:pt>
                <c:pt idx="326">
                  <c:v>3.6419658498921361</c:v>
                </c:pt>
                <c:pt idx="327">
                  <c:v>3.6656323792265191</c:v>
                </c:pt>
                <c:pt idx="328">
                  <c:v>3.6893896096851253</c:v>
                </c:pt>
                <c:pt idx="329">
                  <c:v>3.7132376709393862</c:v>
                </c:pt>
                <c:pt idx="330">
                  <c:v>3.7371766925855003</c:v>
                </c:pt>
                <c:pt idx="331">
                  <c:v>3.7612068041444795</c:v>
                </c:pt>
                <c:pt idx="332">
                  <c:v>3.7853281350621857</c:v>
                </c:pt>
                <c:pt idx="333">
                  <c:v>3.8095408147093934</c:v>
                </c:pt>
                <c:pt idx="334">
                  <c:v>3.8338449723818209</c:v>
                </c:pt>
                <c:pt idx="335">
                  <c:v>3.858240737300199</c:v>
                </c:pt>
                <c:pt idx="336">
                  <c:v>3.8827282386103121</c:v>
                </c:pt>
                <c:pt idx="337">
                  <c:v>3.907307605383056</c:v>
                </c:pt>
                <c:pt idx="338">
                  <c:v>3.931978966614496</c:v>
                </c:pt>
                <c:pt idx="339">
                  <c:v>3.9567424512259222</c:v>
                </c:pt>
                <c:pt idx="340">
                  <c:v>3.9815981880639111</c:v>
                </c:pt>
                <c:pt idx="341">
                  <c:v>4.0065463059003799</c:v>
                </c:pt>
                <c:pt idx="342">
                  <c:v>4.0315869334326599</c:v>
                </c:pt>
                <c:pt idx="343">
                  <c:v>4.0567201992835535</c:v>
                </c:pt>
                <c:pt idx="344">
                  <c:v>4.0819462320013944</c:v>
                </c:pt>
                <c:pt idx="345">
                  <c:v>4.107265160060126</c:v>
                </c:pt>
                <c:pt idx="346">
                  <c:v>4.1326771118593619</c:v>
                </c:pt>
                <c:pt idx="347">
                  <c:v>4.1581822157244517</c:v>
                </c:pt>
                <c:pt idx="348">
                  <c:v>4.1837805999065614</c:v>
                </c:pt>
                <c:pt idx="349">
                  <c:v>4.2094723925827404</c:v>
                </c:pt>
                <c:pt idx="350">
                  <c:v>4.2352577218559864</c:v>
                </c:pt>
                <c:pt idx="351">
                  <c:v>4.2611367157553346</c:v>
                </c:pt>
                <c:pt idx="352">
                  <c:v>4.2871095022359214</c:v>
                </c:pt>
                <c:pt idx="353">
                  <c:v>4.3131762091790655</c:v>
                </c:pt>
                <c:pt idx="354">
                  <c:v>4.339336964392345</c:v>
                </c:pt>
                <c:pt idx="355">
                  <c:v>4.3655918956096746</c:v>
                </c:pt>
                <c:pt idx="356">
                  <c:v>4.3919411304913849</c:v>
                </c:pt>
                <c:pt idx="357">
                  <c:v>4.4183847966243066</c:v>
                </c:pt>
                <c:pt idx="358">
                  <c:v>4.4449230215218494</c:v>
                </c:pt>
                <c:pt idx="359">
                  <c:v>4.4715559326240824</c:v>
                </c:pt>
                <c:pt idx="360">
                  <c:v>4.4982836572978213</c:v>
                </c:pt>
                <c:pt idx="361">
                  <c:v>4.5251063228367121</c:v>
                </c:pt>
                <c:pt idx="362">
                  <c:v>4.552024056461315</c:v>
                </c:pt>
                <c:pt idx="363">
                  <c:v>4.5790369853191892</c:v>
                </c:pt>
                <c:pt idx="364">
                  <c:v>4.6061452364849851</c:v>
                </c:pt>
                <c:pt idx="365">
                  <c:v>4.6333489369605267</c:v>
                </c:pt>
                <c:pt idx="366">
                  <c:v>4.660648213674901</c:v>
                </c:pt>
                <c:pt idx="367">
                  <c:v>4.688043193484555</c:v>
                </c:pt>
                <c:pt idx="368">
                  <c:v>4.7155340031733672</c:v>
                </c:pt>
                <c:pt idx="369">
                  <c:v>4.7431207694527666</c:v>
                </c:pt>
                <c:pt idx="370">
                  <c:v>4.7708036189617919</c:v>
                </c:pt>
                <c:pt idx="371">
                  <c:v>4.7985826782672145</c:v>
                </c:pt>
                <c:pt idx="372">
                  <c:v>4.8264580738636074</c:v>
                </c:pt>
                <c:pt idx="373">
                  <c:v>4.8544299321734501</c:v>
                </c:pt>
                <c:pt idx="374">
                  <c:v>4.882498379547223</c:v>
                </c:pt>
                <c:pt idx="375">
                  <c:v>4.9106635422634994</c:v>
                </c:pt>
                <c:pt idx="376">
                  <c:v>4.9389255465290418</c:v>
                </c:pt>
                <c:pt idx="377">
                  <c:v>4.9672845184788965</c:v>
                </c:pt>
                <c:pt idx="378">
                  <c:v>4.9957405841764908</c:v>
                </c:pt>
                <c:pt idx="379">
                  <c:v>5.0242938696137323</c:v>
                </c:pt>
                <c:pt idx="380">
                  <c:v>5.0529445007111038</c:v>
                </c:pt>
                <c:pt idx="381">
                  <c:v>5.0816926033177641</c:v>
                </c:pt>
                <c:pt idx="382">
                  <c:v>5.1105383032116389</c:v>
                </c:pt>
                <c:pt idx="383">
                  <c:v>5.1394817260995334</c:v>
                </c:pt>
                <c:pt idx="384">
                  <c:v>5.1685229976172185</c:v>
                </c:pt>
                <c:pt idx="385">
                  <c:v>5.1976622433295363</c:v>
                </c:pt>
                <c:pt idx="386">
                  <c:v>5.2268995887305065</c:v>
                </c:pt>
                <c:pt idx="387">
                  <c:v>5.256235159243416</c:v>
                </c:pt>
                <c:pt idx="388">
                  <c:v>5.2856690802209227</c:v>
                </c:pt>
                <c:pt idx="389">
                  <c:v>5.3152014769451679</c:v>
                </c:pt>
                <c:pt idx="390">
                  <c:v>5.3448324746278635</c:v>
                </c:pt>
                <c:pt idx="391">
                  <c:v>5.3745621984104037</c:v>
                </c:pt>
                <c:pt idx="392">
                  <c:v>5.4043907733639669</c:v>
                </c:pt>
                <c:pt idx="393">
                  <c:v>5.4343183244896114</c:v>
                </c:pt>
                <c:pt idx="394">
                  <c:v>5.4643449767183894</c:v>
                </c:pt>
                <c:pt idx="395">
                  <c:v>5.4944708549114445</c:v>
                </c:pt>
                <c:pt idx="396">
                  <c:v>5.5246960838601131</c:v>
                </c:pt>
                <c:pt idx="397">
                  <c:v>5.5550207882860363</c:v>
                </c:pt>
                <c:pt idx="398">
                  <c:v>5.58544509284126</c:v>
                </c:pt>
                <c:pt idx="399">
                  <c:v>5.6159691221083383</c:v>
                </c:pt>
                <c:pt idx="400">
                  <c:v>5.6465930006004434</c:v>
                </c:pt>
                <c:pt idx="401">
                  <c:v>5.6773168527614635</c:v>
                </c:pt>
              </c:numCache>
            </c:numRef>
          </c:xVal>
          <c:yVal>
            <c:numRef>
              <c:f>'Beregninger scenarie 1'!$K$1538:$K$1939</c:f>
              <c:numCache>
                <c:formatCode>General</c:formatCode>
                <c:ptCount val="402"/>
                <c:pt idx="0">
                  <c:v>0</c:v>
                </c:pt>
                <c:pt idx="1">
                  <c:v>0</c:v>
                </c:pt>
                <c:pt idx="2">
                  <c:v>0.01</c:v>
                </c:pt>
                <c:pt idx="3">
                  <c:v>0.02</c:v>
                </c:pt>
                <c:pt idx="4">
                  <c:v>0.03</c:v>
                </c:pt>
                <c:pt idx="5">
                  <c:v>0.04</c:v>
                </c:pt>
                <c:pt idx="6">
                  <c:v>0.05</c:v>
                </c:pt>
                <c:pt idx="7">
                  <c:v>6.0000000000000005E-2</c:v>
                </c:pt>
                <c:pt idx="8">
                  <c:v>7.0000000000000007E-2</c:v>
                </c:pt>
                <c:pt idx="9">
                  <c:v>0.08</c:v>
                </c:pt>
                <c:pt idx="10">
                  <c:v>0.09</c:v>
                </c:pt>
                <c:pt idx="11">
                  <c:v>9.9999999999999992E-2</c:v>
                </c:pt>
                <c:pt idx="12">
                  <c:v>0.10999999999999999</c:v>
                </c:pt>
                <c:pt idx="13">
                  <c:v>0.11999999999999998</c:v>
                </c:pt>
                <c:pt idx="14">
                  <c:v>0.12999999999999998</c:v>
                </c:pt>
                <c:pt idx="15">
                  <c:v>0.13999999999999999</c:v>
                </c:pt>
                <c:pt idx="16">
                  <c:v>0.15</c:v>
                </c:pt>
                <c:pt idx="17">
                  <c:v>0.16</c:v>
                </c:pt>
                <c:pt idx="18">
                  <c:v>0.17</c:v>
                </c:pt>
                <c:pt idx="19">
                  <c:v>0.18000000000000002</c:v>
                </c:pt>
                <c:pt idx="20">
                  <c:v>0.19000000000000003</c:v>
                </c:pt>
                <c:pt idx="21">
                  <c:v>0.20000000000000004</c:v>
                </c:pt>
                <c:pt idx="22">
                  <c:v>0.21000000000000005</c:v>
                </c:pt>
                <c:pt idx="23">
                  <c:v>0.22000000000000006</c:v>
                </c:pt>
                <c:pt idx="24">
                  <c:v>0.23000000000000007</c:v>
                </c:pt>
                <c:pt idx="25">
                  <c:v>0.24000000000000007</c:v>
                </c:pt>
                <c:pt idx="26">
                  <c:v>0.25000000000000006</c:v>
                </c:pt>
                <c:pt idx="27">
                  <c:v>0.26000000000000006</c:v>
                </c:pt>
                <c:pt idx="28">
                  <c:v>0.27000000000000007</c:v>
                </c:pt>
                <c:pt idx="29">
                  <c:v>0.28000000000000008</c:v>
                </c:pt>
                <c:pt idx="30">
                  <c:v>0.29000000000000009</c:v>
                </c:pt>
                <c:pt idx="31">
                  <c:v>0.3000000000000001</c:v>
                </c:pt>
                <c:pt idx="32">
                  <c:v>0.31000000000000011</c:v>
                </c:pt>
                <c:pt idx="33">
                  <c:v>0.32000000000000012</c:v>
                </c:pt>
                <c:pt idx="34">
                  <c:v>0.33000000000000013</c:v>
                </c:pt>
                <c:pt idx="35">
                  <c:v>0.34000000000000014</c:v>
                </c:pt>
                <c:pt idx="36">
                  <c:v>0.35000000000000014</c:v>
                </c:pt>
                <c:pt idx="37">
                  <c:v>0.36000000000000015</c:v>
                </c:pt>
                <c:pt idx="38">
                  <c:v>0.37000000000000016</c:v>
                </c:pt>
                <c:pt idx="39">
                  <c:v>0.38000000000000017</c:v>
                </c:pt>
                <c:pt idx="40">
                  <c:v>0.39000000000000018</c:v>
                </c:pt>
                <c:pt idx="41">
                  <c:v>0.40000000000000019</c:v>
                </c:pt>
                <c:pt idx="42">
                  <c:v>0.4100000000000002</c:v>
                </c:pt>
                <c:pt idx="43">
                  <c:v>0.42000000000000021</c:v>
                </c:pt>
                <c:pt idx="44">
                  <c:v>0.43000000000000022</c:v>
                </c:pt>
                <c:pt idx="45">
                  <c:v>0.44000000000000022</c:v>
                </c:pt>
                <c:pt idx="46">
                  <c:v>0.45000000000000023</c:v>
                </c:pt>
                <c:pt idx="47">
                  <c:v>0.46000000000000024</c:v>
                </c:pt>
                <c:pt idx="48">
                  <c:v>0.47000000000000025</c:v>
                </c:pt>
                <c:pt idx="49">
                  <c:v>0.48000000000000026</c:v>
                </c:pt>
                <c:pt idx="50">
                  <c:v>0.49000000000000027</c:v>
                </c:pt>
                <c:pt idx="51">
                  <c:v>0.50000000000000022</c:v>
                </c:pt>
                <c:pt idx="52">
                  <c:v>0.51000000000000023</c:v>
                </c:pt>
                <c:pt idx="53">
                  <c:v>0.52000000000000024</c:v>
                </c:pt>
                <c:pt idx="54">
                  <c:v>0.53000000000000025</c:v>
                </c:pt>
                <c:pt idx="55">
                  <c:v>0.54000000000000026</c:v>
                </c:pt>
                <c:pt idx="56">
                  <c:v>0.55000000000000027</c:v>
                </c:pt>
                <c:pt idx="57">
                  <c:v>0.56000000000000028</c:v>
                </c:pt>
                <c:pt idx="58">
                  <c:v>0.57000000000000028</c:v>
                </c:pt>
                <c:pt idx="59">
                  <c:v>0.58000000000000029</c:v>
                </c:pt>
                <c:pt idx="60">
                  <c:v>0.5900000000000003</c:v>
                </c:pt>
                <c:pt idx="61">
                  <c:v>0.60000000000000031</c:v>
                </c:pt>
                <c:pt idx="62">
                  <c:v>0.61000000000000032</c:v>
                </c:pt>
                <c:pt idx="63">
                  <c:v>0.62000000000000033</c:v>
                </c:pt>
                <c:pt idx="64">
                  <c:v>0.63000000000000034</c:v>
                </c:pt>
                <c:pt idx="65">
                  <c:v>0.64000000000000035</c:v>
                </c:pt>
                <c:pt idx="66">
                  <c:v>0.65000000000000036</c:v>
                </c:pt>
                <c:pt idx="67">
                  <c:v>0.66000000000000036</c:v>
                </c:pt>
                <c:pt idx="68">
                  <c:v>0.67000000000000037</c:v>
                </c:pt>
                <c:pt idx="69">
                  <c:v>0.68000000000000038</c:v>
                </c:pt>
                <c:pt idx="70">
                  <c:v>0.69000000000000039</c:v>
                </c:pt>
                <c:pt idx="71">
                  <c:v>0.7000000000000004</c:v>
                </c:pt>
                <c:pt idx="72">
                  <c:v>0.71000000000000041</c:v>
                </c:pt>
                <c:pt idx="73">
                  <c:v>0.72000000000000042</c:v>
                </c:pt>
                <c:pt idx="74">
                  <c:v>0.73000000000000043</c:v>
                </c:pt>
                <c:pt idx="75">
                  <c:v>0.74000000000000044</c:v>
                </c:pt>
                <c:pt idx="76">
                  <c:v>0.75000000000000044</c:v>
                </c:pt>
                <c:pt idx="77">
                  <c:v>0.76000000000000045</c:v>
                </c:pt>
                <c:pt idx="78">
                  <c:v>0.77000000000000046</c:v>
                </c:pt>
                <c:pt idx="79">
                  <c:v>0.78000000000000047</c:v>
                </c:pt>
                <c:pt idx="80">
                  <c:v>0.79000000000000048</c:v>
                </c:pt>
                <c:pt idx="81">
                  <c:v>0.80000000000000049</c:v>
                </c:pt>
                <c:pt idx="82">
                  <c:v>0.8100000000000005</c:v>
                </c:pt>
                <c:pt idx="83">
                  <c:v>0.82000000000000051</c:v>
                </c:pt>
                <c:pt idx="84">
                  <c:v>0.83000000000000052</c:v>
                </c:pt>
                <c:pt idx="85">
                  <c:v>0.84000000000000052</c:v>
                </c:pt>
                <c:pt idx="86">
                  <c:v>0.85000000000000053</c:v>
                </c:pt>
                <c:pt idx="87">
                  <c:v>0.86000000000000054</c:v>
                </c:pt>
                <c:pt idx="88">
                  <c:v>0.87000000000000055</c:v>
                </c:pt>
                <c:pt idx="89">
                  <c:v>0.88000000000000056</c:v>
                </c:pt>
                <c:pt idx="90">
                  <c:v>0.89000000000000057</c:v>
                </c:pt>
                <c:pt idx="91">
                  <c:v>0.90000000000000058</c:v>
                </c:pt>
                <c:pt idx="92">
                  <c:v>0.91000000000000059</c:v>
                </c:pt>
                <c:pt idx="93">
                  <c:v>0.9200000000000006</c:v>
                </c:pt>
                <c:pt idx="94">
                  <c:v>0.9300000000000006</c:v>
                </c:pt>
                <c:pt idx="95">
                  <c:v>0.94000000000000061</c:v>
                </c:pt>
                <c:pt idx="96">
                  <c:v>0.95000000000000062</c:v>
                </c:pt>
                <c:pt idx="97">
                  <c:v>0.96000000000000063</c:v>
                </c:pt>
                <c:pt idx="98">
                  <c:v>0.97000000000000064</c:v>
                </c:pt>
                <c:pt idx="99">
                  <c:v>0.98000000000000065</c:v>
                </c:pt>
                <c:pt idx="100">
                  <c:v>0.99000000000000066</c:v>
                </c:pt>
                <c:pt idx="101">
                  <c:v>1.0000000000000007</c:v>
                </c:pt>
                <c:pt idx="102">
                  <c:v>1.0100000000000007</c:v>
                </c:pt>
                <c:pt idx="103">
                  <c:v>1.0200000000000007</c:v>
                </c:pt>
                <c:pt idx="104">
                  <c:v>1.0300000000000007</c:v>
                </c:pt>
                <c:pt idx="105">
                  <c:v>1.0400000000000007</c:v>
                </c:pt>
                <c:pt idx="106">
                  <c:v>1.0500000000000007</c:v>
                </c:pt>
                <c:pt idx="107">
                  <c:v>1.0600000000000007</c:v>
                </c:pt>
                <c:pt idx="108">
                  <c:v>1.0700000000000007</c:v>
                </c:pt>
                <c:pt idx="109">
                  <c:v>1.0800000000000007</c:v>
                </c:pt>
                <c:pt idx="110">
                  <c:v>1.0900000000000007</c:v>
                </c:pt>
                <c:pt idx="111">
                  <c:v>1.1000000000000008</c:v>
                </c:pt>
                <c:pt idx="112">
                  <c:v>1.1100000000000008</c:v>
                </c:pt>
                <c:pt idx="113">
                  <c:v>1.1200000000000008</c:v>
                </c:pt>
                <c:pt idx="114">
                  <c:v>1.1300000000000008</c:v>
                </c:pt>
                <c:pt idx="115">
                  <c:v>1.1400000000000008</c:v>
                </c:pt>
                <c:pt idx="116">
                  <c:v>1.1500000000000008</c:v>
                </c:pt>
                <c:pt idx="117">
                  <c:v>1.1600000000000008</c:v>
                </c:pt>
                <c:pt idx="118">
                  <c:v>1.1700000000000008</c:v>
                </c:pt>
                <c:pt idx="119">
                  <c:v>1.1800000000000008</c:v>
                </c:pt>
                <c:pt idx="120">
                  <c:v>1.1900000000000008</c:v>
                </c:pt>
                <c:pt idx="121">
                  <c:v>1.2000000000000008</c:v>
                </c:pt>
                <c:pt idx="122">
                  <c:v>1.2100000000000009</c:v>
                </c:pt>
                <c:pt idx="123">
                  <c:v>1.2200000000000009</c:v>
                </c:pt>
                <c:pt idx="124">
                  <c:v>1.2300000000000009</c:v>
                </c:pt>
                <c:pt idx="125">
                  <c:v>1.2400000000000009</c:v>
                </c:pt>
                <c:pt idx="126">
                  <c:v>1.2500000000000009</c:v>
                </c:pt>
                <c:pt idx="127">
                  <c:v>1.2600000000000009</c:v>
                </c:pt>
                <c:pt idx="128">
                  <c:v>1.2700000000000009</c:v>
                </c:pt>
                <c:pt idx="129">
                  <c:v>1.2800000000000009</c:v>
                </c:pt>
                <c:pt idx="130">
                  <c:v>1.2900000000000009</c:v>
                </c:pt>
                <c:pt idx="131">
                  <c:v>1.3000000000000009</c:v>
                </c:pt>
                <c:pt idx="132">
                  <c:v>1.3100000000000009</c:v>
                </c:pt>
                <c:pt idx="133">
                  <c:v>1.320000000000001</c:v>
                </c:pt>
                <c:pt idx="134">
                  <c:v>1.330000000000001</c:v>
                </c:pt>
                <c:pt idx="135">
                  <c:v>1.340000000000001</c:v>
                </c:pt>
                <c:pt idx="136">
                  <c:v>1.350000000000001</c:v>
                </c:pt>
                <c:pt idx="137">
                  <c:v>1.360000000000001</c:v>
                </c:pt>
                <c:pt idx="138">
                  <c:v>1.370000000000001</c:v>
                </c:pt>
                <c:pt idx="139">
                  <c:v>1.380000000000001</c:v>
                </c:pt>
                <c:pt idx="140">
                  <c:v>1.390000000000001</c:v>
                </c:pt>
                <c:pt idx="141">
                  <c:v>1.400000000000001</c:v>
                </c:pt>
                <c:pt idx="142">
                  <c:v>1.410000000000001</c:v>
                </c:pt>
                <c:pt idx="143">
                  <c:v>1.420000000000001</c:v>
                </c:pt>
                <c:pt idx="144">
                  <c:v>1.430000000000001</c:v>
                </c:pt>
                <c:pt idx="145">
                  <c:v>1.4400000000000011</c:v>
                </c:pt>
                <c:pt idx="146">
                  <c:v>1.4500000000000011</c:v>
                </c:pt>
                <c:pt idx="147">
                  <c:v>1.4600000000000011</c:v>
                </c:pt>
                <c:pt idx="148">
                  <c:v>1.4700000000000011</c:v>
                </c:pt>
                <c:pt idx="149">
                  <c:v>1.4800000000000011</c:v>
                </c:pt>
                <c:pt idx="150">
                  <c:v>1.4900000000000011</c:v>
                </c:pt>
                <c:pt idx="151">
                  <c:v>1.5000000000000011</c:v>
                </c:pt>
                <c:pt idx="152">
                  <c:v>1.5100000000000011</c:v>
                </c:pt>
                <c:pt idx="153">
                  <c:v>1.5200000000000011</c:v>
                </c:pt>
                <c:pt idx="154">
                  <c:v>1.5300000000000011</c:v>
                </c:pt>
                <c:pt idx="155">
                  <c:v>1.5400000000000011</c:v>
                </c:pt>
                <c:pt idx="156">
                  <c:v>1.5500000000000012</c:v>
                </c:pt>
                <c:pt idx="157">
                  <c:v>1.5600000000000012</c:v>
                </c:pt>
                <c:pt idx="158">
                  <c:v>1.5700000000000012</c:v>
                </c:pt>
                <c:pt idx="159">
                  <c:v>1.5800000000000012</c:v>
                </c:pt>
                <c:pt idx="160">
                  <c:v>1.5900000000000012</c:v>
                </c:pt>
                <c:pt idx="161">
                  <c:v>1.6000000000000012</c:v>
                </c:pt>
                <c:pt idx="162">
                  <c:v>1.6100000000000012</c:v>
                </c:pt>
                <c:pt idx="163">
                  <c:v>1.6200000000000012</c:v>
                </c:pt>
                <c:pt idx="164">
                  <c:v>1.6300000000000012</c:v>
                </c:pt>
                <c:pt idx="165">
                  <c:v>1.6400000000000012</c:v>
                </c:pt>
                <c:pt idx="166">
                  <c:v>1.6500000000000012</c:v>
                </c:pt>
                <c:pt idx="167">
                  <c:v>1.6600000000000013</c:v>
                </c:pt>
                <c:pt idx="168">
                  <c:v>1.6700000000000013</c:v>
                </c:pt>
                <c:pt idx="169">
                  <c:v>1.6800000000000013</c:v>
                </c:pt>
                <c:pt idx="170">
                  <c:v>1.6900000000000013</c:v>
                </c:pt>
                <c:pt idx="171">
                  <c:v>1.7000000000000013</c:v>
                </c:pt>
                <c:pt idx="172">
                  <c:v>1.7100000000000013</c:v>
                </c:pt>
                <c:pt idx="173">
                  <c:v>1.7200000000000013</c:v>
                </c:pt>
                <c:pt idx="174">
                  <c:v>1.7300000000000013</c:v>
                </c:pt>
                <c:pt idx="175">
                  <c:v>1.7400000000000013</c:v>
                </c:pt>
                <c:pt idx="176">
                  <c:v>1.7500000000000013</c:v>
                </c:pt>
                <c:pt idx="177">
                  <c:v>1.7600000000000013</c:v>
                </c:pt>
                <c:pt idx="178">
                  <c:v>1.7700000000000014</c:v>
                </c:pt>
                <c:pt idx="179">
                  <c:v>1.7800000000000014</c:v>
                </c:pt>
                <c:pt idx="180">
                  <c:v>1.7900000000000014</c:v>
                </c:pt>
                <c:pt idx="181">
                  <c:v>1.8000000000000014</c:v>
                </c:pt>
                <c:pt idx="182">
                  <c:v>1.8100000000000014</c:v>
                </c:pt>
                <c:pt idx="183">
                  <c:v>1.8200000000000014</c:v>
                </c:pt>
                <c:pt idx="184">
                  <c:v>1.8300000000000014</c:v>
                </c:pt>
                <c:pt idx="185">
                  <c:v>1.8400000000000014</c:v>
                </c:pt>
                <c:pt idx="186">
                  <c:v>1.8500000000000014</c:v>
                </c:pt>
                <c:pt idx="187">
                  <c:v>1.8600000000000014</c:v>
                </c:pt>
                <c:pt idx="188">
                  <c:v>1.8700000000000014</c:v>
                </c:pt>
                <c:pt idx="189">
                  <c:v>1.8800000000000014</c:v>
                </c:pt>
                <c:pt idx="190">
                  <c:v>1.8900000000000015</c:v>
                </c:pt>
                <c:pt idx="191">
                  <c:v>1.9000000000000015</c:v>
                </c:pt>
                <c:pt idx="192">
                  <c:v>1.9100000000000015</c:v>
                </c:pt>
                <c:pt idx="193">
                  <c:v>1.9200000000000015</c:v>
                </c:pt>
                <c:pt idx="194">
                  <c:v>1.9300000000000015</c:v>
                </c:pt>
                <c:pt idx="195">
                  <c:v>1.9400000000000015</c:v>
                </c:pt>
                <c:pt idx="196">
                  <c:v>1.9500000000000015</c:v>
                </c:pt>
                <c:pt idx="197">
                  <c:v>1.9600000000000015</c:v>
                </c:pt>
                <c:pt idx="198">
                  <c:v>1.9700000000000015</c:v>
                </c:pt>
                <c:pt idx="199">
                  <c:v>1.9800000000000015</c:v>
                </c:pt>
                <c:pt idx="200">
                  <c:v>1.9900000000000015</c:v>
                </c:pt>
                <c:pt idx="201">
                  <c:v>2.0000000000000013</c:v>
                </c:pt>
                <c:pt idx="202">
                  <c:v>2.0100000000000011</c:v>
                </c:pt>
                <c:pt idx="203">
                  <c:v>2.0200000000000009</c:v>
                </c:pt>
                <c:pt idx="204">
                  <c:v>2.0300000000000007</c:v>
                </c:pt>
                <c:pt idx="205">
                  <c:v>2.0400000000000005</c:v>
                </c:pt>
                <c:pt idx="206">
                  <c:v>2.0500000000000003</c:v>
                </c:pt>
                <c:pt idx="207">
                  <c:v>2.06</c:v>
                </c:pt>
                <c:pt idx="208">
                  <c:v>2.0699999999999998</c:v>
                </c:pt>
                <c:pt idx="209">
                  <c:v>2.0799999999999996</c:v>
                </c:pt>
                <c:pt idx="210">
                  <c:v>2.0899999999999994</c:v>
                </c:pt>
                <c:pt idx="211">
                  <c:v>2.0999999999999992</c:v>
                </c:pt>
                <c:pt idx="212">
                  <c:v>2.109999999999999</c:v>
                </c:pt>
                <c:pt idx="213">
                  <c:v>2.1199999999999988</c:v>
                </c:pt>
                <c:pt idx="214">
                  <c:v>2.1299999999999986</c:v>
                </c:pt>
                <c:pt idx="215">
                  <c:v>2.1399999999999983</c:v>
                </c:pt>
                <c:pt idx="216">
                  <c:v>2.1499999999999981</c:v>
                </c:pt>
                <c:pt idx="217">
                  <c:v>2.1599999999999979</c:v>
                </c:pt>
                <c:pt idx="218">
                  <c:v>2.1699999999999977</c:v>
                </c:pt>
                <c:pt idx="219">
                  <c:v>2.1799999999999975</c:v>
                </c:pt>
                <c:pt idx="220">
                  <c:v>2.1899999999999973</c:v>
                </c:pt>
                <c:pt idx="221">
                  <c:v>2.1999999999999971</c:v>
                </c:pt>
                <c:pt idx="222">
                  <c:v>2.2099999999999969</c:v>
                </c:pt>
                <c:pt idx="223">
                  <c:v>2.2199999999999966</c:v>
                </c:pt>
                <c:pt idx="224">
                  <c:v>2.2299999999999964</c:v>
                </c:pt>
                <c:pt idx="225">
                  <c:v>2.2399999999999962</c:v>
                </c:pt>
                <c:pt idx="226">
                  <c:v>2.249999999999996</c:v>
                </c:pt>
                <c:pt idx="227">
                  <c:v>2.2599999999999958</c:v>
                </c:pt>
                <c:pt idx="228">
                  <c:v>2.2699999999999956</c:v>
                </c:pt>
                <c:pt idx="229">
                  <c:v>2.2799999999999954</c:v>
                </c:pt>
                <c:pt idx="230">
                  <c:v>2.2899999999999952</c:v>
                </c:pt>
                <c:pt idx="231">
                  <c:v>2.2999999999999949</c:v>
                </c:pt>
                <c:pt idx="232">
                  <c:v>2.3099999999999947</c:v>
                </c:pt>
                <c:pt idx="233">
                  <c:v>2.3199999999999945</c:v>
                </c:pt>
                <c:pt idx="234">
                  <c:v>2.3299999999999943</c:v>
                </c:pt>
                <c:pt idx="235">
                  <c:v>2.3399999999999941</c:v>
                </c:pt>
                <c:pt idx="236">
                  <c:v>2.3499999999999939</c:v>
                </c:pt>
                <c:pt idx="237">
                  <c:v>2.3599999999999937</c:v>
                </c:pt>
                <c:pt idx="238">
                  <c:v>2.3699999999999934</c:v>
                </c:pt>
                <c:pt idx="239">
                  <c:v>2.3799999999999932</c:v>
                </c:pt>
                <c:pt idx="240">
                  <c:v>2.389999999999993</c:v>
                </c:pt>
                <c:pt idx="241">
                  <c:v>2.3999999999999928</c:v>
                </c:pt>
                <c:pt idx="242">
                  <c:v>2.4099999999999926</c:v>
                </c:pt>
                <c:pt idx="243">
                  <c:v>2.4199999999999924</c:v>
                </c:pt>
                <c:pt idx="244">
                  <c:v>2.4299999999999922</c:v>
                </c:pt>
                <c:pt idx="245">
                  <c:v>2.439999999999992</c:v>
                </c:pt>
                <c:pt idx="246">
                  <c:v>2.4499999999999917</c:v>
                </c:pt>
                <c:pt idx="247">
                  <c:v>2.4599999999999915</c:v>
                </c:pt>
                <c:pt idx="248">
                  <c:v>2.4699999999999913</c:v>
                </c:pt>
                <c:pt idx="249">
                  <c:v>2.4799999999999911</c:v>
                </c:pt>
                <c:pt idx="250">
                  <c:v>2.4899999999999909</c:v>
                </c:pt>
                <c:pt idx="251">
                  <c:v>2.4999999999999907</c:v>
                </c:pt>
                <c:pt idx="252">
                  <c:v>2.5099999999999905</c:v>
                </c:pt>
                <c:pt idx="253">
                  <c:v>2.5199999999999902</c:v>
                </c:pt>
                <c:pt idx="254">
                  <c:v>2.52999999999999</c:v>
                </c:pt>
                <c:pt idx="255">
                  <c:v>2.5399999999999898</c:v>
                </c:pt>
                <c:pt idx="256">
                  <c:v>2.5499999999999896</c:v>
                </c:pt>
                <c:pt idx="257">
                  <c:v>2.5599999999999894</c:v>
                </c:pt>
                <c:pt idx="258">
                  <c:v>2.5699999999999892</c:v>
                </c:pt>
                <c:pt idx="259">
                  <c:v>2.579999999999989</c:v>
                </c:pt>
                <c:pt idx="260">
                  <c:v>2.5899999999999888</c:v>
                </c:pt>
                <c:pt idx="261">
                  <c:v>2.5999999999999885</c:v>
                </c:pt>
                <c:pt idx="262">
                  <c:v>2.6099999999999883</c:v>
                </c:pt>
                <c:pt idx="263">
                  <c:v>2.6199999999999881</c:v>
                </c:pt>
                <c:pt idx="264">
                  <c:v>2.6299999999999879</c:v>
                </c:pt>
                <c:pt idx="265">
                  <c:v>2.6399999999999877</c:v>
                </c:pt>
                <c:pt idx="266">
                  <c:v>2.6499999999999875</c:v>
                </c:pt>
                <c:pt idx="267">
                  <c:v>2.6599999999999873</c:v>
                </c:pt>
                <c:pt idx="268">
                  <c:v>2.6699999999999871</c:v>
                </c:pt>
                <c:pt idx="269">
                  <c:v>2.6799999999999868</c:v>
                </c:pt>
                <c:pt idx="270">
                  <c:v>2.6899999999999866</c:v>
                </c:pt>
                <c:pt idx="271">
                  <c:v>2.6999999999999864</c:v>
                </c:pt>
                <c:pt idx="272">
                  <c:v>2.7099999999999862</c:v>
                </c:pt>
                <c:pt idx="273">
                  <c:v>2.719999999999986</c:v>
                </c:pt>
                <c:pt idx="274">
                  <c:v>2.7299999999999858</c:v>
                </c:pt>
                <c:pt idx="275">
                  <c:v>2.7399999999999856</c:v>
                </c:pt>
                <c:pt idx="276">
                  <c:v>2.7499999999999853</c:v>
                </c:pt>
                <c:pt idx="277">
                  <c:v>2.7599999999999851</c:v>
                </c:pt>
                <c:pt idx="278">
                  <c:v>2.7699999999999849</c:v>
                </c:pt>
                <c:pt idx="279">
                  <c:v>2.7799999999999847</c:v>
                </c:pt>
                <c:pt idx="280">
                  <c:v>2.7899999999999845</c:v>
                </c:pt>
                <c:pt idx="281">
                  <c:v>2.7999999999999843</c:v>
                </c:pt>
                <c:pt idx="282">
                  <c:v>2.8099999999999841</c:v>
                </c:pt>
                <c:pt idx="283">
                  <c:v>2.8199999999999839</c:v>
                </c:pt>
                <c:pt idx="284">
                  <c:v>2.8299999999999836</c:v>
                </c:pt>
                <c:pt idx="285">
                  <c:v>2.8399999999999834</c:v>
                </c:pt>
                <c:pt idx="286">
                  <c:v>2.8499999999999832</c:v>
                </c:pt>
                <c:pt idx="287">
                  <c:v>2.859999999999983</c:v>
                </c:pt>
                <c:pt idx="288">
                  <c:v>2.8699999999999828</c:v>
                </c:pt>
                <c:pt idx="289">
                  <c:v>2.8799999999999826</c:v>
                </c:pt>
                <c:pt idx="290">
                  <c:v>2.8899999999999824</c:v>
                </c:pt>
                <c:pt idx="291">
                  <c:v>2.8999999999999821</c:v>
                </c:pt>
                <c:pt idx="292">
                  <c:v>2.9099999999999819</c:v>
                </c:pt>
                <c:pt idx="293">
                  <c:v>2.9199999999999817</c:v>
                </c:pt>
                <c:pt idx="294">
                  <c:v>2.9299999999999815</c:v>
                </c:pt>
                <c:pt idx="295">
                  <c:v>2.9399999999999813</c:v>
                </c:pt>
                <c:pt idx="296">
                  <c:v>2.9499999999999811</c:v>
                </c:pt>
                <c:pt idx="297">
                  <c:v>2.9599999999999809</c:v>
                </c:pt>
                <c:pt idx="298">
                  <c:v>2.9699999999999807</c:v>
                </c:pt>
                <c:pt idx="299">
                  <c:v>2.9799999999999804</c:v>
                </c:pt>
                <c:pt idx="300">
                  <c:v>2.9899999999999802</c:v>
                </c:pt>
                <c:pt idx="301">
                  <c:v>2.99999999999998</c:v>
                </c:pt>
                <c:pt idx="302">
                  <c:v>3.0099999999999798</c:v>
                </c:pt>
                <c:pt idx="303">
                  <c:v>3.0199999999999796</c:v>
                </c:pt>
                <c:pt idx="304">
                  <c:v>3.0299999999999794</c:v>
                </c:pt>
                <c:pt idx="305">
                  <c:v>3.0399999999999792</c:v>
                </c:pt>
                <c:pt idx="306">
                  <c:v>3.049999999999979</c:v>
                </c:pt>
                <c:pt idx="307">
                  <c:v>3.0599999999999787</c:v>
                </c:pt>
                <c:pt idx="308">
                  <c:v>3.0699999999999785</c:v>
                </c:pt>
                <c:pt idx="309">
                  <c:v>3.0799999999999783</c:v>
                </c:pt>
                <c:pt idx="310">
                  <c:v>3.0899999999999781</c:v>
                </c:pt>
                <c:pt idx="311">
                  <c:v>3.0999999999999779</c:v>
                </c:pt>
                <c:pt idx="312">
                  <c:v>3.1099999999999777</c:v>
                </c:pt>
                <c:pt idx="313">
                  <c:v>3.1199999999999775</c:v>
                </c:pt>
                <c:pt idx="314">
                  <c:v>3.1299999999999772</c:v>
                </c:pt>
                <c:pt idx="315">
                  <c:v>3.139999999999977</c:v>
                </c:pt>
                <c:pt idx="316">
                  <c:v>3.1499999999999768</c:v>
                </c:pt>
                <c:pt idx="317">
                  <c:v>3.1599999999999766</c:v>
                </c:pt>
                <c:pt idx="318">
                  <c:v>3.1699999999999764</c:v>
                </c:pt>
                <c:pt idx="319">
                  <c:v>3.1799999999999762</c:v>
                </c:pt>
                <c:pt idx="320">
                  <c:v>3.189999999999976</c:v>
                </c:pt>
                <c:pt idx="321">
                  <c:v>3.1999999999999758</c:v>
                </c:pt>
                <c:pt idx="322">
                  <c:v>3.2099999999999755</c:v>
                </c:pt>
                <c:pt idx="323">
                  <c:v>3.2199999999999753</c:v>
                </c:pt>
                <c:pt idx="324">
                  <c:v>3.2299999999999751</c:v>
                </c:pt>
                <c:pt idx="325">
                  <c:v>3.2399999999999749</c:v>
                </c:pt>
                <c:pt idx="326">
                  <c:v>3.2499999999999747</c:v>
                </c:pt>
                <c:pt idx="327">
                  <c:v>3.2599999999999745</c:v>
                </c:pt>
                <c:pt idx="328">
                  <c:v>3.2699999999999743</c:v>
                </c:pt>
                <c:pt idx="329">
                  <c:v>3.279999999999974</c:v>
                </c:pt>
                <c:pt idx="330">
                  <c:v>3.2899999999999738</c:v>
                </c:pt>
                <c:pt idx="331">
                  <c:v>3.2999999999999736</c:v>
                </c:pt>
                <c:pt idx="332">
                  <c:v>3.3099999999999734</c:v>
                </c:pt>
                <c:pt idx="333">
                  <c:v>3.3199999999999732</c:v>
                </c:pt>
                <c:pt idx="334">
                  <c:v>3.329999999999973</c:v>
                </c:pt>
                <c:pt idx="335">
                  <c:v>3.3399999999999728</c:v>
                </c:pt>
                <c:pt idx="336">
                  <c:v>3.3499999999999726</c:v>
                </c:pt>
                <c:pt idx="337">
                  <c:v>3.3599999999999723</c:v>
                </c:pt>
                <c:pt idx="338">
                  <c:v>3.3699999999999721</c:v>
                </c:pt>
                <c:pt idx="339">
                  <c:v>3.3799999999999719</c:v>
                </c:pt>
                <c:pt idx="340">
                  <c:v>3.3899999999999717</c:v>
                </c:pt>
                <c:pt idx="341">
                  <c:v>3.3999999999999715</c:v>
                </c:pt>
                <c:pt idx="342">
                  <c:v>3.4099999999999713</c:v>
                </c:pt>
                <c:pt idx="343">
                  <c:v>3.4199999999999711</c:v>
                </c:pt>
                <c:pt idx="344">
                  <c:v>3.4299999999999708</c:v>
                </c:pt>
                <c:pt idx="345">
                  <c:v>3.4399999999999706</c:v>
                </c:pt>
                <c:pt idx="346">
                  <c:v>3.4499999999999704</c:v>
                </c:pt>
                <c:pt idx="347">
                  <c:v>3.4599999999999702</c:v>
                </c:pt>
                <c:pt idx="348">
                  <c:v>3.46999999999997</c:v>
                </c:pt>
                <c:pt idx="349">
                  <c:v>3.4799999999999698</c:v>
                </c:pt>
                <c:pt idx="350">
                  <c:v>3.4899999999999696</c:v>
                </c:pt>
                <c:pt idx="351">
                  <c:v>3.4999999999999694</c:v>
                </c:pt>
                <c:pt idx="352">
                  <c:v>3.5099999999999691</c:v>
                </c:pt>
                <c:pt idx="353">
                  <c:v>3.5199999999999689</c:v>
                </c:pt>
                <c:pt idx="354">
                  <c:v>3.5299999999999687</c:v>
                </c:pt>
                <c:pt idx="355">
                  <c:v>3.5399999999999685</c:v>
                </c:pt>
                <c:pt idx="356">
                  <c:v>3.5499999999999683</c:v>
                </c:pt>
                <c:pt idx="357">
                  <c:v>3.5599999999999681</c:v>
                </c:pt>
                <c:pt idx="358">
                  <c:v>3.5699999999999679</c:v>
                </c:pt>
                <c:pt idx="359">
                  <c:v>3.5799999999999677</c:v>
                </c:pt>
                <c:pt idx="360">
                  <c:v>3.5899999999999674</c:v>
                </c:pt>
                <c:pt idx="361">
                  <c:v>3.5999999999999672</c:v>
                </c:pt>
                <c:pt idx="362">
                  <c:v>3.609999999999967</c:v>
                </c:pt>
                <c:pt idx="363">
                  <c:v>3.6199999999999668</c:v>
                </c:pt>
                <c:pt idx="364">
                  <c:v>3.6299999999999666</c:v>
                </c:pt>
                <c:pt idx="365">
                  <c:v>3.6399999999999664</c:v>
                </c:pt>
                <c:pt idx="366">
                  <c:v>3.6499999999999662</c:v>
                </c:pt>
                <c:pt idx="367">
                  <c:v>3.6599999999999659</c:v>
                </c:pt>
                <c:pt idx="368">
                  <c:v>3.6699999999999657</c:v>
                </c:pt>
                <c:pt idx="369">
                  <c:v>3.6799999999999655</c:v>
                </c:pt>
                <c:pt idx="370">
                  <c:v>3.6899999999999653</c:v>
                </c:pt>
                <c:pt idx="371">
                  <c:v>3.6999999999999651</c:v>
                </c:pt>
                <c:pt idx="372">
                  <c:v>3.7099999999999649</c:v>
                </c:pt>
                <c:pt idx="373">
                  <c:v>3.7199999999999647</c:v>
                </c:pt>
                <c:pt idx="374">
                  <c:v>3.7299999999999645</c:v>
                </c:pt>
                <c:pt idx="375">
                  <c:v>3.7399999999999642</c:v>
                </c:pt>
                <c:pt idx="376">
                  <c:v>3.749999999999964</c:v>
                </c:pt>
                <c:pt idx="377">
                  <c:v>3.7599999999999638</c:v>
                </c:pt>
                <c:pt idx="378">
                  <c:v>3.7699999999999636</c:v>
                </c:pt>
                <c:pt idx="379">
                  <c:v>3.7799999999999634</c:v>
                </c:pt>
                <c:pt idx="380">
                  <c:v>3.7899999999999632</c:v>
                </c:pt>
                <c:pt idx="381">
                  <c:v>3.799999999999963</c:v>
                </c:pt>
                <c:pt idx="382">
                  <c:v>3.8099999999999627</c:v>
                </c:pt>
                <c:pt idx="383">
                  <c:v>3.8199999999999625</c:v>
                </c:pt>
                <c:pt idx="384">
                  <c:v>3.8299999999999623</c:v>
                </c:pt>
                <c:pt idx="385">
                  <c:v>3.8399999999999621</c:v>
                </c:pt>
                <c:pt idx="386">
                  <c:v>3.8499999999999619</c:v>
                </c:pt>
                <c:pt idx="387">
                  <c:v>3.8599999999999617</c:v>
                </c:pt>
                <c:pt idx="388">
                  <c:v>3.8699999999999615</c:v>
                </c:pt>
                <c:pt idx="389">
                  <c:v>3.8799999999999613</c:v>
                </c:pt>
                <c:pt idx="390">
                  <c:v>3.889999999999961</c:v>
                </c:pt>
                <c:pt idx="391">
                  <c:v>3.8999999999999608</c:v>
                </c:pt>
                <c:pt idx="392">
                  <c:v>3.9099999999999606</c:v>
                </c:pt>
                <c:pt idx="393">
                  <c:v>3.9199999999999604</c:v>
                </c:pt>
                <c:pt idx="394">
                  <c:v>3.9299999999999602</c:v>
                </c:pt>
                <c:pt idx="395">
                  <c:v>3.93999999999996</c:v>
                </c:pt>
                <c:pt idx="396">
                  <c:v>3.9499999999999598</c:v>
                </c:pt>
                <c:pt idx="397">
                  <c:v>3.9599999999999596</c:v>
                </c:pt>
                <c:pt idx="398">
                  <c:v>3.9699999999999593</c:v>
                </c:pt>
                <c:pt idx="399">
                  <c:v>3.9799999999999591</c:v>
                </c:pt>
                <c:pt idx="400">
                  <c:v>3.9899999999999589</c:v>
                </c:pt>
                <c:pt idx="401">
                  <c:v>3.9999999999999587</c:v>
                </c:pt>
              </c:numCache>
            </c:numRef>
          </c:yVal>
          <c:smooth val="0"/>
        </c:ser>
        <c:ser>
          <c:idx val="1"/>
          <c:order val="1"/>
          <c:tx>
            <c:v>Bundslamshøjde scenarie 1</c:v>
          </c:tx>
          <c:spPr>
            <a:ln>
              <a:solidFill>
                <a:schemeClr val="accent6">
                  <a:lumMod val="50000"/>
                </a:schemeClr>
              </a:solidFill>
            </a:ln>
          </c:spPr>
          <c:marker>
            <c:symbol val="none"/>
          </c:marker>
          <c:xVal>
            <c:numRef>
              <c:f>'Beregninger scenarie 1'!$P$1538:$P$1939</c:f>
              <c:numCache>
                <c:formatCode>#,##0.00</c:formatCode>
                <c:ptCount val="402"/>
                <c:pt idx="0">
                  <c:v>0</c:v>
                </c:pt>
                <c:pt idx="1">
                  <c:v>0</c:v>
                </c:pt>
                <c:pt idx="2">
                  <c:v>1.5434877083766766E-4</c:v>
                </c:pt>
                <c:pt idx="3">
                  <c:v>4.8997719887710494E-4</c:v>
                </c:pt>
                <c:pt idx="4">
                  <c:v>9.6302284726086228E-4</c:v>
                </c:pt>
                <c:pt idx="5">
                  <c:v>1.5554706121220583E-3</c:v>
                </c:pt>
                <c:pt idx="6">
                  <c:v>2.2562678955523568E-3</c:v>
                </c:pt>
                <c:pt idx="7">
                  <c:v>3.0576602917599871E-3</c:v>
                </c:pt>
                <c:pt idx="8">
                  <c:v>3.9537955436374358E-3</c:v>
                </c:pt>
                <c:pt idx="9">
                  <c:v>4.9400475656757462E-3</c:v>
                </c:pt>
                <c:pt idx="10">
                  <c:v>6.012640474431466E-3</c:v>
                </c:pt>
                <c:pt idx="11">
                  <c:v>7.1684192393238989E-3</c:v>
                </c:pt>
                <c:pt idx="12">
                  <c:v>8.4047001385895072E-3</c:v>
                </c:pt>
                <c:pt idx="13">
                  <c:v>9.7191681972524317E-3</c:v>
                </c:pt>
                <c:pt idx="14">
                  <c:v>1.1109803994370953E-2</c:v>
                </c:pt>
                <c:pt idx="15">
                  <c:v>1.257482972356249E-2</c:v>
                </c:pt>
                <c:pt idx="16">
                  <c:v>1.411266837301851E-2</c:v>
                </c:pt>
                <c:pt idx="17">
                  <c:v>1.5721912137291072E-2</c:v>
                </c:pt>
                <c:pt idx="18">
                  <c:v>1.7401297503934321E-2</c:v>
                </c:pt>
                <c:pt idx="19">
                  <c:v>1.9149685279789004E-2</c:v>
                </c:pt>
                <c:pt idx="20">
                  <c:v>2.0966044347179358E-2</c:v>
                </c:pt>
                <c:pt idx="21">
                  <c:v>2.2849438286656462E-2</c:v>
                </c:pt>
                <c:pt idx="22">
                  <c:v>2.4799014237321473E-2</c:v>
                </c:pt>
                <c:pt idx="23">
                  <c:v>2.6813993528111552E-2</c:v>
                </c:pt>
                <c:pt idx="24">
                  <c:v>2.8893663728213687E-2</c:v>
                </c:pt>
                <c:pt idx="25">
                  <c:v>3.1037371847428698E-2</c:v>
                </c:pt>
                <c:pt idx="26">
                  <c:v>3.3244518477822803E-2</c:v>
                </c:pt>
                <c:pt idx="27">
                  <c:v>3.5514552712973671E-2</c:v>
                </c:pt>
                <c:pt idx="28">
                  <c:v>3.784696771499424E-2</c:v>
                </c:pt>
                <c:pt idx="29">
                  <c:v>4.0241296825352831E-2</c:v>
                </c:pt>
                <c:pt idx="30">
                  <c:v>4.2697110135438109E-2</c:v>
                </c:pt>
                <c:pt idx="31">
                  <c:v>4.5214011448352277E-2</c:v>
                </c:pt>
                <c:pt idx="32">
                  <c:v>4.7791635575642435E-2</c:v>
                </c:pt>
                <c:pt idx="33">
                  <c:v>5.042964592238984E-2</c:v>
                </c:pt>
                <c:pt idx="34">
                  <c:v>5.3127732321850502E-2</c:v>
                </c:pt>
                <c:pt idx="35">
                  <c:v>5.5885609087115581E-2</c:v>
                </c:pt>
                <c:pt idx="36">
                  <c:v>5.8703013252357723E-2</c:v>
                </c:pt>
                <c:pt idx="37">
                  <c:v>6.1579702980403397E-2</c:v>
                </c:pt>
                <c:pt idx="38">
                  <c:v>6.451545611680666E-2</c:v>
                </c:pt>
                <c:pt idx="39">
                  <c:v>6.7510068873446724E-2</c:v>
                </c:pt>
                <c:pt idx="40">
                  <c:v>7.056335462704344E-2</c:v>
                </c:pt>
                <c:pt idx="41">
                  <c:v>7.3675142819970063E-2</c:v>
                </c:pt>
                <c:pt idx="42">
                  <c:v>7.6845277952415122E-2</c:v>
                </c:pt>
                <c:pt idx="43">
                  <c:v>8.0073618656358522E-2</c:v>
                </c:pt>
                <c:pt idx="44">
                  <c:v>8.3360036843027965E-2</c:v>
                </c:pt>
                <c:pt idx="45">
                  <c:v>8.6704416916525862E-2</c:v>
                </c:pt>
                <c:pt idx="46">
                  <c:v>9.0106655047195144E-2</c:v>
                </c:pt>
                <c:pt idx="47">
                  <c:v>9.3566658499046093E-2</c:v>
                </c:pt>
                <c:pt idx="48">
                  <c:v>9.7084345006217168E-2</c:v>
                </c:pt>
                <c:pt idx="49">
                  <c:v>0.10065964219400866</c:v>
                </c:pt>
                <c:pt idx="50">
                  <c:v>0.10429248704051435</c:v>
                </c:pt>
                <c:pt idx="51">
                  <c:v>0.10798282537530692</c:v>
                </c:pt>
                <c:pt idx="52">
                  <c:v>0.1117306114120043</c:v>
                </c:pt>
                <c:pt idx="53">
                  <c:v>0.11553580731187076</c:v>
                </c:pt>
                <c:pt idx="54">
                  <c:v>0.11939838277589764</c:v>
                </c:pt>
                <c:pt idx="55">
                  <c:v>0.12331831466305747</c:v>
                </c:pt>
                <c:pt idx="56">
                  <c:v>0.12729558663265458</c:v>
                </c:pt>
                <c:pt idx="57">
                  <c:v>0.13133018880889005</c:v>
                </c:pt>
                <c:pt idx="58">
                  <c:v>0.13542211746593788</c:v>
                </c:pt>
                <c:pt idx="59">
                  <c:v>0.13957137473198447</c:v>
                </c:pt>
                <c:pt idx="60">
                  <c:v>0.1437779683108257</c:v>
                </c:pt>
                <c:pt idx="61">
                  <c:v>0.14804191121973975</c:v>
                </c:pt>
                <c:pt idx="62">
                  <c:v>0.15236322154246512</c:v>
                </c:pt>
                <c:pt idx="63">
                  <c:v>0.15674192219621771</c:v>
                </c:pt>
                <c:pt idx="64">
                  <c:v>0.16117804071176681</c:v>
                </c:pt>
                <c:pt idx="65">
                  <c:v>0.16567160902567479</c:v>
                </c:pt>
                <c:pt idx="66">
                  <c:v>0.1702226632838775</c:v>
                </c:pt>
                <c:pt idx="67">
                  <c:v>0.17483124365584926</c:v>
                </c:pt>
                <c:pt idx="68">
                  <c:v>0.17949739415865604</c:v>
                </c:pt>
                <c:pt idx="69">
                  <c:v>0.18422116249025688</c:v>
                </c:pt>
                <c:pt idx="70">
                  <c:v>0.18900259987146037</c:v>
                </c:pt>
                <c:pt idx="71">
                  <c:v>0.19384176089599087</c:v>
                </c:pt>
                <c:pt idx="72">
                  <c:v>0.19873870338815885</c:v>
                </c:pt>
                <c:pt idx="73">
                  <c:v>0.20369348826766745</c:v>
                </c:pt>
                <c:pt idx="74">
                  <c:v>0.20870617942112168</c:v>
                </c:pt>
                <c:pt idx="75">
                  <c:v>0.2137768435798382</c:v>
                </c:pt>
                <c:pt idx="76">
                  <c:v>0.21890555020358243</c:v>
                </c:pt>
                <c:pt idx="77">
                  <c:v>0.22409237136988525</c:v>
                </c:pt>
                <c:pt idx="78">
                  <c:v>0.22933738166861625</c:v>
                </c:pt>
                <c:pt idx="79">
                  <c:v>0.23464065810151441</c:v>
                </c:pt>
                <c:pt idx="80">
                  <c:v>0.24000227998639187</c:v>
                </c:pt>
                <c:pt idx="81">
                  <c:v>0.24542232886575421</c:v>
                </c:pt>
                <c:pt idx="82">
                  <c:v>0.25090088841958808</c:v>
                </c:pt>
                <c:pt idx="83">
                  <c:v>0.25643804438209272</c:v>
                </c:pt>
                <c:pt idx="84">
                  <c:v>0.26203388446213688</c:v>
                </c:pt>
                <c:pt idx="85">
                  <c:v>0.267688498267245</c:v>
                </c:pt>
                <c:pt idx="86">
                  <c:v>0.27340197723092452</c:v>
                </c:pt>
                <c:pt idx="87">
                  <c:v>0.27917441454315789</c:v>
                </c:pt>
                <c:pt idx="88">
                  <c:v>0.28500590508389506</c:v>
                </c:pt>
                <c:pt idx="89">
                  <c:v>0.29089654535939458</c:v>
                </c:pt>
                <c:pt idx="90">
                  <c:v>0.2968464334412621</c:v>
                </c:pt>
                <c:pt idx="91">
                  <c:v>0.30285566890805743</c:v>
                </c:pt>
                <c:pt idx="92">
                  <c:v>0.30892435278933528</c:v>
                </c:pt>
                <c:pt idx="93">
                  <c:v>0.31505258751200355</c:v>
                </c:pt>
                <c:pt idx="94">
                  <c:v>0.32124047684888268</c:v>
                </c:pt>
                <c:pt idx="95">
                  <c:v>0.32748812586936049</c:v>
                </c:pt>
                <c:pt idx="96">
                  <c:v>0.33379564089203934</c:v>
                </c:pt>
                <c:pt idx="97">
                  <c:v>0.34016312943928434</c:v>
                </c:pt>
                <c:pt idx="98">
                  <c:v>0.34659070019357729</c:v>
                </c:pt>
                <c:pt idx="99">
                  <c:v>0.35307846295559692</c:v>
                </c:pt>
                <c:pt idx="100">
                  <c:v>0.35962652860393951</c:v>
                </c:pt>
                <c:pt idx="101">
                  <c:v>0.36623500905640882</c:v>
                </c:pt>
                <c:pt idx="102">
                  <c:v>0.37290401723280125</c:v>
                </c:pt>
                <c:pt idx="103">
                  <c:v>0.37963366701911788</c:v>
                </c:pt>
                <c:pt idx="104">
                  <c:v>0.38642407323314004</c:v>
                </c:pt>
                <c:pt idx="105">
                  <c:v>0.39327535159130705</c:v>
                </c:pt>
                <c:pt idx="106">
                  <c:v>0.40018761867683855</c:v>
                </c:pt>
                <c:pt idx="107">
                  <c:v>0.40716099190904625</c:v>
                </c:pt>
                <c:pt idx="108">
                  <c:v>0.41419558951378271</c:v>
                </c:pt>
                <c:pt idx="109">
                  <c:v>0.42129153049498053</c:v>
                </c:pt>
                <c:pt idx="110">
                  <c:v>0.42844893460722955</c:v>
                </c:pt>
                <c:pt idx="111">
                  <c:v>0.4356679223293552</c:v>
                </c:pt>
                <c:pt idx="112">
                  <c:v>0.44294861483894754</c:v>
                </c:pt>
                <c:pt idx="113">
                  <c:v>0.45029113398780773</c:v>
                </c:pt>
                <c:pt idx="114">
                  <c:v>0.45769560227826911</c:v>
                </c:pt>
                <c:pt idx="115">
                  <c:v>0.46516214284035912</c:v>
                </c:pt>
                <c:pt idx="116">
                  <c:v>0.47269087940976579</c:v>
                </c:pt>
                <c:pt idx="117">
                  <c:v>0.48028193630657728</c:v>
                </c:pt>
                <c:pt idx="118">
                  <c:v>0.4879354384147615</c:v>
                </c:pt>
                <c:pt idx="119">
                  <c:v>0.4956515111623585</c:v>
                </c:pt>
                <c:pt idx="120">
                  <c:v>0.50343028050235128</c:v>
                </c:pt>
                <c:pt idx="121">
                  <c:v>0.51127187289419851</c:v>
                </c:pt>
                <c:pt idx="122">
                  <c:v>0.51917641528598935</c:v>
                </c:pt>
                <c:pt idx="123">
                  <c:v>0.52714403509720897</c:v>
                </c:pt>
                <c:pt idx="124">
                  <c:v>0.53517486020208127</c:v>
                </c:pt>
                <c:pt idx="125">
                  <c:v>0.54326901891347057</c:v>
                </c:pt>
                <c:pt idx="126">
                  <c:v>0.55142663996732388</c:v>
                </c:pt>
                <c:pt idx="127">
                  <c:v>0.55964785250762294</c:v>
                </c:pt>
                <c:pt idx="128">
                  <c:v>0.56793278607183895</c:v>
                </c:pt>
                <c:pt idx="129">
                  <c:v>0.57628157057686213</c:v>
                </c:pt>
                <c:pt idx="130">
                  <c:v>0.58469433630539158</c:v>
                </c:pt>
                <c:pt idx="131">
                  <c:v>0.59317121389276861</c:v>
                </c:pt>
                <c:pt idx="132">
                  <c:v>0.60171233431423576</c:v>
                </c:pt>
                <c:pt idx="133">
                  <c:v>0.61031782887260488</c:v>
                </c:pt>
                <c:pt idx="134">
                  <c:v>0.61898782918632445</c:v>
                </c:pt>
                <c:pt idx="135">
                  <c:v>0.6277224671779229</c:v>
                </c:pt>
                <c:pt idx="136">
                  <c:v>0.63652187506282387</c:v>
                </c:pt>
                <c:pt idx="137">
                  <c:v>0.64538618533851033</c:v>
                </c:pt>
                <c:pt idx="138">
                  <c:v>0.65431553077403481</c:v>
                </c:pt>
                <c:pt idx="139">
                  <c:v>0.66331004439985464</c:v>
                </c:pt>
                <c:pt idx="140">
                  <c:v>0.67236985949798722</c:v>
                </c:pt>
                <c:pt idx="141">
                  <c:v>0.68149510959246928</c:v>
                </c:pt>
                <c:pt idx="142">
                  <c:v>0.69068592844011156</c:v>
                </c:pt>
                <c:pt idx="143">
                  <c:v>0.69994245002154132</c:v>
                </c:pt>
                <c:pt idx="144">
                  <c:v>0.70926480853251694</c:v>
                </c:pt>
                <c:pt idx="145">
                  <c:v>0.71865313837550759</c:v>
                </c:pt>
                <c:pt idx="146">
                  <c:v>0.7281075741515326</c:v>
                </c:pt>
                <c:pt idx="147">
                  <c:v>0.7376282506522448</c:v>
                </c:pt>
                <c:pt idx="148">
                  <c:v>0.74721530285225746</c:v>
                </c:pt>
                <c:pt idx="149">
                  <c:v>0.75686886590169655</c:v>
                </c:pt>
                <c:pt idx="150">
                  <c:v>0.766589075118982</c:v>
                </c:pt>
                <c:pt idx="151">
                  <c:v>0.77637606598382103</c:v>
                </c:pt>
                <c:pt idx="152">
                  <c:v>0.78622997413041151</c:v>
                </c:pt>
                <c:pt idx="153">
                  <c:v>0.79615093534084902</c:v>
                </c:pt>
                <c:pt idx="154">
                  <c:v>0.80613908553872293</c:v>
                </c:pt>
                <c:pt idx="155">
                  <c:v>0.81619456078290886</c:v>
                </c:pt>
                <c:pt idx="156">
                  <c:v>0.82631749726153747</c:v>
                </c:pt>
                <c:pt idx="157">
                  <c:v>0.83650803128614348</c:v>
                </c:pt>
                <c:pt idx="158">
                  <c:v>0.8467662992859839</c:v>
                </c:pt>
                <c:pt idx="159">
                  <c:v>0.85709243780252142</c:v>
                </c:pt>
                <c:pt idx="160">
                  <c:v>0.86748658348406782</c:v>
                </c:pt>
                <c:pt idx="161">
                  <c:v>0.87794887308058411</c:v>
                </c:pt>
                <c:pt idx="162">
                  <c:v>0.88847944343862795</c:v>
                </c:pt>
                <c:pt idx="163">
                  <c:v>0.89907843149644728</c:v>
                </c:pt>
                <c:pt idx="164">
                  <c:v>0.90974597427921566</c:v>
                </c:pt>
                <c:pt idx="165">
                  <c:v>0.92048220889440224</c:v>
                </c:pt>
                <c:pt idx="166">
                  <c:v>0.93128727252727472</c:v>
                </c:pt>
                <c:pt idx="167">
                  <c:v>0.94216130243653018</c:v>
                </c:pt>
                <c:pt idx="168">
                  <c:v>0.95310443595004701</c:v>
                </c:pt>
                <c:pt idx="169">
                  <c:v>0.96411681046076203</c:v>
                </c:pt>
                <c:pt idx="170">
                  <c:v>0.97519856342266142</c:v>
                </c:pt>
                <c:pt idx="171">
                  <c:v>0.98634983234688134</c:v>
                </c:pt>
                <c:pt idx="172">
                  <c:v>0.99757075479792356</c:v>
                </c:pt>
                <c:pt idx="173">
                  <c:v>1.0088614683899739</c:v>
                </c:pt>
                <c:pt idx="174">
                  <c:v>1.0202221107833214</c:v>
                </c:pt>
                <c:pt idx="175">
                  <c:v>1.0316528196808861</c:v>
                </c:pt>
                <c:pt idx="176">
                  <c:v>1.043153732824831</c:v>
                </c:pt>
                <c:pt idx="177">
                  <c:v>1.0547249879932767</c:v>
                </c:pt>
                <c:pt idx="178">
                  <c:v>1.0663667229971068</c:v>
                </c:pt>
                <c:pt idx="179">
                  <c:v>1.0780790756768568</c:v>
                </c:pt>
                <c:pt idx="180">
                  <c:v>1.0898621838996922</c:v>
                </c:pt>
                <c:pt idx="181">
                  <c:v>1.1017161855564714</c:v>
                </c:pt>
                <c:pt idx="182">
                  <c:v>1.1136412185588853</c:v>
                </c:pt>
                <c:pt idx="183">
                  <c:v>1.1256374208366775</c:v>
                </c:pt>
                <c:pt idx="184">
                  <c:v>1.137704930334942</c:v>
                </c:pt>
                <c:pt idx="185">
                  <c:v>1.1498438850114918</c:v>
                </c:pt>
                <c:pt idx="186">
                  <c:v>1.1620544228343037</c:v>
                </c:pt>
                <c:pt idx="187">
                  <c:v>1.1743366817790271</c:v>
                </c:pt>
                <c:pt idx="188">
                  <c:v>1.186690799826567</c:v>
                </c:pt>
                <c:pt idx="189">
                  <c:v>1.1991169149607261</c:v>
                </c:pt>
                <c:pt idx="190">
                  <c:v>1.2116151651659186</c:v>
                </c:pt>
                <c:pt idx="191">
                  <c:v>1.22418568842494</c:v>
                </c:pt>
                <c:pt idx="192">
                  <c:v>1.2368286227167979</c:v>
                </c:pt>
                <c:pt idx="193">
                  <c:v>1.249544106014606</c:v>
                </c:pt>
                <c:pt idx="194">
                  <c:v>1.2623322762835294</c:v>
                </c:pt>
                <c:pt idx="195">
                  <c:v>1.2751932714787932</c:v>
                </c:pt>
                <c:pt idx="196">
                  <c:v>1.2881272295437314</c:v>
                </c:pt>
                <c:pt idx="197">
                  <c:v>1.301134288407908</c:v>
                </c:pt>
                <c:pt idx="198">
                  <c:v>1.3142145859852672</c:v>
                </c:pt>
                <c:pt idx="199">
                  <c:v>1.3273682601723533</c:v>
                </c:pt>
                <c:pt idx="200">
                  <c:v>1.3405954488465632</c:v>
                </c:pt>
                <c:pt idx="201">
                  <c:v>1.3538962898644544</c:v>
                </c:pt>
                <c:pt idx="202">
                  <c:v>1.367270921060098</c:v>
                </c:pt>
                <c:pt idx="203">
                  <c:v>1.3807194802434737</c:v>
                </c:pt>
                <c:pt idx="204">
                  <c:v>1.3942421051989067</c:v>
                </c:pt>
                <c:pt idx="205">
                  <c:v>1.4078389336835513</c:v>
                </c:pt>
                <c:pt idx="206">
                  <c:v>1.4215101034259126</c:v>
                </c:pt>
                <c:pt idx="207">
                  <c:v>1.4352557521244096</c:v>
                </c:pt>
                <c:pt idx="208">
                  <c:v>1.4490760174459709</c:v>
                </c:pt>
                <c:pt idx="209">
                  <c:v>1.4629710370246791</c:v>
                </c:pt>
                <c:pt idx="210">
                  <c:v>1.4769409484604408</c:v>
                </c:pt>
                <c:pt idx="211">
                  <c:v>1.490985889317703</c:v>
                </c:pt>
                <c:pt idx="212">
                  <c:v>1.505105997124192</c:v>
                </c:pt>
                <c:pt idx="213">
                  <c:v>1.5193014093696968</c:v>
                </c:pt>
                <c:pt idx="214">
                  <c:v>1.5335722635048807</c:v>
                </c:pt>
                <c:pt idx="215">
                  <c:v>1.5479186969401271</c:v>
                </c:pt>
                <c:pt idx="216">
                  <c:v>1.562340847044412</c:v>
                </c:pt>
                <c:pt idx="217">
                  <c:v>1.5768388511442126</c:v>
                </c:pt>
                <c:pt idx="218">
                  <c:v>1.591412846522444</c:v>
                </c:pt>
                <c:pt idx="219">
                  <c:v>1.6060629704174214</c:v>
                </c:pt>
                <c:pt idx="220">
                  <c:v>1.620789360021855</c:v>
                </c:pt>
                <c:pt idx="221">
                  <c:v>1.6355921524818686</c:v>
                </c:pt>
                <c:pt idx="222">
                  <c:v>1.6504714848960491</c:v>
                </c:pt>
                <c:pt idx="223">
                  <c:v>1.6654274943145182</c:v>
                </c:pt>
                <c:pt idx="224">
                  <c:v>1.6804603177380308</c:v>
                </c:pt>
                <c:pt idx="225">
                  <c:v>1.6955700921170969</c:v>
                </c:pt>
                <c:pt idx="226">
                  <c:v>1.710756954351133</c:v>
                </c:pt>
                <c:pt idx="227">
                  <c:v>1.7260210412876296</c:v>
                </c:pt>
                <c:pt idx="228">
                  <c:v>1.7413624897213444</c:v>
                </c:pt>
                <c:pt idx="229">
                  <c:v>1.7567814363935197</c:v>
                </c:pt>
                <c:pt idx="230">
                  <c:v>1.7722780179911206</c:v>
                </c:pt>
                <c:pt idx="231">
                  <c:v>1.7878523711460947</c:v>
                </c:pt>
                <c:pt idx="232">
                  <c:v>1.8035046324346471</c:v>
                </c:pt>
                <c:pt idx="233">
                  <c:v>1.8192349383765456</c:v>
                </c:pt>
                <c:pt idx="234">
                  <c:v>1.8350434254344359</c:v>
                </c:pt>
                <c:pt idx="235">
                  <c:v>1.8509302300131854</c:v>
                </c:pt>
                <c:pt idx="236">
                  <c:v>1.8668954884592337</c:v>
                </c:pt>
                <c:pt idx="237">
                  <c:v>1.8829393370599723</c:v>
                </c:pt>
                <c:pt idx="238">
                  <c:v>1.8990619120431382</c:v>
                </c:pt>
                <c:pt idx="239">
                  <c:v>1.9152633495762232</c:v>
                </c:pt>
                <c:pt idx="240">
                  <c:v>1.9315437857658999</c:v>
                </c:pt>
                <c:pt idx="241">
                  <c:v>1.9479033566574675</c:v>
                </c:pt>
                <c:pt idx="242">
                  <c:v>1.964342198234313</c:v>
                </c:pt>
                <c:pt idx="243">
                  <c:v>1.9808604464173845</c:v>
                </c:pt>
                <c:pt idx="244">
                  <c:v>1.9974582370646827</c:v>
                </c:pt>
                <c:pt idx="245">
                  <c:v>2.0141357059707676</c:v>
                </c:pt>
                <c:pt idx="246">
                  <c:v>2.0308929888662806</c:v>
                </c:pt>
                <c:pt idx="247">
                  <c:v>2.0477302214174742</c:v>
                </c:pt>
                <c:pt idx="248">
                  <c:v>2.0646475392257657</c:v>
                </c:pt>
                <c:pt idx="249">
                  <c:v>2.081645077827297</c:v>
                </c:pt>
                <c:pt idx="250">
                  <c:v>2.098722972692511</c:v>
                </c:pt>
                <c:pt idx="251">
                  <c:v>2.1158813592257388</c:v>
                </c:pt>
                <c:pt idx="252">
                  <c:v>2.133120372764802</c:v>
                </c:pt>
                <c:pt idx="253">
                  <c:v>2.1504401485806208</c:v>
                </c:pt>
                <c:pt idx="254">
                  <c:v>2.1678408218768492</c:v>
                </c:pt>
                <c:pt idx="255">
                  <c:v>2.1853225277895025</c:v>
                </c:pt>
                <c:pt idx="256">
                  <c:v>2.2028854013866073</c:v>
                </c:pt>
                <c:pt idx="257">
                  <c:v>2.2205295776678637</c:v>
                </c:pt>
                <c:pt idx="258">
                  <c:v>2.2382551915643143</c:v>
                </c:pt>
                <c:pt idx="259">
                  <c:v>2.2560623779380249</c:v>
                </c:pt>
                <c:pt idx="260">
                  <c:v>2.2739512715817742</c:v>
                </c:pt>
                <c:pt idx="261">
                  <c:v>2.2919220072187558</c:v>
                </c:pt>
                <c:pt idx="262">
                  <c:v>2.3099747195022946</c:v>
                </c:pt>
                <c:pt idx="263">
                  <c:v>2.3281095430155578</c:v>
                </c:pt>
                <c:pt idx="264">
                  <c:v>2.3463266122712931</c:v>
                </c:pt>
                <c:pt idx="265">
                  <c:v>2.3646260617115638</c:v>
                </c:pt>
                <c:pt idx="266">
                  <c:v>2.3830080257075013</c:v>
                </c:pt>
                <c:pt idx="267">
                  <c:v>2.4014726385590586</c:v>
                </c:pt>
                <c:pt idx="268">
                  <c:v>2.4200200344947773</c:v>
                </c:pt>
                <c:pt idx="269">
                  <c:v>2.4386503476715604</c:v>
                </c:pt>
                <c:pt idx="270">
                  <c:v>2.4573637121744594</c:v>
                </c:pt>
                <c:pt idx="271">
                  <c:v>2.4761602620164589</c:v>
                </c:pt>
                <c:pt idx="272">
                  <c:v>2.4950401311382762</c:v>
                </c:pt>
                <c:pt idx="273">
                  <c:v>2.5140034534081694</c:v>
                </c:pt>
                <c:pt idx="274">
                  <c:v>2.5330503626217475</c:v>
                </c:pt>
                <c:pt idx="275">
                  <c:v>2.5521809925017935</c:v>
                </c:pt>
                <c:pt idx="276">
                  <c:v>2.5713954766980893</c:v>
                </c:pt>
                <c:pt idx="277">
                  <c:v>2.5906939487872487</c:v>
                </c:pt>
                <c:pt idx="278">
                  <c:v>2.6100765422725649</c:v>
                </c:pt>
                <c:pt idx="279">
                  <c:v>2.6295433905838523</c:v>
                </c:pt>
                <c:pt idx="280">
                  <c:v>2.6490946270773028</c:v>
                </c:pt>
                <c:pt idx="281">
                  <c:v>2.6687303850353441</c:v>
                </c:pt>
                <c:pt idx="282">
                  <c:v>2.6884507976665075</c:v>
                </c:pt>
                <c:pt idx="283">
                  <c:v>2.7082559981053067</c:v>
                </c:pt>
                <c:pt idx="284">
                  <c:v>2.7281461194121075</c:v>
                </c:pt>
                <c:pt idx="285">
                  <c:v>2.7481212945730098</c:v>
                </c:pt>
                <c:pt idx="286">
                  <c:v>2.7681816564997495</c:v>
                </c:pt>
                <c:pt idx="287">
                  <c:v>2.7883273380295868</c:v>
                </c:pt>
                <c:pt idx="288">
                  <c:v>2.808558471925203</c:v>
                </c:pt>
                <c:pt idx="289">
                  <c:v>2.8288751908746121</c:v>
                </c:pt>
                <c:pt idx="290">
                  <c:v>2.8492776274910723</c:v>
                </c:pt>
                <c:pt idx="291">
                  <c:v>2.8697659143129961</c:v>
                </c:pt>
                <c:pt idx="292">
                  <c:v>2.890340183803878</c:v>
                </c:pt>
                <c:pt idx="293">
                  <c:v>2.9110005683522111</c:v>
                </c:pt>
                <c:pt idx="294">
                  <c:v>2.9317472002714311</c:v>
                </c:pt>
                <c:pt idx="295">
                  <c:v>2.9525802117998365</c:v>
                </c:pt>
                <c:pt idx="296">
                  <c:v>2.9734997351005359</c:v>
                </c:pt>
                <c:pt idx="297">
                  <c:v>2.994505902261388</c:v>
                </c:pt>
                <c:pt idx="298">
                  <c:v>3.0155988452949556</c:v>
                </c:pt>
                <c:pt idx="299">
                  <c:v>3.0367786961384486</c:v>
                </c:pt>
                <c:pt idx="300">
                  <c:v>3.0580455866536851</c:v>
                </c:pt>
                <c:pt idx="301">
                  <c:v>3.0793996486270512</c:v>
                </c:pt>
                <c:pt idx="302">
                  <c:v>3.1008410137694624</c:v>
                </c:pt>
                <c:pt idx="303">
                  <c:v>3.122369813716336</c:v>
                </c:pt>
                <c:pt idx="304">
                  <c:v>3.1439861800275519</c:v>
                </c:pt>
                <c:pt idx="305">
                  <c:v>3.1656902441874406</c:v>
                </c:pt>
                <c:pt idx="306">
                  <c:v>3.1874821376047517</c:v>
                </c:pt>
                <c:pt idx="307">
                  <c:v>3.2093619916126412</c:v>
                </c:pt>
                <c:pt idx="308">
                  <c:v>3.2313299374686526</c:v>
                </c:pt>
                <c:pt idx="309">
                  <c:v>3.2533861063547049</c:v>
                </c:pt>
                <c:pt idx="310">
                  <c:v>3.2755306293770889</c:v>
                </c:pt>
                <c:pt idx="311">
                  <c:v>3.2977636375664603</c:v>
                </c:pt>
                <c:pt idx="312">
                  <c:v>3.320085261877832</c:v>
                </c:pt>
                <c:pt idx="313">
                  <c:v>3.3424956331905782</c:v>
                </c:pt>
                <c:pt idx="314">
                  <c:v>3.3649948823084439</c:v>
                </c:pt>
                <c:pt idx="315">
                  <c:v>3.3875831399595402</c:v>
                </c:pt>
                <c:pt idx="316">
                  <c:v>3.4102605367963643</c:v>
                </c:pt>
                <c:pt idx="317">
                  <c:v>3.4330272033957985</c:v>
                </c:pt>
                <c:pt idx="318">
                  <c:v>3.4558832702591418</c:v>
                </c:pt>
                <c:pt idx="319">
                  <c:v>3.478828867812112</c:v>
                </c:pt>
                <c:pt idx="320">
                  <c:v>3.5018641264048691</c:v>
                </c:pt>
                <c:pt idx="321">
                  <c:v>3.5249891763120451</c:v>
                </c:pt>
                <c:pt idx="322">
                  <c:v>3.5482041477327599</c:v>
                </c:pt>
                <c:pt idx="323">
                  <c:v>3.5715091707906508</c:v>
                </c:pt>
                <c:pt idx="324">
                  <c:v>3.5949043755338992</c:v>
                </c:pt>
                <c:pt idx="325">
                  <c:v>3.6183898919352702</c:v>
                </c:pt>
                <c:pt idx="326">
                  <c:v>3.6419658498921361</c:v>
                </c:pt>
                <c:pt idx="327">
                  <c:v>3.6656323792265191</c:v>
                </c:pt>
                <c:pt idx="328">
                  <c:v>3.6893896096851253</c:v>
                </c:pt>
                <c:pt idx="329">
                  <c:v>3.7132376709393862</c:v>
                </c:pt>
                <c:pt idx="330">
                  <c:v>3.7371766925855003</c:v>
                </c:pt>
                <c:pt idx="331">
                  <c:v>3.7612068041444795</c:v>
                </c:pt>
                <c:pt idx="332">
                  <c:v>3.7853281350621857</c:v>
                </c:pt>
                <c:pt idx="333">
                  <c:v>3.8095408147093934</c:v>
                </c:pt>
                <c:pt idx="334">
                  <c:v>3.8338449723818209</c:v>
                </c:pt>
                <c:pt idx="335">
                  <c:v>3.858240737300199</c:v>
                </c:pt>
                <c:pt idx="336">
                  <c:v>3.8827282386103121</c:v>
                </c:pt>
                <c:pt idx="337">
                  <c:v>3.907307605383056</c:v>
                </c:pt>
                <c:pt idx="338">
                  <c:v>3.931978966614496</c:v>
                </c:pt>
                <c:pt idx="339">
                  <c:v>3.9567424512259222</c:v>
                </c:pt>
                <c:pt idx="340">
                  <c:v>3.9815981880639111</c:v>
                </c:pt>
                <c:pt idx="341">
                  <c:v>4.0065463059003799</c:v>
                </c:pt>
                <c:pt idx="342">
                  <c:v>4.0315869334326599</c:v>
                </c:pt>
                <c:pt idx="343">
                  <c:v>4.0567201992835535</c:v>
                </c:pt>
                <c:pt idx="344">
                  <c:v>4.0819462320013944</c:v>
                </c:pt>
                <c:pt idx="345">
                  <c:v>4.107265160060126</c:v>
                </c:pt>
                <c:pt idx="346">
                  <c:v>4.1326771118593619</c:v>
                </c:pt>
                <c:pt idx="347">
                  <c:v>4.1581822157244517</c:v>
                </c:pt>
                <c:pt idx="348">
                  <c:v>4.1837805999065614</c:v>
                </c:pt>
                <c:pt idx="349">
                  <c:v>4.2094723925827404</c:v>
                </c:pt>
                <c:pt idx="350">
                  <c:v>4.2352577218559864</c:v>
                </c:pt>
                <c:pt idx="351">
                  <c:v>4.2611367157553346</c:v>
                </c:pt>
                <c:pt idx="352">
                  <c:v>4.2871095022359214</c:v>
                </c:pt>
                <c:pt idx="353">
                  <c:v>4.3131762091790655</c:v>
                </c:pt>
                <c:pt idx="354">
                  <c:v>4.339336964392345</c:v>
                </c:pt>
                <c:pt idx="355">
                  <c:v>4.3655918956096746</c:v>
                </c:pt>
                <c:pt idx="356">
                  <c:v>4.3919411304913849</c:v>
                </c:pt>
                <c:pt idx="357">
                  <c:v>4.4183847966243066</c:v>
                </c:pt>
                <c:pt idx="358">
                  <c:v>4.4449230215218494</c:v>
                </c:pt>
                <c:pt idx="359">
                  <c:v>4.4715559326240824</c:v>
                </c:pt>
                <c:pt idx="360">
                  <c:v>4.4982836572978213</c:v>
                </c:pt>
                <c:pt idx="361">
                  <c:v>4.5251063228367121</c:v>
                </c:pt>
                <c:pt idx="362">
                  <c:v>4.552024056461315</c:v>
                </c:pt>
                <c:pt idx="363">
                  <c:v>4.5790369853191892</c:v>
                </c:pt>
                <c:pt idx="364">
                  <c:v>4.6061452364849851</c:v>
                </c:pt>
                <c:pt idx="365">
                  <c:v>4.6333489369605267</c:v>
                </c:pt>
                <c:pt idx="366">
                  <c:v>4.660648213674901</c:v>
                </c:pt>
                <c:pt idx="367">
                  <c:v>4.688043193484555</c:v>
                </c:pt>
                <c:pt idx="368">
                  <c:v>4.7155340031733672</c:v>
                </c:pt>
                <c:pt idx="369">
                  <c:v>4.7431207694527666</c:v>
                </c:pt>
                <c:pt idx="370">
                  <c:v>4.7708036189617919</c:v>
                </c:pt>
                <c:pt idx="371">
                  <c:v>4.7985826782672145</c:v>
                </c:pt>
                <c:pt idx="372">
                  <c:v>4.8264580738636074</c:v>
                </c:pt>
                <c:pt idx="373">
                  <c:v>4.8544299321734501</c:v>
                </c:pt>
                <c:pt idx="374">
                  <c:v>4.882498379547223</c:v>
                </c:pt>
                <c:pt idx="375">
                  <c:v>4.9106635422634994</c:v>
                </c:pt>
                <c:pt idx="376">
                  <c:v>4.9389255465290418</c:v>
                </c:pt>
                <c:pt idx="377">
                  <c:v>4.9672845184788965</c:v>
                </c:pt>
                <c:pt idx="378">
                  <c:v>4.9957405841764908</c:v>
                </c:pt>
                <c:pt idx="379">
                  <c:v>5.0242938696137323</c:v>
                </c:pt>
                <c:pt idx="380">
                  <c:v>5.0529445007111038</c:v>
                </c:pt>
                <c:pt idx="381">
                  <c:v>5.0816926033177641</c:v>
                </c:pt>
                <c:pt idx="382">
                  <c:v>5.1105383032116389</c:v>
                </c:pt>
                <c:pt idx="383">
                  <c:v>5.1394817260995334</c:v>
                </c:pt>
                <c:pt idx="384">
                  <c:v>5.1685229976172185</c:v>
                </c:pt>
                <c:pt idx="385">
                  <c:v>5.1976622433295363</c:v>
                </c:pt>
                <c:pt idx="386">
                  <c:v>5.2268995887305065</c:v>
                </c:pt>
                <c:pt idx="387">
                  <c:v>5.256235159243416</c:v>
                </c:pt>
                <c:pt idx="388">
                  <c:v>5.2856690802209227</c:v>
                </c:pt>
                <c:pt idx="389">
                  <c:v>5.3152014769451679</c:v>
                </c:pt>
                <c:pt idx="390">
                  <c:v>5.3448324746278635</c:v>
                </c:pt>
                <c:pt idx="391">
                  <c:v>5.3745621984104037</c:v>
                </c:pt>
                <c:pt idx="392">
                  <c:v>5.4043907733639669</c:v>
                </c:pt>
                <c:pt idx="393">
                  <c:v>5.4343183244896114</c:v>
                </c:pt>
                <c:pt idx="394">
                  <c:v>5.4643449767183894</c:v>
                </c:pt>
                <c:pt idx="395">
                  <c:v>5.4944708549114445</c:v>
                </c:pt>
                <c:pt idx="396">
                  <c:v>5.5246960838601131</c:v>
                </c:pt>
                <c:pt idx="397">
                  <c:v>5.5550207882860363</c:v>
                </c:pt>
                <c:pt idx="398">
                  <c:v>5.58544509284126</c:v>
                </c:pt>
                <c:pt idx="399">
                  <c:v>5.6159691221083383</c:v>
                </c:pt>
                <c:pt idx="400">
                  <c:v>5.6465930006004434</c:v>
                </c:pt>
                <c:pt idx="401">
                  <c:v>5.6773168527614635</c:v>
                </c:pt>
              </c:numCache>
            </c:numRef>
          </c:xVal>
          <c:yVal>
            <c:numRef>
              <c:f>'Beregninger scenarie 1'!$L$1538:$L$1939</c:f>
              <c:numCache>
                <c:formatCode>General</c:formatCode>
                <c:ptCount val="4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yVal>
          <c:smooth val="0"/>
        </c:ser>
        <c:ser>
          <c:idx val="2"/>
          <c:order val="2"/>
          <c:tx>
            <c:v>Vandspejlshøjde scenarie 1</c:v>
          </c:tx>
          <c:spPr>
            <a:ln>
              <a:solidFill>
                <a:srgbClr val="0070C0"/>
              </a:solidFill>
            </a:ln>
          </c:spPr>
          <c:marker>
            <c:symbol val="none"/>
          </c:marker>
          <c:xVal>
            <c:numRef>
              <c:f>'Beregninger scenarie 1'!$P$1538:$P$1939</c:f>
              <c:numCache>
                <c:formatCode>#,##0.00</c:formatCode>
                <c:ptCount val="402"/>
                <c:pt idx="0">
                  <c:v>0</c:v>
                </c:pt>
                <c:pt idx="1">
                  <c:v>0</c:v>
                </c:pt>
                <c:pt idx="2">
                  <c:v>1.5434877083766766E-4</c:v>
                </c:pt>
                <c:pt idx="3">
                  <c:v>4.8997719887710494E-4</c:v>
                </c:pt>
                <c:pt idx="4">
                  <c:v>9.6302284726086228E-4</c:v>
                </c:pt>
                <c:pt idx="5">
                  <c:v>1.5554706121220583E-3</c:v>
                </c:pt>
                <c:pt idx="6">
                  <c:v>2.2562678955523568E-3</c:v>
                </c:pt>
                <c:pt idx="7">
                  <c:v>3.0576602917599871E-3</c:v>
                </c:pt>
                <c:pt idx="8">
                  <c:v>3.9537955436374358E-3</c:v>
                </c:pt>
                <c:pt idx="9">
                  <c:v>4.9400475656757462E-3</c:v>
                </c:pt>
                <c:pt idx="10">
                  <c:v>6.012640474431466E-3</c:v>
                </c:pt>
                <c:pt idx="11">
                  <c:v>7.1684192393238989E-3</c:v>
                </c:pt>
                <c:pt idx="12">
                  <c:v>8.4047001385895072E-3</c:v>
                </c:pt>
                <c:pt idx="13">
                  <c:v>9.7191681972524317E-3</c:v>
                </c:pt>
                <c:pt idx="14">
                  <c:v>1.1109803994370953E-2</c:v>
                </c:pt>
                <c:pt idx="15">
                  <c:v>1.257482972356249E-2</c:v>
                </c:pt>
                <c:pt idx="16">
                  <c:v>1.411266837301851E-2</c:v>
                </c:pt>
                <c:pt idx="17">
                  <c:v>1.5721912137291072E-2</c:v>
                </c:pt>
                <c:pt idx="18">
                  <c:v>1.7401297503934321E-2</c:v>
                </c:pt>
                <c:pt idx="19">
                  <c:v>1.9149685279789004E-2</c:v>
                </c:pt>
                <c:pt idx="20">
                  <c:v>2.0966044347179358E-2</c:v>
                </c:pt>
                <c:pt idx="21">
                  <c:v>2.2849438286656462E-2</c:v>
                </c:pt>
                <c:pt idx="22">
                  <c:v>2.4799014237321473E-2</c:v>
                </c:pt>
                <c:pt idx="23">
                  <c:v>2.6813993528111552E-2</c:v>
                </c:pt>
                <c:pt idx="24">
                  <c:v>2.8893663728213687E-2</c:v>
                </c:pt>
                <c:pt idx="25">
                  <c:v>3.1037371847428698E-2</c:v>
                </c:pt>
                <c:pt idx="26">
                  <c:v>3.3244518477822803E-2</c:v>
                </c:pt>
                <c:pt idx="27">
                  <c:v>3.5514552712973671E-2</c:v>
                </c:pt>
                <c:pt idx="28">
                  <c:v>3.784696771499424E-2</c:v>
                </c:pt>
                <c:pt idx="29">
                  <c:v>4.0241296825352831E-2</c:v>
                </c:pt>
                <c:pt idx="30">
                  <c:v>4.2697110135438109E-2</c:v>
                </c:pt>
                <c:pt idx="31">
                  <c:v>4.5214011448352277E-2</c:v>
                </c:pt>
                <c:pt idx="32">
                  <c:v>4.7791635575642435E-2</c:v>
                </c:pt>
                <c:pt idx="33">
                  <c:v>5.042964592238984E-2</c:v>
                </c:pt>
                <c:pt idx="34">
                  <c:v>5.3127732321850502E-2</c:v>
                </c:pt>
                <c:pt idx="35">
                  <c:v>5.5885609087115581E-2</c:v>
                </c:pt>
                <c:pt idx="36">
                  <c:v>5.8703013252357723E-2</c:v>
                </c:pt>
                <c:pt idx="37">
                  <c:v>6.1579702980403397E-2</c:v>
                </c:pt>
                <c:pt idx="38">
                  <c:v>6.451545611680666E-2</c:v>
                </c:pt>
                <c:pt idx="39">
                  <c:v>6.7510068873446724E-2</c:v>
                </c:pt>
                <c:pt idx="40">
                  <c:v>7.056335462704344E-2</c:v>
                </c:pt>
                <c:pt idx="41">
                  <c:v>7.3675142819970063E-2</c:v>
                </c:pt>
                <c:pt idx="42">
                  <c:v>7.6845277952415122E-2</c:v>
                </c:pt>
                <c:pt idx="43">
                  <c:v>8.0073618656358522E-2</c:v>
                </c:pt>
                <c:pt idx="44">
                  <c:v>8.3360036843027965E-2</c:v>
                </c:pt>
                <c:pt idx="45">
                  <c:v>8.6704416916525862E-2</c:v>
                </c:pt>
                <c:pt idx="46">
                  <c:v>9.0106655047195144E-2</c:v>
                </c:pt>
                <c:pt idx="47">
                  <c:v>9.3566658499046093E-2</c:v>
                </c:pt>
                <c:pt idx="48">
                  <c:v>9.7084345006217168E-2</c:v>
                </c:pt>
                <c:pt idx="49">
                  <c:v>0.10065964219400866</c:v>
                </c:pt>
                <c:pt idx="50">
                  <c:v>0.10429248704051435</c:v>
                </c:pt>
                <c:pt idx="51">
                  <c:v>0.10798282537530692</c:v>
                </c:pt>
                <c:pt idx="52">
                  <c:v>0.1117306114120043</c:v>
                </c:pt>
                <c:pt idx="53">
                  <c:v>0.11553580731187076</c:v>
                </c:pt>
                <c:pt idx="54">
                  <c:v>0.11939838277589764</c:v>
                </c:pt>
                <c:pt idx="55">
                  <c:v>0.12331831466305747</c:v>
                </c:pt>
                <c:pt idx="56">
                  <c:v>0.12729558663265458</c:v>
                </c:pt>
                <c:pt idx="57">
                  <c:v>0.13133018880889005</c:v>
                </c:pt>
                <c:pt idx="58">
                  <c:v>0.13542211746593788</c:v>
                </c:pt>
                <c:pt idx="59">
                  <c:v>0.13957137473198447</c:v>
                </c:pt>
                <c:pt idx="60">
                  <c:v>0.1437779683108257</c:v>
                </c:pt>
                <c:pt idx="61">
                  <c:v>0.14804191121973975</c:v>
                </c:pt>
                <c:pt idx="62">
                  <c:v>0.15236322154246512</c:v>
                </c:pt>
                <c:pt idx="63">
                  <c:v>0.15674192219621771</c:v>
                </c:pt>
                <c:pt idx="64">
                  <c:v>0.16117804071176681</c:v>
                </c:pt>
                <c:pt idx="65">
                  <c:v>0.16567160902567479</c:v>
                </c:pt>
                <c:pt idx="66">
                  <c:v>0.1702226632838775</c:v>
                </c:pt>
                <c:pt idx="67">
                  <c:v>0.17483124365584926</c:v>
                </c:pt>
                <c:pt idx="68">
                  <c:v>0.17949739415865604</c:v>
                </c:pt>
                <c:pt idx="69">
                  <c:v>0.18422116249025688</c:v>
                </c:pt>
                <c:pt idx="70">
                  <c:v>0.18900259987146037</c:v>
                </c:pt>
                <c:pt idx="71">
                  <c:v>0.19384176089599087</c:v>
                </c:pt>
                <c:pt idx="72">
                  <c:v>0.19873870338815885</c:v>
                </c:pt>
                <c:pt idx="73">
                  <c:v>0.20369348826766745</c:v>
                </c:pt>
                <c:pt idx="74">
                  <c:v>0.20870617942112168</c:v>
                </c:pt>
                <c:pt idx="75">
                  <c:v>0.2137768435798382</c:v>
                </c:pt>
                <c:pt idx="76">
                  <c:v>0.21890555020358243</c:v>
                </c:pt>
                <c:pt idx="77">
                  <c:v>0.22409237136988525</c:v>
                </c:pt>
                <c:pt idx="78">
                  <c:v>0.22933738166861625</c:v>
                </c:pt>
                <c:pt idx="79">
                  <c:v>0.23464065810151441</c:v>
                </c:pt>
                <c:pt idx="80">
                  <c:v>0.24000227998639187</c:v>
                </c:pt>
                <c:pt idx="81">
                  <c:v>0.24542232886575421</c:v>
                </c:pt>
                <c:pt idx="82">
                  <c:v>0.25090088841958808</c:v>
                </c:pt>
                <c:pt idx="83">
                  <c:v>0.25643804438209272</c:v>
                </c:pt>
                <c:pt idx="84">
                  <c:v>0.26203388446213688</c:v>
                </c:pt>
                <c:pt idx="85">
                  <c:v>0.267688498267245</c:v>
                </c:pt>
                <c:pt idx="86">
                  <c:v>0.27340197723092452</c:v>
                </c:pt>
                <c:pt idx="87">
                  <c:v>0.27917441454315789</c:v>
                </c:pt>
                <c:pt idx="88">
                  <c:v>0.28500590508389506</c:v>
                </c:pt>
                <c:pt idx="89">
                  <c:v>0.29089654535939458</c:v>
                </c:pt>
                <c:pt idx="90">
                  <c:v>0.2968464334412621</c:v>
                </c:pt>
                <c:pt idx="91">
                  <c:v>0.30285566890805743</c:v>
                </c:pt>
                <c:pt idx="92">
                  <c:v>0.30892435278933528</c:v>
                </c:pt>
                <c:pt idx="93">
                  <c:v>0.31505258751200355</c:v>
                </c:pt>
                <c:pt idx="94">
                  <c:v>0.32124047684888268</c:v>
                </c:pt>
                <c:pt idx="95">
                  <c:v>0.32748812586936049</c:v>
                </c:pt>
                <c:pt idx="96">
                  <c:v>0.33379564089203934</c:v>
                </c:pt>
                <c:pt idx="97">
                  <c:v>0.34016312943928434</c:v>
                </c:pt>
                <c:pt idx="98">
                  <c:v>0.34659070019357729</c:v>
                </c:pt>
                <c:pt idx="99">
                  <c:v>0.35307846295559692</c:v>
                </c:pt>
                <c:pt idx="100">
                  <c:v>0.35962652860393951</c:v>
                </c:pt>
                <c:pt idx="101">
                  <c:v>0.36623500905640882</c:v>
                </c:pt>
                <c:pt idx="102">
                  <c:v>0.37290401723280125</c:v>
                </c:pt>
                <c:pt idx="103">
                  <c:v>0.37963366701911788</c:v>
                </c:pt>
                <c:pt idx="104">
                  <c:v>0.38642407323314004</c:v>
                </c:pt>
                <c:pt idx="105">
                  <c:v>0.39327535159130705</c:v>
                </c:pt>
                <c:pt idx="106">
                  <c:v>0.40018761867683855</c:v>
                </c:pt>
                <c:pt idx="107">
                  <c:v>0.40716099190904625</c:v>
                </c:pt>
                <c:pt idx="108">
                  <c:v>0.41419558951378271</c:v>
                </c:pt>
                <c:pt idx="109">
                  <c:v>0.42129153049498053</c:v>
                </c:pt>
                <c:pt idx="110">
                  <c:v>0.42844893460722955</c:v>
                </c:pt>
                <c:pt idx="111">
                  <c:v>0.4356679223293552</c:v>
                </c:pt>
                <c:pt idx="112">
                  <c:v>0.44294861483894754</c:v>
                </c:pt>
                <c:pt idx="113">
                  <c:v>0.45029113398780773</c:v>
                </c:pt>
                <c:pt idx="114">
                  <c:v>0.45769560227826911</c:v>
                </c:pt>
                <c:pt idx="115">
                  <c:v>0.46516214284035912</c:v>
                </c:pt>
                <c:pt idx="116">
                  <c:v>0.47269087940976579</c:v>
                </c:pt>
                <c:pt idx="117">
                  <c:v>0.48028193630657728</c:v>
                </c:pt>
                <c:pt idx="118">
                  <c:v>0.4879354384147615</c:v>
                </c:pt>
                <c:pt idx="119">
                  <c:v>0.4956515111623585</c:v>
                </c:pt>
                <c:pt idx="120">
                  <c:v>0.50343028050235128</c:v>
                </c:pt>
                <c:pt idx="121">
                  <c:v>0.51127187289419851</c:v>
                </c:pt>
                <c:pt idx="122">
                  <c:v>0.51917641528598935</c:v>
                </c:pt>
                <c:pt idx="123">
                  <c:v>0.52714403509720897</c:v>
                </c:pt>
                <c:pt idx="124">
                  <c:v>0.53517486020208127</c:v>
                </c:pt>
                <c:pt idx="125">
                  <c:v>0.54326901891347057</c:v>
                </c:pt>
                <c:pt idx="126">
                  <c:v>0.55142663996732388</c:v>
                </c:pt>
                <c:pt idx="127">
                  <c:v>0.55964785250762294</c:v>
                </c:pt>
                <c:pt idx="128">
                  <c:v>0.56793278607183895</c:v>
                </c:pt>
                <c:pt idx="129">
                  <c:v>0.57628157057686213</c:v>
                </c:pt>
                <c:pt idx="130">
                  <c:v>0.58469433630539158</c:v>
                </c:pt>
                <c:pt idx="131">
                  <c:v>0.59317121389276861</c:v>
                </c:pt>
                <c:pt idx="132">
                  <c:v>0.60171233431423576</c:v>
                </c:pt>
                <c:pt idx="133">
                  <c:v>0.61031782887260488</c:v>
                </c:pt>
                <c:pt idx="134">
                  <c:v>0.61898782918632445</c:v>
                </c:pt>
                <c:pt idx="135">
                  <c:v>0.6277224671779229</c:v>
                </c:pt>
                <c:pt idx="136">
                  <c:v>0.63652187506282387</c:v>
                </c:pt>
                <c:pt idx="137">
                  <c:v>0.64538618533851033</c:v>
                </c:pt>
                <c:pt idx="138">
                  <c:v>0.65431553077403481</c:v>
                </c:pt>
                <c:pt idx="139">
                  <c:v>0.66331004439985464</c:v>
                </c:pt>
                <c:pt idx="140">
                  <c:v>0.67236985949798722</c:v>
                </c:pt>
                <c:pt idx="141">
                  <c:v>0.68149510959246928</c:v>
                </c:pt>
                <c:pt idx="142">
                  <c:v>0.69068592844011156</c:v>
                </c:pt>
                <c:pt idx="143">
                  <c:v>0.69994245002154132</c:v>
                </c:pt>
                <c:pt idx="144">
                  <c:v>0.70926480853251694</c:v>
                </c:pt>
                <c:pt idx="145">
                  <c:v>0.71865313837550759</c:v>
                </c:pt>
                <c:pt idx="146">
                  <c:v>0.7281075741515326</c:v>
                </c:pt>
                <c:pt idx="147">
                  <c:v>0.7376282506522448</c:v>
                </c:pt>
                <c:pt idx="148">
                  <c:v>0.74721530285225746</c:v>
                </c:pt>
                <c:pt idx="149">
                  <c:v>0.75686886590169655</c:v>
                </c:pt>
                <c:pt idx="150">
                  <c:v>0.766589075118982</c:v>
                </c:pt>
                <c:pt idx="151">
                  <c:v>0.77637606598382103</c:v>
                </c:pt>
                <c:pt idx="152">
                  <c:v>0.78622997413041151</c:v>
                </c:pt>
                <c:pt idx="153">
                  <c:v>0.79615093534084902</c:v>
                </c:pt>
                <c:pt idx="154">
                  <c:v>0.80613908553872293</c:v>
                </c:pt>
                <c:pt idx="155">
                  <c:v>0.81619456078290886</c:v>
                </c:pt>
                <c:pt idx="156">
                  <c:v>0.82631749726153747</c:v>
                </c:pt>
                <c:pt idx="157">
                  <c:v>0.83650803128614348</c:v>
                </c:pt>
                <c:pt idx="158">
                  <c:v>0.8467662992859839</c:v>
                </c:pt>
                <c:pt idx="159">
                  <c:v>0.85709243780252142</c:v>
                </c:pt>
                <c:pt idx="160">
                  <c:v>0.86748658348406782</c:v>
                </c:pt>
                <c:pt idx="161">
                  <c:v>0.87794887308058411</c:v>
                </c:pt>
                <c:pt idx="162">
                  <c:v>0.88847944343862795</c:v>
                </c:pt>
                <c:pt idx="163">
                  <c:v>0.89907843149644728</c:v>
                </c:pt>
                <c:pt idx="164">
                  <c:v>0.90974597427921566</c:v>
                </c:pt>
                <c:pt idx="165">
                  <c:v>0.92048220889440224</c:v>
                </c:pt>
                <c:pt idx="166">
                  <c:v>0.93128727252727472</c:v>
                </c:pt>
                <c:pt idx="167">
                  <c:v>0.94216130243653018</c:v>
                </c:pt>
                <c:pt idx="168">
                  <c:v>0.95310443595004701</c:v>
                </c:pt>
                <c:pt idx="169">
                  <c:v>0.96411681046076203</c:v>
                </c:pt>
                <c:pt idx="170">
                  <c:v>0.97519856342266142</c:v>
                </c:pt>
                <c:pt idx="171">
                  <c:v>0.98634983234688134</c:v>
                </c:pt>
                <c:pt idx="172">
                  <c:v>0.99757075479792356</c:v>
                </c:pt>
                <c:pt idx="173">
                  <c:v>1.0088614683899739</c:v>
                </c:pt>
                <c:pt idx="174">
                  <c:v>1.0202221107833214</c:v>
                </c:pt>
                <c:pt idx="175">
                  <c:v>1.0316528196808861</c:v>
                </c:pt>
                <c:pt idx="176">
                  <c:v>1.043153732824831</c:v>
                </c:pt>
                <c:pt idx="177">
                  <c:v>1.0547249879932767</c:v>
                </c:pt>
                <c:pt idx="178">
                  <c:v>1.0663667229971068</c:v>
                </c:pt>
                <c:pt idx="179">
                  <c:v>1.0780790756768568</c:v>
                </c:pt>
                <c:pt idx="180">
                  <c:v>1.0898621838996922</c:v>
                </c:pt>
                <c:pt idx="181">
                  <c:v>1.1017161855564714</c:v>
                </c:pt>
                <c:pt idx="182">
                  <c:v>1.1136412185588853</c:v>
                </c:pt>
                <c:pt idx="183">
                  <c:v>1.1256374208366775</c:v>
                </c:pt>
                <c:pt idx="184">
                  <c:v>1.137704930334942</c:v>
                </c:pt>
                <c:pt idx="185">
                  <c:v>1.1498438850114918</c:v>
                </c:pt>
                <c:pt idx="186">
                  <c:v>1.1620544228343037</c:v>
                </c:pt>
                <c:pt idx="187">
                  <c:v>1.1743366817790271</c:v>
                </c:pt>
                <c:pt idx="188">
                  <c:v>1.186690799826567</c:v>
                </c:pt>
                <c:pt idx="189">
                  <c:v>1.1991169149607261</c:v>
                </c:pt>
                <c:pt idx="190">
                  <c:v>1.2116151651659186</c:v>
                </c:pt>
                <c:pt idx="191">
                  <c:v>1.22418568842494</c:v>
                </c:pt>
                <c:pt idx="192">
                  <c:v>1.2368286227167979</c:v>
                </c:pt>
                <c:pt idx="193">
                  <c:v>1.249544106014606</c:v>
                </c:pt>
                <c:pt idx="194">
                  <c:v>1.2623322762835294</c:v>
                </c:pt>
                <c:pt idx="195">
                  <c:v>1.2751932714787932</c:v>
                </c:pt>
                <c:pt idx="196">
                  <c:v>1.2881272295437314</c:v>
                </c:pt>
                <c:pt idx="197">
                  <c:v>1.301134288407908</c:v>
                </c:pt>
                <c:pt idx="198">
                  <c:v>1.3142145859852672</c:v>
                </c:pt>
                <c:pt idx="199">
                  <c:v>1.3273682601723533</c:v>
                </c:pt>
                <c:pt idx="200">
                  <c:v>1.3405954488465632</c:v>
                </c:pt>
                <c:pt idx="201">
                  <c:v>1.3538962898644544</c:v>
                </c:pt>
                <c:pt idx="202">
                  <c:v>1.367270921060098</c:v>
                </c:pt>
                <c:pt idx="203">
                  <c:v>1.3807194802434737</c:v>
                </c:pt>
                <c:pt idx="204">
                  <c:v>1.3942421051989067</c:v>
                </c:pt>
                <c:pt idx="205">
                  <c:v>1.4078389336835513</c:v>
                </c:pt>
                <c:pt idx="206">
                  <c:v>1.4215101034259126</c:v>
                </c:pt>
                <c:pt idx="207">
                  <c:v>1.4352557521244096</c:v>
                </c:pt>
                <c:pt idx="208">
                  <c:v>1.4490760174459709</c:v>
                </c:pt>
                <c:pt idx="209">
                  <c:v>1.4629710370246791</c:v>
                </c:pt>
                <c:pt idx="210">
                  <c:v>1.4769409484604408</c:v>
                </c:pt>
                <c:pt idx="211">
                  <c:v>1.490985889317703</c:v>
                </c:pt>
                <c:pt idx="212">
                  <c:v>1.505105997124192</c:v>
                </c:pt>
                <c:pt idx="213">
                  <c:v>1.5193014093696968</c:v>
                </c:pt>
                <c:pt idx="214">
                  <c:v>1.5335722635048807</c:v>
                </c:pt>
                <c:pt idx="215">
                  <c:v>1.5479186969401271</c:v>
                </c:pt>
                <c:pt idx="216">
                  <c:v>1.562340847044412</c:v>
                </c:pt>
                <c:pt idx="217">
                  <c:v>1.5768388511442126</c:v>
                </c:pt>
                <c:pt idx="218">
                  <c:v>1.591412846522444</c:v>
                </c:pt>
                <c:pt idx="219">
                  <c:v>1.6060629704174214</c:v>
                </c:pt>
                <c:pt idx="220">
                  <c:v>1.620789360021855</c:v>
                </c:pt>
                <c:pt idx="221">
                  <c:v>1.6355921524818686</c:v>
                </c:pt>
                <c:pt idx="222">
                  <c:v>1.6504714848960491</c:v>
                </c:pt>
                <c:pt idx="223">
                  <c:v>1.6654274943145182</c:v>
                </c:pt>
                <c:pt idx="224">
                  <c:v>1.6804603177380308</c:v>
                </c:pt>
                <c:pt idx="225">
                  <c:v>1.6955700921170969</c:v>
                </c:pt>
                <c:pt idx="226">
                  <c:v>1.710756954351133</c:v>
                </c:pt>
                <c:pt idx="227">
                  <c:v>1.7260210412876296</c:v>
                </c:pt>
                <c:pt idx="228">
                  <c:v>1.7413624897213444</c:v>
                </c:pt>
                <c:pt idx="229">
                  <c:v>1.7567814363935197</c:v>
                </c:pt>
                <c:pt idx="230">
                  <c:v>1.7722780179911206</c:v>
                </c:pt>
                <c:pt idx="231">
                  <c:v>1.7878523711460947</c:v>
                </c:pt>
                <c:pt idx="232">
                  <c:v>1.8035046324346471</c:v>
                </c:pt>
                <c:pt idx="233">
                  <c:v>1.8192349383765456</c:v>
                </c:pt>
                <c:pt idx="234">
                  <c:v>1.8350434254344359</c:v>
                </c:pt>
                <c:pt idx="235">
                  <c:v>1.8509302300131854</c:v>
                </c:pt>
                <c:pt idx="236">
                  <c:v>1.8668954884592337</c:v>
                </c:pt>
                <c:pt idx="237">
                  <c:v>1.8829393370599723</c:v>
                </c:pt>
                <c:pt idx="238">
                  <c:v>1.8990619120431382</c:v>
                </c:pt>
                <c:pt idx="239">
                  <c:v>1.9152633495762232</c:v>
                </c:pt>
                <c:pt idx="240">
                  <c:v>1.9315437857658999</c:v>
                </c:pt>
                <c:pt idx="241">
                  <c:v>1.9479033566574675</c:v>
                </c:pt>
                <c:pt idx="242">
                  <c:v>1.964342198234313</c:v>
                </c:pt>
                <c:pt idx="243">
                  <c:v>1.9808604464173845</c:v>
                </c:pt>
                <c:pt idx="244">
                  <c:v>1.9974582370646827</c:v>
                </c:pt>
                <c:pt idx="245">
                  <c:v>2.0141357059707676</c:v>
                </c:pt>
                <c:pt idx="246">
                  <c:v>2.0308929888662806</c:v>
                </c:pt>
                <c:pt idx="247">
                  <c:v>2.0477302214174742</c:v>
                </c:pt>
                <c:pt idx="248">
                  <c:v>2.0646475392257657</c:v>
                </c:pt>
                <c:pt idx="249">
                  <c:v>2.081645077827297</c:v>
                </c:pt>
                <c:pt idx="250">
                  <c:v>2.098722972692511</c:v>
                </c:pt>
                <c:pt idx="251">
                  <c:v>2.1158813592257388</c:v>
                </c:pt>
                <c:pt idx="252">
                  <c:v>2.133120372764802</c:v>
                </c:pt>
                <c:pt idx="253">
                  <c:v>2.1504401485806208</c:v>
                </c:pt>
                <c:pt idx="254">
                  <c:v>2.1678408218768492</c:v>
                </c:pt>
                <c:pt idx="255">
                  <c:v>2.1853225277895025</c:v>
                </c:pt>
                <c:pt idx="256">
                  <c:v>2.2028854013866073</c:v>
                </c:pt>
                <c:pt idx="257">
                  <c:v>2.2205295776678637</c:v>
                </c:pt>
                <c:pt idx="258">
                  <c:v>2.2382551915643143</c:v>
                </c:pt>
                <c:pt idx="259">
                  <c:v>2.2560623779380249</c:v>
                </c:pt>
                <c:pt idx="260">
                  <c:v>2.2739512715817742</c:v>
                </c:pt>
                <c:pt idx="261">
                  <c:v>2.2919220072187558</c:v>
                </c:pt>
                <c:pt idx="262">
                  <c:v>2.3099747195022946</c:v>
                </c:pt>
                <c:pt idx="263">
                  <c:v>2.3281095430155578</c:v>
                </c:pt>
                <c:pt idx="264">
                  <c:v>2.3463266122712931</c:v>
                </c:pt>
                <c:pt idx="265">
                  <c:v>2.3646260617115638</c:v>
                </c:pt>
                <c:pt idx="266">
                  <c:v>2.3830080257075013</c:v>
                </c:pt>
                <c:pt idx="267">
                  <c:v>2.4014726385590586</c:v>
                </c:pt>
                <c:pt idx="268">
                  <c:v>2.4200200344947773</c:v>
                </c:pt>
                <c:pt idx="269">
                  <c:v>2.4386503476715604</c:v>
                </c:pt>
                <c:pt idx="270">
                  <c:v>2.4573637121744594</c:v>
                </c:pt>
                <c:pt idx="271">
                  <c:v>2.4761602620164589</c:v>
                </c:pt>
                <c:pt idx="272">
                  <c:v>2.4950401311382762</c:v>
                </c:pt>
                <c:pt idx="273">
                  <c:v>2.5140034534081694</c:v>
                </c:pt>
                <c:pt idx="274">
                  <c:v>2.5330503626217475</c:v>
                </c:pt>
                <c:pt idx="275">
                  <c:v>2.5521809925017935</c:v>
                </c:pt>
                <c:pt idx="276">
                  <c:v>2.5713954766980893</c:v>
                </c:pt>
                <c:pt idx="277">
                  <c:v>2.5906939487872487</c:v>
                </c:pt>
                <c:pt idx="278">
                  <c:v>2.6100765422725649</c:v>
                </c:pt>
                <c:pt idx="279">
                  <c:v>2.6295433905838523</c:v>
                </c:pt>
                <c:pt idx="280">
                  <c:v>2.6490946270773028</c:v>
                </c:pt>
                <c:pt idx="281">
                  <c:v>2.6687303850353441</c:v>
                </c:pt>
                <c:pt idx="282">
                  <c:v>2.6884507976665075</c:v>
                </c:pt>
                <c:pt idx="283">
                  <c:v>2.7082559981053067</c:v>
                </c:pt>
                <c:pt idx="284">
                  <c:v>2.7281461194121075</c:v>
                </c:pt>
                <c:pt idx="285">
                  <c:v>2.7481212945730098</c:v>
                </c:pt>
                <c:pt idx="286">
                  <c:v>2.7681816564997495</c:v>
                </c:pt>
                <c:pt idx="287">
                  <c:v>2.7883273380295868</c:v>
                </c:pt>
                <c:pt idx="288">
                  <c:v>2.808558471925203</c:v>
                </c:pt>
                <c:pt idx="289">
                  <c:v>2.8288751908746121</c:v>
                </c:pt>
                <c:pt idx="290">
                  <c:v>2.8492776274910723</c:v>
                </c:pt>
                <c:pt idx="291">
                  <c:v>2.8697659143129961</c:v>
                </c:pt>
                <c:pt idx="292">
                  <c:v>2.890340183803878</c:v>
                </c:pt>
                <c:pt idx="293">
                  <c:v>2.9110005683522111</c:v>
                </c:pt>
                <c:pt idx="294">
                  <c:v>2.9317472002714311</c:v>
                </c:pt>
                <c:pt idx="295">
                  <c:v>2.9525802117998365</c:v>
                </c:pt>
                <c:pt idx="296">
                  <c:v>2.9734997351005359</c:v>
                </c:pt>
                <c:pt idx="297">
                  <c:v>2.994505902261388</c:v>
                </c:pt>
                <c:pt idx="298">
                  <c:v>3.0155988452949556</c:v>
                </c:pt>
                <c:pt idx="299">
                  <c:v>3.0367786961384486</c:v>
                </c:pt>
                <c:pt idx="300">
                  <c:v>3.0580455866536851</c:v>
                </c:pt>
                <c:pt idx="301">
                  <c:v>3.0793996486270512</c:v>
                </c:pt>
                <c:pt idx="302">
                  <c:v>3.1008410137694624</c:v>
                </c:pt>
                <c:pt idx="303">
                  <c:v>3.122369813716336</c:v>
                </c:pt>
                <c:pt idx="304">
                  <c:v>3.1439861800275519</c:v>
                </c:pt>
                <c:pt idx="305">
                  <c:v>3.1656902441874406</c:v>
                </c:pt>
                <c:pt idx="306">
                  <c:v>3.1874821376047517</c:v>
                </c:pt>
                <c:pt idx="307">
                  <c:v>3.2093619916126412</c:v>
                </c:pt>
                <c:pt idx="308">
                  <c:v>3.2313299374686526</c:v>
                </c:pt>
                <c:pt idx="309">
                  <c:v>3.2533861063547049</c:v>
                </c:pt>
                <c:pt idx="310">
                  <c:v>3.2755306293770889</c:v>
                </c:pt>
                <c:pt idx="311">
                  <c:v>3.2977636375664603</c:v>
                </c:pt>
                <c:pt idx="312">
                  <c:v>3.320085261877832</c:v>
                </c:pt>
                <c:pt idx="313">
                  <c:v>3.3424956331905782</c:v>
                </c:pt>
                <c:pt idx="314">
                  <c:v>3.3649948823084439</c:v>
                </c:pt>
                <c:pt idx="315">
                  <c:v>3.3875831399595402</c:v>
                </c:pt>
                <c:pt idx="316">
                  <c:v>3.4102605367963643</c:v>
                </c:pt>
                <c:pt idx="317">
                  <c:v>3.4330272033957985</c:v>
                </c:pt>
                <c:pt idx="318">
                  <c:v>3.4558832702591418</c:v>
                </c:pt>
                <c:pt idx="319">
                  <c:v>3.478828867812112</c:v>
                </c:pt>
                <c:pt idx="320">
                  <c:v>3.5018641264048691</c:v>
                </c:pt>
                <c:pt idx="321">
                  <c:v>3.5249891763120451</c:v>
                </c:pt>
                <c:pt idx="322">
                  <c:v>3.5482041477327599</c:v>
                </c:pt>
                <c:pt idx="323">
                  <c:v>3.5715091707906508</c:v>
                </c:pt>
                <c:pt idx="324">
                  <c:v>3.5949043755338992</c:v>
                </c:pt>
                <c:pt idx="325">
                  <c:v>3.6183898919352702</c:v>
                </c:pt>
                <c:pt idx="326">
                  <c:v>3.6419658498921361</c:v>
                </c:pt>
                <c:pt idx="327">
                  <c:v>3.6656323792265191</c:v>
                </c:pt>
                <c:pt idx="328">
                  <c:v>3.6893896096851253</c:v>
                </c:pt>
                <c:pt idx="329">
                  <c:v>3.7132376709393862</c:v>
                </c:pt>
                <c:pt idx="330">
                  <c:v>3.7371766925855003</c:v>
                </c:pt>
                <c:pt idx="331">
                  <c:v>3.7612068041444795</c:v>
                </c:pt>
                <c:pt idx="332">
                  <c:v>3.7853281350621857</c:v>
                </c:pt>
                <c:pt idx="333">
                  <c:v>3.8095408147093934</c:v>
                </c:pt>
                <c:pt idx="334">
                  <c:v>3.8338449723818209</c:v>
                </c:pt>
                <c:pt idx="335">
                  <c:v>3.858240737300199</c:v>
                </c:pt>
                <c:pt idx="336">
                  <c:v>3.8827282386103121</c:v>
                </c:pt>
                <c:pt idx="337">
                  <c:v>3.907307605383056</c:v>
                </c:pt>
                <c:pt idx="338">
                  <c:v>3.931978966614496</c:v>
                </c:pt>
                <c:pt idx="339">
                  <c:v>3.9567424512259222</c:v>
                </c:pt>
                <c:pt idx="340">
                  <c:v>3.9815981880639111</c:v>
                </c:pt>
                <c:pt idx="341">
                  <c:v>4.0065463059003799</c:v>
                </c:pt>
                <c:pt idx="342">
                  <c:v>4.0315869334326599</c:v>
                </c:pt>
                <c:pt idx="343">
                  <c:v>4.0567201992835535</c:v>
                </c:pt>
                <c:pt idx="344">
                  <c:v>4.0819462320013944</c:v>
                </c:pt>
                <c:pt idx="345">
                  <c:v>4.107265160060126</c:v>
                </c:pt>
                <c:pt idx="346">
                  <c:v>4.1326771118593619</c:v>
                </c:pt>
                <c:pt idx="347">
                  <c:v>4.1581822157244517</c:v>
                </c:pt>
                <c:pt idx="348">
                  <c:v>4.1837805999065614</c:v>
                </c:pt>
                <c:pt idx="349">
                  <c:v>4.2094723925827404</c:v>
                </c:pt>
                <c:pt idx="350">
                  <c:v>4.2352577218559864</c:v>
                </c:pt>
                <c:pt idx="351">
                  <c:v>4.2611367157553346</c:v>
                </c:pt>
                <c:pt idx="352">
                  <c:v>4.2871095022359214</c:v>
                </c:pt>
                <c:pt idx="353">
                  <c:v>4.3131762091790655</c:v>
                </c:pt>
                <c:pt idx="354">
                  <c:v>4.339336964392345</c:v>
                </c:pt>
                <c:pt idx="355">
                  <c:v>4.3655918956096746</c:v>
                </c:pt>
                <c:pt idx="356">
                  <c:v>4.3919411304913849</c:v>
                </c:pt>
                <c:pt idx="357">
                  <c:v>4.4183847966243066</c:v>
                </c:pt>
                <c:pt idx="358">
                  <c:v>4.4449230215218494</c:v>
                </c:pt>
                <c:pt idx="359">
                  <c:v>4.4715559326240824</c:v>
                </c:pt>
                <c:pt idx="360">
                  <c:v>4.4982836572978213</c:v>
                </c:pt>
                <c:pt idx="361">
                  <c:v>4.5251063228367121</c:v>
                </c:pt>
                <c:pt idx="362">
                  <c:v>4.552024056461315</c:v>
                </c:pt>
                <c:pt idx="363">
                  <c:v>4.5790369853191892</c:v>
                </c:pt>
                <c:pt idx="364">
                  <c:v>4.6061452364849851</c:v>
                </c:pt>
                <c:pt idx="365">
                  <c:v>4.6333489369605267</c:v>
                </c:pt>
                <c:pt idx="366">
                  <c:v>4.660648213674901</c:v>
                </c:pt>
                <c:pt idx="367">
                  <c:v>4.688043193484555</c:v>
                </c:pt>
                <c:pt idx="368">
                  <c:v>4.7155340031733672</c:v>
                </c:pt>
                <c:pt idx="369">
                  <c:v>4.7431207694527666</c:v>
                </c:pt>
                <c:pt idx="370">
                  <c:v>4.7708036189617919</c:v>
                </c:pt>
                <c:pt idx="371">
                  <c:v>4.7985826782672145</c:v>
                </c:pt>
                <c:pt idx="372">
                  <c:v>4.8264580738636074</c:v>
                </c:pt>
                <c:pt idx="373">
                  <c:v>4.8544299321734501</c:v>
                </c:pt>
                <c:pt idx="374">
                  <c:v>4.882498379547223</c:v>
                </c:pt>
                <c:pt idx="375">
                  <c:v>4.9106635422634994</c:v>
                </c:pt>
                <c:pt idx="376">
                  <c:v>4.9389255465290418</c:v>
                </c:pt>
                <c:pt idx="377">
                  <c:v>4.9672845184788965</c:v>
                </c:pt>
                <c:pt idx="378">
                  <c:v>4.9957405841764908</c:v>
                </c:pt>
                <c:pt idx="379">
                  <c:v>5.0242938696137323</c:v>
                </c:pt>
                <c:pt idx="380">
                  <c:v>5.0529445007111038</c:v>
                </c:pt>
                <c:pt idx="381">
                  <c:v>5.0816926033177641</c:v>
                </c:pt>
                <c:pt idx="382">
                  <c:v>5.1105383032116389</c:v>
                </c:pt>
                <c:pt idx="383">
                  <c:v>5.1394817260995334</c:v>
                </c:pt>
                <c:pt idx="384">
                  <c:v>5.1685229976172185</c:v>
                </c:pt>
                <c:pt idx="385">
                  <c:v>5.1976622433295363</c:v>
                </c:pt>
                <c:pt idx="386">
                  <c:v>5.2268995887305065</c:v>
                </c:pt>
                <c:pt idx="387">
                  <c:v>5.256235159243416</c:v>
                </c:pt>
                <c:pt idx="388">
                  <c:v>5.2856690802209227</c:v>
                </c:pt>
                <c:pt idx="389">
                  <c:v>5.3152014769451679</c:v>
                </c:pt>
                <c:pt idx="390">
                  <c:v>5.3448324746278635</c:v>
                </c:pt>
                <c:pt idx="391">
                  <c:v>5.3745621984104037</c:v>
                </c:pt>
                <c:pt idx="392">
                  <c:v>5.4043907733639669</c:v>
                </c:pt>
                <c:pt idx="393">
                  <c:v>5.4343183244896114</c:v>
                </c:pt>
                <c:pt idx="394">
                  <c:v>5.4643449767183894</c:v>
                </c:pt>
                <c:pt idx="395">
                  <c:v>5.4944708549114445</c:v>
                </c:pt>
                <c:pt idx="396">
                  <c:v>5.5246960838601131</c:v>
                </c:pt>
                <c:pt idx="397">
                  <c:v>5.5550207882860363</c:v>
                </c:pt>
                <c:pt idx="398">
                  <c:v>5.58544509284126</c:v>
                </c:pt>
                <c:pt idx="399">
                  <c:v>5.6159691221083383</c:v>
                </c:pt>
                <c:pt idx="400">
                  <c:v>5.6465930006004434</c:v>
                </c:pt>
                <c:pt idx="401">
                  <c:v>5.6773168527614635</c:v>
                </c:pt>
              </c:numCache>
            </c:numRef>
          </c:xVal>
          <c:yVal>
            <c:numRef>
              <c:f>'Beregninger scenarie 1'!$M$1538:$M$1939</c:f>
              <c:numCache>
                <c:formatCode>General</c:formatCode>
                <c:ptCount val="40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numCache>
            </c:numRef>
          </c:yVal>
          <c:smooth val="0"/>
        </c:ser>
        <c:ser>
          <c:idx val="3"/>
          <c:order val="3"/>
          <c:tx>
            <c:v>mm nedbør i fht vandstand scenarie 2</c:v>
          </c:tx>
          <c:spPr>
            <a:ln>
              <a:solidFill>
                <a:srgbClr val="FF0000"/>
              </a:solidFill>
              <a:prstDash val="sysDash"/>
            </a:ln>
          </c:spPr>
          <c:marker>
            <c:symbol val="none"/>
          </c:marker>
          <c:xVal>
            <c:numRef>
              <c:f>'Beregninger scenarie 2'!$P$1538:$P$1939</c:f>
              <c:numCache>
                <c:formatCode>#,##0.00</c:formatCode>
                <c:ptCount val="402"/>
                <c:pt idx="0">
                  <c:v>0</c:v>
                </c:pt>
                <c:pt idx="1">
                  <c:v>0</c:v>
                </c:pt>
                <c:pt idx="2">
                  <c:v>1.5434877083766766E-4</c:v>
                </c:pt>
                <c:pt idx="3">
                  <c:v>4.8997719887710494E-4</c:v>
                </c:pt>
                <c:pt idx="4">
                  <c:v>9.6302284726086228E-4</c:v>
                </c:pt>
                <c:pt idx="5">
                  <c:v>1.5554706121220583E-3</c:v>
                </c:pt>
                <c:pt idx="6">
                  <c:v>2.2562678955523568E-3</c:v>
                </c:pt>
                <c:pt idx="7">
                  <c:v>3.0576602917599871E-3</c:v>
                </c:pt>
                <c:pt idx="8">
                  <c:v>3.9537955436374358E-3</c:v>
                </c:pt>
                <c:pt idx="9">
                  <c:v>4.9400475656757462E-3</c:v>
                </c:pt>
                <c:pt idx="10">
                  <c:v>6.012640474431466E-3</c:v>
                </c:pt>
                <c:pt idx="11">
                  <c:v>7.1684192393238989E-3</c:v>
                </c:pt>
                <c:pt idx="12">
                  <c:v>8.4047001385895072E-3</c:v>
                </c:pt>
                <c:pt idx="13">
                  <c:v>9.7191681972524317E-3</c:v>
                </c:pt>
                <c:pt idx="14">
                  <c:v>1.1109803994370953E-2</c:v>
                </c:pt>
                <c:pt idx="15">
                  <c:v>1.257482972356249E-2</c:v>
                </c:pt>
                <c:pt idx="16">
                  <c:v>1.411266837301851E-2</c:v>
                </c:pt>
                <c:pt idx="17">
                  <c:v>1.5721912137291072E-2</c:v>
                </c:pt>
                <c:pt idx="18">
                  <c:v>1.7401297503934321E-2</c:v>
                </c:pt>
                <c:pt idx="19">
                  <c:v>1.9149685279789004E-2</c:v>
                </c:pt>
                <c:pt idx="20">
                  <c:v>2.0966044347179358E-2</c:v>
                </c:pt>
                <c:pt idx="21">
                  <c:v>2.2849438286656462E-2</c:v>
                </c:pt>
                <c:pt idx="22">
                  <c:v>2.4799014237321473E-2</c:v>
                </c:pt>
                <c:pt idx="23">
                  <c:v>2.6813993528111552E-2</c:v>
                </c:pt>
                <c:pt idx="24">
                  <c:v>2.8893663728213687E-2</c:v>
                </c:pt>
                <c:pt idx="25">
                  <c:v>3.1037371847428698E-2</c:v>
                </c:pt>
                <c:pt idx="26">
                  <c:v>3.3244518477822803E-2</c:v>
                </c:pt>
                <c:pt idx="27">
                  <c:v>3.5514552712973671E-2</c:v>
                </c:pt>
                <c:pt idx="28">
                  <c:v>3.784696771499424E-2</c:v>
                </c:pt>
                <c:pt idx="29">
                  <c:v>4.0241296825352831E-2</c:v>
                </c:pt>
                <c:pt idx="30">
                  <c:v>4.2697110135438109E-2</c:v>
                </c:pt>
                <c:pt idx="31">
                  <c:v>4.5214011448352277E-2</c:v>
                </c:pt>
                <c:pt idx="32">
                  <c:v>4.7791635575642435E-2</c:v>
                </c:pt>
                <c:pt idx="33">
                  <c:v>5.042964592238984E-2</c:v>
                </c:pt>
                <c:pt idx="34">
                  <c:v>5.3127732321850502E-2</c:v>
                </c:pt>
                <c:pt idx="35">
                  <c:v>5.5885609087115581E-2</c:v>
                </c:pt>
                <c:pt idx="36">
                  <c:v>5.8703013252357723E-2</c:v>
                </c:pt>
                <c:pt idx="37">
                  <c:v>6.1579702980403397E-2</c:v>
                </c:pt>
                <c:pt idx="38">
                  <c:v>6.451545611680666E-2</c:v>
                </c:pt>
                <c:pt idx="39">
                  <c:v>6.7510068873446724E-2</c:v>
                </c:pt>
                <c:pt idx="40">
                  <c:v>7.056335462704344E-2</c:v>
                </c:pt>
                <c:pt idx="41">
                  <c:v>7.3675142819970063E-2</c:v>
                </c:pt>
                <c:pt idx="42">
                  <c:v>7.6845277952415122E-2</c:v>
                </c:pt>
                <c:pt idx="43">
                  <c:v>8.0073618656358522E-2</c:v>
                </c:pt>
                <c:pt idx="44">
                  <c:v>8.3360036843027965E-2</c:v>
                </c:pt>
                <c:pt idx="45">
                  <c:v>8.6704416916525862E-2</c:v>
                </c:pt>
                <c:pt idx="46">
                  <c:v>9.0106655047195144E-2</c:v>
                </c:pt>
                <c:pt idx="47">
                  <c:v>9.3566658499046093E-2</c:v>
                </c:pt>
                <c:pt idx="48">
                  <c:v>9.7084345006217168E-2</c:v>
                </c:pt>
                <c:pt idx="49">
                  <c:v>0.10065964219400866</c:v>
                </c:pt>
                <c:pt idx="50">
                  <c:v>0.10429248704051435</c:v>
                </c:pt>
                <c:pt idx="51">
                  <c:v>0.10798282537530692</c:v>
                </c:pt>
                <c:pt idx="52">
                  <c:v>0.1117306114120043</c:v>
                </c:pt>
                <c:pt idx="53">
                  <c:v>0.11553580731187076</c:v>
                </c:pt>
                <c:pt idx="54">
                  <c:v>0.11939838277589764</c:v>
                </c:pt>
                <c:pt idx="55">
                  <c:v>0.12331831466305747</c:v>
                </c:pt>
                <c:pt idx="56">
                  <c:v>0.12729558663265458</c:v>
                </c:pt>
                <c:pt idx="57">
                  <c:v>0.13133018880889005</c:v>
                </c:pt>
                <c:pt idx="58">
                  <c:v>0.13542211746593788</c:v>
                </c:pt>
                <c:pt idx="59">
                  <c:v>0.13957137473198447</c:v>
                </c:pt>
                <c:pt idx="60">
                  <c:v>0.1437779683108257</c:v>
                </c:pt>
                <c:pt idx="61">
                  <c:v>0.14804191121973975</c:v>
                </c:pt>
                <c:pt idx="62">
                  <c:v>0.15236322154246512</c:v>
                </c:pt>
                <c:pt idx="63">
                  <c:v>0.15674192219621771</c:v>
                </c:pt>
                <c:pt idx="64">
                  <c:v>0.16117804071176681</c:v>
                </c:pt>
                <c:pt idx="65">
                  <c:v>0.16567160902567479</c:v>
                </c:pt>
                <c:pt idx="66">
                  <c:v>0.1702226632838775</c:v>
                </c:pt>
                <c:pt idx="67">
                  <c:v>0.17483124365584926</c:v>
                </c:pt>
                <c:pt idx="68">
                  <c:v>0.17949739415865604</c:v>
                </c:pt>
                <c:pt idx="69">
                  <c:v>0.18422116249025688</c:v>
                </c:pt>
                <c:pt idx="70">
                  <c:v>0.18900259987146037</c:v>
                </c:pt>
                <c:pt idx="71">
                  <c:v>0.19384176089599087</c:v>
                </c:pt>
                <c:pt idx="72">
                  <c:v>0.19873870338815885</c:v>
                </c:pt>
                <c:pt idx="73">
                  <c:v>0.20369348826766745</c:v>
                </c:pt>
                <c:pt idx="74">
                  <c:v>0.20870617942112168</c:v>
                </c:pt>
                <c:pt idx="75">
                  <c:v>0.2137768435798382</c:v>
                </c:pt>
                <c:pt idx="76">
                  <c:v>0.21890555020358243</c:v>
                </c:pt>
                <c:pt idx="77">
                  <c:v>0.22409237136988525</c:v>
                </c:pt>
                <c:pt idx="78">
                  <c:v>0.22933738166861625</c:v>
                </c:pt>
                <c:pt idx="79">
                  <c:v>0.23464065810151441</c:v>
                </c:pt>
                <c:pt idx="80">
                  <c:v>0.24000227998639187</c:v>
                </c:pt>
                <c:pt idx="81">
                  <c:v>0.24542232886575421</c:v>
                </c:pt>
                <c:pt idx="82">
                  <c:v>0.25090088841958808</c:v>
                </c:pt>
                <c:pt idx="83">
                  <c:v>0.25643804438209272</c:v>
                </c:pt>
                <c:pt idx="84">
                  <c:v>0.26203388446213688</c:v>
                </c:pt>
                <c:pt idx="85">
                  <c:v>0.267688498267245</c:v>
                </c:pt>
                <c:pt idx="86">
                  <c:v>0.27340197723092452</c:v>
                </c:pt>
                <c:pt idx="87">
                  <c:v>0.27917441454315789</c:v>
                </c:pt>
                <c:pt idx="88">
                  <c:v>0.28500590508389506</c:v>
                </c:pt>
                <c:pt idx="89">
                  <c:v>0.29089654535939458</c:v>
                </c:pt>
                <c:pt idx="90">
                  <c:v>0.2968464334412621</c:v>
                </c:pt>
                <c:pt idx="91">
                  <c:v>0.30285566890805743</c:v>
                </c:pt>
                <c:pt idx="92">
                  <c:v>0.30892435278933528</c:v>
                </c:pt>
                <c:pt idx="93">
                  <c:v>0.31505258751200355</c:v>
                </c:pt>
                <c:pt idx="94">
                  <c:v>0.32124047684888268</c:v>
                </c:pt>
                <c:pt idx="95">
                  <c:v>0.32748812586936049</c:v>
                </c:pt>
                <c:pt idx="96">
                  <c:v>0.33379564089203934</c:v>
                </c:pt>
                <c:pt idx="97">
                  <c:v>0.34016312943928434</c:v>
                </c:pt>
                <c:pt idx="98">
                  <c:v>0.34659070019357729</c:v>
                </c:pt>
                <c:pt idx="99">
                  <c:v>0.35307846295559692</c:v>
                </c:pt>
                <c:pt idx="100">
                  <c:v>0.35962652860393951</c:v>
                </c:pt>
                <c:pt idx="101">
                  <c:v>0.36623500905640882</c:v>
                </c:pt>
                <c:pt idx="102">
                  <c:v>0.37290401723280125</c:v>
                </c:pt>
                <c:pt idx="103">
                  <c:v>0.37963366701911788</c:v>
                </c:pt>
                <c:pt idx="104">
                  <c:v>0.38642407323314004</c:v>
                </c:pt>
                <c:pt idx="105">
                  <c:v>0.39327535159130705</c:v>
                </c:pt>
                <c:pt idx="106">
                  <c:v>0.40018761867683855</c:v>
                </c:pt>
                <c:pt idx="107">
                  <c:v>0.40716099190904625</c:v>
                </c:pt>
                <c:pt idx="108">
                  <c:v>0.41419558951378271</c:v>
                </c:pt>
                <c:pt idx="109">
                  <c:v>0.42129153049498053</c:v>
                </c:pt>
                <c:pt idx="110">
                  <c:v>0.42844893460722955</c:v>
                </c:pt>
                <c:pt idx="111">
                  <c:v>0.4356679223293552</c:v>
                </c:pt>
                <c:pt idx="112">
                  <c:v>0.44294861483894754</c:v>
                </c:pt>
                <c:pt idx="113">
                  <c:v>0.45029113398780773</c:v>
                </c:pt>
                <c:pt idx="114">
                  <c:v>0.45769560227826911</c:v>
                </c:pt>
                <c:pt idx="115">
                  <c:v>0.46516214284035912</c:v>
                </c:pt>
                <c:pt idx="116">
                  <c:v>0.47269087940976579</c:v>
                </c:pt>
                <c:pt idx="117">
                  <c:v>0.48028193630657728</c:v>
                </c:pt>
                <c:pt idx="118">
                  <c:v>0.4879354384147615</c:v>
                </c:pt>
                <c:pt idx="119">
                  <c:v>0.4956515111623585</c:v>
                </c:pt>
                <c:pt idx="120">
                  <c:v>0.50343028050235128</c:v>
                </c:pt>
                <c:pt idx="121">
                  <c:v>0.51127187289419851</c:v>
                </c:pt>
                <c:pt idx="122">
                  <c:v>0.51917641528598935</c:v>
                </c:pt>
                <c:pt idx="123">
                  <c:v>0.52714403509720897</c:v>
                </c:pt>
                <c:pt idx="124">
                  <c:v>0.53517486020208127</c:v>
                </c:pt>
                <c:pt idx="125">
                  <c:v>0.54326901891347057</c:v>
                </c:pt>
                <c:pt idx="126">
                  <c:v>0.55142663996732388</c:v>
                </c:pt>
                <c:pt idx="127">
                  <c:v>0.55964785250762294</c:v>
                </c:pt>
                <c:pt idx="128">
                  <c:v>0.56793278607183895</c:v>
                </c:pt>
                <c:pt idx="129">
                  <c:v>0.57628157057686213</c:v>
                </c:pt>
                <c:pt idx="130">
                  <c:v>0.58469433630539158</c:v>
                </c:pt>
                <c:pt idx="131">
                  <c:v>0.59317121389276861</c:v>
                </c:pt>
                <c:pt idx="132">
                  <c:v>0.60171233431423576</c:v>
                </c:pt>
                <c:pt idx="133">
                  <c:v>0.61031782887260488</c:v>
                </c:pt>
                <c:pt idx="134">
                  <c:v>0.61898782918632445</c:v>
                </c:pt>
                <c:pt idx="135">
                  <c:v>0.6277224671779229</c:v>
                </c:pt>
                <c:pt idx="136">
                  <c:v>0.63652187506282387</c:v>
                </c:pt>
                <c:pt idx="137">
                  <c:v>0.64538618533851033</c:v>
                </c:pt>
                <c:pt idx="138">
                  <c:v>0.65431553077403481</c:v>
                </c:pt>
                <c:pt idx="139">
                  <c:v>0.66331004439985464</c:v>
                </c:pt>
                <c:pt idx="140">
                  <c:v>0.67236985949798722</c:v>
                </c:pt>
                <c:pt idx="141">
                  <c:v>0.68149510959246928</c:v>
                </c:pt>
                <c:pt idx="142">
                  <c:v>0.69068592844011156</c:v>
                </c:pt>
                <c:pt idx="143">
                  <c:v>0.69994245002154132</c:v>
                </c:pt>
                <c:pt idx="144">
                  <c:v>0.70926480853251694</c:v>
                </c:pt>
                <c:pt idx="145">
                  <c:v>0.71865313837550759</c:v>
                </c:pt>
                <c:pt idx="146">
                  <c:v>0.7281075741515326</c:v>
                </c:pt>
                <c:pt idx="147">
                  <c:v>0.7376282506522448</c:v>
                </c:pt>
                <c:pt idx="148">
                  <c:v>0.74721530285225746</c:v>
                </c:pt>
                <c:pt idx="149">
                  <c:v>0.75686886590169655</c:v>
                </c:pt>
                <c:pt idx="150">
                  <c:v>0.766589075118982</c:v>
                </c:pt>
                <c:pt idx="151">
                  <c:v>0.77637606598382103</c:v>
                </c:pt>
                <c:pt idx="152">
                  <c:v>0.78622997413041151</c:v>
                </c:pt>
                <c:pt idx="153">
                  <c:v>0.79615093534084902</c:v>
                </c:pt>
                <c:pt idx="154">
                  <c:v>0.80613908553872293</c:v>
                </c:pt>
                <c:pt idx="155">
                  <c:v>0.81619456078290886</c:v>
                </c:pt>
                <c:pt idx="156">
                  <c:v>0.82631749726153747</c:v>
                </c:pt>
                <c:pt idx="157">
                  <c:v>0.83650803128614348</c:v>
                </c:pt>
                <c:pt idx="158">
                  <c:v>0.8467662992859839</c:v>
                </c:pt>
                <c:pt idx="159">
                  <c:v>0.85709243780252142</c:v>
                </c:pt>
                <c:pt idx="160">
                  <c:v>0.86748658348406782</c:v>
                </c:pt>
                <c:pt idx="161">
                  <c:v>0.87794887308058411</c:v>
                </c:pt>
                <c:pt idx="162">
                  <c:v>0.88847944343862795</c:v>
                </c:pt>
                <c:pt idx="163">
                  <c:v>0.89907843149644728</c:v>
                </c:pt>
                <c:pt idx="164">
                  <c:v>0.90974597427921566</c:v>
                </c:pt>
                <c:pt idx="165">
                  <c:v>0.92048220889440224</c:v>
                </c:pt>
                <c:pt idx="166">
                  <c:v>0.93128727252727472</c:v>
                </c:pt>
                <c:pt idx="167">
                  <c:v>0.94216130243653018</c:v>
                </c:pt>
                <c:pt idx="168">
                  <c:v>0.95310443595004701</c:v>
                </c:pt>
                <c:pt idx="169">
                  <c:v>0.96411681046076203</c:v>
                </c:pt>
                <c:pt idx="170">
                  <c:v>0.97519856342266142</c:v>
                </c:pt>
                <c:pt idx="171">
                  <c:v>0.98634983234688134</c:v>
                </c:pt>
                <c:pt idx="172">
                  <c:v>0.99757075479792356</c:v>
                </c:pt>
                <c:pt idx="173">
                  <c:v>1.0088614683899739</c:v>
                </c:pt>
                <c:pt idx="174">
                  <c:v>1.0202221107833214</c:v>
                </c:pt>
                <c:pt idx="175">
                  <c:v>1.0316528196808861</c:v>
                </c:pt>
                <c:pt idx="176">
                  <c:v>1.043153732824831</c:v>
                </c:pt>
                <c:pt idx="177">
                  <c:v>1.0547249879932767</c:v>
                </c:pt>
                <c:pt idx="178">
                  <c:v>1.0663667229971068</c:v>
                </c:pt>
                <c:pt idx="179">
                  <c:v>1.0780790756768568</c:v>
                </c:pt>
                <c:pt idx="180">
                  <c:v>1.0898621838996922</c:v>
                </c:pt>
                <c:pt idx="181">
                  <c:v>1.1017161855564714</c:v>
                </c:pt>
                <c:pt idx="182">
                  <c:v>1.1136412185588853</c:v>
                </c:pt>
                <c:pt idx="183">
                  <c:v>1.1256374208366775</c:v>
                </c:pt>
                <c:pt idx="184">
                  <c:v>1.137704930334942</c:v>
                </c:pt>
                <c:pt idx="185">
                  <c:v>1.1498438850114918</c:v>
                </c:pt>
                <c:pt idx="186">
                  <c:v>1.1620544228343037</c:v>
                </c:pt>
                <c:pt idx="187">
                  <c:v>1.1743366817790271</c:v>
                </c:pt>
                <c:pt idx="188">
                  <c:v>1.186690799826567</c:v>
                </c:pt>
                <c:pt idx="189">
                  <c:v>1.1991169149607261</c:v>
                </c:pt>
                <c:pt idx="190">
                  <c:v>1.2116151651659186</c:v>
                </c:pt>
                <c:pt idx="191">
                  <c:v>1.22418568842494</c:v>
                </c:pt>
                <c:pt idx="192">
                  <c:v>1.2368286227167979</c:v>
                </c:pt>
                <c:pt idx="193">
                  <c:v>1.249544106014606</c:v>
                </c:pt>
                <c:pt idx="194">
                  <c:v>1.2623322762835294</c:v>
                </c:pt>
                <c:pt idx="195">
                  <c:v>1.2751932714787932</c:v>
                </c:pt>
                <c:pt idx="196">
                  <c:v>1.2881272295437314</c:v>
                </c:pt>
                <c:pt idx="197">
                  <c:v>1.301134288407908</c:v>
                </c:pt>
                <c:pt idx="198">
                  <c:v>1.3142145859852672</c:v>
                </c:pt>
                <c:pt idx="199">
                  <c:v>1.3273682601723533</c:v>
                </c:pt>
                <c:pt idx="200">
                  <c:v>1.3405954488465632</c:v>
                </c:pt>
                <c:pt idx="201">
                  <c:v>1.3538962898644544</c:v>
                </c:pt>
                <c:pt idx="202">
                  <c:v>1.367270921060098</c:v>
                </c:pt>
                <c:pt idx="203">
                  <c:v>1.3807194802434737</c:v>
                </c:pt>
                <c:pt idx="204">
                  <c:v>1.3942421051989067</c:v>
                </c:pt>
                <c:pt idx="205">
                  <c:v>1.4078389336835513</c:v>
                </c:pt>
                <c:pt idx="206">
                  <c:v>1.4215101034259126</c:v>
                </c:pt>
                <c:pt idx="207">
                  <c:v>1.4352557521244096</c:v>
                </c:pt>
                <c:pt idx="208">
                  <c:v>1.4490760174459709</c:v>
                </c:pt>
                <c:pt idx="209">
                  <c:v>1.4629710370246791</c:v>
                </c:pt>
                <c:pt idx="210">
                  <c:v>1.4769409484604408</c:v>
                </c:pt>
                <c:pt idx="211">
                  <c:v>1.490985889317703</c:v>
                </c:pt>
                <c:pt idx="212">
                  <c:v>1.505105997124192</c:v>
                </c:pt>
                <c:pt idx="213">
                  <c:v>1.5193014093696968</c:v>
                </c:pt>
                <c:pt idx="214">
                  <c:v>1.5335722635048807</c:v>
                </c:pt>
                <c:pt idx="215">
                  <c:v>1.5479186969401271</c:v>
                </c:pt>
                <c:pt idx="216">
                  <c:v>1.562340847044412</c:v>
                </c:pt>
                <c:pt idx="217">
                  <c:v>1.5768388511442126</c:v>
                </c:pt>
                <c:pt idx="218">
                  <c:v>1.591412846522444</c:v>
                </c:pt>
                <c:pt idx="219">
                  <c:v>1.6060629704174214</c:v>
                </c:pt>
                <c:pt idx="220">
                  <c:v>1.620789360021855</c:v>
                </c:pt>
                <c:pt idx="221">
                  <c:v>1.6355921524818686</c:v>
                </c:pt>
                <c:pt idx="222">
                  <c:v>1.6504714848960491</c:v>
                </c:pt>
                <c:pt idx="223">
                  <c:v>1.6654274943145182</c:v>
                </c:pt>
                <c:pt idx="224">
                  <c:v>1.6804603177380308</c:v>
                </c:pt>
                <c:pt idx="225">
                  <c:v>1.6955700921170969</c:v>
                </c:pt>
                <c:pt idx="226">
                  <c:v>1.710756954351133</c:v>
                </c:pt>
                <c:pt idx="227">
                  <c:v>1.7260210412876296</c:v>
                </c:pt>
                <c:pt idx="228">
                  <c:v>1.7413624897213444</c:v>
                </c:pt>
                <c:pt idx="229">
                  <c:v>1.7567814363935197</c:v>
                </c:pt>
                <c:pt idx="230">
                  <c:v>1.7722780179911206</c:v>
                </c:pt>
                <c:pt idx="231">
                  <c:v>1.7878523711460947</c:v>
                </c:pt>
                <c:pt idx="232">
                  <c:v>1.8035046324346471</c:v>
                </c:pt>
                <c:pt idx="233">
                  <c:v>1.8192349383765456</c:v>
                </c:pt>
                <c:pt idx="234">
                  <c:v>1.8350434254344359</c:v>
                </c:pt>
                <c:pt idx="235">
                  <c:v>1.8509302300131854</c:v>
                </c:pt>
                <c:pt idx="236">
                  <c:v>1.8668954884592337</c:v>
                </c:pt>
                <c:pt idx="237">
                  <c:v>1.8829393370599723</c:v>
                </c:pt>
                <c:pt idx="238">
                  <c:v>1.8990619120431382</c:v>
                </c:pt>
                <c:pt idx="239">
                  <c:v>1.9152633495762232</c:v>
                </c:pt>
                <c:pt idx="240">
                  <c:v>1.9315437857658999</c:v>
                </c:pt>
                <c:pt idx="241">
                  <c:v>1.9479033566574675</c:v>
                </c:pt>
                <c:pt idx="242">
                  <c:v>1.964342198234313</c:v>
                </c:pt>
                <c:pt idx="243">
                  <c:v>1.9808604464173845</c:v>
                </c:pt>
                <c:pt idx="244">
                  <c:v>1.9974582370646827</c:v>
                </c:pt>
                <c:pt idx="245">
                  <c:v>2.0141357059707676</c:v>
                </c:pt>
                <c:pt idx="246">
                  <c:v>2.0308929888662806</c:v>
                </c:pt>
                <c:pt idx="247">
                  <c:v>2.0477302214174742</c:v>
                </c:pt>
                <c:pt idx="248">
                  <c:v>2.0646475392257657</c:v>
                </c:pt>
                <c:pt idx="249">
                  <c:v>2.081645077827297</c:v>
                </c:pt>
                <c:pt idx="250">
                  <c:v>2.098722972692511</c:v>
                </c:pt>
                <c:pt idx="251">
                  <c:v>2.1158813592257388</c:v>
                </c:pt>
                <c:pt idx="252">
                  <c:v>2.133120372764802</c:v>
                </c:pt>
                <c:pt idx="253">
                  <c:v>2.1504401485806208</c:v>
                </c:pt>
                <c:pt idx="254">
                  <c:v>2.1678408218768492</c:v>
                </c:pt>
                <c:pt idx="255">
                  <c:v>2.1853225277895025</c:v>
                </c:pt>
                <c:pt idx="256">
                  <c:v>2.2028854013866073</c:v>
                </c:pt>
                <c:pt idx="257">
                  <c:v>2.2205295776678637</c:v>
                </c:pt>
                <c:pt idx="258">
                  <c:v>2.2382551915643143</c:v>
                </c:pt>
                <c:pt idx="259">
                  <c:v>2.2560623779380249</c:v>
                </c:pt>
                <c:pt idx="260">
                  <c:v>2.2739512715817742</c:v>
                </c:pt>
                <c:pt idx="261">
                  <c:v>2.2919220072187558</c:v>
                </c:pt>
                <c:pt idx="262">
                  <c:v>2.3099747195022946</c:v>
                </c:pt>
                <c:pt idx="263">
                  <c:v>2.3281095430155578</c:v>
                </c:pt>
                <c:pt idx="264">
                  <c:v>2.3463266122712931</c:v>
                </c:pt>
                <c:pt idx="265">
                  <c:v>2.3646260617115638</c:v>
                </c:pt>
                <c:pt idx="266">
                  <c:v>2.3830080257075013</c:v>
                </c:pt>
                <c:pt idx="267">
                  <c:v>2.4014726385590586</c:v>
                </c:pt>
                <c:pt idx="268">
                  <c:v>2.4200200344947773</c:v>
                </c:pt>
                <c:pt idx="269">
                  <c:v>2.4386503476715604</c:v>
                </c:pt>
                <c:pt idx="270">
                  <c:v>2.4573637121744594</c:v>
                </c:pt>
                <c:pt idx="271">
                  <c:v>2.4761602620164589</c:v>
                </c:pt>
                <c:pt idx="272">
                  <c:v>2.4950401311382762</c:v>
                </c:pt>
                <c:pt idx="273">
                  <c:v>2.5140034534081694</c:v>
                </c:pt>
                <c:pt idx="274">
                  <c:v>2.5330503626217475</c:v>
                </c:pt>
                <c:pt idx="275">
                  <c:v>2.5521809925017935</c:v>
                </c:pt>
                <c:pt idx="276">
                  <c:v>2.5713954766980893</c:v>
                </c:pt>
                <c:pt idx="277">
                  <c:v>2.5906939487872487</c:v>
                </c:pt>
                <c:pt idx="278">
                  <c:v>2.6100765422725649</c:v>
                </c:pt>
                <c:pt idx="279">
                  <c:v>2.6295433905838523</c:v>
                </c:pt>
                <c:pt idx="280">
                  <c:v>2.6490946270773028</c:v>
                </c:pt>
                <c:pt idx="281">
                  <c:v>2.6687303850353441</c:v>
                </c:pt>
                <c:pt idx="282">
                  <c:v>2.6884507976665075</c:v>
                </c:pt>
                <c:pt idx="283">
                  <c:v>2.7082559981053067</c:v>
                </c:pt>
                <c:pt idx="284">
                  <c:v>2.7281461194121075</c:v>
                </c:pt>
                <c:pt idx="285">
                  <c:v>2.7481212945730098</c:v>
                </c:pt>
                <c:pt idx="286">
                  <c:v>2.7681816564997495</c:v>
                </c:pt>
                <c:pt idx="287">
                  <c:v>2.7883273380295868</c:v>
                </c:pt>
                <c:pt idx="288">
                  <c:v>2.808558471925203</c:v>
                </c:pt>
                <c:pt idx="289">
                  <c:v>2.8288751908746121</c:v>
                </c:pt>
                <c:pt idx="290">
                  <c:v>2.8492776274910723</c:v>
                </c:pt>
                <c:pt idx="291">
                  <c:v>2.8697659143129961</c:v>
                </c:pt>
                <c:pt idx="292">
                  <c:v>2.890340183803878</c:v>
                </c:pt>
                <c:pt idx="293">
                  <c:v>2.9110005683522111</c:v>
                </c:pt>
                <c:pt idx="294">
                  <c:v>2.9317472002714311</c:v>
                </c:pt>
                <c:pt idx="295">
                  <c:v>2.9525802117998365</c:v>
                </c:pt>
                <c:pt idx="296">
                  <c:v>2.9734997351005359</c:v>
                </c:pt>
                <c:pt idx="297">
                  <c:v>2.994505902261388</c:v>
                </c:pt>
                <c:pt idx="298">
                  <c:v>3.0155988452949556</c:v>
                </c:pt>
                <c:pt idx="299">
                  <c:v>3.0367786961384486</c:v>
                </c:pt>
                <c:pt idx="300">
                  <c:v>3.0580455866536851</c:v>
                </c:pt>
                <c:pt idx="301">
                  <c:v>3.0793996486270512</c:v>
                </c:pt>
                <c:pt idx="302">
                  <c:v>3.1008410137694624</c:v>
                </c:pt>
                <c:pt idx="303">
                  <c:v>3.122369813716336</c:v>
                </c:pt>
                <c:pt idx="304">
                  <c:v>3.1439861800275519</c:v>
                </c:pt>
                <c:pt idx="305">
                  <c:v>3.1656902441874406</c:v>
                </c:pt>
                <c:pt idx="306">
                  <c:v>3.1874821376047517</c:v>
                </c:pt>
                <c:pt idx="307">
                  <c:v>3.2093619916126412</c:v>
                </c:pt>
                <c:pt idx="308">
                  <c:v>3.2313299374686526</c:v>
                </c:pt>
                <c:pt idx="309">
                  <c:v>3.2533861063547049</c:v>
                </c:pt>
                <c:pt idx="310">
                  <c:v>3.2755306293770889</c:v>
                </c:pt>
                <c:pt idx="311">
                  <c:v>3.2977636375664603</c:v>
                </c:pt>
                <c:pt idx="312">
                  <c:v>3.320085261877832</c:v>
                </c:pt>
                <c:pt idx="313">
                  <c:v>3.3424956331905782</c:v>
                </c:pt>
                <c:pt idx="314">
                  <c:v>3.3649948823084439</c:v>
                </c:pt>
                <c:pt idx="315">
                  <c:v>3.3875831399595402</c:v>
                </c:pt>
                <c:pt idx="316">
                  <c:v>3.4102605367963643</c:v>
                </c:pt>
                <c:pt idx="317">
                  <c:v>3.4330272033957985</c:v>
                </c:pt>
                <c:pt idx="318">
                  <c:v>3.4558832702591418</c:v>
                </c:pt>
                <c:pt idx="319">
                  <c:v>3.478828867812112</c:v>
                </c:pt>
                <c:pt idx="320">
                  <c:v>3.5018641264048691</c:v>
                </c:pt>
                <c:pt idx="321">
                  <c:v>3.5249891763120451</c:v>
                </c:pt>
                <c:pt idx="322">
                  <c:v>3.5482041477327599</c:v>
                </c:pt>
                <c:pt idx="323">
                  <c:v>3.5715091707906508</c:v>
                </c:pt>
                <c:pt idx="324">
                  <c:v>3.5949043755338992</c:v>
                </c:pt>
                <c:pt idx="325">
                  <c:v>3.6183898919352702</c:v>
                </c:pt>
                <c:pt idx="326">
                  <c:v>3.6419658498921361</c:v>
                </c:pt>
                <c:pt idx="327">
                  <c:v>3.6656323792265191</c:v>
                </c:pt>
                <c:pt idx="328">
                  <c:v>3.6893896096851253</c:v>
                </c:pt>
                <c:pt idx="329">
                  <c:v>3.7132376709393862</c:v>
                </c:pt>
                <c:pt idx="330">
                  <c:v>3.7371766925855003</c:v>
                </c:pt>
                <c:pt idx="331">
                  <c:v>3.7612068041444795</c:v>
                </c:pt>
                <c:pt idx="332">
                  <c:v>3.7853281350621857</c:v>
                </c:pt>
                <c:pt idx="333">
                  <c:v>3.8095408147093934</c:v>
                </c:pt>
                <c:pt idx="334">
                  <c:v>3.8338449723818209</c:v>
                </c:pt>
                <c:pt idx="335">
                  <c:v>3.858240737300199</c:v>
                </c:pt>
                <c:pt idx="336">
                  <c:v>3.8827282386103121</c:v>
                </c:pt>
                <c:pt idx="337">
                  <c:v>3.907307605383056</c:v>
                </c:pt>
                <c:pt idx="338">
                  <c:v>3.931978966614496</c:v>
                </c:pt>
                <c:pt idx="339">
                  <c:v>3.9567424512259222</c:v>
                </c:pt>
                <c:pt idx="340">
                  <c:v>3.9815981880639111</c:v>
                </c:pt>
                <c:pt idx="341">
                  <c:v>4.0065463059003799</c:v>
                </c:pt>
                <c:pt idx="342">
                  <c:v>4.0315869334326599</c:v>
                </c:pt>
                <c:pt idx="343">
                  <c:v>4.0567201992835535</c:v>
                </c:pt>
                <c:pt idx="344">
                  <c:v>4.0819462320013944</c:v>
                </c:pt>
                <c:pt idx="345">
                  <c:v>4.107265160060126</c:v>
                </c:pt>
                <c:pt idx="346">
                  <c:v>4.1326771118593619</c:v>
                </c:pt>
                <c:pt idx="347">
                  <c:v>4.1581822157244517</c:v>
                </c:pt>
                <c:pt idx="348">
                  <c:v>4.1837805999065614</c:v>
                </c:pt>
                <c:pt idx="349">
                  <c:v>4.2094723925827404</c:v>
                </c:pt>
                <c:pt idx="350">
                  <c:v>4.2352577218559864</c:v>
                </c:pt>
                <c:pt idx="351">
                  <c:v>4.2611367157553346</c:v>
                </c:pt>
                <c:pt idx="352">
                  <c:v>4.2871095022359214</c:v>
                </c:pt>
                <c:pt idx="353">
                  <c:v>4.3131762091790655</c:v>
                </c:pt>
                <c:pt idx="354">
                  <c:v>4.339336964392345</c:v>
                </c:pt>
                <c:pt idx="355">
                  <c:v>4.3655918956096746</c:v>
                </c:pt>
                <c:pt idx="356">
                  <c:v>4.3919411304913849</c:v>
                </c:pt>
                <c:pt idx="357">
                  <c:v>4.4183847966243066</c:v>
                </c:pt>
                <c:pt idx="358">
                  <c:v>4.4449230215218494</c:v>
                </c:pt>
                <c:pt idx="359">
                  <c:v>4.4715559326240824</c:v>
                </c:pt>
                <c:pt idx="360">
                  <c:v>4.4982836572978213</c:v>
                </c:pt>
                <c:pt idx="361">
                  <c:v>4.5251063228367121</c:v>
                </c:pt>
                <c:pt idx="362">
                  <c:v>4.552024056461315</c:v>
                </c:pt>
                <c:pt idx="363">
                  <c:v>4.5790369853191892</c:v>
                </c:pt>
                <c:pt idx="364">
                  <c:v>4.6061452364849851</c:v>
                </c:pt>
                <c:pt idx="365">
                  <c:v>4.6333489369605267</c:v>
                </c:pt>
                <c:pt idx="366">
                  <c:v>4.660648213674901</c:v>
                </c:pt>
                <c:pt idx="367">
                  <c:v>4.688043193484555</c:v>
                </c:pt>
                <c:pt idx="368">
                  <c:v>4.7155340031733672</c:v>
                </c:pt>
                <c:pt idx="369">
                  <c:v>4.7431207694527666</c:v>
                </c:pt>
                <c:pt idx="370">
                  <c:v>4.7708036189617919</c:v>
                </c:pt>
                <c:pt idx="371">
                  <c:v>4.7985826782672145</c:v>
                </c:pt>
                <c:pt idx="372">
                  <c:v>4.8264580738636074</c:v>
                </c:pt>
                <c:pt idx="373">
                  <c:v>4.8544299321734501</c:v>
                </c:pt>
                <c:pt idx="374">
                  <c:v>4.882498379547223</c:v>
                </c:pt>
                <c:pt idx="375">
                  <c:v>4.9106635422634994</c:v>
                </c:pt>
                <c:pt idx="376">
                  <c:v>4.9389255465290418</c:v>
                </c:pt>
                <c:pt idx="377">
                  <c:v>4.9672845184788965</c:v>
                </c:pt>
                <c:pt idx="378">
                  <c:v>4.9957405841764908</c:v>
                </c:pt>
                <c:pt idx="379">
                  <c:v>5.0242938696137323</c:v>
                </c:pt>
                <c:pt idx="380">
                  <c:v>5.0529445007111038</c:v>
                </c:pt>
                <c:pt idx="381">
                  <c:v>5.0816926033177641</c:v>
                </c:pt>
                <c:pt idx="382">
                  <c:v>5.1105383032116389</c:v>
                </c:pt>
                <c:pt idx="383">
                  <c:v>5.1394817260995334</c:v>
                </c:pt>
                <c:pt idx="384">
                  <c:v>5.1685229976172185</c:v>
                </c:pt>
                <c:pt idx="385">
                  <c:v>5.1976622433295363</c:v>
                </c:pt>
                <c:pt idx="386">
                  <c:v>5.2268995887305065</c:v>
                </c:pt>
                <c:pt idx="387">
                  <c:v>5.256235159243416</c:v>
                </c:pt>
                <c:pt idx="388">
                  <c:v>5.2856690802209227</c:v>
                </c:pt>
                <c:pt idx="389">
                  <c:v>5.3152014769451679</c:v>
                </c:pt>
                <c:pt idx="390">
                  <c:v>5.3448324746278635</c:v>
                </c:pt>
                <c:pt idx="391">
                  <c:v>5.3745621984104037</c:v>
                </c:pt>
                <c:pt idx="392">
                  <c:v>5.4043907733639669</c:v>
                </c:pt>
                <c:pt idx="393">
                  <c:v>5.4343183244896114</c:v>
                </c:pt>
                <c:pt idx="394">
                  <c:v>5.4643449767183894</c:v>
                </c:pt>
                <c:pt idx="395">
                  <c:v>5.4944708549114445</c:v>
                </c:pt>
                <c:pt idx="396">
                  <c:v>5.5246960838601131</c:v>
                </c:pt>
                <c:pt idx="397">
                  <c:v>5.5550207882860363</c:v>
                </c:pt>
                <c:pt idx="398">
                  <c:v>5.58544509284126</c:v>
                </c:pt>
                <c:pt idx="399">
                  <c:v>5.6159691221083383</c:v>
                </c:pt>
                <c:pt idx="400">
                  <c:v>5.6465930006004434</c:v>
                </c:pt>
                <c:pt idx="401">
                  <c:v>5.6773168527614635</c:v>
                </c:pt>
              </c:numCache>
            </c:numRef>
          </c:xVal>
          <c:yVal>
            <c:numRef>
              <c:f>'Beregninger scenarie 2'!$K$1538:$K$1939</c:f>
              <c:numCache>
                <c:formatCode>0.00</c:formatCode>
                <c:ptCount val="402"/>
                <c:pt idx="0" formatCode="General">
                  <c:v>0</c:v>
                </c:pt>
                <c:pt idx="1">
                  <c:v>1</c:v>
                </c:pt>
                <c:pt idx="2" formatCode="General">
                  <c:v>1.01</c:v>
                </c:pt>
                <c:pt idx="3" formatCode="General">
                  <c:v>1.02</c:v>
                </c:pt>
                <c:pt idx="4" formatCode="General">
                  <c:v>1.03</c:v>
                </c:pt>
                <c:pt idx="5" formatCode="General">
                  <c:v>1.04</c:v>
                </c:pt>
                <c:pt idx="6" formatCode="General">
                  <c:v>1.05</c:v>
                </c:pt>
                <c:pt idx="7" formatCode="General">
                  <c:v>1.06</c:v>
                </c:pt>
                <c:pt idx="8" formatCode="General">
                  <c:v>1.07</c:v>
                </c:pt>
                <c:pt idx="9" formatCode="General">
                  <c:v>1.08</c:v>
                </c:pt>
                <c:pt idx="10" formatCode="General">
                  <c:v>1.0900000000000001</c:v>
                </c:pt>
                <c:pt idx="11" formatCode="General">
                  <c:v>1.1000000000000001</c:v>
                </c:pt>
                <c:pt idx="12" formatCode="General">
                  <c:v>1.1099999999999999</c:v>
                </c:pt>
                <c:pt idx="13" formatCode="General">
                  <c:v>1.1199999999999999</c:v>
                </c:pt>
                <c:pt idx="14" formatCode="General">
                  <c:v>1.1299999999999999</c:v>
                </c:pt>
                <c:pt idx="15" formatCode="General">
                  <c:v>1.1399999999999999</c:v>
                </c:pt>
                <c:pt idx="16" formatCode="General">
                  <c:v>1.1499999999999999</c:v>
                </c:pt>
                <c:pt idx="17" formatCode="General">
                  <c:v>1.1599999999999999</c:v>
                </c:pt>
                <c:pt idx="18" formatCode="General">
                  <c:v>1.17</c:v>
                </c:pt>
                <c:pt idx="19" formatCode="General">
                  <c:v>1.18</c:v>
                </c:pt>
                <c:pt idx="20" formatCode="General">
                  <c:v>1.19</c:v>
                </c:pt>
                <c:pt idx="21" formatCode="General">
                  <c:v>1.2</c:v>
                </c:pt>
                <c:pt idx="22" formatCode="General">
                  <c:v>1.21</c:v>
                </c:pt>
                <c:pt idx="23" formatCode="General">
                  <c:v>1.22</c:v>
                </c:pt>
                <c:pt idx="24" formatCode="General">
                  <c:v>1.23</c:v>
                </c:pt>
                <c:pt idx="25" formatCode="General">
                  <c:v>1.24</c:v>
                </c:pt>
                <c:pt idx="26" formatCode="General">
                  <c:v>1.25</c:v>
                </c:pt>
                <c:pt idx="27" formatCode="General">
                  <c:v>1.26</c:v>
                </c:pt>
                <c:pt idx="28" formatCode="General">
                  <c:v>1.27</c:v>
                </c:pt>
                <c:pt idx="29" formatCode="General">
                  <c:v>1.28</c:v>
                </c:pt>
                <c:pt idx="30" formatCode="General">
                  <c:v>1.29</c:v>
                </c:pt>
                <c:pt idx="31" formatCode="General">
                  <c:v>1.3</c:v>
                </c:pt>
                <c:pt idx="32" formatCode="General">
                  <c:v>1.31</c:v>
                </c:pt>
                <c:pt idx="33" formatCode="General">
                  <c:v>1.32</c:v>
                </c:pt>
                <c:pt idx="34" formatCode="General">
                  <c:v>1.33</c:v>
                </c:pt>
                <c:pt idx="35" formatCode="General">
                  <c:v>1.34</c:v>
                </c:pt>
                <c:pt idx="36" formatCode="General">
                  <c:v>1.35</c:v>
                </c:pt>
                <c:pt idx="37" formatCode="General">
                  <c:v>1.36</c:v>
                </c:pt>
                <c:pt idx="38" formatCode="General">
                  <c:v>1.37</c:v>
                </c:pt>
                <c:pt idx="39" formatCode="General">
                  <c:v>1.3800000000000001</c:v>
                </c:pt>
                <c:pt idx="40" formatCode="General">
                  <c:v>1.3900000000000001</c:v>
                </c:pt>
                <c:pt idx="41" formatCode="General">
                  <c:v>1.4000000000000001</c:v>
                </c:pt>
                <c:pt idx="42" formatCode="General">
                  <c:v>1.4100000000000001</c:v>
                </c:pt>
                <c:pt idx="43" formatCode="General">
                  <c:v>1.4200000000000002</c:v>
                </c:pt>
                <c:pt idx="44" formatCode="General">
                  <c:v>1.4300000000000002</c:v>
                </c:pt>
                <c:pt idx="45" formatCode="General">
                  <c:v>1.4400000000000002</c:v>
                </c:pt>
                <c:pt idx="46" formatCode="General">
                  <c:v>1.4500000000000002</c:v>
                </c:pt>
                <c:pt idx="47" formatCode="General">
                  <c:v>1.4600000000000002</c:v>
                </c:pt>
                <c:pt idx="48" formatCode="General">
                  <c:v>1.4700000000000002</c:v>
                </c:pt>
                <c:pt idx="49" formatCode="General">
                  <c:v>1.4800000000000002</c:v>
                </c:pt>
                <c:pt idx="50" formatCode="General">
                  <c:v>1.4900000000000002</c:v>
                </c:pt>
                <c:pt idx="51" formatCode="General">
                  <c:v>1.5000000000000002</c:v>
                </c:pt>
                <c:pt idx="52" formatCode="General">
                  <c:v>1.5100000000000002</c:v>
                </c:pt>
                <c:pt idx="53" formatCode="General">
                  <c:v>1.5200000000000002</c:v>
                </c:pt>
                <c:pt idx="54" formatCode="General">
                  <c:v>1.5300000000000002</c:v>
                </c:pt>
                <c:pt idx="55" formatCode="General">
                  <c:v>1.5400000000000003</c:v>
                </c:pt>
                <c:pt idx="56" formatCode="General">
                  <c:v>1.5500000000000003</c:v>
                </c:pt>
                <c:pt idx="57" formatCode="General">
                  <c:v>1.5600000000000003</c:v>
                </c:pt>
                <c:pt idx="58" formatCode="General">
                  <c:v>1.5700000000000003</c:v>
                </c:pt>
                <c:pt idx="59" formatCode="General">
                  <c:v>1.5800000000000003</c:v>
                </c:pt>
                <c:pt idx="60" formatCode="General">
                  <c:v>1.5900000000000003</c:v>
                </c:pt>
                <c:pt idx="61" formatCode="General">
                  <c:v>1.6000000000000003</c:v>
                </c:pt>
                <c:pt idx="62" formatCode="General">
                  <c:v>1.6100000000000003</c:v>
                </c:pt>
                <c:pt idx="63" formatCode="General">
                  <c:v>1.6200000000000003</c:v>
                </c:pt>
                <c:pt idx="64" formatCode="General">
                  <c:v>1.6300000000000003</c:v>
                </c:pt>
                <c:pt idx="65" formatCode="General">
                  <c:v>1.6400000000000003</c:v>
                </c:pt>
                <c:pt idx="66" formatCode="General">
                  <c:v>1.6500000000000004</c:v>
                </c:pt>
                <c:pt idx="67" formatCode="General">
                  <c:v>1.6600000000000004</c:v>
                </c:pt>
                <c:pt idx="68" formatCode="General">
                  <c:v>1.6700000000000004</c:v>
                </c:pt>
                <c:pt idx="69" formatCode="General">
                  <c:v>1.6800000000000004</c:v>
                </c:pt>
                <c:pt idx="70" formatCode="General">
                  <c:v>1.6900000000000004</c:v>
                </c:pt>
                <c:pt idx="71" formatCode="General">
                  <c:v>1.7000000000000004</c:v>
                </c:pt>
                <c:pt idx="72" formatCode="General">
                  <c:v>1.7100000000000004</c:v>
                </c:pt>
                <c:pt idx="73" formatCode="General">
                  <c:v>1.7200000000000004</c:v>
                </c:pt>
                <c:pt idx="74" formatCode="General">
                  <c:v>1.7300000000000004</c:v>
                </c:pt>
                <c:pt idx="75" formatCode="General">
                  <c:v>1.7400000000000004</c:v>
                </c:pt>
                <c:pt idx="76" formatCode="General">
                  <c:v>1.7500000000000004</c:v>
                </c:pt>
                <c:pt idx="77" formatCode="General">
                  <c:v>1.7600000000000005</c:v>
                </c:pt>
                <c:pt idx="78" formatCode="General">
                  <c:v>1.7700000000000005</c:v>
                </c:pt>
                <c:pt idx="79" formatCode="General">
                  <c:v>1.7800000000000005</c:v>
                </c:pt>
                <c:pt idx="80" formatCode="General">
                  <c:v>1.7900000000000005</c:v>
                </c:pt>
                <c:pt idx="81" formatCode="General">
                  <c:v>1.8000000000000005</c:v>
                </c:pt>
                <c:pt idx="82" formatCode="General">
                  <c:v>1.8100000000000005</c:v>
                </c:pt>
                <c:pt idx="83" formatCode="General">
                  <c:v>1.8200000000000005</c:v>
                </c:pt>
                <c:pt idx="84" formatCode="General">
                  <c:v>1.8300000000000005</c:v>
                </c:pt>
                <c:pt idx="85" formatCode="General">
                  <c:v>1.8400000000000005</c:v>
                </c:pt>
                <c:pt idx="86" formatCode="General">
                  <c:v>1.8500000000000005</c:v>
                </c:pt>
                <c:pt idx="87" formatCode="General">
                  <c:v>1.8600000000000005</c:v>
                </c:pt>
                <c:pt idx="88" formatCode="General">
                  <c:v>1.8700000000000006</c:v>
                </c:pt>
                <c:pt idx="89" formatCode="General">
                  <c:v>1.8800000000000006</c:v>
                </c:pt>
                <c:pt idx="90" formatCode="General">
                  <c:v>1.8900000000000006</c:v>
                </c:pt>
                <c:pt idx="91" formatCode="General">
                  <c:v>1.9000000000000006</c:v>
                </c:pt>
                <c:pt idx="92" formatCode="General">
                  <c:v>1.9100000000000006</c:v>
                </c:pt>
                <c:pt idx="93" formatCode="General">
                  <c:v>1.9200000000000006</c:v>
                </c:pt>
                <c:pt idx="94" formatCode="General">
                  <c:v>1.9300000000000006</c:v>
                </c:pt>
                <c:pt idx="95" formatCode="General">
                  <c:v>1.9400000000000006</c:v>
                </c:pt>
                <c:pt idx="96" formatCode="General">
                  <c:v>1.9500000000000006</c:v>
                </c:pt>
                <c:pt idx="97" formatCode="General">
                  <c:v>1.9600000000000006</c:v>
                </c:pt>
                <c:pt idx="98" formatCode="General">
                  <c:v>1.9700000000000006</c:v>
                </c:pt>
                <c:pt idx="99" formatCode="General">
                  <c:v>1.9800000000000006</c:v>
                </c:pt>
                <c:pt idx="100" formatCode="General">
                  <c:v>1.9900000000000007</c:v>
                </c:pt>
                <c:pt idx="101" formatCode="General">
                  <c:v>2.0000000000000009</c:v>
                </c:pt>
                <c:pt idx="102" formatCode="General">
                  <c:v>2.0100000000000007</c:v>
                </c:pt>
                <c:pt idx="103" formatCode="General">
                  <c:v>2.0200000000000005</c:v>
                </c:pt>
                <c:pt idx="104" formatCode="General">
                  <c:v>2.0300000000000007</c:v>
                </c:pt>
                <c:pt idx="105" formatCode="General">
                  <c:v>2.0400000000000009</c:v>
                </c:pt>
                <c:pt idx="106" formatCode="General">
                  <c:v>2.0500000000000007</c:v>
                </c:pt>
                <c:pt idx="107" formatCode="General">
                  <c:v>2.0600000000000005</c:v>
                </c:pt>
                <c:pt idx="108" formatCode="General">
                  <c:v>2.0700000000000007</c:v>
                </c:pt>
                <c:pt idx="109" formatCode="General">
                  <c:v>2.080000000000001</c:v>
                </c:pt>
                <c:pt idx="110" formatCode="General">
                  <c:v>2.0900000000000007</c:v>
                </c:pt>
                <c:pt idx="111" formatCode="General">
                  <c:v>2.1000000000000005</c:v>
                </c:pt>
                <c:pt idx="112" formatCode="General">
                  <c:v>2.1100000000000008</c:v>
                </c:pt>
                <c:pt idx="113" formatCode="General">
                  <c:v>2.120000000000001</c:v>
                </c:pt>
                <c:pt idx="114" formatCode="General">
                  <c:v>2.1300000000000008</c:v>
                </c:pt>
                <c:pt idx="115" formatCode="General">
                  <c:v>2.1400000000000006</c:v>
                </c:pt>
                <c:pt idx="116" formatCode="General">
                  <c:v>2.1500000000000008</c:v>
                </c:pt>
                <c:pt idx="117" formatCode="General">
                  <c:v>2.160000000000001</c:v>
                </c:pt>
                <c:pt idx="118" formatCode="General">
                  <c:v>2.1700000000000008</c:v>
                </c:pt>
                <c:pt idx="119" formatCode="General">
                  <c:v>2.1800000000000006</c:v>
                </c:pt>
                <c:pt idx="120" formatCode="General">
                  <c:v>2.1900000000000008</c:v>
                </c:pt>
                <c:pt idx="121" formatCode="General">
                  <c:v>2.2000000000000011</c:v>
                </c:pt>
                <c:pt idx="122" formatCode="General">
                  <c:v>2.2100000000000009</c:v>
                </c:pt>
                <c:pt idx="123" formatCode="General">
                  <c:v>2.2200000000000006</c:v>
                </c:pt>
                <c:pt idx="124" formatCode="General">
                  <c:v>2.2300000000000009</c:v>
                </c:pt>
                <c:pt idx="125" formatCode="General">
                  <c:v>2.2400000000000011</c:v>
                </c:pt>
                <c:pt idx="126" formatCode="General">
                  <c:v>2.2500000000000009</c:v>
                </c:pt>
                <c:pt idx="127" formatCode="General">
                  <c:v>2.2600000000000007</c:v>
                </c:pt>
                <c:pt idx="128" formatCode="General">
                  <c:v>2.2700000000000009</c:v>
                </c:pt>
                <c:pt idx="129" formatCode="General">
                  <c:v>2.2800000000000011</c:v>
                </c:pt>
                <c:pt idx="130" formatCode="General">
                  <c:v>2.2900000000000009</c:v>
                </c:pt>
                <c:pt idx="131" formatCode="General">
                  <c:v>2.3000000000000007</c:v>
                </c:pt>
                <c:pt idx="132" formatCode="General">
                  <c:v>2.3100000000000009</c:v>
                </c:pt>
                <c:pt idx="133" formatCode="General">
                  <c:v>2.3200000000000012</c:v>
                </c:pt>
                <c:pt idx="134" formatCode="General">
                  <c:v>2.330000000000001</c:v>
                </c:pt>
                <c:pt idx="135" formatCode="General">
                  <c:v>2.3400000000000007</c:v>
                </c:pt>
                <c:pt idx="136" formatCode="General">
                  <c:v>2.350000000000001</c:v>
                </c:pt>
                <c:pt idx="137" formatCode="General">
                  <c:v>2.3600000000000012</c:v>
                </c:pt>
                <c:pt idx="138" formatCode="General">
                  <c:v>2.370000000000001</c:v>
                </c:pt>
                <c:pt idx="139" formatCode="General">
                  <c:v>2.3800000000000008</c:v>
                </c:pt>
                <c:pt idx="140" formatCode="General">
                  <c:v>2.390000000000001</c:v>
                </c:pt>
                <c:pt idx="141" formatCode="General">
                  <c:v>2.4000000000000012</c:v>
                </c:pt>
                <c:pt idx="142" formatCode="General">
                  <c:v>2.410000000000001</c:v>
                </c:pt>
                <c:pt idx="143" formatCode="General">
                  <c:v>2.4200000000000008</c:v>
                </c:pt>
                <c:pt idx="144" formatCode="General">
                  <c:v>2.430000000000001</c:v>
                </c:pt>
                <c:pt idx="145" formatCode="General">
                  <c:v>2.4400000000000013</c:v>
                </c:pt>
                <c:pt idx="146" formatCode="General">
                  <c:v>2.4500000000000011</c:v>
                </c:pt>
                <c:pt idx="147" formatCode="General">
                  <c:v>2.4600000000000009</c:v>
                </c:pt>
                <c:pt idx="148" formatCode="General">
                  <c:v>2.4700000000000011</c:v>
                </c:pt>
                <c:pt idx="149" formatCode="General">
                  <c:v>2.4800000000000013</c:v>
                </c:pt>
                <c:pt idx="150" formatCode="General">
                  <c:v>2.4900000000000011</c:v>
                </c:pt>
                <c:pt idx="151" formatCode="General">
                  <c:v>2.5000000000000009</c:v>
                </c:pt>
                <c:pt idx="152" formatCode="General">
                  <c:v>2.5100000000000011</c:v>
                </c:pt>
                <c:pt idx="153" formatCode="General">
                  <c:v>2.5200000000000014</c:v>
                </c:pt>
                <c:pt idx="154" formatCode="General">
                  <c:v>2.5300000000000011</c:v>
                </c:pt>
                <c:pt idx="155" formatCode="General">
                  <c:v>2.5400000000000009</c:v>
                </c:pt>
                <c:pt idx="156" formatCode="General">
                  <c:v>2.5500000000000012</c:v>
                </c:pt>
                <c:pt idx="157" formatCode="General">
                  <c:v>2.5600000000000014</c:v>
                </c:pt>
                <c:pt idx="158" formatCode="General">
                  <c:v>2.5700000000000012</c:v>
                </c:pt>
                <c:pt idx="159" formatCode="General">
                  <c:v>2.580000000000001</c:v>
                </c:pt>
                <c:pt idx="160" formatCode="General">
                  <c:v>2.5900000000000012</c:v>
                </c:pt>
                <c:pt idx="161" formatCode="General">
                  <c:v>2.6000000000000014</c:v>
                </c:pt>
                <c:pt idx="162" formatCode="General">
                  <c:v>2.6100000000000012</c:v>
                </c:pt>
                <c:pt idx="163" formatCode="General">
                  <c:v>2.620000000000001</c:v>
                </c:pt>
                <c:pt idx="164" formatCode="General">
                  <c:v>2.6300000000000012</c:v>
                </c:pt>
                <c:pt idx="165" formatCode="General">
                  <c:v>2.6400000000000015</c:v>
                </c:pt>
                <c:pt idx="166" formatCode="General">
                  <c:v>2.6500000000000012</c:v>
                </c:pt>
                <c:pt idx="167" formatCode="General">
                  <c:v>2.660000000000001</c:v>
                </c:pt>
                <c:pt idx="168" formatCode="General">
                  <c:v>2.6700000000000013</c:v>
                </c:pt>
                <c:pt idx="169" formatCode="General">
                  <c:v>2.6800000000000015</c:v>
                </c:pt>
                <c:pt idx="170" formatCode="General">
                  <c:v>2.6900000000000013</c:v>
                </c:pt>
                <c:pt idx="171" formatCode="General">
                  <c:v>2.7000000000000011</c:v>
                </c:pt>
                <c:pt idx="172" formatCode="General">
                  <c:v>2.7100000000000013</c:v>
                </c:pt>
                <c:pt idx="173" formatCode="General">
                  <c:v>2.7200000000000015</c:v>
                </c:pt>
                <c:pt idx="174" formatCode="General">
                  <c:v>2.7300000000000013</c:v>
                </c:pt>
                <c:pt idx="175" formatCode="General">
                  <c:v>2.7400000000000011</c:v>
                </c:pt>
                <c:pt idx="176" formatCode="General">
                  <c:v>2.7500000000000013</c:v>
                </c:pt>
                <c:pt idx="177" formatCode="General">
                  <c:v>2.7600000000000016</c:v>
                </c:pt>
                <c:pt idx="178" formatCode="General">
                  <c:v>2.7700000000000014</c:v>
                </c:pt>
                <c:pt idx="179" formatCode="General">
                  <c:v>2.7800000000000011</c:v>
                </c:pt>
                <c:pt idx="180" formatCode="General">
                  <c:v>2.7900000000000014</c:v>
                </c:pt>
                <c:pt idx="181" formatCode="General">
                  <c:v>2.8000000000000016</c:v>
                </c:pt>
                <c:pt idx="182" formatCode="General">
                  <c:v>2.8100000000000014</c:v>
                </c:pt>
                <c:pt idx="183" formatCode="General">
                  <c:v>2.8200000000000012</c:v>
                </c:pt>
                <c:pt idx="184" formatCode="General">
                  <c:v>2.8300000000000014</c:v>
                </c:pt>
                <c:pt idx="185" formatCode="General">
                  <c:v>2.8400000000000016</c:v>
                </c:pt>
                <c:pt idx="186" formatCode="General">
                  <c:v>2.8500000000000014</c:v>
                </c:pt>
                <c:pt idx="187" formatCode="General">
                  <c:v>2.8600000000000012</c:v>
                </c:pt>
                <c:pt idx="188" formatCode="General">
                  <c:v>2.8700000000000014</c:v>
                </c:pt>
                <c:pt idx="189" formatCode="General">
                  <c:v>2.8800000000000017</c:v>
                </c:pt>
                <c:pt idx="190" formatCode="General">
                  <c:v>2.8900000000000015</c:v>
                </c:pt>
                <c:pt idx="191" formatCode="General">
                  <c:v>2.9000000000000012</c:v>
                </c:pt>
                <c:pt idx="192" formatCode="General">
                  <c:v>2.9100000000000015</c:v>
                </c:pt>
                <c:pt idx="193" formatCode="General">
                  <c:v>2.9200000000000017</c:v>
                </c:pt>
                <c:pt idx="194" formatCode="General">
                  <c:v>2.9300000000000015</c:v>
                </c:pt>
                <c:pt idx="195" formatCode="General">
                  <c:v>2.9400000000000013</c:v>
                </c:pt>
                <c:pt idx="196" formatCode="General">
                  <c:v>2.9500000000000015</c:v>
                </c:pt>
                <c:pt idx="197" formatCode="General">
                  <c:v>2.9600000000000017</c:v>
                </c:pt>
                <c:pt idx="198" formatCode="General">
                  <c:v>2.9700000000000015</c:v>
                </c:pt>
                <c:pt idx="199" formatCode="General">
                  <c:v>2.9800000000000013</c:v>
                </c:pt>
                <c:pt idx="200" formatCode="General">
                  <c:v>2.9900000000000015</c:v>
                </c:pt>
                <c:pt idx="201" formatCode="General">
                  <c:v>3.0000000000000013</c:v>
                </c:pt>
                <c:pt idx="202" formatCode="General">
                  <c:v>3.0100000000000011</c:v>
                </c:pt>
                <c:pt idx="203" formatCode="General">
                  <c:v>3.0200000000000009</c:v>
                </c:pt>
                <c:pt idx="204" formatCode="General">
                  <c:v>3.0300000000000007</c:v>
                </c:pt>
                <c:pt idx="205" formatCode="General">
                  <c:v>3.0400000000000005</c:v>
                </c:pt>
                <c:pt idx="206" formatCode="General">
                  <c:v>3.0500000000000003</c:v>
                </c:pt>
                <c:pt idx="207" formatCode="General">
                  <c:v>3.06</c:v>
                </c:pt>
                <c:pt idx="208" formatCode="General">
                  <c:v>3.07</c:v>
                </c:pt>
                <c:pt idx="209" formatCode="General">
                  <c:v>3.0799999999999996</c:v>
                </c:pt>
                <c:pt idx="210" formatCode="General">
                  <c:v>3.0899999999999994</c:v>
                </c:pt>
                <c:pt idx="211" formatCode="General">
                  <c:v>3.0999999999999992</c:v>
                </c:pt>
                <c:pt idx="212" formatCode="General">
                  <c:v>3.109999999999999</c:v>
                </c:pt>
                <c:pt idx="213" formatCode="General">
                  <c:v>3.1199999999999988</c:v>
                </c:pt>
                <c:pt idx="214" formatCode="General">
                  <c:v>3.1299999999999986</c:v>
                </c:pt>
                <c:pt idx="215" formatCode="General">
                  <c:v>3.1399999999999983</c:v>
                </c:pt>
                <c:pt idx="216" formatCode="General">
                  <c:v>3.1499999999999981</c:v>
                </c:pt>
                <c:pt idx="217" formatCode="General">
                  <c:v>3.1599999999999979</c:v>
                </c:pt>
                <c:pt idx="218" formatCode="General">
                  <c:v>3.1699999999999977</c:v>
                </c:pt>
                <c:pt idx="219" formatCode="General">
                  <c:v>3.1799999999999975</c:v>
                </c:pt>
                <c:pt idx="220" formatCode="General">
                  <c:v>3.1899999999999973</c:v>
                </c:pt>
                <c:pt idx="221" formatCode="General">
                  <c:v>3.1999999999999971</c:v>
                </c:pt>
                <c:pt idx="222" formatCode="General">
                  <c:v>3.2099999999999969</c:v>
                </c:pt>
                <c:pt idx="223" formatCode="General">
                  <c:v>3.2199999999999966</c:v>
                </c:pt>
                <c:pt idx="224" formatCode="General">
                  <c:v>3.2299999999999964</c:v>
                </c:pt>
                <c:pt idx="225" formatCode="General">
                  <c:v>3.2399999999999962</c:v>
                </c:pt>
                <c:pt idx="226" formatCode="General">
                  <c:v>3.249999999999996</c:v>
                </c:pt>
                <c:pt idx="227" formatCode="General">
                  <c:v>3.2599999999999958</c:v>
                </c:pt>
                <c:pt idx="228" formatCode="General">
                  <c:v>3.2699999999999956</c:v>
                </c:pt>
                <c:pt idx="229" formatCode="General">
                  <c:v>3.2799999999999954</c:v>
                </c:pt>
                <c:pt idx="230" formatCode="General">
                  <c:v>3.2899999999999952</c:v>
                </c:pt>
                <c:pt idx="231" formatCode="General">
                  <c:v>3.2999999999999949</c:v>
                </c:pt>
                <c:pt idx="232" formatCode="General">
                  <c:v>3.3099999999999947</c:v>
                </c:pt>
                <c:pt idx="233" formatCode="General">
                  <c:v>3.3199999999999945</c:v>
                </c:pt>
                <c:pt idx="234" formatCode="General">
                  <c:v>3.3299999999999943</c:v>
                </c:pt>
                <c:pt idx="235" formatCode="General">
                  <c:v>3.3399999999999941</c:v>
                </c:pt>
                <c:pt idx="236" formatCode="General">
                  <c:v>3.3499999999999939</c:v>
                </c:pt>
                <c:pt idx="237" formatCode="General">
                  <c:v>3.3599999999999937</c:v>
                </c:pt>
                <c:pt idx="238" formatCode="General">
                  <c:v>3.3699999999999934</c:v>
                </c:pt>
                <c:pt idx="239" formatCode="General">
                  <c:v>3.3799999999999932</c:v>
                </c:pt>
                <c:pt idx="240" formatCode="General">
                  <c:v>3.389999999999993</c:v>
                </c:pt>
                <c:pt idx="241" formatCode="General">
                  <c:v>3.3999999999999928</c:v>
                </c:pt>
                <c:pt idx="242" formatCode="General">
                  <c:v>3.4099999999999926</c:v>
                </c:pt>
                <c:pt idx="243" formatCode="General">
                  <c:v>3.4199999999999924</c:v>
                </c:pt>
                <c:pt idx="244" formatCode="General">
                  <c:v>3.4299999999999922</c:v>
                </c:pt>
                <c:pt idx="245" formatCode="General">
                  <c:v>3.439999999999992</c:v>
                </c:pt>
                <c:pt idx="246" formatCode="General">
                  <c:v>3.4499999999999917</c:v>
                </c:pt>
                <c:pt idx="247" formatCode="General">
                  <c:v>3.4599999999999915</c:v>
                </c:pt>
                <c:pt idx="248" formatCode="General">
                  <c:v>3.4699999999999913</c:v>
                </c:pt>
                <c:pt idx="249" formatCode="General">
                  <c:v>3.4799999999999911</c:v>
                </c:pt>
                <c:pt idx="250" formatCode="General">
                  <c:v>3.4899999999999909</c:v>
                </c:pt>
                <c:pt idx="251" formatCode="General">
                  <c:v>3.4999999999999907</c:v>
                </c:pt>
                <c:pt idx="252" formatCode="General">
                  <c:v>3.5099999999999905</c:v>
                </c:pt>
                <c:pt idx="253" formatCode="General">
                  <c:v>3.5199999999999902</c:v>
                </c:pt>
                <c:pt idx="254" formatCode="General">
                  <c:v>3.52999999999999</c:v>
                </c:pt>
                <c:pt idx="255" formatCode="General">
                  <c:v>3.5399999999999898</c:v>
                </c:pt>
                <c:pt idx="256" formatCode="General">
                  <c:v>3.5499999999999896</c:v>
                </c:pt>
                <c:pt idx="257" formatCode="General">
                  <c:v>3.5599999999999894</c:v>
                </c:pt>
                <c:pt idx="258" formatCode="General">
                  <c:v>3.5699999999999892</c:v>
                </c:pt>
                <c:pt idx="259" formatCode="General">
                  <c:v>3.579999999999989</c:v>
                </c:pt>
                <c:pt idx="260" formatCode="General">
                  <c:v>3.5899999999999888</c:v>
                </c:pt>
                <c:pt idx="261" formatCode="General">
                  <c:v>3.5999999999999885</c:v>
                </c:pt>
                <c:pt idx="262" formatCode="General">
                  <c:v>3.6099999999999883</c:v>
                </c:pt>
                <c:pt idx="263" formatCode="General">
                  <c:v>3.6199999999999881</c:v>
                </c:pt>
                <c:pt idx="264" formatCode="General">
                  <c:v>3.6299999999999879</c:v>
                </c:pt>
                <c:pt idx="265" formatCode="General">
                  <c:v>3.6399999999999877</c:v>
                </c:pt>
                <c:pt idx="266" formatCode="General">
                  <c:v>3.6499999999999875</c:v>
                </c:pt>
                <c:pt idx="267" formatCode="General">
                  <c:v>3.6599999999999873</c:v>
                </c:pt>
                <c:pt idx="268" formatCode="General">
                  <c:v>3.6699999999999871</c:v>
                </c:pt>
                <c:pt idx="269" formatCode="General">
                  <c:v>3.6799999999999868</c:v>
                </c:pt>
                <c:pt idx="270" formatCode="General">
                  <c:v>3.6899999999999866</c:v>
                </c:pt>
                <c:pt idx="271" formatCode="General">
                  <c:v>3.6999999999999864</c:v>
                </c:pt>
                <c:pt idx="272" formatCode="General">
                  <c:v>3.7099999999999862</c:v>
                </c:pt>
                <c:pt idx="273" formatCode="General">
                  <c:v>3.719999999999986</c:v>
                </c:pt>
                <c:pt idx="274" formatCode="General">
                  <c:v>3.7299999999999858</c:v>
                </c:pt>
                <c:pt idx="275" formatCode="General">
                  <c:v>3.7399999999999856</c:v>
                </c:pt>
                <c:pt idx="276" formatCode="General">
                  <c:v>3.7499999999999853</c:v>
                </c:pt>
                <c:pt idx="277" formatCode="General">
                  <c:v>3.7599999999999851</c:v>
                </c:pt>
                <c:pt idx="278" formatCode="General">
                  <c:v>3.7699999999999849</c:v>
                </c:pt>
                <c:pt idx="279" formatCode="General">
                  <c:v>3.7799999999999847</c:v>
                </c:pt>
                <c:pt idx="280" formatCode="General">
                  <c:v>3.7899999999999845</c:v>
                </c:pt>
                <c:pt idx="281" formatCode="General">
                  <c:v>3.7999999999999843</c:v>
                </c:pt>
                <c:pt idx="282" formatCode="General">
                  <c:v>3.8099999999999841</c:v>
                </c:pt>
                <c:pt idx="283" formatCode="General">
                  <c:v>3.8199999999999839</c:v>
                </c:pt>
                <c:pt idx="284" formatCode="General">
                  <c:v>3.8299999999999836</c:v>
                </c:pt>
                <c:pt idx="285" formatCode="General">
                  <c:v>3.8399999999999834</c:v>
                </c:pt>
                <c:pt idx="286" formatCode="General">
                  <c:v>3.8499999999999832</c:v>
                </c:pt>
                <c:pt idx="287" formatCode="General">
                  <c:v>3.859999999999983</c:v>
                </c:pt>
                <c:pt idx="288" formatCode="General">
                  <c:v>3.8699999999999828</c:v>
                </c:pt>
                <c:pt idx="289" formatCode="General">
                  <c:v>3.8799999999999826</c:v>
                </c:pt>
                <c:pt idx="290" formatCode="General">
                  <c:v>3.8899999999999824</c:v>
                </c:pt>
                <c:pt idx="291" formatCode="General">
                  <c:v>3.8999999999999821</c:v>
                </c:pt>
                <c:pt idx="292" formatCode="General">
                  <c:v>3.9099999999999819</c:v>
                </c:pt>
                <c:pt idx="293" formatCode="General">
                  <c:v>3.9199999999999817</c:v>
                </c:pt>
                <c:pt idx="294" formatCode="General">
                  <c:v>3.9299999999999815</c:v>
                </c:pt>
                <c:pt idx="295" formatCode="General">
                  <c:v>3.9399999999999813</c:v>
                </c:pt>
                <c:pt idx="296" formatCode="General">
                  <c:v>3.9499999999999811</c:v>
                </c:pt>
                <c:pt idx="297" formatCode="General">
                  <c:v>3.9599999999999809</c:v>
                </c:pt>
                <c:pt idx="298" formatCode="General">
                  <c:v>3.9699999999999807</c:v>
                </c:pt>
                <c:pt idx="299" formatCode="General">
                  <c:v>3.9799999999999804</c:v>
                </c:pt>
                <c:pt idx="300" formatCode="General">
                  <c:v>3.9899999999999802</c:v>
                </c:pt>
                <c:pt idx="301" formatCode="General">
                  <c:v>3.99999999999998</c:v>
                </c:pt>
                <c:pt idx="302" formatCode="General">
                  <c:v>4.0099999999999802</c:v>
                </c:pt>
                <c:pt idx="303" formatCode="General">
                  <c:v>4.01999999999998</c:v>
                </c:pt>
                <c:pt idx="304" formatCode="General">
                  <c:v>4.0299999999999798</c:v>
                </c:pt>
                <c:pt idx="305" formatCode="General">
                  <c:v>4.0399999999999796</c:v>
                </c:pt>
                <c:pt idx="306" formatCode="General">
                  <c:v>4.0499999999999794</c:v>
                </c:pt>
                <c:pt idx="307" formatCode="General">
                  <c:v>4.0599999999999792</c:v>
                </c:pt>
                <c:pt idx="308" formatCode="General">
                  <c:v>4.069999999999979</c:v>
                </c:pt>
                <c:pt idx="309" formatCode="General">
                  <c:v>4.0799999999999788</c:v>
                </c:pt>
                <c:pt idx="310" formatCode="General">
                  <c:v>4.0899999999999785</c:v>
                </c:pt>
                <c:pt idx="311" formatCode="General">
                  <c:v>4.0999999999999783</c:v>
                </c:pt>
                <c:pt idx="312" formatCode="General">
                  <c:v>4.1099999999999781</c:v>
                </c:pt>
                <c:pt idx="313" formatCode="General">
                  <c:v>4.1199999999999779</c:v>
                </c:pt>
                <c:pt idx="314" formatCode="General">
                  <c:v>4.1299999999999777</c:v>
                </c:pt>
                <c:pt idx="315" formatCode="General">
                  <c:v>4.1399999999999775</c:v>
                </c:pt>
                <c:pt idx="316" formatCode="General">
                  <c:v>4.1499999999999773</c:v>
                </c:pt>
                <c:pt idx="317" formatCode="General">
                  <c:v>4.159999999999977</c:v>
                </c:pt>
                <c:pt idx="318" formatCode="General">
                  <c:v>4.1699999999999768</c:v>
                </c:pt>
                <c:pt idx="319" formatCode="General">
                  <c:v>4.1799999999999766</c:v>
                </c:pt>
                <c:pt idx="320" formatCode="General">
                  <c:v>4.1899999999999764</c:v>
                </c:pt>
                <c:pt idx="321" formatCode="General">
                  <c:v>4.1999999999999762</c:v>
                </c:pt>
                <c:pt idx="322" formatCode="General">
                  <c:v>4.209999999999976</c:v>
                </c:pt>
                <c:pt idx="323" formatCode="General">
                  <c:v>4.2199999999999758</c:v>
                </c:pt>
                <c:pt idx="324" formatCode="General">
                  <c:v>4.2299999999999756</c:v>
                </c:pt>
                <c:pt idx="325" formatCode="General">
                  <c:v>4.2399999999999753</c:v>
                </c:pt>
                <c:pt idx="326" formatCode="General">
                  <c:v>4.2499999999999751</c:v>
                </c:pt>
                <c:pt idx="327" formatCode="General">
                  <c:v>4.2599999999999749</c:v>
                </c:pt>
                <c:pt idx="328" formatCode="General">
                  <c:v>4.2699999999999747</c:v>
                </c:pt>
                <c:pt idx="329" formatCode="General">
                  <c:v>4.2799999999999745</c:v>
                </c:pt>
                <c:pt idx="330" formatCode="General">
                  <c:v>4.2899999999999743</c:v>
                </c:pt>
                <c:pt idx="331" formatCode="General">
                  <c:v>4.2999999999999741</c:v>
                </c:pt>
                <c:pt idx="332" formatCode="General">
                  <c:v>4.3099999999999739</c:v>
                </c:pt>
                <c:pt idx="333" formatCode="General">
                  <c:v>4.3199999999999736</c:v>
                </c:pt>
                <c:pt idx="334" formatCode="General">
                  <c:v>4.3299999999999734</c:v>
                </c:pt>
                <c:pt idx="335" formatCode="General">
                  <c:v>4.3399999999999732</c:v>
                </c:pt>
                <c:pt idx="336" formatCode="General">
                  <c:v>4.349999999999973</c:v>
                </c:pt>
                <c:pt idx="337" formatCode="General">
                  <c:v>4.3599999999999728</c:v>
                </c:pt>
                <c:pt idx="338" formatCode="General">
                  <c:v>4.3699999999999726</c:v>
                </c:pt>
                <c:pt idx="339" formatCode="General">
                  <c:v>4.3799999999999724</c:v>
                </c:pt>
                <c:pt idx="340" formatCode="General">
                  <c:v>4.3899999999999721</c:v>
                </c:pt>
                <c:pt idx="341" formatCode="General">
                  <c:v>4.3999999999999719</c:v>
                </c:pt>
                <c:pt idx="342" formatCode="General">
                  <c:v>4.4099999999999717</c:v>
                </c:pt>
                <c:pt idx="343" formatCode="General">
                  <c:v>4.4199999999999715</c:v>
                </c:pt>
                <c:pt idx="344" formatCode="General">
                  <c:v>4.4299999999999713</c:v>
                </c:pt>
                <c:pt idx="345" formatCode="General">
                  <c:v>4.4399999999999711</c:v>
                </c:pt>
                <c:pt idx="346" formatCode="General">
                  <c:v>4.4499999999999709</c:v>
                </c:pt>
                <c:pt idx="347" formatCode="General">
                  <c:v>4.4599999999999707</c:v>
                </c:pt>
                <c:pt idx="348" formatCode="General">
                  <c:v>4.4699999999999704</c:v>
                </c:pt>
                <c:pt idx="349" formatCode="General">
                  <c:v>4.4799999999999702</c:v>
                </c:pt>
                <c:pt idx="350" formatCode="General">
                  <c:v>4.48999999999997</c:v>
                </c:pt>
                <c:pt idx="351" formatCode="General">
                  <c:v>4.4999999999999698</c:v>
                </c:pt>
                <c:pt idx="352" formatCode="General">
                  <c:v>4.5099999999999696</c:v>
                </c:pt>
                <c:pt idx="353" formatCode="General">
                  <c:v>4.5199999999999694</c:v>
                </c:pt>
                <c:pt idx="354" formatCode="General">
                  <c:v>4.5299999999999692</c:v>
                </c:pt>
                <c:pt idx="355" formatCode="General">
                  <c:v>4.5399999999999689</c:v>
                </c:pt>
                <c:pt idx="356" formatCode="General">
                  <c:v>4.5499999999999687</c:v>
                </c:pt>
                <c:pt idx="357" formatCode="General">
                  <c:v>4.5599999999999685</c:v>
                </c:pt>
                <c:pt idx="358" formatCode="General">
                  <c:v>4.5699999999999683</c:v>
                </c:pt>
                <c:pt idx="359" formatCode="General">
                  <c:v>4.5799999999999681</c:v>
                </c:pt>
                <c:pt idx="360" formatCode="General">
                  <c:v>4.5899999999999679</c:v>
                </c:pt>
                <c:pt idx="361" formatCode="General">
                  <c:v>4.5999999999999677</c:v>
                </c:pt>
                <c:pt idx="362" formatCode="General">
                  <c:v>4.6099999999999675</c:v>
                </c:pt>
                <c:pt idx="363" formatCode="General">
                  <c:v>4.6199999999999672</c:v>
                </c:pt>
                <c:pt idx="364" formatCode="General">
                  <c:v>4.629999999999967</c:v>
                </c:pt>
                <c:pt idx="365" formatCode="General">
                  <c:v>4.6399999999999668</c:v>
                </c:pt>
                <c:pt idx="366" formatCode="General">
                  <c:v>4.6499999999999666</c:v>
                </c:pt>
                <c:pt idx="367" formatCode="General">
                  <c:v>4.6599999999999664</c:v>
                </c:pt>
                <c:pt idx="368" formatCode="General">
                  <c:v>4.6699999999999662</c:v>
                </c:pt>
                <c:pt idx="369" formatCode="General">
                  <c:v>4.679999999999966</c:v>
                </c:pt>
                <c:pt idx="370" formatCode="General">
                  <c:v>4.6899999999999658</c:v>
                </c:pt>
                <c:pt idx="371" formatCode="General">
                  <c:v>4.6999999999999655</c:v>
                </c:pt>
                <c:pt idx="372" formatCode="General">
                  <c:v>4.7099999999999653</c:v>
                </c:pt>
                <c:pt idx="373" formatCode="General">
                  <c:v>4.7199999999999651</c:v>
                </c:pt>
                <c:pt idx="374" formatCode="General">
                  <c:v>4.7299999999999649</c:v>
                </c:pt>
                <c:pt idx="375" formatCode="General">
                  <c:v>4.7399999999999647</c:v>
                </c:pt>
                <c:pt idx="376" formatCode="General">
                  <c:v>4.7499999999999645</c:v>
                </c:pt>
                <c:pt idx="377" formatCode="General">
                  <c:v>4.7599999999999643</c:v>
                </c:pt>
                <c:pt idx="378" formatCode="General">
                  <c:v>4.769999999999964</c:v>
                </c:pt>
                <c:pt idx="379" formatCode="General">
                  <c:v>4.7799999999999638</c:v>
                </c:pt>
                <c:pt idx="380" formatCode="General">
                  <c:v>4.7899999999999636</c:v>
                </c:pt>
                <c:pt idx="381" formatCode="General">
                  <c:v>4.7999999999999634</c:v>
                </c:pt>
                <c:pt idx="382" formatCode="General">
                  <c:v>4.8099999999999632</c:v>
                </c:pt>
                <c:pt idx="383" formatCode="General">
                  <c:v>4.819999999999963</c:v>
                </c:pt>
                <c:pt idx="384" formatCode="General">
                  <c:v>4.8299999999999628</c:v>
                </c:pt>
                <c:pt idx="385" formatCode="General">
                  <c:v>4.8399999999999626</c:v>
                </c:pt>
                <c:pt idx="386" formatCode="General">
                  <c:v>4.8499999999999623</c:v>
                </c:pt>
                <c:pt idx="387" formatCode="General">
                  <c:v>4.8599999999999621</c:v>
                </c:pt>
                <c:pt idx="388" formatCode="General">
                  <c:v>4.8699999999999619</c:v>
                </c:pt>
                <c:pt idx="389" formatCode="General">
                  <c:v>4.8799999999999617</c:v>
                </c:pt>
                <c:pt idx="390" formatCode="General">
                  <c:v>4.8899999999999615</c:v>
                </c:pt>
                <c:pt idx="391" formatCode="General">
                  <c:v>4.8999999999999613</c:v>
                </c:pt>
                <c:pt idx="392" formatCode="General">
                  <c:v>4.9099999999999611</c:v>
                </c:pt>
                <c:pt idx="393" formatCode="General">
                  <c:v>4.9199999999999608</c:v>
                </c:pt>
                <c:pt idx="394" formatCode="General">
                  <c:v>4.9299999999999606</c:v>
                </c:pt>
                <c:pt idx="395" formatCode="General">
                  <c:v>4.9399999999999604</c:v>
                </c:pt>
                <c:pt idx="396" formatCode="General">
                  <c:v>4.9499999999999602</c:v>
                </c:pt>
                <c:pt idx="397" formatCode="General">
                  <c:v>4.95999999999996</c:v>
                </c:pt>
                <c:pt idx="398" formatCode="General">
                  <c:v>4.9699999999999598</c:v>
                </c:pt>
                <c:pt idx="399" formatCode="General">
                  <c:v>4.9799999999999596</c:v>
                </c:pt>
                <c:pt idx="400" formatCode="General">
                  <c:v>4.9899999999999594</c:v>
                </c:pt>
                <c:pt idx="401" formatCode="General">
                  <c:v>4.9999999999999591</c:v>
                </c:pt>
              </c:numCache>
            </c:numRef>
          </c:yVal>
          <c:smooth val="0"/>
        </c:ser>
        <c:ser>
          <c:idx val="4"/>
          <c:order val="4"/>
          <c:tx>
            <c:v>Bundslamshøjde scenarie 2</c:v>
          </c:tx>
          <c:spPr>
            <a:ln>
              <a:solidFill>
                <a:schemeClr val="accent6">
                  <a:lumMod val="50000"/>
                </a:schemeClr>
              </a:solidFill>
              <a:prstDash val="sysDash"/>
            </a:ln>
          </c:spPr>
          <c:marker>
            <c:symbol val="none"/>
          </c:marker>
          <c:xVal>
            <c:numRef>
              <c:f>'Beregninger scenarie 2'!$P$1538:$P$1939</c:f>
              <c:numCache>
                <c:formatCode>#,##0.00</c:formatCode>
                <c:ptCount val="402"/>
                <c:pt idx="0">
                  <c:v>0</c:v>
                </c:pt>
                <c:pt idx="1">
                  <c:v>0</c:v>
                </c:pt>
                <c:pt idx="2">
                  <c:v>1.5434877083766766E-4</c:v>
                </c:pt>
                <c:pt idx="3">
                  <c:v>4.8997719887710494E-4</c:v>
                </c:pt>
                <c:pt idx="4">
                  <c:v>9.6302284726086228E-4</c:v>
                </c:pt>
                <c:pt idx="5">
                  <c:v>1.5554706121220583E-3</c:v>
                </c:pt>
                <c:pt idx="6">
                  <c:v>2.2562678955523568E-3</c:v>
                </c:pt>
                <c:pt idx="7">
                  <c:v>3.0576602917599871E-3</c:v>
                </c:pt>
                <c:pt idx="8">
                  <c:v>3.9537955436374358E-3</c:v>
                </c:pt>
                <c:pt idx="9">
                  <c:v>4.9400475656757462E-3</c:v>
                </c:pt>
                <c:pt idx="10">
                  <c:v>6.012640474431466E-3</c:v>
                </c:pt>
                <c:pt idx="11">
                  <c:v>7.1684192393238989E-3</c:v>
                </c:pt>
                <c:pt idx="12">
                  <c:v>8.4047001385895072E-3</c:v>
                </c:pt>
                <c:pt idx="13">
                  <c:v>9.7191681972524317E-3</c:v>
                </c:pt>
                <c:pt idx="14">
                  <c:v>1.1109803994370953E-2</c:v>
                </c:pt>
                <c:pt idx="15">
                  <c:v>1.257482972356249E-2</c:v>
                </c:pt>
                <c:pt idx="16">
                  <c:v>1.411266837301851E-2</c:v>
                </c:pt>
                <c:pt idx="17">
                  <c:v>1.5721912137291072E-2</c:v>
                </c:pt>
                <c:pt idx="18">
                  <c:v>1.7401297503934321E-2</c:v>
                </c:pt>
                <c:pt idx="19">
                  <c:v>1.9149685279789004E-2</c:v>
                </c:pt>
                <c:pt idx="20">
                  <c:v>2.0966044347179358E-2</c:v>
                </c:pt>
                <c:pt idx="21">
                  <c:v>2.2849438286656462E-2</c:v>
                </c:pt>
                <c:pt idx="22">
                  <c:v>2.4799014237321473E-2</c:v>
                </c:pt>
                <c:pt idx="23">
                  <c:v>2.6813993528111552E-2</c:v>
                </c:pt>
                <c:pt idx="24">
                  <c:v>2.8893663728213687E-2</c:v>
                </c:pt>
                <c:pt idx="25">
                  <c:v>3.1037371847428698E-2</c:v>
                </c:pt>
                <c:pt idx="26">
                  <c:v>3.3244518477822803E-2</c:v>
                </c:pt>
                <c:pt idx="27">
                  <c:v>3.5514552712973671E-2</c:v>
                </c:pt>
                <c:pt idx="28">
                  <c:v>3.784696771499424E-2</c:v>
                </c:pt>
                <c:pt idx="29">
                  <c:v>4.0241296825352831E-2</c:v>
                </c:pt>
                <c:pt idx="30">
                  <c:v>4.2697110135438109E-2</c:v>
                </c:pt>
                <c:pt idx="31">
                  <c:v>4.5214011448352277E-2</c:v>
                </c:pt>
                <c:pt idx="32">
                  <c:v>4.7791635575642435E-2</c:v>
                </c:pt>
                <c:pt idx="33">
                  <c:v>5.042964592238984E-2</c:v>
                </c:pt>
                <c:pt idx="34">
                  <c:v>5.3127732321850502E-2</c:v>
                </c:pt>
                <c:pt idx="35">
                  <c:v>5.5885609087115581E-2</c:v>
                </c:pt>
                <c:pt idx="36">
                  <c:v>5.8703013252357723E-2</c:v>
                </c:pt>
                <c:pt idx="37">
                  <c:v>6.1579702980403397E-2</c:v>
                </c:pt>
                <c:pt idx="38">
                  <c:v>6.451545611680666E-2</c:v>
                </c:pt>
                <c:pt idx="39">
                  <c:v>6.7510068873446724E-2</c:v>
                </c:pt>
                <c:pt idx="40">
                  <c:v>7.056335462704344E-2</c:v>
                </c:pt>
                <c:pt idx="41">
                  <c:v>7.3675142819970063E-2</c:v>
                </c:pt>
                <c:pt idx="42">
                  <c:v>7.6845277952415122E-2</c:v>
                </c:pt>
                <c:pt idx="43">
                  <c:v>8.0073618656358522E-2</c:v>
                </c:pt>
                <c:pt idx="44">
                  <c:v>8.3360036843027965E-2</c:v>
                </c:pt>
                <c:pt idx="45">
                  <c:v>8.6704416916525862E-2</c:v>
                </c:pt>
                <c:pt idx="46">
                  <c:v>9.0106655047195144E-2</c:v>
                </c:pt>
                <c:pt idx="47">
                  <c:v>9.3566658499046093E-2</c:v>
                </c:pt>
                <c:pt idx="48">
                  <c:v>9.7084345006217168E-2</c:v>
                </c:pt>
                <c:pt idx="49">
                  <c:v>0.10065964219400866</c:v>
                </c:pt>
                <c:pt idx="50">
                  <c:v>0.10429248704051435</c:v>
                </c:pt>
                <c:pt idx="51">
                  <c:v>0.10798282537530692</c:v>
                </c:pt>
                <c:pt idx="52">
                  <c:v>0.1117306114120043</c:v>
                </c:pt>
                <c:pt idx="53">
                  <c:v>0.11553580731187076</c:v>
                </c:pt>
                <c:pt idx="54">
                  <c:v>0.11939838277589764</c:v>
                </c:pt>
                <c:pt idx="55">
                  <c:v>0.12331831466305747</c:v>
                </c:pt>
                <c:pt idx="56">
                  <c:v>0.12729558663265458</c:v>
                </c:pt>
                <c:pt idx="57">
                  <c:v>0.13133018880889005</c:v>
                </c:pt>
                <c:pt idx="58">
                  <c:v>0.13542211746593788</c:v>
                </c:pt>
                <c:pt idx="59">
                  <c:v>0.13957137473198447</c:v>
                </c:pt>
                <c:pt idx="60">
                  <c:v>0.1437779683108257</c:v>
                </c:pt>
                <c:pt idx="61">
                  <c:v>0.14804191121973975</c:v>
                </c:pt>
                <c:pt idx="62">
                  <c:v>0.15236322154246512</c:v>
                </c:pt>
                <c:pt idx="63">
                  <c:v>0.15674192219621771</c:v>
                </c:pt>
                <c:pt idx="64">
                  <c:v>0.16117804071176681</c:v>
                </c:pt>
                <c:pt idx="65">
                  <c:v>0.16567160902567479</c:v>
                </c:pt>
                <c:pt idx="66">
                  <c:v>0.1702226632838775</c:v>
                </c:pt>
                <c:pt idx="67">
                  <c:v>0.17483124365584926</c:v>
                </c:pt>
                <c:pt idx="68">
                  <c:v>0.17949739415865604</c:v>
                </c:pt>
                <c:pt idx="69">
                  <c:v>0.18422116249025688</c:v>
                </c:pt>
                <c:pt idx="70">
                  <c:v>0.18900259987146037</c:v>
                </c:pt>
                <c:pt idx="71">
                  <c:v>0.19384176089599087</c:v>
                </c:pt>
                <c:pt idx="72">
                  <c:v>0.19873870338815885</c:v>
                </c:pt>
                <c:pt idx="73">
                  <c:v>0.20369348826766745</c:v>
                </c:pt>
                <c:pt idx="74">
                  <c:v>0.20870617942112168</c:v>
                </c:pt>
                <c:pt idx="75">
                  <c:v>0.2137768435798382</c:v>
                </c:pt>
                <c:pt idx="76">
                  <c:v>0.21890555020358243</c:v>
                </c:pt>
                <c:pt idx="77">
                  <c:v>0.22409237136988525</c:v>
                </c:pt>
                <c:pt idx="78">
                  <c:v>0.22933738166861625</c:v>
                </c:pt>
                <c:pt idx="79">
                  <c:v>0.23464065810151441</c:v>
                </c:pt>
                <c:pt idx="80">
                  <c:v>0.24000227998639187</c:v>
                </c:pt>
                <c:pt idx="81">
                  <c:v>0.24542232886575421</c:v>
                </c:pt>
                <c:pt idx="82">
                  <c:v>0.25090088841958808</c:v>
                </c:pt>
                <c:pt idx="83">
                  <c:v>0.25643804438209272</c:v>
                </c:pt>
                <c:pt idx="84">
                  <c:v>0.26203388446213688</c:v>
                </c:pt>
                <c:pt idx="85">
                  <c:v>0.267688498267245</c:v>
                </c:pt>
                <c:pt idx="86">
                  <c:v>0.27340197723092452</c:v>
                </c:pt>
                <c:pt idx="87">
                  <c:v>0.27917441454315789</c:v>
                </c:pt>
                <c:pt idx="88">
                  <c:v>0.28500590508389506</c:v>
                </c:pt>
                <c:pt idx="89">
                  <c:v>0.29089654535939458</c:v>
                </c:pt>
                <c:pt idx="90">
                  <c:v>0.2968464334412621</c:v>
                </c:pt>
                <c:pt idx="91">
                  <c:v>0.30285566890805743</c:v>
                </c:pt>
                <c:pt idx="92">
                  <c:v>0.30892435278933528</c:v>
                </c:pt>
                <c:pt idx="93">
                  <c:v>0.31505258751200355</c:v>
                </c:pt>
                <c:pt idx="94">
                  <c:v>0.32124047684888268</c:v>
                </c:pt>
                <c:pt idx="95">
                  <c:v>0.32748812586936049</c:v>
                </c:pt>
                <c:pt idx="96">
                  <c:v>0.33379564089203934</c:v>
                </c:pt>
                <c:pt idx="97">
                  <c:v>0.34016312943928434</c:v>
                </c:pt>
                <c:pt idx="98">
                  <c:v>0.34659070019357729</c:v>
                </c:pt>
                <c:pt idx="99">
                  <c:v>0.35307846295559692</c:v>
                </c:pt>
                <c:pt idx="100">
                  <c:v>0.35962652860393951</c:v>
                </c:pt>
                <c:pt idx="101">
                  <c:v>0.36623500905640882</c:v>
                </c:pt>
                <c:pt idx="102">
                  <c:v>0.37290401723280125</c:v>
                </c:pt>
                <c:pt idx="103">
                  <c:v>0.37963366701911788</c:v>
                </c:pt>
                <c:pt idx="104">
                  <c:v>0.38642407323314004</c:v>
                </c:pt>
                <c:pt idx="105">
                  <c:v>0.39327535159130705</c:v>
                </c:pt>
                <c:pt idx="106">
                  <c:v>0.40018761867683855</c:v>
                </c:pt>
                <c:pt idx="107">
                  <c:v>0.40716099190904625</c:v>
                </c:pt>
                <c:pt idx="108">
                  <c:v>0.41419558951378271</c:v>
                </c:pt>
                <c:pt idx="109">
                  <c:v>0.42129153049498053</c:v>
                </c:pt>
                <c:pt idx="110">
                  <c:v>0.42844893460722955</c:v>
                </c:pt>
                <c:pt idx="111">
                  <c:v>0.4356679223293552</c:v>
                </c:pt>
                <c:pt idx="112">
                  <c:v>0.44294861483894754</c:v>
                </c:pt>
                <c:pt idx="113">
                  <c:v>0.45029113398780773</c:v>
                </c:pt>
                <c:pt idx="114">
                  <c:v>0.45769560227826911</c:v>
                </c:pt>
                <c:pt idx="115">
                  <c:v>0.46516214284035912</c:v>
                </c:pt>
                <c:pt idx="116">
                  <c:v>0.47269087940976579</c:v>
                </c:pt>
                <c:pt idx="117">
                  <c:v>0.48028193630657728</c:v>
                </c:pt>
                <c:pt idx="118">
                  <c:v>0.4879354384147615</c:v>
                </c:pt>
                <c:pt idx="119">
                  <c:v>0.4956515111623585</c:v>
                </c:pt>
                <c:pt idx="120">
                  <c:v>0.50343028050235128</c:v>
                </c:pt>
                <c:pt idx="121">
                  <c:v>0.51127187289419851</c:v>
                </c:pt>
                <c:pt idx="122">
                  <c:v>0.51917641528598935</c:v>
                </c:pt>
                <c:pt idx="123">
                  <c:v>0.52714403509720897</c:v>
                </c:pt>
                <c:pt idx="124">
                  <c:v>0.53517486020208127</c:v>
                </c:pt>
                <c:pt idx="125">
                  <c:v>0.54326901891347057</c:v>
                </c:pt>
                <c:pt idx="126">
                  <c:v>0.55142663996732388</c:v>
                </c:pt>
                <c:pt idx="127">
                  <c:v>0.55964785250762294</c:v>
                </c:pt>
                <c:pt idx="128">
                  <c:v>0.56793278607183895</c:v>
                </c:pt>
                <c:pt idx="129">
                  <c:v>0.57628157057686213</c:v>
                </c:pt>
                <c:pt idx="130">
                  <c:v>0.58469433630539158</c:v>
                </c:pt>
                <c:pt idx="131">
                  <c:v>0.59317121389276861</c:v>
                </c:pt>
                <c:pt idx="132">
                  <c:v>0.60171233431423576</c:v>
                </c:pt>
                <c:pt idx="133">
                  <c:v>0.61031782887260488</c:v>
                </c:pt>
                <c:pt idx="134">
                  <c:v>0.61898782918632445</c:v>
                </c:pt>
                <c:pt idx="135">
                  <c:v>0.6277224671779229</c:v>
                </c:pt>
                <c:pt idx="136">
                  <c:v>0.63652187506282387</c:v>
                </c:pt>
                <c:pt idx="137">
                  <c:v>0.64538618533851033</c:v>
                </c:pt>
                <c:pt idx="138">
                  <c:v>0.65431553077403481</c:v>
                </c:pt>
                <c:pt idx="139">
                  <c:v>0.66331004439985464</c:v>
                </c:pt>
                <c:pt idx="140">
                  <c:v>0.67236985949798722</c:v>
                </c:pt>
                <c:pt idx="141">
                  <c:v>0.68149510959246928</c:v>
                </c:pt>
                <c:pt idx="142">
                  <c:v>0.69068592844011156</c:v>
                </c:pt>
                <c:pt idx="143">
                  <c:v>0.69994245002154132</c:v>
                </c:pt>
                <c:pt idx="144">
                  <c:v>0.70926480853251694</c:v>
                </c:pt>
                <c:pt idx="145">
                  <c:v>0.71865313837550759</c:v>
                </c:pt>
                <c:pt idx="146">
                  <c:v>0.7281075741515326</c:v>
                </c:pt>
                <c:pt idx="147">
                  <c:v>0.7376282506522448</c:v>
                </c:pt>
                <c:pt idx="148">
                  <c:v>0.74721530285225746</c:v>
                </c:pt>
                <c:pt idx="149">
                  <c:v>0.75686886590169655</c:v>
                </c:pt>
                <c:pt idx="150">
                  <c:v>0.766589075118982</c:v>
                </c:pt>
                <c:pt idx="151">
                  <c:v>0.77637606598382103</c:v>
                </c:pt>
                <c:pt idx="152">
                  <c:v>0.78622997413041151</c:v>
                </c:pt>
                <c:pt idx="153">
                  <c:v>0.79615093534084902</c:v>
                </c:pt>
                <c:pt idx="154">
                  <c:v>0.80613908553872293</c:v>
                </c:pt>
                <c:pt idx="155">
                  <c:v>0.81619456078290886</c:v>
                </c:pt>
                <c:pt idx="156">
                  <c:v>0.82631749726153747</c:v>
                </c:pt>
                <c:pt idx="157">
                  <c:v>0.83650803128614348</c:v>
                </c:pt>
                <c:pt idx="158">
                  <c:v>0.8467662992859839</c:v>
                </c:pt>
                <c:pt idx="159">
                  <c:v>0.85709243780252142</c:v>
                </c:pt>
                <c:pt idx="160">
                  <c:v>0.86748658348406782</c:v>
                </c:pt>
                <c:pt idx="161">
                  <c:v>0.87794887308058411</c:v>
                </c:pt>
                <c:pt idx="162">
                  <c:v>0.88847944343862795</c:v>
                </c:pt>
                <c:pt idx="163">
                  <c:v>0.89907843149644728</c:v>
                </c:pt>
                <c:pt idx="164">
                  <c:v>0.90974597427921566</c:v>
                </c:pt>
                <c:pt idx="165">
                  <c:v>0.92048220889440224</c:v>
                </c:pt>
                <c:pt idx="166">
                  <c:v>0.93128727252727472</c:v>
                </c:pt>
                <c:pt idx="167">
                  <c:v>0.94216130243653018</c:v>
                </c:pt>
                <c:pt idx="168">
                  <c:v>0.95310443595004701</c:v>
                </c:pt>
                <c:pt idx="169">
                  <c:v>0.96411681046076203</c:v>
                </c:pt>
                <c:pt idx="170">
                  <c:v>0.97519856342266142</c:v>
                </c:pt>
                <c:pt idx="171">
                  <c:v>0.98634983234688134</c:v>
                </c:pt>
                <c:pt idx="172">
                  <c:v>0.99757075479792356</c:v>
                </c:pt>
                <c:pt idx="173">
                  <c:v>1.0088614683899739</c:v>
                </c:pt>
                <c:pt idx="174">
                  <c:v>1.0202221107833214</c:v>
                </c:pt>
                <c:pt idx="175">
                  <c:v>1.0316528196808861</c:v>
                </c:pt>
                <c:pt idx="176">
                  <c:v>1.043153732824831</c:v>
                </c:pt>
                <c:pt idx="177">
                  <c:v>1.0547249879932767</c:v>
                </c:pt>
                <c:pt idx="178">
                  <c:v>1.0663667229971068</c:v>
                </c:pt>
                <c:pt idx="179">
                  <c:v>1.0780790756768568</c:v>
                </c:pt>
                <c:pt idx="180">
                  <c:v>1.0898621838996922</c:v>
                </c:pt>
                <c:pt idx="181">
                  <c:v>1.1017161855564714</c:v>
                </c:pt>
                <c:pt idx="182">
                  <c:v>1.1136412185588853</c:v>
                </c:pt>
                <c:pt idx="183">
                  <c:v>1.1256374208366775</c:v>
                </c:pt>
                <c:pt idx="184">
                  <c:v>1.137704930334942</c:v>
                </c:pt>
                <c:pt idx="185">
                  <c:v>1.1498438850114918</c:v>
                </c:pt>
                <c:pt idx="186">
                  <c:v>1.1620544228343037</c:v>
                </c:pt>
                <c:pt idx="187">
                  <c:v>1.1743366817790271</c:v>
                </c:pt>
                <c:pt idx="188">
                  <c:v>1.186690799826567</c:v>
                </c:pt>
                <c:pt idx="189">
                  <c:v>1.1991169149607261</c:v>
                </c:pt>
                <c:pt idx="190">
                  <c:v>1.2116151651659186</c:v>
                </c:pt>
                <c:pt idx="191">
                  <c:v>1.22418568842494</c:v>
                </c:pt>
                <c:pt idx="192">
                  <c:v>1.2368286227167979</c:v>
                </c:pt>
                <c:pt idx="193">
                  <c:v>1.249544106014606</c:v>
                </c:pt>
                <c:pt idx="194">
                  <c:v>1.2623322762835294</c:v>
                </c:pt>
                <c:pt idx="195">
                  <c:v>1.2751932714787932</c:v>
                </c:pt>
                <c:pt idx="196">
                  <c:v>1.2881272295437314</c:v>
                </c:pt>
                <c:pt idx="197">
                  <c:v>1.301134288407908</c:v>
                </c:pt>
                <c:pt idx="198">
                  <c:v>1.3142145859852672</c:v>
                </c:pt>
                <c:pt idx="199">
                  <c:v>1.3273682601723533</c:v>
                </c:pt>
                <c:pt idx="200">
                  <c:v>1.3405954488465632</c:v>
                </c:pt>
                <c:pt idx="201">
                  <c:v>1.3538962898644544</c:v>
                </c:pt>
                <c:pt idx="202">
                  <c:v>1.367270921060098</c:v>
                </c:pt>
                <c:pt idx="203">
                  <c:v>1.3807194802434737</c:v>
                </c:pt>
                <c:pt idx="204">
                  <c:v>1.3942421051989067</c:v>
                </c:pt>
                <c:pt idx="205">
                  <c:v>1.4078389336835513</c:v>
                </c:pt>
                <c:pt idx="206">
                  <c:v>1.4215101034259126</c:v>
                </c:pt>
                <c:pt idx="207">
                  <c:v>1.4352557521244096</c:v>
                </c:pt>
                <c:pt idx="208">
                  <c:v>1.4490760174459709</c:v>
                </c:pt>
                <c:pt idx="209">
                  <c:v>1.4629710370246791</c:v>
                </c:pt>
                <c:pt idx="210">
                  <c:v>1.4769409484604408</c:v>
                </c:pt>
                <c:pt idx="211">
                  <c:v>1.490985889317703</c:v>
                </c:pt>
                <c:pt idx="212">
                  <c:v>1.505105997124192</c:v>
                </c:pt>
                <c:pt idx="213">
                  <c:v>1.5193014093696968</c:v>
                </c:pt>
                <c:pt idx="214">
                  <c:v>1.5335722635048807</c:v>
                </c:pt>
                <c:pt idx="215">
                  <c:v>1.5479186969401271</c:v>
                </c:pt>
                <c:pt idx="216">
                  <c:v>1.562340847044412</c:v>
                </c:pt>
                <c:pt idx="217">
                  <c:v>1.5768388511442126</c:v>
                </c:pt>
                <c:pt idx="218">
                  <c:v>1.591412846522444</c:v>
                </c:pt>
                <c:pt idx="219">
                  <c:v>1.6060629704174214</c:v>
                </c:pt>
                <c:pt idx="220">
                  <c:v>1.620789360021855</c:v>
                </c:pt>
                <c:pt idx="221">
                  <c:v>1.6355921524818686</c:v>
                </c:pt>
                <c:pt idx="222">
                  <c:v>1.6504714848960491</c:v>
                </c:pt>
                <c:pt idx="223">
                  <c:v>1.6654274943145182</c:v>
                </c:pt>
                <c:pt idx="224">
                  <c:v>1.6804603177380308</c:v>
                </c:pt>
                <c:pt idx="225">
                  <c:v>1.6955700921170969</c:v>
                </c:pt>
                <c:pt idx="226">
                  <c:v>1.710756954351133</c:v>
                </c:pt>
                <c:pt idx="227">
                  <c:v>1.7260210412876296</c:v>
                </c:pt>
                <c:pt idx="228">
                  <c:v>1.7413624897213444</c:v>
                </c:pt>
                <c:pt idx="229">
                  <c:v>1.7567814363935197</c:v>
                </c:pt>
                <c:pt idx="230">
                  <c:v>1.7722780179911206</c:v>
                </c:pt>
                <c:pt idx="231">
                  <c:v>1.7878523711460947</c:v>
                </c:pt>
                <c:pt idx="232">
                  <c:v>1.8035046324346471</c:v>
                </c:pt>
                <c:pt idx="233">
                  <c:v>1.8192349383765456</c:v>
                </c:pt>
                <c:pt idx="234">
                  <c:v>1.8350434254344359</c:v>
                </c:pt>
                <c:pt idx="235">
                  <c:v>1.8509302300131854</c:v>
                </c:pt>
                <c:pt idx="236">
                  <c:v>1.8668954884592337</c:v>
                </c:pt>
                <c:pt idx="237">
                  <c:v>1.8829393370599723</c:v>
                </c:pt>
                <c:pt idx="238">
                  <c:v>1.8990619120431382</c:v>
                </c:pt>
                <c:pt idx="239">
                  <c:v>1.9152633495762232</c:v>
                </c:pt>
                <c:pt idx="240">
                  <c:v>1.9315437857658999</c:v>
                </c:pt>
                <c:pt idx="241">
                  <c:v>1.9479033566574675</c:v>
                </c:pt>
                <c:pt idx="242">
                  <c:v>1.964342198234313</c:v>
                </c:pt>
                <c:pt idx="243">
                  <c:v>1.9808604464173845</c:v>
                </c:pt>
                <c:pt idx="244">
                  <c:v>1.9974582370646827</c:v>
                </c:pt>
                <c:pt idx="245">
                  <c:v>2.0141357059707676</c:v>
                </c:pt>
                <c:pt idx="246">
                  <c:v>2.0308929888662806</c:v>
                </c:pt>
                <c:pt idx="247">
                  <c:v>2.0477302214174742</c:v>
                </c:pt>
                <c:pt idx="248">
                  <c:v>2.0646475392257657</c:v>
                </c:pt>
                <c:pt idx="249">
                  <c:v>2.081645077827297</c:v>
                </c:pt>
                <c:pt idx="250">
                  <c:v>2.098722972692511</c:v>
                </c:pt>
                <c:pt idx="251">
                  <c:v>2.1158813592257388</c:v>
                </c:pt>
                <c:pt idx="252">
                  <c:v>2.133120372764802</c:v>
                </c:pt>
                <c:pt idx="253">
                  <c:v>2.1504401485806208</c:v>
                </c:pt>
                <c:pt idx="254">
                  <c:v>2.1678408218768492</c:v>
                </c:pt>
                <c:pt idx="255">
                  <c:v>2.1853225277895025</c:v>
                </c:pt>
                <c:pt idx="256">
                  <c:v>2.2028854013866073</c:v>
                </c:pt>
                <c:pt idx="257">
                  <c:v>2.2205295776678637</c:v>
                </c:pt>
                <c:pt idx="258">
                  <c:v>2.2382551915643143</c:v>
                </c:pt>
                <c:pt idx="259">
                  <c:v>2.2560623779380249</c:v>
                </c:pt>
                <c:pt idx="260">
                  <c:v>2.2739512715817742</c:v>
                </c:pt>
                <c:pt idx="261">
                  <c:v>2.2919220072187558</c:v>
                </c:pt>
                <c:pt idx="262">
                  <c:v>2.3099747195022946</c:v>
                </c:pt>
                <c:pt idx="263">
                  <c:v>2.3281095430155578</c:v>
                </c:pt>
                <c:pt idx="264">
                  <c:v>2.3463266122712931</c:v>
                </c:pt>
                <c:pt idx="265">
                  <c:v>2.3646260617115638</c:v>
                </c:pt>
                <c:pt idx="266">
                  <c:v>2.3830080257075013</c:v>
                </c:pt>
                <c:pt idx="267">
                  <c:v>2.4014726385590586</c:v>
                </c:pt>
                <c:pt idx="268">
                  <c:v>2.4200200344947773</c:v>
                </c:pt>
                <c:pt idx="269">
                  <c:v>2.4386503476715604</c:v>
                </c:pt>
                <c:pt idx="270">
                  <c:v>2.4573637121744594</c:v>
                </c:pt>
                <c:pt idx="271">
                  <c:v>2.4761602620164589</c:v>
                </c:pt>
                <c:pt idx="272">
                  <c:v>2.4950401311382762</c:v>
                </c:pt>
                <c:pt idx="273">
                  <c:v>2.5140034534081694</c:v>
                </c:pt>
                <c:pt idx="274">
                  <c:v>2.5330503626217475</c:v>
                </c:pt>
                <c:pt idx="275">
                  <c:v>2.5521809925017935</c:v>
                </c:pt>
                <c:pt idx="276">
                  <c:v>2.5713954766980893</c:v>
                </c:pt>
                <c:pt idx="277">
                  <c:v>2.5906939487872487</c:v>
                </c:pt>
                <c:pt idx="278">
                  <c:v>2.6100765422725649</c:v>
                </c:pt>
                <c:pt idx="279">
                  <c:v>2.6295433905838523</c:v>
                </c:pt>
                <c:pt idx="280">
                  <c:v>2.6490946270773028</c:v>
                </c:pt>
                <c:pt idx="281">
                  <c:v>2.6687303850353441</c:v>
                </c:pt>
                <c:pt idx="282">
                  <c:v>2.6884507976665075</c:v>
                </c:pt>
                <c:pt idx="283">
                  <c:v>2.7082559981053067</c:v>
                </c:pt>
                <c:pt idx="284">
                  <c:v>2.7281461194121075</c:v>
                </c:pt>
                <c:pt idx="285">
                  <c:v>2.7481212945730098</c:v>
                </c:pt>
                <c:pt idx="286">
                  <c:v>2.7681816564997495</c:v>
                </c:pt>
                <c:pt idx="287">
                  <c:v>2.7883273380295868</c:v>
                </c:pt>
                <c:pt idx="288">
                  <c:v>2.808558471925203</c:v>
                </c:pt>
                <c:pt idx="289">
                  <c:v>2.8288751908746121</c:v>
                </c:pt>
                <c:pt idx="290">
                  <c:v>2.8492776274910723</c:v>
                </c:pt>
                <c:pt idx="291">
                  <c:v>2.8697659143129961</c:v>
                </c:pt>
                <c:pt idx="292">
                  <c:v>2.890340183803878</c:v>
                </c:pt>
                <c:pt idx="293">
                  <c:v>2.9110005683522111</c:v>
                </c:pt>
                <c:pt idx="294">
                  <c:v>2.9317472002714311</c:v>
                </c:pt>
                <c:pt idx="295">
                  <c:v>2.9525802117998365</c:v>
                </c:pt>
                <c:pt idx="296">
                  <c:v>2.9734997351005359</c:v>
                </c:pt>
                <c:pt idx="297">
                  <c:v>2.994505902261388</c:v>
                </c:pt>
                <c:pt idx="298">
                  <c:v>3.0155988452949556</c:v>
                </c:pt>
                <c:pt idx="299">
                  <c:v>3.0367786961384486</c:v>
                </c:pt>
                <c:pt idx="300">
                  <c:v>3.0580455866536851</c:v>
                </c:pt>
                <c:pt idx="301">
                  <c:v>3.0793996486270512</c:v>
                </c:pt>
                <c:pt idx="302">
                  <c:v>3.1008410137694624</c:v>
                </c:pt>
                <c:pt idx="303">
                  <c:v>3.122369813716336</c:v>
                </c:pt>
                <c:pt idx="304">
                  <c:v>3.1439861800275519</c:v>
                </c:pt>
                <c:pt idx="305">
                  <c:v>3.1656902441874406</c:v>
                </c:pt>
                <c:pt idx="306">
                  <c:v>3.1874821376047517</c:v>
                </c:pt>
                <c:pt idx="307">
                  <c:v>3.2093619916126412</c:v>
                </c:pt>
                <c:pt idx="308">
                  <c:v>3.2313299374686526</c:v>
                </c:pt>
                <c:pt idx="309">
                  <c:v>3.2533861063547049</c:v>
                </c:pt>
                <c:pt idx="310">
                  <c:v>3.2755306293770889</c:v>
                </c:pt>
                <c:pt idx="311">
                  <c:v>3.2977636375664603</c:v>
                </c:pt>
                <c:pt idx="312">
                  <c:v>3.320085261877832</c:v>
                </c:pt>
                <c:pt idx="313">
                  <c:v>3.3424956331905782</c:v>
                </c:pt>
                <c:pt idx="314">
                  <c:v>3.3649948823084439</c:v>
                </c:pt>
                <c:pt idx="315">
                  <c:v>3.3875831399595402</c:v>
                </c:pt>
                <c:pt idx="316">
                  <c:v>3.4102605367963643</c:v>
                </c:pt>
                <c:pt idx="317">
                  <c:v>3.4330272033957985</c:v>
                </c:pt>
                <c:pt idx="318">
                  <c:v>3.4558832702591418</c:v>
                </c:pt>
                <c:pt idx="319">
                  <c:v>3.478828867812112</c:v>
                </c:pt>
                <c:pt idx="320">
                  <c:v>3.5018641264048691</c:v>
                </c:pt>
                <c:pt idx="321">
                  <c:v>3.5249891763120451</c:v>
                </c:pt>
                <c:pt idx="322">
                  <c:v>3.5482041477327599</c:v>
                </c:pt>
                <c:pt idx="323">
                  <c:v>3.5715091707906508</c:v>
                </c:pt>
                <c:pt idx="324">
                  <c:v>3.5949043755338992</c:v>
                </c:pt>
                <c:pt idx="325">
                  <c:v>3.6183898919352702</c:v>
                </c:pt>
                <c:pt idx="326">
                  <c:v>3.6419658498921361</c:v>
                </c:pt>
                <c:pt idx="327">
                  <c:v>3.6656323792265191</c:v>
                </c:pt>
                <c:pt idx="328">
                  <c:v>3.6893896096851253</c:v>
                </c:pt>
                <c:pt idx="329">
                  <c:v>3.7132376709393862</c:v>
                </c:pt>
                <c:pt idx="330">
                  <c:v>3.7371766925855003</c:v>
                </c:pt>
                <c:pt idx="331">
                  <c:v>3.7612068041444795</c:v>
                </c:pt>
                <c:pt idx="332">
                  <c:v>3.7853281350621857</c:v>
                </c:pt>
                <c:pt idx="333">
                  <c:v>3.8095408147093934</c:v>
                </c:pt>
                <c:pt idx="334">
                  <c:v>3.8338449723818209</c:v>
                </c:pt>
                <c:pt idx="335">
                  <c:v>3.858240737300199</c:v>
                </c:pt>
                <c:pt idx="336">
                  <c:v>3.8827282386103121</c:v>
                </c:pt>
                <c:pt idx="337">
                  <c:v>3.907307605383056</c:v>
                </c:pt>
                <c:pt idx="338">
                  <c:v>3.931978966614496</c:v>
                </c:pt>
                <c:pt idx="339">
                  <c:v>3.9567424512259222</c:v>
                </c:pt>
                <c:pt idx="340">
                  <c:v>3.9815981880639111</c:v>
                </c:pt>
                <c:pt idx="341">
                  <c:v>4.0065463059003799</c:v>
                </c:pt>
                <c:pt idx="342">
                  <c:v>4.0315869334326599</c:v>
                </c:pt>
                <c:pt idx="343">
                  <c:v>4.0567201992835535</c:v>
                </c:pt>
                <c:pt idx="344">
                  <c:v>4.0819462320013944</c:v>
                </c:pt>
                <c:pt idx="345">
                  <c:v>4.107265160060126</c:v>
                </c:pt>
                <c:pt idx="346">
                  <c:v>4.1326771118593619</c:v>
                </c:pt>
                <c:pt idx="347">
                  <c:v>4.1581822157244517</c:v>
                </c:pt>
                <c:pt idx="348">
                  <c:v>4.1837805999065614</c:v>
                </c:pt>
                <c:pt idx="349">
                  <c:v>4.2094723925827404</c:v>
                </c:pt>
                <c:pt idx="350">
                  <c:v>4.2352577218559864</c:v>
                </c:pt>
                <c:pt idx="351">
                  <c:v>4.2611367157553346</c:v>
                </c:pt>
                <c:pt idx="352">
                  <c:v>4.2871095022359214</c:v>
                </c:pt>
                <c:pt idx="353">
                  <c:v>4.3131762091790655</c:v>
                </c:pt>
                <c:pt idx="354">
                  <c:v>4.339336964392345</c:v>
                </c:pt>
                <c:pt idx="355">
                  <c:v>4.3655918956096746</c:v>
                </c:pt>
                <c:pt idx="356">
                  <c:v>4.3919411304913849</c:v>
                </c:pt>
                <c:pt idx="357">
                  <c:v>4.4183847966243066</c:v>
                </c:pt>
                <c:pt idx="358">
                  <c:v>4.4449230215218494</c:v>
                </c:pt>
                <c:pt idx="359">
                  <c:v>4.4715559326240824</c:v>
                </c:pt>
                <c:pt idx="360">
                  <c:v>4.4982836572978213</c:v>
                </c:pt>
                <c:pt idx="361">
                  <c:v>4.5251063228367121</c:v>
                </c:pt>
                <c:pt idx="362">
                  <c:v>4.552024056461315</c:v>
                </c:pt>
                <c:pt idx="363">
                  <c:v>4.5790369853191892</c:v>
                </c:pt>
                <c:pt idx="364">
                  <c:v>4.6061452364849851</c:v>
                </c:pt>
                <c:pt idx="365">
                  <c:v>4.6333489369605267</c:v>
                </c:pt>
                <c:pt idx="366">
                  <c:v>4.660648213674901</c:v>
                </c:pt>
                <c:pt idx="367">
                  <c:v>4.688043193484555</c:v>
                </c:pt>
                <c:pt idx="368">
                  <c:v>4.7155340031733672</c:v>
                </c:pt>
                <c:pt idx="369">
                  <c:v>4.7431207694527666</c:v>
                </c:pt>
                <c:pt idx="370">
                  <c:v>4.7708036189617919</c:v>
                </c:pt>
                <c:pt idx="371">
                  <c:v>4.7985826782672145</c:v>
                </c:pt>
                <c:pt idx="372">
                  <c:v>4.8264580738636074</c:v>
                </c:pt>
                <c:pt idx="373">
                  <c:v>4.8544299321734501</c:v>
                </c:pt>
                <c:pt idx="374">
                  <c:v>4.882498379547223</c:v>
                </c:pt>
                <c:pt idx="375">
                  <c:v>4.9106635422634994</c:v>
                </c:pt>
                <c:pt idx="376">
                  <c:v>4.9389255465290418</c:v>
                </c:pt>
                <c:pt idx="377">
                  <c:v>4.9672845184788965</c:v>
                </c:pt>
                <c:pt idx="378">
                  <c:v>4.9957405841764908</c:v>
                </c:pt>
                <c:pt idx="379">
                  <c:v>5.0242938696137323</c:v>
                </c:pt>
                <c:pt idx="380">
                  <c:v>5.0529445007111038</c:v>
                </c:pt>
                <c:pt idx="381">
                  <c:v>5.0816926033177641</c:v>
                </c:pt>
                <c:pt idx="382">
                  <c:v>5.1105383032116389</c:v>
                </c:pt>
                <c:pt idx="383">
                  <c:v>5.1394817260995334</c:v>
                </c:pt>
                <c:pt idx="384">
                  <c:v>5.1685229976172185</c:v>
                </c:pt>
                <c:pt idx="385">
                  <c:v>5.1976622433295363</c:v>
                </c:pt>
                <c:pt idx="386">
                  <c:v>5.2268995887305065</c:v>
                </c:pt>
                <c:pt idx="387">
                  <c:v>5.256235159243416</c:v>
                </c:pt>
                <c:pt idx="388">
                  <c:v>5.2856690802209227</c:v>
                </c:pt>
                <c:pt idx="389">
                  <c:v>5.3152014769451679</c:v>
                </c:pt>
                <c:pt idx="390">
                  <c:v>5.3448324746278635</c:v>
                </c:pt>
                <c:pt idx="391">
                  <c:v>5.3745621984104037</c:v>
                </c:pt>
                <c:pt idx="392">
                  <c:v>5.4043907733639669</c:v>
                </c:pt>
                <c:pt idx="393">
                  <c:v>5.4343183244896114</c:v>
                </c:pt>
                <c:pt idx="394">
                  <c:v>5.4643449767183894</c:v>
                </c:pt>
                <c:pt idx="395">
                  <c:v>5.4944708549114445</c:v>
                </c:pt>
                <c:pt idx="396">
                  <c:v>5.5246960838601131</c:v>
                </c:pt>
                <c:pt idx="397">
                  <c:v>5.5550207882860363</c:v>
                </c:pt>
                <c:pt idx="398">
                  <c:v>5.58544509284126</c:v>
                </c:pt>
                <c:pt idx="399">
                  <c:v>5.6159691221083383</c:v>
                </c:pt>
                <c:pt idx="400">
                  <c:v>5.6465930006004434</c:v>
                </c:pt>
                <c:pt idx="401">
                  <c:v>5.6773168527614635</c:v>
                </c:pt>
              </c:numCache>
            </c:numRef>
          </c:xVal>
          <c:yVal>
            <c:numRef>
              <c:f>'Beregninger scenarie 2'!$L$1538:$L$1939</c:f>
              <c:numCache>
                <c:formatCode>0.00</c:formatCode>
                <c:ptCount val="40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numCache>
            </c:numRef>
          </c:yVal>
          <c:smooth val="0"/>
        </c:ser>
        <c:ser>
          <c:idx val="5"/>
          <c:order val="5"/>
          <c:tx>
            <c:v>Vandspejlshøjde scenarie 2</c:v>
          </c:tx>
          <c:spPr>
            <a:ln>
              <a:solidFill>
                <a:srgbClr val="0070C0"/>
              </a:solidFill>
              <a:prstDash val="sysDash"/>
            </a:ln>
          </c:spPr>
          <c:marker>
            <c:symbol val="none"/>
          </c:marker>
          <c:xVal>
            <c:numRef>
              <c:f>'Beregninger scenarie 2'!$P$1538:$P$1939</c:f>
              <c:numCache>
                <c:formatCode>#,##0.00</c:formatCode>
                <c:ptCount val="402"/>
                <c:pt idx="0">
                  <c:v>0</c:v>
                </c:pt>
                <c:pt idx="1">
                  <c:v>0</c:v>
                </c:pt>
                <c:pt idx="2">
                  <c:v>1.5434877083766766E-4</c:v>
                </c:pt>
                <c:pt idx="3">
                  <c:v>4.8997719887710494E-4</c:v>
                </c:pt>
                <c:pt idx="4">
                  <c:v>9.6302284726086228E-4</c:v>
                </c:pt>
                <c:pt idx="5">
                  <c:v>1.5554706121220583E-3</c:v>
                </c:pt>
                <c:pt idx="6">
                  <c:v>2.2562678955523568E-3</c:v>
                </c:pt>
                <c:pt idx="7">
                  <c:v>3.0576602917599871E-3</c:v>
                </c:pt>
                <c:pt idx="8">
                  <c:v>3.9537955436374358E-3</c:v>
                </c:pt>
                <c:pt idx="9">
                  <c:v>4.9400475656757462E-3</c:v>
                </c:pt>
                <c:pt idx="10">
                  <c:v>6.012640474431466E-3</c:v>
                </c:pt>
                <c:pt idx="11">
                  <c:v>7.1684192393238989E-3</c:v>
                </c:pt>
                <c:pt idx="12">
                  <c:v>8.4047001385895072E-3</c:v>
                </c:pt>
                <c:pt idx="13">
                  <c:v>9.7191681972524317E-3</c:v>
                </c:pt>
                <c:pt idx="14">
                  <c:v>1.1109803994370953E-2</c:v>
                </c:pt>
                <c:pt idx="15">
                  <c:v>1.257482972356249E-2</c:v>
                </c:pt>
                <c:pt idx="16">
                  <c:v>1.411266837301851E-2</c:v>
                </c:pt>
                <c:pt idx="17">
                  <c:v>1.5721912137291072E-2</c:v>
                </c:pt>
                <c:pt idx="18">
                  <c:v>1.7401297503934321E-2</c:v>
                </c:pt>
                <c:pt idx="19">
                  <c:v>1.9149685279789004E-2</c:v>
                </c:pt>
                <c:pt idx="20">
                  <c:v>2.0966044347179358E-2</c:v>
                </c:pt>
                <c:pt idx="21">
                  <c:v>2.2849438286656462E-2</c:v>
                </c:pt>
                <c:pt idx="22">
                  <c:v>2.4799014237321473E-2</c:v>
                </c:pt>
                <c:pt idx="23">
                  <c:v>2.6813993528111552E-2</c:v>
                </c:pt>
                <c:pt idx="24">
                  <c:v>2.8893663728213687E-2</c:v>
                </c:pt>
                <c:pt idx="25">
                  <c:v>3.1037371847428698E-2</c:v>
                </c:pt>
                <c:pt idx="26">
                  <c:v>3.3244518477822803E-2</c:v>
                </c:pt>
                <c:pt idx="27">
                  <c:v>3.5514552712973671E-2</c:v>
                </c:pt>
                <c:pt idx="28">
                  <c:v>3.784696771499424E-2</c:v>
                </c:pt>
                <c:pt idx="29">
                  <c:v>4.0241296825352831E-2</c:v>
                </c:pt>
                <c:pt idx="30">
                  <c:v>4.2697110135438109E-2</c:v>
                </c:pt>
                <c:pt idx="31">
                  <c:v>4.5214011448352277E-2</c:v>
                </c:pt>
                <c:pt idx="32">
                  <c:v>4.7791635575642435E-2</c:v>
                </c:pt>
                <c:pt idx="33">
                  <c:v>5.042964592238984E-2</c:v>
                </c:pt>
                <c:pt idx="34">
                  <c:v>5.3127732321850502E-2</c:v>
                </c:pt>
                <c:pt idx="35">
                  <c:v>5.5885609087115581E-2</c:v>
                </c:pt>
                <c:pt idx="36">
                  <c:v>5.8703013252357723E-2</c:v>
                </c:pt>
                <c:pt idx="37">
                  <c:v>6.1579702980403397E-2</c:v>
                </c:pt>
                <c:pt idx="38">
                  <c:v>6.451545611680666E-2</c:v>
                </c:pt>
                <c:pt idx="39">
                  <c:v>6.7510068873446724E-2</c:v>
                </c:pt>
                <c:pt idx="40">
                  <c:v>7.056335462704344E-2</c:v>
                </c:pt>
                <c:pt idx="41">
                  <c:v>7.3675142819970063E-2</c:v>
                </c:pt>
                <c:pt idx="42">
                  <c:v>7.6845277952415122E-2</c:v>
                </c:pt>
                <c:pt idx="43">
                  <c:v>8.0073618656358522E-2</c:v>
                </c:pt>
                <c:pt idx="44">
                  <c:v>8.3360036843027965E-2</c:v>
                </c:pt>
                <c:pt idx="45">
                  <c:v>8.6704416916525862E-2</c:v>
                </c:pt>
                <c:pt idx="46">
                  <c:v>9.0106655047195144E-2</c:v>
                </c:pt>
                <c:pt idx="47">
                  <c:v>9.3566658499046093E-2</c:v>
                </c:pt>
                <c:pt idx="48">
                  <c:v>9.7084345006217168E-2</c:v>
                </c:pt>
                <c:pt idx="49">
                  <c:v>0.10065964219400866</c:v>
                </c:pt>
                <c:pt idx="50">
                  <c:v>0.10429248704051435</c:v>
                </c:pt>
                <c:pt idx="51">
                  <c:v>0.10798282537530692</c:v>
                </c:pt>
                <c:pt idx="52">
                  <c:v>0.1117306114120043</c:v>
                </c:pt>
                <c:pt idx="53">
                  <c:v>0.11553580731187076</c:v>
                </c:pt>
                <c:pt idx="54">
                  <c:v>0.11939838277589764</c:v>
                </c:pt>
                <c:pt idx="55">
                  <c:v>0.12331831466305747</c:v>
                </c:pt>
                <c:pt idx="56">
                  <c:v>0.12729558663265458</c:v>
                </c:pt>
                <c:pt idx="57">
                  <c:v>0.13133018880889005</c:v>
                </c:pt>
                <c:pt idx="58">
                  <c:v>0.13542211746593788</c:v>
                </c:pt>
                <c:pt idx="59">
                  <c:v>0.13957137473198447</c:v>
                </c:pt>
                <c:pt idx="60">
                  <c:v>0.1437779683108257</c:v>
                </c:pt>
                <c:pt idx="61">
                  <c:v>0.14804191121973975</c:v>
                </c:pt>
                <c:pt idx="62">
                  <c:v>0.15236322154246512</c:v>
                </c:pt>
                <c:pt idx="63">
                  <c:v>0.15674192219621771</c:v>
                </c:pt>
                <c:pt idx="64">
                  <c:v>0.16117804071176681</c:v>
                </c:pt>
                <c:pt idx="65">
                  <c:v>0.16567160902567479</c:v>
                </c:pt>
                <c:pt idx="66">
                  <c:v>0.1702226632838775</c:v>
                </c:pt>
                <c:pt idx="67">
                  <c:v>0.17483124365584926</c:v>
                </c:pt>
                <c:pt idx="68">
                  <c:v>0.17949739415865604</c:v>
                </c:pt>
                <c:pt idx="69">
                  <c:v>0.18422116249025688</c:v>
                </c:pt>
                <c:pt idx="70">
                  <c:v>0.18900259987146037</c:v>
                </c:pt>
                <c:pt idx="71">
                  <c:v>0.19384176089599087</c:v>
                </c:pt>
                <c:pt idx="72">
                  <c:v>0.19873870338815885</c:v>
                </c:pt>
                <c:pt idx="73">
                  <c:v>0.20369348826766745</c:v>
                </c:pt>
                <c:pt idx="74">
                  <c:v>0.20870617942112168</c:v>
                </c:pt>
                <c:pt idx="75">
                  <c:v>0.2137768435798382</c:v>
                </c:pt>
                <c:pt idx="76">
                  <c:v>0.21890555020358243</c:v>
                </c:pt>
                <c:pt idx="77">
                  <c:v>0.22409237136988525</c:v>
                </c:pt>
                <c:pt idx="78">
                  <c:v>0.22933738166861625</c:v>
                </c:pt>
                <c:pt idx="79">
                  <c:v>0.23464065810151441</c:v>
                </c:pt>
                <c:pt idx="80">
                  <c:v>0.24000227998639187</c:v>
                </c:pt>
                <c:pt idx="81">
                  <c:v>0.24542232886575421</c:v>
                </c:pt>
                <c:pt idx="82">
                  <c:v>0.25090088841958808</c:v>
                </c:pt>
                <c:pt idx="83">
                  <c:v>0.25643804438209272</c:v>
                </c:pt>
                <c:pt idx="84">
                  <c:v>0.26203388446213688</c:v>
                </c:pt>
                <c:pt idx="85">
                  <c:v>0.267688498267245</c:v>
                </c:pt>
                <c:pt idx="86">
                  <c:v>0.27340197723092452</c:v>
                </c:pt>
                <c:pt idx="87">
                  <c:v>0.27917441454315789</c:v>
                </c:pt>
                <c:pt idx="88">
                  <c:v>0.28500590508389506</c:v>
                </c:pt>
                <c:pt idx="89">
                  <c:v>0.29089654535939458</c:v>
                </c:pt>
                <c:pt idx="90">
                  <c:v>0.2968464334412621</c:v>
                </c:pt>
                <c:pt idx="91">
                  <c:v>0.30285566890805743</c:v>
                </c:pt>
                <c:pt idx="92">
                  <c:v>0.30892435278933528</c:v>
                </c:pt>
                <c:pt idx="93">
                  <c:v>0.31505258751200355</c:v>
                </c:pt>
                <c:pt idx="94">
                  <c:v>0.32124047684888268</c:v>
                </c:pt>
                <c:pt idx="95">
                  <c:v>0.32748812586936049</c:v>
                </c:pt>
                <c:pt idx="96">
                  <c:v>0.33379564089203934</c:v>
                </c:pt>
                <c:pt idx="97">
                  <c:v>0.34016312943928434</c:v>
                </c:pt>
                <c:pt idx="98">
                  <c:v>0.34659070019357729</c:v>
                </c:pt>
                <c:pt idx="99">
                  <c:v>0.35307846295559692</c:v>
                </c:pt>
                <c:pt idx="100">
                  <c:v>0.35962652860393951</c:v>
                </c:pt>
                <c:pt idx="101">
                  <c:v>0.36623500905640882</c:v>
                </c:pt>
                <c:pt idx="102">
                  <c:v>0.37290401723280125</c:v>
                </c:pt>
                <c:pt idx="103">
                  <c:v>0.37963366701911788</c:v>
                </c:pt>
                <c:pt idx="104">
                  <c:v>0.38642407323314004</c:v>
                </c:pt>
                <c:pt idx="105">
                  <c:v>0.39327535159130705</c:v>
                </c:pt>
                <c:pt idx="106">
                  <c:v>0.40018761867683855</c:v>
                </c:pt>
                <c:pt idx="107">
                  <c:v>0.40716099190904625</c:v>
                </c:pt>
                <c:pt idx="108">
                  <c:v>0.41419558951378271</c:v>
                </c:pt>
                <c:pt idx="109">
                  <c:v>0.42129153049498053</c:v>
                </c:pt>
                <c:pt idx="110">
                  <c:v>0.42844893460722955</c:v>
                </c:pt>
                <c:pt idx="111">
                  <c:v>0.4356679223293552</c:v>
                </c:pt>
                <c:pt idx="112">
                  <c:v>0.44294861483894754</c:v>
                </c:pt>
                <c:pt idx="113">
                  <c:v>0.45029113398780773</c:v>
                </c:pt>
                <c:pt idx="114">
                  <c:v>0.45769560227826911</c:v>
                </c:pt>
                <c:pt idx="115">
                  <c:v>0.46516214284035912</c:v>
                </c:pt>
                <c:pt idx="116">
                  <c:v>0.47269087940976579</c:v>
                </c:pt>
                <c:pt idx="117">
                  <c:v>0.48028193630657728</c:v>
                </c:pt>
                <c:pt idx="118">
                  <c:v>0.4879354384147615</c:v>
                </c:pt>
                <c:pt idx="119">
                  <c:v>0.4956515111623585</c:v>
                </c:pt>
                <c:pt idx="120">
                  <c:v>0.50343028050235128</c:v>
                </c:pt>
                <c:pt idx="121">
                  <c:v>0.51127187289419851</c:v>
                </c:pt>
                <c:pt idx="122">
                  <c:v>0.51917641528598935</c:v>
                </c:pt>
                <c:pt idx="123">
                  <c:v>0.52714403509720897</c:v>
                </c:pt>
                <c:pt idx="124">
                  <c:v>0.53517486020208127</c:v>
                </c:pt>
                <c:pt idx="125">
                  <c:v>0.54326901891347057</c:v>
                </c:pt>
                <c:pt idx="126">
                  <c:v>0.55142663996732388</c:v>
                </c:pt>
                <c:pt idx="127">
                  <c:v>0.55964785250762294</c:v>
                </c:pt>
                <c:pt idx="128">
                  <c:v>0.56793278607183895</c:v>
                </c:pt>
                <c:pt idx="129">
                  <c:v>0.57628157057686213</c:v>
                </c:pt>
                <c:pt idx="130">
                  <c:v>0.58469433630539158</c:v>
                </c:pt>
                <c:pt idx="131">
                  <c:v>0.59317121389276861</c:v>
                </c:pt>
                <c:pt idx="132">
                  <c:v>0.60171233431423576</c:v>
                </c:pt>
                <c:pt idx="133">
                  <c:v>0.61031782887260488</c:v>
                </c:pt>
                <c:pt idx="134">
                  <c:v>0.61898782918632445</c:v>
                </c:pt>
                <c:pt idx="135">
                  <c:v>0.6277224671779229</c:v>
                </c:pt>
                <c:pt idx="136">
                  <c:v>0.63652187506282387</c:v>
                </c:pt>
                <c:pt idx="137">
                  <c:v>0.64538618533851033</c:v>
                </c:pt>
                <c:pt idx="138">
                  <c:v>0.65431553077403481</c:v>
                </c:pt>
                <c:pt idx="139">
                  <c:v>0.66331004439985464</c:v>
                </c:pt>
                <c:pt idx="140">
                  <c:v>0.67236985949798722</c:v>
                </c:pt>
                <c:pt idx="141">
                  <c:v>0.68149510959246928</c:v>
                </c:pt>
                <c:pt idx="142">
                  <c:v>0.69068592844011156</c:v>
                </c:pt>
                <c:pt idx="143">
                  <c:v>0.69994245002154132</c:v>
                </c:pt>
                <c:pt idx="144">
                  <c:v>0.70926480853251694</c:v>
                </c:pt>
                <c:pt idx="145">
                  <c:v>0.71865313837550759</c:v>
                </c:pt>
                <c:pt idx="146">
                  <c:v>0.7281075741515326</c:v>
                </c:pt>
                <c:pt idx="147">
                  <c:v>0.7376282506522448</c:v>
                </c:pt>
                <c:pt idx="148">
                  <c:v>0.74721530285225746</c:v>
                </c:pt>
                <c:pt idx="149">
                  <c:v>0.75686886590169655</c:v>
                </c:pt>
                <c:pt idx="150">
                  <c:v>0.766589075118982</c:v>
                </c:pt>
                <c:pt idx="151">
                  <c:v>0.77637606598382103</c:v>
                </c:pt>
                <c:pt idx="152">
                  <c:v>0.78622997413041151</c:v>
                </c:pt>
                <c:pt idx="153">
                  <c:v>0.79615093534084902</c:v>
                </c:pt>
                <c:pt idx="154">
                  <c:v>0.80613908553872293</c:v>
                </c:pt>
                <c:pt idx="155">
                  <c:v>0.81619456078290886</c:v>
                </c:pt>
                <c:pt idx="156">
                  <c:v>0.82631749726153747</c:v>
                </c:pt>
                <c:pt idx="157">
                  <c:v>0.83650803128614348</c:v>
                </c:pt>
                <c:pt idx="158">
                  <c:v>0.8467662992859839</c:v>
                </c:pt>
                <c:pt idx="159">
                  <c:v>0.85709243780252142</c:v>
                </c:pt>
                <c:pt idx="160">
                  <c:v>0.86748658348406782</c:v>
                </c:pt>
                <c:pt idx="161">
                  <c:v>0.87794887308058411</c:v>
                </c:pt>
                <c:pt idx="162">
                  <c:v>0.88847944343862795</c:v>
                </c:pt>
                <c:pt idx="163">
                  <c:v>0.89907843149644728</c:v>
                </c:pt>
                <c:pt idx="164">
                  <c:v>0.90974597427921566</c:v>
                </c:pt>
                <c:pt idx="165">
                  <c:v>0.92048220889440224</c:v>
                </c:pt>
                <c:pt idx="166">
                  <c:v>0.93128727252727472</c:v>
                </c:pt>
                <c:pt idx="167">
                  <c:v>0.94216130243653018</c:v>
                </c:pt>
                <c:pt idx="168">
                  <c:v>0.95310443595004701</c:v>
                </c:pt>
                <c:pt idx="169">
                  <c:v>0.96411681046076203</c:v>
                </c:pt>
                <c:pt idx="170">
                  <c:v>0.97519856342266142</c:v>
                </c:pt>
                <c:pt idx="171">
                  <c:v>0.98634983234688134</c:v>
                </c:pt>
                <c:pt idx="172">
                  <c:v>0.99757075479792356</c:v>
                </c:pt>
                <c:pt idx="173">
                  <c:v>1.0088614683899739</c:v>
                </c:pt>
                <c:pt idx="174">
                  <c:v>1.0202221107833214</c:v>
                </c:pt>
                <c:pt idx="175">
                  <c:v>1.0316528196808861</c:v>
                </c:pt>
                <c:pt idx="176">
                  <c:v>1.043153732824831</c:v>
                </c:pt>
                <c:pt idx="177">
                  <c:v>1.0547249879932767</c:v>
                </c:pt>
                <c:pt idx="178">
                  <c:v>1.0663667229971068</c:v>
                </c:pt>
                <c:pt idx="179">
                  <c:v>1.0780790756768568</c:v>
                </c:pt>
                <c:pt idx="180">
                  <c:v>1.0898621838996922</c:v>
                </c:pt>
                <c:pt idx="181">
                  <c:v>1.1017161855564714</c:v>
                </c:pt>
                <c:pt idx="182">
                  <c:v>1.1136412185588853</c:v>
                </c:pt>
                <c:pt idx="183">
                  <c:v>1.1256374208366775</c:v>
                </c:pt>
                <c:pt idx="184">
                  <c:v>1.137704930334942</c:v>
                </c:pt>
                <c:pt idx="185">
                  <c:v>1.1498438850114918</c:v>
                </c:pt>
                <c:pt idx="186">
                  <c:v>1.1620544228343037</c:v>
                </c:pt>
                <c:pt idx="187">
                  <c:v>1.1743366817790271</c:v>
                </c:pt>
                <c:pt idx="188">
                  <c:v>1.186690799826567</c:v>
                </c:pt>
                <c:pt idx="189">
                  <c:v>1.1991169149607261</c:v>
                </c:pt>
                <c:pt idx="190">
                  <c:v>1.2116151651659186</c:v>
                </c:pt>
                <c:pt idx="191">
                  <c:v>1.22418568842494</c:v>
                </c:pt>
                <c:pt idx="192">
                  <c:v>1.2368286227167979</c:v>
                </c:pt>
                <c:pt idx="193">
                  <c:v>1.249544106014606</c:v>
                </c:pt>
                <c:pt idx="194">
                  <c:v>1.2623322762835294</c:v>
                </c:pt>
                <c:pt idx="195">
                  <c:v>1.2751932714787932</c:v>
                </c:pt>
                <c:pt idx="196">
                  <c:v>1.2881272295437314</c:v>
                </c:pt>
                <c:pt idx="197">
                  <c:v>1.301134288407908</c:v>
                </c:pt>
                <c:pt idx="198">
                  <c:v>1.3142145859852672</c:v>
                </c:pt>
                <c:pt idx="199">
                  <c:v>1.3273682601723533</c:v>
                </c:pt>
                <c:pt idx="200">
                  <c:v>1.3405954488465632</c:v>
                </c:pt>
                <c:pt idx="201">
                  <c:v>1.3538962898644544</c:v>
                </c:pt>
                <c:pt idx="202">
                  <c:v>1.367270921060098</c:v>
                </c:pt>
                <c:pt idx="203">
                  <c:v>1.3807194802434737</c:v>
                </c:pt>
                <c:pt idx="204">
                  <c:v>1.3942421051989067</c:v>
                </c:pt>
                <c:pt idx="205">
                  <c:v>1.4078389336835513</c:v>
                </c:pt>
                <c:pt idx="206">
                  <c:v>1.4215101034259126</c:v>
                </c:pt>
                <c:pt idx="207">
                  <c:v>1.4352557521244096</c:v>
                </c:pt>
                <c:pt idx="208">
                  <c:v>1.4490760174459709</c:v>
                </c:pt>
                <c:pt idx="209">
                  <c:v>1.4629710370246791</c:v>
                </c:pt>
                <c:pt idx="210">
                  <c:v>1.4769409484604408</c:v>
                </c:pt>
                <c:pt idx="211">
                  <c:v>1.490985889317703</c:v>
                </c:pt>
                <c:pt idx="212">
                  <c:v>1.505105997124192</c:v>
                </c:pt>
                <c:pt idx="213">
                  <c:v>1.5193014093696968</c:v>
                </c:pt>
                <c:pt idx="214">
                  <c:v>1.5335722635048807</c:v>
                </c:pt>
                <c:pt idx="215">
                  <c:v>1.5479186969401271</c:v>
                </c:pt>
                <c:pt idx="216">
                  <c:v>1.562340847044412</c:v>
                </c:pt>
                <c:pt idx="217">
                  <c:v>1.5768388511442126</c:v>
                </c:pt>
                <c:pt idx="218">
                  <c:v>1.591412846522444</c:v>
                </c:pt>
                <c:pt idx="219">
                  <c:v>1.6060629704174214</c:v>
                </c:pt>
                <c:pt idx="220">
                  <c:v>1.620789360021855</c:v>
                </c:pt>
                <c:pt idx="221">
                  <c:v>1.6355921524818686</c:v>
                </c:pt>
                <c:pt idx="222">
                  <c:v>1.6504714848960491</c:v>
                </c:pt>
                <c:pt idx="223">
                  <c:v>1.6654274943145182</c:v>
                </c:pt>
                <c:pt idx="224">
                  <c:v>1.6804603177380308</c:v>
                </c:pt>
                <c:pt idx="225">
                  <c:v>1.6955700921170969</c:v>
                </c:pt>
                <c:pt idx="226">
                  <c:v>1.710756954351133</c:v>
                </c:pt>
                <c:pt idx="227">
                  <c:v>1.7260210412876296</c:v>
                </c:pt>
                <c:pt idx="228">
                  <c:v>1.7413624897213444</c:v>
                </c:pt>
                <c:pt idx="229">
                  <c:v>1.7567814363935197</c:v>
                </c:pt>
                <c:pt idx="230">
                  <c:v>1.7722780179911206</c:v>
                </c:pt>
                <c:pt idx="231">
                  <c:v>1.7878523711460947</c:v>
                </c:pt>
                <c:pt idx="232">
                  <c:v>1.8035046324346471</c:v>
                </c:pt>
                <c:pt idx="233">
                  <c:v>1.8192349383765456</c:v>
                </c:pt>
                <c:pt idx="234">
                  <c:v>1.8350434254344359</c:v>
                </c:pt>
                <c:pt idx="235">
                  <c:v>1.8509302300131854</c:v>
                </c:pt>
                <c:pt idx="236">
                  <c:v>1.8668954884592337</c:v>
                </c:pt>
                <c:pt idx="237">
                  <c:v>1.8829393370599723</c:v>
                </c:pt>
                <c:pt idx="238">
                  <c:v>1.8990619120431382</c:v>
                </c:pt>
                <c:pt idx="239">
                  <c:v>1.9152633495762232</c:v>
                </c:pt>
                <c:pt idx="240">
                  <c:v>1.9315437857658999</c:v>
                </c:pt>
                <c:pt idx="241">
                  <c:v>1.9479033566574675</c:v>
                </c:pt>
                <c:pt idx="242">
                  <c:v>1.964342198234313</c:v>
                </c:pt>
                <c:pt idx="243">
                  <c:v>1.9808604464173845</c:v>
                </c:pt>
                <c:pt idx="244">
                  <c:v>1.9974582370646827</c:v>
                </c:pt>
                <c:pt idx="245">
                  <c:v>2.0141357059707676</c:v>
                </c:pt>
                <c:pt idx="246">
                  <c:v>2.0308929888662806</c:v>
                </c:pt>
                <c:pt idx="247">
                  <c:v>2.0477302214174742</c:v>
                </c:pt>
                <c:pt idx="248">
                  <c:v>2.0646475392257657</c:v>
                </c:pt>
                <c:pt idx="249">
                  <c:v>2.081645077827297</c:v>
                </c:pt>
                <c:pt idx="250">
                  <c:v>2.098722972692511</c:v>
                </c:pt>
                <c:pt idx="251">
                  <c:v>2.1158813592257388</c:v>
                </c:pt>
                <c:pt idx="252">
                  <c:v>2.133120372764802</c:v>
                </c:pt>
                <c:pt idx="253">
                  <c:v>2.1504401485806208</c:v>
                </c:pt>
                <c:pt idx="254">
                  <c:v>2.1678408218768492</c:v>
                </c:pt>
                <c:pt idx="255">
                  <c:v>2.1853225277895025</c:v>
                </c:pt>
                <c:pt idx="256">
                  <c:v>2.2028854013866073</c:v>
                </c:pt>
                <c:pt idx="257">
                  <c:v>2.2205295776678637</c:v>
                </c:pt>
                <c:pt idx="258">
                  <c:v>2.2382551915643143</c:v>
                </c:pt>
                <c:pt idx="259">
                  <c:v>2.2560623779380249</c:v>
                </c:pt>
                <c:pt idx="260">
                  <c:v>2.2739512715817742</c:v>
                </c:pt>
                <c:pt idx="261">
                  <c:v>2.2919220072187558</c:v>
                </c:pt>
                <c:pt idx="262">
                  <c:v>2.3099747195022946</c:v>
                </c:pt>
                <c:pt idx="263">
                  <c:v>2.3281095430155578</c:v>
                </c:pt>
                <c:pt idx="264">
                  <c:v>2.3463266122712931</c:v>
                </c:pt>
                <c:pt idx="265">
                  <c:v>2.3646260617115638</c:v>
                </c:pt>
                <c:pt idx="266">
                  <c:v>2.3830080257075013</c:v>
                </c:pt>
                <c:pt idx="267">
                  <c:v>2.4014726385590586</c:v>
                </c:pt>
                <c:pt idx="268">
                  <c:v>2.4200200344947773</c:v>
                </c:pt>
                <c:pt idx="269">
                  <c:v>2.4386503476715604</c:v>
                </c:pt>
                <c:pt idx="270">
                  <c:v>2.4573637121744594</c:v>
                </c:pt>
                <c:pt idx="271">
                  <c:v>2.4761602620164589</c:v>
                </c:pt>
                <c:pt idx="272">
                  <c:v>2.4950401311382762</c:v>
                </c:pt>
                <c:pt idx="273">
                  <c:v>2.5140034534081694</c:v>
                </c:pt>
                <c:pt idx="274">
                  <c:v>2.5330503626217475</c:v>
                </c:pt>
                <c:pt idx="275">
                  <c:v>2.5521809925017935</c:v>
                </c:pt>
                <c:pt idx="276">
                  <c:v>2.5713954766980893</c:v>
                </c:pt>
                <c:pt idx="277">
                  <c:v>2.5906939487872487</c:v>
                </c:pt>
                <c:pt idx="278">
                  <c:v>2.6100765422725649</c:v>
                </c:pt>
                <c:pt idx="279">
                  <c:v>2.6295433905838523</c:v>
                </c:pt>
                <c:pt idx="280">
                  <c:v>2.6490946270773028</c:v>
                </c:pt>
                <c:pt idx="281">
                  <c:v>2.6687303850353441</c:v>
                </c:pt>
                <c:pt idx="282">
                  <c:v>2.6884507976665075</c:v>
                </c:pt>
                <c:pt idx="283">
                  <c:v>2.7082559981053067</c:v>
                </c:pt>
                <c:pt idx="284">
                  <c:v>2.7281461194121075</c:v>
                </c:pt>
                <c:pt idx="285">
                  <c:v>2.7481212945730098</c:v>
                </c:pt>
                <c:pt idx="286">
                  <c:v>2.7681816564997495</c:v>
                </c:pt>
                <c:pt idx="287">
                  <c:v>2.7883273380295868</c:v>
                </c:pt>
                <c:pt idx="288">
                  <c:v>2.808558471925203</c:v>
                </c:pt>
                <c:pt idx="289">
                  <c:v>2.8288751908746121</c:v>
                </c:pt>
                <c:pt idx="290">
                  <c:v>2.8492776274910723</c:v>
                </c:pt>
                <c:pt idx="291">
                  <c:v>2.8697659143129961</c:v>
                </c:pt>
                <c:pt idx="292">
                  <c:v>2.890340183803878</c:v>
                </c:pt>
                <c:pt idx="293">
                  <c:v>2.9110005683522111</c:v>
                </c:pt>
                <c:pt idx="294">
                  <c:v>2.9317472002714311</c:v>
                </c:pt>
                <c:pt idx="295">
                  <c:v>2.9525802117998365</c:v>
                </c:pt>
                <c:pt idx="296">
                  <c:v>2.9734997351005359</c:v>
                </c:pt>
                <c:pt idx="297">
                  <c:v>2.994505902261388</c:v>
                </c:pt>
                <c:pt idx="298">
                  <c:v>3.0155988452949556</c:v>
                </c:pt>
                <c:pt idx="299">
                  <c:v>3.0367786961384486</c:v>
                </c:pt>
                <c:pt idx="300">
                  <c:v>3.0580455866536851</c:v>
                </c:pt>
                <c:pt idx="301">
                  <c:v>3.0793996486270512</c:v>
                </c:pt>
                <c:pt idx="302">
                  <c:v>3.1008410137694624</c:v>
                </c:pt>
                <c:pt idx="303">
                  <c:v>3.122369813716336</c:v>
                </c:pt>
                <c:pt idx="304">
                  <c:v>3.1439861800275519</c:v>
                </c:pt>
                <c:pt idx="305">
                  <c:v>3.1656902441874406</c:v>
                </c:pt>
                <c:pt idx="306">
                  <c:v>3.1874821376047517</c:v>
                </c:pt>
                <c:pt idx="307">
                  <c:v>3.2093619916126412</c:v>
                </c:pt>
                <c:pt idx="308">
                  <c:v>3.2313299374686526</c:v>
                </c:pt>
                <c:pt idx="309">
                  <c:v>3.2533861063547049</c:v>
                </c:pt>
                <c:pt idx="310">
                  <c:v>3.2755306293770889</c:v>
                </c:pt>
                <c:pt idx="311">
                  <c:v>3.2977636375664603</c:v>
                </c:pt>
                <c:pt idx="312">
                  <c:v>3.320085261877832</c:v>
                </c:pt>
                <c:pt idx="313">
                  <c:v>3.3424956331905782</c:v>
                </c:pt>
                <c:pt idx="314">
                  <c:v>3.3649948823084439</c:v>
                </c:pt>
                <c:pt idx="315">
                  <c:v>3.3875831399595402</c:v>
                </c:pt>
                <c:pt idx="316">
                  <c:v>3.4102605367963643</c:v>
                </c:pt>
                <c:pt idx="317">
                  <c:v>3.4330272033957985</c:v>
                </c:pt>
                <c:pt idx="318">
                  <c:v>3.4558832702591418</c:v>
                </c:pt>
                <c:pt idx="319">
                  <c:v>3.478828867812112</c:v>
                </c:pt>
                <c:pt idx="320">
                  <c:v>3.5018641264048691</c:v>
                </c:pt>
                <c:pt idx="321">
                  <c:v>3.5249891763120451</c:v>
                </c:pt>
                <c:pt idx="322">
                  <c:v>3.5482041477327599</c:v>
                </c:pt>
                <c:pt idx="323">
                  <c:v>3.5715091707906508</c:v>
                </c:pt>
                <c:pt idx="324">
                  <c:v>3.5949043755338992</c:v>
                </c:pt>
                <c:pt idx="325">
                  <c:v>3.6183898919352702</c:v>
                </c:pt>
                <c:pt idx="326">
                  <c:v>3.6419658498921361</c:v>
                </c:pt>
                <c:pt idx="327">
                  <c:v>3.6656323792265191</c:v>
                </c:pt>
                <c:pt idx="328">
                  <c:v>3.6893896096851253</c:v>
                </c:pt>
                <c:pt idx="329">
                  <c:v>3.7132376709393862</c:v>
                </c:pt>
                <c:pt idx="330">
                  <c:v>3.7371766925855003</c:v>
                </c:pt>
                <c:pt idx="331">
                  <c:v>3.7612068041444795</c:v>
                </c:pt>
                <c:pt idx="332">
                  <c:v>3.7853281350621857</c:v>
                </c:pt>
                <c:pt idx="333">
                  <c:v>3.8095408147093934</c:v>
                </c:pt>
                <c:pt idx="334">
                  <c:v>3.8338449723818209</c:v>
                </c:pt>
                <c:pt idx="335">
                  <c:v>3.858240737300199</c:v>
                </c:pt>
                <c:pt idx="336">
                  <c:v>3.8827282386103121</c:v>
                </c:pt>
                <c:pt idx="337">
                  <c:v>3.907307605383056</c:v>
                </c:pt>
                <c:pt idx="338">
                  <c:v>3.931978966614496</c:v>
                </c:pt>
                <c:pt idx="339">
                  <c:v>3.9567424512259222</c:v>
                </c:pt>
                <c:pt idx="340">
                  <c:v>3.9815981880639111</c:v>
                </c:pt>
                <c:pt idx="341">
                  <c:v>4.0065463059003799</c:v>
                </c:pt>
                <c:pt idx="342">
                  <c:v>4.0315869334326599</c:v>
                </c:pt>
                <c:pt idx="343">
                  <c:v>4.0567201992835535</c:v>
                </c:pt>
                <c:pt idx="344">
                  <c:v>4.0819462320013944</c:v>
                </c:pt>
                <c:pt idx="345">
                  <c:v>4.107265160060126</c:v>
                </c:pt>
                <c:pt idx="346">
                  <c:v>4.1326771118593619</c:v>
                </c:pt>
                <c:pt idx="347">
                  <c:v>4.1581822157244517</c:v>
                </c:pt>
                <c:pt idx="348">
                  <c:v>4.1837805999065614</c:v>
                </c:pt>
                <c:pt idx="349">
                  <c:v>4.2094723925827404</c:v>
                </c:pt>
                <c:pt idx="350">
                  <c:v>4.2352577218559864</c:v>
                </c:pt>
                <c:pt idx="351">
                  <c:v>4.2611367157553346</c:v>
                </c:pt>
                <c:pt idx="352">
                  <c:v>4.2871095022359214</c:v>
                </c:pt>
                <c:pt idx="353">
                  <c:v>4.3131762091790655</c:v>
                </c:pt>
                <c:pt idx="354">
                  <c:v>4.339336964392345</c:v>
                </c:pt>
                <c:pt idx="355">
                  <c:v>4.3655918956096746</c:v>
                </c:pt>
                <c:pt idx="356">
                  <c:v>4.3919411304913849</c:v>
                </c:pt>
                <c:pt idx="357">
                  <c:v>4.4183847966243066</c:v>
                </c:pt>
                <c:pt idx="358">
                  <c:v>4.4449230215218494</c:v>
                </c:pt>
                <c:pt idx="359">
                  <c:v>4.4715559326240824</c:v>
                </c:pt>
                <c:pt idx="360">
                  <c:v>4.4982836572978213</c:v>
                </c:pt>
                <c:pt idx="361">
                  <c:v>4.5251063228367121</c:v>
                </c:pt>
                <c:pt idx="362">
                  <c:v>4.552024056461315</c:v>
                </c:pt>
                <c:pt idx="363">
                  <c:v>4.5790369853191892</c:v>
                </c:pt>
                <c:pt idx="364">
                  <c:v>4.6061452364849851</c:v>
                </c:pt>
                <c:pt idx="365">
                  <c:v>4.6333489369605267</c:v>
                </c:pt>
                <c:pt idx="366">
                  <c:v>4.660648213674901</c:v>
                </c:pt>
                <c:pt idx="367">
                  <c:v>4.688043193484555</c:v>
                </c:pt>
                <c:pt idx="368">
                  <c:v>4.7155340031733672</c:v>
                </c:pt>
                <c:pt idx="369">
                  <c:v>4.7431207694527666</c:v>
                </c:pt>
                <c:pt idx="370">
                  <c:v>4.7708036189617919</c:v>
                </c:pt>
                <c:pt idx="371">
                  <c:v>4.7985826782672145</c:v>
                </c:pt>
                <c:pt idx="372">
                  <c:v>4.8264580738636074</c:v>
                </c:pt>
                <c:pt idx="373">
                  <c:v>4.8544299321734501</c:v>
                </c:pt>
                <c:pt idx="374">
                  <c:v>4.882498379547223</c:v>
                </c:pt>
                <c:pt idx="375">
                  <c:v>4.9106635422634994</c:v>
                </c:pt>
                <c:pt idx="376">
                  <c:v>4.9389255465290418</c:v>
                </c:pt>
                <c:pt idx="377">
                  <c:v>4.9672845184788965</c:v>
                </c:pt>
                <c:pt idx="378">
                  <c:v>4.9957405841764908</c:v>
                </c:pt>
                <c:pt idx="379">
                  <c:v>5.0242938696137323</c:v>
                </c:pt>
                <c:pt idx="380">
                  <c:v>5.0529445007111038</c:v>
                </c:pt>
                <c:pt idx="381">
                  <c:v>5.0816926033177641</c:v>
                </c:pt>
                <c:pt idx="382">
                  <c:v>5.1105383032116389</c:v>
                </c:pt>
                <c:pt idx="383">
                  <c:v>5.1394817260995334</c:v>
                </c:pt>
                <c:pt idx="384">
                  <c:v>5.1685229976172185</c:v>
                </c:pt>
                <c:pt idx="385">
                  <c:v>5.1976622433295363</c:v>
                </c:pt>
                <c:pt idx="386">
                  <c:v>5.2268995887305065</c:v>
                </c:pt>
                <c:pt idx="387">
                  <c:v>5.256235159243416</c:v>
                </c:pt>
                <c:pt idx="388">
                  <c:v>5.2856690802209227</c:v>
                </c:pt>
                <c:pt idx="389">
                  <c:v>5.3152014769451679</c:v>
                </c:pt>
                <c:pt idx="390">
                  <c:v>5.3448324746278635</c:v>
                </c:pt>
                <c:pt idx="391">
                  <c:v>5.3745621984104037</c:v>
                </c:pt>
                <c:pt idx="392">
                  <c:v>5.4043907733639669</c:v>
                </c:pt>
                <c:pt idx="393">
                  <c:v>5.4343183244896114</c:v>
                </c:pt>
                <c:pt idx="394">
                  <c:v>5.4643449767183894</c:v>
                </c:pt>
                <c:pt idx="395">
                  <c:v>5.4944708549114445</c:v>
                </c:pt>
                <c:pt idx="396">
                  <c:v>5.5246960838601131</c:v>
                </c:pt>
                <c:pt idx="397">
                  <c:v>5.5550207882860363</c:v>
                </c:pt>
                <c:pt idx="398">
                  <c:v>5.58544509284126</c:v>
                </c:pt>
                <c:pt idx="399">
                  <c:v>5.6159691221083383</c:v>
                </c:pt>
                <c:pt idx="400">
                  <c:v>5.6465930006004434</c:v>
                </c:pt>
                <c:pt idx="401">
                  <c:v>5.6773168527614635</c:v>
                </c:pt>
              </c:numCache>
            </c:numRef>
          </c:xVal>
          <c:yVal>
            <c:numRef>
              <c:f>'Beregninger scenarie 2'!$M$1538:$M$1939</c:f>
              <c:numCache>
                <c:formatCode>0.00</c:formatCode>
                <c:ptCount val="40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5</c:v>
                </c:pt>
                <c:pt idx="286">
                  <c:v>5</c:v>
                </c:pt>
                <c:pt idx="287">
                  <c:v>5</c:v>
                </c:pt>
                <c:pt idx="288">
                  <c:v>5</c:v>
                </c:pt>
                <c:pt idx="289">
                  <c:v>5</c:v>
                </c:pt>
                <c:pt idx="290">
                  <c:v>5</c:v>
                </c:pt>
                <c:pt idx="291">
                  <c:v>5</c:v>
                </c:pt>
                <c:pt idx="292">
                  <c:v>5</c:v>
                </c:pt>
                <c:pt idx="293">
                  <c:v>5</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5</c:v>
                </c:pt>
                <c:pt idx="331">
                  <c:v>5</c:v>
                </c:pt>
                <c:pt idx="332">
                  <c:v>5</c:v>
                </c:pt>
                <c:pt idx="333">
                  <c:v>5</c:v>
                </c:pt>
                <c:pt idx="334">
                  <c:v>5</c:v>
                </c:pt>
                <c:pt idx="335">
                  <c:v>5</c:v>
                </c:pt>
                <c:pt idx="336">
                  <c:v>5</c:v>
                </c:pt>
                <c:pt idx="337">
                  <c:v>5</c:v>
                </c:pt>
                <c:pt idx="338">
                  <c:v>5</c:v>
                </c:pt>
                <c:pt idx="339">
                  <c:v>5</c:v>
                </c:pt>
                <c:pt idx="340">
                  <c:v>5</c:v>
                </c:pt>
                <c:pt idx="341">
                  <c:v>5</c:v>
                </c:pt>
                <c:pt idx="342">
                  <c:v>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c:v>
                </c:pt>
                <c:pt idx="380">
                  <c:v>5</c:v>
                </c:pt>
                <c:pt idx="381">
                  <c:v>5</c:v>
                </c:pt>
                <c:pt idx="382">
                  <c:v>5</c:v>
                </c:pt>
                <c:pt idx="383">
                  <c:v>5</c:v>
                </c:pt>
                <c:pt idx="384">
                  <c:v>5</c:v>
                </c:pt>
                <c:pt idx="385">
                  <c:v>5</c:v>
                </c:pt>
                <c:pt idx="386">
                  <c:v>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numCache>
            </c:numRef>
          </c:yVal>
          <c:smooth val="0"/>
        </c:ser>
        <c:ser>
          <c:idx val="6"/>
          <c:order val="6"/>
          <c:tx>
            <c:v>mm nedbør i fht vandstand scenarie 3</c:v>
          </c:tx>
          <c:spPr>
            <a:ln>
              <a:solidFill>
                <a:srgbClr val="FF0000"/>
              </a:solidFill>
              <a:prstDash val="sysDot"/>
            </a:ln>
          </c:spPr>
          <c:marker>
            <c:symbol val="none"/>
          </c:marker>
          <c:xVal>
            <c:numRef>
              <c:f>'Beregninger scenarie 3'!$P$1538:$P$1939</c:f>
              <c:numCache>
                <c:formatCode>#,##0.00</c:formatCode>
                <c:ptCount val="402"/>
                <c:pt idx="0">
                  <c:v>0</c:v>
                </c:pt>
                <c:pt idx="1">
                  <c:v>0</c:v>
                </c:pt>
                <c:pt idx="2">
                  <c:v>1.9182416380681891E-4</c:v>
                </c:pt>
                <c:pt idx="3">
                  <c:v>6.08539565466906E-4</c:v>
                </c:pt>
                <c:pt idx="4">
                  <c:v>1.1952682296008704E-3</c:v>
                </c:pt>
                <c:pt idx="5">
                  <c:v>1.9293427944507122E-3</c:v>
                </c:pt>
                <c:pt idx="6">
                  <c:v>2.7967906658277865E-3</c:v>
                </c:pt>
                <c:pt idx="7">
                  <c:v>3.7877655949364358E-3</c:v>
                </c:pt>
                <c:pt idx="8">
                  <c:v>4.8948054280839063E-3</c:v>
                </c:pt>
                <c:pt idx="9">
                  <c:v>6.1119876443446932E-3</c:v>
                </c:pt>
                <c:pt idx="10">
                  <c:v>7.4344591949802221E-3</c:v>
                </c:pt>
                <c:pt idx="11">
                  <c:v>8.8581493943578615E-3</c:v>
                </c:pt>
                <c:pt idx="12">
                  <c:v>1.0379582512957676E-2</c:v>
                </c:pt>
                <c:pt idx="13">
                  <c:v>1.1995749106560878E-2</c:v>
                </c:pt>
                <c:pt idx="14">
                  <c:v>1.3704014088516965E-2</c:v>
                </c:pt>
                <c:pt idx="15">
                  <c:v>1.550204890678707E-2</c:v>
                </c:pt>
                <c:pt idx="16">
                  <c:v>1.7387780158624969E-2</c:v>
                </c:pt>
                <c:pt idx="17">
                  <c:v>1.9359349780746309E-2</c:v>
                </c:pt>
                <c:pt idx="18">
                  <c:v>2.1415083615471724E-2</c:v>
                </c:pt>
                <c:pt idx="19">
                  <c:v>2.3553466180347427E-2</c:v>
                </c:pt>
                <c:pt idx="20">
                  <c:v>2.5773120125799763E-2</c:v>
                </c:pt>
                <c:pt idx="21">
                  <c:v>2.8072789298653079E-2</c:v>
                </c:pt>
                <c:pt idx="22">
                  <c:v>3.0451324622680759E-2</c:v>
                </c:pt>
                <c:pt idx="23">
                  <c:v>3.2907672210620888E-2</c:v>
                </c:pt>
                <c:pt idx="24">
                  <c:v>3.5440863265861516E-2</c:v>
                </c:pt>
                <c:pt idx="25">
                  <c:v>3.8050005435581104E-2</c:v>
                </c:pt>
                <c:pt idx="26">
                  <c:v>4.0734275352998374E-2</c:v>
                </c:pt>
                <c:pt idx="27">
                  <c:v>4.3492912162793086E-2</c:v>
                </c:pt>
                <c:pt idx="28">
                  <c:v>4.632521186627029E-2</c:v>
                </c:pt>
                <c:pt idx="29">
                  <c:v>4.9230522355278944E-2</c:v>
                </c:pt>
                <c:pt idx="30">
                  <c:v>5.220823902893057E-2</c:v>
                </c:pt>
                <c:pt idx="31">
                  <c:v>5.5257800906688546E-2</c:v>
                </c:pt>
                <c:pt idx="32">
                  <c:v>5.8378687166772851E-2</c:v>
                </c:pt>
                <c:pt idx="33">
                  <c:v>6.1570414051040953E-2</c:v>
                </c:pt>
                <c:pt idx="34">
                  <c:v>6.4832532087292158E-2</c:v>
                </c:pt>
                <c:pt idx="35">
                  <c:v>6.8164623587843892E-2</c:v>
                </c:pt>
                <c:pt idx="36">
                  <c:v>7.1566300389655266E-2</c:v>
                </c:pt>
                <c:pt idx="37">
                  <c:v>7.5037201806533019E-2</c:v>
                </c:pt>
                <c:pt idx="38">
                  <c:v>7.8576992768291262E-2</c:v>
                </c:pt>
                <c:pt idx="39">
                  <c:v>8.2185362125329259E-2</c:v>
                </c:pt>
                <c:pt idx="40">
                  <c:v>8.5862021100085686E-2</c:v>
                </c:pt>
                <c:pt idx="41">
                  <c:v>8.9606701869340041E-2</c:v>
                </c:pt>
                <c:pt idx="42">
                  <c:v>9.3419156263442729E-2</c:v>
                </c:pt>
                <c:pt idx="43">
                  <c:v>9.7299154570346463E-2</c:v>
                </c:pt>
                <c:pt idx="44">
                  <c:v>0.10124648443382997</c:v>
                </c:pt>
                <c:pt idx="45">
                  <c:v>0.10526094983660432</c:v>
                </c:pt>
                <c:pt idx="46">
                  <c:v>0.10934237016010262</c:v>
                </c:pt>
                <c:pt idx="47">
                  <c:v>0.11349057931371163</c:v>
                </c:pt>
                <c:pt idx="48">
                  <c:v>0.1177054249270309</c:v>
                </c:pt>
                <c:pt idx="49">
                  <c:v>0.12198676759945838</c:v>
                </c:pt>
                <c:pt idx="50">
                  <c:v>0.12633448020202623</c:v>
                </c:pt>
                <c:pt idx="51">
                  <c:v>0.13074844722695247</c:v>
                </c:pt>
                <c:pt idx="52">
                  <c:v>0.13522856418084911</c:v>
                </c:pt>
                <c:pt idx="53">
                  <c:v>0.1397747370179431</c:v>
                </c:pt>
                <c:pt idx="54">
                  <c:v>0.14438688161003513</c:v>
                </c:pt>
                <c:pt idx="55">
                  <c:v>0.14906492325024129</c:v>
                </c:pt>
                <c:pt idx="56">
                  <c:v>0.15380879618785276</c:v>
                </c:pt>
                <c:pt idx="57">
                  <c:v>0.15861844319189802</c:v>
                </c:pt>
                <c:pt idx="58">
                  <c:v>0.16349381514122061</c:v>
                </c:pt>
                <c:pt idx="59">
                  <c:v>0.16843487063908325</c:v>
                </c:pt>
                <c:pt idx="60">
                  <c:v>0.17344157565049154</c:v>
                </c:pt>
                <c:pt idx="61">
                  <c:v>0.1785139031605873</c:v>
                </c:pt>
                <c:pt idx="62">
                  <c:v>0.18365183285260769</c:v>
                </c:pt>
                <c:pt idx="63">
                  <c:v>0.18885535080403287</c:v>
                </c:pt>
                <c:pt idx="64">
                  <c:v>0.19412444919966451</c:v>
                </c:pt>
                <c:pt idx="65">
                  <c:v>0.19945912606047736</c:v>
                </c:pt>
                <c:pt idx="66">
                  <c:v>0.20485938498718445</c:v>
                </c:pt>
                <c:pt idx="67">
                  <c:v>0.21032523491753954</c:v>
                </c:pt>
                <c:pt idx="68">
                  <c:v>0.21585668989647938</c:v>
                </c:pt>
                <c:pt idx="69">
                  <c:v>0.221453768858277</c:v>
                </c:pt>
                <c:pt idx="70">
                  <c:v>0.22711649541994119</c:v>
                </c:pt>
                <c:pt idx="71">
                  <c:v>0.23284489768515798</c:v>
                </c:pt>
                <c:pt idx="72">
                  <c:v>0.23863900805811769</c:v>
                </c:pt>
                <c:pt idx="73">
                  <c:v>0.24449886306662577</c:v>
                </c:pt>
                <c:pt idx="74">
                  <c:v>0.25042450319393295</c:v>
                </c:pt>
                <c:pt idx="75">
                  <c:v>0.25641597271876665</c:v>
                </c:pt>
                <c:pt idx="76">
                  <c:v>0.26247331956307873</c:v>
                </c:pt>
                <c:pt idx="77">
                  <c:v>0.26859659514705925</c:v>
                </c:pt>
                <c:pt idx="78">
                  <c:v>0.27478585425100022</c:v>
                </c:pt>
                <c:pt idx="79">
                  <c:v>0.28104115488361414</c:v>
                </c:pt>
                <c:pt idx="80">
                  <c:v>0.28736255815644912</c:v>
                </c:pt>
                <c:pt idx="81">
                  <c:v>0.29375012816405793</c:v>
                </c:pt>
                <c:pt idx="82">
                  <c:v>0.30020393186960465</c:v>
                </c:pt>
                <c:pt idx="83">
                  <c:v>0.30672403899561246</c:v>
                </c:pt>
                <c:pt idx="84">
                  <c:v>0.3133105219195752</c:v>
                </c:pt>
                <c:pt idx="85">
                  <c:v>0.31996345557417372</c:v>
                </c:pt>
                <c:pt idx="86">
                  <c:v>0.32668291735185323</c:v>
                </c:pt>
                <c:pt idx="87">
                  <c:v>0.33346898701353311</c:v>
                </c:pt>
                <c:pt idx="88">
                  <c:v>0.34032174660123521</c:v>
                </c:pt>
                <c:pt idx="89">
                  <c:v>0.34724128035443214</c:v>
                </c:pt>
                <c:pt idx="90">
                  <c:v>0.35422767462992311</c:v>
                </c:pt>
                <c:pt idx="91">
                  <c:v>0.36128101782506106</c:v>
                </c:pt>
                <c:pt idx="92">
                  <c:v>0.36840140030416557</c:v>
                </c:pt>
                <c:pt idx="93">
                  <c:v>0.37558891432796271</c:v>
                </c:pt>
                <c:pt idx="94">
                  <c:v>0.38284365398590425</c:v>
                </c:pt>
                <c:pt idx="95">
                  <c:v>0.39016571513122633</c:v>
                </c:pt>
                <c:pt idx="96">
                  <c:v>0.39755519531861594</c:v>
                </c:pt>
                <c:pt idx="97">
                  <c:v>0.4050121937443622</c:v>
                </c:pt>
                <c:pt idx="98">
                  <c:v>0.41253681118887314</c:v>
                </c:pt>
                <c:pt idx="99">
                  <c:v>0.42012914996144834</c:v>
                </c:pt>
                <c:pt idx="100">
                  <c:v>0.42778931384720298</c:v>
                </c:pt>
                <c:pt idx="101">
                  <c:v>0.43551740805604372</c:v>
                </c:pt>
                <c:pt idx="102">
                  <c:v>0.44331353917360272</c:v>
                </c:pt>
                <c:pt idx="103">
                  <c:v>0.45117781511404043</c:v>
                </c:pt>
                <c:pt idx="104">
                  <c:v>0.45911034507463538</c:v>
                </c:pt>
                <c:pt idx="105">
                  <c:v>0.46711123949207944</c:v>
                </c:pt>
                <c:pt idx="106">
                  <c:v>0.47518061000040235</c:v>
                </c:pt>
                <c:pt idx="107">
                  <c:v>0.4833185693904577</c:v>
                </c:pt>
                <c:pt idx="108">
                  <c:v>0.49152523157089617</c:v>
                </c:pt>
                <c:pt idx="109">
                  <c:v>0.49980071153057037</c:v>
                </c:pt>
                <c:pt idx="110">
                  <c:v>0.50814512530230072</c:v>
                </c:pt>
                <c:pt idx="111">
                  <c:v>0.51655858992795001</c:v>
                </c:pt>
                <c:pt idx="112">
                  <c:v>0.52504122342475157</c:v>
                </c:pt>
                <c:pt idx="113">
                  <c:v>0.5335931447528347</c:v>
                </c:pt>
                <c:pt idx="114">
                  <c:v>0.54221447378390031</c:v>
                </c:pt>
                <c:pt idx="115">
                  <c:v>0.55090533127099872</c:v>
                </c:pt>
                <c:pt idx="116">
                  <c:v>0.55966583881936527</c:v>
                </c:pt>
                <c:pt idx="117">
                  <c:v>0.56849611885826579</c:v>
                </c:pt>
                <c:pt idx="118">
                  <c:v>0.57739629461381892</c:v>
                </c:pt>
                <c:pt idx="119">
                  <c:v>0.58636649008274988</c:v>
                </c:pt>
                <c:pt idx="120">
                  <c:v>0.59540683000703865</c:v>
                </c:pt>
                <c:pt idx="121">
                  <c:v>0.60451743984943185</c:v>
                </c:pt>
                <c:pt idx="122">
                  <c:v>0.61369844576977917</c:v>
                </c:pt>
                <c:pt idx="123">
                  <c:v>0.6229499746021635</c:v>
                </c:pt>
                <c:pt idx="124">
                  <c:v>0.63227215383279567</c:v>
                </c:pt>
                <c:pt idx="125">
                  <c:v>0.64166511157864192</c:v>
                </c:pt>
                <c:pt idx="126">
                  <c:v>0.65112897656675783</c:v>
                </c:pt>
                <c:pt idx="127">
                  <c:v>0.66066387811429883</c:v>
                </c:pt>
                <c:pt idx="128">
                  <c:v>0.67026994610918511</c:v>
                </c:pt>
                <c:pt idx="129">
                  <c:v>0.67994731099139549</c:v>
                </c:pt>
                <c:pt idx="130">
                  <c:v>0.68969610373486256</c:v>
                </c:pt>
                <c:pt idx="131">
                  <c:v>0.69951645582995414</c:v>
                </c:pt>
                <c:pt idx="132">
                  <c:v>0.70940849926651006</c:v>
                </c:pt>
                <c:pt idx="133">
                  <c:v>0.71937236651742476</c:v>
                </c:pt>
                <c:pt idx="134">
                  <c:v>0.72940819052274475</c:v>
                </c:pt>
                <c:pt idx="135">
                  <c:v>0.73951610467427076</c:v>
                </c:pt>
                <c:pt idx="136">
                  <c:v>0.74969624280063873</c:v>
                </c:pt>
                <c:pt idx="137">
                  <c:v>0.7599487391528732</c:v>
                </c:pt>
                <c:pt idx="138">
                  <c:v>0.77027372839038111</c:v>
                </c:pt>
                <c:pt idx="139">
                  <c:v>0.78067134556738682</c:v>
                </c:pt>
                <c:pt idx="140">
                  <c:v>0.79114172611977707</c:v>
                </c:pt>
                <c:pt idx="141">
                  <c:v>0.80168500585235603</c:v>
                </c:pt>
                <c:pt idx="142">
                  <c:v>0.81230132092648422</c:v>
                </c:pt>
                <c:pt idx="143">
                  <c:v>0.82299080784809453</c:v>
                </c:pt>
                <c:pt idx="144">
                  <c:v>0.83375360345606964</c:v>
                </c:pt>
                <c:pt idx="145">
                  <c:v>0.84458984491097211</c:v>
                </c:pt>
                <c:pt idx="146">
                  <c:v>0.85549966968410751</c:v>
                </c:pt>
                <c:pt idx="147">
                  <c:v>0.86648321554691965</c:v>
                </c:pt>
                <c:pt idx="148">
                  <c:v>0.87754062056069448</c:v>
                </c:pt>
                <c:pt idx="149">
                  <c:v>0.88867202306657511</c:v>
                </c:pt>
                <c:pt idx="150">
                  <c:v>0.89987756167586741</c:v>
                </c:pt>
                <c:pt idx="151">
                  <c:v>0.91115737526063056</c:v>
                </c:pt>
                <c:pt idx="152">
                  <c:v>0.92251160294454315</c:v>
                </c:pt>
                <c:pt idx="153">
                  <c:v>0.93394038409403635</c:v>
                </c:pt>
                <c:pt idx="154">
                  <c:v>0.94544385830968414</c:v>
                </c:pt>
                <c:pt idx="155">
                  <c:v>0.95702216541783958</c:v>
                </c:pt>
                <c:pt idx="156">
                  <c:v>0.96867544546251483</c:v>
                </c:pt>
                <c:pt idx="157">
                  <c:v>0.98040383869749503</c:v>
                </c:pt>
                <c:pt idx="158">
                  <c:v>0.99220748557867355</c:v>
                </c:pt>
                <c:pt idx="159">
                  <c:v>1.0040865267566106</c:v>
                </c:pt>
                <c:pt idx="160">
                  <c:v>1.0160411030692964</c:v>
                </c:pt>
                <c:pt idx="161">
                  <c:v>1.028071355535128</c:v>
                </c:pt>
                <c:pt idx="162">
                  <c:v>1.0401774253460745</c:v>
                </c:pt>
                <c:pt idx="163">
                  <c:v>1.0523594538610415</c:v>
                </c:pt>
                <c:pt idx="164">
                  <c:v>1.0646175825994166</c:v>
                </c:pt>
                <c:pt idx="165">
                  <c:v>1.0769519532347982</c:v>
                </c:pt>
                <c:pt idx="166">
                  <c:v>1.089362707588897</c:v>
                </c:pt>
                <c:pt idx="167">
                  <c:v>1.1018499876256069</c:v>
                </c:pt>
                <c:pt idx="168">
                  <c:v>1.1144139354452387</c:v>
                </c:pt>
                <c:pt idx="169">
                  <c:v>1.1270546932789141</c:v>
                </c:pt>
                <c:pt idx="170">
                  <c:v>1.1397724034831154</c:v>
                </c:pt>
                <c:pt idx="171">
                  <c:v>1.1525672085343786</c:v>
                </c:pt>
                <c:pt idx="172">
                  <c:v>1.1654392510241349</c:v>
                </c:pt>
                <c:pt idx="173">
                  <c:v>1.1783886736536975</c:v>
                </c:pt>
                <c:pt idx="174">
                  <c:v>1.1914156192293737</c:v>
                </c:pt>
                <c:pt idx="175">
                  <c:v>1.2045202306577181</c:v>
                </c:pt>
                <c:pt idx="176">
                  <c:v>1.2177026509409101</c:v>
                </c:pt>
                <c:pt idx="177">
                  <c:v>1.2309630231722568</c:v>
                </c:pt>
                <c:pt idx="178">
                  <c:v>1.2443014905318159</c:v>
                </c:pt>
                <c:pt idx="179">
                  <c:v>1.2577181962821393</c:v>
                </c:pt>
                <c:pt idx="180">
                  <c:v>1.2712132837641199</c:v>
                </c:pt>
                <c:pt idx="181">
                  <c:v>1.2847868963929663</c:v>
                </c:pt>
                <c:pt idx="182">
                  <c:v>1.2984391776542665</c:v>
                </c:pt>
                <c:pt idx="183">
                  <c:v>1.3121702711001684</c:v>
                </c:pt>
                <c:pt idx="184">
                  <c:v>1.3259803203456548</c:v>
                </c:pt>
                <c:pt idx="185">
                  <c:v>1.33986946906492</c:v>
                </c:pt>
                <c:pt idx="186">
                  <c:v>1.3538378609878401</c:v>
                </c:pt>
                <c:pt idx="187">
                  <c:v>1.3678856398965371</c:v>
                </c:pt>
                <c:pt idx="188">
                  <c:v>1.3820129496220313</c:v>
                </c:pt>
                <c:pt idx="189">
                  <c:v>1.3962199340409827</c:v>
                </c:pt>
                <c:pt idx="190">
                  <c:v>1.4105067370725184</c:v>
                </c:pt>
                <c:pt idx="191">
                  <c:v>1.4248735026751387</c:v>
                </c:pt>
                <c:pt idx="192">
                  <c:v>1.4393203748437089</c:v>
                </c:pt>
                <c:pt idx="193">
                  <c:v>1.4538474976065261</c:v>
                </c:pt>
                <c:pt idx="194">
                  <c:v>1.4684550150224605</c:v>
                </c:pt>
                <c:pt idx="195">
                  <c:v>1.4831430711781743</c:v>
                </c:pt>
                <c:pt idx="196">
                  <c:v>1.497911810185409</c:v>
                </c:pt>
                <c:pt idx="197">
                  <c:v>1.5127613761783478</c:v>
                </c:pt>
                <c:pt idx="198">
                  <c:v>1.5276919133110372</c:v>
                </c:pt>
                <c:pt idx="199">
                  <c:v>1.5427035657548829</c:v>
                </c:pt>
                <c:pt idx="200">
                  <c:v>1.5577964776962063</c:v>
                </c:pt>
                <c:pt idx="201">
                  <c:v>1.5729707933338632</c:v>
                </c:pt>
                <c:pt idx="202">
                  <c:v>1.5882266568769265</c:v>
                </c:pt>
                <c:pt idx="203">
                  <c:v>1.6035642125424259</c:v>
                </c:pt>
                <c:pt idx="204">
                  <c:v>1.6189836045531389</c:v>
                </c:pt>
                <c:pt idx="205">
                  <c:v>1.6344849771354548</c:v>
                </c:pt>
                <c:pt idx="206">
                  <c:v>1.6500684745172745</c:v>
                </c:pt>
                <c:pt idx="207">
                  <c:v>1.6657342409259752</c:v>
                </c:pt>
                <c:pt idx="208">
                  <c:v>1.6814824205864227</c:v>
                </c:pt>
                <c:pt idx="209">
                  <c:v>1.6973131577190363</c:v>
                </c:pt>
                <c:pt idx="210">
                  <c:v>1.7132265965378988</c:v>
                </c:pt>
                <c:pt idx="211">
                  <c:v>1.7292228812489177</c:v>
                </c:pt>
                <c:pt idx="212">
                  <c:v>1.7453021560480355</c:v>
                </c:pt>
                <c:pt idx="213">
                  <c:v>1.7614645651194754</c:v>
                </c:pt>
                <c:pt idx="214">
                  <c:v>1.7777102526340436</c:v>
                </c:pt>
                <c:pt idx="215">
                  <c:v>1.7940393627474651</c:v>
                </c:pt>
                <c:pt idx="216">
                  <c:v>1.8104520395987671</c:v>
                </c:pt>
                <c:pt idx="217">
                  <c:v>1.8269484273087007</c:v>
                </c:pt>
                <c:pt idx="218">
                  <c:v>1.8435286699782005</c:v>
                </c:pt>
                <c:pt idx="219">
                  <c:v>1.8601929116868903</c:v>
                </c:pt>
                <c:pt idx="220">
                  <c:v>1.8769412964916159</c:v>
                </c:pt>
                <c:pt idx="221">
                  <c:v>1.8937739684250254</c:v>
                </c:pt>
                <c:pt idx="222">
                  <c:v>1.9106910714941763</c:v>
                </c:pt>
                <c:pt idx="223">
                  <c:v>1.9276927496791862</c:v>
                </c:pt>
                <c:pt idx="224">
                  <c:v>1.9447791469319071</c:v>
                </c:pt>
                <c:pt idx="225">
                  <c:v>1.9619504071746456</c:v>
                </c:pt>
                <c:pt idx="226">
                  <c:v>1.9792066742989047</c:v>
                </c:pt>
                <c:pt idx="227">
                  <c:v>1.996548092164163</c:v>
                </c:pt>
                <c:pt idx="228">
                  <c:v>2.013974804596681</c:v>
                </c:pt>
                <c:pt idx="229">
                  <c:v>2.031486955388345</c:v>
                </c:pt>
                <c:pt idx="230">
                  <c:v>2.0490846882955278</c:v>
                </c:pt>
                <c:pt idx="231">
                  <c:v>2.0667681470379895</c:v>
                </c:pt>
                <c:pt idx="232">
                  <c:v>2.0845374752978039</c:v>
                </c:pt>
                <c:pt idx="233">
                  <c:v>2.102392816718301</c:v>
                </c:pt>
                <c:pt idx="234">
                  <c:v>2.1203343149030593</c:v>
                </c:pt>
                <c:pt idx="235">
                  <c:v>2.1383621134148951</c:v>
                </c:pt>
                <c:pt idx="236">
                  <c:v>2.156476355774902</c:v>
                </c:pt>
                <c:pt idx="237">
                  <c:v>2.1746771854615004</c:v>
                </c:pt>
                <c:pt idx="238">
                  <c:v>2.1929647459095158</c:v>
                </c:pt>
                <c:pt idx="239">
                  <c:v>2.211339180509281</c:v>
                </c:pt>
                <c:pt idx="240">
                  <c:v>2.2298006326057611</c:v>
                </c:pt>
                <c:pt idx="241">
                  <c:v>2.248349245497697</c:v>
                </c:pt>
                <c:pt idx="242">
                  <c:v>2.2669851624367783</c:v>
                </c:pt>
                <c:pt idx="243">
                  <c:v>2.2857085266268298</c:v>
                </c:pt>
                <c:pt idx="244">
                  <c:v>2.3045194812230245</c:v>
                </c:pt>
                <c:pt idx="245">
                  <c:v>2.3234181693311111</c:v>
                </c:pt>
                <c:pt idx="246">
                  <c:v>2.3424047340066689</c:v>
                </c:pt>
                <c:pt idx="247">
                  <c:v>2.3614793182543758</c:v>
                </c:pt>
                <c:pt idx="248">
                  <c:v>2.3806420650272937</c:v>
                </c:pt>
                <c:pt idx="249">
                  <c:v>2.3998931172261848</c:v>
                </c:pt>
                <c:pt idx="250">
                  <c:v>2.4192326176988272</c:v>
                </c:pt>
                <c:pt idx="251">
                  <c:v>2.4386607092393637</c:v>
                </c:pt>
                <c:pt idx="252">
                  <c:v>2.4581775345876618</c:v>
                </c:pt>
                <c:pt idx="253">
                  <c:v>2.4777832364286851</c:v>
                </c:pt>
                <c:pt idx="254">
                  <c:v>2.4974779573918964</c:v>
                </c:pt>
                <c:pt idx="255">
                  <c:v>2.5172618400506543</c:v>
                </c:pt>
                <c:pt idx="256">
                  <c:v>2.5371350269216522</c:v>
                </c:pt>
                <c:pt idx="257">
                  <c:v>2.5570976604643447</c:v>
                </c:pt>
                <c:pt idx="258">
                  <c:v>2.577149883080414</c:v>
                </c:pt>
                <c:pt idx="259">
                  <c:v>2.5972918371132314</c:v>
                </c:pt>
                <c:pt idx="260">
                  <c:v>2.6175236648473463</c:v>
                </c:pt>
                <c:pt idx="261">
                  <c:v>2.6378455085079802</c:v>
                </c:pt>
                <c:pt idx="262">
                  <c:v>2.6582575102605408</c:v>
                </c:pt>
                <c:pt idx="263">
                  <c:v>2.6787598122101457</c:v>
                </c:pt>
                <c:pt idx="264">
                  <c:v>2.6993525564011605</c:v>
                </c:pt>
                <c:pt idx="265">
                  <c:v>2.7200358848167441</c:v>
                </c:pt>
                <c:pt idx="266">
                  <c:v>2.7408099393784222</c:v>
                </c:pt>
                <c:pt idx="267">
                  <c:v>2.7616748619456497</c:v>
                </c:pt>
                <c:pt idx="268">
                  <c:v>2.7826307943154061</c:v>
                </c:pt>
                <c:pt idx="269">
                  <c:v>2.8036778782217864</c:v>
                </c:pt>
                <c:pt idx="270">
                  <c:v>2.8248162553356191</c:v>
                </c:pt>
                <c:pt idx="271">
                  <c:v>2.846046067264079</c:v>
                </c:pt>
                <c:pt idx="272">
                  <c:v>2.8673674555503199</c:v>
                </c:pt>
                <c:pt idx="273">
                  <c:v>2.8887805616731219</c:v>
                </c:pt>
                <c:pt idx="274">
                  <c:v>2.9102855270465326</c:v>
                </c:pt>
                <c:pt idx="275">
                  <c:v>2.931882493019542</c:v>
                </c:pt>
                <c:pt idx="276">
                  <c:v>2.9535716008757467</c:v>
                </c:pt>
                <c:pt idx="277">
                  <c:v>2.9753529918330295</c:v>
                </c:pt>
                <c:pt idx="278">
                  <c:v>2.9972268070432588</c:v>
                </c:pt>
                <c:pt idx="279">
                  <c:v>3.0191931875919806</c:v>
                </c:pt>
                <c:pt idx="280">
                  <c:v>3.041252274498131</c:v>
                </c:pt>
                <c:pt idx="281">
                  <c:v>3.0634042087137558</c:v>
                </c:pt>
                <c:pt idx="282">
                  <c:v>3.085649131123736</c:v>
                </c:pt>
                <c:pt idx="283">
                  <c:v>3.1079871825455183</c:v>
                </c:pt>
                <c:pt idx="284">
                  <c:v>3.1304185037288699</c:v>
                </c:pt>
                <c:pt idx="285">
                  <c:v>3.1529432353556155</c:v>
                </c:pt>
                <c:pt idx="286">
                  <c:v>3.1755615180394061</c:v>
                </c:pt>
                <c:pt idx="287">
                  <c:v>3.1982734923254834</c:v>
                </c:pt>
                <c:pt idx="288">
                  <c:v>3.2210792986904528</c:v>
                </c:pt>
                <c:pt idx="289">
                  <c:v>3.2439790775420678</c:v>
                </c:pt>
                <c:pt idx="290">
                  <c:v>3.2669729692190148</c:v>
                </c:pt>
                <c:pt idx="291">
                  <c:v>3.2900611139907148</c:v>
                </c:pt>
                <c:pt idx="292">
                  <c:v>3.3132436520571207</c:v>
                </c:pt>
                <c:pt idx="293">
                  <c:v>3.3365207235485297</c:v>
                </c:pt>
                <c:pt idx="294">
                  <c:v>3.3598924685254019</c:v>
                </c:pt>
                <c:pt idx="295">
                  <c:v>3.3833590269781739</c:v>
                </c:pt>
                <c:pt idx="296">
                  <c:v>3.406920538827102</c:v>
                </c:pt>
                <c:pt idx="297">
                  <c:v>3.4305771439220818</c:v>
                </c:pt>
                <c:pt idx="298">
                  <c:v>3.4543289820425032</c:v>
                </c:pt>
                <c:pt idx="299">
                  <c:v>3.4781761928970845</c:v>
                </c:pt>
                <c:pt idx="300">
                  <c:v>3.5021189161237363</c:v>
                </c:pt>
                <c:pt idx="301">
                  <c:v>3.5261572912894126</c:v>
                </c:pt>
                <c:pt idx="302">
                  <c:v>3.5502914578899794</c:v>
                </c:pt>
                <c:pt idx="303">
                  <c:v>3.5745215553500804</c:v>
                </c:pt>
                <c:pt idx="304">
                  <c:v>3.5988477230230149</c:v>
                </c:pt>
                <c:pt idx="305">
                  <c:v>3.6232701001906134</c:v>
                </c:pt>
                <c:pt idx="306">
                  <c:v>3.6477888260631244</c:v>
                </c:pt>
                <c:pt idx="307">
                  <c:v>3.6724040397791105</c:v>
                </c:pt>
                <c:pt idx="308">
                  <c:v>3.6971158804053283</c:v>
                </c:pt>
                <c:pt idx="309">
                  <c:v>3.7219244869366443</c:v>
                </c:pt>
                <c:pt idx="310">
                  <c:v>3.7468299982959281</c:v>
                </c:pt>
                <c:pt idx="311">
                  <c:v>3.7718325533339629</c:v>
                </c:pt>
                <c:pt idx="312">
                  <c:v>3.7969322908293615</c:v>
                </c:pt>
                <c:pt idx="313">
                  <c:v>3.8221293494884794</c:v>
                </c:pt>
                <c:pt idx="314">
                  <c:v>3.8474238679453427</c:v>
                </c:pt>
                <c:pt idx="315">
                  <c:v>3.8728159847615649</c:v>
                </c:pt>
                <c:pt idx="316">
                  <c:v>3.8983058384262828</c:v>
                </c:pt>
                <c:pt idx="317">
                  <c:v>3.9238935673560911</c:v>
                </c:pt>
                <c:pt idx="318">
                  <c:v>3.9495793098949759</c:v>
                </c:pt>
                <c:pt idx="319">
                  <c:v>3.9753632043142564</c:v>
                </c:pt>
                <c:pt idx="320">
                  <c:v>4.001245388812535</c:v>
                </c:pt>
                <c:pt idx="321">
                  <c:v>4.0272260015156354</c:v>
                </c:pt>
                <c:pt idx="322">
                  <c:v>4.0533051804765723</c:v>
                </c:pt>
                <c:pt idx="323">
                  <c:v>4.0794830636754913</c:v>
                </c:pt>
                <c:pt idx="324">
                  <c:v>4.1057597890196336</c:v>
                </c:pt>
                <c:pt idx="325">
                  <c:v>4.1321354943432986</c:v>
                </c:pt>
                <c:pt idx="326">
                  <c:v>4.1586103174078106</c:v>
                </c:pt>
                <c:pt idx="327">
                  <c:v>4.1851843959014881</c:v>
                </c:pt>
                <c:pt idx="328">
                  <c:v>4.2118578674396145</c:v>
                </c:pt>
                <c:pt idx="329">
                  <c:v>4.2386308695644104</c:v>
                </c:pt>
                <c:pt idx="330">
                  <c:v>4.2655035397450254</c:v>
                </c:pt>
                <c:pt idx="331">
                  <c:v>4.2924760153774928</c:v>
                </c:pt>
                <c:pt idx="332">
                  <c:v>4.3195484337847434</c:v>
                </c:pt>
                <c:pt idx="333">
                  <c:v>4.3467209322165736</c:v>
                </c:pt>
                <c:pt idx="334">
                  <c:v>4.3739936478496411</c:v>
                </c:pt>
                <c:pt idx="335">
                  <c:v>4.4013667177874511</c:v>
                </c:pt>
                <c:pt idx="336">
                  <c:v>4.4288402790603634</c:v>
                </c:pt>
                <c:pt idx="337">
                  <c:v>4.456414468625578</c:v>
                </c:pt>
                <c:pt idx="338">
                  <c:v>4.4840894233671422</c:v>
                </c:pt>
                <c:pt idx="339">
                  <c:v>4.5118652800959467</c:v>
                </c:pt>
                <c:pt idx="340">
                  <c:v>4.539742175549736</c:v>
                </c:pt>
                <c:pt idx="341">
                  <c:v>4.5677202463931135</c:v>
                </c:pt>
                <c:pt idx="342">
                  <c:v>4.5957996292175487</c:v>
                </c:pt>
                <c:pt idx="343">
                  <c:v>4.6239804605413939</c:v>
                </c:pt>
                <c:pt idx="344">
                  <c:v>4.6522628768098926</c:v>
                </c:pt>
                <c:pt idx="345">
                  <c:v>4.6806470143952019</c:v>
                </c:pt>
                <c:pt idx="346">
                  <c:v>4.7091330095963988</c:v>
                </c:pt>
                <c:pt idx="347">
                  <c:v>4.737720998639519</c:v>
                </c:pt>
                <c:pt idx="348">
                  <c:v>4.7664111176775616</c:v>
                </c:pt>
                <c:pt idx="349">
                  <c:v>4.7952035027905202</c:v>
                </c:pt>
                <c:pt idx="350">
                  <c:v>4.8240982899854101</c:v>
                </c:pt>
                <c:pt idx="351">
                  <c:v>4.8530956151962981</c:v>
                </c:pt>
                <c:pt idx="352">
                  <c:v>4.8821956142843224</c:v>
                </c:pt>
                <c:pt idx="353">
                  <c:v>4.9113984230377383</c:v>
                </c:pt>
                <c:pt idx="354">
                  <c:v>4.9407041771719413</c:v>
                </c:pt>
                <c:pt idx="355">
                  <c:v>4.9701130123295023</c:v>
                </c:pt>
                <c:pt idx="356">
                  <c:v>4.999625064080214</c:v>
                </c:pt>
                <c:pt idx="357">
                  <c:v>5.0292404679211158</c:v>
                </c:pt>
                <c:pt idx="358">
                  <c:v>5.0589593592765478</c:v>
                </c:pt>
                <c:pt idx="359">
                  <c:v>5.0887818734981778</c:v>
                </c:pt>
                <c:pt idx="360">
                  <c:v>5.1187081458650585</c:v>
                </c:pt>
                <c:pt idx="361">
                  <c:v>5.1487383115836636</c:v>
                </c:pt>
                <c:pt idx="362">
                  <c:v>5.1788725057879317</c:v>
                </c:pt>
                <c:pt idx="363">
                  <c:v>5.209110863539328</c:v>
                </c:pt>
                <c:pt idx="364">
                  <c:v>5.2394535198268732</c:v>
                </c:pt>
                <c:pt idx="365">
                  <c:v>5.2699006095672098</c:v>
                </c:pt>
                <c:pt idx="366">
                  <c:v>5.3004522676046468</c:v>
                </c:pt>
                <c:pt idx="367">
                  <c:v>5.331108628711215</c:v>
                </c:pt>
                <c:pt idx="368">
                  <c:v>5.361869827586716</c:v>
                </c:pt>
                <c:pt idx="369">
                  <c:v>5.3927359988587904</c:v>
                </c:pt>
                <c:pt idx="370">
                  <c:v>5.4237072770829577</c:v>
                </c:pt>
                <c:pt idx="371">
                  <c:v>5.4547837967426878</c:v>
                </c:pt>
                <c:pt idx="372">
                  <c:v>5.4859656922494535</c:v>
                </c:pt>
                <c:pt idx="373">
                  <c:v>5.5172530979427901</c:v>
                </c:pt>
                <c:pt idx="374">
                  <c:v>5.5486461480903664</c:v>
                </c:pt>
                <c:pt idx="375">
                  <c:v>5.5801449768880271</c:v>
                </c:pt>
                <c:pt idx="376">
                  <c:v>5.611749718459885</c:v>
                </c:pt>
                <c:pt idx="377">
                  <c:v>5.6434605068583572</c:v>
                </c:pt>
                <c:pt idx="378">
                  <c:v>5.6752774760642435</c:v>
                </c:pt>
                <c:pt idx="379">
                  <c:v>5.7072007599868035</c:v>
                </c:pt>
                <c:pt idx="380">
                  <c:v>5.7392304924637996</c:v>
                </c:pt>
                <c:pt idx="381">
                  <c:v>5.7713668072615887</c:v>
                </c:pt>
                <c:pt idx="382">
                  <c:v>5.8036098380751744</c:v>
                </c:pt>
                <c:pt idx="383">
                  <c:v>5.8359597185282936</c:v>
                </c:pt>
                <c:pt idx="384">
                  <c:v>5.8684165821734702</c:v>
                </c:pt>
                <c:pt idx="385">
                  <c:v>5.9009805624921006</c:v>
                </c:pt>
                <c:pt idx="386">
                  <c:v>5.9336517928945218</c:v>
                </c:pt>
                <c:pt idx="387">
                  <c:v>5.9664304067200842</c:v>
                </c:pt>
                <c:pt idx="388">
                  <c:v>5.9993165372372239</c:v>
                </c:pt>
                <c:pt idx="389">
                  <c:v>6.0323103176435495</c:v>
                </c:pt>
                <c:pt idx="390">
                  <c:v>6.0654118810658968</c:v>
                </c:pt>
                <c:pt idx="391">
                  <c:v>6.0986213605604318</c:v>
                </c:pt>
                <c:pt idx="392">
                  <c:v>6.1319388891127034</c:v>
                </c:pt>
                <c:pt idx="393">
                  <c:v>6.1653645996377424</c:v>
                </c:pt>
                <c:pt idx="394">
                  <c:v>6.1988986249801199</c:v>
                </c:pt>
                <c:pt idx="395">
                  <c:v>6.2325410979140496</c:v>
                </c:pt>
                <c:pt idx="396">
                  <c:v>6.2662921511434453</c:v>
                </c:pt>
                <c:pt idx="397">
                  <c:v>6.3001519173020197</c:v>
                </c:pt>
                <c:pt idx="398">
                  <c:v>6.3341205289533544</c:v>
                </c:pt>
                <c:pt idx="399">
                  <c:v>6.3681981185909908</c:v>
                </c:pt>
                <c:pt idx="400">
                  <c:v>6.4023848186385015</c:v>
                </c:pt>
                <c:pt idx="401">
                  <c:v>6.4366807614495807</c:v>
                </c:pt>
              </c:numCache>
            </c:numRef>
          </c:xVal>
          <c:yVal>
            <c:numRef>
              <c:f>'Beregninger scenarie 3'!$K$1538:$K$1939</c:f>
              <c:numCache>
                <c:formatCode>0.00</c:formatCode>
                <c:ptCount val="402"/>
                <c:pt idx="0" formatCode="General">
                  <c:v>0</c:v>
                </c:pt>
                <c:pt idx="1">
                  <c:v>0</c:v>
                </c:pt>
                <c:pt idx="2" formatCode="General">
                  <c:v>0.01</c:v>
                </c:pt>
                <c:pt idx="3" formatCode="General">
                  <c:v>0.02</c:v>
                </c:pt>
                <c:pt idx="4" formatCode="General">
                  <c:v>0.03</c:v>
                </c:pt>
                <c:pt idx="5" formatCode="General">
                  <c:v>0.04</c:v>
                </c:pt>
                <c:pt idx="6" formatCode="General">
                  <c:v>0.05</c:v>
                </c:pt>
                <c:pt idx="7" formatCode="General">
                  <c:v>6.0000000000000005E-2</c:v>
                </c:pt>
                <c:pt idx="8" formatCode="General">
                  <c:v>7.0000000000000007E-2</c:v>
                </c:pt>
                <c:pt idx="9" formatCode="General">
                  <c:v>0.08</c:v>
                </c:pt>
                <c:pt idx="10" formatCode="General">
                  <c:v>0.09</c:v>
                </c:pt>
                <c:pt idx="11" formatCode="General">
                  <c:v>9.9999999999999992E-2</c:v>
                </c:pt>
                <c:pt idx="12" formatCode="General">
                  <c:v>0.10999999999999999</c:v>
                </c:pt>
                <c:pt idx="13" formatCode="General">
                  <c:v>0.11999999999999998</c:v>
                </c:pt>
                <c:pt idx="14" formatCode="General">
                  <c:v>0.12999999999999998</c:v>
                </c:pt>
                <c:pt idx="15" formatCode="General">
                  <c:v>0.13999999999999999</c:v>
                </c:pt>
                <c:pt idx="16" formatCode="General">
                  <c:v>0.15</c:v>
                </c:pt>
                <c:pt idx="17" formatCode="General">
                  <c:v>0.16</c:v>
                </c:pt>
                <c:pt idx="18" formatCode="General">
                  <c:v>0.17</c:v>
                </c:pt>
                <c:pt idx="19" formatCode="General">
                  <c:v>0.18000000000000002</c:v>
                </c:pt>
                <c:pt idx="20" formatCode="General">
                  <c:v>0.19000000000000003</c:v>
                </c:pt>
                <c:pt idx="21" formatCode="General">
                  <c:v>0.20000000000000004</c:v>
                </c:pt>
                <c:pt idx="22" formatCode="General">
                  <c:v>0.21000000000000005</c:v>
                </c:pt>
                <c:pt idx="23" formatCode="General">
                  <c:v>0.22000000000000006</c:v>
                </c:pt>
                <c:pt idx="24" formatCode="General">
                  <c:v>0.23000000000000007</c:v>
                </c:pt>
                <c:pt idx="25" formatCode="General">
                  <c:v>0.24000000000000007</c:v>
                </c:pt>
                <c:pt idx="26" formatCode="General">
                  <c:v>0.25000000000000006</c:v>
                </c:pt>
                <c:pt idx="27" formatCode="General">
                  <c:v>0.26000000000000006</c:v>
                </c:pt>
                <c:pt idx="28" formatCode="General">
                  <c:v>0.27000000000000007</c:v>
                </c:pt>
                <c:pt idx="29" formatCode="General">
                  <c:v>0.28000000000000008</c:v>
                </c:pt>
                <c:pt idx="30" formatCode="General">
                  <c:v>0.29000000000000009</c:v>
                </c:pt>
                <c:pt idx="31" formatCode="General">
                  <c:v>0.3000000000000001</c:v>
                </c:pt>
                <c:pt idx="32" formatCode="General">
                  <c:v>0.31000000000000011</c:v>
                </c:pt>
                <c:pt idx="33" formatCode="General">
                  <c:v>0.32000000000000012</c:v>
                </c:pt>
                <c:pt idx="34" formatCode="General">
                  <c:v>0.33000000000000013</c:v>
                </c:pt>
                <c:pt idx="35" formatCode="General">
                  <c:v>0.34000000000000014</c:v>
                </c:pt>
                <c:pt idx="36" formatCode="General">
                  <c:v>0.35000000000000014</c:v>
                </c:pt>
                <c:pt idx="37" formatCode="General">
                  <c:v>0.36000000000000015</c:v>
                </c:pt>
                <c:pt idx="38" formatCode="General">
                  <c:v>0.37000000000000016</c:v>
                </c:pt>
                <c:pt idx="39" formatCode="General">
                  <c:v>0.38000000000000017</c:v>
                </c:pt>
                <c:pt idx="40" formatCode="General">
                  <c:v>0.39000000000000018</c:v>
                </c:pt>
                <c:pt idx="41" formatCode="General">
                  <c:v>0.40000000000000019</c:v>
                </c:pt>
                <c:pt idx="42" formatCode="General">
                  <c:v>0.4100000000000002</c:v>
                </c:pt>
                <c:pt idx="43" formatCode="General">
                  <c:v>0.42000000000000021</c:v>
                </c:pt>
                <c:pt idx="44" formatCode="General">
                  <c:v>0.43000000000000022</c:v>
                </c:pt>
                <c:pt idx="45" formatCode="General">
                  <c:v>0.44000000000000022</c:v>
                </c:pt>
                <c:pt idx="46" formatCode="General">
                  <c:v>0.45000000000000023</c:v>
                </c:pt>
                <c:pt idx="47" formatCode="General">
                  <c:v>0.46000000000000024</c:v>
                </c:pt>
                <c:pt idx="48" formatCode="General">
                  <c:v>0.47000000000000025</c:v>
                </c:pt>
                <c:pt idx="49" formatCode="General">
                  <c:v>0.48000000000000026</c:v>
                </c:pt>
                <c:pt idx="50" formatCode="General">
                  <c:v>0.49000000000000027</c:v>
                </c:pt>
                <c:pt idx="51" formatCode="General">
                  <c:v>0.50000000000000022</c:v>
                </c:pt>
                <c:pt idx="52" formatCode="General">
                  <c:v>0.51000000000000023</c:v>
                </c:pt>
                <c:pt idx="53" formatCode="General">
                  <c:v>0.52000000000000024</c:v>
                </c:pt>
                <c:pt idx="54" formatCode="General">
                  <c:v>0.53000000000000025</c:v>
                </c:pt>
                <c:pt idx="55" formatCode="General">
                  <c:v>0.54000000000000026</c:v>
                </c:pt>
                <c:pt idx="56" formatCode="General">
                  <c:v>0.55000000000000027</c:v>
                </c:pt>
                <c:pt idx="57" formatCode="General">
                  <c:v>0.56000000000000028</c:v>
                </c:pt>
                <c:pt idx="58" formatCode="General">
                  <c:v>0.57000000000000028</c:v>
                </c:pt>
                <c:pt idx="59" formatCode="General">
                  <c:v>0.58000000000000029</c:v>
                </c:pt>
                <c:pt idx="60" formatCode="General">
                  <c:v>0.5900000000000003</c:v>
                </c:pt>
                <c:pt idx="61" formatCode="General">
                  <c:v>0.60000000000000031</c:v>
                </c:pt>
                <c:pt idx="62" formatCode="General">
                  <c:v>0.61000000000000032</c:v>
                </c:pt>
                <c:pt idx="63" formatCode="General">
                  <c:v>0.62000000000000033</c:v>
                </c:pt>
                <c:pt idx="64" formatCode="General">
                  <c:v>0.63000000000000034</c:v>
                </c:pt>
                <c:pt idx="65" formatCode="General">
                  <c:v>0.64000000000000035</c:v>
                </c:pt>
                <c:pt idx="66" formatCode="General">
                  <c:v>0.65000000000000036</c:v>
                </c:pt>
                <c:pt idx="67" formatCode="General">
                  <c:v>0.66000000000000036</c:v>
                </c:pt>
                <c:pt idx="68" formatCode="General">
                  <c:v>0.67000000000000037</c:v>
                </c:pt>
                <c:pt idx="69" formatCode="General">
                  <c:v>0.68000000000000038</c:v>
                </c:pt>
                <c:pt idx="70" formatCode="General">
                  <c:v>0.69000000000000039</c:v>
                </c:pt>
                <c:pt idx="71" formatCode="General">
                  <c:v>0.7000000000000004</c:v>
                </c:pt>
                <c:pt idx="72" formatCode="General">
                  <c:v>0.71000000000000041</c:v>
                </c:pt>
                <c:pt idx="73" formatCode="General">
                  <c:v>0.72000000000000042</c:v>
                </c:pt>
                <c:pt idx="74" formatCode="General">
                  <c:v>0.73000000000000043</c:v>
                </c:pt>
                <c:pt idx="75" formatCode="General">
                  <c:v>0.74000000000000044</c:v>
                </c:pt>
                <c:pt idx="76" formatCode="General">
                  <c:v>0.75000000000000044</c:v>
                </c:pt>
                <c:pt idx="77" formatCode="General">
                  <c:v>0.76000000000000045</c:v>
                </c:pt>
                <c:pt idx="78" formatCode="General">
                  <c:v>0.77000000000000046</c:v>
                </c:pt>
                <c:pt idx="79" formatCode="General">
                  <c:v>0.78000000000000047</c:v>
                </c:pt>
                <c:pt idx="80" formatCode="General">
                  <c:v>0.79000000000000048</c:v>
                </c:pt>
                <c:pt idx="81" formatCode="General">
                  <c:v>0.80000000000000049</c:v>
                </c:pt>
                <c:pt idx="82" formatCode="General">
                  <c:v>0.8100000000000005</c:v>
                </c:pt>
                <c:pt idx="83" formatCode="General">
                  <c:v>0.82000000000000051</c:v>
                </c:pt>
                <c:pt idx="84" formatCode="General">
                  <c:v>0.83000000000000052</c:v>
                </c:pt>
                <c:pt idx="85" formatCode="General">
                  <c:v>0.84000000000000052</c:v>
                </c:pt>
                <c:pt idx="86" formatCode="General">
                  <c:v>0.85000000000000053</c:v>
                </c:pt>
                <c:pt idx="87" formatCode="General">
                  <c:v>0.86000000000000054</c:v>
                </c:pt>
                <c:pt idx="88" formatCode="General">
                  <c:v>0.87000000000000055</c:v>
                </c:pt>
                <c:pt idx="89" formatCode="General">
                  <c:v>0.88000000000000056</c:v>
                </c:pt>
                <c:pt idx="90" formatCode="General">
                  <c:v>0.89000000000000057</c:v>
                </c:pt>
                <c:pt idx="91" formatCode="General">
                  <c:v>0.90000000000000058</c:v>
                </c:pt>
                <c:pt idx="92" formatCode="General">
                  <c:v>0.91000000000000059</c:v>
                </c:pt>
                <c:pt idx="93" formatCode="General">
                  <c:v>0.9200000000000006</c:v>
                </c:pt>
                <c:pt idx="94" formatCode="General">
                  <c:v>0.9300000000000006</c:v>
                </c:pt>
                <c:pt idx="95" formatCode="General">
                  <c:v>0.94000000000000061</c:v>
                </c:pt>
                <c:pt idx="96" formatCode="General">
                  <c:v>0.95000000000000062</c:v>
                </c:pt>
                <c:pt idx="97" formatCode="General">
                  <c:v>0.96000000000000063</c:v>
                </c:pt>
                <c:pt idx="98" formatCode="General">
                  <c:v>0.97000000000000064</c:v>
                </c:pt>
                <c:pt idx="99" formatCode="General">
                  <c:v>0.98000000000000065</c:v>
                </c:pt>
                <c:pt idx="100" formatCode="General">
                  <c:v>0.99000000000000066</c:v>
                </c:pt>
                <c:pt idx="101" formatCode="General">
                  <c:v>1.0000000000000007</c:v>
                </c:pt>
                <c:pt idx="102" formatCode="General">
                  <c:v>1.0100000000000007</c:v>
                </c:pt>
                <c:pt idx="103" formatCode="General">
                  <c:v>1.0200000000000007</c:v>
                </c:pt>
                <c:pt idx="104" formatCode="General">
                  <c:v>1.0300000000000007</c:v>
                </c:pt>
                <c:pt idx="105" formatCode="General">
                  <c:v>1.0400000000000007</c:v>
                </c:pt>
                <c:pt idx="106" formatCode="General">
                  <c:v>1.0500000000000007</c:v>
                </c:pt>
                <c:pt idx="107" formatCode="General">
                  <c:v>1.0600000000000007</c:v>
                </c:pt>
                <c:pt idx="108" formatCode="General">
                  <c:v>1.0700000000000007</c:v>
                </c:pt>
                <c:pt idx="109" formatCode="General">
                  <c:v>1.0800000000000007</c:v>
                </c:pt>
                <c:pt idx="110" formatCode="General">
                  <c:v>1.0900000000000007</c:v>
                </c:pt>
                <c:pt idx="111" formatCode="General">
                  <c:v>1.1000000000000008</c:v>
                </c:pt>
                <c:pt idx="112" formatCode="General">
                  <c:v>1.1100000000000008</c:v>
                </c:pt>
                <c:pt idx="113" formatCode="General">
                  <c:v>1.1200000000000008</c:v>
                </c:pt>
                <c:pt idx="114" formatCode="General">
                  <c:v>1.1300000000000008</c:v>
                </c:pt>
                <c:pt idx="115" formatCode="General">
                  <c:v>1.1400000000000008</c:v>
                </c:pt>
                <c:pt idx="116" formatCode="General">
                  <c:v>1.1500000000000008</c:v>
                </c:pt>
                <c:pt idx="117" formatCode="General">
                  <c:v>1.1600000000000008</c:v>
                </c:pt>
                <c:pt idx="118" formatCode="General">
                  <c:v>1.1700000000000008</c:v>
                </c:pt>
                <c:pt idx="119" formatCode="General">
                  <c:v>1.1800000000000008</c:v>
                </c:pt>
                <c:pt idx="120" formatCode="General">
                  <c:v>1.1900000000000008</c:v>
                </c:pt>
                <c:pt idx="121" formatCode="General">
                  <c:v>1.2000000000000008</c:v>
                </c:pt>
                <c:pt idx="122" formatCode="General">
                  <c:v>1.2100000000000009</c:v>
                </c:pt>
                <c:pt idx="123" formatCode="General">
                  <c:v>1.2200000000000009</c:v>
                </c:pt>
                <c:pt idx="124" formatCode="General">
                  <c:v>1.2300000000000009</c:v>
                </c:pt>
                <c:pt idx="125" formatCode="General">
                  <c:v>1.2400000000000009</c:v>
                </c:pt>
                <c:pt idx="126" formatCode="General">
                  <c:v>1.2500000000000009</c:v>
                </c:pt>
                <c:pt idx="127" formatCode="General">
                  <c:v>1.2600000000000009</c:v>
                </c:pt>
                <c:pt idx="128" formatCode="General">
                  <c:v>1.2700000000000009</c:v>
                </c:pt>
                <c:pt idx="129" formatCode="General">
                  <c:v>1.2800000000000009</c:v>
                </c:pt>
                <c:pt idx="130" formatCode="General">
                  <c:v>1.2900000000000009</c:v>
                </c:pt>
                <c:pt idx="131" formatCode="General">
                  <c:v>1.3000000000000009</c:v>
                </c:pt>
                <c:pt idx="132" formatCode="General">
                  <c:v>1.3100000000000009</c:v>
                </c:pt>
                <c:pt idx="133" formatCode="General">
                  <c:v>1.320000000000001</c:v>
                </c:pt>
                <c:pt idx="134" formatCode="General">
                  <c:v>1.330000000000001</c:v>
                </c:pt>
                <c:pt idx="135" formatCode="General">
                  <c:v>1.340000000000001</c:v>
                </c:pt>
                <c:pt idx="136" formatCode="General">
                  <c:v>1.350000000000001</c:v>
                </c:pt>
                <c:pt idx="137" formatCode="General">
                  <c:v>1.360000000000001</c:v>
                </c:pt>
                <c:pt idx="138" formatCode="General">
                  <c:v>1.370000000000001</c:v>
                </c:pt>
                <c:pt idx="139" formatCode="General">
                  <c:v>1.380000000000001</c:v>
                </c:pt>
                <c:pt idx="140" formatCode="General">
                  <c:v>1.390000000000001</c:v>
                </c:pt>
                <c:pt idx="141" formatCode="General">
                  <c:v>1.400000000000001</c:v>
                </c:pt>
                <c:pt idx="142" formatCode="General">
                  <c:v>1.410000000000001</c:v>
                </c:pt>
                <c:pt idx="143" formatCode="General">
                  <c:v>1.420000000000001</c:v>
                </c:pt>
                <c:pt idx="144" formatCode="General">
                  <c:v>1.430000000000001</c:v>
                </c:pt>
                <c:pt idx="145" formatCode="General">
                  <c:v>1.4400000000000011</c:v>
                </c:pt>
                <c:pt idx="146" formatCode="General">
                  <c:v>1.4500000000000011</c:v>
                </c:pt>
                <c:pt idx="147" formatCode="General">
                  <c:v>1.4600000000000011</c:v>
                </c:pt>
                <c:pt idx="148" formatCode="General">
                  <c:v>1.4700000000000011</c:v>
                </c:pt>
                <c:pt idx="149" formatCode="General">
                  <c:v>1.4800000000000011</c:v>
                </c:pt>
                <c:pt idx="150" formatCode="General">
                  <c:v>1.4900000000000011</c:v>
                </c:pt>
                <c:pt idx="151" formatCode="General">
                  <c:v>1.5000000000000011</c:v>
                </c:pt>
                <c:pt idx="152" formatCode="General">
                  <c:v>1.5100000000000011</c:v>
                </c:pt>
                <c:pt idx="153" formatCode="General">
                  <c:v>1.5200000000000011</c:v>
                </c:pt>
                <c:pt idx="154" formatCode="General">
                  <c:v>1.5300000000000011</c:v>
                </c:pt>
                <c:pt idx="155" formatCode="General">
                  <c:v>1.5400000000000011</c:v>
                </c:pt>
                <c:pt idx="156" formatCode="General">
                  <c:v>1.5500000000000012</c:v>
                </c:pt>
                <c:pt idx="157" formatCode="General">
                  <c:v>1.5600000000000012</c:v>
                </c:pt>
                <c:pt idx="158" formatCode="General">
                  <c:v>1.5700000000000012</c:v>
                </c:pt>
                <c:pt idx="159" formatCode="General">
                  <c:v>1.5800000000000012</c:v>
                </c:pt>
                <c:pt idx="160" formatCode="General">
                  <c:v>1.5900000000000012</c:v>
                </c:pt>
                <c:pt idx="161" formatCode="General">
                  <c:v>1.6000000000000012</c:v>
                </c:pt>
                <c:pt idx="162" formatCode="General">
                  <c:v>1.6100000000000012</c:v>
                </c:pt>
                <c:pt idx="163" formatCode="General">
                  <c:v>1.6200000000000012</c:v>
                </c:pt>
                <c:pt idx="164" formatCode="General">
                  <c:v>1.6300000000000012</c:v>
                </c:pt>
                <c:pt idx="165" formatCode="General">
                  <c:v>1.6400000000000012</c:v>
                </c:pt>
                <c:pt idx="166" formatCode="General">
                  <c:v>1.6500000000000012</c:v>
                </c:pt>
                <c:pt idx="167" formatCode="General">
                  <c:v>1.6600000000000013</c:v>
                </c:pt>
                <c:pt idx="168" formatCode="General">
                  <c:v>1.6700000000000013</c:v>
                </c:pt>
                <c:pt idx="169" formatCode="General">
                  <c:v>1.6800000000000013</c:v>
                </c:pt>
                <c:pt idx="170" formatCode="General">
                  <c:v>1.6900000000000013</c:v>
                </c:pt>
                <c:pt idx="171" formatCode="General">
                  <c:v>1.7000000000000013</c:v>
                </c:pt>
                <c:pt idx="172" formatCode="General">
                  <c:v>1.7100000000000013</c:v>
                </c:pt>
                <c:pt idx="173" formatCode="General">
                  <c:v>1.7200000000000013</c:v>
                </c:pt>
                <c:pt idx="174" formatCode="General">
                  <c:v>1.7300000000000013</c:v>
                </c:pt>
                <c:pt idx="175" formatCode="General">
                  <c:v>1.7400000000000013</c:v>
                </c:pt>
                <c:pt idx="176" formatCode="General">
                  <c:v>1.7500000000000013</c:v>
                </c:pt>
                <c:pt idx="177" formatCode="General">
                  <c:v>1.7600000000000013</c:v>
                </c:pt>
                <c:pt idx="178" formatCode="General">
                  <c:v>1.7700000000000014</c:v>
                </c:pt>
                <c:pt idx="179" formatCode="General">
                  <c:v>1.7800000000000014</c:v>
                </c:pt>
                <c:pt idx="180" formatCode="General">
                  <c:v>1.7900000000000014</c:v>
                </c:pt>
                <c:pt idx="181" formatCode="General">
                  <c:v>1.8000000000000014</c:v>
                </c:pt>
                <c:pt idx="182" formatCode="General">
                  <c:v>1.8100000000000014</c:v>
                </c:pt>
                <c:pt idx="183" formatCode="General">
                  <c:v>1.8200000000000014</c:v>
                </c:pt>
                <c:pt idx="184" formatCode="General">
                  <c:v>1.8300000000000014</c:v>
                </c:pt>
                <c:pt idx="185" formatCode="General">
                  <c:v>1.8400000000000014</c:v>
                </c:pt>
                <c:pt idx="186" formatCode="General">
                  <c:v>1.8500000000000014</c:v>
                </c:pt>
                <c:pt idx="187" formatCode="General">
                  <c:v>1.8600000000000014</c:v>
                </c:pt>
                <c:pt idx="188" formatCode="General">
                  <c:v>1.8700000000000014</c:v>
                </c:pt>
                <c:pt idx="189" formatCode="General">
                  <c:v>1.8800000000000014</c:v>
                </c:pt>
                <c:pt idx="190" formatCode="General">
                  <c:v>1.8900000000000015</c:v>
                </c:pt>
                <c:pt idx="191" formatCode="General">
                  <c:v>1.9000000000000015</c:v>
                </c:pt>
                <c:pt idx="192" formatCode="General">
                  <c:v>1.9100000000000015</c:v>
                </c:pt>
                <c:pt idx="193" formatCode="General">
                  <c:v>1.9200000000000015</c:v>
                </c:pt>
                <c:pt idx="194" formatCode="General">
                  <c:v>1.9300000000000015</c:v>
                </c:pt>
                <c:pt idx="195" formatCode="General">
                  <c:v>1.9400000000000015</c:v>
                </c:pt>
                <c:pt idx="196" formatCode="General">
                  <c:v>1.9500000000000015</c:v>
                </c:pt>
                <c:pt idx="197" formatCode="General">
                  <c:v>1.9600000000000015</c:v>
                </c:pt>
                <c:pt idx="198" formatCode="General">
                  <c:v>1.9700000000000015</c:v>
                </c:pt>
                <c:pt idx="199" formatCode="General">
                  <c:v>1.9800000000000015</c:v>
                </c:pt>
                <c:pt idx="200" formatCode="General">
                  <c:v>1.9900000000000015</c:v>
                </c:pt>
                <c:pt idx="201" formatCode="General">
                  <c:v>2.0000000000000013</c:v>
                </c:pt>
                <c:pt idx="202" formatCode="General">
                  <c:v>2.0100000000000011</c:v>
                </c:pt>
                <c:pt idx="203" formatCode="General">
                  <c:v>2.0200000000000009</c:v>
                </c:pt>
                <c:pt idx="204" formatCode="General">
                  <c:v>2.0300000000000007</c:v>
                </c:pt>
                <c:pt idx="205" formatCode="General">
                  <c:v>2.0400000000000005</c:v>
                </c:pt>
                <c:pt idx="206" formatCode="General">
                  <c:v>2.0500000000000003</c:v>
                </c:pt>
                <c:pt idx="207" formatCode="General">
                  <c:v>2.06</c:v>
                </c:pt>
                <c:pt idx="208" formatCode="General">
                  <c:v>2.0699999999999998</c:v>
                </c:pt>
                <c:pt idx="209" formatCode="General">
                  <c:v>2.0799999999999996</c:v>
                </c:pt>
                <c:pt idx="210" formatCode="General">
                  <c:v>2.0899999999999994</c:v>
                </c:pt>
                <c:pt idx="211" formatCode="General">
                  <c:v>2.0999999999999992</c:v>
                </c:pt>
                <c:pt idx="212" formatCode="General">
                  <c:v>2.109999999999999</c:v>
                </c:pt>
                <c:pt idx="213" formatCode="General">
                  <c:v>2.1199999999999988</c:v>
                </c:pt>
                <c:pt idx="214" formatCode="General">
                  <c:v>2.1299999999999986</c:v>
                </c:pt>
                <c:pt idx="215" formatCode="General">
                  <c:v>2.1399999999999983</c:v>
                </c:pt>
                <c:pt idx="216" formatCode="General">
                  <c:v>2.1499999999999981</c:v>
                </c:pt>
                <c:pt idx="217" formatCode="General">
                  <c:v>2.1599999999999979</c:v>
                </c:pt>
                <c:pt idx="218" formatCode="General">
                  <c:v>2.1699999999999977</c:v>
                </c:pt>
                <c:pt idx="219" formatCode="General">
                  <c:v>2.1799999999999975</c:v>
                </c:pt>
                <c:pt idx="220" formatCode="General">
                  <c:v>2.1899999999999973</c:v>
                </c:pt>
                <c:pt idx="221" formatCode="General">
                  <c:v>2.1999999999999971</c:v>
                </c:pt>
                <c:pt idx="222" formatCode="General">
                  <c:v>2.2099999999999969</c:v>
                </c:pt>
                <c:pt idx="223" formatCode="General">
                  <c:v>2.2199999999999966</c:v>
                </c:pt>
                <c:pt idx="224" formatCode="General">
                  <c:v>2.2299999999999964</c:v>
                </c:pt>
                <c:pt idx="225" formatCode="General">
                  <c:v>2.2399999999999962</c:v>
                </c:pt>
                <c:pt idx="226" formatCode="General">
                  <c:v>2.249999999999996</c:v>
                </c:pt>
                <c:pt idx="227" formatCode="General">
                  <c:v>2.2599999999999958</c:v>
                </c:pt>
                <c:pt idx="228" formatCode="General">
                  <c:v>2.2699999999999956</c:v>
                </c:pt>
                <c:pt idx="229" formatCode="General">
                  <c:v>2.2799999999999954</c:v>
                </c:pt>
                <c:pt idx="230" formatCode="General">
                  <c:v>2.2899999999999952</c:v>
                </c:pt>
                <c:pt idx="231" formatCode="General">
                  <c:v>2.2999999999999949</c:v>
                </c:pt>
                <c:pt idx="232" formatCode="General">
                  <c:v>2.3099999999999947</c:v>
                </c:pt>
                <c:pt idx="233" formatCode="General">
                  <c:v>2.3199999999999945</c:v>
                </c:pt>
                <c:pt idx="234" formatCode="General">
                  <c:v>2.3299999999999943</c:v>
                </c:pt>
                <c:pt idx="235" formatCode="General">
                  <c:v>2.3399999999999941</c:v>
                </c:pt>
                <c:pt idx="236" formatCode="General">
                  <c:v>2.3499999999999939</c:v>
                </c:pt>
                <c:pt idx="237" formatCode="General">
                  <c:v>2.3599999999999937</c:v>
                </c:pt>
                <c:pt idx="238" formatCode="General">
                  <c:v>2.3699999999999934</c:v>
                </c:pt>
                <c:pt idx="239" formatCode="General">
                  <c:v>2.3799999999999932</c:v>
                </c:pt>
                <c:pt idx="240" formatCode="General">
                  <c:v>2.389999999999993</c:v>
                </c:pt>
                <c:pt idx="241" formatCode="General">
                  <c:v>2.3999999999999928</c:v>
                </c:pt>
                <c:pt idx="242" formatCode="General">
                  <c:v>2.4099999999999926</c:v>
                </c:pt>
                <c:pt idx="243" formatCode="General">
                  <c:v>2.4199999999999924</c:v>
                </c:pt>
                <c:pt idx="244" formatCode="General">
                  <c:v>2.4299999999999922</c:v>
                </c:pt>
                <c:pt idx="245" formatCode="General">
                  <c:v>2.439999999999992</c:v>
                </c:pt>
                <c:pt idx="246" formatCode="General">
                  <c:v>2.4499999999999917</c:v>
                </c:pt>
                <c:pt idx="247" formatCode="General">
                  <c:v>2.4599999999999915</c:v>
                </c:pt>
                <c:pt idx="248" formatCode="General">
                  <c:v>2.4699999999999913</c:v>
                </c:pt>
                <c:pt idx="249" formatCode="General">
                  <c:v>2.4799999999999911</c:v>
                </c:pt>
                <c:pt idx="250" formatCode="General">
                  <c:v>2.4899999999999909</c:v>
                </c:pt>
                <c:pt idx="251" formatCode="General">
                  <c:v>2.4999999999999907</c:v>
                </c:pt>
                <c:pt idx="252" formatCode="General">
                  <c:v>2.5099999999999905</c:v>
                </c:pt>
                <c:pt idx="253" formatCode="General">
                  <c:v>2.5199999999999902</c:v>
                </c:pt>
                <c:pt idx="254" formatCode="General">
                  <c:v>2.52999999999999</c:v>
                </c:pt>
                <c:pt idx="255" formatCode="General">
                  <c:v>2.5399999999999898</c:v>
                </c:pt>
                <c:pt idx="256" formatCode="General">
                  <c:v>2.5499999999999896</c:v>
                </c:pt>
                <c:pt idx="257" formatCode="General">
                  <c:v>2.5599999999999894</c:v>
                </c:pt>
                <c:pt idx="258" formatCode="General">
                  <c:v>2.5699999999999892</c:v>
                </c:pt>
                <c:pt idx="259" formatCode="General">
                  <c:v>2.579999999999989</c:v>
                </c:pt>
                <c:pt idx="260" formatCode="General">
                  <c:v>2.5899999999999888</c:v>
                </c:pt>
                <c:pt idx="261" formatCode="General">
                  <c:v>2.5999999999999885</c:v>
                </c:pt>
                <c:pt idx="262" formatCode="General">
                  <c:v>2.6099999999999883</c:v>
                </c:pt>
                <c:pt idx="263" formatCode="General">
                  <c:v>2.6199999999999881</c:v>
                </c:pt>
                <c:pt idx="264" formatCode="General">
                  <c:v>2.6299999999999879</c:v>
                </c:pt>
                <c:pt idx="265" formatCode="General">
                  <c:v>2.6399999999999877</c:v>
                </c:pt>
                <c:pt idx="266" formatCode="General">
                  <c:v>2.6499999999999875</c:v>
                </c:pt>
                <c:pt idx="267" formatCode="General">
                  <c:v>2.6599999999999873</c:v>
                </c:pt>
                <c:pt idx="268" formatCode="General">
                  <c:v>2.6699999999999871</c:v>
                </c:pt>
                <c:pt idx="269" formatCode="General">
                  <c:v>2.6799999999999868</c:v>
                </c:pt>
                <c:pt idx="270" formatCode="General">
                  <c:v>2.6899999999999866</c:v>
                </c:pt>
                <c:pt idx="271" formatCode="General">
                  <c:v>2.6999999999999864</c:v>
                </c:pt>
                <c:pt idx="272" formatCode="General">
                  <c:v>2.7099999999999862</c:v>
                </c:pt>
                <c:pt idx="273" formatCode="General">
                  <c:v>2.719999999999986</c:v>
                </c:pt>
                <c:pt idx="274" formatCode="General">
                  <c:v>2.7299999999999858</c:v>
                </c:pt>
                <c:pt idx="275" formatCode="General">
                  <c:v>2.7399999999999856</c:v>
                </c:pt>
                <c:pt idx="276" formatCode="General">
                  <c:v>2.7499999999999853</c:v>
                </c:pt>
                <c:pt idx="277" formatCode="General">
                  <c:v>2.7599999999999851</c:v>
                </c:pt>
                <c:pt idx="278" formatCode="General">
                  <c:v>2.7699999999999849</c:v>
                </c:pt>
                <c:pt idx="279" formatCode="General">
                  <c:v>2.7799999999999847</c:v>
                </c:pt>
                <c:pt idx="280" formatCode="General">
                  <c:v>2.7899999999999845</c:v>
                </c:pt>
                <c:pt idx="281" formatCode="General">
                  <c:v>2.7999999999999843</c:v>
                </c:pt>
                <c:pt idx="282" formatCode="General">
                  <c:v>2.8099999999999841</c:v>
                </c:pt>
                <c:pt idx="283" formatCode="General">
                  <c:v>2.8199999999999839</c:v>
                </c:pt>
                <c:pt idx="284" formatCode="General">
                  <c:v>2.8299999999999836</c:v>
                </c:pt>
                <c:pt idx="285" formatCode="General">
                  <c:v>2.8399999999999834</c:v>
                </c:pt>
                <c:pt idx="286" formatCode="General">
                  <c:v>2.8499999999999832</c:v>
                </c:pt>
                <c:pt idx="287" formatCode="General">
                  <c:v>2.859999999999983</c:v>
                </c:pt>
                <c:pt idx="288" formatCode="General">
                  <c:v>2.8699999999999828</c:v>
                </c:pt>
                <c:pt idx="289" formatCode="General">
                  <c:v>2.8799999999999826</c:v>
                </c:pt>
                <c:pt idx="290" formatCode="General">
                  <c:v>2.8899999999999824</c:v>
                </c:pt>
                <c:pt idx="291" formatCode="General">
                  <c:v>2.8999999999999821</c:v>
                </c:pt>
                <c:pt idx="292" formatCode="General">
                  <c:v>2.9099999999999819</c:v>
                </c:pt>
                <c:pt idx="293" formatCode="General">
                  <c:v>2.9199999999999817</c:v>
                </c:pt>
                <c:pt idx="294" formatCode="General">
                  <c:v>2.9299999999999815</c:v>
                </c:pt>
                <c:pt idx="295" formatCode="General">
                  <c:v>2.9399999999999813</c:v>
                </c:pt>
                <c:pt idx="296" formatCode="General">
                  <c:v>2.9499999999999811</c:v>
                </c:pt>
                <c:pt idx="297" formatCode="General">
                  <c:v>2.9599999999999809</c:v>
                </c:pt>
                <c:pt idx="298" formatCode="General">
                  <c:v>2.9699999999999807</c:v>
                </c:pt>
                <c:pt idx="299" formatCode="General">
                  <c:v>2.9799999999999804</c:v>
                </c:pt>
                <c:pt idx="300" formatCode="General">
                  <c:v>2.9899999999999802</c:v>
                </c:pt>
                <c:pt idx="301" formatCode="General">
                  <c:v>2.99999999999998</c:v>
                </c:pt>
                <c:pt idx="302" formatCode="General">
                  <c:v>3.0099999999999798</c:v>
                </c:pt>
                <c:pt idx="303" formatCode="General">
                  <c:v>3.0199999999999796</c:v>
                </c:pt>
                <c:pt idx="304" formatCode="General">
                  <c:v>3.0299999999999794</c:v>
                </c:pt>
                <c:pt idx="305" formatCode="General">
                  <c:v>3.0399999999999792</c:v>
                </c:pt>
                <c:pt idx="306" formatCode="General">
                  <c:v>3.049999999999979</c:v>
                </c:pt>
                <c:pt idx="307" formatCode="General">
                  <c:v>3.0599999999999787</c:v>
                </c:pt>
                <c:pt idx="308" formatCode="General">
                  <c:v>3.0699999999999785</c:v>
                </c:pt>
                <c:pt idx="309" formatCode="General">
                  <c:v>3.0799999999999783</c:v>
                </c:pt>
                <c:pt idx="310" formatCode="General">
                  <c:v>3.0899999999999781</c:v>
                </c:pt>
                <c:pt idx="311" formatCode="General">
                  <c:v>3.0999999999999779</c:v>
                </c:pt>
                <c:pt idx="312" formatCode="General">
                  <c:v>3.1099999999999777</c:v>
                </c:pt>
                <c:pt idx="313" formatCode="General">
                  <c:v>3.1199999999999775</c:v>
                </c:pt>
                <c:pt idx="314" formatCode="General">
                  <c:v>3.1299999999999772</c:v>
                </c:pt>
                <c:pt idx="315" formatCode="General">
                  <c:v>3.139999999999977</c:v>
                </c:pt>
                <c:pt idx="316" formatCode="General">
                  <c:v>3.1499999999999768</c:v>
                </c:pt>
                <c:pt idx="317" formatCode="General">
                  <c:v>3.1599999999999766</c:v>
                </c:pt>
                <c:pt idx="318" formatCode="General">
                  <c:v>3.1699999999999764</c:v>
                </c:pt>
                <c:pt idx="319" formatCode="General">
                  <c:v>3.1799999999999762</c:v>
                </c:pt>
                <c:pt idx="320" formatCode="General">
                  <c:v>3.189999999999976</c:v>
                </c:pt>
                <c:pt idx="321" formatCode="General">
                  <c:v>3.1999999999999758</c:v>
                </c:pt>
                <c:pt idx="322" formatCode="General">
                  <c:v>3.2099999999999755</c:v>
                </c:pt>
                <c:pt idx="323" formatCode="General">
                  <c:v>3.2199999999999753</c:v>
                </c:pt>
                <c:pt idx="324" formatCode="General">
                  <c:v>3.2299999999999751</c:v>
                </c:pt>
                <c:pt idx="325" formatCode="General">
                  <c:v>3.2399999999999749</c:v>
                </c:pt>
                <c:pt idx="326" formatCode="General">
                  <c:v>3.2499999999999747</c:v>
                </c:pt>
                <c:pt idx="327" formatCode="General">
                  <c:v>3.2599999999999745</c:v>
                </c:pt>
                <c:pt idx="328" formatCode="General">
                  <c:v>3.2699999999999743</c:v>
                </c:pt>
                <c:pt idx="329" formatCode="General">
                  <c:v>3.279999999999974</c:v>
                </c:pt>
                <c:pt idx="330" formatCode="General">
                  <c:v>3.2899999999999738</c:v>
                </c:pt>
                <c:pt idx="331" formatCode="General">
                  <c:v>3.2999999999999736</c:v>
                </c:pt>
                <c:pt idx="332" formatCode="General">
                  <c:v>3.3099999999999734</c:v>
                </c:pt>
                <c:pt idx="333" formatCode="General">
                  <c:v>3.3199999999999732</c:v>
                </c:pt>
                <c:pt idx="334" formatCode="General">
                  <c:v>3.329999999999973</c:v>
                </c:pt>
                <c:pt idx="335" formatCode="General">
                  <c:v>3.3399999999999728</c:v>
                </c:pt>
                <c:pt idx="336" formatCode="General">
                  <c:v>3.3499999999999726</c:v>
                </c:pt>
                <c:pt idx="337" formatCode="General">
                  <c:v>3.3599999999999723</c:v>
                </c:pt>
                <c:pt idx="338" formatCode="General">
                  <c:v>3.3699999999999721</c:v>
                </c:pt>
                <c:pt idx="339" formatCode="General">
                  <c:v>3.3799999999999719</c:v>
                </c:pt>
                <c:pt idx="340" formatCode="General">
                  <c:v>3.3899999999999717</c:v>
                </c:pt>
                <c:pt idx="341" formatCode="General">
                  <c:v>3.3999999999999715</c:v>
                </c:pt>
                <c:pt idx="342" formatCode="General">
                  <c:v>3.4099999999999713</c:v>
                </c:pt>
                <c:pt idx="343" formatCode="General">
                  <c:v>3.4199999999999711</c:v>
                </c:pt>
                <c:pt idx="344" formatCode="General">
                  <c:v>3.4299999999999708</c:v>
                </c:pt>
                <c:pt idx="345" formatCode="General">
                  <c:v>3.4399999999999706</c:v>
                </c:pt>
                <c:pt idx="346" formatCode="General">
                  <c:v>3.4499999999999704</c:v>
                </c:pt>
                <c:pt idx="347" formatCode="General">
                  <c:v>3.4599999999999702</c:v>
                </c:pt>
                <c:pt idx="348" formatCode="General">
                  <c:v>3.46999999999997</c:v>
                </c:pt>
                <c:pt idx="349" formatCode="General">
                  <c:v>3.4799999999999698</c:v>
                </c:pt>
                <c:pt idx="350" formatCode="General">
                  <c:v>3.4899999999999696</c:v>
                </c:pt>
                <c:pt idx="351" formatCode="General">
                  <c:v>3.4999999999999694</c:v>
                </c:pt>
                <c:pt idx="352" formatCode="General">
                  <c:v>3.5099999999999691</c:v>
                </c:pt>
                <c:pt idx="353" formatCode="General">
                  <c:v>3.5199999999999689</c:v>
                </c:pt>
                <c:pt idx="354" formatCode="General">
                  <c:v>3.5299999999999687</c:v>
                </c:pt>
                <c:pt idx="355" formatCode="General">
                  <c:v>3.5399999999999685</c:v>
                </c:pt>
                <c:pt idx="356" formatCode="General">
                  <c:v>3.5499999999999683</c:v>
                </c:pt>
                <c:pt idx="357" formatCode="General">
                  <c:v>3.5599999999999681</c:v>
                </c:pt>
                <c:pt idx="358" formatCode="General">
                  <c:v>3.5699999999999679</c:v>
                </c:pt>
                <c:pt idx="359" formatCode="General">
                  <c:v>3.5799999999999677</c:v>
                </c:pt>
                <c:pt idx="360" formatCode="General">
                  <c:v>3.5899999999999674</c:v>
                </c:pt>
                <c:pt idx="361" formatCode="General">
                  <c:v>3.5999999999999672</c:v>
                </c:pt>
                <c:pt idx="362" formatCode="General">
                  <c:v>3.609999999999967</c:v>
                </c:pt>
                <c:pt idx="363" formatCode="General">
                  <c:v>3.6199999999999668</c:v>
                </c:pt>
                <c:pt idx="364" formatCode="General">
                  <c:v>3.6299999999999666</c:v>
                </c:pt>
                <c:pt idx="365" formatCode="General">
                  <c:v>3.6399999999999664</c:v>
                </c:pt>
                <c:pt idx="366" formatCode="General">
                  <c:v>3.6499999999999662</c:v>
                </c:pt>
                <c:pt idx="367" formatCode="General">
                  <c:v>3.6599999999999659</c:v>
                </c:pt>
                <c:pt idx="368" formatCode="General">
                  <c:v>3.6699999999999657</c:v>
                </c:pt>
                <c:pt idx="369" formatCode="General">
                  <c:v>3.6799999999999655</c:v>
                </c:pt>
                <c:pt idx="370" formatCode="General">
                  <c:v>3.6899999999999653</c:v>
                </c:pt>
                <c:pt idx="371" formatCode="General">
                  <c:v>3.6999999999999651</c:v>
                </c:pt>
                <c:pt idx="372" formatCode="General">
                  <c:v>3.7099999999999649</c:v>
                </c:pt>
                <c:pt idx="373" formatCode="General">
                  <c:v>3.7199999999999647</c:v>
                </c:pt>
                <c:pt idx="374" formatCode="General">
                  <c:v>3.7299999999999645</c:v>
                </c:pt>
                <c:pt idx="375" formatCode="General">
                  <c:v>3.7399999999999642</c:v>
                </c:pt>
                <c:pt idx="376" formatCode="General">
                  <c:v>3.749999999999964</c:v>
                </c:pt>
                <c:pt idx="377" formatCode="General">
                  <c:v>3.7599999999999638</c:v>
                </c:pt>
                <c:pt idx="378" formatCode="General">
                  <c:v>3.7699999999999636</c:v>
                </c:pt>
                <c:pt idx="379" formatCode="General">
                  <c:v>3.7799999999999634</c:v>
                </c:pt>
                <c:pt idx="380" formatCode="General">
                  <c:v>3.7899999999999632</c:v>
                </c:pt>
                <c:pt idx="381" formatCode="General">
                  <c:v>3.799999999999963</c:v>
                </c:pt>
                <c:pt idx="382" formatCode="General">
                  <c:v>3.8099999999999627</c:v>
                </c:pt>
                <c:pt idx="383" formatCode="General">
                  <c:v>3.8199999999999625</c:v>
                </c:pt>
                <c:pt idx="384" formatCode="General">
                  <c:v>3.8299999999999623</c:v>
                </c:pt>
                <c:pt idx="385" formatCode="General">
                  <c:v>3.8399999999999621</c:v>
                </c:pt>
                <c:pt idx="386" formatCode="General">
                  <c:v>3.8499999999999619</c:v>
                </c:pt>
                <c:pt idx="387" formatCode="General">
                  <c:v>3.8599999999999617</c:v>
                </c:pt>
                <c:pt idx="388" formatCode="General">
                  <c:v>3.8699999999999615</c:v>
                </c:pt>
                <c:pt idx="389" formatCode="General">
                  <c:v>3.8799999999999613</c:v>
                </c:pt>
                <c:pt idx="390" formatCode="General">
                  <c:v>3.889999999999961</c:v>
                </c:pt>
                <c:pt idx="391" formatCode="General">
                  <c:v>3.8999999999999608</c:v>
                </c:pt>
                <c:pt idx="392" formatCode="General">
                  <c:v>3.9099999999999606</c:v>
                </c:pt>
                <c:pt idx="393" formatCode="General">
                  <c:v>3.9199999999999604</c:v>
                </c:pt>
                <c:pt idx="394" formatCode="General">
                  <c:v>3.9299999999999602</c:v>
                </c:pt>
                <c:pt idx="395" formatCode="General">
                  <c:v>3.93999999999996</c:v>
                </c:pt>
                <c:pt idx="396" formatCode="General">
                  <c:v>3.9499999999999598</c:v>
                </c:pt>
                <c:pt idx="397" formatCode="General">
                  <c:v>3.9599999999999596</c:v>
                </c:pt>
                <c:pt idx="398" formatCode="General">
                  <c:v>3.9699999999999593</c:v>
                </c:pt>
                <c:pt idx="399" formatCode="General">
                  <c:v>3.9799999999999591</c:v>
                </c:pt>
                <c:pt idx="400" formatCode="General">
                  <c:v>3.9899999999999589</c:v>
                </c:pt>
                <c:pt idx="401" formatCode="General">
                  <c:v>3.9999999999999587</c:v>
                </c:pt>
              </c:numCache>
            </c:numRef>
          </c:yVal>
          <c:smooth val="0"/>
        </c:ser>
        <c:ser>
          <c:idx val="7"/>
          <c:order val="7"/>
          <c:tx>
            <c:v>Bundslamshøjde scenarie 3</c:v>
          </c:tx>
          <c:spPr>
            <a:ln>
              <a:solidFill>
                <a:schemeClr val="accent6">
                  <a:lumMod val="50000"/>
                </a:schemeClr>
              </a:solidFill>
              <a:prstDash val="sysDot"/>
            </a:ln>
          </c:spPr>
          <c:marker>
            <c:symbol val="none"/>
          </c:marker>
          <c:xVal>
            <c:numRef>
              <c:f>'Beregninger scenarie 3'!$P$1538:$P$1939</c:f>
              <c:numCache>
                <c:formatCode>#,##0.00</c:formatCode>
                <c:ptCount val="402"/>
                <c:pt idx="0">
                  <c:v>0</c:v>
                </c:pt>
                <c:pt idx="1">
                  <c:v>0</c:v>
                </c:pt>
                <c:pt idx="2">
                  <c:v>1.9182416380681891E-4</c:v>
                </c:pt>
                <c:pt idx="3">
                  <c:v>6.08539565466906E-4</c:v>
                </c:pt>
                <c:pt idx="4">
                  <c:v>1.1952682296008704E-3</c:v>
                </c:pt>
                <c:pt idx="5">
                  <c:v>1.9293427944507122E-3</c:v>
                </c:pt>
                <c:pt idx="6">
                  <c:v>2.7967906658277865E-3</c:v>
                </c:pt>
                <c:pt idx="7">
                  <c:v>3.7877655949364358E-3</c:v>
                </c:pt>
                <c:pt idx="8">
                  <c:v>4.8948054280839063E-3</c:v>
                </c:pt>
                <c:pt idx="9">
                  <c:v>6.1119876443446932E-3</c:v>
                </c:pt>
                <c:pt idx="10">
                  <c:v>7.4344591949802221E-3</c:v>
                </c:pt>
                <c:pt idx="11">
                  <c:v>8.8581493943578615E-3</c:v>
                </c:pt>
                <c:pt idx="12">
                  <c:v>1.0379582512957676E-2</c:v>
                </c:pt>
                <c:pt idx="13">
                  <c:v>1.1995749106560878E-2</c:v>
                </c:pt>
                <c:pt idx="14">
                  <c:v>1.3704014088516965E-2</c:v>
                </c:pt>
                <c:pt idx="15">
                  <c:v>1.550204890678707E-2</c:v>
                </c:pt>
                <c:pt idx="16">
                  <c:v>1.7387780158624969E-2</c:v>
                </c:pt>
                <c:pt idx="17">
                  <c:v>1.9359349780746309E-2</c:v>
                </c:pt>
                <c:pt idx="18">
                  <c:v>2.1415083615471724E-2</c:v>
                </c:pt>
                <c:pt idx="19">
                  <c:v>2.3553466180347427E-2</c:v>
                </c:pt>
                <c:pt idx="20">
                  <c:v>2.5773120125799763E-2</c:v>
                </c:pt>
                <c:pt idx="21">
                  <c:v>2.8072789298653079E-2</c:v>
                </c:pt>
                <c:pt idx="22">
                  <c:v>3.0451324622680759E-2</c:v>
                </c:pt>
                <c:pt idx="23">
                  <c:v>3.2907672210620888E-2</c:v>
                </c:pt>
                <c:pt idx="24">
                  <c:v>3.5440863265861516E-2</c:v>
                </c:pt>
                <c:pt idx="25">
                  <c:v>3.8050005435581104E-2</c:v>
                </c:pt>
                <c:pt idx="26">
                  <c:v>4.0734275352998374E-2</c:v>
                </c:pt>
                <c:pt idx="27">
                  <c:v>4.3492912162793086E-2</c:v>
                </c:pt>
                <c:pt idx="28">
                  <c:v>4.632521186627029E-2</c:v>
                </c:pt>
                <c:pt idx="29">
                  <c:v>4.9230522355278944E-2</c:v>
                </c:pt>
                <c:pt idx="30">
                  <c:v>5.220823902893057E-2</c:v>
                </c:pt>
                <c:pt idx="31">
                  <c:v>5.5257800906688546E-2</c:v>
                </c:pt>
                <c:pt idx="32">
                  <c:v>5.8378687166772851E-2</c:v>
                </c:pt>
                <c:pt idx="33">
                  <c:v>6.1570414051040953E-2</c:v>
                </c:pt>
                <c:pt idx="34">
                  <c:v>6.4832532087292158E-2</c:v>
                </c:pt>
                <c:pt idx="35">
                  <c:v>6.8164623587843892E-2</c:v>
                </c:pt>
                <c:pt idx="36">
                  <c:v>7.1566300389655266E-2</c:v>
                </c:pt>
                <c:pt idx="37">
                  <c:v>7.5037201806533019E-2</c:v>
                </c:pt>
                <c:pt idx="38">
                  <c:v>7.8576992768291262E-2</c:v>
                </c:pt>
                <c:pt idx="39">
                  <c:v>8.2185362125329259E-2</c:v>
                </c:pt>
                <c:pt idx="40">
                  <c:v>8.5862021100085686E-2</c:v>
                </c:pt>
                <c:pt idx="41">
                  <c:v>8.9606701869340041E-2</c:v>
                </c:pt>
                <c:pt idx="42">
                  <c:v>9.3419156263442729E-2</c:v>
                </c:pt>
                <c:pt idx="43">
                  <c:v>9.7299154570346463E-2</c:v>
                </c:pt>
                <c:pt idx="44">
                  <c:v>0.10124648443382997</c:v>
                </c:pt>
                <c:pt idx="45">
                  <c:v>0.10526094983660432</c:v>
                </c:pt>
                <c:pt idx="46">
                  <c:v>0.10934237016010262</c:v>
                </c:pt>
                <c:pt idx="47">
                  <c:v>0.11349057931371163</c:v>
                </c:pt>
                <c:pt idx="48">
                  <c:v>0.1177054249270309</c:v>
                </c:pt>
                <c:pt idx="49">
                  <c:v>0.12198676759945838</c:v>
                </c:pt>
                <c:pt idx="50">
                  <c:v>0.12633448020202623</c:v>
                </c:pt>
                <c:pt idx="51">
                  <c:v>0.13074844722695247</c:v>
                </c:pt>
                <c:pt idx="52">
                  <c:v>0.13522856418084911</c:v>
                </c:pt>
                <c:pt idx="53">
                  <c:v>0.1397747370179431</c:v>
                </c:pt>
                <c:pt idx="54">
                  <c:v>0.14438688161003513</c:v>
                </c:pt>
                <c:pt idx="55">
                  <c:v>0.14906492325024129</c:v>
                </c:pt>
                <c:pt idx="56">
                  <c:v>0.15380879618785276</c:v>
                </c:pt>
                <c:pt idx="57">
                  <c:v>0.15861844319189802</c:v>
                </c:pt>
                <c:pt idx="58">
                  <c:v>0.16349381514122061</c:v>
                </c:pt>
                <c:pt idx="59">
                  <c:v>0.16843487063908325</c:v>
                </c:pt>
                <c:pt idx="60">
                  <c:v>0.17344157565049154</c:v>
                </c:pt>
                <c:pt idx="61">
                  <c:v>0.1785139031605873</c:v>
                </c:pt>
                <c:pt idx="62">
                  <c:v>0.18365183285260769</c:v>
                </c:pt>
                <c:pt idx="63">
                  <c:v>0.18885535080403287</c:v>
                </c:pt>
                <c:pt idx="64">
                  <c:v>0.19412444919966451</c:v>
                </c:pt>
                <c:pt idx="65">
                  <c:v>0.19945912606047736</c:v>
                </c:pt>
                <c:pt idx="66">
                  <c:v>0.20485938498718445</c:v>
                </c:pt>
                <c:pt idx="67">
                  <c:v>0.21032523491753954</c:v>
                </c:pt>
                <c:pt idx="68">
                  <c:v>0.21585668989647938</c:v>
                </c:pt>
                <c:pt idx="69">
                  <c:v>0.221453768858277</c:v>
                </c:pt>
                <c:pt idx="70">
                  <c:v>0.22711649541994119</c:v>
                </c:pt>
                <c:pt idx="71">
                  <c:v>0.23284489768515798</c:v>
                </c:pt>
                <c:pt idx="72">
                  <c:v>0.23863900805811769</c:v>
                </c:pt>
                <c:pt idx="73">
                  <c:v>0.24449886306662577</c:v>
                </c:pt>
                <c:pt idx="74">
                  <c:v>0.25042450319393295</c:v>
                </c:pt>
                <c:pt idx="75">
                  <c:v>0.25641597271876665</c:v>
                </c:pt>
                <c:pt idx="76">
                  <c:v>0.26247331956307873</c:v>
                </c:pt>
                <c:pt idx="77">
                  <c:v>0.26859659514705925</c:v>
                </c:pt>
                <c:pt idx="78">
                  <c:v>0.27478585425100022</c:v>
                </c:pt>
                <c:pt idx="79">
                  <c:v>0.28104115488361414</c:v>
                </c:pt>
                <c:pt idx="80">
                  <c:v>0.28736255815644912</c:v>
                </c:pt>
                <c:pt idx="81">
                  <c:v>0.29375012816405793</c:v>
                </c:pt>
                <c:pt idx="82">
                  <c:v>0.30020393186960465</c:v>
                </c:pt>
                <c:pt idx="83">
                  <c:v>0.30672403899561246</c:v>
                </c:pt>
                <c:pt idx="84">
                  <c:v>0.3133105219195752</c:v>
                </c:pt>
                <c:pt idx="85">
                  <c:v>0.31996345557417372</c:v>
                </c:pt>
                <c:pt idx="86">
                  <c:v>0.32668291735185323</c:v>
                </c:pt>
                <c:pt idx="87">
                  <c:v>0.33346898701353311</c:v>
                </c:pt>
                <c:pt idx="88">
                  <c:v>0.34032174660123521</c:v>
                </c:pt>
                <c:pt idx="89">
                  <c:v>0.34724128035443214</c:v>
                </c:pt>
                <c:pt idx="90">
                  <c:v>0.35422767462992311</c:v>
                </c:pt>
                <c:pt idx="91">
                  <c:v>0.36128101782506106</c:v>
                </c:pt>
                <c:pt idx="92">
                  <c:v>0.36840140030416557</c:v>
                </c:pt>
                <c:pt idx="93">
                  <c:v>0.37558891432796271</c:v>
                </c:pt>
                <c:pt idx="94">
                  <c:v>0.38284365398590425</c:v>
                </c:pt>
                <c:pt idx="95">
                  <c:v>0.39016571513122633</c:v>
                </c:pt>
                <c:pt idx="96">
                  <c:v>0.39755519531861594</c:v>
                </c:pt>
                <c:pt idx="97">
                  <c:v>0.4050121937443622</c:v>
                </c:pt>
                <c:pt idx="98">
                  <c:v>0.41253681118887314</c:v>
                </c:pt>
                <c:pt idx="99">
                  <c:v>0.42012914996144834</c:v>
                </c:pt>
                <c:pt idx="100">
                  <c:v>0.42778931384720298</c:v>
                </c:pt>
                <c:pt idx="101">
                  <c:v>0.43551740805604372</c:v>
                </c:pt>
                <c:pt idx="102">
                  <c:v>0.44331353917360272</c:v>
                </c:pt>
                <c:pt idx="103">
                  <c:v>0.45117781511404043</c:v>
                </c:pt>
                <c:pt idx="104">
                  <c:v>0.45911034507463538</c:v>
                </c:pt>
                <c:pt idx="105">
                  <c:v>0.46711123949207944</c:v>
                </c:pt>
                <c:pt idx="106">
                  <c:v>0.47518061000040235</c:v>
                </c:pt>
                <c:pt idx="107">
                  <c:v>0.4833185693904577</c:v>
                </c:pt>
                <c:pt idx="108">
                  <c:v>0.49152523157089617</c:v>
                </c:pt>
                <c:pt idx="109">
                  <c:v>0.49980071153057037</c:v>
                </c:pt>
                <c:pt idx="110">
                  <c:v>0.50814512530230072</c:v>
                </c:pt>
                <c:pt idx="111">
                  <c:v>0.51655858992795001</c:v>
                </c:pt>
                <c:pt idx="112">
                  <c:v>0.52504122342475157</c:v>
                </c:pt>
                <c:pt idx="113">
                  <c:v>0.5335931447528347</c:v>
                </c:pt>
                <c:pt idx="114">
                  <c:v>0.54221447378390031</c:v>
                </c:pt>
                <c:pt idx="115">
                  <c:v>0.55090533127099872</c:v>
                </c:pt>
                <c:pt idx="116">
                  <c:v>0.55966583881936527</c:v>
                </c:pt>
                <c:pt idx="117">
                  <c:v>0.56849611885826579</c:v>
                </c:pt>
                <c:pt idx="118">
                  <c:v>0.57739629461381892</c:v>
                </c:pt>
                <c:pt idx="119">
                  <c:v>0.58636649008274988</c:v>
                </c:pt>
                <c:pt idx="120">
                  <c:v>0.59540683000703865</c:v>
                </c:pt>
                <c:pt idx="121">
                  <c:v>0.60451743984943185</c:v>
                </c:pt>
                <c:pt idx="122">
                  <c:v>0.61369844576977917</c:v>
                </c:pt>
                <c:pt idx="123">
                  <c:v>0.6229499746021635</c:v>
                </c:pt>
                <c:pt idx="124">
                  <c:v>0.63227215383279567</c:v>
                </c:pt>
                <c:pt idx="125">
                  <c:v>0.64166511157864192</c:v>
                </c:pt>
                <c:pt idx="126">
                  <c:v>0.65112897656675783</c:v>
                </c:pt>
                <c:pt idx="127">
                  <c:v>0.66066387811429883</c:v>
                </c:pt>
                <c:pt idx="128">
                  <c:v>0.67026994610918511</c:v>
                </c:pt>
                <c:pt idx="129">
                  <c:v>0.67994731099139549</c:v>
                </c:pt>
                <c:pt idx="130">
                  <c:v>0.68969610373486256</c:v>
                </c:pt>
                <c:pt idx="131">
                  <c:v>0.69951645582995414</c:v>
                </c:pt>
                <c:pt idx="132">
                  <c:v>0.70940849926651006</c:v>
                </c:pt>
                <c:pt idx="133">
                  <c:v>0.71937236651742476</c:v>
                </c:pt>
                <c:pt idx="134">
                  <c:v>0.72940819052274475</c:v>
                </c:pt>
                <c:pt idx="135">
                  <c:v>0.73951610467427076</c:v>
                </c:pt>
                <c:pt idx="136">
                  <c:v>0.74969624280063873</c:v>
                </c:pt>
                <c:pt idx="137">
                  <c:v>0.7599487391528732</c:v>
                </c:pt>
                <c:pt idx="138">
                  <c:v>0.77027372839038111</c:v>
                </c:pt>
                <c:pt idx="139">
                  <c:v>0.78067134556738682</c:v>
                </c:pt>
                <c:pt idx="140">
                  <c:v>0.79114172611977707</c:v>
                </c:pt>
                <c:pt idx="141">
                  <c:v>0.80168500585235603</c:v>
                </c:pt>
                <c:pt idx="142">
                  <c:v>0.81230132092648422</c:v>
                </c:pt>
                <c:pt idx="143">
                  <c:v>0.82299080784809453</c:v>
                </c:pt>
                <c:pt idx="144">
                  <c:v>0.83375360345606964</c:v>
                </c:pt>
                <c:pt idx="145">
                  <c:v>0.84458984491097211</c:v>
                </c:pt>
                <c:pt idx="146">
                  <c:v>0.85549966968410751</c:v>
                </c:pt>
                <c:pt idx="147">
                  <c:v>0.86648321554691965</c:v>
                </c:pt>
                <c:pt idx="148">
                  <c:v>0.87754062056069448</c:v>
                </c:pt>
                <c:pt idx="149">
                  <c:v>0.88867202306657511</c:v>
                </c:pt>
                <c:pt idx="150">
                  <c:v>0.89987756167586741</c:v>
                </c:pt>
                <c:pt idx="151">
                  <c:v>0.91115737526063056</c:v>
                </c:pt>
                <c:pt idx="152">
                  <c:v>0.92251160294454315</c:v>
                </c:pt>
                <c:pt idx="153">
                  <c:v>0.93394038409403635</c:v>
                </c:pt>
                <c:pt idx="154">
                  <c:v>0.94544385830968414</c:v>
                </c:pt>
                <c:pt idx="155">
                  <c:v>0.95702216541783958</c:v>
                </c:pt>
                <c:pt idx="156">
                  <c:v>0.96867544546251483</c:v>
                </c:pt>
                <c:pt idx="157">
                  <c:v>0.98040383869749503</c:v>
                </c:pt>
                <c:pt idx="158">
                  <c:v>0.99220748557867355</c:v>
                </c:pt>
                <c:pt idx="159">
                  <c:v>1.0040865267566106</c:v>
                </c:pt>
                <c:pt idx="160">
                  <c:v>1.0160411030692964</c:v>
                </c:pt>
                <c:pt idx="161">
                  <c:v>1.028071355535128</c:v>
                </c:pt>
                <c:pt idx="162">
                  <c:v>1.0401774253460745</c:v>
                </c:pt>
                <c:pt idx="163">
                  <c:v>1.0523594538610415</c:v>
                </c:pt>
                <c:pt idx="164">
                  <c:v>1.0646175825994166</c:v>
                </c:pt>
                <c:pt idx="165">
                  <c:v>1.0769519532347982</c:v>
                </c:pt>
                <c:pt idx="166">
                  <c:v>1.089362707588897</c:v>
                </c:pt>
                <c:pt idx="167">
                  <c:v>1.1018499876256069</c:v>
                </c:pt>
                <c:pt idx="168">
                  <c:v>1.1144139354452387</c:v>
                </c:pt>
                <c:pt idx="169">
                  <c:v>1.1270546932789141</c:v>
                </c:pt>
                <c:pt idx="170">
                  <c:v>1.1397724034831154</c:v>
                </c:pt>
                <c:pt idx="171">
                  <c:v>1.1525672085343786</c:v>
                </c:pt>
                <c:pt idx="172">
                  <c:v>1.1654392510241349</c:v>
                </c:pt>
                <c:pt idx="173">
                  <c:v>1.1783886736536975</c:v>
                </c:pt>
                <c:pt idx="174">
                  <c:v>1.1914156192293737</c:v>
                </c:pt>
                <c:pt idx="175">
                  <c:v>1.2045202306577181</c:v>
                </c:pt>
                <c:pt idx="176">
                  <c:v>1.2177026509409101</c:v>
                </c:pt>
                <c:pt idx="177">
                  <c:v>1.2309630231722568</c:v>
                </c:pt>
                <c:pt idx="178">
                  <c:v>1.2443014905318159</c:v>
                </c:pt>
                <c:pt idx="179">
                  <c:v>1.2577181962821393</c:v>
                </c:pt>
                <c:pt idx="180">
                  <c:v>1.2712132837641199</c:v>
                </c:pt>
                <c:pt idx="181">
                  <c:v>1.2847868963929663</c:v>
                </c:pt>
                <c:pt idx="182">
                  <c:v>1.2984391776542665</c:v>
                </c:pt>
                <c:pt idx="183">
                  <c:v>1.3121702711001684</c:v>
                </c:pt>
                <c:pt idx="184">
                  <c:v>1.3259803203456548</c:v>
                </c:pt>
                <c:pt idx="185">
                  <c:v>1.33986946906492</c:v>
                </c:pt>
                <c:pt idx="186">
                  <c:v>1.3538378609878401</c:v>
                </c:pt>
                <c:pt idx="187">
                  <c:v>1.3678856398965371</c:v>
                </c:pt>
                <c:pt idx="188">
                  <c:v>1.3820129496220313</c:v>
                </c:pt>
                <c:pt idx="189">
                  <c:v>1.3962199340409827</c:v>
                </c:pt>
                <c:pt idx="190">
                  <c:v>1.4105067370725184</c:v>
                </c:pt>
                <c:pt idx="191">
                  <c:v>1.4248735026751387</c:v>
                </c:pt>
                <c:pt idx="192">
                  <c:v>1.4393203748437089</c:v>
                </c:pt>
                <c:pt idx="193">
                  <c:v>1.4538474976065261</c:v>
                </c:pt>
                <c:pt idx="194">
                  <c:v>1.4684550150224605</c:v>
                </c:pt>
                <c:pt idx="195">
                  <c:v>1.4831430711781743</c:v>
                </c:pt>
                <c:pt idx="196">
                  <c:v>1.497911810185409</c:v>
                </c:pt>
                <c:pt idx="197">
                  <c:v>1.5127613761783478</c:v>
                </c:pt>
                <c:pt idx="198">
                  <c:v>1.5276919133110372</c:v>
                </c:pt>
                <c:pt idx="199">
                  <c:v>1.5427035657548829</c:v>
                </c:pt>
                <c:pt idx="200">
                  <c:v>1.5577964776962063</c:v>
                </c:pt>
                <c:pt idx="201">
                  <c:v>1.5729707933338632</c:v>
                </c:pt>
                <c:pt idx="202">
                  <c:v>1.5882266568769265</c:v>
                </c:pt>
                <c:pt idx="203">
                  <c:v>1.6035642125424259</c:v>
                </c:pt>
                <c:pt idx="204">
                  <c:v>1.6189836045531389</c:v>
                </c:pt>
                <c:pt idx="205">
                  <c:v>1.6344849771354548</c:v>
                </c:pt>
                <c:pt idx="206">
                  <c:v>1.6500684745172745</c:v>
                </c:pt>
                <c:pt idx="207">
                  <c:v>1.6657342409259752</c:v>
                </c:pt>
                <c:pt idx="208">
                  <c:v>1.6814824205864227</c:v>
                </c:pt>
                <c:pt idx="209">
                  <c:v>1.6973131577190363</c:v>
                </c:pt>
                <c:pt idx="210">
                  <c:v>1.7132265965378988</c:v>
                </c:pt>
                <c:pt idx="211">
                  <c:v>1.7292228812489177</c:v>
                </c:pt>
                <c:pt idx="212">
                  <c:v>1.7453021560480355</c:v>
                </c:pt>
                <c:pt idx="213">
                  <c:v>1.7614645651194754</c:v>
                </c:pt>
                <c:pt idx="214">
                  <c:v>1.7777102526340436</c:v>
                </c:pt>
                <c:pt idx="215">
                  <c:v>1.7940393627474651</c:v>
                </c:pt>
                <c:pt idx="216">
                  <c:v>1.8104520395987671</c:v>
                </c:pt>
                <c:pt idx="217">
                  <c:v>1.8269484273087007</c:v>
                </c:pt>
                <c:pt idx="218">
                  <c:v>1.8435286699782005</c:v>
                </c:pt>
                <c:pt idx="219">
                  <c:v>1.8601929116868903</c:v>
                </c:pt>
                <c:pt idx="220">
                  <c:v>1.8769412964916159</c:v>
                </c:pt>
                <c:pt idx="221">
                  <c:v>1.8937739684250254</c:v>
                </c:pt>
                <c:pt idx="222">
                  <c:v>1.9106910714941763</c:v>
                </c:pt>
                <c:pt idx="223">
                  <c:v>1.9276927496791862</c:v>
                </c:pt>
                <c:pt idx="224">
                  <c:v>1.9447791469319071</c:v>
                </c:pt>
                <c:pt idx="225">
                  <c:v>1.9619504071746456</c:v>
                </c:pt>
                <c:pt idx="226">
                  <c:v>1.9792066742989047</c:v>
                </c:pt>
                <c:pt idx="227">
                  <c:v>1.996548092164163</c:v>
                </c:pt>
                <c:pt idx="228">
                  <c:v>2.013974804596681</c:v>
                </c:pt>
                <c:pt idx="229">
                  <c:v>2.031486955388345</c:v>
                </c:pt>
                <c:pt idx="230">
                  <c:v>2.0490846882955278</c:v>
                </c:pt>
                <c:pt idx="231">
                  <c:v>2.0667681470379895</c:v>
                </c:pt>
                <c:pt idx="232">
                  <c:v>2.0845374752978039</c:v>
                </c:pt>
                <c:pt idx="233">
                  <c:v>2.102392816718301</c:v>
                </c:pt>
                <c:pt idx="234">
                  <c:v>2.1203343149030593</c:v>
                </c:pt>
                <c:pt idx="235">
                  <c:v>2.1383621134148951</c:v>
                </c:pt>
                <c:pt idx="236">
                  <c:v>2.156476355774902</c:v>
                </c:pt>
                <c:pt idx="237">
                  <c:v>2.1746771854615004</c:v>
                </c:pt>
                <c:pt idx="238">
                  <c:v>2.1929647459095158</c:v>
                </c:pt>
                <c:pt idx="239">
                  <c:v>2.211339180509281</c:v>
                </c:pt>
                <c:pt idx="240">
                  <c:v>2.2298006326057611</c:v>
                </c:pt>
                <c:pt idx="241">
                  <c:v>2.248349245497697</c:v>
                </c:pt>
                <c:pt idx="242">
                  <c:v>2.2669851624367783</c:v>
                </c:pt>
                <c:pt idx="243">
                  <c:v>2.2857085266268298</c:v>
                </c:pt>
                <c:pt idx="244">
                  <c:v>2.3045194812230245</c:v>
                </c:pt>
                <c:pt idx="245">
                  <c:v>2.3234181693311111</c:v>
                </c:pt>
                <c:pt idx="246">
                  <c:v>2.3424047340066689</c:v>
                </c:pt>
                <c:pt idx="247">
                  <c:v>2.3614793182543758</c:v>
                </c:pt>
                <c:pt idx="248">
                  <c:v>2.3806420650272937</c:v>
                </c:pt>
                <c:pt idx="249">
                  <c:v>2.3998931172261848</c:v>
                </c:pt>
                <c:pt idx="250">
                  <c:v>2.4192326176988272</c:v>
                </c:pt>
                <c:pt idx="251">
                  <c:v>2.4386607092393637</c:v>
                </c:pt>
                <c:pt idx="252">
                  <c:v>2.4581775345876618</c:v>
                </c:pt>
                <c:pt idx="253">
                  <c:v>2.4777832364286851</c:v>
                </c:pt>
                <c:pt idx="254">
                  <c:v>2.4974779573918964</c:v>
                </c:pt>
                <c:pt idx="255">
                  <c:v>2.5172618400506543</c:v>
                </c:pt>
                <c:pt idx="256">
                  <c:v>2.5371350269216522</c:v>
                </c:pt>
                <c:pt idx="257">
                  <c:v>2.5570976604643447</c:v>
                </c:pt>
                <c:pt idx="258">
                  <c:v>2.577149883080414</c:v>
                </c:pt>
                <c:pt idx="259">
                  <c:v>2.5972918371132314</c:v>
                </c:pt>
                <c:pt idx="260">
                  <c:v>2.6175236648473463</c:v>
                </c:pt>
                <c:pt idx="261">
                  <c:v>2.6378455085079802</c:v>
                </c:pt>
                <c:pt idx="262">
                  <c:v>2.6582575102605408</c:v>
                </c:pt>
                <c:pt idx="263">
                  <c:v>2.6787598122101457</c:v>
                </c:pt>
                <c:pt idx="264">
                  <c:v>2.6993525564011605</c:v>
                </c:pt>
                <c:pt idx="265">
                  <c:v>2.7200358848167441</c:v>
                </c:pt>
                <c:pt idx="266">
                  <c:v>2.7408099393784222</c:v>
                </c:pt>
                <c:pt idx="267">
                  <c:v>2.7616748619456497</c:v>
                </c:pt>
                <c:pt idx="268">
                  <c:v>2.7826307943154061</c:v>
                </c:pt>
                <c:pt idx="269">
                  <c:v>2.8036778782217864</c:v>
                </c:pt>
                <c:pt idx="270">
                  <c:v>2.8248162553356191</c:v>
                </c:pt>
                <c:pt idx="271">
                  <c:v>2.846046067264079</c:v>
                </c:pt>
                <c:pt idx="272">
                  <c:v>2.8673674555503199</c:v>
                </c:pt>
                <c:pt idx="273">
                  <c:v>2.8887805616731219</c:v>
                </c:pt>
                <c:pt idx="274">
                  <c:v>2.9102855270465326</c:v>
                </c:pt>
                <c:pt idx="275">
                  <c:v>2.931882493019542</c:v>
                </c:pt>
                <c:pt idx="276">
                  <c:v>2.9535716008757467</c:v>
                </c:pt>
                <c:pt idx="277">
                  <c:v>2.9753529918330295</c:v>
                </c:pt>
                <c:pt idx="278">
                  <c:v>2.9972268070432588</c:v>
                </c:pt>
                <c:pt idx="279">
                  <c:v>3.0191931875919806</c:v>
                </c:pt>
                <c:pt idx="280">
                  <c:v>3.041252274498131</c:v>
                </c:pt>
                <c:pt idx="281">
                  <c:v>3.0634042087137558</c:v>
                </c:pt>
                <c:pt idx="282">
                  <c:v>3.085649131123736</c:v>
                </c:pt>
                <c:pt idx="283">
                  <c:v>3.1079871825455183</c:v>
                </c:pt>
                <c:pt idx="284">
                  <c:v>3.1304185037288699</c:v>
                </c:pt>
                <c:pt idx="285">
                  <c:v>3.1529432353556155</c:v>
                </c:pt>
                <c:pt idx="286">
                  <c:v>3.1755615180394061</c:v>
                </c:pt>
                <c:pt idx="287">
                  <c:v>3.1982734923254834</c:v>
                </c:pt>
                <c:pt idx="288">
                  <c:v>3.2210792986904528</c:v>
                </c:pt>
                <c:pt idx="289">
                  <c:v>3.2439790775420678</c:v>
                </c:pt>
                <c:pt idx="290">
                  <c:v>3.2669729692190148</c:v>
                </c:pt>
                <c:pt idx="291">
                  <c:v>3.2900611139907148</c:v>
                </c:pt>
                <c:pt idx="292">
                  <c:v>3.3132436520571207</c:v>
                </c:pt>
                <c:pt idx="293">
                  <c:v>3.3365207235485297</c:v>
                </c:pt>
                <c:pt idx="294">
                  <c:v>3.3598924685254019</c:v>
                </c:pt>
                <c:pt idx="295">
                  <c:v>3.3833590269781739</c:v>
                </c:pt>
                <c:pt idx="296">
                  <c:v>3.406920538827102</c:v>
                </c:pt>
                <c:pt idx="297">
                  <c:v>3.4305771439220818</c:v>
                </c:pt>
                <c:pt idx="298">
                  <c:v>3.4543289820425032</c:v>
                </c:pt>
                <c:pt idx="299">
                  <c:v>3.4781761928970845</c:v>
                </c:pt>
                <c:pt idx="300">
                  <c:v>3.5021189161237363</c:v>
                </c:pt>
                <c:pt idx="301">
                  <c:v>3.5261572912894126</c:v>
                </c:pt>
                <c:pt idx="302">
                  <c:v>3.5502914578899794</c:v>
                </c:pt>
                <c:pt idx="303">
                  <c:v>3.5745215553500804</c:v>
                </c:pt>
                <c:pt idx="304">
                  <c:v>3.5988477230230149</c:v>
                </c:pt>
                <c:pt idx="305">
                  <c:v>3.6232701001906134</c:v>
                </c:pt>
                <c:pt idx="306">
                  <c:v>3.6477888260631244</c:v>
                </c:pt>
                <c:pt idx="307">
                  <c:v>3.6724040397791105</c:v>
                </c:pt>
                <c:pt idx="308">
                  <c:v>3.6971158804053283</c:v>
                </c:pt>
                <c:pt idx="309">
                  <c:v>3.7219244869366443</c:v>
                </c:pt>
                <c:pt idx="310">
                  <c:v>3.7468299982959281</c:v>
                </c:pt>
                <c:pt idx="311">
                  <c:v>3.7718325533339629</c:v>
                </c:pt>
                <c:pt idx="312">
                  <c:v>3.7969322908293615</c:v>
                </c:pt>
                <c:pt idx="313">
                  <c:v>3.8221293494884794</c:v>
                </c:pt>
                <c:pt idx="314">
                  <c:v>3.8474238679453427</c:v>
                </c:pt>
                <c:pt idx="315">
                  <c:v>3.8728159847615649</c:v>
                </c:pt>
                <c:pt idx="316">
                  <c:v>3.8983058384262828</c:v>
                </c:pt>
                <c:pt idx="317">
                  <c:v>3.9238935673560911</c:v>
                </c:pt>
                <c:pt idx="318">
                  <c:v>3.9495793098949759</c:v>
                </c:pt>
                <c:pt idx="319">
                  <c:v>3.9753632043142564</c:v>
                </c:pt>
                <c:pt idx="320">
                  <c:v>4.001245388812535</c:v>
                </c:pt>
                <c:pt idx="321">
                  <c:v>4.0272260015156354</c:v>
                </c:pt>
                <c:pt idx="322">
                  <c:v>4.0533051804765723</c:v>
                </c:pt>
                <c:pt idx="323">
                  <c:v>4.0794830636754913</c:v>
                </c:pt>
                <c:pt idx="324">
                  <c:v>4.1057597890196336</c:v>
                </c:pt>
                <c:pt idx="325">
                  <c:v>4.1321354943432986</c:v>
                </c:pt>
                <c:pt idx="326">
                  <c:v>4.1586103174078106</c:v>
                </c:pt>
                <c:pt idx="327">
                  <c:v>4.1851843959014881</c:v>
                </c:pt>
                <c:pt idx="328">
                  <c:v>4.2118578674396145</c:v>
                </c:pt>
                <c:pt idx="329">
                  <c:v>4.2386308695644104</c:v>
                </c:pt>
                <c:pt idx="330">
                  <c:v>4.2655035397450254</c:v>
                </c:pt>
                <c:pt idx="331">
                  <c:v>4.2924760153774928</c:v>
                </c:pt>
                <c:pt idx="332">
                  <c:v>4.3195484337847434</c:v>
                </c:pt>
                <c:pt idx="333">
                  <c:v>4.3467209322165736</c:v>
                </c:pt>
                <c:pt idx="334">
                  <c:v>4.3739936478496411</c:v>
                </c:pt>
                <c:pt idx="335">
                  <c:v>4.4013667177874511</c:v>
                </c:pt>
                <c:pt idx="336">
                  <c:v>4.4288402790603634</c:v>
                </c:pt>
                <c:pt idx="337">
                  <c:v>4.456414468625578</c:v>
                </c:pt>
                <c:pt idx="338">
                  <c:v>4.4840894233671422</c:v>
                </c:pt>
                <c:pt idx="339">
                  <c:v>4.5118652800959467</c:v>
                </c:pt>
                <c:pt idx="340">
                  <c:v>4.539742175549736</c:v>
                </c:pt>
                <c:pt idx="341">
                  <c:v>4.5677202463931135</c:v>
                </c:pt>
                <c:pt idx="342">
                  <c:v>4.5957996292175487</c:v>
                </c:pt>
                <c:pt idx="343">
                  <c:v>4.6239804605413939</c:v>
                </c:pt>
                <c:pt idx="344">
                  <c:v>4.6522628768098926</c:v>
                </c:pt>
                <c:pt idx="345">
                  <c:v>4.6806470143952019</c:v>
                </c:pt>
                <c:pt idx="346">
                  <c:v>4.7091330095963988</c:v>
                </c:pt>
                <c:pt idx="347">
                  <c:v>4.737720998639519</c:v>
                </c:pt>
                <c:pt idx="348">
                  <c:v>4.7664111176775616</c:v>
                </c:pt>
                <c:pt idx="349">
                  <c:v>4.7952035027905202</c:v>
                </c:pt>
                <c:pt idx="350">
                  <c:v>4.8240982899854101</c:v>
                </c:pt>
                <c:pt idx="351">
                  <c:v>4.8530956151962981</c:v>
                </c:pt>
                <c:pt idx="352">
                  <c:v>4.8821956142843224</c:v>
                </c:pt>
                <c:pt idx="353">
                  <c:v>4.9113984230377383</c:v>
                </c:pt>
                <c:pt idx="354">
                  <c:v>4.9407041771719413</c:v>
                </c:pt>
                <c:pt idx="355">
                  <c:v>4.9701130123295023</c:v>
                </c:pt>
                <c:pt idx="356">
                  <c:v>4.999625064080214</c:v>
                </c:pt>
                <c:pt idx="357">
                  <c:v>5.0292404679211158</c:v>
                </c:pt>
                <c:pt idx="358">
                  <c:v>5.0589593592765478</c:v>
                </c:pt>
                <c:pt idx="359">
                  <c:v>5.0887818734981778</c:v>
                </c:pt>
                <c:pt idx="360">
                  <c:v>5.1187081458650585</c:v>
                </c:pt>
                <c:pt idx="361">
                  <c:v>5.1487383115836636</c:v>
                </c:pt>
                <c:pt idx="362">
                  <c:v>5.1788725057879317</c:v>
                </c:pt>
                <c:pt idx="363">
                  <c:v>5.209110863539328</c:v>
                </c:pt>
                <c:pt idx="364">
                  <c:v>5.2394535198268732</c:v>
                </c:pt>
                <c:pt idx="365">
                  <c:v>5.2699006095672098</c:v>
                </c:pt>
                <c:pt idx="366">
                  <c:v>5.3004522676046468</c:v>
                </c:pt>
                <c:pt idx="367">
                  <c:v>5.331108628711215</c:v>
                </c:pt>
                <c:pt idx="368">
                  <c:v>5.361869827586716</c:v>
                </c:pt>
                <c:pt idx="369">
                  <c:v>5.3927359988587904</c:v>
                </c:pt>
                <c:pt idx="370">
                  <c:v>5.4237072770829577</c:v>
                </c:pt>
                <c:pt idx="371">
                  <c:v>5.4547837967426878</c:v>
                </c:pt>
                <c:pt idx="372">
                  <c:v>5.4859656922494535</c:v>
                </c:pt>
                <c:pt idx="373">
                  <c:v>5.5172530979427901</c:v>
                </c:pt>
                <c:pt idx="374">
                  <c:v>5.5486461480903664</c:v>
                </c:pt>
                <c:pt idx="375">
                  <c:v>5.5801449768880271</c:v>
                </c:pt>
                <c:pt idx="376">
                  <c:v>5.611749718459885</c:v>
                </c:pt>
                <c:pt idx="377">
                  <c:v>5.6434605068583572</c:v>
                </c:pt>
                <c:pt idx="378">
                  <c:v>5.6752774760642435</c:v>
                </c:pt>
                <c:pt idx="379">
                  <c:v>5.7072007599868035</c:v>
                </c:pt>
                <c:pt idx="380">
                  <c:v>5.7392304924637996</c:v>
                </c:pt>
                <c:pt idx="381">
                  <c:v>5.7713668072615887</c:v>
                </c:pt>
                <c:pt idx="382">
                  <c:v>5.8036098380751744</c:v>
                </c:pt>
                <c:pt idx="383">
                  <c:v>5.8359597185282936</c:v>
                </c:pt>
                <c:pt idx="384">
                  <c:v>5.8684165821734702</c:v>
                </c:pt>
                <c:pt idx="385">
                  <c:v>5.9009805624921006</c:v>
                </c:pt>
                <c:pt idx="386">
                  <c:v>5.9336517928945218</c:v>
                </c:pt>
                <c:pt idx="387">
                  <c:v>5.9664304067200842</c:v>
                </c:pt>
                <c:pt idx="388">
                  <c:v>5.9993165372372239</c:v>
                </c:pt>
                <c:pt idx="389">
                  <c:v>6.0323103176435495</c:v>
                </c:pt>
                <c:pt idx="390">
                  <c:v>6.0654118810658968</c:v>
                </c:pt>
                <c:pt idx="391">
                  <c:v>6.0986213605604318</c:v>
                </c:pt>
                <c:pt idx="392">
                  <c:v>6.1319388891127034</c:v>
                </c:pt>
                <c:pt idx="393">
                  <c:v>6.1653645996377424</c:v>
                </c:pt>
                <c:pt idx="394">
                  <c:v>6.1988986249801199</c:v>
                </c:pt>
                <c:pt idx="395">
                  <c:v>6.2325410979140496</c:v>
                </c:pt>
                <c:pt idx="396">
                  <c:v>6.2662921511434453</c:v>
                </c:pt>
                <c:pt idx="397">
                  <c:v>6.3001519173020197</c:v>
                </c:pt>
                <c:pt idx="398">
                  <c:v>6.3341205289533544</c:v>
                </c:pt>
                <c:pt idx="399">
                  <c:v>6.3681981185909908</c:v>
                </c:pt>
                <c:pt idx="400">
                  <c:v>6.4023848186385015</c:v>
                </c:pt>
                <c:pt idx="401">
                  <c:v>6.4366807614495807</c:v>
                </c:pt>
              </c:numCache>
            </c:numRef>
          </c:xVal>
          <c:yVal>
            <c:numRef>
              <c:f>'Beregninger scenarie 3'!$L$1538:$L$1939</c:f>
              <c:numCache>
                <c:formatCode>0.00</c:formatCode>
                <c:ptCount val="4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yVal>
          <c:smooth val="0"/>
        </c:ser>
        <c:ser>
          <c:idx val="8"/>
          <c:order val="8"/>
          <c:tx>
            <c:v>Vandspejlshøjde scenarie 3</c:v>
          </c:tx>
          <c:spPr>
            <a:ln>
              <a:solidFill>
                <a:srgbClr val="0070C0"/>
              </a:solidFill>
              <a:prstDash val="sysDot"/>
            </a:ln>
          </c:spPr>
          <c:marker>
            <c:symbol val="none"/>
          </c:marker>
          <c:xVal>
            <c:numRef>
              <c:f>'Beregninger scenarie 3'!$P$1538:$P$1939</c:f>
              <c:numCache>
                <c:formatCode>#,##0.00</c:formatCode>
                <c:ptCount val="402"/>
                <c:pt idx="0">
                  <c:v>0</c:v>
                </c:pt>
                <c:pt idx="1">
                  <c:v>0</c:v>
                </c:pt>
                <c:pt idx="2">
                  <c:v>1.9182416380681891E-4</c:v>
                </c:pt>
                <c:pt idx="3">
                  <c:v>6.08539565466906E-4</c:v>
                </c:pt>
                <c:pt idx="4">
                  <c:v>1.1952682296008704E-3</c:v>
                </c:pt>
                <c:pt idx="5">
                  <c:v>1.9293427944507122E-3</c:v>
                </c:pt>
                <c:pt idx="6">
                  <c:v>2.7967906658277865E-3</c:v>
                </c:pt>
                <c:pt idx="7">
                  <c:v>3.7877655949364358E-3</c:v>
                </c:pt>
                <c:pt idx="8">
                  <c:v>4.8948054280839063E-3</c:v>
                </c:pt>
                <c:pt idx="9">
                  <c:v>6.1119876443446932E-3</c:v>
                </c:pt>
                <c:pt idx="10">
                  <c:v>7.4344591949802221E-3</c:v>
                </c:pt>
                <c:pt idx="11">
                  <c:v>8.8581493943578615E-3</c:v>
                </c:pt>
                <c:pt idx="12">
                  <c:v>1.0379582512957676E-2</c:v>
                </c:pt>
                <c:pt idx="13">
                  <c:v>1.1995749106560878E-2</c:v>
                </c:pt>
                <c:pt idx="14">
                  <c:v>1.3704014088516965E-2</c:v>
                </c:pt>
                <c:pt idx="15">
                  <c:v>1.550204890678707E-2</c:v>
                </c:pt>
                <c:pt idx="16">
                  <c:v>1.7387780158624969E-2</c:v>
                </c:pt>
                <c:pt idx="17">
                  <c:v>1.9359349780746309E-2</c:v>
                </c:pt>
                <c:pt idx="18">
                  <c:v>2.1415083615471724E-2</c:v>
                </c:pt>
                <c:pt idx="19">
                  <c:v>2.3553466180347427E-2</c:v>
                </c:pt>
                <c:pt idx="20">
                  <c:v>2.5773120125799763E-2</c:v>
                </c:pt>
                <c:pt idx="21">
                  <c:v>2.8072789298653079E-2</c:v>
                </c:pt>
                <c:pt idx="22">
                  <c:v>3.0451324622680759E-2</c:v>
                </c:pt>
                <c:pt idx="23">
                  <c:v>3.2907672210620888E-2</c:v>
                </c:pt>
                <c:pt idx="24">
                  <c:v>3.5440863265861516E-2</c:v>
                </c:pt>
                <c:pt idx="25">
                  <c:v>3.8050005435581104E-2</c:v>
                </c:pt>
                <c:pt idx="26">
                  <c:v>4.0734275352998374E-2</c:v>
                </c:pt>
                <c:pt idx="27">
                  <c:v>4.3492912162793086E-2</c:v>
                </c:pt>
                <c:pt idx="28">
                  <c:v>4.632521186627029E-2</c:v>
                </c:pt>
                <c:pt idx="29">
                  <c:v>4.9230522355278944E-2</c:v>
                </c:pt>
                <c:pt idx="30">
                  <c:v>5.220823902893057E-2</c:v>
                </c:pt>
                <c:pt idx="31">
                  <c:v>5.5257800906688546E-2</c:v>
                </c:pt>
                <c:pt idx="32">
                  <c:v>5.8378687166772851E-2</c:v>
                </c:pt>
                <c:pt idx="33">
                  <c:v>6.1570414051040953E-2</c:v>
                </c:pt>
                <c:pt idx="34">
                  <c:v>6.4832532087292158E-2</c:v>
                </c:pt>
                <c:pt idx="35">
                  <c:v>6.8164623587843892E-2</c:v>
                </c:pt>
                <c:pt idx="36">
                  <c:v>7.1566300389655266E-2</c:v>
                </c:pt>
                <c:pt idx="37">
                  <c:v>7.5037201806533019E-2</c:v>
                </c:pt>
                <c:pt idx="38">
                  <c:v>7.8576992768291262E-2</c:v>
                </c:pt>
                <c:pt idx="39">
                  <c:v>8.2185362125329259E-2</c:v>
                </c:pt>
                <c:pt idx="40">
                  <c:v>8.5862021100085686E-2</c:v>
                </c:pt>
                <c:pt idx="41">
                  <c:v>8.9606701869340041E-2</c:v>
                </c:pt>
                <c:pt idx="42">
                  <c:v>9.3419156263442729E-2</c:v>
                </c:pt>
                <c:pt idx="43">
                  <c:v>9.7299154570346463E-2</c:v>
                </c:pt>
                <c:pt idx="44">
                  <c:v>0.10124648443382997</c:v>
                </c:pt>
                <c:pt idx="45">
                  <c:v>0.10526094983660432</c:v>
                </c:pt>
                <c:pt idx="46">
                  <c:v>0.10934237016010262</c:v>
                </c:pt>
                <c:pt idx="47">
                  <c:v>0.11349057931371163</c:v>
                </c:pt>
                <c:pt idx="48">
                  <c:v>0.1177054249270309</c:v>
                </c:pt>
                <c:pt idx="49">
                  <c:v>0.12198676759945838</c:v>
                </c:pt>
                <c:pt idx="50">
                  <c:v>0.12633448020202623</c:v>
                </c:pt>
                <c:pt idx="51">
                  <c:v>0.13074844722695247</c:v>
                </c:pt>
                <c:pt idx="52">
                  <c:v>0.13522856418084911</c:v>
                </c:pt>
                <c:pt idx="53">
                  <c:v>0.1397747370179431</c:v>
                </c:pt>
                <c:pt idx="54">
                  <c:v>0.14438688161003513</c:v>
                </c:pt>
                <c:pt idx="55">
                  <c:v>0.14906492325024129</c:v>
                </c:pt>
                <c:pt idx="56">
                  <c:v>0.15380879618785276</c:v>
                </c:pt>
                <c:pt idx="57">
                  <c:v>0.15861844319189802</c:v>
                </c:pt>
                <c:pt idx="58">
                  <c:v>0.16349381514122061</c:v>
                </c:pt>
                <c:pt idx="59">
                  <c:v>0.16843487063908325</c:v>
                </c:pt>
                <c:pt idx="60">
                  <c:v>0.17344157565049154</c:v>
                </c:pt>
                <c:pt idx="61">
                  <c:v>0.1785139031605873</c:v>
                </c:pt>
                <c:pt idx="62">
                  <c:v>0.18365183285260769</c:v>
                </c:pt>
                <c:pt idx="63">
                  <c:v>0.18885535080403287</c:v>
                </c:pt>
                <c:pt idx="64">
                  <c:v>0.19412444919966451</c:v>
                </c:pt>
                <c:pt idx="65">
                  <c:v>0.19945912606047736</c:v>
                </c:pt>
                <c:pt idx="66">
                  <c:v>0.20485938498718445</c:v>
                </c:pt>
                <c:pt idx="67">
                  <c:v>0.21032523491753954</c:v>
                </c:pt>
                <c:pt idx="68">
                  <c:v>0.21585668989647938</c:v>
                </c:pt>
                <c:pt idx="69">
                  <c:v>0.221453768858277</c:v>
                </c:pt>
                <c:pt idx="70">
                  <c:v>0.22711649541994119</c:v>
                </c:pt>
                <c:pt idx="71">
                  <c:v>0.23284489768515798</c:v>
                </c:pt>
                <c:pt idx="72">
                  <c:v>0.23863900805811769</c:v>
                </c:pt>
                <c:pt idx="73">
                  <c:v>0.24449886306662577</c:v>
                </c:pt>
                <c:pt idx="74">
                  <c:v>0.25042450319393295</c:v>
                </c:pt>
                <c:pt idx="75">
                  <c:v>0.25641597271876665</c:v>
                </c:pt>
                <c:pt idx="76">
                  <c:v>0.26247331956307873</c:v>
                </c:pt>
                <c:pt idx="77">
                  <c:v>0.26859659514705925</c:v>
                </c:pt>
                <c:pt idx="78">
                  <c:v>0.27478585425100022</c:v>
                </c:pt>
                <c:pt idx="79">
                  <c:v>0.28104115488361414</c:v>
                </c:pt>
                <c:pt idx="80">
                  <c:v>0.28736255815644912</c:v>
                </c:pt>
                <c:pt idx="81">
                  <c:v>0.29375012816405793</c:v>
                </c:pt>
                <c:pt idx="82">
                  <c:v>0.30020393186960465</c:v>
                </c:pt>
                <c:pt idx="83">
                  <c:v>0.30672403899561246</c:v>
                </c:pt>
                <c:pt idx="84">
                  <c:v>0.3133105219195752</c:v>
                </c:pt>
                <c:pt idx="85">
                  <c:v>0.31996345557417372</c:v>
                </c:pt>
                <c:pt idx="86">
                  <c:v>0.32668291735185323</c:v>
                </c:pt>
                <c:pt idx="87">
                  <c:v>0.33346898701353311</c:v>
                </c:pt>
                <c:pt idx="88">
                  <c:v>0.34032174660123521</c:v>
                </c:pt>
                <c:pt idx="89">
                  <c:v>0.34724128035443214</c:v>
                </c:pt>
                <c:pt idx="90">
                  <c:v>0.35422767462992311</c:v>
                </c:pt>
                <c:pt idx="91">
                  <c:v>0.36128101782506106</c:v>
                </c:pt>
                <c:pt idx="92">
                  <c:v>0.36840140030416557</c:v>
                </c:pt>
                <c:pt idx="93">
                  <c:v>0.37558891432796271</c:v>
                </c:pt>
                <c:pt idx="94">
                  <c:v>0.38284365398590425</c:v>
                </c:pt>
                <c:pt idx="95">
                  <c:v>0.39016571513122633</c:v>
                </c:pt>
                <c:pt idx="96">
                  <c:v>0.39755519531861594</c:v>
                </c:pt>
                <c:pt idx="97">
                  <c:v>0.4050121937443622</c:v>
                </c:pt>
                <c:pt idx="98">
                  <c:v>0.41253681118887314</c:v>
                </c:pt>
                <c:pt idx="99">
                  <c:v>0.42012914996144834</c:v>
                </c:pt>
                <c:pt idx="100">
                  <c:v>0.42778931384720298</c:v>
                </c:pt>
                <c:pt idx="101">
                  <c:v>0.43551740805604372</c:v>
                </c:pt>
                <c:pt idx="102">
                  <c:v>0.44331353917360272</c:v>
                </c:pt>
                <c:pt idx="103">
                  <c:v>0.45117781511404043</c:v>
                </c:pt>
                <c:pt idx="104">
                  <c:v>0.45911034507463538</c:v>
                </c:pt>
                <c:pt idx="105">
                  <c:v>0.46711123949207944</c:v>
                </c:pt>
                <c:pt idx="106">
                  <c:v>0.47518061000040235</c:v>
                </c:pt>
                <c:pt idx="107">
                  <c:v>0.4833185693904577</c:v>
                </c:pt>
                <c:pt idx="108">
                  <c:v>0.49152523157089617</c:v>
                </c:pt>
                <c:pt idx="109">
                  <c:v>0.49980071153057037</c:v>
                </c:pt>
                <c:pt idx="110">
                  <c:v>0.50814512530230072</c:v>
                </c:pt>
                <c:pt idx="111">
                  <c:v>0.51655858992795001</c:v>
                </c:pt>
                <c:pt idx="112">
                  <c:v>0.52504122342475157</c:v>
                </c:pt>
                <c:pt idx="113">
                  <c:v>0.5335931447528347</c:v>
                </c:pt>
                <c:pt idx="114">
                  <c:v>0.54221447378390031</c:v>
                </c:pt>
                <c:pt idx="115">
                  <c:v>0.55090533127099872</c:v>
                </c:pt>
                <c:pt idx="116">
                  <c:v>0.55966583881936527</c:v>
                </c:pt>
                <c:pt idx="117">
                  <c:v>0.56849611885826579</c:v>
                </c:pt>
                <c:pt idx="118">
                  <c:v>0.57739629461381892</c:v>
                </c:pt>
                <c:pt idx="119">
                  <c:v>0.58636649008274988</c:v>
                </c:pt>
                <c:pt idx="120">
                  <c:v>0.59540683000703865</c:v>
                </c:pt>
                <c:pt idx="121">
                  <c:v>0.60451743984943185</c:v>
                </c:pt>
                <c:pt idx="122">
                  <c:v>0.61369844576977917</c:v>
                </c:pt>
                <c:pt idx="123">
                  <c:v>0.6229499746021635</c:v>
                </c:pt>
                <c:pt idx="124">
                  <c:v>0.63227215383279567</c:v>
                </c:pt>
                <c:pt idx="125">
                  <c:v>0.64166511157864192</c:v>
                </c:pt>
                <c:pt idx="126">
                  <c:v>0.65112897656675783</c:v>
                </c:pt>
                <c:pt idx="127">
                  <c:v>0.66066387811429883</c:v>
                </c:pt>
                <c:pt idx="128">
                  <c:v>0.67026994610918511</c:v>
                </c:pt>
                <c:pt idx="129">
                  <c:v>0.67994731099139549</c:v>
                </c:pt>
                <c:pt idx="130">
                  <c:v>0.68969610373486256</c:v>
                </c:pt>
                <c:pt idx="131">
                  <c:v>0.69951645582995414</c:v>
                </c:pt>
                <c:pt idx="132">
                  <c:v>0.70940849926651006</c:v>
                </c:pt>
                <c:pt idx="133">
                  <c:v>0.71937236651742476</c:v>
                </c:pt>
                <c:pt idx="134">
                  <c:v>0.72940819052274475</c:v>
                </c:pt>
                <c:pt idx="135">
                  <c:v>0.73951610467427076</c:v>
                </c:pt>
                <c:pt idx="136">
                  <c:v>0.74969624280063873</c:v>
                </c:pt>
                <c:pt idx="137">
                  <c:v>0.7599487391528732</c:v>
                </c:pt>
                <c:pt idx="138">
                  <c:v>0.77027372839038111</c:v>
                </c:pt>
                <c:pt idx="139">
                  <c:v>0.78067134556738682</c:v>
                </c:pt>
                <c:pt idx="140">
                  <c:v>0.79114172611977707</c:v>
                </c:pt>
                <c:pt idx="141">
                  <c:v>0.80168500585235603</c:v>
                </c:pt>
                <c:pt idx="142">
                  <c:v>0.81230132092648422</c:v>
                </c:pt>
                <c:pt idx="143">
                  <c:v>0.82299080784809453</c:v>
                </c:pt>
                <c:pt idx="144">
                  <c:v>0.83375360345606964</c:v>
                </c:pt>
                <c:pt idx="145">
                  <c:v>0.84458984491097211</c:v>
                </c:pt>
                <c:pt idx="146">
                  <c:v>0.85549966968410751</c:v>
                </c:pt>
                <c:pt idx="147">
                  <c:v>0.86648321554691965</c:v>
                </c:pt>
                <c:pt idx="148">
                  <c:v>0.87754062056069448</c:v>
                </c:pt>
                <c:pt idx="149">
                  <c:v>0.88867202306657511</c:v>
                </c:pt>
                <c:pt idx="150">
                  <c:v>0.89987756167586741</c:v>
                </c:pt>
                <c:pt idx="151">
                  <c:v>0.91115737526063056</c:v>
                </c:pt>
                <c:pt idx="152">
                  <c:v>0.92251160294454315</c:v>
                </c:pt>
                <c:pt idx="153">
                  <c:v>0.93394038409403635</c:v>
                </c:pt>
                <c:pt idx="154">
                  <c:v>0.94544385830968414</c:v>
                </c:pt>
                <c:pt idx="155">
                  <c:v>0.95702216541783958</c:v>
                </c:pt>
                <c:pt idx="156">
                  <c:v>0.96867544546251483</c:v>
                </c:pt>
                <c:pt idx="157">
                  <c:v>0.98040383869749503</c:v>
                </c:pt>
                <c:pt idx="158">
                  <c:v>0.99220748557867355</c:v>
                </c:pt>
                <c:pt idx="159">
                  <c:v>1.0040865267566106</c:v>
                </c:pt>
                <c:pt idx="160">
                  <c:v>1.0160411030692964</c:v>
                </c:pt>
                <c:pt idx="161">
                  <c:v>1.028071355535128</c:v>
                </c:pt>
                <c:pt idx="162">
                  <c:v>1.0401774253460745</c:v>
                </c:pt>
                <c:pt idx="163">
                  <c:v>1.0523594538610415</c:v>
                </c:pt>
                <c:pt idx="164">
                  <c:v>1.0646175825994166</c:v>
                </c:pt>
                <c:pt idx="165">
                  <c:v>1.0769519532347982</c:v>
                </c:pt>
                <c:pt idx="166">
                  <c:v>1.089362707588897</c:v>
                </c:pt>
                <c:pt idx="167">
                  <c:v>1.1018499876256069</c:v>
                </c:pt>
                <c:pt idx="168">
                  <c:v>1.1144139354452387</c:v>
                </c:pt>
                <c:pt idx="169">
                  <c:v>1.1270546932789141</c:v>
                </c:pt>
                <c:pt idx="170">
                  <c:v>1.1397724034831154</c:v>
                </c:pt>
                <c:pt idx="171">
                  <c:v>1.1525672085343786</c:v>
                </c:pt>
                <c:pt idx="172">
                  <c:v>1.1654392510241349</c:v>
                </c:pt>
                <c:pt idx="173">
                  <c:v>1.1783886736536975</c:v>
                </c:pt>
                <c:pt idx="174">
                  <c:v>1.1914156192293737</c:v>
                </c:pt>
                <c:pt idx="175">
                  <c:v>1.2045202306577181</c:v>
                </c:pt>
                <c:pt idx="176">
                  <c:v>1.2177026509409101</c:v>
                </c:pt>
                <c:pt idx="177">
                  <c:v>1.2309630231722568</c:v>
                </c:pt>
                <c:pt idx="178">
                  <c:v>1.2443014905318159</c:v>
                </c:pt>
                <c:pt idx="179">
                  <c:v>1.2577181962821393</c:v>
                </c:pt>
                <c:pt idx="180">
                  <c:v>1.2712132837641199</c:v>
                </c:pt>
                <c:pt idx="181">
                  <c:v>1.2847868963929663</c:v>
                </c:pt>
                <c:pt idx="182">
                  <c:v>1.2984391776542665</c:v>
                </c:pt>
                <c:pt idx="183">
                  <c:v>1.3121702711001684</c:v>
                </c:pt>
                <c:pt idx="184">
                  <c:v>1.3259803203456548</c:v>
                </c:pt>
                <c:pt idx="185">
                  <c:v>1.33986946906492</c:v>
                </c:pt>
                <c:pt idx="186">
                  <c:v>1.3538378609878401</c:v>
                </c:pt>
                <c:pt idx="187">
                  <c:v>1.3678856398965371</c:v>
                </c:pt>
                <c:pt idx="188">
                  <c:v>1.3820129496220313</c:v>
                </c:pt>
                <c:pt idx="189">
                  <c:v>1.3962199340409827</c:v>
                </c:pt>
                <c:pt idx="190">
                  <c:v>1.4105067370725184</c:v>
                </c:pt>
                <c:pt idx="191">
                  <c:v>1.4248735026751387</c:v>
                </c:pt>
                <c:pt idx="192">
                  <c:v>1.4393203748437089</c:v>
                </c:pt>
                <c:pt idx="193">
                  <c:v>1.4538474976065261</c:v>
                </c:pt>
                <c:pt idx="194">
                  <c:v>1.4684550150224605</c:v>
                </c:pt>
                <c:pt idx="195">
                  <c:v>1.4831430711781743</c:v>
                </c:pt>
                <c:pt idx="196">
                  <c:v>1.497911810185409</c:v>
                </c:pt>
                <c:pt idx="197">
                  <c:v>1.5127613761783478</c:v>
                </c:pt>
                <c:pt idx="198">
                  <c:v>1.5276919133110372</c:v>
                </c:pt>
                <c:pt idx="199">
                  <c:v>1.5427035657548829</c:v>
                </c:pt>
                <c:pt idx="200">
                  <c:v>1.5577964776962063</c:v>
                </c:pt>
                <c:pt idx="201">
                  <c:v>1.5729707933338632</c:v>
                </c:pt>
                <c:pt idx="202">
                  <c:v>1.5882266568769265</c:v>
                </c:pt>
                <c:pt idx="203">
                  <c:v>1.6035642125424259</c:v>
                </c:pt>
                <c:pt idx="204">
                  <c:v>1.6189836045531389</c:v>
                </c:pt>
                <c:pt idx="205">
                  <c:v>1.6344849771354548</c:v>
                </c:pt>
                <c:pt idx="206">
                  <c:v>1.6500684745172745</c:v>
                </c:pt>
                <c:pt idx="207">
                  <c:v>1.6657342409259752</c:v>
                </c:pt>
                <c:pt idx="208">
                  <c:v>1.6814824205864227</c:v>
                </c:pt>
                <c:pt idx="209">
                  <c:v>1.6973131577190363</c:v>
                </c:pt>
                <c:pt idx="210">
                  <c:v>1.7132265965378988</c:v>
                </c:pt>
                <c:pt idx="211">
                  <c:v>1.7292228812489177</c:v>
                </c:pt>
                <c:pt idx="212">
                  <c:v>1.7453021560480355</c:v>
                </c:pt>
                <c:pt idx="213">
                  <c:v>1.7614645651194754</c:v>
                </c:pt>
                <c:pt idx="214">
                  <c:v>1.7777102526340436</c:v>
                </c:pt>
                <c:pt idx="215">
                  <c:v>1.7940393627474651</c:v>
                </c:pt>
                <c:pt idx="216">
                  <c:v>1.8104520395987671</c:v>
                </c:pt>
                <c:pt idx="217">
                  <c:v>1.8269484273087007</c:v>
                </c:pt>
                <c:pt idx="218">
                  <c:v>1.8435286699782005</c:v>
                </c:pt>
                <c:pt idx="219">
                  <c:v>1.8601929116868903</c:v>
                </c:pt>
                <c:pt idx="220">
                  <c:v>1.8769412964916159</c:v>
                </c:pt>
                <c:pt idx="221">
                  <c:v>1.8937739684250254</c:v>
                </c:pt>
                <c:pt idx="222">
                  <c:v>1.9106910714941763</c:v>
                </c:pt>
                <c:pt idx="223">
                  <c:v>1.9276927496791862</c:v>
                </c:pt>
                <c:pt idx="224">
                  <c:v>1.9447791469319071</c:v>
                </c:pt>
                <c:pt idx="225">
                  <c:v>1.9619504071746456</c:v>
                </c:pt>
                <c:pt idx="226">
                  <c:v>1.9792066742989047</c:v>
                </c:pt>
                <c:pt idx="227">
                  <c:v>1.996548092164163</c:v>
                </c:pt>
                <c:pt idx="228">
                  <c:v>2.013974804596681</c:v>
                </c:pt>
                <c:pt idx="229">
                  <c:v>2.031486955388345</c:v>
                </c:pt>
                <c:pt idx="230">
                  <c:v>2.0490846882955278</c:v>
                </c:pt>
                <c:pt idx="231">
                  <c:v>2.0667681470379895</c:v>
                </c:pt>
                <c:pt idx="232">
                  <c:v>2.0845374752978039</c:v>
                </c:pt>
                <c:pt idx="233">
                  <c:v>2.102392816718301</c:v>
                </c:pt>
                <c:pt idx="234">
                  <c:v>2.1203343149030593</c:v>
                </c:pt>
                <c:pt idx="235">
                  <c:v>2.1383621134148951</c:v>
                </c:pt>
                <c:pt idx="236">
                  <c:v>2.156476355774902</c:v>
                </c:pt>
                <c:pt idx="237">
                  <c:v>2.1746771854615004</c:v>
                </c:pt>
                <c:pt idx="238">
                  <c:v>2.1929647459095158</c:v>
                </c:pt>
                <c:pt idx="239">
                  <c:v>2.211339180509281</c:v>
                </c:pt>
                <c:pt idx="240">
                  <c:v>2.2298006326057611</c:v>
                </c:pt>
                <c:pt idx="241">
                  <c:v>2.248349245497697</c:v>
                </c:pt>
                <c:pt idx="242">
                  <c:v>2.2669851624367783</c:v>
                </c:pt>
                <c:pt idx="243">
                  <c:v>2.2857085266268298</c:v>
                </c:pt>
                <c:pt idx="244">
                  <c:v>2.3045194812230245</c:v>
                </c:pt>
                <c:pt idx="245">
                  <c:v>2.3234181693311111</c:v>
                </c:pt>
                <c:pt idx="246">
                  <c:v>2.3424047340066689</c:v>
                </c:pt>
                <c:pt idx="247">
                  <c:v>2.3614793182543758</c:v>
                </c:pt>
                <c:pt idx="248">
                  <c:v>2.3806420650272937</c:v>
                </c:pt>
                <c:pt idx="249">
                  <c:v>2.3998931172261848</c:v>
                </c:pt>
                <c:pt idx="250">
                  <c:v>2.4192326176988272</c:v>
                </c:pt>
                <c:pt idx="251">
                  <c:v>2.4386607092393637</c:v>
                </c:pt>
                <c:pt idx="252">
                  <c:v>2.4581775345876618</c:v>
                </c:pt>
                <c:pt idx="253">
                  <c:v>2.4777832364286851</c:v>
                </c:pt>
                <c:pt idx="254">
                  <c:v>2.4974779573918964</c:v>
                </c:pt>
                <c:pt idx="255">
                  <c:v>2.5172618400506543</c:v>
                </c:pt>
                <c:pt idx="256">
                  <c:v>2.5371350269216522</c:v>
                </c:pt>
                <c:pt idx="257">
                  <c:v>2.5570976604643447</c:v>
                </c:pt>
                <c:pt idx="258">
                  <c:v>2.577149883080414</c:v>
                </c:pt>
                <c:pt idx="259">
                  <c:v>2.5972918371132314</c:v>
                </c:pt>
                <c:pt idx="260">
                  <c:v>2.6175236648473463</c:v>
                </c:pt>
                <c:pt idx="261">
                  <c:v>2.6378455085079802</c:v>
                </c:pt>
                <c:pt idx="262">
                  <c:v>2.6582575102605408</c:v>
                </c:pt>
                <c:pt idx="263">
                  <c:v>2.6787598122101457</c:v>
                </c:pt>
                <c:pt idx="264">
                  <c:v>2.6993525564011605</c:v>
                </c:pt>
                <c:pt idx="265">
                  <c:v>2.7200358848167441</c:v>
                </c:pt>
                <c:pt idx="266">
                  <c:v>2.7408099393784222</c:v>
                </c:pt>
                <c:pt idx="267">
                  <c:v>2.7616748619456497</c:v>
                </c:pt>
                <c:pt idx="268">
                  <c:v>2.7826307943154061</c:v>
                </c:pt>
                <c:pt idx="269">
                  <c:v>2.8036778782217864</c:v>
                </c:pt>
                <c:pt idx="270">
                  <c:v>2.8248162553356191</c:v>
                </c:pt>
                <c:pt idx="271">
                  <c:v>2.846046067264079</c:v>
                </c:pt>
                <c:pt idx="272">
                  <c:v>2.8673674555503199</c:v>
                </c:pt>
                <c:pt idx="273">
                  <c:v>2.8887805616731219</c:v>
                </c:pt>
                <c:pt idx="274">
                  <c:v>2.9102855270465326</c:v>
                </c:pt>
                <c:pt idx="275">
                  <c:v>2.931882493019542</c:v>
                </c:pt>
                <c:pt idx="276">
                  <c:v>2.9535716008757467</c:v>
                </c:pt>
                <c:pt idx="277">
                  <c:v>2.9753529918330295</c:v>
                </c:pt>
                <c:pt idx="278">
                  <c:v>2.9972268070432588</c:v>
                </c:pt>
                <c:pt idx="279">
                  <c:v>3.0191931875919806</c:v>
                </c:pt>
                <c:pt idx="280">
                  <c:v>3.041252274498131</c:v>
                </c:pt>
                <c:pt idx="281">
                  <c:v>3.0634042087137558</c:v>
                </c:pt>
                <c:pt idx="282">
                  <c:v>3.085649131123736</c:v>
                </c:pt>
                <c:pt idx="283">
                  <c:v>3.1079871825455183</c:v>
                </c:pt>
                <c:pt idx="284">
                  <c:v>3.1304185037288699</c:v>
                </c:pt>
                <c:pt idx="285">
                  <c:v>3.1529432353556155</c:v>
                </c:pt>
                <c:pt idx="286">
                  <c:v>3.1755615180394061</c:v>
                </c:pt>
                <c:pt idx="287">
                  <c:v>3.1982734923254834</c:v>
                </c:pt>
                <c:pt idx="288">
                  <c:v>3.2210792986904528</c:v>
                </c:pt>
                <c:pt idx="289">
                  <c:v>3.2439790775420678</c:v>
                </c:pt>
                <c:pt idx="290">
                  <c:v>3.2669729692190148</c:v>
                </c:pt>
                <c:pt idx="291">
                  <c:v>3.2900611139907148</c:v>
                </c:pt>
                <c:pt idx="292">
                  <c:v>3.3132436520571207</c:v>
                </c:pt>
                <c:pt idx="293">
                  <c:v>3.3365207235485297</c:v>
                </c:pt>
                <c:pt idx="294">
                  <c:v>3.3598924685254019</c:v>
                </c:pt>
                <c:pt idx="295">
                  <c:v>3.3833590269781739</c:v>
                </c:pt>
                <c:pt idx="296">
                  <c:v>3.406920538827102</c:v>
                </c:pt>
                <c:pt idx="297">
                  <c:v>3.4305771439220818</c:v>
                </c:pt>
                <c:pt idx="298">
                  <c:v>3.4543289820425032</c:v>
                </c:pt>
                <c:pt idx="299">
                  <c:v>3.4781761928970845</c:v>
                </c:pt>
                <c:pt idx="300">
                  <c:v>3.5021189161237363</c:v>
                </c:pt>
                <c:pt idx="301">
                  <c:v>3.5261572912894126</c:v>
                </c:pt>
                <c:pt idx="302">
                  <c:v>3.5502914578899794</c:v>
                </c:pt>
                <c:pt idx="303">
                  <c:v>3.5745215553500804</c:v>
                </c:pt>
                <c:pt idx="304">
                  <c:v>3.5988477230230149</c:v>
                </c:pt>
                <c:pt idx="305">
                  <c:v>3.6232701001906134</c:v>
                </c:pt>
                <c:pt idx="306">
                  <c:v>3.6477888260631244</c:v>
                </c:pt>
                <c:pt idx="307">
                  <c:v>3.6724040397791105</c:v>
                </c:pt>
                <c:pt idx="308">
                  <c:v>3.6971158804053283</c:v>
                </c:pt>
                <c:pt idx="309">
                  <c:v>3.7219244869366443</c:v>
                </c:pt>
                <c:pt idx="310">
                  <c:v>3.7468299982959281</c:v>
                </c:pt>
                <c:pt idx="311">
                  <c:v>3.7718325533339629</c:v>
                </c:pt>
                <c:pt idx="312">
                  <c:v>3.7969322908293615</c:v>
                </c:pt>
                <c:pt idx="313">
                  <c:v>3.8221293494884794</c:v>
                </c:pt>
                <c:pt idx="314">
                  <c:v>3.8474238679453427</c:v>
                </c:pt>
                <c:pt idx="315">
                  <c:v>3.8728159847615649</c:v>
                </c:pt>
                <c:pt idx="316">
                  <c:v>3.8983058384262828</c:v>
                </c:pt>
                <c:pt idx="317">
                  <c:v>3.9238935673560911</c:v>
                </c:pt>
                <c:pt idx="318">
                  <c:v>3.9495793098949759</c:v>
                </c:pt>
                <c:pt idx="319">
                  <c:v>3.9753632043142564</c:v>
                </c:pt>
                <c:pt idx="320">
                  <c:v>4.001245388812535</c:v>
                </c:pt>
                <c:pt idx="321">
                  <c:v>4.0272260015156354</c:v>
                </c:pt>
                <c:pt idx="322">
                  <c:v>4.0533051804765723</c:v>
                </c:pt>
                <c:pt idx="323">
                  <c:v>4.0794830636754913</c:v>
                </c:pt>
                <c:pt idx="324">
                  <c:v>4.1057597890196336</c:v>
                </c:pt>
                <c:pt idx="325">
                  <c:v>4.1321354943432986</c:v>
                </c:pt>
                <c:pt idx="326">
                  <c:v>4.1586103174078106</c:v>
                </c:pt>
                <c:pt idx="327">
                  <c:v>4.1851843959014881</c:v>
                </c:pt>
                <c:pt idx="328">
                  <c:v>4.2118578674396145</c:v>
                </c:pt>
                <c:pt idx="329">
                  <c:v>4.2386308695644104</c:v>
                </c:pt>
                <c:pt idx="330">
                  <c:v>4.2655035397450254</c:v>
                </c:pt>
                <c:pt idx="331">
                  <c:v>4.2924760153774928</c:v>
                </c:pt>
                <c:pt idx="332">
                  <c:v>4.3195484337847434</c:v>
                </c:pt>
                <c:pt idx="333">
                  <c:v>4.3467209322165736</c:v>
                </c:pt>
                <c:pt idx="334">
                  <c:v>4.3739936478496411</c:v>
                </c:pt>
                <c:pt idx="335">
                  <c:v>4.4013667177874511</c:v>
                </c:pt>
                <c:pt idx="336">
                  <c:v>4.4288402790603634</c:v>
                </c:pt>
                <c:pt idx="337">
                  <c:v>4.456414468625578</c:v>
                </c:pt>
                <c:pt idx="338">
                  <c:v>4.4840894233671422</c:v>
                </c:pt>
                <c:pt idx="339">
                  <c:v>4.5118652800959467</c:v>
                </c:pt>
                <c:pt idx="340">
                  <c:v>4.539742175549736</c:v>
                </c:pt>
                <c:pt idx="341">
                  <c:v>4.5677202463931135</c:v>
                </c:pt>
                <c:pt idx="342">
                  <c:v>4.5957996292175487</c:v>
                </c:pt>
                <c:pt idx="343">
                  <c:v>4.6239804605413939</c:v>
                </c:pt>
                <c:pt idx="344">
                  <c:v>4.6522628768098926</c:v>
                </c:pt>
                <c:pt idx="345">
                  <c:v>4.6806470143952019</c:v>
                </c:pt>
                <c:pt idx="346">
                  <c:v>4.7091330095963988</c:v>
                </c:pt>
                <c:pt idx="347">
                  <c:v>4.737720998639519</c:v>
                </c:pt>
                <c:pt idx="348">
                  <c:v>4.7664111176775616</c:v>
                </c:pt>
                <c:pt idx="349">
                  <c:v>4.7952035027905202</c:v>
                </c:pt>
                <c:pt idx="350">
                  <c:v>4.8240982899854101</c:v>
                </c:pt>
                <c:pt idx="351">
                  <c:v>4.8530956151962981</c:v>
                </c:pt>
                <c:pt idx="352">
                  <c:v>4.8821956142843224</c:v>
                </c:pt>
                <c:pt idx="353">
                  <c:v>4.9113984230377383</c:v>
                </c:pt>
                <c:pt idx="354">
                  <c:v>4.9407041771719413</c:v>
                </c:pt>
                <c:pt idx="355">
                  <c:v>4.9701130123295023</c:v>
                </c:pt>
                <c:pt idx="356">
                  <c:v>4.999625064080214</c:v>
                </c:pt>
                <c:pt idx="357">
                  <c:v>5.0292404679211158</c:v>
                </c:pt>
                <c:pt idx="358">
                  <c:v>5.0589593592765478</c:v>
                </c:pt>
                <c:pt idx="359">
                  <c:v>5.0887818734981778</c:v>
                </c:pt>
                <c:pt idx="360">
                  <c:v>5.1187081458650585</c:v>
                </c:pt>
                <c:pt idx="361">
                  <c:v>5.1487383115836636</c:v>
                </c:pt>
                <c:pt idx="362">
                  <c:v>5.1788725057879317</c:v>
                </c:pt>
                <c:pt idx="363">
                  <c:v>5.209110863539328</c:v>
                </c:pt>
                <c:pt idx="364">
                  <c:v>5.2394535198268732</c:v>
                </c:pt>
                <c:pt idx="365">
                  <c:v>5.2699006095672098</c:v>
                </c:pt>
                <c:pt idx="366">
                  <c:v>5.3004522676046468</c:v>
                </c:pt>
                <c:pt idx="367">
                  <c:v>5.331108628711215</c:v>
                </c:pt>
                <c:pt idx="368">
                  <c:v>5.361869827586716</c:v>
                </c:pt>
                <c:pt idx="369">
                  <c:v>5.3927359988587904</c:v>
                </c:pt>
                <c:pt idx="370">
                  <c:v>5.4237072770829577</c:v>
                </c:pt>
                <c:pt idx="371">
                  <c:v>5.4547837967426878</c:v>
                </c:pt>
                <c:pt idx="372">
                  <c:v>5.4859656922494535</c:v>
                </c:pt>
                <c:pt idx="373">
                  <c:v>5.5172530979427901</c:v>
                </c:pt>
                <c:pt idx="374">
                  <c:v>5.5486461480903664</c:v>
                </c:pt>
                <c:pt idx="375">
                  <c:v>5.5801449768880271</c:v>
                </c:pt>
                <c:pt idx="376">
                  <c:v>5.611749718459885</c:v>
                </c:pt>
                <c:pt idx="377">
                  <c:v>5.6434605068583572</c:v>
                </c:pt>
                <c:pt idx="378">
                  <c:v>5.6752774760642435</c:v>
                </c:pt>
                <c:pt idx="379">
                  <c:v>5.7072007599868035</c:v>
                </c:pt>
                <c:pt idx="380">
                  <c:v>5.7392304924637996</c:v>
                </c:pt>
                <c:pt idx="381">
                  <c:v>5.7713668072615887</c:v>
                </c:pt>
                <c:pt idx="382">
                  <c:v>5.8036098380751744</c:v>
                </c:pt>
                <c:pt idx="383">
                  <c:v>5.8359597185282936</c:v>
                </c:pt>
                <c:pt idx="384">
                  <c:v>5.8684165821734702</c:v>
                </c:pt>
                <c:pt idx="385">
                  <c:v>5.9009805624921006</c:v>
                </c:pt>
                <c:pt idx="386">
                  <c:v>5.9336517928945218</c:v>
                </c:pt>
                <c:pt idx="387">
                  <c:v>5.9664304067200842</c:v>
                </c:pt>
                <c:pt idx="388">
                  <c:v>5.9993165372372239</c:v>
                </c:pt>
                <c:pt idx="389">
                  <c:v>6.0323103176435495</c:v>
                </c:pt>
                <c:pt idx="390">
                  <c:v>6.0654118810658968</c:v>
                </c:pt>
                <c:pt idx="391">
                  <c:v>6.0986213605604318</c:v>
                </c:pt>
                <c:pt idx="392">
                  <c:v>6.1319388891127034</c:v>
                </c:pt>
                <c:pt idx="393">
                  <c:v>6.1653645996377424</c:v>
                </c:pt>
                <c:pt idx="394">
                  <c:v>6.1988986249801199</c:v>
                </c:pt>
                <c:pt idx="395">
                  <c:v>6.2325410979140496</c:v>
                </c:pt>
                <c:pt idx="396">
                  <c:v>6.2662921511434453</c:v>
                </c:pt>
                <c:pt idx="397">
                  <c:v>6.3001519173020197</c:v>
                </c:pt>
                <c:pt idx="398">
                  <c:v>6.3341205289533544</c:v>
                </c:pt>
                <c:pt idx="399">
                  <c:v>6.3681981185909908</c:v>
                </c:pt>
                <c:pt idx="400">
                  <c:v>6.4023848186385015</c:v>
                </c:pt>
                <c:pt idx="401">
                  <c:v>6.4366807614495807</c:v>
                </c:pt>
              </c:numCache>
            </c:numRef>
          </c:xVal>
          <c:yVal>
            <c:numRef>
              <c:f>'Beregninger scenarie 3'!$M$1538:$M$1939</c:f>
              <c:numCache>
                <c:formatCode>0.00</c:formatCode>
                <c:ptCount val="40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numCache>
            </c:numRef>
          </c:yVal>
          <c:smooth val="0"/>
        </c:ser>
        <c:dLbls>
          <c:showLegendKey val="0"/>
          <c:showVal val="0"/>
          <c:showCatName val="0"/>
          <c:showSerName val="0"/>
          <c:showPercent val="0"/>
          <c:showBubbleSize val="0"/>
        </c:dLbls>
        <c:axId val="230083968"/>
        <c:axId val="230188544"/>
      </c:scatterChart>
      <c:valAx>
        <c:axId val="230083968"/>
        <c:scaling>
          <c:orientation val="minMax"/>
        </c:scaling>
        <c:delete val="0"/>
        <c:axPos val="b"/>
        <c:majorGridlines/>
        <c:minorGridlines/>
        <c:title>
          <c:tx>
            <c:rich>
              <a:bodyPr/>
              <a:lstStyle/>
              <a:p>
                <a:pPr>
                  <a:defRPr/>
                </a:pPr>
                <a:r>
                  <a:rPr lang="da-DK"/>
                  <a:t>mm</a:t>
                </a:r>
                <a:r>
                  <a:rPr lang="da-DK" baseline="0"/>
                  <a:t> nedbør bortledt af vandløbet pr. dag</a:t>
                </a:r>
                <a:endParaRPr lang="da-DK"/>
              </a:p>
            </c:rich>
          </c:tx>
          <c:layout/>
          <c:overlay val="0"/>
        </c:title>
        <c:numFmt formatCode="#,##0.00" sourceLinked="1"/>
        <c:majorTickMark val="out"/>
        <c:minorTickMark val="none"/>
        <c:tickLblPos val="nextTo"/>
        <c:crossAx val="230188544"/>
        <c:crosses val="autoZero"/>
        <c:crossBetween val="midCat"/>
      </c:valAx>
      <c:valAx>
        <c:axId val="230188544"/>
        <c:scaling>
          <c:orientation val="minMax"/>
        </c:scaling>
        <c:delete val="0"/>
        <c:axPos val="l"/>
        <c:majorGridlines/>
        <c:minorGridlines/>
        <c:title>
          <c:tx>
            <c:rich>
              <a:bodyPr/>
              <a:lstStyle/>
              <a:p>
                <a:pPr>
                  <a:defRPr/>
                </a:pPr>
                <a:r>
                  <a:rPr lang="da-DK"/>
                  <a:t>Højde i meter</a:t>
                </a:r>
              </a:p>
            </c:rich>
          </c:tx>
          <c:layout/>
          <c:overlay val="0"/>
        </c:title>
        <c:numFmt formatCode="General" sourceLinked="1"/>
        <c:majorTickMark val="out"/>
        <c:minorTickMark val="none"/>
        <c:tickLblPos val="nextTo"/>
        <c:crossAx val="230083968"/>
        <c:crosses val="autoZero"/>
        <c:crossBetween val="midCat"/>
      </c:valAx>
    </c:plotArea>
    <c:legend>
      <c:legendPos val="b"/>
      <c:layout/>
      <c:overlay val="0"/>
    </c:legend>
    <c:plotVisOnly val="1"/>
    <c:dispBlanksAs val="gap"/>
    <c:showDLblsOverMax val="0"/>
  </c:chart>
</c:chartSpace>
</file>

<file path=xl/charts/chart7.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da-DK" baseline="0"/>
              <a:t>Sammenhæng mellem vandstand for</a:t>
            </a:r>
            <a:r>
              <a:rPr lang="da-DK"/>
              <a:t> vandløb og l/s/ha bortledt af vandløb</a:t>
            </a:r>
          </a:p>
        </c:rich>
      </c:tx>
      <c:layout/>
      <c:overlay val="0"/>
    </c:title>
    <c:autoTitleDeleted val="0"/>
    <c:plotArea>
      <c:layout/>
      <c:scatterChart>
        <c:scatterStyle val="lineMarker"/>
        <c:varyColors val="0"/>
        <c:ser>
          <c:idx val="0"/>
          <c:order val="0"/>
          <c:tx>
            <c:v>l/s/ha i fht vandstand scenarie 1</c:v>
          </c:tx>
          <c:spPr>
            <a:ln>
              <a:solidFill>
                <a:srgbClr val="FF0000"/>
              </a:solidFill>
            </a:ln>
          </c:spPr>
          <c:marker>
            <c:symbol val="none"/>
          </c:marker>
          <c:xVal>
            <c:numRef>
              <c:f>'Beregninger scenarie 1'!$R$1538:$R$1939</c:f>
              <c:numCache>
                <c:formatCode>0.00</c:formatCode>
                <c:ptCount val="402"/>
                <c:pt idx="0">
                  <c:v>0</c:v>
                </c:pt>
                <c:pt idx="1">
                  <c:v>0</c:v>
                </c:pt>
                <c:pt idx="2">
                  <c:v>1.7864441069174497E-5</c:v>
                </c:pt>
                <c:pt idx="3">
                  <c:v>5.6710323944109348E-5</c:v>
                </c:pt>
                <c:pt idx="4">
                  <c:v>1.1146097769222942E-4</c:v>
                </c:pt>
                <c:pt idx="5">
                  <c:v>1.8003132084746043E-4</c:v>
                </c:pt>
                <c:pt idx="6">
                  <c:v>2.6114211754078208E-4</c:v>
                </c:pt>
                <c:pt idx="7">
                  <c:v>3.538958671018504E-4</c:v>
                </c:pt>
                <c:pt idx="8">
                  <c:v>4.5761522495803655E-4</c:v>
                </c:pt>
                <c:pt idx="9">
                  <c:v>5.7176476454580394E-4</c:v>
                </c:pt>
                <c:pt idx="10">
                  <c:v>6.9590746231845669E-4</c:v>
                </c:pt>
                <c:pt idx="11">
                  <c:v>8.2967815269952526E-4</c:v>
                </c:pt>
                <c:pt idx="12">
                  <c:v>9.7276621974415605E-4</c:v>
                </c:pt>
                <c:pt idx="13">
                  <c:v>1.1249037265338461E-3</c:v>
                </c:pt>
                <c:pt idx="14">
                  <c:v>1.2858569437929341E-3</c:v>
                </c:pt>
                <c:pt idx="15">
                  <c:v>1.4554201068938068E-3</c:v>
                </c:pt>
                <c:pt idx="16">
                  <c:v>1.6334106913215871E-3</c:v>
                </c:pt>
                <c:pt idx="17">
                  <c:v>1.819665756630911E-3</c:v>
                </c:pt>
                <c:pt idx="18">
                  <c:v>2.0140390629553614E-3</c:v>
                </c:pt>
                <c:pt idx="19">
                  <c:v>2.2163987592348387E-3</c:v>
                </c:pt>
                <c:pt idx="20">
                  <c:v>2.4266255031457585E-3</c:v>
                </c:pt>
                <c:pt idx="21">
                  <c:v>2.6446109128074606E-3</c:v>
                </c:pt>
                <c:pt idx="22">
                  <c:v>2.870256277467763E-3</c:v>
                </c:pt>
                <c:pt idx="23">
                  <c:v>3.1034714731610594E-3</c:v>
                </c:pt>
                <c:pt idx="24">
                  <c:v>3.3441740426173243E-3</c:v>
                </c:pt>
                <c:pt idx="25">
                  <c:v>3.5922884082672099E-3</c:v>
                </c:pt>
                <c:pt idx="26">
                  <c:v>3.8477451941924534E-3</c:v>
                </c:pt>
                <c:pt idx="27">
                  <c:v>4.1104806380756554E-3</c:v>
                </c:pt>
                <c:pt idx="28">
                  <c:v>4.3804360781243331E-3</c:v>
                </c:pt>
                <c:pt idx="29">
                  <c:v>4.6575575029343553E-3</c:v>
                </c:pt>
                <c:pt idx="30">
                  <c:v>4.9417951545645952E-3</c:v>
                </c:pt>
                <c:pt idx="31">
                  <c:v>5.233103176892624E-3</c:v>
                </c:pt>
                <c:pt idx="32">
                  <c:v>5.5314393027363924E-3</c:v>
                </c:pt>
                <c:pt idx="33">
                  <c:v>5.8367645743506759E-3</c:v>
                </c:pt>
                <c:pt idx="34">
                  <c:v>6.1490430928067708E-3</c:v>
                </c:pt>
                <c:pt idx="35">
                  <c:v>6.4682417924902284E-3</c:v>
                </c:pt>
                <c:pt idx="36">
                  <c:v>6.7943302375414027E-3</c:v>
                </c:pt>
                <c:pt idx="37">
                  <c:v>7.1272804375466896E-3</c:v>
                </c:pt>
                <c:pt idx="38">
                  <c:v>7.4670666801859541E-3</c:v>
                </c:pt>
                <c:pt idx="39">
                  <c:v>7.8136653788711471E-3</c:v>
                </c:pt>
                <c:pt idx="40">
                  <c:v>8.167054933685582E-3</c:v>
                </c:pt>
                <c:pt idx="41">
                  <c:v>8.5272156041631998E-3</c:v>
                </c:pt>
                <c:pt idx="42">
                  <c:v>8.8941293926406394E-3</c:v>
                </c:pt>
                <c:pt idx="43">
                  <c:v>9.2677799370785331E-3</c:v>
                </c:pt>
                <c:pt idx="44">
                  <c:v>9.6481524123874941E-3</c:v>
                </c:pt>
                <c:pt idx="45">
                  <c:v>1.0035233439412714E-2</c:v>
                </c:pt>
                <c:pt idx="46">
                  <c:v>1.0429011000832773E-2</c:v>
                </c:pt>
                <c:pt idx="47">
                  <c:v>1.0829474363315519E-2</c:v>
                </c:pt>
                <c:pt idx="48">
                  <c:v>1.123661400534921E-2</c:v>
                </c:pt>
                <c:pt idx="49">
                  <c:v>1.1650421550232484E-2</c:v>
                </c:pt>
                <c:pt idx="50">
                  <c:v>1.2070889703763233E-2</c:v>
                </c:pt>
                <c:pt idx="51">
                  <c:v>1.2498012196216077E-2</c:v>
                </c:pt>
                <c:pt idx="52">
                  <c:v>1.2931783728241239E-2</c:v>
                </c:pt>
                <c:pt idx="53">
                  <c:v>1.3372199920355411E-2</c:v>
                </c:pt>
                <c:pt idx="54">
                  <c:v>1.3819257265728892E-2</c:v>
                </c:pt>
                <c:pt idx="55">
                  <c:v>1.4272953086002021E-2</c:v>
                </c:pt>
                <c:pt idx="56">
                  <c:v>1.4733285489890575E-2</c:v>
                </c:pt>
                <c:pt idx="57">
                  <c:v>1.5200253334362274E-2</c:v>
                </c:pt>
                <c:pt idx="58">
                  <c:v>1.5673856188187257E-2</c:v>
                </c:pt>
                <c:pt idx="59">
                  <c:v>1.6154094297683386E-2</c:v>
                </c:pt>
                <c:pt idx="60">
                  <c:v>1.6640968554493717E-2</c:v>
                </c:pt>
                <c:pt idx="61">
                  <c:v>1.7134480465247657E-2</c:v>
                </c:pt>
                <c:pt idx="62">
                  <c:v>1.7634632122970496E-2</c:v>
                </c:pt>
                <c:pt idx="63">
                  <c:v>1.8141426180117784E-2</c:v>
                </c:pt>
                <c:pt idx="64">
                  <c:v>1.8654865823121158E-2</c:v>
                </c:pt>
                <c:pt idx="65">
                  <c:v>1.9174954748341987E-2</c:v>
                </c:pt>
                <c:pt idx="66">
                  <c:v>1.9701697139337677E-2</c:v>
                </c:pt>
                <c:pt idx="67">
                  <c:v>2.0235097645352924E-2</c:v>
                </c:pt>
                <c:pt idx="68">
                  <c:v>2.0775161360955557E-2</c:v>
                </c:pt>
                <c:pt idx="69">
                  <c:v>2.1321893806742688E-2</c:v>
                </c:pt>
                <c:pt idx="70">
                  <c:v>2.187530091104865E-2</c:v>
                </c:pt>
                <c:pt idx="71">
                  <c:v>2.243538899259153E-2</c:v>
                </c:pt>
                <c:pt idx="72">
                  <c:v>2.3002164743999867E-2</c:v>
                </c:pt>
                <c:pt idx="73">
                  <c:v>2.3575635216165212E-2</c:v>
                </c:pt>
                <c:pt idx="74">
                  <c:v>2.4155807803370566E-2</c:v>
                </c:pt>
                <c:pt idx="75">
                  <c:v>2.4742690229147938E-2</c:v>
                </c:pt>
                <c:pt idx="76">
                  <c:v>2.5336290532822037E-2</c:v>
                </c:pt>
                <c:pt idx="77">
                  <c:v>2.5936617056699682E-2</c:v>
                </c:pt>
                <c:pt idx="78">
                  <c:v>2.6543678433867623E-2</c:v>
                </c:pt>
                <c:pt idx="79">
                  <c:v>2.7157483576564171E-2</c:v>
                </c:pt>
                <c:pt idx="80">
                  <c:v>2.7778041665091652E-2</c:v>
                </c:pt>
                <c:pt idx="81">
                  <c:v>2.8405362137240063E-2</c:v>
                </c:pt>
                <c:pt idx="82">
                  <c:v>2.9039454678193063E-2</c:v>
                </c:pt>
                <c:pt idx="83">
                  <c:v>2.9680329210890359E-2</c:v>
                </c:pt>
                <c:pt idx="84">
                  <c:v>3.0327995886821394E-2</c:v>
                </c:pt>
                <c:pt idx="85">
                  <c:v>3.098246507722743E-2</c:v>
                </c:pt>
                <c:pt idx="86">
                  <c:v>3.164374736469034E-2</c:v>
                </c:pt>
                <c:pt idx="87">
                  <c:v>3.2311853535087712E-2</c:v>
                </c:pt>
                <c:pt idx="88">
                  <c:v>3.2986794569895263E-2</c:v>
                </c:pt>
                <c:pt idx="89">
                  <c:v>3.366858163881882E-2</c:v>
                </c:pt>
                <c:pt idx="90">
                  <c:v>3.4357226092738669E-2</c:v>
                </c:pt>
                <c:pt idx="91">
                  <c:v>3.5052739456951088E-2</c:v>
                </c:pt>
                <c:pt idx="92">
                  <c:v>3.5755133424691582E-2</c:v>
                </c:pt>
                <c:pt idx="93">
                  <c:v>3.6464419850926327E-2</c:v>
                </c:pt>
                <c:pt idx="94">
                  <c:v>3.7180610746398453E-2</c:v>
                </c:pt>
                <c:pt idx="95">
                  <c:v>3.7903718271916714E-2</c:v>
                </c:pt>
                <c:pt idx="96">
                  <c:v>3.8633754732874913E-2</c:v>
                </c:pt>
                <c:pt idx="97">
                  <c:v>3.9370732573991235E-2</c:v>
                </c:pt>
                <c:pt idx="98">
                  <c:v>4.0114664374256627E-2</c:v>
                </c:pt>
                <c:pt idx="99">
                  <c:v>4.0865562842082974E-2</c:v>
                </c:pt>
                <c:pt idx="100">
                  <c:v>4.1623440810641142E-2</c:v>
                </c:pt>
                <c:pt idx="101">
                  <c:v>4.2388311233380646E-2</c:v>
                </c:pt>
                <c:pt idx="102">
                  <c:v>4.3160187179722365E-2</c:v>
                </c:pt>
                <c:pt idx="103">
                  <c:v>4.3939081830916417E-2</c:v>
                </c:pt>
                <c:pt idx="104">
                  <c:v>4.472500847605787E-2</c:v>
                </c:pt>
                <c:pt idx="105">
                  <c:v>4.5517980508253127E-2</c:v>
                </c:pt>
                <c:pt idx="106">
                  <c:v>4.631801142093038E-2</c:v>
                </c:pt>
                <c:pt idx="107">
                  <c:v>4.7125114804287757E-2</c:v>
                </c:pt>
                <c:pt idx="108">
                  <c:v>4.793930434187299E-2</c:v>
                </c:pt>
                <c:pt idx="109">
                  <c:v>4.8760593807289414E-2</c:v>
                </c:pt>
                <c:pt idx="110">
                  <c:v>4.9588997061021933E-2</c:v>
                </c:pt>
                <c:pt idx="111">
                  <c:v>5.0424528047379069E-2</c:v>
                </c:pt>
                <c:pt idx="112">
                  <c:v>5.1267200791544856E-2</c:v>
                </c:pt>
                <c:pt idx="113">
                  <c:v>5.2117029396737E-2</c:v>
                </c:pt>
                <c:pt idx="114">
                  <c:v>5.297402804146633E-2</c:v>
                </c:pt>
                <c:pt idx="115">
                  <c:v>5.3838210976893404E-2</c:v>
                </c:pt>
                <c:pt idx="116">
                  <c:v>5.4709592524278441E-2</c:v>
                </c:pt>
                <c:pt idx="117">
                  <c:v>5.5588187072520515E-2</c:v>
                </c:pt>
                <c:pt idx="118">
                  <c:v>5.647400907578258E-2</c:v>
                </c:pt>
                <c:pt idx="119">
                  <c:v>5.736707305119889E-2</c:v>
                </c:pt>
                <c:pt idx="120">
                  <c:v>5.8267393576661032E-2</c:v>
                </c:pt>
                <c:pt idx="121">
                  <c:v>5.9174985288680371E-2</c:v>
                </c:pt>
                <c:pt idx="122">
                  <c:v>6.0089862880322843E-2</c:v>
                </c:pt>
                <c:pt idx="123">
                  <c:v>6.1012041099214001E-2</c:v>
                </c:pt>
                <c:pt idx="124">
                  <c:v>6.1941534745611253E-2</c:v>
                </c:pt>
                <c:pt idx="125">
                  <c:v>6.2878358670540591E-2</c:v>
                </c:pt>
                <c:pt idx="126">
                  <c:v>6.3822527773995816E-2</c:v>
                </c:pt>
                <c:pt idx="127">
                  <c:v>6.4774057003197091E-2</c:v>
                </c:pt>
                <c:pt idx="128">
                  <c:v>6.5732961350907282E-2</c:v>
                </c:pt>
                <c:pt idx="129">
                  <c:v>6.6699255853803485E-2</c:v>
                </c:pt>
                <c:pt idx="130">
                  <c:v>6.7672955590901793E-2</c:v>
                </c:pt>
                <c:pt idx="131">
                  <c:v>6.8654075682033397E-2</c:v>
                </c:pt>
                <c:pt idx="132">
                  <c:v>6.9642631286369869E-2</c:v>
                </c:pt>
                <c:pt idx="133">
                  <c:v>7.0638637600995924E-2</c:v>
                </c:pt>
                <c:pt idx="134">
                  <c:v>7.1642109859528291E-2</c:v>
                </c:pt>
                <c:pt idx="135">
                  <c:v>7.2653063330778103E-2</c:v>
                </c:pt>
                <c:pt idx="136">
                  <c:v>7.3671513317456472E-2</c:v>
                </c:pt>
                <c:pt idx="137">
                  <c:v>7.4697475154920159E-2</c:v>
                </c:pt>
                <c:pt idx="138">
                  <c:v>7.573096420995773E-2</c:v>
                </c:pt>
                <c:pt idx="139">
                  <c:v>7.6771995879612795E-2</c:v>
                </c:pt>
                <c:pt idx="140">
                  <c:v>7.7820585590044816E-2</c:v>
                </c:pt>
                <c:pt idx="141">
                  <c:v>7.8876748795424667E-2</c:v>
                </c:pt>
                <c:pt idx="142">
                  <c:v>7.994050097686474E-2</c:v>
                </c:pt>
                <c:pt idx="143">
                  <c:v>8.1011857641382107E-2</c:v>
                </c:pt>
                <c:pt idx="144">
                  <c:v>8.2090834320893161E-2</c:v>
                </c:pt>
                <c:pt idx="145">
                  <c:v>8.3177446571239308E-2</c:v>
                </c:pt>
                <c:pt idx="146">
                  <c:v>8.4271709971242198E-2</c:v>
                </c:pt>
                <c:pt idx="147">
                  <c:v>8.5373640121787595E-2</c:v>
                </c:pt>
                <c:pt idx="148">
                  <c:v>8.6483252644937197E-2</c:v>
                </c:pt>
                <c:pt idx="149">
                  <c:v>8.7600563183066707E-2</c:v>
                </c:pt>
                <c:pt idx="150">
                  <c:v>8.8725587398030312E-2</c:v>
                </c:pt>
                <c:pt idx="151">
                  <c:v>8.9858340970349643E-2</c:v>
                </c:pt>
                <c:pt idx="152">
                  <c:v>9.099883959842725E-2</c:v>
                </c:pt>
                <c:pt idx="153">
                  <c:v>9.214709899778345E-2</c:v>
                </c:pt>
                <c:pt idx="154">
                  <c:v>9.3303134900315152E-2</c:v>
                </c:pt>
                <c:pt idx="155">
                  <c:v>9.4466963053577407E-2</c:v>
                </c:pt>
                <c:pt idx="156">
                  <c:v>9.563859922008533E-2</c:v>
                </c:pt>
                <c:pt idx="157">
                  <c:v>9.6818059176636967E-2</c:v>
                </c:pt>
                <c:pt idx="158">
                  <c:v>9.8005358713655538E-2</c:v>
                </c:pt>
                <c:pt idx="159">
                  <c:v>9.9200513634551069E-2</c:v>
                </c:pt>
                <c:pt idx="160">
                  <c:v>0.10040353975510044</c:v>
                </c:pt>
                <c:pt idx="161">
                  <c:v>0.10161445290284539</c:v>
                </c:pt>
                <c:pt idx="162">
                  <c:v>0.10283326891650782</c:v>
                </c:pt>
                <c:pt idx="163">
                  <c:v>0.10406000364542214</c:v>
                </c:pt>
                <c:pt idx="164">
                  <c:v>0.10529467294898329</c:v>
                </c:pt>
                <c:pt idx="165">
                  <c:v>0.10653729269611137</c:v>
                </c:pt>
                <c:pt idx="166">
                  <c:v>0.10778787876473087</c:v>
                </c:pt>
                <c:pt idx="167">
                  <c:v>0.10904644704126507</c:v>
                </c:pt>
                <c:pt idx="168">
                  <c:v>0.11031301342014432</c:v>
                </c:pt>
                <c:pt idx="169">
                  <c:v>0.11158759380332894</c:v>
                </c:pt>
                <c:pt idx="170">
                  <c:v>0.11287020409984506</c:v>
                </c:pt>
                <c:pt idx="171">
                  <c:v>0.11416086022533349</c:v>
                </c:pt>
                <c:pt idx="172">
                  <c:v>0.1154595781016115</c:v>
                </c:pt>
                <c:pt idx="173">
                  <c:v>0.11676637365624698</c:v>
                </c:pt>
                <c:pt idx="174">
                  <c:v>0.11808126282214368</c:v>
                </c:pt>
                <c:pt idx="175">
                  <c:v>0.11940426153713959</c:v>
                </c:pt>
                <c:pt idx="176">
                  <c:v>0.1207353857436147</c:v>
                </c:pt>
                <c:pt idx="177">
                  <c:v>0.12207465138811072</c:v>
                </c:pt>
                <c:pt idx="178">
                  <c:v>0.12342207442096143</c:v>
                </c:pt>
                <c:pt idx="179">
                  <c:v>0.12477767079593245</c:v>
                </c:pt>
                <c:pt idx="180">
                  <c:v>0.12614145646987177</c:v>
                </c:pt>
                <c:pt idx="181">
                  <c:v>0.12751344740236939</c:v>
                </c:pt>
                <c:pt idx="182">
                  <c:v>0.12889365955542656</c:v>
                </c:pt>
                <c:pt idx="183">
                  <c:v>0.13028210889313394</c:v>
                </c:pt>
                <c:pt idx="184">
                  <c:v>0.13167881138135898</c:v>
                </c:pt>
                <c:pt idx="185">
                  <c:v>0.1330837829874412</c:v>
                </c:pt>
                <c:pt idx="186">
                  <c:v>0.13449703967989626</c:v>
                </c:pt>
                <c:pt idx="187">
                  <c:v>0.13591859742812815</c:v>
                </c:pt>
                <c:pt idx="188">
                  <c:v>0.13734847220214894</c:v>
                </c:pt>
                <c:pt idx="189">
                  <c:v>0.13878667997230629</c:v>
                </c:pt>
                <c:pt idx="190">
                  <c:v>0.14023323670901836</c:v>
                </c:pt>
                <c:pt idx="191">
                  <c:v>0.14168815838251619</c:v>
                </c:pt>
                <c:pt idx="192">
                  <c:v>0.14315146096259238</c:v>
                </c:pt>
                <c:pt idx="193">
                  <c:v>0.14462316041835716</c:v>
                </c:pt>
                <c:pt idx="194">
                  <c:v>0.14610327271800108</c:v>
                </c:pt>
                <c:pt idx="195">
                  <c:v>0.14759181382856398</c:v>
                </c:pt>
                <c:pt idx="196">
                  <c:v>0.14908879971570968</c:v>
                </c:pt>
                <c:pt idx="197">
                  <c:v>0.15059424634350785</c:v>
                </c:pt>
                <c:pt idx="198">
                  <c:v>0.15210816967422075</c:v>
                </c:pt>
                <c:pt idx="199">
                  <c:v>0.15363058566809643</c:v>
                </c:pt>
                <c:pt idx="200">
                  <c:v>0.15516151028316702</c:v>
                </c:pt>
                <c:pt idx="201">
                  <c:v>0.15670095947505261</c:v>
                </c:pt>
                <c:pt idx="202">
                  <c:v>0.1582489491967706</c:v>
                </c:pt>
                <c:pt idx="203">
                  <c:v>0.15980549539855018</c:v>
                </c:pt>
                <c:pt idx="204">
                  <c:v>0.16137061402765121</c:v>
                </c:pt>
                <c:pt idx="205">
                  <c:v>0.16294432102818879</c:v>
                </c:pt>
                <c:pt idx="206">
                  <c:v>0.1645266323409621</c:v>
                </c:pt>
                <c:pt idx="207">
                  <c:v>0.16611756390328811</c:v>
                </c:pt>
                <c:pt idx="208">
                  <c:v>0.16771713164883925</c:v>
                </c:pt>
                <c:pt idx="209">
                  <c:v>0.16932535150748598</c:v>
                </c:pt>
                <c:pt idx="210">
                  <c:v>0.17094223940514361</c:v>
                </c:pt>
                <c:pt idx="211">
                  <c:v>0.17256781126362306</c:v>
                </c:pt>
                <c:pt idx="212">
                  <c:v>0.1742020830004852</c:v>
                </c:pt>
                <c:pt idx="213">
                  <c:v>0.17584507052890005</c:v>
                </c:pt>
                <c:pt idx="214">
                  <c:v>0.17749678975750932</c:v>
                </c:pt>
                <c:pt idx="215">
                  <c:v>0.17915725659029247</c:v>
                </c:pt>
                <c:pt idx="216">
                  <c:v>0.18082648692643657</c:v>
                </c:pt>
                <c:pt idx="217">
                  <c:v>0.18250449666020979</c:v>
                </c:pt>
                <c:pt idx="218">
                  <c:v>0.18419130168083842</c:v>
                </c:pt>
                <c:pt idx="219">
                  <c:v>0.18588691787238673</c:v>
                </c:pt>
                <c:pt idx="220">
                  <c:v>0.18759136111364064</c:v>
                </c:pt>
                <c:pt idx="221">
                  <c:v>0.18930464727799406</c:v>
                </c:pt>
                <c:pt idx="222">
                  <c:v>0.19102679223333899</c:v>
                </c:pt>
                <c:pt idx="223">
                  <c:v>0.19275781184195809</c:v>
                </c:pt>
                <c:pt idx="224">
                  <c:v>0.1944977219604202</c:v>
                </c:pt>
                <c:pt idx="225">
                  <c:v>0.19624653843947884</c:v>
                </c:pt>
                <c:pt idx="226">
                  <c:v>0.19800427712397373</c:v>
                </c:pt>
                <c:pt idx="227">
                  <c:v>0.19977095385273488</c:v>
                </c:pt>
                <c:pt idx="228">
                  <c:v>0.20154658445848891</c:v>
                </c:pt>
                <c:pt idx="229">
                  <c:v>0.20333118476776846</c:v>
                </c:pt>
                <c:pt idx="230">
                  <c:v>0.20512477060082415</c:v>
                </c:pt>
                <c:pt idx="231">
                  <c:v>0.20692735777153873</c:v>
                </c:pt>
                <c:pt idx="232">
                  <c:v>0.20873896208734341</c:v>
                </c:pt>
                <c:pt idx="233">
                  <c:v>0.21055959934913721</c:v>
                </c:pt>
                <c:pt idx="234">
                  <c:v>0.21238928535120788</c:v>
                </c:pt>
                <c:pt idx="235">
                  <c:v>0.21422803588115572</c:v>
                </c:pt>
                <c:pt idx="236">
                  <c:v>0.21607586671981874</c:v>
                </c:pt>
                <c:pt idx="237">
                  <c:v>0.21793279364120052</c:v>
                </c:pt>
                <c:pt idx="238">
                  <c:v>0.21979883241240025</c:v>
                </c:pt>
                <c:pt idx="239">
                  <c:v>0.22167399879354432</c:v>
                </c:pt>
                <c:pt idx="240">
                  <c:v>0.22355830853771988</c:v>
                </c:pt>
                <c:pt idx="241">
                  <c:v>0.22545177739091057</c:v>
                </c:pt>
                <c:pt idx="242">
                  <c:v>0.22735442109193438</c:v>
                </c:pt>
                <c:pt idx="243">
                  <c:v>0.22926625537238243</c:v>
                </c:pt>
                <c:pt idx="244">
                  <c:v>0.23118729595656048</c:v>
                </c:pt>
                <c:pt idx="245">
                  <c:v>0.23311755856143146</c:v>
                </c:pt>
                <c:pt idx="246">
                  <c:v>0.23505705889656023</c:v>
                </c:pt>
                <c:pt idx="247">
                  <c:v>0.23700581266405946</c:v>
                </c:pt>
                <c:pt idx="248">
                  <c:v>0.2389638355585377</c:v>
                </c:pt>
                <c:pt idx="249">
                  <c:v>0.24093114326704823</c:v>
                </c:pt>
                <c:pt idx="250">
                  <c:v>0.24290775146904062</c:v>
                </c:pt>
                <c:pt idx="251">
                  <c:v>0.24489367583631236</c:v>
                </c:pt>
                <c:pt idx="252">
                  <c:v>0.24688893203296317</c:v>
                </c:pt>
                <c:pt idx="253">
                  <c:v>0.24889353571534961</c:v>
                </c:pt>
                <c:pt idx="254">
                  <c:v>0.25090750253204275</c:v>
                </c:pt>
                <c:pt idx="255">
                  <c:v>0.25293084812378502</c:v>
                </c:pt>
                <c:pt idx="256">
                  <c:v>0.25496358812344994</c:v>
                </c:pt>
                <c:pt idx="257">
                  <c:v>0.25700573815600275</c:v>
                </c:pt>
                <c:pt idx="258">
                  <c:v>0.25905731383846226</c:v>
                </c:pt>
                <c:pt idx="259">
                  <c:v>0.26111833077986396</c:v>
                </c:pt>
                <c:pt idx="260">
                  <c:v>0.26318880458122385</c:v>
                </c:pt>
                <c:pt idx="261">
                  <c:v>0.26526875083550416</c:v>
                </c:pt>
                <c:pt idx="262">
                  <c:v>0.26735818512758042</c:v>
                </c:pt>
                <c:pt idx="263">
                  <c:v>0.26945712303420805</c:v>
                </c:pt>
                <c:pt idx="264">
                  <c:v>0.27156558012399223</c:v>
                </c:pt>
                <c:pt idx="265">
                  <c:v>0.27368357195735687</c:v>
                </c:pt>
                <c:pt idx="266">
                  <c:v>0.27581111408651632</c:v>
                </c:pt>
                <c:pt idx="267">
                  <c:v>0.27794822205544656</c:v>
                </c:pt>
                <c:pt idx="268">
                  <c:v>0.28009491139985848</c:v>
                </c:pt>
                <c:pt idx="269">
                  <c:v>0.28225119764717133</c:v>
                </c:pt>
                <c:pt idx="270">
                  <c:v>0.28441709631648832</c:v>
                </c:pt>
                <c:pt idx="271">
                  <c:v>0.28659262291857163</c:v>
                </c:pt>
                <c:pt idx="272">
                  <c:v>0.28877779295581901</c:v>
                </c:pt>
                <c:pt idx="273">
                  <c:v>0.29097262192224177</c:v>
                </c:pt>
                <c:pt idx="274">
                  <c:v>0.29317712530344298</c:v>
                </c:pt>
                <c:pt idx="275">
                  <c:v>0.29539131857659651</c:v>
                </c:pt>
                <c:pt idx="276">
                  <c:v>0.297615217210427</c:v>
                </c:pt>
                <c:pt idx="277">
                  <c:v>0.2998488366651908</c:v>
                </c:pt>
                <c:pt idx="278">
                  <c:v>0.30209219239265794</c:v>
                </c:pt>
                <c:pt idx="279">
                  <c:v>0.30434529983609404</c:v>
                </c:pt>
                <c:pt idx="280">
                  <c:v>0.3066081744302433</c:v>
                </c:pt>
                <c:pt idx="281">
                  <c:v>0.30888083160131291</c:v>
                </c:pt>
                <c:pt idx="282">
                  <c:v>0.31116328676695687</c:v>
                </c:pt>
                <c:pt idx="283">
                  <c:v>0.3134555553362624</c:v>
                </c:pt>
                <c:pt idx="284">
                  <c:v>0.3157576527097346</c:v>
                </c:pt>
                <c:pt idx="285">
                  <c:v>0.31806959427928355</c:v>
                </c:pt>
                <c:pt idx="286">
                  <c:v>0.32039139542821177</c:v>
                </c:pt>
                <c:pt idx="287">
                  <c:v>0.32272307153120211</c:v>
                </c:pt>
                <c:pt idx="288">
                  <c:v>0.3250646379543059</c:v>
                </c:pt>
                <c:pt idx="289">
                  <c:v>0.32741611005493193</c:v>
                </c:pt>
                <c:pt idx="290">
                  <c:v>0.32977750318183696</c:v>
                </c:pt>
                <c:pt idx="291">
                  <c:v>0.3321488326751153</c:v>
                </c:pt>
                <c:pt idx="292">
                  <c:v>0.33453011386618953</c:v>
                </c:pt>
                <c:pt idx="293">
                  <c:v>0.33692136207780221</c:v>
                </c:pt>
                <c:pt idx="294">
                  <c:v>0.33932259262400821</c:v>
                </c:pt>
                <c:pt idx="295">
                  <c:v>0.34173382081016618</c:v>
                </c:pt>
                <c:pt idx="296">
                  <c:v>0.34415506193293238</c:v>
                </c:pt>
                <c:pt idx="297">
                  <c:v>0.34658633128025329</c:v>
                </c:pt>
                <c:pt idx="298">
                  <c:v>0.34902764413136061</c:v>
                </c:pt>
                <c:pt idx="299">
                  <c:v>0.35147901575676482</c:v>
                </c:pt>
                <c:pt idx="300">
                  <c:v>0.35394046141825058</c:v>
                </c:pt>
                <c:pt idx="301">
                  <c:v>0.35641199636887161</c:v>
                </c:pt>
                <c:pt idx="302">
                  <c:v>0.35889363585294709</c:v>
                </c:pt>
                <c:pt idx="303">
                  <c:v>0.36138539510605738</c:v>
                </c:pt>
                <c:pt idx="304">
                  <c:v>0.36388728935504072</c:v>
                </c:pt>
                <c:pt idx="305">
                  <c:v>0.36639933381799078</c:v>
                </c:pt>
                <c:pt idx="306">
                  <c:v>0.36892154370425362</c:v>
                </c:pt>
                <c:pt idx="307">
                  <c:v>0.37145393421442613</c:v>
                </c:pt>
                <c:pt idx="308">
                  <c:v>0.37399652054035326</c:v>
                </c:pt>
                <c:pt idx="309">
                  <c:v>0.37654931786512785</c:v>
                </c:pt>
                <c:pt idx="310">
                  <c:v>0.37911234136308908</c:v>
                </c:pt>
                <c:pt idx="311">
                  <c:v>0.38168560619982173</c:v>
                </c:pt>
                <c:pt idx="312">
                  <c:v>0.38426912753215642</c:v>
                </c:pt>
                <c:pt idx="313">
                  <c:v>0.38686292050816884</c:v>
                </c:pt>
                <c:pt idx="314">
                  <c:v>0.3894670002671809</c:v>
                </c:pt>
                <c:pt idx="315">
                  <c:v>0.39208138193976155</c:v>
                </c:pt>
                <c:pt idx="316">
                  <c:v>0.39470608064772728</c:v>
                </c:pt>
                <c:pt idx="317">
                  <c:v>0.39734111150414336</c:v>
                </c:pt>
                <c:pt idx="318">
                  <c:v>0.39998648961332656</c:v>
                </c:pt>
                <c:pt idx="319">
                  <c:v>0.40264223007084621</c:v>
                </c:pt>
                <c:pt idx="320">
                  <c:v>0.40530834796352655</c:v>
                </c:pt>
                <c:pt idx="321">
                  <c:v>0.40798485836944959</c:v>
                </c:pt>
                <c:pt idx="322">
                  <c:v>0.41067177635795826</c:v>
                </c:pt>
                <c:pt idx="323">
                  <c:v>0.41336911698965867</c:v>
                </c:pt>
                <c:pt idx="324">
                  <c:v>0.4160768953164235</c:v>
                </c:pt>
                <c:pt idx="325">
                  <c:v>0.41879512638139704</c:v>
                </c:pt>
                <c:pt idx="326">
                  <c:v>0.42152382521899717</c:v>
                </c:pt>
                <c:pt idx="327">
                  <c:v>0.42426300685492113</c:v>
                </c:pt>
                <c:pt idx="328">
                  <c:v>0.42701268630614864</c:v>
                </c:pt>
                <c:pt idx="329">
                  <c:v>0.42977287858094748</c:v>
                </c:pt>
                <c:pt idx="330">
                  <c:v>0.43254359867887737</c:v>
                </c:pt>
                <c:pt idx="331">
                  <c:v>0.4353248615907962</c:v>
                </c:pt>
                <c:pt idx="332">
                  <c:v>0.43811668229886408</c:v>
                </c:pt>
                <c:pt idx="333">
                  <c:v>0.44091907577655004</c:v>
                </c:pt>
                <c:pt idx="334">
                  <c:v>0.44373205698863666</c:v>
                </c:pt>
                <c:pt idx="335">
                  <c:v>0.44655564089122668</c:v>
                </c:pt>
                <c:pt idx="336">
                  <c:v>0.44938984243174906</c:v>
                </c:pt>
                <c:pt idx="337">
                  <c:v>0.45223467654896476</c:v>
                </c:pt>
                <c:pt idx="338">
                  <c:v>0.4550901581729741</c:v>
                </c:pt>
                <c:pt idx="339">
                  <c:v>0.45795630222522249</c:v>
                </c:pt>
                <c:pt idx="340">
                  <c:v>0.46083312361850814</c:v>
                </c:pt>
                <c:pt idx="341">
                  <c:v>0.46372063725698842</c:v>
                </c:pt>
                <c:pt idx="342">
                  <c:v>0.46661885803618758</c:v>
                </c:pt>
                <c:pt idx="343">
                  <c:v>0.46952780084300394</c:v>
                </c:pt>
                <c:pt idx="344">
                  <c:v>0.47244748055571695</c:v>
                </c:pt>
                <c:pt idx="345">
                  <c:v>0.47537791204399615</c:v>
                </c:pt>
                <c:pt idx="346">
                  <c:v>0.47831911016890744</c:v>
                </c:pt>
                <c:pt idx="347">
                  <c:v>0.48127108978292266</c:v>
                </c:pt>
                <c:pt idx="348">
                  <c:v>0.48423386572992605</c:v>
                </c:pt>
                <c:pt idx="349">
                  <c:v>0.4872074528452246</c:v>
                </c:pt>
                <c:pt idx="350">
                  <c:v>0.49019186595555397</c:v>
                </c:pt>
                <c:pt idx="351">
                  <c:v>0.49318711987908964</c:v>
                </c:pt>
                <c:pt idx="352">
                  <c:v>0.4961932294254538</c:v>
                </c:pt>
                <c:pt idx="353">
                  <c:v>0.49921020939572519</c:v>
                </c:pt>
                <c:pt idx="354">
                  <c:v>0.50223807458244729</c:v>
                </c:pt>
                <c:pt idx="355">
                  <c:v>0.50527683976963822</c:v>
                </c:pt>
                <c:pt idx="356">
                  <c:v>0.50832651973279919</c:v>
                </c:pt>
                <c:pt idx="357">
                  <c:v>0.51138712923892438</c:v>
                </c:pt>
                <c:pt idx="358">
                  <c:v>0.51445868304651032</c:v>
                </c:pt>
                <c:pt idx="359">
                  <c:v>0.51754119590556502</c:v>
                </c:pt>
                <c:pt idx="360">
                  <c:v>0.52063468255761836</c:v>
                </c:pt>
                <c:pt idx="361">
                  <c:v>0.52373915773573065</c:v>
                </c:pt>
                <c:pt idx="362">
                  <c:v>0.52685463616450401</c:v>
                </c:pt>
                <c:pt idx="363">
                  <c:v>0.52998113256009127</c:v>
                </c:pt>
                <c:pt idx="364">
                  <c:v>0.5331186616302066</c:v>
                </c:pt>
                <c:pt idx="365">
                  <c:v>0.5362672380741349</c:v>
                </c:pt>
                <c:pt idx="366">
                  <c:v>0.53942687658274324</c:v>
                </c:pt>
                <c:pt idx="367">
                  <c:v>0.54259759183848999</c:v>
                </c:pt>
                <c:pt idx="368">
                  <c:v>0.54577939851543611</c:v>
                </c:pt>
                <c:pt idx="369">
                  <c:v>0.54897231127925528</c:v>
                </c:pt>
                <c:pt idx="370">
                  <c:v>0.55217634478724453</c:v>
                </c:pt>
                <c:pt idx="371">
                  <c:v>0.55539151368833495</c:v>
                </c:pt>
                <c:pt idx="372">
                  <c:v>0.55861783262310261</c:v>
                </c:pt>
                <c:pt idx="373">
                  <c:v>0.56185531622377882</c:v>
                </c:pt>
                <c:pt idx="374">
                  <c:v>0.56510397911426191</c:v>
                </c:pt>
                <c:pt idx="375">
                  <c:v>0.56836383591012729</c:v>
                </c:pt>
                <c:pt idx="376">
                  <c:v>0.57163490121863914</c:v>
                </c:pt>
                <c:pt idx="377">
                  <c:v>0.57491718963876115</c:v>
                </c:pt>
                <c:pt idx="378">
                  <c:v>0.57821071576116789</c:v>
                </c:pt>
                <c:pt idx="379">
                  <c:v>0.58151549416825599</c:v>
                </c:pt>
                <c:pt idx="380">
                  <c:v>0.58483153943415556</c:v>
                </c:pt>
                <c:pt idx="381">
                  <c:v>0.58815886612474122</c:v>
                </c:pt>
                <c:pt idx="382">
                  <c:v>0.59149748879764341</c:v>
                </c:pt>
                <c:pt idx="383">
                  <c:v>0.59484742200226082</c:v>
                </c:pt>
                <c:pt idx="384">
                  <c:v>0.59820868027977048</c:v>
                </c:pt>
                <c:pt idx="385">
                  <c:v>0.60158127816314078</c:v>
                </c:pt>
                <c:pt idx="386">
                  <c:v>0.60496523017714199</c:v>
                </c:pt>
                <c:pt idx="387">
                  <c:v>0.60836055083835827</c:v>
                </c:pt>
                <c:pt idx="388">
                  <c:v>0.61176725465519932</c:v>
                </c:pt>
                <c:pt idx="389">
                  <c:v>0.61518535612791292</c:v>
                </c:pt>
                <c:pt idx="390">
                  <c:v>0.61861486974859525</c:v>
                </c:pt>
                <c:pt idx="391">
                  <c:v>0.62205581000120425</c:v>
                </c:pt>
                <c:pt idx="392">
                  <c:v>0.62550819136157021</c:v>
                </c:pt>
                <c:pt idx="393">
                  <c:v>0.62897202829740861</c:v>
                </c:pt>
                <c:pt idx="394">
                  <c:v>0.63244733526833219</c:v>
                </c:pt>
                <c:pt idx="395">
                  <c:v>0.63593412672586147</c:v>
                </c:pt>
                <c:pt idx="396">
                  <c:v>0.6394324171134389</c:v>
                </c:pt>
                <c:pt idx="397">
                  <c:v>0.64294222086643926</c:v>
                </c:pt>
                <c:pt idx="398">
                  <c:v>0.64646355241218278</c:v>
                </c:pt>
                <c:pt idx="399">
                  <c:v>0.64999642616994657</c:v>
                </c:pt>
                <c:pt idx="400">
                  <c:v>0.65354085655097705</c:v>
                </c:pt>
                <c:pt idx="401">
                  <c:v>0.65709685795850281</c:v>
                </c:pt>
              </c:numCache>
            </c:numRef>
          </c:xVal>
          <c:yVal>
            <c:numRef>
              <c:f>'Beregninger scenarie 1'!$K$1538:$K$1939</c:f>
              <c:numCache>
                <c:formatCode>General</c:formatCode>
                <c:ptCount val="402"/>
                <c:pt idx="0">
                  <c:v>0</c:v>
                </c:pt>
                <c:pt idx="1">
                  <c:v>0</c:v>
                </c:pt>
                <c:pt idx="2">
                  <c:v>0.01</c:v>
                </c:pt>
                <c:pt idx="3">
                  <c:v>0.02</c:v>
                </c:pt>
                <c:pt idx="4">
                  <c:v>0.03</c:v>
                </c:pt>
                <c:pt idx="5">
                  <c:v>0.04</c:v>
                </c:pt>
                <c:pt idx="6">
                  <c:v>0.05</c:v>
                </c:pt>
                <c:pt idx="7">
                  <c:v>6.0000000000000005E-2</c:v>
                </c:pt>
                <c:pt idx="8">
                  <c:v>7.0000000000000007E-2</c:v>
                </c:pt>
                <c:pt idx="9">
                  <c:v>0.08</c:v>
                </c:pt>
                <c:pt idx="10">
                  <c:v>0.09</c:v>
                </c:pt>
                <c:pt idx="11">
                  <c:v>9.9999999999999992E-2</c:v>
                </c:pt>
                <c:pt idx="12">
                  <c:v>0.10999999999999999</c:v>
                </c:pt>
                <c:pt idx="13">
                  <c:v>0.11999999999999998</c:v>
                </c:pt>
                <c:pt idx="14">
                  <c:v>0.12999999999999998</c:v>
                </c:pt>
                <c:pt idx="15">
                  <c:v>0.13999999999999999</c:v>
                </c:pt>
                <c:pt idx="16">
                  <c:v>0.15</c:v>
                </c:pt>
                <c:pt idx="17">
                  <c:v>0.16</c:v>
                </c:pt>
                <c:pt idx="18">
                  <c:v>0.17</c:v>
                </c:pt>
                <c:pt idx="19">
                  <c:v>0.18000000000000002</c:v>
                </c:pt>
                <c:pt idx="20">
                  <c:v>0.19000000000000003</c:v>
                </c:pt>
                <c:pt idx="21">
                  <c:v>0.20000000000000004</c:v>
                </c:pt>
                <c:pt idx="22">
                  <c:v>0.21000000000000005</c:v>
                </c:pt>
                <c:pt idx="23">
                  <c:v>0.22000000000000006</c:v>
                </c:pt>
                <c:pt idx="24">
                  <c:v>0.23000000000000007</c:v>
                </c:pt>
                <c:pt idx="25">
                  <c:v>0.24000000000000007</c:v>
                </c:pt>
                <c:pt idx="26">
                  <c:v>0.25000000000000006</c:v>
                </c:pt>
                <c:pt idx="27">
                  <c:v>0.26000000000000006</c:v>
                </c:pt>
                <c:pt idx="28">
                  <c:v>0.27000000000000007</c:v>
                </c:pt>
                <c:pt idx="29">
                  <c:v>0.28000000000000008</c:v>
                </c:pt>
                <c:pt idx="30">
                  <c:v>0.29000000000000009</c:v>
                </c:pt>
                <c:pt idx="31">
                  <c:v>0.3000000000000001</c:v>
                </c:pt>
                <c:pt idx="32">
                  <c:v>0.31000000000000011</c:v>
                </c:pt>
                <c:pt idx="33">
                  <c:v>0.32000000000000012</c:v>
                </c:pt>
                <c:pt idx="34">
                  <c:v>0.33000000000000013</c:v>
                </c:pt>
                <c:pt idx="35">
                  <c:v>0.34000000000000014</c:v>
                </c:pt>
                <c:pt idx="36">
                  <c:v>0.35000000000000014</c:v>
                </c:pt>
                <c:pt idx="37">
                  <c:v>0.36000000000000015</c:v>
                </c:pt>
                <c:pt idx="38">
                  <c:v>0.37000000000000016</c:v>
                </c:pt>
                <c:pt idx="39">
                  <c:v>0.38000000000000017</c:v>
                </c:pt>
                <c:pt idx="40">
                  <c:v>0.39000000000000018</c:v>
                </c:pt>
                <c:pt idx="41">
                  <c:v>0.40000000000000019</c:v>
                </c:pt>
                <c:pt idx="42">
                  <c:v>0.4100000000000002</c:v>
                </c:pt>
                <c:pt idx="43">
                  <c:v>0.42000000000000021</c:v>
                </c:pt>
                <c:pt idx="44">
                  <c:v>0.43000000000000022</c:v>
                </c:pt>
                <c:pt idx="45">
                  <c:v>0.44000000000000022</c:v>
                </c:pt>
                <c:pt idx="46">
                  <c:v>0.45000000000000023</c:v>
                </c:pt>
                <c:pt idx="47">
                  <c:v>0.46000000000000024</c:v>
                </c:pt>
                <c:pt idx="48">
                  <c:v>0.47000000000000025</c:v>
                </c:pt>
                <c:pt idx="49">
                  <c:v>0.48000000000000026</c:v>
                </c:pt>
                <c:pt idx="50">
                  <c:v>0.49000000000000027</c:v>
                </c:pt>
                <c:pt idx="51">
                  <c:v>0.50000000000000022</c:v>
                </c:pt>
                <c:pt idx="52">
                  <c:v>0.51000000000000023</c:v>
                </c:pt>
                <c:pt idx="53">
                  <c:v>0.52000000000000024</c:v>
                </c:pt>
                <c:pt idx="54">
                  <c:v>0.53000000000000025</c:v>
                </c:pt>
                <c:pt idx="55">
                  <c:v>0.54000000000000026</c:v>
                </c:pt>
                <c:pt idx="56">
                  <c:v>0.55000000000000027</c:v>
                </c:pt>
                <c:pt idx="57">
                  <c:v>0.56000000000000028</c:v>
                </c:pt>
                <c:pt idx="58">
                  <c:v>0.57000000000000028</c:v>
                </c:pt>
                <c:pt idx="59">
                  <c:v>0.58000000000000029</c:v>
                </c:pt>
                <c:pt idx="60">
                  <c:v>0.5900000000000003</c:v>
                </c:pt>
                <c:pt idx="61">
                  <c:v>0.60000000000000031</c:v>
                </c:pt>
                <c:pt idx="62">
                  <c:v>0.61000000000000032</c:v>
                </c:pt>
                <c:pt idx="63">
                  <c:v>0.62000000000000033</c:v>
                </c:pt>
                <c:pt idx="64">
                  <c:v>0.63000000000000034</c:v>
                </c:pt>
                <c:pt idx="65">
                  <c:v>0.64000000000000035</c:v>
                </c:pt>
                <c:pt idx="66">
                  <c:v>0.65000000000000036</c:v>
                </c:pt>
                <c:pt idx="67">
                  <c:v>0.66000000000000036</c:v>
                </c:pt>
                <c:pt idx="68">
                  <c:v>0.67000000000000037</c:v>
                </c:pt>
                <c:pt idx="69">
                  <c:v>0.68000000000000038</c:v>
                </c:pt>
                <c:pt idx="70">
                  <c:v>0.69000000000000039</c:v>
                </c:pt>
                <c:pt idx="71">
                  <c:v>0.7000000000000004</c:v>
                </c:pt>
                <c:pt idx="72">
                  <c:v>0.71000000000000041</c:v>
                </c:pt>
                <c:pt idx="73">
                  <c:v>0.72000000000000042</c:v>
                </c:pt>
                <c:pt idx="74">
                  <c:v>0.73000000000000043</c:v>
                </c:pt>
                <c:pt idx="75">
                  <c:v>0.74000000000000044</c:v>
                </c:pt>
                <c:pt idx="76">
                  <c:v>0.75000000000000044</c:v>
                </c:pt>
                <c:pt idx="77">
                  <c:v>0.76000000000000045</c:v>
                </c:pt>
                <c:pt idx="78">
                  <c:v>0.77000000000000046</c:v>
                </c:pt>
                <c:pt idx="79">
                  <c:v>0.78000000000000047</c:v>
                </c:pt>
                <c:pt idx="80">
                  <c:v>0.79000000000000048</c:v>
                </c:pt>
                <c:pt idx="81">
                  <c:v>0.80000000000000049</c:v>
                </c:pt>
                <c:pt idx="82">
                  <c:v>0.8100000000000005</c:v>
                </c:pt>
                <c:pt idx="83">
                  <c:v>0.82000000000000051</c:v>
                </c:pt>
                <c:pt idx="84">
                  <c:v>0.83000000000000052</c:v>
                </c:pt>
                <c:pt idx="85">
                  <c:v>0.84000000000000052</c:v>
                </c:pt>
                <c:pt idx="86">
                  <c:v>0.85000000000000053</c:v>
                </c:pt>
                <c:pt idx="87">
                  <c:v>0.86000000000000054</c:v>
                </c:pt>
                <c:pt idx="88">
                  <c:v>0.87000000000000055</c:v>
                </c:pt>
                <c:pt idx="89">
                  <c:v>0.88000000000000056</c:v>
                </c:pt>
                <c:pt idx="90">
                  <c:v>0.89000000000000057</c:v>
                </c:pt>
                <c:pt idx="91">
                  <c:v>0.90000000000000058</c:v>
                </c:pt>
                <c:pt idx="92">
                  <c:v>0.91000000000000059</c:v>
                </c:pt>
                <c:pt idx="93">
                  <c:v>0.9200000000000006</c:v>
                </c:pt>
                <c:pt idx="94">
                  <c:v>0.9300000000000006</c:v>
                </c:pt>
                <c:pt idx="95">
                  <c:v>0.94000000000000061</c:v>
                </c:pt>
                <c:pt idx="96">
                  <c:v>0.95000000000000062</c:v>
                </c:pt>
                <c:pt idx="97">
                  <c:v>0.96000000000000063</c:v>
                </c:pt>
                <c:pt idx="98">
                  <c:v>0.97000000000000064</c:v>
                </c:pt>
                <c:pt idx="99">
                  <c:v>0.98000000000000065</c:v>
                </c:pt>
                <c:pt idx="100">
                  <c:v>0.99000000000000066</c:v>
                </c:pt>
                <c:pt idx="101">
                  <c:v>1.0000000000000007</c:v>
                </c:pt>
                <c:pt idx="102">
                  <c:v>1.0100000000000007</c:v>
                </c:pt>
                <c:pt idx="103">
                  <c:v>1.0200000000000007</c:v>
                </c:pt>
                <c:pt idx="104">
                  <c:v>1.0300000000000007</c:v>
                </c:pt>
                <c:pt idx="105">
                  <c:v>1.0400000000000007</c:v>
                </c:pt>
                <c:pt idx="106">
                  <c:v>1.0500000000000007</c:v>
                </c:pt>
                <c:pt idx="107">
                  <c:v>1.0600000000000007</c:v>
                </c:pt>
                <c:pt idx="108">
                  <c:v>1.0700000000000007</c:v>
                </c:pt>
                <c:pt idx="109">
                  <c:v>1.0800000000000007</c:v>
                </c:pt>
                <c:pt idx="110">
                  <c:v>1.0900000000000007</c:v>
                </c:pt>
                <c:pt idx="111">
                  <c:v>1.1000000000000008</c:v>
                </c:pt>
                <c:pt idx="112">
                  <c:v>1.1100000000000008</c:v>
                </c:pt>
                <c:pt idx="113">
                  <c:v>1.1200000000000008</c:v>
                </c:pt>
                <c:pt idx="114">
                  <c:v>1.1300000000000008</c:v>
                </c:pt>
                <c:pt idx="115">
                  <c:v>1.1400000000000008</c:v>
                </c:pt>
                <c:pt idx="116">
                  <c:v>1.1500000000000008</c:v>
                </c:pt>
                <c:pt idx="117">
                  <c:v>1.1600000000000008</c:v>
                </c:pt>
                <c:pt idx="118">
                  <c:v>1.1700000000000008</c:v>
                </c:pt>
                <c:pt idx="119">
                  <c:v>1.1800000000000008</c:v>
                </c:pt>
                <c:pt idx="120">
                  <c:v>1.1900000000000008</c:v>
                </c:pt>
                <c:pt idx="121">
                  <c:v>1.2000000000000008</c:v>
                </c:pt>
                <c:pt idx="122">
                  <c:v>1.2100000000000009</c:v>
                </c:pt>
                <c:pt idx="123">
                  <c:v>1.2200000000000009</c:v>
                </c:pt>
                <c:pt idx="124">
                  <c:v>1.2300000000000009</c:v>
                </c:pt>
                <c:pt idx="125">
                  <c:v>1.2400000000000009</c:v>
                </c:pt>
                <c:pt idx="126">
                  <c:v>1.2500000000000009</c:v>
                </c:pt>
                <c:pt idx="127">
                  <c:v>1.2600000000000009</c:v>
                </c:pt>
                <c:pt idx="128">
                  <c:v>1.2700000000000009</c:v>
                </c:pt>
                <c:pt idx="129">
                  <c:v>1.2800000000000009</c:v>
                </c:pt>
                <c:pt idx="130">
                  <c:v>1.2900000000000009</c:v>
                </c:pt>
                <c:pt idx="131">
                  <c:v>1.3000000000000009</c:v>
                </c:pt>
                <c:pt idx="132">
                  <c:v>1.3100000000000009</c:v>
                </c:pt>
                <c:pt idx="133">
                  <c:v>1.320000000000001</c:v>
                </c:pt>
                <c:pt idx="134">
                  <c:v>1.330000000000001</c:v>
                </c:pt>
                <c:pt idx="135">
                  <c:v>1.340000000000001</c:v>
                </c:pt>
                <c:pt idx="136">
                  <c:v>1.350000000000001</c:v>
                </c:pt>
                <c:pt idx="137">
                  <c:v>1.360000000000001</c:v>
                </c:pt>
                <c:pt idx="138">
                  <c:v>1.370000000000001</c:v>
                </c:pt>
                <c:pt idx="139">
                  <c:v>1.380000000000001</c:v>
                </c:pt>
                <c:pt idx="140">
                  <c:v>1.390000000000001</c:v>
                </c:pt>
                <c:pt idx="141">
                  <c:v>1.400000000000001</c:v>
                </c:pt>
                <c:pt idx="142">
                  <c:v>1.410000000000001</c:v>
                </c:pt>
                <c:pt idx="143">
                  <c:v>1.420000000000001</c:v>
                </c:pt>
                <c:pt idx="144">
                  <c:v>1.430000000000001</c:v>
                </c:pt>
                <c:pt idx="145">
                  <c:v>1.4400000000000011</c:v>
                </c:pt>
                <c:pt idx="146">
                  <c:v>1.4500000000000011</c:v>
                </c:pt>
                <c:pt idx="147">
                  <c:v>1.4600000000000011</c:v>
                </c:pt>
                <c:pt idx="148">
                  <c:v>1.4700000000000011</c:v>
                </c:pt>
                <c:pt idx="149">
                  <c:v>1.4800000000000011</c:v>
                </c:pt>
                <c:pt idx="150">
                  <c:v>1.4900000000000011</c:v>
                </c:pt>
                <c:pt idx="151">
                  <c:v>1.5000000000000011</c:v>
                </c:pt>
                <c:pt idx="152">
                  <c:v>1.5100000000000011</c:v>
                </c:pt>
                <c:pt idx="153">
                  <c:v>1.5200000000000011</c:v>
                </c:pt>
                <c:pt idx="154">
                  <c:v>1.5300000000000011</c:v>
                </c:pt>
                <c:pt idx="155">
                  <c:v>1.5400000000000011</c:v>
                </c:pt>
                <c:pt idx="156">
                  <c:v>1.5500000000000012</c:v>
                </c:pt>
                <c:pt idx="157">
                  <c:v>1.5600000000000012</c:v>
                </c:pt>
                <c:pt idx="158">
                  <c:v>1.5700000000000012</c:v>
                </c:pt>
                <c:pt idx="159">
                  <c:v>1.5800000000000012</c:v>
                </c:pt>
                <c:pt idx="160">
                  <c:v>1.5900000000000012</c:v>
                </c:pt>
                <c:pt idx="161">
                  <c:v>1.6000000000000012</c:v>
                </c:pt>
                <c:pt idx="162">
                  <c:v>1.6100000000000012</c:v>
                </c:pt>
                <c:pt idx="163">
                  <c:v>1.6200000000000012</c:v>
                </c:pt>
                <c:pt idx="164">
                  <c:v>1.6300000000000012</c:v>
                </c:pt>
                <c:pt idx="165">
                  <c:v>1.6400000000000012</c:v>
                </c:pt>
                <c:pt idx="166">
                  <c:v>1.6500000000000012</c:v>
                </c:pt>
                <c:pt idx="167">
                  <c:v>1.6600000000000013</c:v>
                </c:pt>
                <c:pt idx="168">
                  <c:v>1.6700000000000013</c:v>
                </c:pt>
                <c:pt idx="169">
                  <c:v>1.6800000000000013</c:v>
                </c:pt>
                <c:pt idx="170">
                  <c:v>1.6900000000000013</c:v>
                </c:pt>
                <c:pt idx="171">
                  <c:v>1.7000000000000013</c:v>
                </c:pt>
                <c:pt idx="172">
                  <c:v>1.7100000000000013</c:v>
                </c:pt>
                <c:pt idx="173">
                  <c:v>1.7200000000000013</c:v>
                </c:pt>
                <c:pt idx="174">
                  <c:v>1.7300000000000013</c:v>
                </c:pt>
                <c:pt idx="175">
                  <c:v>1.7400000000000013</c:v>
                </c:pt>
                <c:pt idx="176">
                  <c:v>1.7500000000000013</c:v>
                </c:pt>
                <c:pt idx="177">
                  <c:v>1.7600000000000013</c:v>
                </c:pt>
                <c:pt idx="178">
                  <c:v>1.7700000000000014</c:v>
                </c:pt>
                <c:pt idx="179">
                  <c:v>1.7800000000000014</c:v>
                </c:pt>
                <c:pt idx="180">
                  <c:v>1.7900000000000014</c:v>
                </c:pt>
                <c:pt idx="181">
                  <c:v>1.8000000000000014</c:v>
                </c:pt>
                <c:pt idx="182">
                  <c:v>1.8100000000000014</c:v>
                </c:pt>
                <c:pt idx="183">
                  <c:v>1.8200000000000014</c:v>
                </c:pt>
                <c:pt idx="184">
                  <c:v>1.8300000000000014</c:v>
                </c:pt>
                <c:pt idx="185">
                  <c:v>1.8400000000000014</c:v>
                </c:pt>
                <c:pt idx="186">
                  <c:v>1.8500000000000014</c:v>
                </c:pt>
                <c:pt idx="187">
                  <c:v>1.8600000000000014</c:v>
                </c:pt>
                <c:pt idx="188">
                  <c:v>1.8700000000000014</c:v>
                </c:pt>
                <c:pt idx="189">
                  <c:v>1.8800000000000014</c:v>
                </c:pt>
                <c:pt idx="190">
                  <c:v>1.8900000000000015</c:v>
                </c:pt>
                <c:pt idx="191">
                  <c:v>1.9000000000000015</c:v>
                </c:pt>
                <c:pt idx="192">
                  <c:v>1.9100000000000015</c:v>
                </c:pt>
                <c:pt idx="193">
                  <c:v>1.9200000000000015</c:v>
                </c:pt>
                <c:pt idx="194">
                  <c:v>1.9300000000000015</c:v>
                </c:pt>
                <c:pt idx="195">
                  <c:v>1.9400000000000015</c:v>
                </c:pt>
                <c:pt idx="196">
                  <c:v>1.9500000000000015</c:v>
                </c:pt>
                <c:pt idx="197">
                  <c:v>1.9600000000000015</c:v>
                </c:pt>
                <c:pt idx="198">
                  <c:v>1.9700000000000015</c:v>
                </c:pt>
                <c:pt idx="199">
                  <c:v>1.9800000000000015</c:v>
                </c:pt>
                <c:pt idx="200">
                  <c:v>1.9900000000000015</c:v>
                </c:pt>
                <c:pt idx="201">
                  <c:v>2.0000000000000013</c:v>
                </c:pt>
                <c:pt idx="202">
                  <c:v>2.0100000000000011</c:v>
                </c:pt>
                <c:pt idx="203">
                  <c:v>2.0200000000000009</c:v>
                </c:pt>
                <c:pt idx="204">
                  <c:v>2.0300000000000007</c:v>
                </c:pt>
                <c:pt idx="205">
                  <c:v>2.0400000000000005</c:v>
                </c:pt>
                <c:pt idx="206">
                  <c:v>2.0500000000000003</c:v>
                </c:pt>
                <c:pt idx="207">
                  <c:v>2.06</c:v>
                </c:pt>
                <c:pt idx="208">
                  <c:v>2.0699999999999998</c:v>
                </c:pt>
                <c:pt idx="209">
                  <c:v>2.0799999999999996</c:v>
                </c:pt>
                <c:pt idx="210">
                  <c:v>2.0899999999999994</c:v>
                </c:pt>
                <c:pt idx="211">
                  <c:v>2.0999999999999992</c:v>
                </c:pt>
                <c:pt idx="212">
                  <c:v>2.109999999999999</c:v>
                </c:pt>
                <c:pt idx="213">
                  <c:v>2.1199999999999988</c:v>
                </c:pt>
                <c:pt idx="214">
                  <c:v>2.1299999999999986</c:v>
                </c:pt>
                <c:pt idx="215">
                  <c:v>2.1399999999999983</c:v>
                </c:pt>
                <c:pt idx="216">
                  <c:v>2.1499999999999981</c:v>
                </c:pt>
                <c:pt idx="217">
                  <c:v>2.1599999999999979</c:v>
                </c:pt>
                <c:pt idx="218">
                  <c:v>2.1699999999999977</c:v>
                </c:pt>
                <c:pt idx="219">
                  <c:v>2.1799999999999975</c:v>
                </c:pt>
                <c:pt idx="220">
                  <c:v>2.1899999999999973</c:v>
                </c:pt>
                <c:pt idx="221">
                  <c:v>2.1999999999999971</c:v>
                </c:pt>
                <c:pt idx="222">
                  <c:v>2.2099999999999969</c:v>
                </c:pt>
                <c:pt idx="223">
                  <c:v>2.2199999999999966</c:v>
                </c:pt>
                <c:pt idx="224">
                  <c:v>2.2299999999999964</c:v>
                </c:pt>
                <c:pt idx="225">
                  <c:v>2.2399999999999962</c:v>
                </c:pt>
                <c:pt idx="226">
                  <c:v>2.249999999999996</c:v>
                </c:pt>
                <c:pt idx="227">
                  <c:v>2.2599999999999958</c:v>
                </c:pt>
                <c:pt idx="228">
                  <c:v>2.2699999999999956</c:v>
                </c:pt>
                <c:pt idx="229">
                  <c:v>2.2799999999999954</c:v>
                </c:pt>
                <c:pt idx="230">
                  <c:v>2.2899999999999952</c:v>
                </c:pt>
                <c:pt idx="231">
                  <c:v>2.2999999999999949</c:v>
                </c:pt>
                <c:pt idx="232">
                  <c:v>2.3099999999999947</c:v>
                </c:pt>
                <c:pt idx="233">
                  <c:v>2.3199999999999945</c:v>
                </c:pt>
                <c:pt idx="234">
                  <c:v>2.3299999999999943</c:v>
                </c:pt>
                <c:pt idx="235">
                  <c:v>2.3399999999999941</c:v>
                </c:pt>
                <c:pt idx="236">
                  <c:v>2.3499999999999939</c:v>
                </c:pt>
                <c:pt idx="237">
                  <c:v>2.3599999999999937</c:v>
                </c:pt>
                <c:pt idx="238">
                  <c:v>2.3699999999999934</c:v>
                </c:pt>
                <c:pt idx="239">
                  <c:v>2.3799999999999932</c:v>
                </c:pt>
                <c:pt idx="240">
                  <c:v>2.389999999999993</c:v>
                </c:pt>
                <c:pt idx="241">
                  <c:v>2.3999999999999928</c:v>
                </c:pt>
                <c:pt idx="242">
                  <c:v>2.4099999999999926</c:v>
                </c:pt>
                <c:pt idx="243">
                  <c:v>2.4199999999999924</c:v>
                </c:pt>
                <c:pt idx="244">
                  <c:v>2.4299999999999922</c:v>
                </c:pt>
                <c:pt idx="245">
                  <c:v>2.439999999999992</c:v>
                </c:pt>
                <c:pt idx="246">
                  <c:v>2.4499999999999917</c:v>
                </c:pt>
                <c:pt idx="247">
                  <c:v>2.4599999999999915</c:v>
                </c:pt>
                <c:pt idx="248">
                  <c:v>2.4699999999999913</c:v>
                </c:pt>
                <c:pt idx="249">
                  <c:v>2.4799999999999911</c:v>
                </c:pt>
                <c:pt idx="250">
                  <c:v>2.4899999999999909</c:v>
                </c:pt>
                <c:pt idx="251">
                  <c:v>2.4999999999999907</c:v>
                </c:pt>
                <c:pt idx="252">
                  <c:v>2.5099999999999905</c:v>
                </c:pt>
                <c:pt idx="253">
                  <c:v>2.5199999999999902</c:v>
                </c:pt>
                <c:pt idx="254">
                  <c:v>2.52999999999999</c:v>
                </c:pt>
                <c:pt idx="255">
                  <c:v>2.5399999999999898</c:v>
                </c:pt>
                <c:pt idx="256">
                  <c:v>2.5499999999999896</c:v>
                </c:pt>
                <c:pt idx="257">
                  <c:v>2.5599999999999894</c:v>
                </c:pt>
                <c:pt idx="258">
                  <c:v>2.5699999999999892</c:v>
                </c:pt>
                <c:pt idx="259">
                  <c:v>2.579999999999989</c:v>
                </c:pt>
                <c:pt idx="260">
                  <c:v>2.5899999999999888</c:v>
                </c:pt>
                <c:pt idx="261">
                  <c:v>2.5999999999999885</c:v>
                </c:pt>
                <c:pt idx="262">
                  <c:v>2.6099999999999883</c:v>
                </c:pt>
                <c:pt idx="263">
                  <c:v>2.6199999999999881</c:v>
                </c:pt>
                <c:pt idx="264">
                  <c:v>2.6299999999999879</c:v>
                </c:pt>
                <c:pt idx="265">
                  <c:v>2.6399999999999877</c:v>
                </c:pt>
                <c:pt idx="266">
                  <c:v>2.6499999999999875</c:v>
                </c:pt>
                <c:pt idx="267">
                  <c:v>2.6599999999999873</c:v>
                </c:pt>
                <c:pt idx="268">
                  <c:v>2.6699999999999871</c:v>
                </c:pt>
                <c:pt idx="269">
                  <c:v>2.6799999999999868</c:v>
                </c:pt>
                <c:pt idx="270">
                  <c:v>2.6899999999999866</c:v>
                </c:pt>
                <c:pt idx="271">
                  <c:v>2.6999999999999864</c:v>
                </c:pt>
                <c:pt idx="272">
                  <c:v>2.7099999999999862</c:v>
                </c:pt>
                <c:pt idx="273">
                  <c:v>2.719999999999986</c:v>
                </c:pt>
                <c:pt idx="274">
                  <c:v>2.7299999999999858</c:v>
                </c:pt>
                <c:pt idx="275">
                  <c:v>2.7399999999999856</c:v>
                </c:pt>
                <c:pt idx="276">
                  <c:v>2.7499999999999853</c:v>
                </c:pt>
                <c:pt idx="277">
                  <c:v>2.7599999999999851</c:v>
                </c:pt>
                <c:pt idx="278">
                  <c:v>2.7699999999999849</c:v>
                </c:pt>
                <c:pt idx="279">
                  <c:v>2.7799999999999847</c:v>
                </c:pt>
                <c:pt idx="280">
                  <c:v>2.7899999999999845</c:v>
                </c:pt>
                <c:pt idx="281">
                  <c:v>2.7999999999999843</c:v>
                </c:pt>
                <c:pt idx="282">
                  <c:v>2.8099999999999841</c:v>
                </c:pt>
                <c:pt idx="283">
                  <c:v>2.8199999999999839</c:v>
                </c:pt>
                <c:pt idx="284">
                  <c:v>2.8299999999999836</c:v>
                </c:pt>
                <c:pt idx="285">
                  <c:v>2.8399999999999834</c:v>
                </c:pt>
                <c:pt idx="286">
                  <c:v>2.8499999999999832</c:v>
                </c:pt>
                <c:pt idx="287">
                  <c:v>2.859999999999983</c:v>
                </c:pt>
                <c:pt idx="288">
                  <c:v>2.8699999999999828</c:v>
                </c:pt>
                <c:pt idx="289">
                  <c:v>2.8799999999999826</c:v>
                </c:pt>
                <c:pt idx="290">
                  <c:v>2.8899999999999824</c:v>
                </c:pt>
                <c:pt idx="291">
                  <c:v>2.8999999999999821</c:v>
                </c:pt>
                <c:pt idx="292">
                  <c:v>2.9099999999999819</c:v>
                </c:pt>
                <c:pt idx="293">
                  <c:v>2.9199999999999817</c:v>
                </c:pt>
                <c:pt idx="294">
                  <c:v>2.9299999999999815</c:v>
                </c:pt>
                <c:pt idx="295">
                  <c:v>2.9399999999999813</c:v>
                </c:pt>
                <c:pt idx="296">
                  <c:v>2.9499999999999811</c:v>
                </c:pt>
                <c:pt idx="297">
                  <c:v>2.9599999999999809</c:v>
                </c:pt>
                <c:pt idx="298">
                  <c:v>2.9699999999999807</c:v>
                </c:pt>
                <c:pt idx="299">
                  <c:v>2.9799999999999804</c:v>
                </c:pt>
                <c:pt idx="300">
                  <c:v>2.9899999999999802</c:v>
                </c:pt>
                <c:pt idx="301">
                  <c:v>2.99999999999998</c:v>
                </c:pt>
                <c:pt idx="302">
                  <c:v>3.0099999999999798</c:v>
                </c:pt>
                <c:pt idx="303">
                  <c:v>3.0199999999999796</c:v>
                </c:pt>
                <c:pt idx="304">
                  <c:v>3.0299999999999794</c:v>
                </c:pt>
                <c:pt idx="305">
                  <c:v>3.0399999999999792</c:v>
                </c:pt>
                <c:pt idx="306">
                  <c:v>3.049999999999979</c:v>
                </c:pt>
                <c:pt idx="307">
                  <c:v>3.0599999999999787</c:v>
                </c:pt>
                <c:pt idx="308">
                  <c:v>3.0699999999999785</c:v>
                </c:pt>
                <c:pt idx="309">
                  <c:v>3.0799999999999783</c:v>
                </c:pt>
                <c:pt idx="310">
                  <c:v>3.0899999999999781</c:v>
                </c:pt>
                <c:pt idx="311">
                  <c:v>3.0999999999999779</c:v>
                </c:pt>
                <c:pt idx="312">
                  <c:v>3.1099999999999777</c:v>
                </c:pt>
                <c:pt idx="313">
                  <c:v>3.1199999999999775</c:v>
                </c:pt>
                <c:pt idx="314">
                  <c:v>3.1299999999999772</c:v>
                </c:pt>
                <c:pt idx="315">
                  <c:v>3.139999999999977</c:v>
                </c:pt>
                <c:pt idx="316">
                  <c:v>3.1499999999999768</c:v>
                </c:pt>
                <c:pt idx="317">
                  <c:v>3.1599999999999766</c:v>
                </c:pt>
                <c:pt idx="318">
                  <c:v>3.1699999999999764</c:v>
                </c:pt>
                <c:pt idx="319">
                  <c:v>3.1799999999999762</c:v>
                </c:pt>
                <c:pt idx="320">
                  <c:v>3.189999999999976</c:v>
                </c:pt>
                <c:pt idx="321">
                  <c:v>3.1999999999999758</c:v>
                </c:pt>
                <c:pt idx="322">
                  <c:v>3.2099999999999755</c:v>
                </c:pt>
                <c:pt idx="323">
                  <c:v>3.2199999999999753</c:v>
                </c:pt>
                <c:pt idx="324">
                  <c:v>3.2299999999999751</c:v>
                </c:pt>
                <c:pt idx="325">
                  <c:v>3.2399999999999749</c:v>
                </c:pt>
                <c:pt idx="326">
                  <c:v>3.2499999999999747</c:v>
                </c:pt>
                <c:pt idx="327">
                  <c:v>3.2599999999999745</c:v>
                </c:pt>
                <c:pt idx="328">
                  <c:v>3.2699999999999743</c:v>
                </c:pt>
                <c:pt idx="329">
                  <c:v>3.279999999999974</c:v>
                </c:pt>
                <c:pt idx="330">
                  <c:v>3.2899999999999738</c:v>
                </c:pt>
                <c:pt idx="331">
                  <c:v>3.2999999999999736</c:v>
                </c:pt>
                <c:pt idx="332">
                  <c:v>3.3099999999999734</c:v>
                </c:pt>
                <c:pt idx="333">
                  <c:v>3.3199999999999732</c:v>
                </c:pt>
                <c:pt idx="334">
                  <c:v>3.329999999999973</c:v>
                </c:pt>
                <c:pt idx="335">
                  <c:v>3.3399999999999728</c:v>
                </c:pt>
                <c:pt idx="336">
                  <c:v>3.3499999999999726</c:v>
                </c:pt>
                <c:pt idx="337">
                  <c:v>3.3599999999999723</c:v>
                </c:pt>
                <c:pt idx="338">
                  <c:v>3.3699999999999721</c:v>
                </c:pt>
                <c:pt idx="339">
                  <c:v>3.3799999999999719</c:v>
                </c:pt>
                <c:pt idx="340">
                  <c:v>3.3899999999999717</c:v>
                </c:pt>
                <c:pt idx="341">
                  <c:v>3.3999999999999715</c:v>
                </c:pt>
                <c:pt idx="342">
                  <c:v>3.4099999999999713</c:v>
                </c:pt>
                <c:pt idx="343">
                  <c:v>3.4199999999999711</c:v>
                </c:pt>
                <c:pt idx="344">
                  <c:v>3.4299999999999708</c:v>
                </c:pt>
                <c:pt idx="345">
                  <c:v>3.4399999999999706</c:v>
                </c:pt>
                <c:pt idx="346">
                  <c:v>3.4499999999999704</c:v>
                </c:pt>
                <c:pt idx="347">
                  <c:v>3.4599999999999702</c:v>
                </c:pt>
                <c:pt idx="348">
                  <c:v>3.46999999999997</c:v>
                </c:pt>
                <c:pt idx="349">
                  <c:v>3.4799999999999698</c:v>
                </c:pt>
                <c:pt idx="350">
                  <c:v>3.4899999999999696</c:v>
                </c:pt>
                <c:pt idx="351">
                  <c:v>3.4999999999999694</c:v>
                </c:pt>
                <c:pt idx="352">
                  <c:v>3.5099999999999691</c:v>
                </c:pt>
                <c:pt idx="353">
                  <c:v>3.5199999999999689</c:v>
                </c:pt>
                <c:pt idx="354">
                  <c:v>3.5299999999999687</c:v>
                </c:pt>
                <c:pt idx="355">
                  <c:v>3.5399999999999685</c:v>
                </c:pt>
                <c:pt idx="356">
                  <c:v>3.5499999999999683</c:v>
                </c:pt>
                <c:pt idx="357">
                  <c:v>3.5599999999999681</c:v>
                </c:pt>
                <c:pt idx="358">
                  <c:v>3.5699999999999679</c:v>
                </c:pt>
                <c:pt idx="359">
                  <c:v>3.5799999999999677</c:v>
                </c:pt>
                <c:pt idx="360">
                  <c:v>3.5899999999999674</c:v>
                </c:pt>
                <c:pt idx="361">
                  <c:v>3.5999999999999672</c:v>
                </c:pt>
                <c:pt idx="362">
                  <c:v>3.609999999999967</c:v>
                </c:pt>
                <c:pt idx="363">
                  <c:v>3.6199999999999668</c:v>
                </c:pt>
                <c:pt idx="364">
                  <c:v>3.6299999999999666</c:v>
                </c:pt>
                <c:pt idx="365">
                  <c:v>3.6399999999999664</c:v>
                </c:pt>
                <c:pt idx="366">
                  <c:v>3.6499999999999662</c:v>
                </c:pt>
                <c:pt idx="367">
                  <c:v>3.6599999999999659</c:v>
                </c:pt>
                <c:pt idx="368">
                  <c:v>3.6699999999999657</c:v>
                </c:pt>
                <c:pt idx="369">
                  <c:v>3.6799999999999655</c:v>
                </c:pt>
                <c:pt idx="370">
                  <c:v>3.6899999999999653</c:v>
                </c:pt>
                <c:pt idx="371">
                  <c:v>3.6999999999999651</c:v>
                </c:pt>
                <c:pt idx="372">
                  <c:v>3.7099999999999649</c:v>
                </c:pt>
                <c:pt idx="373">
                  <c:v>3.7199999999999647</c:v>
                </c:pt>
                <c:pt idx="374">
                  <c:v>3.7299999999999645</c:v>
                </c:pt>
                <c:pt idx="375">
                  <c:v>3.7399999999999642</c:v>
                </c:pt>
                <c:pt idx="376">
                  <c:v>3.749999999999964</c:v>
                </c:pt>
                <c:pt idx="377">
                  <c:v>3.7599999999999638</c:v>
                </c:pt>
                <c:pt idx="378">
                  <c:v>3.7699999999999636</c:v>
                </c:pt>
                <c:pt idx="379">
                  <c:v>3.7799999999999634</c:v>
                </c:pt>
                <c:pt idx="380">
                  <c:v>3.7899999999999632</c:v>
                </c:pt>
                <c:pt idx="381">
                  <c:v>3.799999999999963</c:v>
                </c:pt>
                <c:pt idx="382">
                  <c:v>3.8099999999999627</c:v>
                </c:pt>
                <c:pt idx="383">
                  <c:v>3.8199999999999625</c:v>
                </c:pt>
                <c:pt idx="384">
                  <c:v>3.8299999999999623</c:v>
                </c:pt>
                <c:pt idx="385">
                  <c:v>3.8399999999999621</c:v>
                </c:pt>
                <c:pt idx="386">
                  <c:v>3.8499999999999619</c:v>
                </c:pt>
                <c:pt idx="387">
                  <c:v>3.8599999999999617</c:v>
                </c:pt>
                <c:pt idx="388">
                  <c:v>3.8699999999999615</c:v>
                </c:pt>
                <c:pt idx="389">
                  <c:v>3.8799999999999613</c:v>
                </c:pt>
                <c:pt idx="390">
                  <c:v>3.889999999999961</c:v>
                </c:pt>
                <c:pt idx="391">
                  <c:v>3.8999999999999608</c:v>
                </c:pt>
                <c:pt idx="392">
                  <c:v>3.9099999999999606</c:v>
                </c:pt>
                <c:pt idx="393">
                  <c:v>3.9199999999999604</c:v>
                </c:pt>
                <c:pt idx="394">
                  <c:v>3.9299999999999602</c:v>
                </c:pt>
                <c:pt idx="395">
                  <c:v>3.93999999999996</c:v>
                </c:pt>
                <c:pt idx="396">
                  <c:v>3.9499999999999598</c:v>
                </c:pt>
                <c:pt idx="397">
                  <c:v>3.9599999999999596</c:v>
                </c:pt>
                <c:pt idx="398">
                  <c:v>3.9699999999999593</c:v>
                </c:pt>
                <c:pt idx="399">
                  <c:v>3.9799999999999591</c:v>
                </c:pt>
                <c:pt idx="400">
                  <c:v>3.9899999999999589</c:v>
                </c:pt>
                <c:pt idx="401">
                  <c:v>3.9999999999999587</c:v>
                </c:pt>
              </c:numCache>
            </c:numRef>
          </c:yVal>
          <c:smooth val="0"/>
        </c:ser>
        <c:ser>
          <c:idx val="1"/>
          <c:order val="1"/>
          <c:tx>
            <c:v>Bundslamshøjde scenarie 1</c:v>
          </c:tx>
          <c:spPr>
            <a:ln>
              <a:solidFill>
                <a:schemeClr val="accent6">
                  <a:lumMod val="50000"/>
                </a:schemeClr>
              </a:solidFill>
            </a:ln>
          </c:spPr>
          <c:marker>
            <c:symbol val="none"/>
          </c:marker>
          <c:xVal>
            <c:numRef>
              <c:f>'Beregninger scenarie 1'!$R$1538:$R$1939</c:f>
              <c:numCache>
                <c:formatCode>0.00</c:formatCode>
                <c:ptCount val="402"/>
                <c:pt idx="0">
                  <c:v>0</c:v>
                </c:pt>
                <c:pt idx="1">
                  <c:v>0</c:v>
                </c:pt>
                <c:pt idx="2">
                  <c:v>1.7864441069174497E-5</c:v>
                </c:pt>
                <c:pt idx="3">
                  <c:v>5.6710323944109348E-5</c:v>
                </c:pt>
                <c:pt idx="4">
                  <c:v>1.1146097769222942E-4</c:v>
                </c:pt>
                <c:pt idx="5">
                  <c:v>1.8003132084746043E-4</c:v>
                </c:pt>
                <c:pt idx="6">
                  <c:v>2.6114211754078208E-4</c:v>
                </c:pt>
                <c:pt idx="7">
                  <c:v>3.538958671018504E-4</c:v>
                </c:pt>
                <c:pt idx="8">
                  <c:v>4.5761522495803655E-4</c:v>
                </c:pt>
                <c:pt idx="9">
                  <c:v>5.7176476454580394E-4</c:v>
                </c:pt>
                <c:pt idx="10">
                  <c:v>6.9590746231845669E-4</c:v>
                </c:pt>
                <c:pt idx="11">
                  <c:v>8.2967815269952526E-4</c:v>
                </c:pt>
                <c:pt idx="12">
                  <c:v>9.7276621974415605E-4</c:v>
                </c:pt>
                <c:pt idx="13">
                  <c:v>1.1249037265338461E-3</c:v>
                </c:pt>
                <c:pt idx="14">
                  <c:v>1.2858569437929341E-3</c:v>
                </c:pt>
                <c:pt idx="15">
                  <c:v>1.4554201068938068E-3</c:v>
                </c:pt>
                <c:pt idx="16">
                  <c:v>1.6334106913215871E-3</c:v>
                </c:pt>
                <c:pt idx="17">
                  <c:v>1.819665756630911E-3</c:v>
                </c:pt>
                <c:pt idx="18">
                  <c:v>2.0140390629553614E-3</c:v>
                </c:pt>
                <c:pt idx="19">
                  <c:v>2.2163987592348387E-3</c:v>
                </c:pt>
                <c:pt idx="20">
                  <c:v>2.4266255031457585E-3</c:v>
                </c:pt>
                <c:pt idx="21">
                  <c:v>2.6446109128074606E-3</c:v>
                </c:pt>
                <c:pt idx="22">
                  <c:v>2.870256277467763E-3</c:v>
                </c:pt>
                <c:pt idx="23">
                  <c:v>3.1034714731610594E-3</c:v>
                </c:pt>
                <c:pt idx="24">
                  <c:v>3.3441740426173243E-3</c:v>
                </c:pt>
                <c:pt idx="25">
                  <c:v>3.5922884082672099E-3</c:v>
                </c:pt>
                <c:pt idx="26">
                  <c:v>3.8477451941924534E-3</c:v>
                </c:pt>
                <c:pt idx="27">
                  <c:v>4.1104806380756554E-3</c:v>
                </c:pt>
                <c:pt idx="28">
                  <c:v>4.3804360781243331E-3</c:v>
                </c:pt>
                <c:pt idx="29">
                  <c:v>4.6575575029343553E-3</c:v>
                </c:pt>
                <c:pt idx="30">
                  <c:v>4.9417951545645952E-3</c:v>
                </c:pt>
                <c:pt idx="31">
                  <c:v>5.233103176892624E-3</c:v>
                </c:pt>
                <c:pt idx="32">
                  <c:v>5.5314393027363924E-3</c:v>
                </c:pt>
                <c:pt idx="33">
                  <c:v>5.8367645743506759E-3</c:v>
                </c:pt>
                <c:pt idx="34">
                  <c:v>6.1490430928067708E-3</c:v>
                </c:pt>
                <c:pt idx="35">
                  <c:v>6.4682417924902284E-3</c:v>
                </c:pt>
                <c:pt idx="36">
                  <c:v>6.7943302375414027E-3</c:v>
                </c:pt>
                <c:pt idx="37">
                  <c:v>7.1272804375466896E-3</c:v>
                </c:pt>
                <c:pt idx="38">
                  <c:v>7.4670666801859541E-3</c:v>
                </c:pt>
                <c:pt idx="39">
                  <c:v>7.8136653788711471E-3</c:v>
                </c:pt>
                <c:pt idx="40">
                  <c:v>8.167054933685582E-3</c:v>
                </c:pt>
                <c:pt idx="41">
                  <c:v>8.5272156041631998E-3</c:v>
                </c:pt>
                <c:pt idx="42">
                  <c:v>8.8941293926406394E-3</c:v>
                </c:pt>
                <c:pt idx="43">
                  <c:v>9.2677799370785331E-3</c:v>
                </c:pt>
                <c:pt idx="44">
                  <c:v>9.6481524123874941E-3</c:v>
                </c:pt>
                <c:pt idx="45">
                  <c:v>1.0035233439412714E-2</c:v>
                </c:pt>
                <c:pt idx="46">
                  <c:v>1.0429011000832773E-2</c:v>
                </c:pt>
                <c:pt idx="47">
                  <c:v>1.0829474363315519E-2</c:v>
                </c:pt>
                <c:pt idx="48">
                  <c:v>1.123661400534921E-2</c:v>
                </c:pt>
                <c:pt idx="49">
                  <c:v>1.1650421550232484E-2</c:v>
                </c:pt>
                <c:pt idx="50">
                  <c:v>1.2070889703763233E-2</c:v>
                </c:pt>
                <c:pt idx="51">
                  <c:v>1.2498012196216077E-2</c:v>
                </c:pt>
                <c:pt idx="52">
                  <c:v>1.2931783728241239E-2</c:v>
                </c:pt>
                <c:pt idx="53">
                  <c:v>1.3372199920355411E-2</c:v>
                </c:pt>
                <c:pt idx="54">
                  <c:v>1.3819257265728892E-2</c:v>
                </c:pt>
                <c:pt idx="55">
                  <c:v>1.4272953086002021E-2</c:v>
                </c:pt>
                <c:pt idx="56">
                  <c:v>1.4733285489890575E-2</c:v>
                </c:pt>
                <c:pt idx="57">
                  <c:v>1.5200253334362274E-2</c:v>
                </c:pt>
                <c:pt idx="58">
                  <c:v>1.5673856188187257E-2</c:v>
                </c:pt>
                <c:pt idx="59">
                  <c:v>1.6154094297683386E-2</c:v>
                </c:pt>
                <c:pt idx="60">
                  <c:v>1.6640968554493717E-2</c:v>
                </c:pt>
                <c:pt idx="61">
                  <c:v>1.7134480465247657E-2</c:v>
                </c:pt>
                <c:pt idx="62">
                  <c:v>1.7634632122970496E-2</c:v>
                </c:pt>
                <c:pt idx="63">
                  <c:v>1.8141426180117784E-2</c:v>
                </c:pt>
                <c:pt idx="64">
                  <c:v>1.8654865823121158E-2</c:v>
                </c:pt>
                <c:pt idx="65">
                  <c:v>1.9174954748341987E-2</c:v>
                </c:pt>
                <c:pt idx="66">
                  <c:v>1.9701697139337677E-2</c:v>
                </c:pt>
                <c:pt idx="67">
                  <c:v>2.0235097645352924E-2</c:v>
                </c:pt>
                <c:pt idx="68">
                  <c:v>2.0775161360955557E-2</c:v>
                </c:pt>
                <c:pt idx="69">
                  <c:v>2.1321893806742688E-2</c:v>
                </c:pt>
                <c:pt idx="70">
                  <c:v>2.187530091104865E-2</c:v>
                </c:pt>
                <c:pt idx="71">
                  <c:v>2.243538899259153E-2</c:v>
                </c:pt>
                <c:pt idx="72">
                  <c:v>2.3002164743999867E-2</c:v>
                </c:pt>
                <c:pt idx="73">
                  <c:v>2.3575635216165212E-2</c:v>
                </c:pt>
                <c:pt idx="74">
                  <c:v>2.4155807803370566E-2</c:v>
                </c:pt>
                <c:pt idx="75">
                  <c:v>2.4742690229147938E-2</c:v>
                </c:pt>
                <c:pt idx="76">
                  <c:v>2.5336290532822037E-2</c:v>
                </c:pt>
                <c:pt idx="77">
                  <c:v>2.5936617056699682E-2</c:v>
                </c:pt>
                <c:pt idx="78">
                  <c:v>2.6543678433867623E-2</c:v>
                </c:pt>
                <c:pt idx="79">
                  <c:v>2.7157483576564171E-2</c:v>
                </c:pt>
                <c:pt idx="80">
                  <c:v>2.7778041665091652E-2</c:v>
                </c:pt>
                <c:pt idx="81">
                  <c:v>2.8405362137240063E-2</c:v>
                </c:pt>
                <c:pt idx="82">
                  <c:v>2.9039454678193063E-2</c:v>
                </c:pt>
                <c:pt idx="83">
                  <c:v>2.9680329210890359E-2</c:v>
                </c:pt>
                <c:pt idx="84">
                  <c:v>3.0327995886821394E-2</c:v>
                </c:pt>
                <c:pt idx="85">
                  <c:v>3.098246507722743E-2</c:v>
                </c:pt>
                <c:pt idx="86">
                  <c:v>3.164374736469034E-2</c:v>
                </c:pt>
                <c:pt idx="87">
                  <c:v>3.2311853535087712E-2</c:v>
                </c:pt>
                <c:pt idx="88">
                  <c:v>3.2986794569895263E-2</c:v>
                </c:pt>
                <c:pt idx="89">
                  <c:v>3.366858163881882E-2</c:v>
                </c:pt>
                <c:pt idx="90">
                  <c:v>3.4357226092738669E-2</c:v>
                </c:pt>
                <c:pt idx="91">
                  <c:v>3.5052739456951088E-2</c:v>
                </c:pt>
                <c:pt idx="92">
                  <c:v>3.5755133424691582E-2</c:v>
                </c:pt>
                <c:pt idx="93">
                  <c:v>3.6464419850926327E-2</c:v>
                </c:pt>
                <c:pt idx="94">
                  <c:v>3.7180610746398453E-2</c:v>
                </c:pt>
                <c:pt idx="95">
                  <c:v>3.7903718271916714E-2</c:v>
                </c:pt>
                <c:pt idx="96">
                  <c:v>3.8633754732874913E-2</c:v>
                </c:pt>
                <c:pt idx="97">
                  <c:v>3.9370732573991235E-2</c:v>
                </c:pt>
                <c:pt idx="98">
                  <c:v>4.0114664374256627E-2</c:v>
                </c:pt>
                <c:pt idx="99">
                  <c:v>4.0865562842082974E-2</c:v>
                </c:pt>
                <c:pt idx="100">
                  <c:v>4.1623440810641142E-2</c:v>
                </c:pt>
                <c:pt idx="101">
                  <c:v>4.2388311233380646E-2</c:v>
                </c:pt>
                <c:pt idx="102">
                  <c:v>4.3160187179722365E-2</c:v>
                </c:pt>
                <c:pt idx="103">
                  <c:v>4.3939081830916417E-2</c:v>
                </c:pt>
                <c:pt idx="104">
                  <c:v>4.472500847605787E-2</c:v>
                </c:pt>
                <c:pt idx="105">
                  <c:v>4.5517980508253127E-2</c:v>
                </c:pt>
                <c:pt idx="106">
                  <c:v>4.631801142093038E-2</c:v>
                </c:pt>
                <c:pt idx="107">
                  <c:v>4.7125114804287757E-2</c:v>
                </c:pt>
                <c:pt idx="108">
                  <c:v>4.793930434187299E-2</c:v>
                </c:pt>
                <c:pt idx="109">
                  <c:v>4.8760593807289414E-2</c:v>
                </c:pt>
                <c:pt idx="110">
                  <c:v>4.9588997061021933E-2</c:v>
                </c:pt>
                <c:pt idx="111">
                  <c:v>5.0424528047379069E-2</c:v>
                </c:pt>
                <c:pt idx="112">
                  <c:v>5.1267200791544856E-2</c:v>
                </c:pt>
                <c:pt idx="113">
                  <c:v>5.2117029396737E-2</c:v>
                </c:pt>
                <c:pt idx="114">
                  <c:v>5.297402804146633E-2</c:v>
                </c:pt>
                <c:pt idx="115">
                  <c:v>5.3838210976893404E-2</c:v>
                </c:pt>
                <c:pt idx="116">
                  <c:v>5.4709592524278441E-2</c:v>
                </c:pt>
                <c:pt idx="117">
                  <c:v>5.5588187072520515E-2</c:v>
                </c:pt>
                <c:pt idx="118">
                  <c:v>5.647400907578258E-2</c:v>
                </c:pt>
                <c:pt idx="119">
                  <c:v>5.736707305119889E-2</c:v>
                </c:pt>
                <c:pt idx="120">
                  <c:v>5.8267393576661032E-2</c:v>
                </c:pt>
                <c:pt idx="121">
                  <c:v>5.9174985288680371E-2</c:v>
                </c:pt>
                <c:pt idx="122">
                  <c:v>6.0089862880322843E-2</c:v>
                </c:pt>
                <c:pt idx="123">
                  <c:v>6.1012041099214001E-2</c:v>
                </c:pt>
                <c:pt idx="124">
                  <c:v>6.1941534745611253E-2</c:v>
                </c:pt>
                <c:pt idx="125">
                  <c:v>6.2878358670540591E-2</c:v>
                </c:pt>
                <c:pt idx="126">
                  <c:v>6.3822527773995816E-2</c:v>
                </c:pt>
                <c:pt idx="127">
                  <c:v>6.4774057003197091E-2</c:v>
                </c:pt>
                <c:pt idx="128">
                  <c:v>6.5732961350907282E-2</c:v>
                </c:pt>
                <c:pt idx="129">
                  <c:v>6.6699255853803485E-2</c:v>
                </c:pt>
                <c:pt idx="130">
                  <c:v>6.7672955590901793E-2</c:v>
                </c:pt>
                <c:pt idx="131">
                  <c:v>6.8654075682033397E-2</c:v>
                </c:pt>
                <c:pt idx="132">
                  <c:v>6.9642631286369869E-2</c:v>
                </c:pt>
                <c:pt idx="133">
                  <c:v>7.0638637600995924E-2</c:v>
                </c:pt>
                <c:pt idx="134">
                  <c:v>7.1642109859528291E-2</c:v>
                </c:pt>
                <c:pt idx="135">
                  <c:v>7.2653063330778103E-2</c:v>
                </c:pt>
                <c:pt idx="136">
                  <c:v>7.3671513317456472E-2</c:v>
                </c:pt>
                <c:pt idx="137">
                  <c:v>7.4697475154920159E-2</c:v>
                </c:pt>
                <c:pt idx="138">
                  <c:v>7.573096420995773E-2</c:v>
                </c:pt>
                <c:pt idx="139">
                  <c:v>7.6771995879612795E-2</c:v>
                </c:pt>
                <c:pt idx="140">
                  <c:v>7.7820585590044816E-2</c:v>
                </c:pt>
                <c:pt idx="141">
                  <c:v>7.8876748795424667E-2</c:v>
                </c:pt>
                <c:pt idx="142">
                  <c:v>7.994050097686474E-2</c:v>
                </c:pt>
                <c:pt idx="143">
                  <c:v>8.1011857641382107E-2</c:v>
                </c:pt>
                <c:pt idx="144">
                  <c:v>8.2090834320893161E-2</c:v>
                </c:pt>
                <c:pt idx="145">
                  <c:v>8.3177446571239308E-2</c:v>
                </c:pt>
                <c:pt idx="146">
                  <c:v>8.4271709971242198E-2</c:v>
                </c:pt>
                <c:pt idx="147">
                  <c:v>8.5373640121787595E-2</c:v>
                </c:pt>
                <c:pt idx="148">
                  <c:v>8.6483252644937197E-2</c:v>
                </c:pt>
                <c:pt idx="149">
                  <c:v>8.7600563183066707E-2</c:v>
                </c:pt>
                <c:pt idx="150">
                  <c:v>8.8725587398030312E-2</c:v>
                </c:pt>
                <c:pt idx="151">
                  <c:v>8.9858340970349643E-2</c:v>
                </c:pt>
                <c:pt idx="152">
                  <c:v>9.099883959842725E-2</c:v>
                </c:pt>
                <c:pt idx="153">
                  <c:v>9.214709899778345E-2</c:v>
                </c:pt>
                <c:pt idx="154">
                  <c:v>9.3303134900315152E-2</c:v>
                </c:pt>
                <c:pt idx="155">
                  <c:v>9.4466963053577407E-2</c:v>
                </c:pt>
                <c:pt idx="156">
                  <c:v>9.563859922008533E-2</c:v>
                </c:pt>
                <c:pt idx="157">
                  <c:v>9.6818059176636967E-2</c:v>
                </c:pt>
                <c:pt idx="158">
                  <c:v>9.8005358713655538E-2</c:v>
                </c:pt>
                <c:pt idx="159">
                  <c:v>9.9200513634551069E-2</c:v>
                </c:pt>
                <c:pt idx="160">
                  <c:v>0.10040353975510044</c:v>
                </c:pt>
                <c:pt idx="161">
                  <c:v>0.10161445290284539</c:v>
                </c:pt>
                <c:pt idx="162">
                  <c:v>0.10283326891650782</c:v>
                </c:pt>
                <c:pt idx="163">
                  <c:v>0.10406000364542214</c:v>
                </c:pt>
                <c:pt idx="164">
                  <c:v>0.10529467294898329</c:v>
                </c:pt>
                <c:pt idx="165">
                  <c:v>0.10653729269611137</c:v>
                </c:pt>
                <c:pt idx="166">
                  <c:v>0.10778787876473087</c:v>
                </c:pt>
                <c:pt idx="167">
                  <c:v>0.10904644704126507</c:v>
                </c:pt>
                <c:pt idx="168">
                  <c:v>0.11031301342014432</c:v>
                </c:pt>
                <c:pt idx="169">
                  <c:v>0.11158759380332894</c:v>
                </c:pt>
                <c:pt idx="170">
                  <c:v>0.11287020409984506</c:v>
                </c:pt>
                <c:pt idx="171">
                  <c:v>0.11416086022533349</c:v>
                </c:pt>
                <c:pt idx="172">
                  <c:v>0.1154595781016115</c:v>
                </c:pt>
                <c:pt idx="173">
                  <c:v>0.11676637365624698</c:v>
                </c:pt>
                <c:pt idx="174">
                  <c:v>0.11808126282214368</c:v>
                </c:pt>
                <c:pt idx="175">
                  <c:v>0.11940426153713959</c:v>
                </c:pt>
                <c:pt idx="176">
                  <c:v>0.1207353857436147</c:v>
                </c:pt>
                <c:pt idx="177">
                  <c:v>0.12207465138811072</c:v>
                </c:pt>
                <c:pt idx="178">
                  <c:v>0.12342207442096143</c:v>
                </c:pt>
                <c:pt idx="179">
                  <c:v>0.12477767079593245</c:v>
                </c:pt>
                <c:pt idx="180">
                  <c:v>0.12614145646987177</c:v>
                </c:pt>
                <c:pt idx="181">
                  <c:v>0.12751344740236939</c:v>
                </c:pt>
                <c:pt idx="182">
                  <c:v>0.12889365955542656</c:v>
                </c:pt>
                <c:pt idx="183">
                  <c:v>0.13028210889313394</c:v>
                </c:pt>
                <c:pt idx="184">
                  <c:v>0.13167881138135898</c:v>
                </c:pt>
                <c:pt idx="185">
                  <c:v>0.1330837829874412</c:v>
                </c:pt>
                <c:pt idx="186">
                  <c:v>0.13449703967989626</c:v>
                </c:pt>
                <c:pt idx="187">
                  <c:v>0.13591859742812815</c:v>
                </c:pt>
                <c:pt idx="188">
                  <c:v>0.13734847220214894</c:v>
                </c:pt>
                <c:pt idx="189">
                  <c:v>0.13878667997230629</c:v>
                </c:pt>
                <c:pt idx="190">
                  <c:v>0.14023323670901836</c:v>
                </c:pt>
                <c:pt idx="191">
                  <c:v>0.14168815838251619</c:v>
                </c:pt>
                <c:pt idx="192">
                  <c:v>0.14315146096259238</c:v>
                </c:pt>
                <c:pt idx="193">
                  <c:v>0.14462316041835716</c:v>
                </c:pt>
                <c:pt idx="194">
                  <c:v>0.14610327271800108</c:v>
                </c:pt>
                <c:pt idx="195">
                  <c:v>0.14759181382856398</c:v>
                </c:pt>
                <c:pt idx="196">
                  <c:v>0.14908879971570968</c:v>
                </c:pt>
                <c:pt idx="197">
                  <c:v>0.15059424634350785</c:v>
                </c:pt>
                <c:pt idx="198">
                  <c:v>0.15210816967422075</c:v>
                </c:pt>
                <c:pt idx="199">
                  <c:v>0.15363058566809643</c:v>
                </c:pt>
                <c:pt idx="200">
                  <c:v>0.15516151028316702</c:v>
                </c:pt>
                <c:pt idx="201">
                  <c:v>0.15670095947505261</c:v>
                </c:pt>
                <c:pt idx="202">
                  <c:v>0.1582489491967706</c:v>
                </c:pt>
                <c:pt idx="203">
                  <c:v>0.15980549539855018</c:v>
                </c:pt>
                <c:pt idx="204">
                  <c:v>0.16137061402765121</c:v>
                </c:pt>
                <c:pt idx="205">
                  <c:v>0.16294432102818879</c:v>
                </c:pt>
                <c:pt idx="206">
                  <c:v>0.1645266323409621</c:v>
                </c:pt>
                <c:pt idx="207">
                  <c:v>0.16611756390328811</c:v>
                </c:pt>
                <c:pt idx="208">
                  <c:v>0.16771713164883925</c:v>
                </c:pt>
                <c:pt idx="209">
                  <c:v>0.16932535150748598</c:v>
                </c:pt>
                <c:pt idx="210">
                  <c:v>0.17094223940514361</c:v>
                </c:pt>
                <c:pt idx="211">
                  <c:v>0.17256781126362306</c:v>
                </c:pt>
                <c:pt idx="212">
                  <c:v>0.1742020830004852</c:v>
                </c:pt>
                <c:pt idx="213">
                  <c:v>0.17584507052890005</c:v>
                </c:pt>
                <c:pt idx="214">
                  <c:v>0.17749678975750932</c:v>
                </c:pt>
                <c:pt idx="215">
                  <c:v>0.17915725659029247</c:v>
                </c:pt>
                <c:pt idx="216">
                  <c:v>0.18082648692643657</c:v>
                </c:pt>
                <c:pt idx="217">
                  <c:v>0.18250449666020979</c:v>
                </c:pt>
                <c:pt idx="218">
                  <c:v>0.18419130168083842</c:v>
                </c:pt>
                <c:pt idx="219">
                  <c:v>0.18588691787238673</c:v>
                </c:pt>
                <c:pt idx="220">
                  <c:v>0.18759136111364064</c:v>
                </c:pt>
                <c:pt idx="221">
                  <c:v>0.18930464727799406</c:v>
                </c:pt>
                <c:pt idx="222">
                  <c:v>0.19102679223333899</c:v>
                </c:pt>
                <c:pt idx="223">
                  <c:v>0.19275781184195809</c:v>
                </c:pt>
                <c:pt idx="224">
                  <c:v>0.1944977219604202</c:v>
                </c:pt>
                <c:pt idx="225">
                  <c:v>0.19624653843947884</c:v>
                </c:pt>
                <c:pt idx="226">
                  <c:v>0.19800427712397373</c:v>
                </c:pt>
                <c:pt idx="227">
                  <c:v>0.19977095385273488</c:v>
                </c:pt>
                <c:pt idx="228">
                  <c:v>0.20154658445848891</c:v>
                </c:pt>
                <c:pt idx="229">
                  <c:v>0.20333118476776846</c:v>
                </c:pt>
                <c:pt idx="230">
                  <c:v>0.20512477060082415</c:v>
                </c:pt>
                <c:pt idx="231">
                  <c:v>0.20692735777153873</c:v>
                </c:pt>
                <c:pt idx="232">
                  <c:v>0.20873896208734341</c:v>
                </c:pt>
                <c:pt idx="233">
                  <c:v>0.21055959934913721</c:v>
                </c:pt>
                <c:pt idx="234">
                  <c:v>0.21238928535120788</c:v>
                </c:pt>
                <c:pt idx="235">
                  <c:v>0.21422803588115572</c:v>
                </c:pt>
                <c:pt idx="236">
                  <c:v>0.21607586671981874</c:v>
                </c:pt>
                <c:pt idx="237">
                  <c:v>0.21793279364120052</c:v>
                </c:pt>
                <c:pt idx="238">
                  <c:v>0.21979883241240025</c:v>
                </c:pt>
                <c:pt idx="239">
                  <c:v>0.22167399879354432</c:v>
                </c:pt>
                <c:pt idx="240">
                  <c:v>0.22355830853771988</c:v>
                </c:pt>
                <c:pt idx="241">
                  <c:v>0.22545177739091057</c:v>
                </c:pt>
                <c:pt idx="242">
                  <c:v>0.22735442109193438</c:v>
                </c:pt>
                <c:pt idx="243">
                  <c:v>0.22926625537238243</c:v>
                </c:pt>
                <c:pt idx="244">
                  <c:v>0.23118729595656048</c:v>
                </c:pt>
                <c:pt idx="245">
                  <c:v>0.23311755856143146</c:v>
                </c:pt>
                <c:pt idx="246">
                  <c:v>0.23505705889656023</c:v>
                </c:pt>
                <c:pt idx="247">
                  <c:v>0.23700581266405946</c:v>
                </c:pt>
                <c:pt idx="248">
                  <c:v>0.2389638355585377</c:v>
                </c:pt>
                <c:pt idx="249">
                  <c:v>0.24093114326704823</c:v>
                </c:pt>
                <c:pt idx="250">
                  <c:v>0.24290775146904062</c:v>
                </c:pt>
                <c:pt idx="251">
                  <c:v>0.24489367583631236</c:v>
                </c:pt>
                <c:pt idx="252">
                  <c:v>0.24688893203296317</c:v>
                </c:pt>
                <c:pt idx="253">
                  <c:v>0.24889353571534961</c:v>
                </c:pt>
                <c:pt idx="254">
                  <c:v>0.25090750253204275</c:v>
                </c:pt>
                <c:pt idx="255">
                  <c:v>0.25293084812378502</c:v>
                </c:pt>
                <c:pt idx="256">
                  <c:v>0.25496358812344994</c:v>
                </c:pt>
                <c:pt idx="257">
                  <c:v>0.25700573815600275</c:v>
                </c:pt>
                <c:pt idx="258">
                  <c:v>0.25905731383846226</c:v>
                </c:pt>
                <c:pt idx="259">
                  <c:v>0.26111833077986396</c:v>
                </c:pt>
                <c:pt idx="260">
                  <c:v>0.26318880458122385</c:v>
                </c:pt>
                <c:pt idx="261">
                  <c:v>0.26526875083550416</c:v>
                </c:pt>
                <c:pt idx="262">
                  <c:v>0.26735818512758042</c:v>
                </c:pt>
                <c:pt idx="263">
                  <c:v>0.26945712303420805</c:v>
                </c:pt>
                <c:pt idx="264">
                  <c:v>0.27156558012399223</c:v>
                </c:pt>
                <c:pt idx="265">
                  <c:v>0.27368357195735687</c:v>
                </c:pt>
                <c:pt idx="266">
                  <c:v>0.27581111408651632</c:v>
                </c:pt>
                <c:pt idx="267">
                  <c:v>0.27794822205544656</c:v>
                </c:pt>
                <c:pt idx="268">
                  <c:v>0.28009491139985848</c:v>
                </c:pt>
                <c:pt idx="269">
                  <c:v>0.28225119764717133</c:v>
                </c:pt>
                <c:pt idx="270">
                  <c:v>0.28441709631648832</c:v>
                </c:pt>
                <c:pt idx="271">
                  <c:v>0.28659262291857163</c:v>
                </c:pt>
                <c:pt idx="272">
                  <c:v>0.28877779295581901</c:v>
                </c:pt>
                <c:pt idx="273">
                  <c:v>0.29097262192224177</c:v>
                </c:pt>
                <c:pt idx="274">
                  <c:v>0.29317712530344298</c:v>
                </c:pt>
                <c:pt idx="275">
                  <c:v>0.29539131857659651</c:v>
                </c:pt>
                <c:pt idx="276">
                  <c:v>0.297615217210427</c:v>
                </c:pt>
                <c:pt idx="277">
                  <c:v>0.2998488366651908</c:v>
                </c:pt>
                <c:pt idx="278">
                  <c:v>0.30209219239265794</c:v>
                </c:pt>
                <c:pt idx="279">
                  <c:v>0.30434529983609404</c:v>
                </c:pt>
                <c:pt idx="280">
                  <c:v>0.3066081744302433</c:v>
                </c:pt>
                <c:pt idx="281">
                  <c:v>0.30888083160131291</c:v>
                </c:pt>
                <c:pt idx="282">
                  <c:v>0.31116328676695687</c:v>
                </c:pt>
                <c:pt idx="283">
                  <c:v>0.3134555553362624</c:v>
                </c:pt>
                <c:pt idx="284">
                  <c:v>0.3157576527097346</c:v>
                </c:pt>
                <c:pt idx="285">
                  <c:v>0.31806959427928355</c:v>
                </c:pt>
                <c:pt idx="286">
                  <c:v>0.32039139542821177</c:v>
                </c:pt>
                <c:pt idx="287">
                  <c:v>0.32272307153120211</c:v>
                </c:pt>
                <c:pt idx="288">
                  <c:v>0.3250646379543059</c:v>
                </c:pt>
                <c:pt idx="289">
                  <c:v>0.32741611005493193</c:v>
                </c:pt>
                <c:pt idx="290">
                  <c:v>0.32977750318183696</c:v>
                </c:pt>
                <c:pt idx="291">
                  <c:v>0.3321488326751153</c:v>
                </c:pt>
                <c:pt idx="292">
                  <c:v>0.33453011386618953</c:v>
                </c:pt>
                <c:pt idx="293">
                  <c:v>0.33692136207780221</c:v>
                </c:pt>
                <c:pt idx="294">
                  <c:v>0.33932259262400821</c:v>
                </c:pt>
                <c:pt idx="295">
                  <c:v>0.34173382081016618</c:v>
                </c:pt>
                <c:pt idx="296">
                  <c:v>0.34415506193293238</c:v>
                </c:pt>
                <c:pt idx="297">
                  <c:v>0.34658633128025329</c:v>
                </c:pt>
                <c:pt idx="298">
                  <c:v>0.34902764413136061</c:v>
                </c:pt>
                <c:pt idx="299">
                  <c:v>0.35147901575676482</c:v>
                </c:pt>
                <c:pt idx="300">
                  <c:v>0.35394046141825058</c:v>
                </c:pt>
                <c:pt idx="301">
                  <c:v>0.35641199636887161</c:v>
                </c:pt>
                <c:pt idx="302">
                  <c:v>0.35889363585294709</c:v>
                </c:pt>
                <c:pt idx="303">
                  <c:v>0.36138539510605738</c:v>
                </c:pt>
                <c:pt idx="304">
                  <c:v>0.36388728935504072</c:v>
                </c:pt>
                <c:pt idx="305">
                  <c:v>0.36639933381799078</c:v>
                </c:pt>
                <c:pt idx="306">
                  <c:v>0.36892154370425362</c:v>
                </c:pt>
                <c:pt idx="307">
                  <c:v>0.37145393421442613</c:v>
                </c:pt>
                <c:pt idx="308">
                  <c:v>0.37399652054035326</c:v>
                </c:pt>
                <c:pt idx="309">
                  <c:v>0.37654931786512785</c:v>
                </c:pt>
                <c:pt idx="310">
                  <c:v>0.37911234136308908</c:v>
                </c:pt>
                <c:pt idx="311">
                  <c:v>0.38168560619982173</c:v>
                </c:pt>
                <c:pt idx="312">
                  <c:v>0.38426912753215642</c:v>
                </c:pt>
                <c:pt idx="313">
                  <c:v>0.38686292050816884</c:v>
                </c:pt>
                <c:pt idx="314">
                  <c:v>0.3894670002671809</c:v>
                </c:pt>
                <c:pt idx="315">
                  <c:v>0.39208138193976155</c:v>
                </c:pt>
                <c:pt idx="316">
                  <c:v>0.39470608064772728</c:v>
                </c:pt>
                <c:pt idx="317">
                  <c:v>0.39734111150414336</c:v>
                </c:pt>
                <c:pt idx="318">
                  <c:v>0.39998648961332656</c:v>
                </c:pt>
                <c:pt idx="319">
                  <c:v>0.40264223007084621</c:v>
                </c:pt>
                <c:pt idx="320">
                  <c:v>0.40530834796352655</c:v>
                </c:pt>
                <c:pt idx="321">
                  <c:v>0.40798485836944959</c:v>
                </c:pt>
                <c:pt idx="322">
                  <c:v>0.41067177635795826</c:v>
                </c:pt>
                <c:pt idx="323">
                  <c:v>0.41336911698965867</c:v>
                </c:pt>
                <c:pt idx="324">
                  <c:v>0.4160768953164235</c:v>
                </c:pt>
                <c:pt idx="325">
                  <c:v>0.41879512638139704</c:v>
                </c:pt>
                <c:pt idx="326">
                  <c:v>0.42152382521899717</c:v>
                </c:pt>
                <c:pt idx="327">
                  <c:v>0.42426300685492113</c:v>
                </c:pt>
                <c:pt idx="328">
                  <c:v>0.42701268630614864</c:v>
                </c:pt>
                <c:pt idx="329">
                  <c:v>0.42977287858094748</c:v>
                </c:pt>
                <c:pt idx="330">
                  <c:v>0.43254359867887737</c:v>
                </c:pt>
                <c:pt idx="331">
                  <c:v>0.4353248615907962</c:v>
                </c:pt>
                <c:pt idx="332">
                  <c:v>0.43811668229886408</c:v>
                </c:pt>
                <c:pt idx="333">
                  <c:v>0.44091907577655004</c:v>
                </c:pt>
                <c:pt idx="334">
                  <c:v>0.44373205698863666</c:v>
                </c:pt>
                <c:pt idx="335">
                  <c:v>0.44655564089122668</c:v>
                </c:pt>
                <c:pt idx="336">
                  <c:v>0.44938984243174906</c:v>
                </c:pt>
                <c:pt idx="337">
                  <c:v>0.45223467654896476</c:v>
                </c:pt>
                <c:pt idx="338">
                  <c:v>0.4550901581729741</c:v>
                </c:pt>
                <c:pt idx="339">
                  <c:v>0.45795630222522249</c:v>
                </c:pt>
                <c:pt idx="340">
                  <c:v>0.46083312361850814</c:v>
                </c:pt>
                <c:pt idx="341">
                  <c:v>0.46372063725698842</c:v>
                </c:pt>
                <c:pt idx="342">
                  <c:v>0.46661885803618758</c:v>
                </c:pt>
                <c:pt idx="343">
                  <c:v>0.46952780084300394</c:v>
                </c:pt>
                <c:pt idx="344">
                  <c:v>0.47244748055571695</c:v>
                </c:pt>
                <c:pt idx="345">
                  <c:v>0.47537791204399615</c:v>
                </c:pt>
                <c:pt idx="346">
                  <c:v>0.47831911016890744</c:v>
                </c:pt>
                <c:pt idx="347">
                  <c:v>0.48127108978292266</c:v>
                </c:pt>
                <c:pt idx="348">
                  <c:v>0.48423386572992605</c:v>
                </c:pt>
                <c:pt idx="349">
                  <c:v>0.4872074528452246</c:v>
                </c:pt>
                <c:pt idx="350">
                  <c:v>0.49019186595555397</c:v>
                </c:pt>
                <c:pt idx="351">
                  <c:v>0.49318711987908964</c:v>
                </c:pt>
                <c:pt idx="352">
                  <c:v>0.4961932294254538</c:v>
                </c:pt>
                <c:pt idx="353">
                  <c:v>0.49921020939572519</c:v>
                </c:pt>
                <c:pt idx="354">
                  <c:v>0.50223807458244729</c:v>
                </c:pt>
                <c:pt idx="355">
                  <c:v>0.50527683976963822</c:v>
                </c:pt>
                <c:pt idx="356">
                  <c:v>0.50832651973279919</c:v>
                </c:pt>
                <c:pt idx="357">
                  <c:v>0.51138712923892438</c:v>
                </c:pt>
                <c:pt idx="358">
                  <c:v>0.51445868304651032</c:v>
                </c:pt>
                <c:pt idx="359">
                  <c:v>0.51754119590556502</c:v>
                </c:pt>
                <c:pt idx="360">
                  <c:v>0.52063468255761836</c:v>
                </c:pt>
                <c:pt idx="361">
                  <c:v>0.52373915773573065</c:v>
                </c:pt>
                <c:pt idx="362">
                  <c:v>0.52685463616450401</c:v>
                </c:pt>
                <c:pt idx="363">
                  <c:v>0.52998113256009127</c:v>
                </c:pt>
                <c:pt idx="364">
                  <c:v>0.5331186616302066</c:v>
                </c:pt>
                <c:pt idx="365">
                  <c:v>0.5362672380741349</c:v>
                </c:pt>
                <c:pt idx="366">
                  <c:v>0.53942687658274324</c:v>
                </c:pt>
                <c:pt idx="367">
                  <c:v>0.54259759183848999</c:v>
                </c:pt>
                <c:pt idx="368">
                  <c:v>0.54577939851543611</c:v>
                </c:pt>
                <c:pt idx="369">
                  <c:v>0.54897231127925528</c:v>
                </c:pt>
                <c:pt idx="370">
                  <c:v>0.55217634478724453</c:v>
                </c:pt>
                <c:pt idx="371">
                  <c:v>0.55539151368833495</c:v>
                </c:pt>
                <c:pt idx="372">
                  <c:v>0.55861783262310261</c:v>
                </c:pt>
                <c:pt idx="373">
                  <c:v>0.56185531622377882</c:v>
                </c:pt>
                <c:pt idx="374">
                  <c:v>0.56510397911426191</c:v>
                </c:pt>
                <c:pt idx="375">
                  <c:v>0.56836383591012729</c:v>
                </c:pt>
                <c:pt idx="376">
                  <c:v>0.57163490121863914</c:v>
                </c:pt>
                <c:pt idx="377">
                  <c:v>0.57491718963876115</c:v>
                </c:pt>
                <c:pt idx="378">
                  <c:v>0.57821071576116789</c:v>
                </c:pt>
                <c:pt idx="379">
                  <c:v>0.58151549416825599</c:v>
                </c:pt>
                <c:pt idx="380">
                  <c:v>0.58483153943415556</c:v>
                </c:pt>
                <c:pt idx="381">
                  <c:v>0.58815886612474122</c:v>
                </c:pt>
                <c:pt idx="382">
                  <c:v>0.59149748879764341</c:v>
                </c:pt>
                <c:pt idx="383">
                  <c:v>0.59484742200226082</c:v>
                </c:pt>
                <c:pt idx="384">
                  <c:v>0.59820868027977048</c:v>
                </c:pt>
                <c:pt idx="385">
                  <c:v>0.60158127816314078</c:v>
                </c:pt>
                <c:pt idx="386">
                  <c:v>0.60496523017714199</c:v>
                </c:pt>
                <c:pt idx="387">
                  <c:v>0.60836055083835827</c:v>
                </c:pt>
                <c:pt idx="388">
                  <c:v>0.61176725465519932</c:v>
                </c:pt>
                <c:pt idx="389">
                  <c:v>0.61518535612791292</c:v>
                </c:pt>
                <c:pt idx="390">
                  <c:v>0.61861486974859525</c:v>
                </c:pt>
                <c:pt idx="391">
                  <c:v>0.62205581000120425</c:v>
                </c:pt>
                <c:pt idx="392">
                  <c:v>0.62550819136157021</c:v>
                </c:pt>
                <c:pt idx="393">
                  <c:v>0.62897202829740861</c:v>
                </c:pt>
                <c:pt idx="394">
                  <c:v>0.63244733526833219</c:v>
                </c:pt>
                <c:pt idx="395">
                  <c:v>0.63593412672586147</c:v>
                </c:pt>
                <c:pt idx="396">
                  <c:v>0.6394324171134389</c:v>
                </c:pt>
                <c:pt idx="397">
                  <c:v>0.64294222086643926</c:v>
                </c:pt>
                <c:pt idx="398">
                  <c:v>0.64646355241218278</c:v>
                </c:pt>
                <c:pt idx="399">
                  <c:v>0.64999642616994657</c:v>
                </c:pt>
                <c:pt idx="400">
                  <c:v>0.65354085655097705</c:v>
                </c:pt>
                <c:pt idx="401">
                  <c:v>0.65709685795850281</c:v>
                </c:pt>
              </c:numCache>
            </c:numRef>
          </c:xVal>
          <c:yVal>
            <c:numRef>
              <c:f>'Beregninger scenarie 1'!$L$1538:$L$1939</c:f>
              <c:numCache>
                <c:formatCode>General</c:formatCode>
                <c:ptCount val="4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yVal>
          <c:smooth val="0"/>
        </c:ser>
        <c:ser>
          <c:idx val="2"/>
          <c:order val="2"/>
          <c:tx>
            <c:v>Vandspejlshøjde scenarie 1</c:v>
          </c:tx>
          <c:spPr>
            <a:ln>
              <a:solidFill>
                <a:srgbClr val="0070C0"/>
              </a:solidFill>
            </a:ln>
          </c:spPr>
          <c:marker>
            <c:symbol val="none"/>
          </c:marker>
          <c:xVal>
            <c:numRef>
              <c:f>'Beregninger scenarie 1'!$R$1538:$R$1939</c:f>
              <c:numCache>
                <c:formatCode>0.00</c:formatCode>
                <c:ptCount val="402"/>
                <c:pt idx="0">
                  <c:v>0</c:v>
                </c:pt>
                <c:pt idx="1">
                  <c:v>0</c:v>
                </c:pt>
                <c:pt idx="2">
                  <c:v>1.7864441069174497E-5</c:v>
                </c:pt>
                <c:pt idx="3">
                  <c:v>5.6710323944109348E-5</c:v>
                </c:pt>
                <c:pt idx="4">
                  <c:v>1.1146097769222942E-4</c:v>
                </c:pt>
                <c:pt idx="5">
                  <c:v>1.8003132084746043E-4</c:v>
                </c:pt>
                <c:pt idx="6">
                  <c:v>2.6114211754078208E-4</c:v>
                </c:pt>
                <c:pt idx="7">
                  <c:v>3.538958671018504E-4</c:v>
                </c:pt>
                <c:pt idx="8">
                  <c:v>4.5761522495803655E-4</c:v>
                </c:pt>
                <c:pt idx="9">
                  <c:v>5.7176476454580394E-4</c:v>
                </c:pt>
                <c:pt idx="10">
                  <c:v>6.9590746231845669E-4</c:v>
                </c:pt>
                <c:pt idx="11">
                  <c:v>8.2967815269952526E-4</c:v>
                </c:pt>
                <c:pt idx="12">
                  <c:v>9.7276621974415605E-4</c:v>
                </c:pt>
                <c:pt idx="13">
                  <c:v>1.1249037265338461E-3</c:v>
                </c:pt>
                <c:pt idx="14">
                  <c:v>1.2858569437929341E-3</c:v>
                </c:pt>
                <c:pt idx="15">
                  <c:v>1.4554201068938068E-3</c:v>
                </c:pt>
                <c:pt idx="16">
                  <c:v>1.6334106913215871E-3</c:v>
                </c:pt>
                <c:pt idx="17">
                  <c:v>1.819665756630911E-3</c:v>
                </c:pt>
                <c:pt idx="18">
                  <c:v>2.0140390629553614E-3</c:v>
                </c:pt>
                <c:pt idx="19">
                  <c:v>2.2163987592348387E-3</c:v>
                </c:pt>
                <c:pt idx="20">
                  <c:v>2.4266255031457585E-3</c:v>
                </c:pt>
                <c:pt idx="21">
                  <c:v>2.6446109128074606E-3</c:v>
                </c:pt>
                <c:pt idx="22">
                  <c:v>2.870256277467763E-3</c:v>
                </c:pt>
                <c:pt idx="23">
                  <c:v>3.1034714731610594E-3</c:v>
                </c:pt>
                <c:pt idx="24">
                  <c:v>3.3441740426173243E-3</c:v>
                </c:pt>
                <c:pt idx="25">
                  <c:v>3.5922884082672099E-3</c:v>
                </c:pt>
                <c:pt idx="26">
                  <c:v>3.8477451941924534E-3</c:v>
                </c:pt>
                <c:pt idx="27">
                  <c:v>4.1104806380756554E-3</c:v>
                </c:pt>
                <c:pt idx="28">
                  <c:v>4.3804360781243331E-3</c:v>
                </c:pt>
                <c:pt idx="29">
                  <c:v>4.6575575029343553E-3</c:v>
                </c:pt>
                <c:pt idx="30">
                  <c:v>4.9417951545645952E-3</c:v>
                </c:pt>
                <c:pt idx="31">
                  <c:v>5.233103176892624E-3</c:v>
                </c:pt>
                <c:pt idx="32">
                  <c:v>5.5314393027363924E-3</c:v>
                </c:pt>
                <c:pt idx="33">
                  <c:v>5.8367645743506759E-3</c:v>
                </c:pt>
                <c:pt idx="34">
                  <c:v>6.1490430928067708E-3</c:v>
                </c:pt>
                <c:pt idx="35">
                  <c:v>6.4682417924902284E-3</c:v>
                </c:pt>
                <c:pt idx="36">
                  <c:v>6.7943302375414027E-3</c:v>
                </c:pt>
                <c:pt idx="37">
                  <c:v>7.1272804375466896E-3</c:v>
                </c:pt>
                <c:pt idx="38">
                  <c:v>7.4670666801859541E-3</c:v>
                </c:pt>
                <c:pt idx="39">
                  <c:v>7.8136653788711471E-3</c:v>
                </c:pt>
                <c:pt idx="40">
                  <c:v>8.167054933685582E-3</c:v>
                </c:pt>
                <c:pt idx="41">
                  <c:v>8.5272156041631998E-3</c:v>
                </c:pt>
                <c:pt idx="42">
                  <c:v>8.8941293926406394E-3</c:v>
                </c:pt>
                <c:pt idx="43">
                  <c:v>9.2677799370785331E-3</c:v>
                </c:pt>
                <c:pt idx="44">
                  <c:v>9.6481524123874941E-3</c:v>
                </c:pt>
                <c:pt idx="45">
                  <c:v>1.0035233439412714E-2</c:v>
                </c:pt>
                <c:pt idx="46">
                  <c:v>1.0429011000832773E-2</c:v>
                </c:pt>
                <c:pt idx="47">
                  <c:v>1.0829474363315519E-2</c:v>
                </c:pt>
                <c:pt idx="48">
                  <c:v>1.123661400534921E-2</c:v>
                </c:pt>
                <c:pt idx="49">
                  <c:v>1.1650421550232484E-2</c:v>
                </c:pt>
                <c:pt idx="50">
                  <c:v>1.2070889703763233E-2</c:v>
                </c:pt>
                <c:pt idx="51">
                  <c:v>1.2498012196216077E-2</c:v>
                </c:pt>
                <c:pt idx="52">
                  <c:v>1.2931783728241239E-2</c:v>
                </c:pt>
                <c:pt idx="53">
                  <c:v>1.3372199920355411E-2</c:v>
                </c:pt>
                <c:pt idx="54">
                  <c:v>1.3819257265728892E-2</c:v>
                </c:pt>
                <c:pt idx="55">
                  <c:v>1.4272953086002021E-2</c:v>
                </c:pt>
                <c:pt idx="56">
                  <c:v>1.4733285489890575E-2</c:v>
                </c:pt>
                <c:pt idx="57">
                  <c:v>1.5200253334362274E-2</c:v>
                </c:pt>
                <c:pt idx="58">
                  <c:v>1.5673856188187257E-2</c:v>
                </c:pt>
                <c:pt idx="59">
                  <c:v>1.6154094297683386E-2</c:v>
                </c:pt>
                <c:pt idx="60">
                  <c:v>1.6640968554493717E-2</c:v>
                </c:pt>
                <c:pt idx="61">
                  <c:v>1.7134480465247657E-2</c:v>
                </c:pt>
                <c:pt idx="62">
                  <c:v>1.7634632122970496E-2</c:v>
                </c:pt>
                <c:pt idx="63">
                  <c:v>1.8141426180117784E-2</c:v>
                </c:pt>
                <c:pt idx="64">
                  <c:v>1.8654865823121158E-2</c:v>
                </c:pt>
                <c:pt idx="65">
                  <c:v>1.9174954748341987E-2</c:v>
                </c:pt>
                <c:pt idx="66">
                  <c:v>1.9701697139337677E-2</c:v>
                </c:pt>
                <c:pt idx="67">
                  <c:v>2.0235097645352924E-2</c:v>
                </c:pt>
                <c:pt idx="68">
                  <c:v>2.0775161360955557E-2</c:v>
                </c:pt>
                <c:pt idx="69">
                  <c:v>2.1321893806742688E-2</c:v>
                </c:pt>
                <c:pt idx="70">
                  <c:v>2.187530091104865E-2</c:v>
                </c:pt>
                <c:pt idx="71">
                  <c:v>2.243538899259153E-2</c:v>
                </c:pt>
                <c:pt idx="72">
                  <c:v>2.3002164743999867E-2</c:v>
                </c:pt>
                <c:pt idx="73">
                  <c:v>2.3575635216165212E-2</c:v>
                </c:pt>
                <c:pt idx="74">
                  <c:v>2.4155807803370566E-2</c:v>
                </c:pt>
                <c:pt idx="75">
                  <c:v>2.4742690229147938E-2</c:v>
                </c:pt>
                <c:pt idx="76">
                  <c:v>2.5336290532822037E-2</c:v>
                </c:pt>
                <c:pt idx="77">
                  <c:v>2.5936617056699682E-2</c:v>
                </c:pt>
                <c:pt idx="78">
                  <c:v>2.6543678433867623E-2</c:v>
                </c:pt>
                <c:pt idx="79">
                  <c:v>2.7157483576564171E-2</c:v>
                </c:pt>
                <c:pt idx="80">
                  <c:v>2.7778041665091652E-2</c:v>
                </c:pt>
                <c:pt idx="81">
                  <c:v>2.8405362137240063E-2</c:v>
                </c:pt>
                <c:pt idx="82">
                  <c:v>2.9039454678193063E-2</c:v>
                </c:pt>
                <c:pt idx="83">
                  <c:v>2.9680329210890359E-2</c:v>
                </c:pt>
                <c:pt idx="84">
                  <c:v>3.0327995886821394E-2</c:v>
                </c:pt>
                <c:pt idx="85">
                  <c:v>3.098246507722743E-2</c:v>
                </c:pt>
                <c:pt idx="86">
                  <c:v>3.164374736469034E-2</c:v>
                </c:pt>
                <c:pt idx="87">
                  <c:v>3.2311853535087712E-2</c:v>
                </c:pt>
                <c:pt idx="88">
                  <c:v>3.2986794569895263E-2</c:v>
                </c:pt>
                <c:pt idx="89">
                  <c:v>3.366858163881882E-2</c:v>
                </c:pt>
                <c:pt idx="90">
                  <c:v>3.4357226092738669E-2</c:v>
                </c:pt>
                <c:pt idx="91">
                  <c:v>3.5052739456951088E-2</c:v>
                </c:pt>
                <c:pt idx="92">
                  <c:v>3.5755133424691582E-2</c:v>
                </c:pt>
                <c:pt idx="93">
                  <c:v>3.6464419850926327E-2</c:v>
                </c:pt>
                <c:pt idx="94">
                  <c:v>3.7180610746398453E-2</c:v>
                </c:pt>
                <c:pt idx="95">
                  <c:v>3.7903718271916714E-2</c:v>
                </c:pt>
                <c:pt idx="96">
                  <c:v>3.8633754732874913E-2</c:v>
                </c:pt>
                <c:pt idx="97">
                  <c:v>3.9370732573991235E-2</c:v>
                </c:pt>
                <c:pt idx="98">
                  <c:v>4.0114664374256627E-2</c:v>
                </c:pt>
                <c:pt idx="99">
                  <c:v>4.0865562842082974E-2</c:v>
                </c:pt>
                <c:pt idx="100">
                  <c:v>4.1623440810641142E-2</c:v>
                </c:pt>
                <c:pt idx="101">
                  <c:v>4.2388311233380646E-2</c:v>
                </c:pt>
                <c:pt idx="102">
                  <c:v>4.3160187179722365E-2</c:v>
                </c:pt>
                <c:pt idx="103">
                  <c:v>4.3939081830916417E-2</c:v>
                </c:pt>
                <c:pt idx="104">
                  <c:v>4.472500847605787E-2</c:v>
                </c:pt>
                <c:pt idx="105">
                  <c:v>4.5517980508253127E-2</c:v>
                </c:pt>
                <c:pt idx="106">
                  <c:v>4.631801142093038E-2</c:v>
                </c:pt>
                <c:pt idx="107">
                  <c:v>4.7125114804287757E-2</c:v>
                </c:pt>
                <c:pt idx="108">
                  <c:v>4.793930434187299E-2</c:v>
                </c:pt>
                <c:pt idx="109">
                  <c:v>4.8760593807289414E-2</c:v>
                </c:pt>
                <c:pt idx="110">
                  <c:v>4.9588997061021933E-2</c:v>
                </c:pt>
                <c:pt idx="111">
                  <c:v>5.0424528047379069E-2</c:v>
                </c:pt>
                <c:pt idx="112">
                  <c:v>5.1267200791544856E-2</c:v>
                </c:pt>
                <c:pt idx="113">
                  <c:v>5.2117029396737E-2</c:v>
                </c:pt>
                <c:pt idx="114">
                  <c:v>5.297402804146633E-2</c:v>
                </c:pt>
                <c:pt idx="115">
                  <c:v>5.3838210976893404E-2</c:v>
                </c:pt>
                <c:pt idx="116">
                  <c:v>5.4709592524278441E-2</c:v>
                </c:pt>
                <c:pt idx="117">
                  <c:v>5.5588187072520515E-2</c:v>
                </c:pt>
                <c:pt idx="118">
                  <c:v>5.647400907578258E-2</c:v>
                </c:pt>
                <c:pt idx="119">
                  <c:v>5.736707305119889E-2</c:v>
                </c:pt>
                <c:pt idx="120">
                  <c:v>5.8267393576661032E-2</c:v>
                </c:pt>
                <c:pt idx="121">
                  <c:v>5.9174985288680371E-2</c:v>
                </c:pt>
                <c:pt idx="122">
                  <c:v>6.0089862880322843E-2</c:v>
                </c:pt>
                <c:pt idx="123">
                  <c:v>6.1012041099214001E-2</c:v>
                </c:pt>
                <c:pt idx="124">
                  <c:v>6.1941534745611253E-2</c:v>
                </c:pt>
                <c:pt idx="125">
                  <c:v>6.2878358670540591E-2</c:v>
                </c:pt>
                <c:pt idx="126">
                  <c:v>6.3822527773995816E-2</c:v>
                </c:pt>
                <c:pt idx="127">
                  <c:v>6.4774057003197091E-2</c:v>
                </c:pt>
                <c:pt idx="128">
                  <c:v>6.5732961350907282E-2</c:v>
                </c:pt>
                <c:pt idx="129">
                  <c:v>6.6699255853803485E-2</c:v>
                </c:pt>
                <c:pt idx="130">
                  <c:v>6.7672955590901793E-2</c:v>
                </c:pt>
                <c:pt idx="131">
                  <c:v>6.8654075682033397E-2</c:v>
                </c:pt>
                <c:pt idx="132">
                  <c:v>6.9642631286369869E-2</c:v>
                </c:pt>
                <c:pt idx="133">
                  <c:v>7.0638637600995924E-2</c:v>
                </c:pt>
                <c:pt idx="134">
                  <c:v>7.1642109859528291E-2</c:v>
                </c:pt>
                <c:pt idx="135">
                  <c:v>7.2653063330778103E-2</c:v>
                </c:pt>
                <c:pt idx="136">
                  <c:v>7.3671513317456472E-2</c:v>
                </c:pt>
                <c:pt idx="137">
                  <c:v>7.4697475154920159E-2</c:v>
                </c:pt>
                <c:pt idx="138">
                  <c:v>7.573096420995773E-2</c:v>
                </c:pt>
                <c:pt idx="139">
                  <c:v>7.6771995879612795E-2</c:v>
                </c:pt>
                <c:pt idx="140">
                  <c:v>7.7820585590044816E-2</c:v>
                </c:pt>
                <c:pt idx="141">
                  <c:v>7.8876748795424667E-2</c:v>
                </c:pt>
                <c:pt idx="142">
                  <c:v>7.994050097686474E-2</c:v>
                </c:pt>
                <c:pt idx="143">
                  <c:v>8.1011857641382107E-2</c:v>
                </c:pt>
                <c:pt idx="144">
                  <c:v>8.2090834320893161E-2</c:v>
                </c:pt>
                <c:pt idx="145">
                  <c:v>8.3177446571239308E-2</c:v>
                </c:pt>
                <c:pt idx="146">
                  <c:v>8.4271709971242198E-2</c:v>
                </c:pt>
                <c:pt idx="147">
                  <c:v>8.5373640121787595E-2</c:v>
                </c:pt>
                <c:pt idx="148">
                  <c:v>8.6483252644937197E-2</c:v>
                </c:pt>
                <c:pt idx="149">
                  <c:v>8.7600563183066707E-2</c:v>
                </c:pt>
                <c:pt idx="150">
                  <c:v>8.8725587398030312E-2</c:v>
                </c:pt>
                <c:pt idx="151">
                  <c:v>8.9858340970349643E-2</c:v>
                </c:pt>
                <c:pt idx="152">
                  <c:v>9.099883959842725E-2</c:v>
                </c:pt>
                <c:pt idx="153">
                  <c:v>9.214709899778345E-2</c:v>
                </c:pt>
                <c:pt idx="154">
                  <c:v>9.3303134900315152E-2</c:v>
                </c:pt>
                <c:pt idx="155">
                  <c:v>9.4466963053577407E-2</c:v>
                </c:pt>
                <c:pt idx="156">
                  <c:v>9.563859922008533E-2</c:v>
                </c:pt>
                <c:pt idx="157">
                  <c:v>9.6818059176636967E-2</c:v>
                </c:pt>
                <c:pt idx="158">
                  <c:v>9.8005358713655538E-2</c:v>
                </c:pt>
                <c:pt idx="159">
                  <c:v>9.9200513634551069E-2</c:v>
                </c:pt>
                <c:pt idx="160">
                  <c:v>0.10040353975510044</c:v>
                </c:pt>
                <c:pt idx="161">
                  <c:v>0.10161445290284539</c:v>
                </c:pt>
                <c:pt idx="162">
                  <c:v>0.10283326891650782</c:v>
                </c:pt>
                <c:pt idx="163">
                  <c:v>0.10406000364542214</c:v>
                </c:pt>
                <c:pt idx="164">
                  <c:v>0.10529467294898329</c:v>
                </c:pt>
                <c:pt idx="165">
                  <c:v>0.10653729269611137</c:v>
                </c:pt>
                <c:pt idx="166">
                  <c:v>0.10778787876473087</c:v>
                </c:pt>
                <c:pt idx="167">
                  <c:v>0.10904644704126507</c:v>
                </c:pt>
                <c:pt idx="168">
                  <c:v>0.11031301342014432</c:v>
                </c:pt>
                <c:pt idx="169">
                  <c:v>0.11158759380332894</c:v>
                </c:pt>
                <c:pt idx="170">
                  <c:v>0.11287020409984506</c:v>
                </c:pt>
                <c:pt idx="171">
                  <c:v>0.11416086022533349</c:v>
                </c:pt>
                <c:pt idx="172">
                  <c:v>0.1154595781016115</c:v>
                </c:pt>
                <c:pt idx="173">
                  <c:v>0.11676637365624698</c:v>
                </c:pt>
                <c:pt idx="174">
                  <c:v>0.11808126282214368</c:v>
                </c:pt>
                <c:pt idx="175">
                  <c:v>0.11940426153713959</c:v>
                </c:pt>
                <c:pt idx="176">
                  <c:v>0.1207353857436147</c:v>
                </c:pt>
                <c:pt idx="177">
                  <c:v>0.12207465138811072</c:v>
                </c:pt>
                <c:pt idx="178">
                  <c:v>0.12342207442096143</c:v>
                </c:pt>
                <c:pt idx="179">
                  <c:v>0.12477767079593245</c:v>
                </c:pt>
                <c:pt idx="180">
                  <c:v>0.12614145646987177</c:v>
                </c:pt>
                <c:pt idx="181">
                  <c:v>0.12751344740236939</c:v>
                </c:pt>
                <c:pt idx="182">
                  <c:v>0.12889365955542656</c:v>
                </c:pt>
                <c:pt idx="183">
                  <c:v>0.13028210889313394</c:v>
                </c:pt>
                <c:pt idx="184">
                  <c:v>0.13167881138135898</c:v>
                </c:pt>
                <c:pt idx="185">
                  <c:v>0.1330837829874412</c:v>
                </c:pt>
                <c:pt idx="186">
                  <c:v>0.13449703967989626</c:v>
                </c:pt>
                <c:pt idx="187">
                  <c:v>0.13591859742812815</c:v>
                </c:pt>
                <c:pt idx="188">
                  <c:v>0.13734847220214894</c:v>
                </c:pt>
                <c:pt idx="189">
                  <c:v>0.13878667997230629</c:v>
                </c:pt>
                <c:pt idx="190">
                  <c:v>0.14023323670901836</c:v>
                </c:pt>
                <c:pt idx="191">
                  <c:v>0.14168815838251619</c:v>
                </c:pt>
                <c:pt idx="192">
                  <c:v>0.14315146096259238</c:v>
                </c:pt>
                <c:pt idx="193">
                  <c:v>0.14462316041835716</c:v>
                </c:pt>
                <c:pt idx="194">
                  <c:v>0.14610327271800108</c:v>
                </c:pt>
                <c:pt idx="195">
                  <c:v>0.14759181382856398</c:v>
                </c:pt>
                <c:pt idx="196">
                  <c:v>0.14908879971570968</c:v>
                </c:pt>
                <c:pt idx="197">
                  <c:v>0.15059424634350785</c:v>
                </c:pt>
                <c:pt idx="198">
                  <c:v>0.15210816967422075</c:v>
                </c:pt>
                <c:pt idx="199">
                  <c:v>0.15363058566809643</c:v>
                </c:pt>
                <c:pt idx="200">
                  <c:v>0.15516151028316702</c:v>
                </c:pt>
                <c:pt idx="201">
                  <c:v>0.15670095947505261</c:v>
                </c:pt>
                <c:pt idx="202">
                  <c:v>0.1582489491967706</c:v>
                </c:pt>
                <c:pt idx="203">
                  <c:v>0.15980549539855018</c:v>
                </c:pt>
                <c:pt idx="204">
                  <c:v>0.16137061402765121</c:v>
                </c:pt>
                <c:pt idx="205">
                  <c:v>0.16294432102818879</c:v>
                </c:pt>
                <c:pt idx="206">
                  <c:v>0.1645266323409621</c:v>
                </c:pt>
                <c:pt idx="207">
                  <c:v>0.16611756390328811</c:v>
                </c:pt>
                <c:pt idx="208">
                  <c:v>0.16771713164883925</c:v>
                </c:pt>
                <c:pt idx="209">
                  <c:v>0.16932535150748598</c:v>
                </c:pt>
                <c:pt idx="210">
                  <c:v>0.17094223940514361</c:v>
                </c:pt>
                <c:pt idx="211">
                  <c:v>0.17256781126362306</c:v>
                </c:pt>
                <c:pt idx="212">
                  <c:v>0.1742020830004852</c:v>
                </c:pt>
                <c:pt idx="213">
                  <c:v>0.17584507052890005</c:v>
                </c:pt>
                <c:pt idx="214">
                  <c:v>0.17749678975750932</c:v>
                </c:pt>
                <c:pt idx="215">
                  <c:v>0.17915725659029247</c:v>
                </c:pt>
                <c:pt idx="216">
                  <c:v>0.18082648692643657</c:v>
                </c:pt>
                <c:pt idx="217">
                  <c:v>0.18250449666020979</c:v>
                </c:pt>
                <c:pt idx="218">
                  <c:v>0.18419130168083842</c:v>
                </c:pt>
                <c:pt idx="219">
                  <c:v>0.18588691787238673</c:v>
                </c:pt>
                <c:pt idx="220">
                  <c:v>0.18759136111364064</c:v>
                </c:pt>
                <c:pt idx="221">
                  <c:v>0.18930464727799406</c:v>
                </c:pt>
                <c:pt idx="222">
                  <c:v>0.19102679223333899</c:v>
                </c:pt>
                <c:pt idx="223">
                  <c:v>0.19275781184195809</c:v>
                </c:pt>
                <c:pt idx="224">
                  <c:v>0.1944977219604202</c:v>
                </c:pt>
                <c:pt idx="225">
                  <c:v>0.19624653843947884</c:v>
                </c:pt>
                <c:pt idx="226">
                  <c:v>0.19800427712397373</c:v>
                </c:pt>
                <c:pt idx="227">
                  <c:v>0.19977095385273488</c:v>
                </c:pt>
                <c:pt idx="228">
                  <c:v>0.20154658445848891</c:v>
                </c:pt>
                <c:pt idx="229">
                  <c:v>0.20333118476776846</c:v>
                </c:pt>
                <c:pt idx="230">
                  <c:v>0.20512477060082415</c:v>
                </c:pt>
                <c:pt idx="231">
                  <c:v>0.20692735777153873</c:v>
                </c:pt>
                <c:pt idx="232">
                  <c:v>0.20873896208734341</c:v>
                </c:pt>
                <c:pt idx="233">
                  <c:v>0.21055959934913721</c:v>
                </c:pt>
                <c:pt idx="234">
                  <c:v>0.21238928535120788</c:v>
                </c:pt>
                <c:pt idx="235">
                  <c:v>0.21422803588115572</c:v>
                </c:pt>
                <c:pt idx="236">
                  <c:v>0.21607586671981874</c:v>
                </c:pt>
                <c:pt idx="237">
                  <c:v>0.21793279364120052</c:v>
                </c:pt>
                <c:pt idx="238">
                  <c:v>0.21979883241240025</c:v>
                </c:pt>
                <c:pt idx="239">
                  <c:v>0.22167399879354432</c:v>
                </c:pt>
                <c:pt idx="240">
                  <c:v>0.22355830853771988</c:v>
                </c:pt>
                <c:pt idx="241">
                  <c:v>0.22545177739091057</c:v>
                </c:pt>
                <c:pt idx="242">
                  <c:v>0.22735442109193438</c:v>
                </c:pt>
                <c:pt idx="243">
                  <c:v>0.22926625537238243</c:v>
                </c:pt>
                <c:pt idx="244">
                  <c:v>0.23118729595656048</c:v>
                </c:pt>
                <c:pt idx="245">
                  <c:v>0.23311755856143146</c:v>
                </c:pt>
                <c:pt idx="246">
                  <c:v>0.23505705889656023</c:v>
                </c:pt>
                <c:pt idx="247">
                  <c:v>0.23700581266405946</c:v>
                </c:pt>
                <c:pt idx="248">
                  <c:v>0.2389638355585377</c:v>
                </c:pt>
                <c:pt idx="249">
                  <c:v>0.24093114326704823</c:v>
                </c:pt>
                <c:pt idx="250">
                  <c:v>0.24290775146904062</c:v>
                </c:pt>
                <c:pt idx="251">
                  <c:v>0.24489367583631236</c:v>
                </c:pt>
                <c:pt idx="252">
                  <c:v>0.24688893203296317</c:v>
                </c:pt>
                <c:pt idx="253">
                  <c:v>0.24889353571534961</c:v>
                </c:pt>
                <c:pt idx="254">
                  <c:v>0.25090750253204275</c:v>
                </c:pt>
                <c:pt idx="255">
                  <c:v>0.25293084812378502</c:v>
                </c:pt>
                <c:pt idx="256">
                  <c:v>0.25496358812344994</c:v>
                </c:pt>
                <c:pt idx="257">
                  <c:v>0.25700573815600275</c:v>
                </c:pt>
                <c:pt idx="258">
                  <c:v>0.25905731383846226</c:v>
                </c:pt>
                <c:pt idx="259">
                  <c:v>0.26111833077986396</c:v>
                </c:pt>
                <c:pt idx="260">
                  <c:v>0.26318880458122385</c:v>
                </c:pt>
                <c:pt idx="261">
                  <c:v>0.26526875083550416</c:v>
                </c:pt>
                <c:pt idx="262">
                  <c:v>0.26735818512758042</c:v>
                </c:pt>
                <c:pt idx="263">
                  <c:v>0.26945712303420805</c:v>
                </c:pt>
                <c:pt idx="264">
                  <c:v>0.27156558012399223</c:v>
                </c:pt>
                <c:pt idx="265">
                  <c:v>0.27368357195735687</c:v>
                </c:pt>
                <c:pt idx="266">
                  <c:v>0.27581111408651632</c:v>
                </c:pt>
                <c:pt idx="267">
                  <c:v>0.27794822205544656</c:v>
                </c:pt>
                <c:pt idx="268">
                  <c:v>0.28009491139985848</c:v>
                </c:pt>
                <c:pt idx="269">
                  <c:v>0.28225119764717133</c:v>
                </c:pt>
                <c:pt idx="270">
                  <c:v>0.28441709631648832</c:v>
                </c:pt>
                <c:pt idx="271">
                  <c:v>0.28659262291857163</c:v>
                </c:pt>
                <c:pt idx="272">
                  <c:v>0.28877779295581901</c:v>
                </c:pt>
                <c:pt idx="273">
                  <c:v>0.29097262192224177</c:v>
                </c:pt>
                <c:pt idx="274">
                  <c:v>0.29317712530344298</c:v>
                </c:pt>
                <c:pt idx="275">
                  <c:v>0.29539131857659651</c:v>
                </c:pt>
                <c:pt idx="276">
                  <c:v>0.297615217210427</c:v>
                </c:pt>
                <c:pt idx="277">
                  <c:v>0.2998488366651908</c:v>
                </c:pt>
                <c:pt idx="278">
                  <c:v>0.30209219239265794</c:v>
                </c:pt>
                <c:pt idx="279">
                  <c:v>0.30434529983609404</c:v>
                </c:pt>
                <c:pt idx="280">
                  <c:v>0.3066081744302433</c:v>
                </c:pt>
                <c:pt idx="281">
                  <c:v>0.30888083160131291</c:v>
                </c:pt>
                <c:pt idx="282">
                  <c:v>0.31116328676695687</c:v>
                </c:pt>
                <c:pt idx="283">
                  <c:v>0.3134555553362624</c:v>
                </c:pt>
                <c:pt idx="284">
                  <c:v>0.3157576527097346</c:v>
                </c:pt>
                <c:pt idx="285">
                  <c:v>0.31806959427928355</c:v>
                </c:pt>
                <c:pt idx="286">
                  <c:v>0.32039139542821177</c:v>
                </c:pt>
                <c:pt idx="287">
                  <c:v>0.32272307153120211</c:v>
                </c:pt>
                <c:pt idx="288">
                  <c:v>0.3250646379543059</c:v>
                </c:pt>
                <c:pt idx="289">
                  <c:v>0.32741611005493193</c:v>
                </c:pt>
                <c:pt idx="290">
                  <c:v>0.32977750318183696</c:v>
                </c:pt>
                <c:pt idx="291">
                  <c:v>0.3321488326751153</c:v>
                </c:pt>
                <c:pt idx="292">
                  <c:v>0.33453011386618953</c:v>
                </c:pt>
                <c:pt idx="293">
                  <c:v>0.33692136207780221</c:v>
                </c:pt>
                <c:pt idx="294">
                  <c:v>0.33932259262400821</c:v>
                </c:pt>
                <c:pt idx="295">
                  <c:v>0.34173382081016618</c:v>
                </c:pt>
                <c:pt idx="296">
                  <c:v>0.34415506193293238</c:v>
                </c:pt>
                <c:pt idx="297">
                  <c:v>0.34658633128025329</c:v>
                </c:pt>
                <c:pt idx="298">
                  <c:v>0.34902764413136061</c:v>
                </c:pt>
                <c:pt idx="299">
                  <c:v>0.35147901575676482</c:v>
                </c:pt>
                <c:pt idx="300">
                  <c:v>0.35394046141825058</c:v>
                </c:pt>
                <c:pt idx="301">
                  <c:v>0.35641199636887161</c:v>
                </c:pt>
                <c:pt idx="302">
                  <c:v>0.35889363585294709</c:v>
                </c:pt>
                <c:pt idx="303">
                  <c:v>0.36138539510605738</c:v>
                </c:pt>
                <c:pt idx="304">
                  <c:v>0.36388728935504072</c:v>
                </c:pt>
                <c:pt idx="305">
                  <c:v>0.36639933381799078</c:v>
                </c:pt>
                <c:pt idx="306">
                  <c:v>0.36892154370425362</c:v>
                </c:pt>
                <c:pt idx="307">
                  <c:v>0.37145393421442613</c:v>
                </c:pt>
                <c:pt idx="308">
                  <c:v>0.37399652054035326</c:v>
                </c:pt>
                <c:pt idx="309">
                  <c:v>0.37654931786512785</c:v>
                </c:pt>
                <c:pt idx="310">
                  <c:v>0.37911234136308908</c:v>
                </c:pt>
                <c:pt idx="311">
                  <c:v>0.38168560619982173</c:v>
                </c:pt>
                <c:pt idx="312">
                  <c:v>0.38426912753215642</c:v>
                </c:pt>
                <c:pt idx="313">
                  <c:v>0.38686292050816884</c:v>
                </c:pt>
                <c:pt idx="314">
                  <c:v>0.3894670002671809</c:v>
                </c:pt>
                <c:pt idx="315">
                  <c:v>0.39208138193976155</c:v>
                </c:pt>
                <c:pt idx="316">
                  <c:v>0.39470608064772728</c:v>
                </c:pt>
                <c:pt idx="317">
                  <c:v>0.39734111150414336</c:v>
                </c:pt>
                <c:pt idx="318">
                  <c:v>0.39998648961332656</c:v>
                </c:pt>
                <c:pt idx="319">
                  <c:v>0.40264223007084621</c:v>
                </c:pt>
                <c:pt idx="320">
                  <c:v>0.40530834796352655</c:v>
                </c:pt>
                <c:pt idx="321">
                  <c:v>0.40798485836944959</c:v>
                </c:pt>
                <c:pt idx="322">
                  <c:v>0.41067177635795826</c:v>
                </c:pt>
                <c:pt idx="323">
                  <c:v>0.41336911698965867</c:v>
                </c:pt>
                <c:pt idx="324">
                  <c:v>0.4160768953164235</c:v>
                </c:pt>
                <c:pt idx="325">
                  <c:v>0.41879512638139704</c:v>
                </c:pt>
                <c:pt idx="326">
                  <c:v>0.42152382521899717</c:v>
                </c:pt>
                <c:pt idx="327">
                  <c:v>0.42426300685492113</c:v>
                </c:pt>
                <c:pt idx="328">
                  <c:v>0.42701268630614864</c:v>
                </c:pt>
                <c:pt idx="329">
                  <c:v>0.42977287858094748</c:v>
                </c:pt>
                <c:pt idx="330">
                  <c:v>0.43254359867887737</c:v>
                </c:pt>
                <c:pt idx="331">
                  <c:v>0.4353248615907962</c:v>
                </c:pt>
                <c:pt idx="332">
                  <c:v>0.43811668229886408</c:v>
                </c:pt>
                <c:pt idx="333">
                  <c:v>0.44091907577655004</c:v>
                </c:pt>
                <c:pt idx="334">
                  <c:v>0.44373205698863666</c:v>
                </c:pt>
                <c:pt idx="335">
                  <c:v>0.44655564089122668</c:v>
                </c:pt>
                <c:pt idx="336">
                  <c:v>0.44938984243174906</c:v>
                </c:pt>
                <c:pt idx="337">
                  <c:v>0.45223467654896476</c:v>
                </c:pt>
                <c:pt idx="338">
                  <c:v>0.4550901581729741</c:v>
                </c:pt>
                <c:pt idx="339">
                  <c:v>0.45795630222522249</c:v>
                </c:pt>
                <c:pt idx="340">
                  <c:v>0.46083312361850814</c:v>
                </c:pt>
                <c:pt idx="341">
                  <c:v>0.46372063725698842</c:v>
                </c:pt>
                <c:pt idx="342">
                  <c:v>0.46661885803618758</c:v>
                </c:pt>
                <c:pt idx="343">
                  <c:v>0.46952780084300394</c:v>
                </c:pt>
                <c:pt idx="344">
                  <c:v>0.47244748055571695</c:v>
                </c:pt>
                <c:pt idx="345">
                  <c:v>0.47537791204399615</c:v>
                </c:pt>
                <c:pt idx="346">
                  <c:v>0.47831911016890744</c:v>
                </c:pt>
                <c:pt idx="347">
                  <c:v>0.48127108978292266</c:v>
                </c:pt>
                <c:pt idx="348">
                  <c:v>0.48423386572992605</c:v>
                </c:pt>
                <c:pt idx="349">
                  <c:v>0.4872074528452246</c:v>
                </c:pt>
                <c:pt idx="350">
                  <c:v>0.49019186595555397</c:v>
                </c:pt>
                <c:pt idx="351">
                  <c:v>0.49318711987908964</c:v>
                </c:pt>
                <c:pt idx="352">
                  <c:v>0.4961932294254538</c:v>
                </c:pt>
                <c:pt idx="353">
                  <c:v>0.49921020939572519</c:v>
                </c:pt>
                <c:pt idx="354">
                  <c:v>0.50223807458244729</c:v>
                </c:pt>
                <c:pt idx="355">
                  <c:v>0.50527683976963822</c:v>
                </c:pt>
                <c:pt idx="356">
                  <c:v>0.50832651973279919</c:v>
                </c:pt>
                <c:pt idx="357">
                  <c:v>0.51138712923892438</c:v>
                </c:pt>
                <c:pt idx="358">
                  <c:v>0.51445868304651032</c:v>
                </c:pt>
                <c:pt idx="359">
                  <c:v>0.51754119590556502</c:v>
                </c:pt>
                <c:pt idx="360">
                  <c:v>0.52063468255761836</c:v>
                </c:pt>
                <c:pt idx="361">
                  <c:v>0.52373915773573065</c:v>
                </c:pt>
                <c:pt idx="362">
                  <c:v>0.52685463616450401</c:v>
                </c:pt>
                <c:pt idx="363">
                  <c:v>0.52998113256009127</c:v>
                </c:pt>
                <c:pt idx="364">
                  <c:v>0.5331186616302066</c:v>
                </c:pt>
                <c:pt idx="365">
                  <c:v>0.5362672380741349</c:v>
                </c:pt>
                <c:pt idx="366">
                  <c:v>0.53942687658274324</c:v>
                </c:pt>
                <c:pt idx="367">
                  <c:v>0.54259759183848999</c:v>
                </c:pt>
                <c:pt idx="368">
                  <c:v>0.54577939851543611</c:v>
                </c:pt>
                <c:pt idx="369">
                  <c:v>0.54897231127925528</c:v>
                </c:pt>
                <c:pt idx="370">
                  <c:v>0.55217634478724453</c:v>
                </c:pt>
                <c:pt idx="371">
                  <c:v>0.55539151368833495</c:v>
                </c:pt>
                <c:pt idx="372">
                  <c:v>0.55861783262310261</c:v>
                </c:pt>
                <c:pt idx="373">
                  <c:v>0.56185531622377882</c:v>
                </c:pt>
                <c:pt idx="374">
                  <c:v>0.56510397911426191</c:v>
                </c:pt>
                <c:pt idx="375">
                  <c:v>0.56836383591012729</c:v>
                </c:pt>
                <c:pt idx="376">
                  <c:v>0.57163490121863914</c:v>
                </c:pt>
                <c:pt idx="377">
                  <c:v>0.57491718963876115</c:v>
                </c:pt>
                <c:pt idx="378">
                  <c:v>0.57821071576116789</c:v>
                </c:pt>
                <c:pt idx="379">
                  <c:v>0.58151549416825599</c:v>
                </c:pt>
                <c:pt idx="380">
                  <c:v>0.58483153943415556</c:v>
                </c:pt>
                <c:pt idx="381">
                  <c:v>0.58815886612474122</c:v>
                </c:pt>
                <c:pt idx="382">
                  <c:v>0.59149748879764341</c:v>
                </c:pt>
                <c:pt idx="383">
                  <c:v>0.59484742200226082</c:v>
                </c:pt>
                <c:pt idx="384">
                  <c:v>0.59820868027977048</c:v>
                </c:pt>
                <c:pt idx="385">
                  <c:v>0.60158127816314078</c:v>
                </c:pt>
                <c:pt idx="386">
                  <c:v>0.60496523017714199</c:v>
                </c:pt>
                <c:pt idx="387">
                  <c:v>0.60836055083835827</c:v>
                </c:pt>
                <c:pt idx="388">
                  <c:v>0.61176725465519932</c:v>
                </c:pt>
                <c:pt idx="389">
                  <c:v>0.61518535612791292</c:v>
                </c:pt>
                <c:pt idx="390">
                  <c:v>0.61861486974859525</c:v>
                </c:pt>
                <c:pt idx="391">
                  <c:v>0.62205581000120425</c:v>
                </c:pt>
                <c:pt idx="392">
                  <c:v>0.62550819136157021</c:v>
                </c:pt>
                <c:pt idx="393">
                  <c:v>0.62897202829740861</c:v>
                </c:pt>
                <c:pt idx="394">
                  <c:v>0.63244733526833219</c:v>
                </c:pt>
                <c:pt idx="395">
                  <c:v>0.63593412672586147</c:v>
                </c:pt>
                <c:pt idx="396">
                  <c:v>0.6394324171134389</c:v>
                </c:pt>
                <c:pt idx="397">
                  <c:v>0.64294222086643926</c:v>
                </c:pt>
                <c:pt idx="398">
                  <c:v>0.64646355241218278</c:v>
                </c:pt>
                <c:pt idx="399">
                  <c:v>0.64999642616994657</c:v>
                </c:pt>
                <c:pt idx="400">
                  <c:v>0.65354085655097705</c:v>
                </c:pt>
                <c:pt idx="401">
                  <c:v>0.65709685795850281</c:v>
                </c:pt>
              </c:numCache>
            </c:numRef>
          </c:xVal>
          <c:yVal>
            <c:numRef>
              <c:f>'Beregninger scenarie 1'!$M$1538:$M$1939</c:f>
              <c:numCache>
                <c:formatCode>General</c:formatCode>
                <c:ptCount val="40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numCache>
            </c:numRef>
          </c:yVal>
          <c:smooth val="0"/>
        </c:ser>
        <c:ser>
          <c:idx val="3"/>
          <c:order val="3"/>
          <c:tx>
            <c:v>l/s/ha i fht vandstand scenarie 2</c:v>
          </c:tx>
          <c:spPr>
            <a:ln>
              <a:solidFill>
                <a:srgbClr val="FF0000"/>
              </a:solidFill>
              <a:prstDash val="sysDash"/>
            </a:ln>
          </c:spPr>
          <c:marker>
            <c:symbol val="none"/>
          </c:marker>
          <c:xVal>
            <c:numRef>
              <c:f>'Beregninger scenarie 2'!$R$1538:$R$1939</c:f>
              <c:numCache>
                <c:formatCode>0.00</c:formatCode>
                <c:ptCount val="402"/>
                <c:pt idx="0">
                  <c:v>0</c:v>
                </c:pt>
                <c:pt idx="1">
                  <c:v>0</c:v>
                </c:pt>
                <c:pt idx="2">
                  <c:v>1.7864441069174497E-5</c:v>
                </c:pt>
                <c:pt idx="3">
                  <c:v>5.6710323944109348E-5</c:v>
                </c:pt>
                <c:pt idx="4">
                  <c:v>1.1146097769222942E-4</c:v>
                </c:pt>
                <c:pt idx="5">
                  <c:v>1.8003132084746043E-4</c:v>
                </c:pt>
                <c:pt idx="6">
                  <c:v>2.6114211754078208E-4</c:v>
                </c:pt>
                <c:pt idx="7">
                  <c:v>3.538958671018504E-4</c:v>
                </c:pt>
                <c:pt idx="8">
                  <c:v>4.5761522495803655E-4</c:v>
                </c:pt>
                <c:pt idx="9">
                  <c:v>5.7176476454580394E-4</c:v>
                </c:pt>
                <c:pt idx="10">
                  <c:v>6.9590746231845669E-4</c:v>
                </c:pt>
                <c:pt idx="11">
                  <c:v>8.2967815269952526E-4</c:v>
                </c:pt>
                <c:pt idx="12">
                  <c:v>9.7276621974415605E-4</c:v>
                </c:pt>
                <c:pt idx="13">
                  <c:v>1.1249037265338461E-3</c:v>
                </c:pt>
                <c:pt idx="14">
                  <c:v>1.2858569437929341E-3</c:v>
                </c:pt>
                <c:pt idx="15">
                  <c:v>1.4554201068938068E-3</c:v>
                </c:pt>
                <c:pt idx="16">
                  <c:v>1.6334106913215871E-3</c:v>
                </c:pt>
                <c:pt idx="17">
                  <c:v>1.819665756630911E-3</c:v>
                </c:pt>
                <c:pt idx="18">
                  <c:v>2.0140390629553614E-3</c:v>
                </c:pt>
                <c:pt idx="19">
                  <c:v>2.2163987592348387E-3</c:v>
                </c:pt>
                <c:pt idx="20">
                  <c:v>2.4266255031457585E-3</c:v>
                </c:pt>
                <c:pt idx="21">
                  <c:v>2.6446109128074606E-3</c:v>
                </c:pt>
                <c:pt idx="22">
                  <c:v>2.870256277467763E-3</c:v>
                </c:pt>
                <c:pt idx="23">
                  <c:v>3.1034714731610594E-3</c:v>
                </c:pt>
                <c:pt idx="24">
                  <c:v>3.3441740426173243E-3</c:v>
                </c:pt>
                <c:pt idx="25">
                  <c:v>3.5922884082672099E-3</c:v>
                </c:pt>
                <c:pt idx="26">
                  <c:v>3.8477451941924534E-3</c:v>
                </c:pt>
                <c:pt idx="27">
                  <c:v>4.1104806380756554E-3</c:v>
                </c:pt>
                <c:pt idx="28">
                  <c:v>4.3804360781243331E-3</c:v>
                </c:pt>
                <c:pt idx="29">
                  <c:v>4.6575575029343553E-3</c:v>
                </c:pt>
                <c:pt idx="30">
                  <c:v>4.9417951545645952E-3</c:v>
                </c:pt>
                <c:pt idx="31">
                  <c:v>5.233103176892624E-3</c:v>
                </c:pt>
                <c:pt idx="32">
                  <c:v>5.5314393027363924E-3</c:v>
                </c:pt>
                <c:pt idx="33">
                  <c:v>5.8367645743506759E-3</c:v>
                </c:pt>
                <c:pt idx="34">
                  <c:v>6.1490430928067708E-3</c:v>
                </c:pt>
                <c:pt idx="35">
                  <c:v>6.4682417924902284E-3</c:v>
                </c:pt>
                <c:pt idx="36">
                  <c:v>6.7943302375414027E-3</c:v>
                </c:pt>
                <c:pt idx="37">
                  <c:v>7.1272804375466896E-3</c:v>
                </c:pt>
                <c:pt idx="38">
                  <c:v>7.4670666801859541E-3</c:v>
                </c:pt>
                <c:pt idx="39">
                  <c:v>7.8136653788711471E-3</c:v>
                </c:pt>
                <c:pt idx="40">
                  <c:v>8.167054933685582E-3</c:v>
                </c:pt>
                <c:pt idx="41">
                  <c:v>8.5272156041631998E-3</c:v>
                </c:pt>
                <c:pt idx="42">
                  <c:v>8.8941293926406394E-3</c:v>
                </c:pt>
                <c:pt idx="43">
                  <c:v>9.2677799370785331E-3</c:v>
                </c:pt>
                <c:pt idx="44">
                  <c:v>9.6481524123874941E-3</c:v>
                </c:pt>
                <c:pt idx="45">
                  <c:v>1.0035233439412714E-2</c:v>
                </c:pt>
                <c:pt idx="46">
                  <c:v>1.0429011000832773E-2</c:v>
                </c:pt>
                <c:pt idx="47">
                  <c:v>1.0829474363315519E-2</c:v>
                </c:pt>
                <c:pt idx="48">
                  <c:v>1.123661400534921E-2</c:v>
                </c:pt>
                <c:pt idx="49">
                  <c:v>1.1650421550232484E-2</c:v>
                </c:pt>
                <c:pt idx="50">
                  <c:v>1.2070889703763233E-2</c:v>
                </c:pt>
                <c:pt idx="51">
                  <c:v>1.2498012196216077E-2</c:v>
                </c:pt>
                <c:pt idx="52">
                  <c:v>1.2931783728241239E-2</c:v>
                </c:pt>
                <c:pt idx="53">
                  <c:v>1.3372199920355411E-2</c:v>
                </c:pt>
                <c:pt idx="54">
                  <c:v>1.3819257265728892E-2</c:v>
                </c:pt>
                <c:pt idx="55">
                  <c:v>1.4272953086002021E-2</c:v>
                </c:pt>
                <c:pt idx="56">
                  <c:v>1.4733285489890575E-2</c:v>
                </c:pt>
                <c:pt idx="57">
                  <c:v>1.5200253334362274E-2</c:v>
                </c:pt>
                <c:pt idx="58">
                  <c:v>1.5673856188187257E-2</c:v>
                </c:pt>
                <c:pt idx="59">
                  <c:v>1.6154094297683386E-2</c:v>
                </c:pt>
                <c:pt idx="60">
                  <c:v>1.6640968554493717E-2</c:v>
                </c:pt>
                <c:pt idx="61">
                  <c:v>1.7134480465247657E-2</c:v>
                </c:pt>
                <c:pt idx="62">
                  <c:v>1.7634632122970496E-2</c:v>
                </c:pt>
                <c:pt idx="63">
                  <c:v>1.8141426180117784E-2</c:v>
                </c:pt>
                <c:pt idx="64">
                  <c:v>1.8654865823121158E-2</c:v>
                </c:pt>
                <c:pt idx="65">
                  <c:v>1.9174954748341987E-2</c:v>
                </c:pt>
                <c:pt idx="66">
                  <c:v>1.9701697139337677E-2</c:v>
                </c:pt>
                <c:pt idx="67">
                  <c:v>2.0235097645352924E-2</c:v>
                </c:pt>
                <c:pt idx="68">
                  <c:v>2.0775161360955557E-2</c:v>
                </c:pt>
                <c:pt idx="69">
                  <c:v>2.1321893806742688E-2</c:v>
                </c:pt>
                <c:pt idx="70">
                  <c:v>2.187530091104865E-2</c:v>
                </c:pt>
                <c:pt idx="71">
                  <c:v>2.243538899259153E-2</c:v>
                </c:pt>
                <c:pt idx="72">
                  <c:v>2.3002164743999867E-2</c:v>
                </c:pt>
                <c:pt idx="73">
                  <c:v>2.3575635216165212E-2</c:v>
                </c:pt>
                <c:pt idx="74">
                  <c:v>2.4155807803370566E-2</c:v>
                </c:pt>
                <c:pt idx="75">
                  <c:v>2.4742690229147938E-2</c:v>
                </c:pt>
                <c:pt idx="76">
                  <c:v>2.5336290532822037E-2</c:v>
                </c:pt>
                <c:pt idx="77">
                  <c:v>2.5936617056699682E-2</c:v>
                </c:pt>
                <c:pt idx="78">
                  <c:v>2.6543678433867623E-2</c:v>
                </c:pt>
                <c:pt idx="79">
                  <c:v>2.7157483576564171E-2</c:v>
                </c:pt>
                <c:pt idx="80">
                  <c:v>2.7778041665091652E-2</c:v>
                </c:pt>
                <c:pt idx="81">
                  <c:v>2.8405362137240063E-2</c:v>
                </c:pt>
                <c:pt idx="82">
                  <c:v>2.9039454678193063E-2</c:v>
                </c:pt>
                <c:pt idx="83">
                  <c:v>2.9680329210890359E-2</c:v>
                </c:pt>
                <c:pt idx="84">
                  <c:v>3.0327995886821394E-2</c:v>
                </c:pt>
                <c:pt idx="85">
                  <c:v>3.098246507722743E-2</c:v>
                </c:pt>
                <c:pt idx="86">
                  <c:v>3.164374736469034E-2</c:v>
                </c:pt>
                <c:pt idx="87">
                  <c:v>3.2311853535087712E-2</c:v>
                </c:pt>
                <c:pt idx="88">
                  <c:v>3.2986794569895263E-2</c:v>
                </c:pt>
                <c:pt idx="89">
                  <c:v>3.366858163881882E-2</c:v>
                </c:pt>
                <c:pt idx="90">
                  <c:v>3.4357226092738669E-2</c:v>
                </c:pt>
                <c:pt idx="91">
                  <c:v>3.5052739456951088E-2</c:v>
                </c:pt>
                <c:pt idx="92">
                  <c:v>3.5755133424691582E-2</c:v>
                </c:pt>
                <c:pt idx="93">
                  <c:v>3.6464419850926327E-2</c:v>
                </c:pt>
                <c:pt idx="94">
                  <c:v>3.7180610746398453E-2</c:v>
                </c:pt>
                <c:pt idx="95">
                  <c:v>3.7903718271916714E-2</c:v>
                </c:pt>
                <c:pt idx="96">
                  <c:v>3.8633754732874913E-2</c:v>
                </c:pt>
                <c:pt idx="97">
                  <c:v>3.9370732573991235E-2</c:v>
                </c:pt>
                <c:pt idx="98">
                  <c:v>4.0114664374256627E-2</c:v>
                </c:pt>
                <c:pt idx="99">
                  <c:v>4.0865562842082974E-2</c:v>
                </c:pt>
                <c:pt idx="100">
                  <c:v>4.1623440810641142E-2</c:v>
                </c:pt>
                <c:pt idx="101">
                  <c:v>4.2388311233380646E-2</c:v>
                </c:pt>
                <c:pt idx="102">
                  <c:v>4.3160187179722365E-2</c:v>
                </c:pt>
                <c:pt idx="103">
                  <c:v>4.3939081830916417E-2</c:v>
                </c:pt>
                <c:pt idx="104">
                  <c:v>4.472500847605787E-2</c:v>
                </c:pt>
                <c:pt idx="105">
                  <c:v>4.5517980508253127E-2</c:v>
                </c:pt>
                <c:pt idx="106">
                  <c:v>4.631801142093038E-2</c:v>
                </c:pt>
                <c:pt idx="107">
                  <c:v>4.7125114804287757E-2</c:v>
                </c:pt>
                <c:pt idx="108">
                  <c:v>4.793930434187299E-2</c:v>
                </c:pt>
                <c:pt idx="109">
                  <c:v>4.8760593807289414E-2</c:v>
                </c:pt>
                <c:pt idx="110">
                  <c:v>4.9588997061021933E-2</c:v>
                </c:pt>
                <c:pt idx="111">
                  <c:v>5.0424528047379069E-2</c:v>
                </c:pt>
                <c:pt idx="112">
                  <c:v>5.1267200791544856E-2</c:v>
                </c:pt>
                <c:pt idx="113">
                  <c:v>5.2117029396737E-2</c:v>
                </c:pt>
                <c:pt idx="114">
                  <c:v>5.297402804146633E-2</c:v>
                </c:pt>
                <c:pt idx="115">
                  <c:v>5.3838210976893404E-2</c:v>
                </c:pt>
                <c:pt idx="116">
                  <c:v>5.4709592524278441E-2</c:v>
                </c:pt>
                <c:pt idx="117">
                  <c:v>5.5588187072520515E-2</c:v>
                </c:pt>
                <c:pt idx="118">
                  <c:v>5.647400907578258E-2</c:v>
                </c:pt>
                <c:pt idx="119">
                  <c:v>5.736707305119889E-2</c:v>
                </c:pt>
                <c:pt idx="120">
                  <c:v>5.8267393576661032E-2</c:v>
                </c:pt>
                <c:pt idx="121">
                  <c:v>5.9174985288680371E-2</c:v>
                </c:pt>
                <c:pt idx="122">
                  <c:v>6.0089862880322843E-2</c:v>
                </c:pt>
                <c:pt idx="123">
                  <c:v>6.1012041099214001E-2</c:v>
                </c:pt>
                <c:pt idx="124">
                  <c:v>6.1941534745611253E-2</c:v>
                </c:pt>
                <c:pt idx="125">
                  <c:v>6.2878358670540591E-2</c:v>
                </c:pt>
                <c:pt idx="126">
                  <c:v>6.3822527773995816E-2</c:v>
                </c:pt>
                <c:pt idx="127">
                  <c:v>6.4774057003197091E-2</c:v>
                </c:pt>
                <c:pt idx="128">
                  <c:v>6.5732961350907282E-2</c:v>
                </c:pt>
                <c:pt idx="129">
                  <c:v>6.6699255853803485E-2</c:v>
                </c:pt>
                <c:pt idx="130">
                  <c:v>6.7672955590901793E-2</c:v>
                </c:pt>
                <c:pt idx="131">
                  <c:v>6.8654075682033397E-2</c:v>
                </c:pt>
                <c:pt idx="132">
                  <c:v>6.9642631286369869E-2</c:v>
                </c:pt>
                <c:pt idx="133">
                  <c:v>7.0638637600995924E-2</c:v>
                </c:pt>
                <c:pt idx="134">
                  <c:v>7.1642109859528291E-2</c:v>
                </c:pt>
                <c:pt idx="135">
                  <c:v>7.2653063330778103E-2</c:v>
                </c:pt>
                <c:pt idx="136">
                  <c:v>7.3671513317456472E-2</c:v>
                </c:pt>
                <c:pt idx="137">
                  <c:v>7.4697475154920159E-2</c:v>
                </c:pt>
                <c:pt idx="138">
                  <c:v>7.573096420995773E-2</c:v>
                </c:pt>
                <c:pt idx="139">
                  <c:v>7.6771995879612795E-2</c:v>
                </c:pt>
                <c:pt idx="140">
                  <c:v>7.7820585590044816E-2</c:v>
                </c:pt>
                <c:pt idx="141">
                  <c:v>7.8876748795424667E-2</c:v>
                </c:pt>
                <c:pt idx="142">
                  <c:v>7.994050097686474E-2</c:v>
                </c:pt>
                <c:pt idx="143">
                  <c:v>8.1011857641382107E-2</c:v>
                </c:pt>
                <c:pt idx="144">
                  <c:v>8.2090834320893161E-2</c:v>
                </c:pt>
                <c:pt idx="145">
                  <c:v>8.3177446571239308E-2</c:v>
                </c:pt>
                <c:pt idx="146">
                  <c:v>8.4271709971242198E-2</c:v>
                </c:pt>
                <c:pt idx="147">
                  <c:v>8.5373640121787595E-2</c:v>
                </c:pt>
                <c:pt idx="148">
                  <c:v>8.6483252644937197E-2</c:v>
                </c:pt>
                <c:pt idx="149">
                  <c:v>8.7600563183066707E-2</c:v>
                </c:pt>
                <c:pt idx="150">
                  <c:v>8.8725587398030312E-2</c:v>
                </c:pt>
                <c:pt idx="151">
                  <c:v>8.9858340970349643E-2</c:v>
                </c:pt>
                <c:pt idx="152">
                  <c:v>9.099883959842725E-2</c:v>
                </c:pt>
                <c:pt idx="153">
                  <c:v>9.214709899778345E-2</c:v>
                </c:pt>
                <c:pt idx="154">
                  <c:v>9.3303134900315152E-2</c:v>
                </c:pt>
                <c:pt idx="155">
                  <c:v>9.4466963053577407E-2</c:v>
                </c:pt>
                <c:pt idx="156">
                  <c:v>9.563859922008533E-2</c:v>
                </c:pt>
                <c:pt idx="157">
                  <c:v>9.6818059176636967E-2</c:v>
                </c:pt>
                <c:pt idx="158">
                  <c:v>9.8005358713655538E-2</c:v>
                </c:pt>
                <c:pt idx="159">
                  <c:v>9.9200513634551069E-2</c:v>
                </c:pt>
                <c:pt idx="160">
                  <c:v>0.10040353975510044</c:v>
                </c:pt>
                <c:pt idx="161">
                  <c:v>0.10161445290284539</c:v>
                </c:pt>
                <c:pt idx="162">
                  <c:v>0.10283326891650782</c:v>
                </c:pt>
                <c:pt idx="163">
                  <c:v>0.10406000364542214</c:v>
                </c:pt>
                <c:pt idx="164">
                  <c:v>0.10529467294898329</c:v>
                </c:pt>
                <c:pt idx="165">
                  <c:v>0.10653729269611137</c:v>
                </c:pt>
                <c:pt idx="166">
                  <c:v>0.10778787876473087</c:v>
                </c:pt>
                <c:pt idx="167">
                  <c:v>0.10904644704126507</c:v>
                </c:pt>
                <c:pt idx="168">
                  <c:v>0.11031301342014432</c:v>
                </c:pt>
                <c:pt idx="169">
                  <c:v>0.11158759380332894</c:v>
                </c:pt>
                <c:pt idx="170">
                  <c:v>0.11287020409984506</c:v>
                </c:pt>
                <c:pt idx="171">
                  <c:v>0.11416086022533349</c:v>
                </c:pt>
                <c:pt idx="172">
                  <c:v>0.1154595781016115</c:v>
                </c:pt>
                <c:pt idx="173">
                  <c:v>0.11676637365624698</c:v>
                </c:pt>
                <c:pt idx="174">
                  <c:v>0.11808126282214368</c:v>
                </c:pt>
                <c:pt idx="175">
                  <c:v>0.11940426153713959</c:v>
                </c:pt>
                <c:pt idx="176">
                  <c:v>0.1207353857436147</c:v>
                </c:pt>
                <c:pt idx="177">
                  <c:v>0.12207465138811072</c:v>
                </c:pt>
                <c:pt idx="178">
                  <c:v>0.12342207442096143</c:v>
                </c:pt>
                <c:pt idx="179">
                  <c:v>0.12477767079593245</c:v>
                </c:pt>
                <c:pt idx="180">
                  <c:v>0.12614145646987177</c:v>
                </c:pt>
                <c:pt idx="181">
                  <c:v>0.12751344740236939</c:v>
                </c:pt>
                <c:pt idx="182">
                  <c:v>0.12889365955542656</c:v>
                </c:pt>
                <c:pt idx="183">
                  <c:v>0.13028210889313394</c:v>
                </c:pt>
                <c:pt idx="184">
                  <c:v>0.13167881138135898</c:v>
                </c:pt>
                <c:pt idx="185">
                  <c:v>0.1330837829874412</c:v>
                </c:pt>
                <c:pt idx="186">
                  <c:v>0.13449703967989626</c:v>
                </c:pt>
                <c:pt idx="187">
                  <c:v>0.13591859742812815</c:v>
                </c:pt>
                <c:pt idx="188">
                  <c:v>0.13734847220214894</c:v>
                </c:pt>
                <c:pt idx="189">
                  <c:v>0.13878667997230629</c:v>
                </c:pt>
                <c:pt idx="190">
                  <c:v>0.14023323670901836</c:v>
                </c:pt>
                <c:pt idx="191">
                  <c:v>0.14168815838251619</c:v>
                </c:pt>
                <c:pt idx="192">
                  <c:v>0.14315146096259238</c:v>
                </c:pt>
                <c:pt idx="193">
                  <c:v>0.14462316041835716</c:v>
                </c:pt>
                <c:pt idx="194">
                  <c:v>0.14610327271800108</c:v>
                </c:pt>
                <c:pt idx="195">
                  <c:v>0.14759181382856398</c:v>
                </c:pt>
                <c:pt idx="196">
                  <c:v>0.14908879971570968</c:v>
                </c:pt>
                <c:pt idx="197">
                  <c:v>0.15059424634350785</c:v>
                </c:pt>
                <c:pt idx="198">
                  <c:v>0.15210816967422075</c:v>
                </c:pt>
                <c:pt idx="199">
                  <c:v>0.15363058566809643</c:v>
                </c:pt>
                <c:pt idx="200">
                  <c:v>0.15516151028316702</c:v>
                </c:pt>
                <c:pt idx="201">
                  <c:v>0.15670095947505261</c:v>
                </c:pt>
                <c:pt idx="202">
                  <c:v>0.1582489491967706</c:v>
                </c:pt>
                <c:pt idx="203">
                  <c:v>0.15980549539855018</c:v>
                </c:pt>
                <c:pt idx="204">
                  <c:v>0.16137061402765121</c:v>
                </c:pt>
                <c:pt idx="205">
                  <c:v>0.16294432102818879</c:v>
                </c:pt>
                <c:pt idx="206">
                  <c:v>0.1645266323409621</c:v>
                </c:pt>
                <c:pt idx="207">
                  <c:v>0.16611756390328811</c:v>
                </c:pt>
                <c:pt idx="208">
                  <c:v>0.16771713164883925</c:v>
                </c:pt>
                <c:pt idx="209">
                  <c:v>0.16932535150748598</c:v>
                </c:pt>
                <c:pt idx="210">
                  <c:v>0.17094223940514361</c:v>
                </c:pt>
                <c:pt idx="211">
                  <c:v>0.17256781126362306</c:v>
                </c:pt>
                <c:pt idx="212">
                  <c:v>0.1742020830004852</c:v>
                </c:pt>
                <c:pt idx="213">
                  <c:v>0.17584507052890005</c:v>
                </c:pt>
                <c:pt idx="214">
                  <c:v>0.17749678975750932</c:v>
                </c:pt>
                <c:pt idx="215">
                  <c:v>0.17915725659029247</c:v>
                </c:pt>
                <c:pt idx="216">
                  <c:v>0.18082648692643657</c:v>
                </c:pt>
                <c:pt idx="217">
                  <c:v>0.18250449666020979</c:v>
                </c:pt>
                <c:pt idx="218">
                  <c:v>0.18419130168083842</c:v>
                </c:pt>
                <c:pt idx="219">
                  <c:v>0.18588691787238673</c:v>
                </c:pt>
                <c:pt idx="220">
                  <c:v>0.18759136111364064</c:v>
                </c:pt>
                <c:pt idx="221">
                  <c:v>0.18930464727799406</c:v>
                </c:pt>
                <c:pt idx="222">
                  <c:v>0.19102679223333899</c:v>
                </c:pt>
                <c:pt idx="223">
                  <c:v>0.19275781184195809</c:v>
                </c:pt>
                <c:pt idx="224">
                  <c:v>0.1944977219604202</c:v>
                </c:pt>
                <c:pt idx="225">
                  <c:v>0.19624653843947884</c:v>
                </c:pt>
                <c:pt idx="226">
                  <c:v>0.19800427712397373</c:v>
                </c:pt>
                <c:pt idx="227">
                  <c:v>0.19977095385273488</c:v>
                </c:pt>
                <c:pt idx="228">
                  <c:v>0.20154658445848891</c:v>
                </c:pt>
                <c:pt idx="229">
                  <c:v>0.20333118476776846</c:v>
                </c:pt>
                <c:pt idx="230">
                  <c:v>0.20512477060082415</c:v>
                </c:pt>
                <c:pt idx="231">
                  <c:v>0.20692735777153873</c:v>
                </c:pt>
                <c:pt idx="232">
                  <c:v>0.20873896208734341</c:v>
                </c:pt>
                <c:pt idx="233">
                  <c:v>0.21055959934913721</c:v>
                </c:pt>
                <c:pt idx="234">
                  <c:v>0.21238928535120788</c:v>
                </c:pt>
                <c:pt idx="235">
                  <c:v>0.21422803588115572</c:v>
                </c:pt>
                <c:pt idx="236">
                  <c:v>0.21607586671981874</c:v>
                </c:pt>
                <c:pt idx="237">
                  <c:v>0.21793279364120052</c:v>
                </c:pt>
                <c:pt idx="238">
                  <c:v>0.21979883241240025</c:v>
                </c:pt>
                <c:pt idx="239">
                  <c:v>0.22167399879354432</c:v>
                </c:pt>
                <c:pt idx="240">
                  <c:v>0.22355830853771988</c:v>
                </c:pt>
                <c:pt idx="241">
                  <c:v>0.22545177739091057</c:v>
                </c:pt>
                <c:pt idx="242">
                  <c:v>0.22735442109193438</c:v>
                </c:pt>
                <c:pt idx="243">
                  <c:v>0.22926625537238243</c:v>
                </c:pt>
                <c:pt idx="244">
                  <c:v>0.23118729595656048</c:v>
                </c:pt>
                <c:pt idx="245">
                  <c:v>0.23311755856143146</c:v>
                </c:pt>
                <c:pt idx="246">
                  <c:v>0.23505705889656023</c:v>
                </c:pt>
                <c:pt idx="247">
                  <c:v>0.23700581266405946</c:v>
                </c:pt>
                <c:pt idx="248">
                  <c:v>0.2389638355585377</c:v>
                </c:pt>
                <c:pt idx="249">
                  <c:v>0.24093114326704823</c:v>
                </c:pt>
                <c:pt idx="250">
                  <c:v>0.24290775146904062</c:v>
                </c:pt>
                <c:pt idx="251">
                  <c:v>0.24489367583631236</c:v>
                </c:pt>
                <c:pt idx="252">
                  <c:v>0.24688893203296317</c:v>
                </c:pt>
                <c:pt idx="253">
                  <c:v>0.24889353571534961</c:v>
                </c:pt>
                <c:pt idx="254">
                  <c:v>0.25090750253204275</c:v>
                </c:pt>
                <c:pt idx="255">
                  <c:v>0.25293084812378502</c:v>
                </c:pt>
                <c:pt idx="256">
                  <c:v>0.25496358812344994</c:v>
                </c:pt>
                <c:pt idx="257">
                  <c:v>0.25700573815600275</c:v>
                </c:pt>
                <c:pt idx="258">
                  <c:v>0.25905731383846226</c:v>
                </c:pt>
                <c:pt idx="259">
                  <c:v>0.26111833077986396</c:v>
                </c:pt>
                <c:pt idx="260">
                  <c:v>0.26318880458122385</c:v>
                </c:pt>
                <c:pt idx="261">
                  <c:v>0.26526875083550416</c:v>
                </c:pt>
                <c:pt idx="262">
                  <c:v>0.26735818512758042</c:v>
                </c:pt>
                <c:pt idx="263">
                  <c:v>0.26945712303420805</c:v>
                </c:pt>
                <c:pt idx="264">
                  <c:v>0.27156558012399223</c:v>
                </c:pt>
                <c:pt idx="265">
                  <c:v>0.27368357195735687</c:v>
                </c:pt>
                <c:pt idx="266">
                  <c:v>0.27581111408651632</c:v>
                </c:pt>
                <c:pt idx="267">
                  <c:v>0.27794822205544656</c:v>
                </c:pt>
                <c:pt idx="268">
                  <c:v>0.28009491139985848</c:v>
                </c:pt>
                <c:pt idx="269">
                  <c:v>0.28225119764717133</c:v>
                </c:pt>
                <c:pt idx="270">
                  <c:v>0.28441709631648832</c:v>
                </c:pt>
                <c:pt idx="271">
                  <c:v>0.28659262291857163</c:v>
                </c:pt>
                <c:pt idx="272">
                  <c:v>0.28877779295581901</c:v>
                </c:pt>
                <c:pt idx="273">
                  <c:v>0.29097262192224177</c:v>
                </c:pt>
                <c:pt idx="274">
                  <c:v>0.29317712530344298</c:v>
                </c:pt>
                <c:pt idx="275">
                  <c:v>0.29539131857659651</c:v>
                </c:pt>
                <c:pt idx="276">
                  <c:v>0.297615217210427</c:v>
                </c:pt>
                <c:pt idx="277">
                  <c:v>0.2998488366651908</c:v>
                </c:pt>
                <c:pt idx="278">
                  <c:v>0.30209219239265794</c:v>
                </c:pt>
                <c:pt idx="279">
                  <c:v>0.30434529983609404</c:v>
                </c:pt>
                <c:pt idx="280">
                  <c:v>0.3066081744302433</c:v>
                </c:pt>
                <c:pt idx="281">
                  <c:v>0.30888083160131291</c:v>
                </c:pt>
                <c:pt idx="282">
                  <c:v>0.31116328676695687</c:v>
                </c:pt>
                <c:pt idx="283">
                  <c:v>0.3134555553362624</c:v>
                </c:pt>
                <c:pt idx="284">
                  <c:v>0.3157576527097346</c:v>
                </c:pt>
                <c:pt idx="285">
                  <c:v>0.31806959427928355</c:v>
                </c:pt>
                <c:pt idx="286">
                  <c:v>0.32039139542821177</c:v>
                </c:pt>
                <c:pt idx="287">
                  <c:v>0.32272307153120211</c:v>
                </c:pt>
                <c:pt idx="288">
                  <c:v>0.3250646379543059</c:v>
                </c:pt>
                <c:pt idx="289">
                  <c:v>0.32741611005493193</c:v>
                </c:pt>
                <c:pt idx="290">
                  <c:v>0.32977750318183696</c:v>
                </c:pt>
                <c:pt idx="291">
                  <c:v>0.3321488326751153</c:v>
                </c:pt>
                <c:pt idx="292">
                  <c:v>0.33453011386618953</c:v>
                </c:pt>
                <c:pt idx="293">
                  <c:v>0.33692136207780221</c:v>
                </c:pt>
                <c:pt idx="294">
                  <c:v>0.33932259262400821</c:v>
                </c:pt>
                <c:pt idx="295">
                  <c:v>0.34173382081016618</c:v>
                </c:pt>
                <c:pt idx="296">
                  <c:v>0.34415506193293238</c:v>
                </c:pt>
                <c:pt idx="297">
                  <c:v>0.34658633128025329</c:v>
                </c:pt>
                <c:pt idx="298">
                  <c:v>0.34902764413136061</c:v>
                </c:pt>
                <c:pt idx="299">
                  <c:v>0.35147901575676482</c:v>
                </c:pt>
                <c:pt idx="300">
                  <c:v>0.35394046141825058</c:v>
                </c:pt>
                <c:pt idx="301">
                  <c:v>0.35641199636887161</c:v>
                </c:pt>
                <c:pt idx="302">
                  <c:v>0.35889363585294709</c:v>
                </c:pt>
                <c:pt idx="303">
                  <c:v>0.36138539510605738</c:v>
                </c:pt>
                <c:pt idx="304">
                  <c:v>0.36388728935504072</c:v>
                </c:pt>
                <c:pt idx="305">
                  <c:v>0.36639933381799078</c:v>
                </c:pt>
                <c:pt idx="306">
                  <c:v>0.36892154370425362</c:v>
                </c:pt>
                <c:pt idx="307">
                  <c:v>0.37145393421442613</c:v>
                </c:pt>
                <c:pt idx="308">
                  <c:v>0.37399652054035326</c:v>
                </c:pt>
                <c:pt idx="309">
                  <c:v>0.37654931786512785</c:v>
                </c:pt>
                <c:pt idx="310">
                  <c:v>0.37911234136308908</c:v>
                </c:pt>
                <c:pt idx="311">
                  <c:v>0.38168560619982173</c:v>
                </c:pt>
                <c:pt idx="312">
                  <c:v>0.38426912753215642</c:v>
                </c:pt>
                <c:pt idx="313">
                  <c:v>0.38686292050816884</c:v>
                </c:pt>
                <c:pt idx="314">
                  <c:v>0.3894670002671809</c:v>
                </c:pt>
                <c:pt idx="315">
                  <c:v>0.39208138193976155</c:v>
                </c:pt>
                <c:pt idx="316">
                  <c:v>0.39470608064772728</c:v>
                </c:pt>
                <c:pt idx="317">
                  <c:v>0.39734111150414336</c:v>
                </c:pt>
                <c:pt idx="318">
                  <c:v>0.39998648961332656</c:v>
                </c:pt>
                <c:pt idx="319">
                  <c:v>0.40264223007084621</c:v>
                </c:pt>
                <c:pt idx="320">
                  <c:v>0.40530834796352655</c:v>
                </c:pt>
                <c:pt idx="321">
                  <c:v>0.40798485836944959</c:v>
                </c:pt>
                <c:pt idx="322">
                  <c:v>0.41067177635795826</c:v>
                </c:pt>
                <c:pt idx="323">
                  <c:v>0.41336911698965867</c:v>
                </c:pt>
                <c:pt idx="324">
                  <c:v>0.4160768953164235</c:v>
                </c:pt>
                <c:pt idx="325">
                  <c:v>0.41879512638139704</c:v>
                </c:pt>
                <c:pt idx="326">
                  <c:v>0.42152382521899717</c:v>
                </c:pt>
                <c:pt idx="327">
                  <c:v>0.42426300685492113</c:v>
                </c:pt>
                <c:pt idx="328">
                  <c:v>0.42701268630614864</c:v>
                </c:pt>
                <c:pt idx="329">
                  <c:v>0.42977287858094748</c:v>
                </c:pt>
                <c:pt idx="330">
                  <c:v>0.43254359867887737</c:v>
                </c:pt>
                <c:pt idx="331">
                  <c:v>0.4353248615907962</c:v>
                </c:pt>
                <c:pt idx="332">
                  <c:v>0.43811668229886408</c:v>
                </c:pt>
                <c:pt idx="333">
                  <c:v>0.44091907577655004</c:v>
                </c:pt>
                <c:pt idx="334">
                  <c:v>0.44373205698863666</c:v>
                </c:pt>
                <c:pt idx="335">
                  <c:v>0.44655564089122668</c:v>
                </c:pt>
                <c:pt idx="336">
                  <c:v>0.44938984243174906</c:v>
                </c:pt>
                <c:pt idx="337">
                  <c:v>0.45223467654896476</c:v>
                </c:pt>
                <c:pt idx="338">
                  <c:v>0.4550901581729741</c:v>
                </c:pt>
                <c:pt idx="339">
                  <c:v>0.45795630222522249</c:v>
                </c:pt>
                <c:pt idx="340">
                  <c:v>0.46083312361850814</c:v>
                </c:pt>
                <c:pt idx="341">
                  <c:v>0.46372063725698842</c:v>
                </c:pt>
                <c:pt idx="342">
                  <c:v>0.46661885803618758</c:v>
                </c:pt>
                <c:pt idx="343">
                  <c:v>0.46952780084300394</c:v>
                </c:pt>
                <c:pt idx="344">
                  <c:v>0.47244748055571695</c:v>
                </c:pt>
                <c:pt idx="345">
                  <c:v>0.47537791204399615</c:v>
                </c:pt>
                <c:pt idx="346">
                  <c:v>0.47831911016890744</c:v>
                </c:pt>
                <c:pt idx="347">
                  <c:v>0.48127108978292266</c:v>
                </c:pt>
                <c:pt idx="348">
                  <c:v>0.48423386572992605</c:v>
                </c:pt>
                <c:pt idx="349">
                  <c:v>0.4872074528452246</c:v>
                </c:pt>
                <c:pt idx="350">
                  <c:v>0.49019186595555397</c:v>
                </c:pt>
                <c:pt idx="351">
                  <c:v>0.49318711987908964</c:v>
                </c:pt>
                <c:pt idx="352">
                  <c:v>0.4961932294254538</c:v>
                </c:pt>
                <c:pt idx="353">
                  <c:v>0.49921020939572519</c:v>
                </c:pt>
                <c:pt idx="354">
                  <c:v>0.50223807458244729</c:v>
                </c:pt>
                <c:pt idx="355">
                  <c:v>0.50527683976963822</c:v>
                </c:pt>
                <c:pt idx="356">
                  <c:v>0.50832651973279919</c:v>
                </c:pt>
                <c:pt idx="357">
                  <c:v>0.51138712923892438</c:v>
                </c:pt>
                <c:pt idx="358">
                  <c:v>0.51445868304651032</c:v>
                </c:pt>
                <c:pt idx="359">
                  <c:v>0.51754119590556502</c:v>
                </c:pt>
                <c:pt idx="360">
                  <c:v>0.52063468255761836</c:v>
                </c:pt>
                <c:pt idx="361">
                  <c:v>0.52373915773573065</c:v>
                </c:pt>
                <c:pt idx="362">
                  <c:v>0.52685463616450401</c:v>
                </c:pt>
                <c:pt idx="363">
                  <c:v>0.52998113256009127</c:v>
                </c:pt>
                <c:pt idx="364">
                  <c:v>0.5331186616302066</c:v>
                </c:pt>
                <c:pt idx="365">
                  <c:v>0.5362672380741349</c:v>
                </c:pt>
                <c:pt idx="366">
                  <c:v>0.53942687658274324</c:v>
                </c:pt>
                <c:pt idx="367">
                  <c:v>0.54259759183848999</c:v>
                </c:pt>
                <c:pt idx="368">
                  <c:v>0.54577939851543611</c:v>
                </c:pt>
                <c:pt idx="369">
                  <c:v>0.54897231127925528</c:v>
                </c:pt>
                <c:pt idx="370">
                  <c:v>0.55217634478724453</c:v>
                </c:pt>
                <c:pt idx="371">
                  <c:v>0.55539151368833495</c:v>
                </c:pt>
                <c:pt idx="372">
                  <c:v>0.55861783262310261</c:v>
                </c:pt>
                <c:pt idx="373">
                  <c:v>0.56185531622377882</c:v>
                </c:pt>
                <c:pt idx="374">
                  <c:v>0.56510397911426191</c:v>
                </c:pt>
                <c:pt idx="375">
                  <c:v>0.56836383591012729</c:v>
                </c:pt>
                <c:pt idx="376">
                  <c:v>0.57163490121863914</c:v>
                </c:pt>
                <c:pt idx="377">
                  <c:v>0.57491718963876115</c:v>
                </c:pt>
                <c:pt idx="378">
                  <c:v>0.57821071576116789</c:v>
                </c:pt>
                <c:pt idx="379">
                  <c:v>0.58151549416825599</c:v>
                </c:pt>
                <c:pt idx="380">
                  <c:v>0.58483153943415556</c:v>
                </c:pt>
                <c:pt idx="381">
                  <c:v>0.58815886612474122</c:v>
                </c:pt>
                <c:pt idx="382">
                  <c:v>0.59149748879764341</c:v>
                </c:pt>
                <c:pt idx="383">
                  <c:v>0.59484742200226082</c:v>
                </c:pt>
                <c:pt idx="384">
                  <c:v>0.59820868027977048</c:v>
                </c:pt>
                <c:pt idx="385">
                  <c:v>0.60158127816314078</c:v>
                </c:pt>
                <c:pt idx="386">
                  <c:v>0.60496523017714199</c:v>
                </c:pt>
                <c:pt idx="387">
                  <c:v>0.60836055083835827</c:v>
                </c:pt>
                <c:pt idx="388">
                  <c:v>0.61176725465519932</c:v>
                </c:pt>
                <c:pt idx="389">
                  <c:v>0.61518535612791292</c:v>
                </c:pt>
                <c:pt idx="390">
                  <c:v>0.61861486974859525</c:v>
                </c:pt>
                <c:pt idx="391">
                  <c:v>0.62205581000120425</c:v>
                </c:pt>
                <c:pt idx="392">
                  <c:v>0.62550819136157021</c:v>
                </c:pt>
                <c:pt idx="393">
                  <c:v>0.62897202829740861</c:v>
                </c:pt>
                <c:pt idx="394">
                  <c:v>0.63244733526833219</c:v>
                </c:pt>
                <c:pt idx="395">
                  <c:v>0.63593412672586147</c:v>
                </c:pt>
                <c:pt idx="396">
                  <c:v>0.6394324171134389</c:v>
                </c:pt>
                <c:pt idx="397">
                  <c:v>0.64294222086643926</c:v>
                </c:pt>
                <c:pt idx="398">
                  <c:v>0.64646355241218278</c:v>
                </c:pt>
                <c:pt idx="399">
                  <c:v>0.64999642616994657</c:v>
                </c:pt>
                <c:pt idx="400">
                  <c:v>0.65354085655097705</c:v>
                </c:pt>
                <c:pt idx="401">
                  <c:v>0.65709685795850281</c:v>
                </c:pt>
              </c:numCache>
            </c:numRef>
          </c:xVal>
          <c:yVal>
            <c:numRef>
              <c:f>'Beregninger scenarie 2'!$K$1538:$K$1939</c:f>
              <c:numCache>
                <c:formatCode>0.00</c:formatCode>
                <c:ptCount val="402"/>
                <c:pt idx="0" formatCode="General">
                  <c:v>0</c:v>
                </c:pt>
                <c:pt idx="1">
                  <c:v>1</c:v>
                </c:pt>
                <c:pt idx="2" formatCode="General">
                  <c:v>1.01</c:v>
                </c:pt>
                <c:pt idx="3" formatCode="General">
                  <c:v>1.02</c:v>
                </c:pt>
                <c:pt idx="4" formatCode="General">
                  <c:v>1.03</c:v>
                </c:pt>
                <c:pt idx="5" formatCode="General">
                  <c:v>1.04</c:v>
                </c:pt>
                <c:pt idx="6" formatCode="General">
                  <c:v>1.05</c:v>
                </c:pt>
                <c:pt idx="7" formatCode="General">
                  <c:v>1.06</c:v>
                </c:pt>
                <c:pt idx="8" formatCode="General">
                  <c:v>1.07</c:v>
                </c:pt>
                <c:pt idx="9" formatCode="General">
                  <c:v>1.08</c:v>
                </c:pt>
                <c:pt idx="10" formatCode="General">
                  <c:v>1.0900000000000001</c:v>
                </c:pt>
                <c:pt idx="11" formatCode="General">
                  <c:v>1.1000000000000001</c:v>
                </c:pt>
                <c:pt idx="12" formatCode="General">
                  <c:v>1.1099999999999999</c:v>
                </c:pt>
                <c:pt idx="13" formatCode="General">
                  <c:v>1.1199999999999999</c:v>
                </c:pt>
                <c:pt idx="14" formatCode="General">
                  <c:v>1.1299999999999999</c:v>
                </c:pt>
                <c:pt idx="15" formatCode="General">
                  <c:v>1.1399999999999999</c:v>
                </c:pt>
                <c:pt idx="16" formatCode="General">
                  <c:v>1.1499999999999999</c:v>
                </c:pt>
                <c:pt idx="17" formatCode="General">
                  <c:v>1.1599999999999999</c:v>
                </c:pt>
                <c:pt idx="18" formatCode="General">
                  <c:v>1.17</c:v>
                </c:pt>
                <c:pt idx="19" formatCode="General">
                  <c:v>1.18</c:v>
                </c:pt>
                <c:pt idx="20" formatCode="General">
                  <c:v>1.19</c:v>
                </c:pt>
                <c:pt idx="21" formatCode="General">
                  <c:v>1.2</c:v>
                </c:pt>
                <c:pt idx="22" formatCode="General">
                  <c:v>1.21</c:v>
                </c:pt>
                <c:pt idx="23" formatCode="General">
                  <c:v>1.22</c:v>
                </c:pt>
                <c:pt idx="24" formatCode="General">
                  <c:v>1.23</c:v>
                </c:pt>
                <c:pt idx="25" formatCode="General">
                  <c:v>1.24</c:v>
                </c:pt>
                <c:pt idx="26" formatCode="General">
                  <c:v>1.25</c:v>
                </c:pt>
                <c:pt idx="27" formatCode="General">
                  <c:v>1.26</c:v>
                </c:pt>
                <c:pt idx="28" formatCode="General">
                  <c:v>1.27</c:v>
                </c:pt>
                <c:pt idx="29" formatCode="General">
                  <c:v>1.28</c:v>
                </c:pt>
                <c:pt idx="30" formatCode="General">
                  <c:v>1.29</c:v>
                </c:pt>
                <c:pt idx="31" formatCode="General">
                  <c:v>1.3</c:v>
                </c:pt>
                <c:pt idx="32" formatCode="General">
                  <c:v>1.31</c:v>
                </c:pt>
                <c:pt idx="33" formatCode="General">
                  <c:v>1.32</c:v>
                </c:pt>
                <c:pt idx="34" formatCode="General">
                  <c:v>1.33</c:v>
                </c:pt>
                <c:pt idx="35" formatCode="General">
                  <c:v>1.34</c:v>
                </c:pt>
                <c:pt idx="36" formatCode="General">
                  <c:v>1.35</c:v>
                </c:pt>
                <c:pt idx="37" formatCode="General">
                  <c:v>1.36</c:v>
                </c:pt>
                <c:pt idx="38" formatCode="General">
                  <c:v>1.37</c:v>
                </c:pt>
                <c:pt idx="39" formatCode="General">
                  <c:v>1.3800000000000001</c:v>
                </c:pt>
                <c:pt idx="40" formatCode="General">
                  <c:v>1.3900000000000001</c:v>
                </c:pt>
                <c:pt idx="41" formatCode="General">
                  <c:v>1.4000000000000001</c:v>
                </c:pt>
                <c:pt idx="42" formatCode="General">
                  <c:v>1.4100000000000001</c:v>
                </c:pt>
                <c:pt idx="43" formatCode="General">
                  <c:v>1.4200000000000002</c:v>
                </c:pt>
                <c:pt idx="44" formatCode="General">
                  <c:v>1.4300000000000002</c:v>
                </c:pt>
                <c:pt idx="45" formatCode="General">
                  <c:v>1.4400000000000002</c:v>
                </c:pt>
                <c:pt idx="46" formatCode="General">
                  <c:v>1.4500000000000002</c:v>
                </c:pt>
                <c:pt idx="47" formatCode="General">
                  <c:v>1.4600000000000002</c:v>
                </c:pt>
                <c:pt idx="48" formatCode="General">
                  <c:v>1.4700000000000002</c:v>
                </c:pt>
                <c:pt idx="49" formatCode="General">
                  <c:v>1.4800000000000002</c:v>
                </c:pt>
                <c:pt idx="50" formatCode="General">
                  <c:v>1.4900000000000002</c:v>
                </c:pt>
                <c:pt idx="51" formatCode="General">
                  <c:v>1.5000000000000002</c:v>
                </c:pt>
                <c:pt idx="52" formatCode="General">
                  <c:v>1.5100000000000002</c:v>
                </c:pt>
                <c:pt idx="53" formatCode="General">
                  <c:v>1.5200000000000002</c:v>
                </c:pt>
                <c:pt idx="54" formatCode="General">
                  <c:v>1.5300000000000002</c:v>
                </c:pt>
                <c:pt idx="55" formatCode="General">
                  <c:v>1.5400000000000003</c:v>
                </c:pt>
                <c:pt idx="56" formatCode="General">
                  <c:v>1.5500000000000003</c:v>
                </c:pt>
                <c:pt idx="57" formatCode="General">
                  <c:v>1.5600000000000003</c:v>
                </c:pt>
                <c:pt idx="58" formatCode="General">
                  <c:v>1.5700000000000003</c:v>
                </c:pt>
                <c:pt idx="59" formatCode="General">
                  <c:v>1.5800000000000003</c:v>
                </c:pt>
                <c:pt idx="60" formatCode="General">
                  <c:v>1.5900000000000003</c:v>
                </c:pt>
                <c:pt idx="61" formatCode="General">
                  <c:v>1.6000000000000003</c:v>
                </c:pt>
                <c:pt idx="62" formatCode="General">
                  <c:v>1.6100000000000003</c:v>
                </c:pt>
                <c:pt idx="63" formatCode="General">
                  <c:v>1.6200000000000003</c:v>
                </c:pt>
                <c:pt idx="64" formatCode="General">
                  <c:v>1.6300000000000003</c:v>
                </c:pt>
                <c:pt idx="65" formatCode="General">
                  <c:v>1.6400000000000003</c:v>
                </c:pt>
                <c:pt idx="66" formatCode="General">
                  <c:v>1.6500000000000004</c:v>
                </c:pt>
                <c:pt idx="67" formatCode="General">
                  <c:v>1.6600000000000004</c:v>
                </c:pt>
                <c:pt idx="68" formatCode="General">
                  <c:v>1.6700000000000004</c:v>
                </c:pt>
                <c:pt idx="69" formatCode="General">
                  <c:v>1.6800000000000004</c:v>
                </c:pt>
                <c:pt idx="70" formatCode="General">
                  <c:v>1.6900000000000004</c:v>
                </c:pt>
                <c:pt idx="71" formatCode="General">
                  <c:v>1.7000000000000004</c:v>
                </c:pt>
                <c:pt idx="72" formatCode="General">
                  <c:v>1.7100000000000004</c:v>
                </c:pt>
                <c:pt idx="73" formatCode="General">
                  <c:v>1.7200000000000004</c:v>
                </c:pt>
                <c:pt idx="74" formatCode="General">
                  <c:v>1.7300000000000004</c:v>
                </c:pt>
                <c:pt idx="75" formatCode="General">
                  <c:v>1.7400000000000004</c:v>
                </c:pt>
                <c:pt idx="76" formatCode="General">
                  <c:v>1.7500000000000004</c:v>
                </c:pt>
                <c:pt idx="77" formatCode="General">
                  <c:v>1.7600000000000005</c:v>
                </c:pt>
                <c:pt idx="78" formatCode="General">
                  <c:v>1.7700000000000005</c:v>
                </c:pt>
                <c:pt idx="79" formatCode="General">
                  <c:v>1.7800000000000005</c:v>
                </c:pt>
                <c:pt idx="80" formatCode="General">
                  <c:v>1.7900000000000005</c:v>
                </c:pt>
                <c:pt idx="81" formatCode="General">
                  <c:v>1.8000000000000005</c:v>
                </c:pt>
                <c:pt idx="82" formatCode="General">
                  <c:v>1.8100000000000005</c:v>
                </c:pt>
                <c:pt idx="83" formatCode="General">
                  <c:v>1.8200000000000005</c:v>
                </c:pt>
                <c:pt idx="84" formatCode="General">
                  <c:v>1.8300000000000005</c:v>
                </c:pt>
                <c:pt idx="85" formatCode="General">
                  <c:v>1.8400000000000005</c:v>
                </c:pt>
                <c:pt idx="86" formatCode="General">
                  <c:v>1.8500000000000005</c:v>
                </c:pt>
                <c:pt idx="87" formatCode="General">
                  <c:v>1.8600000000000005</c:v>
                </c:pt>
                <c:pt idx="88" formatCode="General">
                  <c:v>1.8700000000000006</c:v>
                </c:pt>
                <c:pt idx="89" formatCode="General">
                  <c:v>1.8800000000000006</c:v>
                </c:pt>
                <c:pt idx="90" formatCode="General">
                  <c:v>1.8900000000000006</c:v>
                </c:pt>
                <c:pt idx="91" formatCode="General">
                  <c:v>1.9000000000000006</c:v>
                </c:pt>
                <c:pt idx="92" formatCode="General">
                  <c:v>1.9100000000000006</c:v>
                </c:pt>
                <c:pt idx="93" formatCode="General">
                  <c:v>1.9200000000000006</c:v>
                </c:pt>
                <c:pt idx="94" formatCode="General">
                  <c:v>1.9300000000000006</c:v>
                </c:pt>
                <c:pt idx="95" formatCode="General">
                  <c:v>1.9400000000000006</c:v>
                </c:pt>
                <c:pt idx="96" formatCode="General">
                  <c:v>1.9500000000000006</c:v>
                </c:pt>
                <c:pt idx="97" formatCode="General">
                  <c:v>1.9600000000000006</c:v>
                </c:pt>
                <c:pt idx="98" formatCode="General">
                  <c:v>1.9700000000000006</c:v>
                </c:pt>
                <c:pt idx="99" formatCode="General">
                  <c:v>1.9800000000000006</c:v>
                </c:pt>
                <c:pt idx="100" formatCode="General">
                  <c:v>1.9900000000000007</c:v>
                </c:pt>
                <c:pt idx="101" formatCode="General">
                  <c:v>2.0000000000000009</c:v>
                </c:pt>
                <c:pt idx="102" formatCode="General">
                  <c:v>2.0100000000000007</c:v>
                </c:pt>
                <c:pt idx="103" formatCode="General">
                  <c:v>2.0200000000000005</c:v>
                </c:pt>
                <c:pt idx="104" formatCode="General">
                  <c:v>2.0300000000000007</c:v>
                </c:pt>
                <c:pt idx="105" formatCode="General">
                  <c:v>2.0400000000000009</c:v>
                </c:pt>
                <c:pt idx="106" formatCode="General">
                  <c:v>2.0500000000000007</c:v>
                </c:pt>
                <c:pt idx="107" formatCode="General">
                  <c:v>2.0600000000000005</c:v>
                </c:pt>
                <c:pt idx="108" formatCode="General">
                  <c:v>2.0700000000000007</c:v>
                </c:pt>
                <c:pt idx="109" formatCode="General">
                  <c:v>2.080000000000001</c:v>
                </c:pt>
                <c:pt idx="110" formatCode="General">
                  <c:v>2.0900000000000007</c:v>
                </c:pt>
                <c:pt idx="111" formatCode="General">
                  <c:v>2.1000000000000005</c:v>
                </c:pt>
                <c:pt idx="112" formatCode="General">
                  <c:v>2.1100000000000008</c:v>
                </c:pt>
                <c:pt idx="113" formatCode="General">
                  <c:v>2.120000000000001</c:v>
                </c:pt>
                <c:pt idx="114" formatCode="General">
                  <c:v>2.1300000000000008</c:v>
                </c:pt>
                <c:pt idx="115" formatCode="General">
                  <c:v>2.1400000000000006</c:v>
                </c:pt>
                <c:pt idx="116" formatCode="General">
                  <c:v>2.1500000000000008</c:v>
                </c:pt>
                <c:pt idx="117" formatCode="General">
                  <c:v>2.160000000000001</c:v>
                </c:pt>
                <c:pt idx="118" formatCode="General">
                  <c:v>2.1700000000000008</c:v>
                </c:pt>
                <c:pt idx="119" formatCode="General">
                  <c:v>2.1800000000000006</c:v>
                </c:pt>
                <c:pt idx="120" formatCode="General">
                  <c:v>2.1900000000000008</c:v>
                </c:pt>
                <c:pt idx="121" formatCode="General">
                  <c:v>2.2000000000000011</c:v>
                </c:pt>
                <c:pt idx="122" formatCode="General">
                  <c:v>2.2100000000000009</c:v>
                </c:pt>
                <c:pt idx="123" formatCode="General">
                  <c:v>2.2200000000000006</c:v>
                </c:pt>
                <c:pt idx="124" formatCode="General">
                  <c:v>2.2300000000000009</c:v>
                </c:pt>
                <c:pt idx="125" formatCode="General">
                  <c:v>2.2400000000000011</c:v>
                </c:pt>
                <c:pt idx="126" formatCode="General">
                  <c:v>2.2500000000000009</c:v>
                </c:pt>
                <c:pt idx="127" formatCode="General">
                  <c:v>2.2600000000000007</c:v>
                </c:pt>
                <c:pt idx="128" formatCode="General">
                  <c:v>2.2700000000000009</c:v>
                </c:pt>
                <c:pt idx="129" formatCode="General">
                  <c:v>2.2800000000000011</c:v>
                </c:pt>
                <c:pt idx="130" formatCode="General">
                  <c:v>2.2900000000000009</c:v>
                </c:pt>
                <c:pt idx="131" formatCode="General">
                  <c:v>2.3000000000000007</c:v>
                </c:pt>
                <c:pt idx="132" formatCode="General">
                  <c:v>2.3100000000000009</c:v>
                </c:pt>
                <c:pt idx="133" formatCode="General">
                  <c:v>2.3200000000000012</c:v>
                </c:pt>
                <c:pt idx="134" formatCode="General">
                  <c:v>2.330000000000001</c:v>
                </c:pt>
                <c:pt idx="135" formatCode="General">
                  <c:v>2.3400000000000007</c:v>
                </c:pt>
                <c:pt idx="136" formatCode="General">
                  <c:v>2.350000000000001</c:v>
                </c:pt>
                <c:pt idx="137" formatCode="General">
                  <c:v>2.3600000000000012</c:v>
                </c:pt>
                <c:pt idx="138" formatCode="General">
                  <c:v>2.370000000000001</c:v>
                </c:pt>
                <c:pt idx="139" formatCode="General">
                  <c:v>2.3800000000000008</c:v>
                </c:pt>
                <c:pt idx="140" formatCode="General">
                  <c:v>2.390000000000001</c:v>
                </c:pt>
                <c:pt idx="141" formatCode="General">
                  <c:v>2.4000000000000012</c:v>
                </c:pt>
                <c:pt idx="142" formatCode="General">
                  <c:v>2.410000000000001</c:v>
                </c:pt>
                <c:pt idx="143" formatCode="General">
                  <c:v>2.4200000000000008</c:v>
                </c:pt>
                <c:pt idx="144" formatCode="General">
                  <c:v>2.430000000000001</c:v>
                </c:pt>
                <c:pt idx="145" formatCode="General">
                  <c:v>2.4400000000000013</c:v>
                </c:pt>
                <c:pt idx="146" formatCode="General">
                  <c:v>2.4500000000000011</c:v>
                </c:pt>
                <c:pt idx="147" formatCode="General">
                  <c:v>2.4600000000000009</c:v>
                </c:pt>
                <c:pt idx="148" formatCode="General">
                  <c:v>2.4700000000000011</c:v>
                </c:pt>
                <c:pt idx="149" formatCode="General">
                  <c:v>2.4800000000000013</c:v>
                </c:pt>
                <c:pt idx="150" formatCode="General">
                  <c:v>2.4900000000000011</c:v>
                </c:pt>
                <c:pt idx="151" formatCode="General">
                  <c:v>2.5000000000000009</c:v>
                </c:pt>
                <c:pt idx="152" formatCode="General">
                  <c:v>2.5100000000000011</c:v>
                </c:pt>
                <c:pt idx="153" formatCode="General">
                  <c:v>2.5200000000000014</c:v>
                </c:pt>
                <c:pt idx="154" formatCode="General">
                  <c:v>2.5300000000000011</c:v>
                </c:pt>
                <c:pt idx="155" formatCode="General">
                  <c:v>2.5400000000000009</c:v>
                </c:pt>
                <c:pt idx="156" formatCode="General">
                  <c:v>2.5500000000000012</c:v>
                </c:pt>
                <c:pt idx="157" formatCode="General">
                  <c:v>2.5600000000000014</c:v>
                </c:pt>
                <c:pt idx="158" formatCode="General">
                  <c:v>2.5700000000000012</c:v>
                </c:pt>
                <c:pt idx="159" formatCode="General">
                  <c:v>2.580000000000001</c:v>
                </c:pt>
                <c:pt idx="160" formatCode="General">
                  <c:v>2.5900000000000012</c:v>
                </c:pt>
                <c:pt idx="161" formatCode="General">
                  <c:v>2.6000000000000014</c:v>
                </c:pt>
                <c:pt idx="162" formatCode="General">
                  <c:v>2.6100000000000012</c:v>
                </c:pt>
                <c:pt idx="163" formatCode="General">
                  <c:v>2.620000000000001</c:v>
                </c:pt>
                <c:pt idx="164" formatCode="General">
                  <c:v>2.6300000000000012</c:v>
                </c:pt>
                <c:pt idx="165" formatCode="General">
                  <c:v>2.6400000000000015</c:v>
                </c:pt>
                <c:pt idx="166" formatCode="General">
                  <c:v>2.6500000000000012</c:v>
                </c:pt>
                <c:pt idx="167" formatCode="General">
                  <c:v>2.660000000000001</c:v>
                </c:pt>
                <c:pt idx="168" formatCode="General">
                  <c:v>2.6700000000000013</c:v>
                </c:pt>
                <c:pt idx="169" formatCode="General">
                  <c:v>2.6800000000000015</c:v>
                </c:pt>
                <c:pt idx="170" formatCode="General">
                  <c:v>2.6900000000000013</c:v>
                </c:pt>
                <c:pt idx="171" formatCode="General">
                  <c:v>2.7000000000000011</c:v>
                </c:pt>
                <c:pt idx="172" formatCode="General">
                  <c:v>2.7100000000000013</c:v>
                </c:pt>
                <c:pt idx="173" formatCode="General">
                  <c:v>2.7200000000000015</c:v>
                </c:pt>
                <c:pt idx="174" formatCode="General">
                  <c:v>2.7300000000000013</c:v>
                </c:pt>
                <c:pt idx="175" formatCode="General">
                  <c:v>2.7400000000000011</c:v>
                </c:pt>
                <c:pt idx="176" formatCode="General">
                  <c:v>2.7500000000000013</c:v>
                </c:pt>
                <c:pt idx="177" formatCode="General">
                  <c:v>2.7600000000000016</c:v>
                </c:pt>
                <c:pt idx="178" formatCode="General">
                  <c:v>2.7700000000000014</c:v>
                </c:pt>
                <c:pt idx="179" formatCode="General">
                  <c:v>2.7800000000000011</c:v>
                </c:pt>
                <c:pt idx="180" formatCode="General">
                  <c:v>2.7900000000000014</c:v>
                </c:pt>
                <c:pt idx="181" formatCode="General">
                  <c:v>2.8000000000000016</c:v>
                </c:pt>
                <c:pt idx="182" formatCode="General">
                  <c:v>2.8100000000000014</c:v>
                </c:pt>
                <c:pt idx="183" formatCode="General">
                  <c:v>2.8200000000000012</c:v>
                </c:pt>
                <c:pt idx="184" formatCode="General">
                  <c:v>2.8300000000000014</c:v>
                </c:pt>
                <c:pt idx="185" formatCode="General">
                  <c:v>2.8400000000000016</c:v>
                </c:pt>
                <c:pt idx="186" formatCode="General">
                  <c:v>2.8500000000000014</c:v>
                </c:pt>
                <c:pt idx="187" formatCode="General">
                  <c:v>2.8600000000000012</c:v>
                </c:pt>
                <c:pt idx="188" formatCode="General">
                  <c:v>2.8700000000000014</c:v>
                </c:pt>
                <c:pt idx="189" formatCode="General">
                  <c:v>2.8800000000000017</c:v>
                </c:pt>
                <c:pt idx="190" formatCode="General">
                  <c:v>2.8900000000000015</c:v>
                </c:pt>
                <c:pt idx="191" formatCode="General">
                  <c:v>2.9000000000000012</c:v>
                </c:pt>
                <c:pt idx="192" formatCode="General">
                  <c:v>2.9100000000000015</c:v>
                </c:pt>
                <c:pt idx="193" formatCode="General">
                  <c:v>2.9200000000000017</c:v>
                </c:pt>
                <c:pt idx="194" formatCode="General">
                  <c:v>2.9300000000000015</c:v>
                </c:pt>
                <c:pt idx="195" formatCode="General">
                  <c:v>2.9400000000000013</c:v>
                </c:pt>
                <c:pt idx="196" formatCode="General">
                  <c:v>2.9500000000000015</c:v>
                </c:pt>
                <c:pt idx="197" formatCode="General">
                  <c:v>2.9600000000000017</c:v>
                </c:pt>
                <c:pt idx="198" formatCode="General">
                  <c:v>2.9700000000000015</c:v>
                </c:pt>
                <c:pt idx="199" formatCode="General">
                  <c:v>2.9800000000000013</c:v>
                </c:pt>
                <c:pt idx="200" formatCode="General">
                  <c:v>2.9900000000000015</c:v>
                </c:pt>
                <c:pt idx="201" formatCode="General">
                  <c:v>3.0000000000000013</c:v>
                </c:pt>
                <c:pt idx="202" formatCode="General">
                  <c:v>3.0100000000000011</c:v>
                </c:pt>
                <c:pt idx="203" formatCode="General">
                  <c:v>3.0200000000000009</c:v>
                </c:pt>
                <c:pt idx="204" formatCode="General">
                  <c:v>3.0300000000000007</c:v>
                </c:pt>
                <c:pt idx="205" formatCode="General">
                  <c:v>3.0400000000000005</c:v>
                </c:pt>
                <c:pt idx="206" formatCode="General">
                  <c:v>3.0500000000000003</c:v>
                </c:pt>
                <c:pt idx="207" formatCode="General">
                  <c:v>3.06</c:v>
                </c:pt>
                <c:pt idx="208" formatCode="General">
                  <c:v>3.07</c:v>
                </c:pt>
                <c:pt idx="209" formatCode="General">
                  <c:v>3.0799999999999996</c:v>
                </c:pt>
                <c:pt idx="210" formatCode="General">
                  <c:v>3.0899999999999994</c:v>
                </c:pt>
                <c:pt idx="211" formatCode="General">
                  <c:v>3.0999999999999992</c:v>
                </c:pt>
                <c:pt idx="212" formatCode="General">
                  <c:v>3.109999999999999</c:v>
                </c:pt>
                <c:pt idx="213" formatCode="General">
                  <c:v>3.1199999999999988</c:v>
                </c:pt>
                <c:pt idx="214" formatCode="General">
                  <c:v>3.1299999999999986</c:v>
                </c:pt>
                <c:pt idx="215" formatCode="General">
                  <c:v>3.1399999999999983</c:v>
                </c:pt>
                <c:pt idx="216" formatCode="General">
                  <c:v>3.1499999999999981</c:v>
                </c:pt>
                <c:pt idx="217" formatCode="General">
                  <c:v>3.1599999999999979</c:v>
                </c:pt>
                <c:pt idx="218" formatCode="General">
                  <c:v>3.1699999999999977</c:v>
                </c:pt>
                <c:pt idx="219" formatCode="General">
                  <c:v>3.1799999999999975</c:v>
                </c:pt>
                <c:pt idx="220" formatCode="General">
                  <c:v>3.1899999999999973</c:v>
                </c:pt>
                <c:pt idx="221" formatCode="General">
                  <c:v>3.1999999999999971</c:v>
                </c:pt>
                <c:pt idx="222" formatCode="General">
                  <c:v>3.2099999999999969</c:v>
                </c:pt>
                <c:pt idx="223" formatCode="General">
                  <c:v>3.2199999999999966</c:v>
                </c:pt>
                <c:pt idx="224" formatCode="General">
                  <c:v>3.2299999999999964</c:v>
                </c:pt>
                <c:pt idx="225" formatCode="General">
                  <c:v>3.2399999999999962</c:v>
                </c:pt>
                <c:pt idx="226" formatCode="General">
                  <c:v>3.249999999999996</c:v>
                </c:pt>
                <c:pt idx="227" formatCode="General">
                  <c:v>3.2599999999999958</c:v>
                </c:pt>
                <c:pt idx="228" formatCode="General">
                  <c:v>3.2699999999999956</c:v>
                </c:pt>
                <c:pt idx="229" formatCode="General">
                  <c:v>3.2799999999999954</c:v>
                </c:pt>
                <c:pt idx="230" formatCode="General">
                  <c:v>3.2899999999999952</c:v>
                </c:pt>
                <c:pt idx="231" formatCode="General">
                  <c:v>3.2999999999999949</c:v>
                </c:pt>
                <c:pt idx="232" formatCode="General">
                  <c:v>3.3099999999999947</c:v>
                </c:pt>
                <c:pt idx="233" formatCode="General">
                  <c:v>3.3199999999999945</c:v>
                </c:pt>
                <c:pt idx="234" formatCode="General">
                  <c:v>3.3299999999999943</c:v>
                </c:pt>
                <c:pt idx="235" formatCode="General">
                  <c:v>3.3399999999999941</c:v>
                </c:pt>
                <c:pt idx="236" formatCode="General">
                  <c:v>3.3499999999999939</c:v>
                </c:pt>
                <c:pt idx="237" formatCode="General">
                  <c:v>3.3599999999999937</c:v>
                </c:pt>
                <c:pt idx="238" formatCode="General">
                  <c:v>3.3699999999999934</c:v>
                </c:pt>
                <c:pt idx="239" formatCode="General">
                  <c:v>3.3799999999999932</c:v>
                </c:pt>
                <c:pt idx="240" formatCode="General">
                  <c:v>3.389999999999993</c:v>
                </c:pt>
                <c:pt idx="241" formatCode="General">
                  <c:v>3.3999999999999928</c:v>
                </c:pt>
                <c:pt idx="242" formatCode="General">
                  <c:v>3.4099999999999926</c:v>
                </c:pt>
                <c:pt idx="243" formatCode="General">
                  <c:v>3.4199999999999924</c:v>
                </c:pt>
                <c:pt idx="244" formatCode="General">
                  <c:v>3.4299999999999922</c:v>
                </c:pt>
                <c:pt idx="245" formatCode="General">
                  <c:v>3.439999999999992</c:v>
                </c:pt>
                <c:pt idx="246" formatCode="General">
                  <c:v>3.4499999999999917</c:v>
                </c:pt>
                <c:pt idx="247" formatCode="General">
                  <c:v>3.4599999999999915</c:v>
                </c:pt>
                <c:pt idx="248" formatCode="General">
                  <c:v>3.4699999999999913</c:v>
                </c:pt>
                <c:pt idx="249" formatCode="General">
                  <c:v>3.4799999999999911</c:v>
                </c:pt>
                <c:pt idx="250" formatCode="General">
                  <c:v>3.4899999999999909</c:v>
                </c:pt>
                <c:pt idx="251" formatCode="General">
                  <c:v>3.4999999999999907</c:v>
                </c:pt>
                <c:pt idx="252" formatCode="General">
                  <c:v>3.5099999999999905</c:v>
                </c:pt>
                <c:pt idx="253" formatCode="General">
                  <c:v>3.5199999999999902</c:v>
                </c:pt>
                <c:pt idx="254" formatCode="General">
                  <c:v>3.52999999999999</c:v>
                </c:pt>
                <c:pt idx="255" formatCode="General">
                  <c:v>3.5399999999999898</c:v>
                </c:pt>
                <c:pt idx="256" formatCode="General">
                  <c:v>3.5499999999999896</c:v>
                </c:pt>
                <c:pt idx="257" formatCode="General">
                  <c:v>3.5599999999999894</c:v>
                </c:pt>
                <c:pt idx="258" formatCode="General">
                  <c:v>3.5699999999999892</c:v>
                </c:pt>
                <c:pt idx="259" formatCode="General">
                  <c:v>3.579999999999989</c:v>
                </c:pt>
                <c:pt idx="260" formatCode="General">
                  <c:v>3.5899999999999888</c:v>
                </c:pt>
                <c:pt idx="261" formatCode="General">
                  <c:v>3.5999999999999885</c:v>
                </c:pt>
                <c:pt idx="262" formatCode="General">
                  <c:v>3.6099999999999883</c:v>
                </c:pt>
                <c:pt idx="263" formatCode="General">
                  <c:v>3.6199999999999881</c:v>
                </c:pt>
                <c:pt idx="264" formatCode="General">
                  <c:v>3.6299999999999879</c:v>
                </c:pt>
                <c:pt idx="265" formatCode="General">
                  <c:v>3.6399999999999877</c:v>
                </c:pt>
                <c:pt idx="266" formatCode="General">
                  <c:v>3.6499999999999875</c:v>
                </c:pt>
                <c:pt idx="267" formatCode="General">
                  <c:v>3.6599999999999873</c:v>
                </c:pt>
                <c:pt idx="268" formatCode="General">
                  <c:v>3.6699999999999871</c:v>
                </c:pt>
                <c:pt idx="269" formatCode="General">
                  <c:v>3.6799999999999868</c:v>
                </c:pt>
                <c:pt idx="270" formatCode="General">
                  <c:v>3.6899999999999866</c:v>
                </c:pt>
                <c:pt idx="271" formatCode="General">
                  <c:v>3.6999999999999864</c:v>
                </c:pt>
                <c:pt idx="272" formatCode="General">
                  <c:v>3.7099999999999862</c:v>
                </c:pt>
                <c:pt idx="273" formatCode="General">
                  <c:v>3.719999999999986</c:v>
                </c:pt>
                <c:pt idx="274" formatCode="General">
                  <c:v>3.7299999999999858</c:v>
                </c:pt>
                <c:pt idx="275" formatCode="General">
                  <c:v>3.7399999999999856</c:v>
                </c:pt>
                <c:pt idx="276" formatCode="General">
                  <c:v>3.7499999999999853</c:v>
                </c:pt>
                <c:pt idx="277" formatCode="General">
                  <c:v>3.7599999999999851</c:v>
                </c:pt>
                <c:pt idx="278" formatCode="General">
                  <c:v>3.7699999999999849</c:v>
                </c:pt>
                <c:pt idx="279" formatCode="General">
                  <c:v>3.7799999999999847</c:v>
                </c:pt>
                <c:pt idx="280" formatCode="General">
                  <c:v>3.7899999999999845</c:v>
                </c:pt>
                <c:pt idx="281" formatCode="General">
                  <c:v>3.7999999999999843</c:v>
                </c:pt>
                <c:pt idx="282" formatCode="General">
                  <c:v>3.8099999999999841</c:v>
                </c:pt>
                <c:pt idx="283" formatCode="General">
                  <c:v>3.8199999999999839</c:v>
                </c:pt>
                <c:pt idx="284" formatCode="General">
                  <c:v>3.8299999999999836</c:v>
                </c:pt>
                <c:pt idx="285" formatCode="General">
                  <c:v>3.8399999999999834</c:v>
                </c:pt>
                <c:pt idx="286" formatCode="General">
                  <c:v>3.8499999999999832</c:v>
                </c:pt>
                <c:pt idx="287" formatCode="General">
                  <c:v>3.859999999999983</c:v>
                </c:pt>
                <c:pt idx="288" formatCode="General">
                  <c:v>3.8699999999999828</c:v>
                </c:pt>
                <c:pt idx="289" formatCode="General">
                  <c:v>3.8799999999999826</c:v>
                </c:pt>
                <c:pt idx="290" formatCode="General">
                  <c:v>3.8899999999999824</c:v>
                </c:pt>
                <c:pt idx="291" formatCode="General">
                  <c:v>3.8999999999999821</c:v>
                </c:pt>
                <c:pt idx="292" formatCode="General">
                  <c:v>3.9099999999999819</c:v>
                </c:pt>
                <c:pt idx="293" formatCode="General">
                  <c:v>3.9199999999999817</c:v>
                </c:pt>
                <c:pt idx="294" formatCode="General">
                  <c:v>3.9299999999999815</c:v>
                </c:pt>
                <c:pt idx="295" formatCode="General">
                  <c:v>3.9399999999999813</c:v>
                </c:pt>
                <c:pt idx="296" formatCode="General">
                  <c:v>3.9499999999999811</c:v>
                </c:pt>
                <c:pt idx="297" formatCode="General">
                  <c:v>3.9599999999999809</c:v>
                </c:pt>
                <c:pt idx="298" formatCode="General">
                  <c:v>3.9699999999999807</c:v>
                </c:pt>
                <c:pt idx="299" formatCode="General">
                  <c:v>3.9799999999999804</c:v>
                </c:pt>
                <c:pt idx="300" formatCode="General">
                  <c:v>3.9899999999999802</c:v>
                </c:pt>
                <c:pt idx="301" formatCode="General">
                  <c:v>3.99999999999998</c:v>
                </c:pt>
                <c:pt idx="302" formatCode="General">
                  <c:v>4.0099999999999802</c:v>
                </c:pt>
                <c:pt idx="303" formatCode="General">
                  <c:v>4.01999999999998</c:v>
                </c:pt>
                <c:pt idx="304" formatCode="General">
                  <c:v>4.0299999999999798</c:v>
                </c:pt>
                <c:pt idx="305" formatCode="General">
                  <c:v>4.0399999999999796</c:v>
                </c:pt>
                <c:pt idx="306" formatCode="General">
                  <c:v>4.0499999999999794</c:v>
                </c:pt>
                <c:pt idx="307" formatCode="General">
                  <c:v>4.0599999999999792</c:v>
                </c:pt>
                <c:pt idx="308" formatCode="General">
                  <c:v>4.069999999999979</c:v>
                </c:pt>
                <c:pt idx="309" formatCode="General">
                  <c:v>4.0799999999999788</c:v>
                </c:pt>
                <c:pt idx="310" formatCode="General">
                  <c:v>4.0899999999999785</c:v>
                </c:pt>
                <c:pt idx="311" formatCode="General">
                  <c:v>4.0999999999999783</c:v>
                </c:pt>
                <c:pt idx="312" formatCode="General">
                  <c:v>4.1099999999999781</c:v>
                </c:pt>
                <c:pt idx="313" formatCode="General">
                  <c:v>4.1199999999999779</c:v>
                </c:pt>
                <c:pt idx="314" formatCode="General">
                  <c:v>4.1299999999999777</c:v>
                </c:pt>
                <c:pt idx="315" formatCode="General">
                  <c:v>4.1399999999999775</c:v>
                </c:pt>
                <c:pt idx="316" formatCode="General">
                  <c:v>4.1499999999999773</c:v>
                </c:pt>
                <c:pt idx="317" formatCode="General">
                  <c:v>4.159999999999977</c:v>
                </c:pt>
                <c:pt idx="318" formatCode="General">
                  <c:v>4.1699999999999768</c:v>
                </c:pt>
                <c:pt idx="319" formatCode="General">
                  <c:v>4.1799999999999766</c:v>
                </c:pt>
                <c:pt idx="320" formatCode="General">
                  <c:v>4.1899999999999764</c:v>
                </c:pt>
                <c:pt idx="321" formatCode="General">
                  <c:v>4.1999999999999762</c:v>
                </c:pt>
                <c:pt idx="322" formatCode="General">
                  <c:v>4.209999999999976</c:v>
                </c:pt>
                <c:pt idx="323" formatCode="General">
                  <c:v>4.2199999999999758</c:v>
                </c:pt>
                <c:pt idx="324" formatCode="General">
                  <c:v>4.2299999999999756</c:v>
                </c:pt>
                <c:pt idx="325" formatCode="General">
                  <c:v>4.2399999999999753</c:v>
                </c:pt>
                <c:pt idx="326" formatCode="General">
                  <c:v>4.2499999999999751</c:v>
                </c:pt>
                <c:pt idx="327" formatCode="General">
                  <c:v>4.2599999999999749</c:v>
                </c:pt>
                <c:pt idx="328" formatCode="General">
                  <c:v>4.2699999999999747</c:v>
                </c:pt>
                <c:pt idx="329" formatCode="General">
                  <c:v>4.2799999999999745</c:v>
                </c:pt>
                <c:pt idx="330" formatCode="General">
                  <c:v>4.2899999999999743</c:v>
                </c:pt>
                <c:pt idx="331" formatCode="General">
                  <c:v>4.2999999999999741</c:v>
                </c:pt>
                <c:pt idx="332" formatCode="General">
                  <c:v>4.3099999999999739</c:v>
                </c:pt>
                <c:pt idx="333" formatCode="General">
                  <c:v>4.3199999999999736</c:v>
                </c:pt>
                <c:pt idx="334" formatCode="General">
                  <c:v>4.3299999999999734</c:v>
                </c:pt>
                <c:pt idx="335" formatCode="General">
                  <c:v>4.3399999999999732</c:v>
                </c:pt>
                <c:pt idx="336" formatCode="General">
                  <c:v>4.349999999999973</c:v>
                </c:pt>
                <c:pt idx="337" formatCode="General">
                  <c:v>4.3599999999999728</c:v>
                </c:pt>
                <c:pt idx="338" formatCode="General">
                  <c:v>4.3699999999999726</c:v>
                </c:pt>
                <c:pt idx="339" formatCode="General">
                  <c:v>4.3799999999999724</c:v>
                </c:pt>
                <c:pt idx="340" formatCode="General">
                  <c:v>4.3899999999999721</c:v>
                </c:pt>
                <c:pt idx="341" formatCode="General">
                  <c:v>4.3999999999999719</c:v>
                </c:pt>
                <c:pt idx="342" formatCode="General">
                  <c:v>4.4099999999999717</c:v>
                </c:pt>
                <c:pt idx="343" formatCode="General">
                  <c:v>4.4199999999999715</c:v>
                </c:pt>
                <c:pt idx="344" formatCode="General">
                  <c:v>4.4299999999999713</c:v>
                </c:pt>
                <c:pt idx="345" formatCode="General">
                  <c:v>4.4399999999999711</c:v>
                </c:pt>
                <c:pt idx="346" formatCode="General">
                  <c:v>4.4499999999999709</c:v>
                </c:pt>
                <c:pt idx="347" formatCode="General">
                  <c:v>4.4599999999999707</c:v>
                </c:pt>
                <c:pt idx="348" formatCode="General">
                  <c:v>4.4699999999999704</c:v>
                </c:pt>
                <c:pt idx="349" formatCode="General">
                  <c:v>4.4799999999999702</c:v>
                </c:pt>
                <c:pt idx="350" formatCode="General">
                  <c:v>4.48999999999997</c:v>
                </c:pt>
                <c:pt idx="351" formatCode="General">
                  <c:v>4.4999999999999698</c:v>
                </c:pt>
                <c:pt idx="352" formatCode="General">
                  <c:v>4.5099999999999696</c:v>
                </c:pt>
                <c:pt idx="353" formatCode="General">
                  <c:v>4.5199999999999694</c:v>
                </c:pt>
                <c:pt idx="354" formatCode="General">
                  <c:v>4.5299999999999692</c:v>
                </c:pt>
                <c:pt idx="355" formatCode="General">
                  <c:v>4.5399999999999689</c:v>
                </c:pt>
                <c:pt idx="356" formatCode="General">
                  <c:v>4.5499999999999687</c:v>
                </c:pt>
                <c:pt idx="357" formatCode="General">
                  <c:v>4.5599999999999685</c:v>
                </c:pt>
                <c:pt idx="358" formatCode="General">
                  <c:v>4.5699999999999683</c:v>
                </c:pt>
                <c:pt idx="359" formatCode="General">
                  <c:v>4.5799999999999681</c:v>
                </c:pt>
                <c:pt idx="360" formatCode="General">
                  <c:v>4.5899999999999679</c:v>
                </c:pt>
                <c:pt idx="361" formatCode="General">
                  <c:v>4.5999999999999677</c:v>
                </c:pt>
                <c:pt idx="362" formatCode="General">
                  <c:v>4.6099999999999675</c:v>
                </c:pt>
                <c:pt idx="363" formatCode="General">
                  <c:v>4.6199999999999672</c:v>
                </c:pt>
                <c:pt idx="364" formatCode="General">
                  <c:v>4.629999999999967</c:v>
                </c:pt>
                <c:pt idx="365" formatCode="General">
                  <c:v>4.6399999999999668</c:v>
                </c:pt>
                <c:pt idx="366" formatCode="General">
                  <c:v>4.6499999999999666</c:v>
                </c:pt>
                <c:pt idx="367" formatCode="General">
                  <c:v>4.6599999999999664</c:v>
                </c:pt>
                <c:pt idx="368" formatCode="General">
                  <c:v>4.6699999999999662</c:v>
                </c:pt>
                <c:pt idx="369" formatCode="General">
                  <c:v>4.679999999999966</c:v>
                </c:pt>
                <c:pt idx="370" formatCode="General">
                  <c:v>4.6899999999999658</c:v>
                </c:pt>
                <c:pt idx="371" formatCode="General">
                  <c:v>4.6999999999999655</c:v>
                </c:pt>
                <c:pt idx="372" formatCode="General">
                  <c:v>4.7099999999999653</c:v>
                </c:pt>
                <c:pt idx="373" formatCode="General">
                  <c:v>4.7199999999999651</c:v>
                </c:pt>
                <c:pt idx="374" formatCode="General">
                  <c:v>4.7299999999999649</c:v>
                </c:pt>
                <c:pt idx="375" formatCode="General">
                  <c:v>4.7399999999999647</c:v>
                </c:pt>
                <c:pt idx="376" formatCode="General">
                  <c:v>4.7499999999999645</c:v>
                </c:pt>
                <c:pt idx="377" formatCode="General">
                  <c:v>4.7599999999999643</c:v>
                </c:pt>
                <c:pt idx="378" formatCode="General">
                  <c:v>4.769999999999964</c:v>
                </c:pt>
                <c:pt idx="379" formatCode="General">
                  <c:v>4.7799999999999638</c:v>
                </c:pt>
                <c:pt idx="380" formatCode="General">
                  <c:v>4.7899999999999636</c:v>
                </c:pt>
                <c:pt idx="381" formatCode="General">
                  <c:v>4.7999999999999634</c:v>
                </c:pt>
                <c:pt idx="382" formatCode="General">
                  <c:v>4.8099999999999632</c:v>
                </c:pt>
                <c:pt idx="383" formatCode="General">
                  <c:v>4.819999999999963</c:v>
                </c:pt>
                <c:pt idx="384" formatCode="General">
                  <c:v>4.8299999999999628</c:v>
                </c:pt>
                <c:pt idx="385" formatCode="General">
                  <c:v>4.8399999999999626</c:v>
                </c:pt>
                <c:pt idx="386" formatCode="General">
                  <c:v>4.8499999999999623</c:v>
                </c:pt>
                <c:pt idx="387" formatCode="General">
                  <c:v>4.8599999999999621</c:v>
                </c:pt>
                <c:pt idx="388" formatCode="General">
                  <c:v>4.8699999999999619</c:v>
                </c:pt>
                <c:pt idx="389" formatCode="General">
                  <c:v>4.8799999999999617</c:v>
                </c:pt>
                <c:pt idx="390" formatCode="General">
                  <c:v>4.8899999999999615</c:v>
                </c:pt>
                <c:pt idx="391" formatCode="General">
                  <c:v>4.8999999999999613</c:v>
                </c:pt>
                <c:pt idx="392" formatCode="General">
                  <c:v>4.9099999999999611</c:v>
                </c:pt>
                <c:pt idx="393" formatCode="General">
                  <c:v>4.9199999999999608</c:v>
                </c:pt>
                <c:pt idx="394" formatCode="General">
                  <c:v>4.9299999999999606</c:v>
                </c:pt>
                <c:pt idx="395" formatCode="General">
                  <c:v>4.9399999999999604</c:v>
                </c:pt>
                <c:pt idx="396" formatCode="General">
                  <c:v>4.9499999999999602</c:v>
                </c:pt>
                <c:pt idx="397" formatCode="General">
                  <c:v>4.95999999999996</c:v>
                </c:pt>
                <c:pt idx="398" formatCode="General">
                  <c:v>4.9699999999999598</c:v>
                </c:pt>
                <c:pt idx="399" formatCode="General">
                  <c:v>4.9799999999999596</c:v>
                </c:pt>
                <c:pt idx="400" formatCode="General">
                  <c:v>4.9899999999999594</c:v>
                </c:pt>
                <c:pt idx="401" formatCode="General">
                  <c:v>4.9999999999999591</c:v>
                </c:pt>
              </c:numCache>
            </c:numRef>
          </c:yVal>
          <c:smooth val="0"/>
        </c:ser>
        <c:ser>
          <c:idx val="4"/>
          <c:order val="4"/>
          <c:tx>
            <c:v>Bundslamshøjde scenarie 2</c:v>
          </c:tx>
          <c:spPr>
            <a:ln>
              <a:solidFill>
                <a:schemeClr val="accent6">
                  <a:lumMod val="50000"/>
                </a:schemeClr>
              </a:solidFill>
              <a:prstDash val="sysDash"/>
            </a:ln>
          </c:spPr>
          <c:marker>
            <c:symbol val="none"/>
          </c:marker>
          <c:xVal>
            <c:numRef>
              <c:f>'Beregninger scenarie 2'!$R$1538:$R$1939</c:f>
              <c:numCache>
                <c:formatCode>0.00</c:formatCode>
                <c:ptCount val="402"/>
                <c:pt idx="0">
                  <c:v>0</c:v>
                </c:pt>
                <c:pt idx="1">
                  <c:v>0</c:v>
                </c:pt>
                <c:pt idx="2">
                  <c:v>1.7864441069174497E-5</c:v>
                </c:pt>
                <c:pt idx="3">
                  <c:v>5.6710323944109348E-5</c:v>
                </c:pt>
                <c:pt idx="4">
                  <c:v>1.1146097769222942E-4</c:v>
                </c:pt>
                <c:pt idx="5">
                  <c:v>1.8003132084746043E-4</c:v>
                </c:pt>
                <c:pt idx="6">
                  <c:v>2.6114211754078208E-4</c:v>
                </c:pt>
                <c:pt idx="7">
                  <c:v>3.538958671018504E-4</c:v>
                </c:pt>
                <c:pt idx="8">
                  <c:v>4.5761522495803655E-4</c:v>
                </c:pt>
                <c:pt idx="9">
                  <c:v>5.7176476454580394E-4</c:v>
                </c:pt>
                <c:pt idx="10">
                  <c:v>6.9590746231845669E-4</c:v>
                </c:pt>
                <c:pt idx="11">
                  <c:v>8.2967815269952526E-4</c:v>
                </c:pt>
                <c:pt idx="12">
                  <c:v>9.7276621974415605E-4</c:v>
                </c:pt>
                <c:pt idx="13">
                  <c:v>1.1249037265338461E-3</c:v>
                </c:pt>
                <c:pt idx="14">
                  <c:v>1.2858569437929341E-3</c:v>
                </c:pt>
                <c:pt idx="15">
                  <c:v>1.4554201068938068E-3</c:v>
                </c:pt>
                <c:pt idx="16">
                  <c:v>1.6334106913215871E-3</c:v>
                </c:pt>
                <c:pt idx="17">
                  <c:v>1.819665756630911E-3</c:v>
                </c:pt>
                <c:pt idx="18">
                  <c:v>2.0140390629553614E-3</c:v>
                </c:pt>
                <c:pt idx="19">
                  <c:v>2.2163987592348387E-3</c:v>
                </c:pt>
                <c:pt idx="20">
                  <c:v>2.4266255031457585E-3</c:v>
                </c:pt>
                <c:pt idx="21">
                  <c:v>2.6446109128074606E-3</c:v>
                </c:pt>
                <c:pt idx="22">
                  <c:v>2.870256277467763E-3</c:v>
                </c:pt>
                <c:pt idx="23">
                  <c:v>3.1034714731610594E-3</c:v>
                </c:pt>
                <c:pt idx="24">
                  <c:v>3.3441740426173243E-3</c:v>
                </c:pt>
                <c:pt idx="25">
                  <c:v>3.5922884082672099E-3</c:v>
                </c:pt>
                <c:pt idx="26">
                  <c:v>3.8477451941924534E-3</c:v>
                </c:pt>
                <c:pt idx="27">
                  <c:v>4.1104806380756554E-3</c:v>
                </c:pt>
                <c:pt idx="28">
                  <c:v>4.3804360781243331E-3</c:v>
                </c:pt>
                <c:pt idx="29">
                  <c:v>4.6575575029343553E-3</c:v>
                </c:pt>
                <c:pt idx="30">
                  <c:v>4.9417951545645952E-3</c:v>
                </c:pt>
                <c:pt idx="31">
                  <c:v>5.233103176892624E-3</c:v>
                </c:pt>
                <c:pt idx="32">
                  <c:v>5.5314393027363924E-3</c:v>
                </c:pt>
                <c:pt idx="33">
                  <c:v>5.8367645743506759E-3</c:v>
                </c:pt>
                <c:pt idx="34">
                  <c:v>6.1490430928067708E-3</c:v>
                </c:pt>
                <c:pt idx="35">
                  <c:v>6.4682417924902284E-3</c:v>
                </c:pt>
                <c:pt idx="36">
                  <c:v>6.7943302375414027E-3</c:v>
                </c:pt>
                <c:pt idx="37">
                  <c:v>7.1272804375466896E-3</c:v>
                </c:pt>
                <c:pt idx="38">
                  <c:v>7.4670666801859541E-3</c:v>
                </c:pt>
                <c:pt idx="39">
                  <c:v>7.8136653788711471E-3</c:v>
                </c:pt>
                <c:pt idx="40">
                  <c:v>8.167054933685582E-3</c:v>
                </c:pt>
                <c:pt idx="41">
                  <c:v>8.5272156041631998E-3</c:v>
                </c:pt>
                <c:pt idx="42">
                  <c:v>8.8941293926406394E-3</c:v>
                </c:pt>
                <c:pt idx="43">
                  <c:v>9.2677799370785331E-3</c:v>
                </c:pt>
                <c:pt idx="44">
                  <c:v>9.6481524123874941E-3</c:v>
                </c:pt>
                <c:pt idx="45">
                  <c:v>1.0035233439412714E-2</c:v>
                </c:pt>
                <c:pt idx="46">
                  <c:v>1.0429011000832773E-2</c:v>
                </c:pt>
                <c:pt idx="47">
                  <c:v>1.0829474363315519E-2</c:v>
                </c:pt>
                <c:pt idx="48">
                  <c:v>1.123661400534921E-2</c:v>
                </c:pt>
                <c:pt idx="49">
                  <c:v>1.1650421550232484E-2</c:v>
                </c:pt>
                <c:pt idx="50">
                  <c:v>1.2070889703763233E-2</c:v>
                </c:pt>
                <c:pt idx="51">
                  <c:v>1.2498012196216077E-2</c:v>
                </c:pt>
                <c:pt idx="52">
                  <c:v>1.2931783728241239E-2</c:v>
                </c:pt>
                <c:pt idx="53">
                  <c:v>1.3372199920355411E-2</c:v>
                </c:pt>
                <c:pt idx="54">
                  <c:v>1.3819257265728892E-2</c:v>
                </c:pt>
                <c:pt idx="55">
                  <c:v>1.4272953086002021E-2</c:v>
                </c:pt>
                <c:pt idx="56">
                  <c:v>1.4733285489890575E-2</c:v>
                </c:pt>
                <c:pt idx="57">
                  <c:v>1.5200253334362274E-2</c:v>
                </c:pt>
                <c:pt idx="58">
                  <c:v>1.5673856188187257E-2</c:v>
                </c:pt>
                <c:pt idx="59">
                  <c:v>1.6154094297683386E-2</c:v>
                </c:pt>
                <c:pt idx="60">
                  <c:v>1.6640968554493717E-2</c:v>
                </c:pt>
                <c:pt idx="61">
                  <c:v>1.7134480465247657E-2</c:v>
                </c:pt>
                <c:pt idx="62">
                  <c:v>1.7634632122970496E-2</c:v>
                </c:pt>
                <c:pt idx="63">
                  <c:v>1.8141426180117784E-2</c:v>
                </c:pt>
                <c:pt idx="64">
                  <c:v>1.8654865823121158E-2</c:v>
                </c:pt>
                <c:pt idx="65">
                  <c:v>1.9174954748341987E-2</c:v>
                </c:pt>
                <c:pt idx="66">
                  <c:v>1.9701697139337677E-2</c:v>
                </c:pt>
                <c:pt idx="67">
                  <c:v>2.0235097645352924E-2</c:v>
                </c:pt>
                <c:pt idx="68">
                  <c:v>2.0775161360955557E-2</c:v>
                </c:pt>
                <c:pt idx="69">
                  <c:v>2.1321893806742688E-2</c:v>
                </c:pt>
                <c:pt idx="70">
                  <c:v>2.187530091104865E-2</c:v>
                </c:pt>
                <c:pt idx="71">
                  <c:v>2.243538899259153E-2</c:v>
                </c:pt>
                <c:pt idx="72">
                  <c:v>2.3002164743999867E-2</c:v>
                </c:pt>
                <c:pt idx="73">
                  <c:v>2.3575635216165212E-2</c:v>
                </c:pt>
                <c:pt idx="74">
                  <c:v>2.4155807803370566E-2</c:v>
                </c:pt>
                <c:pt idx="75">
                  <c:v>2.4742690229147938E-2</c:v>
                </c:pt>
                <c:pt idx="76">
                  <c:v>2.5336290532822037E-2</c:v>
                </c:pt>
                <c:pt idx="77">
                  <c:v>2.5936617056699682E-2</c:v>
                </c:pt>
                <c:pt idx="78">
                  <c:v>2.6543678433867623E-2</c:v>
                </c:pt>
                <c:pt idx="79">
                  <c:v>2.7157483576564171E-2</c:v>
                </c:pt>
                <c:pt idx="80">
                  <c:v>2.7778041665091652E-2</c:v>
                </c:pt>
                <c:pt idx="81">
                  <c:v>2.8405362137240063E-2</c:v>
                </c:pt>
                <c:pt idx="82">
                  <c:v>2.9039454678193063E-2</c:v>
                </c:pt>
                <c:pt idx="83">
                  <c:v>2.9680329210890359E-2</c:v>
                </c:pt>
                <c:pt idx="84">
                  <c:v>3.0327995886821394E-2</c:v>
                </c:pt>
                <c:pt idx="85">
                  <c:v>3.098246507722743E-2</c:v>
                </c:pt>
                <c:pt idx="86">
                  <c:v>3.164374736469034E-2</c:v>
                </c:pt>
                <c:pt idx="87">
                  <c:v>3.2311853535087712E-2</c:v>
                </c:pt>
                <c:pt idx="88">
                  <c:v>3.2986794569895263E-2</c:v>
                </c:pt>
                <c:pt idx="89">
                  <c:v>3.366858163881882E-2</c:v>
                </c:pt>
                <c:pt idx="90">
                  <c:v>3.4357226092738669E-2</c:v>
                </c:pt>
                <c:pt idx="91">
                  <c:v>3.5052739456951088E-2</c:v>
                </c:pt>
                <c:pt idx="92">
                  <c:v>3.5755133424691582E-2</c:v>
                </c:pt>
                <c:pt idx="93">
                  <c:v>3.6464419850926327E-2</c:v>
                </c:pt>
                <c:pt idx="94">
                  <c:v>3.7180610746398453E-2</c:v>
                </c:pt>
                <c:pt idx="95">
                  <c:v>3.7903718271916714E-2</c:v>
                </c:pt>
                <c:pt idx="96">
                  <c:v>3.8633754732874913E-2</c:v>
                </c:pt>
                <c:pt idx="97">
                  <c:v>3.9370732573991235E-2</c:v>
                </c:pt>
                <c:pt idx="98">
                  <c:v>4.0114664374256627E-2</c:v>
                </c:pt>
                <c:pt idx="99">
                  <c:v>4.0865562842082974E-2</c:v>
                </c:pt>
                <c:pt idx="100">
                  <c:v>4.1623440810641142E-2</c:v>
                </c:pt>
                <c:pt idx="101">
                  <c:v>4.2388311233380646E-2</c:v>
                </c:pt>
                <c:pt idx="102">
                  <c:v>4.3160187179722365E-2</c:v>
                </c:pt>
                <c:pt idx="103">
                  <c:v>4.3939081830916417E-2</c:v>
                </c:pt>
                <c:pt idx="104">
                  <c:v>4.472500847605787E-2</c:v>
                </c:pt>
                <c:pt idx="105">
                  <c:v>4.5517980508253127E-2</c:v>
                </c:pt>
                <c:pt idx="106">
                  <c:v>4.631801142093038E-2</c:v>
                </c:pt>
                <c:pt idx="107">
                  <c:v>4.7125114804287757E-2</c:v>
                </c:pt>
                <c:pt idx="108">
                  <c:v>4.793930434187299E-2</c:v>
                </c:pt>
                <c:pt idx="109">
                  <c:v>4.8760593807289414E-2</c:v>
                </c:pt>
                <c:pt idx="110">
                  <c:v>4.9588997061021933E-2</c:v>
                </c:pt>
                <c:pt idx="111">
                  <c:v>5.0424528047379069E-2</c:v>
                </c:pt>
                <c:pt idx="112">
                  <c:v>5.1267200791544856E-2</c:v>
                </c:pt>
                <c:pt idx="113">
                  <c:v>5.2117029396737E-2</c:v>
                </c:pt>
                <c:pt idx="114">
                  <c:v>5.297402804146633E-2</c:v>
                </c:pt>
                <c:pt idx="115">
                  <c:v>5.3838210976893404E-2</c:v>
                </c:pt>
                <c:pt idx="116">
                  <c:v>5.4709592524278441E-2</c:v>
                </c:pt>
                <c:pt idx="117">
                  <c:v>5.5588187072520515E-2</c:v>
                </c:pt>
                <c:pt idx="118">
                  <c:v>5.647400907578258E-2</c:v>
                </c:pt>
                <c:pt idx="119">
                  <c:v>5.736707305119889E-2</c:v>
                </c:pt>
                <c:pt idx="120">
                  <c:v>5.8267393576661032E-2</c:v>
                </c:pt>
                <c:pt idx="121">
                  <c:v>5.9174985288680371E-2</c:v>
                </c:pt>
                <c:pt idx="122">
                  <c:v>6.0089862880322843E-2</c:v>
                </c:pt>
                <c:pt idx="123">
                  <c:v>6.1012041099214001E-2</c:v>
                </c:pt>
                <c:pt idx="124">
                  <c:v>6.1941534745611253E-2</c:v>
                </c:pt>
                <c:pt idx="125">
                  <c:v>6.2878358670540591E-2</c:v>
                </c:pt>
                <c:pt idx="126">
                  <c:v>6.3822527773995816E-2</c:v>
                </c:pt>
                <c:pt idx="127">
                  <c:v>6.4774057003197091E-2</c:v>
                </c:pt>
                <c:pt idx="128">
                  <c:v>6.5732961350907282E-2</c:v>
                </c:pt>
                <c:pt idx="129">
                  <c:v>6.6699255853803485E-2</c:v>
                </c:pt>
                <c:pt idx="130">
                  <c:v>6.7672955590901793E-2</c:v>
                </c:pt>
                <c:pt idx="131">
                  <c:v>6.8654075682033397E-2</c:v>
                </c:pt>
                <c:pt idx="132">
                  <c:v>6.9642631286369869E-2</c:v>
                </c:pt>
                <c:pt idx="133">
                  <c:v>7.0638637600995924E-2</c:v>
                </c:pt>
                <c:pt idx="134">
                  <c:v>7.1642109859528291E-2</c:v>
                </c:pt>
                <c:pt idx="135">
                  <c:v>7.2653063330778103E-2</c:v>
                </c:pt>
                <c:pt idx="136">
                  <c:v>7.3671513317456472E-2</c:v>
                </c:pt>
                <c:pt idx="137">
                  <c:v>7.4697475154920159E-2</c:v>
                </c:pt>
                <c:pt idx="138">
                  <c:v>7.573096420995773E-2</c:v>
                </c:pt>
                <c:pt idx="139">
                  <c:v>7.6771995879612795E-2</c:v>
                </c:pt>
                <c:pt idx="140">
                  <c:v>7.7820585590044816E-2</c:v>
                </c:pt>
                <c:pt idx="141">
                  <c:v>7.8876748795424667E-2</c:v>
                </c:pt>
                <c:pt idx="142">
                  <c:v>7.994050097686474E-2</c:v>
                </c:pt>
                <c:pt idx="143">
                  <c:v>8.1011857641382107E-2</c:v>
                </c:pt>
                <c:pt idx="144">
                  <c:v>8.2090834320893161E-2</c:v>
                </c:pt>
                <c:pt idx="145">
                  <c:v>8.3177446571239308E-2</c:v>
                </c:pt>
                <c:pt idx="146">
                  <c:v>8.4271709971242198E-2</c:v>
                </c:pt>
                <c:pt idx="147">
                  <c:v>8.5373640121787595E-2</c:v>
                </c:pt>
                <c:pt idx="148">
                  <c:v>8.6483252644937197E-2</c:v>
                </c:pt>
                <c:pt idx="149">
                  <c:v>8.7600563183066707E-2</c:v>
                </c:pt>
                <c:pt idx="150">
                  <c:v>8.8725587398030312E-2</c:v>
                </c:pt>
                <c:pt idx="151">
                  <c:v>8.9858340970349643E-2</c:v>
                </c:pt>
                <c:pt idx="152">
                  <c:v>9.099883959842725E-2</c:v>
                </c:pt>
                <c:pt idx="153">
                  <c:v>9.214709899778345E-2</c:v>
                </c:pt>
                <c:pt idx="154">
                  <c:v>9.3303134900315152E-2</c:v>
                </c:pt>
                <c:pt idx="155">
                  <c:v>9.4466963053577407E-2</c:v>
                </c:pt>
                <c:pt idx="156">
                  <c:v>9.563859922008533E-2</c:v>
                </c:pt>
                <c:pt idx="157">
                  <c:v>9.6818059176636967E-2</c:v>
                </c:pt>
                <c:pt idx="158">
                  <c:v>9.8005358713655538E-2</c:v>
                </c:pt>
                <c:pt idx="159">
                  <c:v>9.9200513634551069E-2</c:v>
                </c:pt>
                <c:pt idx="160">
                  <c:v>0.10040353975510044</c:v>
                </c:pt>
                <c:pt idx="161">
                  <c:v>0.10161445290284539</c:v>
                </c:pt>
                <c:pt idx="162">
                  <c:v>0.10283326891650782</c:v>
                </c:pt>
                <c:pt idx="163">
                  <c:v>0.10406000364542214</c:v>
                </c:pt>
                <c:pt idx="164">
                  <c:v>0.10529467294898329</c:v>
                </c:pt>
                <c:pt idx="165">
                  <c:v>0.10653729269611137</c:v>
                </c:pt>
                <c:pt idx="166">
                  <c:v>0.10778787876473087</c:v>
                </c:pt>
                <c:pt idx="167">
                  <c:v>0.10904644704126507</c:v>
                </c:pt>
                <c:pt idx="168">
                  <c:v>0.11031301342014432</c:v>
                </c:pt>
                <c:pt idx="169">
                  <c:v>0.11158759380332894</c:v>
                </c:pt>
                <c:pt idx="170">
                  <c:v>0.11287020409984506</c:v>
                </c:pt>
                <c:pt idx="171">
                  <c:v>0.11416086022533349</c:v>
                </c:pt>
                <c:pt idx="172">
                  <c:v>0.1154595781016115</c:v>
                </c:pt>
                <c:pt idx="173">
                  <c:v>0.11676637365624698</c:v>
                </c:pt>
                <c:pt idx="174">
                  <c:v>0.11808126282214368</c:v>
                </c:pt>
                <c:pt idx="175">
                  <c:v>0.11940426153713959</c:v>
                </c:pt>
                <c:pt idx="176">
                  <c:v>0.1207353857436147</c:v>
                </c:pt>
                <c:pt idx="177">
                  <c:v>0.12207465138811072</c:v>
                </c:pt>
                <c:pt idx="178">
                  <c:v>0.12342207442096143</c:v>
                </c:pt>
                <c:pt idx="179">
                  <c:v>0.12477767079593245</c:v>
                </c:pt>
                <c:pt idx="180">
                  <c:v>0.12614145646987177</c:v>
                </c:pt>
                <c:pt idx="181">
                  <c:v>0.12751344740236939</c:v>
                </c:pt>
                <c:pt idx="182">
                  <c:v>0.12889365955542656</c:v>
                </c:pt>
                <c:pt idx="183">
                  <c:v>0.13028210889313394</c:v>
                </c:pt>
                <c:pt idx="184">
                  <c:v>0.13167881138135898</c:v>
                </c:pt>
                <c:pt idx="185">
                  <c:v>0.1330837829874412</c:v>
                </c:pt>
                <c:pt idx="186">
                  <c:v>0.13449703967989626</c:v>
                </c:pt>
                <c:pt idx="187">
                  <c:v>0.13591859742812815</c:v>
                </c:pt>
                <c:pt idx="188">
                  <c:v>0.13734847220214894</c:v>
                </c:pt>
                <c:pt idx="189">
                  <c:v>0.13878667997230629</c:v>
                </c:pt>
                <c:pt idx="190">
                  <c:v>0.14023323670901836</c:v>
                </c:pt>
                <c:pt idx="191">
                  <c:v>0.14168815838251619</c:v>
                </c:pt>
                <c:pt idx="192">
                  <c:v>0.14315146096259238</c:v>
                </c:pt>
                <c:pt idx="193">
                  <c:v>0.14462316041835716</c:v>
                </c:pt>
                <c:pt idx="194">
                  <c:v>0.14610327271800108</c:v>
                </c:pt>
                <c:pt idx="195">
                  <c:v>0.14759181382856398</c:v>
                </c:pt>
                <c:pt idx="196">
                  <c:v>0.14908879971570968</c:v>
                </c:pt>
                <c:pt idx="197">
                  <c:v>0.15059424634350785</c:v>
                </c:pt>
                <c:pt idx="198">
                  <c:v>0.15210816967422075</c:v>
                </c:pt>
                <c:pt idx="199">
                  <c:v>0.15363058566809643</c:v>
                </c:pt>
                <c:pt idx="200">
                  <c:v>0.15516151028316702</c:v>
                </c:pt>
                <c:pt idx="201">
                  <c:v>0.15670095947505261</c:v>
                </c:pt>
                <c:pt idx="202">
                  <c:v>0.1582489491967706</c:v>
                </c:pt>
                <c:pt idx="203">
                  <c:v>0.15980549539855018</c:v>
                </c:pt>
                <c:pt idx="204">
                  <c:v>0.16137061402765121</c:v>
                </c:pt>
                <c:pt idx="205">
                  <c:v>0.16294432102818879</c:v>
                </c:pt>
                <c:pt idx="206">
                  <c:v>0.1645266323409621</c:v>
                </c:pt>
                <c:pt idx="207">
                  <c:v>0.16611756390328811</c:v>
                </c:pt>
                <c:pt idx="208">
                  <c:v>0.16771713164883925</c:v>
                </c:pt>
                <c:pt idx="209">
                  <c:v>0.16932535150748598</c:v>
                </c:pt>
                <c:pt idx="210">
                  <c:v>0.17094223940514361</c:v>
                </c:pt>
                <c:pt idx="211">
                  <c:v>0.17256781126362306</c:v>
                </c:pt>
                <c:pt idx="212">
                  <c:v>0.1742020830004852</c:v>
                </c:pt>
                <c:pt idx="213">
                  <c:v>0.17584507052890005</c:v>
                </c:pt>
                <c:pt idx="214">
                  <c:v>0.17749678975750932</c:v>
                </c:pt>
                <c:pt idx="215">
                  <c:v>0.17915725659029247</c:v>
                </c:pt>
                <c:pt idx="216">
                  <c:v>0.18082648692643657</c:v>
                </c:pt>
                <c:pt idx="217">
                  <c:v>0.18250449666020979</c:v>
                </c:pt>
                <c:pt idx="218">
                  <c:v>0.18419130168083842</c:v>
                </c:pt>
                <c:pt idx="219">
                  <c:v>0.18588691787238673</c:v>
                </c:pt>
                <c:pt idx="220">
                  <c:v>0.18759136111364064</c:v>
                </c:pt>
                <c:pt idx="221">
                  <c:v>0.18930464727799406</c:v>
                </c:pt>
                <c:pt idx="222">
                  <c:v>0.19102679223333899</c:v>
                </c:pt>
                <c:pt idx="223">
                  <c:v>0.19275781184195809</c:v>
                </c:pt>
                <c:pt idx="224">
                  <c:v>0.1944977219604202</c:v>
                </c:pt>
                <c:pt idx="225">
                  <c:v>0.19624653843947884</c:v>
                </c:pt>
                <c:pt idx="226">
                  <c:v>0.19800427712397373</c:v>
                </c:pt>
                <c:pt idx="227">
                  <c:v>0.19977095385273488</c:v>
                </c:pt>
                <c:pt idx="228">
                  <c:v>0.20154658445848891</c:v>
                </c:pt>
                <c:pt idx="229">
                  <c:v>0.20333118476776846</c:v>
                </c:pt>
                <c:pt idx="230">
                  <c:v>0.20512477060082415</c:v>
                </c:pt>
                <c:pt idx="231">
                  <c:v>0.20692735777153873</c:v>
                </c:pt>
                <c:pt idx="232">
                  <c:v>0.20873896208734341</c:v>
                </c:pt>
                <c:pt idx="233">
                  <c:v>0.21055959934913721</c:v>
                </c:pt>
                <c:pt idx="234">
                  <c:v>0.21238928535120788</c:v>
                </c:pt>
                <c:pt idx="235">
                  <c:v>0.21422803588115572</c:v>
                </c:pt>
                <c:pt idx="236">
                  <c:v>0.21607586671981874</c:v>
                </c:pt>
                <c:pt idx="237">
                  <c:v>0.21793279364120052</c:v>
                </c:pt>
                <c:pt idx="238">
                  <c:v>0.21979883241240025</c:v>
                </c:pt>
                <c:pt idx="239">
                  <c:v>0.22167399879354432</c:v>
                </c:pt>
                <c:pt idx="240">
                  <c:v>0.22355830853771988</c:v>
                </c:pt>
                <c:pt idx="241">
                  <c:v>0.22545177739091057</c:v>
                </c:pt>
                <c:pt idx="242">
                  <c:v>0.22735442109193438</c:v>
                </c:pt>
                <c:pt idx="243">
                  <c:v>0.22926625537238243</c:v>
                </c:pt>
                <c:pt idx="244">
                  <c:v>0.23118729595656048</c:v>
                </c:pt>
                <c:pt idx="245">
                  <c:v>0.23311755856143146</c:v>
                </c:pt>
                <c:pt idx="246">
                  <c:v>0.23505705889656023</c:v>
                </c:pt>
                <c:pt idx="247">
                  <c:v>0.23700581266405946</c:v>
                </c:pt>
                <c:pt idx="248">
                  <c:v>0.2389638355585377</c:v>
                </c:pt>
                <c:pt idx="249">
                  <c:v>0.24093114326704823</c:v>
                </c:pt>
                <c:pt idx="250">
                  <c:v>0.24290775146904062</c:v>
                </c:pt>
                <c:pt idx="251">
                  <c:v>0.24489367583631236</c:v>
                </c:pt>
                <c:pt idx="252">
                  <c:v>0.24688893203296317</c:v>
                </c:pt>
                <c:pt idx="253">
                  <c:v>0.24889353571534961</c:v>
                </c:pt>
                <c:pt idx="254">
                  <c:v>0.25090750253204275</c:v>
                </c:pt>
                <c:pt idx="255">
                  <c:v>0.25293084812378502</c:v>
                </c:pt>
                <c:pt idx="256">
                  <c:v>0.25496358812344994</c:v>
                </c:pt>
                <c:pt idx="257">
                  <c:v>0.25700573815600275</c:v>
                </c:pt>
                <c:pt idx="258">
                  <c:v>0.25905731383846226</c:v>
                </c:pt>
                <c:pt idx="259">
                  <c:v>0.26111833077986396</c:v>
                </c:pt>
                <c:pt idx="260">
                  <c:v>0.26318880458122385</c:v>
                </c:pt>
                <c:pt idx="261">
                  <c:v>0.26526875083550416</c:v>
                </c:pt>
                <c:pt idx="262">
                  <c:v>0.26735818512758042</c:v>
                </c:pt>
                <c:pt idx="263">
                  <c:v>0.26945712303420805</c:v>
                </c:pt>
                <c:pt idx="264">
                  <c:v>0.27156558012399223</c:v>
                </c:pt>
                <c:pt idx="265">
                  <c:v>0.27368357195735687</c:v>
                </c:pt>
                <c:pt idx="266">
                  <c:v>0.27581111408651632</c:v>
                </c:pt>
                <c:pt idx="267">
                  <c:v>0.27794822205544656</c:v>
                </c:pt>
                <c:pt idx="268">
                  <c:v>0.28009491139985848</c:v>
                </c:pt>
                <c:pt idx="269">
                  <c:v>0.28225119764717133</c:v>
                </c:pt>
                <c:pt idx="270">
                  <c:v>0.28441709631648832</c:v>
                </c:pt>
                <c:pt idx="271">
                  <c:v>0.28659262291857163</c:v>
                </c:pt>
                <c:pt idx="272">
                  <c:v>0.28877779295581901</c:v>
                </c:pt>
                <c:pt idx="273">
                  <c:v>0.29097262192224177</c:v>
                </c:pt>
                <c:pt idx="274">
                  <c:v>0.29317712530344298</c:v>
                </c:pt>
                <c:pt idx="275">
                  <c:v>0.29539131857659651</c:v>
                </c:pt>
                <c:pt idx="276">
                  <c:v>0.297615217210427</c:v>
                </c:pt>
                <c:pt idx="277">
                  <c:v>0.2998488366651908</c:v>
                </c:pt>
                <c:pt idx="278">
                  <c:v>0.30209219239265794</c:v>
                </c:pt>
                <c:pt idx="279">
                  <c:v>0.30434529983609404</c:v>
                </c:pt>
                <c:pt idx="280">
                  <c:v>0.3066081744302433</c:v>
                </c:pt>
                <c:pt idx="281">
                  <c:v>0.30888083160131291</c:v>
                </c:pt>
                <c:pt idx="282">
                  <c:v>0.31116328676695687</c:v>
                </c:pt>
                <c:pt idx="283">
                  <c:v>0.3134555553362624</c:v>
                </c:pt>
                <c:pt idx="284">
                  <c:v>0.3157576527097346</c:v>
                </c:pt>
                <c:pt idx="285">
                  <c:v>0.31806959427928355</c:v>
                </c:pt>
                <c:pt idx="286">
                  <c:v>0.32039139542821177</c:v>
                </c:pt>
                <c:pt idx="287">
                  <c:v>0.32272307153120211</c:v>
                </c:pt>
                <c:pt idx="288">
                  <c:v>0.3250646379543059</c:v>
                </c:pt>
                <c:pt idx="289">
                  <c:v>0.32741611005493193</c:v>
                </c:pt>
                <c:pt idx="290">
                  <c:v>0.32977750318183696</c:v>
                </c:pt>
                <c:pt idx="291">
                  <c:v>0.3321488326751153</c:v>
                </c:pt>
                <c:pt idx="292">
                  <c:v>0.33453011386618953</c:v>
                </c:pt>
                <c:pt idx="293">
                  <c:v>0.33692136207780221</c:v>
                </c:pt>
                <c:pt idx="294">
                  <c:v>0.33932259262400821</c:v>
                </c:pt>
                <c:pt idx="295">
                  <c:v>0.34173382081016618</c:v>
                </c:pt>
                <c:pt idx="296">
                  <c:v>0.34415506193293238</c:v>
                </c:pt>
                <c:pt idx="297">
                  <c:v>0.34658633128025329</c:v>
                </c:pt>
                <c:pt idx="298">
                  <c:v>0.34902764413136061</c:v>
                </c:pt>
                <c:pt idx="299">
                  <c:v>0.35147901575676482</c:v>
                </c:pt>
                <c:pt idx="300">
                  <c:v>0.35394046141825058</c:v>
                </c:pt>
                <c:pt idx="301">
                  <c:v>0.35641199636887161</c:v>
                </c:pt>
                <c:pt idx="302">
                  <c:v>0.35889363585294709</c:v>
                </c:pt>
                <c:pt idx="303">
                  <c:v>0.36138539510605738</c:v>
                </c:pt>
                <c:pt idx="304">
                  <c:v>0.36388728935504072</c:v>
                </c:pt>
                <c:pt idx="305">
                  <c:v>0.36639933381799078</c:v>
                </c:pt>
                <c:pt idx="306">
                  <c:v>0.36892154370425362</c:v>
                </c:pt>
                <c:pt idx="307">
                  <c:v>0.37145393421442613</c:v>
                </c:pt>
                <c:pt idx="308">
                  <c:v>0.37399652054035326</c:v>
                </c:pt>
                <c:pt idx="309">
                  <c:v>0.37654931786512785</c:v>
                </c:pt>
                <c:pt idx="310">
                  <c:v>0.37911234136308908</c:v>
                </c:pt>
                <c:pt idx="311">
                  <c:v>0.38168560619982173</c:v>
                </c:pt>
                <c:pt idx="312">
                  <c:v>0.38426912753215642</c:v>
                </c:pt>
                <c:pt idx="313">
                  <c:v>0.38686292050816884</c:v>
                </c:pt>
                <c:pt idx="314">
                  <c:v>0.3894670002671809</c:v>
                </c:pt>
                <c:pt idx="315">
                  <c:v>0.39208138193976155</c:v>
                </c:pt>
                <c:pt idx="316">
                  <c:v>0.39470608064772728</c:v>
                </c:pt>
                <c:pt idx="317">
                  <c:v>0.39734111150414336</c:v>
                </c:pt>
                <c:pt idx="318">
                  <c:v>0.39998648961332656</c:v>
                </c:pt>
                <c:pt idx="319">
                  <c:v>0.40264223007084621</c:v>
                </c:pt>
                <c:pt idx="320">
                  <c:v>0.40530834796352655</c:v>
                </c:pt>
                <c:pt idx="321">
                  <c:v>0.40798485836944959</c:v>
                </c:pt>
                <c:pt idx="322">
                  <c:v>0.41067177635795826</c:v>
                </c:pt>
                <c:pt idx="323">
                  <c:v>0.41336911698965867</c:v>
                </c:pt>
                <c:pt idx="324">
                  <c:v>0.4160768953164235</c:v>
                </c:pt>
                <c:pt idx="325">
                  <c:v>0.41879512638139704</c:v>
                </c:pt>
                <c:pt idx="326">
                  <c:v>0.42152382521899717</c:v>
                </c:pt>
                <c:pt idx="327">
                  <c:v>0.42426300685492113</c:v>
                </c:pt>
                <c:pt idx="328">
                  <c:v>0.42701268630614864</c:v>
                </c:pt>
                <c:pt idx="329">
                  <c:v>0.42977287858094748</c:v>
                </c:pt>
                <c:pt idx="330">
                  <c:v>0.43254359867887737</c:v>
                </c:pt>
                <c:pt idx="331">
                  <c:v>0.4353248615907962</c:v>
                </c:pt>
                <c:pt idx="332">
                  <c:v>0.43811668229886408</c:v>
                </c:pt>
                <c:pt idx="333">
                  <c:v>0.44091907577655004</c:v>
                </c:pt>
                <c:pt idx="334">
                  <c:v>0.44373205698863666</c:v>
                </c:pt>
                <c:pt idx="335">
                  <c:v>0.44655564089122668</c:v>
                </c:pt>
                <c:pt idx="336">
                  <c:v>0.44938984243174906</c:v>
                </c:pt>
                <c:pt idx="337">
                  <c:v>0.45223467654896476</c:v>
                </c:pt>
                <c:pt idx="338">
                  <c:v>0.4550901581729741</c:v>
                </c:pt>
                <c:pt idx="339">
                  <c:v>0.45795630222522249</c:v>
                </c:pt>
                <c:pt idx="340">
                  <c:v>0.46083312361850814</c:v>
                </c:pt>
                <c:pt idx="341">
                  <c:v>0.46372063725698842</c:v>
                </c:pt>
                <c:pt idx="342">
                  <c:v>0.46661885803618758</c:v>
                </c:pt>
                <c:pt idx="343">
                  <c:v>0.46952780084300394</c:v>
                </c:pt>
                <c:pt idx="344">
                  <c:v>0.47244748055571695</c:v>
                </c:pt>
                <c:pt idx="345">
                  <c:v>0.47537791204399615</c:v>
                </c:pt>
                <c:pt idx="346">
                  <c:v>0.47831911016890744</c:v>
                </c:pt>
                <c:pt idx="347">
                  <c:v>0.48127108978292266</c:v>
                </c:pt>
                <c:pt idx="348">
                  <c:v>0.48423386572992605</c:v>
                </c:pt>
                <c:pt idx="349">
                  <c:v>0.4872074528452246</c:v>
                </c:pt>
                <c:pt idx="350">
                  <c:v>0.49019186595555397</c:v>
                </c:pt>
                <c:pt idx="351">
                  <c:v>0.49318711987908964</c:v>
                </c:pt>
                <c:pt idx="352">
                  <c:v>0.4961932294254538</c:v>
                </c:pt>
                <c:pt idx="353">
                  <c:v>0.49921020939572519</c:v>
                </c:pt>
                <c:pt idx="354">
                  <c:v>0.50223807458244729</c:v>
                </c:pt>
                <c:pt idx="355">
                  <c:v>0.50527683976963822</c:v>
                </c:pt>
                <c:pt idx="356">
                  <c:v>0.50832651973279919</c:v>
                </c:pt>
                <c:pt idx="357">
                  <c:v>0.51138712923892438</c:v>
                </c:pt>
                <c:pt idx="358">
                  <c:v>0.51445868304651032</c:v>
                </c:pt>
                <c:pt idx="359">
                  <c:v>0.51754119590556502</c:v>
                </c:pt>
                <c:pt idx="360">
                  <c:v>0.52063468255761836</c:v>
                </c:pt>
                <c:pt idx="361">
                  <c:v>0.52373915773573065</c:v>
                </c:pt>
                <c:pt idx="362">
                  <c:v>0.52685463616450401</c:v>
                </c:pt>
                <c:pt idx="363">
                  <c:v>0.52998113256009127</c:v>
                </c:pt>
                <c:pt idx="364">
                  <c:v>0.5331186616302066</c:v>
                </c:pt>
                <c:pt idx="365">
                  <c:v>0.5362672380741349</c:v>
                </c:pt>
                <c:pt idx="366">
                  <c:v>0.53942687658274324</c:v>
                </c:pt>
                <c:pt idx="367">
                  <c:v>0.54259759183848999</c:v>
                </c:pt>
                <c:pt idx="368">
                  <c:v>0.54577939851543611</c:v>
                </c:pt>
                <c:pt idx="369">
                  <c:v>0.54897231127925528</c:v>
                </c:pt>
                <c:pt idx="370">
                  <c:v>0.55217634478724453</c:v>
                </c:pt>
                <c:pt idx="371">
                  <c:v>0.55539151368833495</c:v>
                </c:pt>
                <c:pt idx="372">
                  <c:v>0.55861783262310261</c:v>
                </c:pt>
                <c:pt idx="373">
                  <c:v>0.56185531622377882</c:v>
                </c:pt>
                <c:pt idx="374">
                  <c:v>0.56510397911426191</c:v>
                </c:pt>
                <c:pt idx="375">
                  <c:v>0.56836383591012729</c:v>
                </c:pt>
                <c:pt idx="376">
                  <c:v>0.57163490121863914</c:v>
                </c:pt>
                <c:pt idx="377">
                  <c:v>0.57491718963876115</c:v>
                </c:pt>
                <c:pt idx="378">
                  <c:v>0.57821071576116789</c:v>
                </c:pt>
                <c:pt idx="379">
                  <c:v>0.58151549416825599</c:v>
                </c:pt>
                <c:pt idx="380">
                  <c:v>0.58483153943415556</c:v>
                </c:pt>
                <c:pt idx="381">
                  <c:v>0.58815886612474122</c:v>
                </c:pt>
                <c:pt idx="382">
                  <c:v>0.59149748879764341</c:v>
                </c:pt>
                <c:pt idx="383">
                  <c:v>0.59484742200226082</c:v>
                </c:pt>
                <c:pt idx="384">
                  <c:v>0.59820868027977048</c:v>
                </c:pt>
                <c:pt idx="385">
                  <c:v>0.60158127816314078</c:v>
                </c:pt>
                <c:pt idx="386">
                  <c:v>0.60496523017714199</c:v>
                </c:pt>
                <c:pt idx="387">
                  <c:v>0.60836055083835827</c:v>
                </c:pt>
                <c:pt idx="388">
                  <c:v>0.61176725465519932</c:v>
                </c:pt>
                <c:pt idx="389">
                  <c:v>0.61518535612791292</c:v>
                </c:pt>
                <c:pt idx="390">
                  <c:v>0.61861486974859525</c:v>
                </c:pt>
                <c:pt idx="391">
                  <c:v>0.62205581000120425</c:v>
                </c:pt>
                <c:pt idx="392">
                  <c:v>0.62550819136157021</c:v>
                </c:pt>
                <c:pt idx="393">
                  <c:v>0.62897202829740861</c:v>
                </c:pt>
                <c:pt idx="394">
                  <c:v>0.63244733526833219</c:v>
                </c:pt>
                <c:pt idx="395">
                  <c:v>0.63593412672586147</c:v>
                </c:pt>
                <c:pt idx="396">
                  <c:v>0.6394324171134389</c:v>
                </c:pt>
                <c:pt idx="397">
                  <c:v>0.64294222086643926</c:v>
                </c:pt>
                <c:pt idx="398">
                  <c:v>0.64646355241218278</c:v>
                </c:pt>
                <c:pt idx="399">
                  <c:v>0.64999642616994657</c:v>
                </c:pt>
                <c:pt idx="400">
                  <c:v>0.65354085655097705</c:v>
                </c:pt>
                <c:pt idx="401">
                  <c:v>0.65709685795850281</c:v>
                </c:pt>
              </c:numCache>
            </c:numRef>
          </c:xVal>
          <c:yVal>
            <c:numRef>
              <c:f>'Beregninger scenarie 2'!$L$1538:$L$1939</c:f>
              <c:numCache>
                <c:formatCode>0.00</c:formatCode>
                <c:ptCount val="40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numCache>
            </c:numRef>
          </c:yVal>
          <c:smooth val="0"/>
        </c:ser>
        <c:ser>
          <c:idx val="5"/>
          <c:order val="5"/>
          <c:tx>
            <c:v>Vandspejlshøjde scenarie 2</c:v>
          </c:tx>
          <c:spPr>
            <a:ln>
              <a:solidFill>
                <a:srgbClr val="0070C0"/>
              </a:solidFill>
              <a:prstDash val="sysDash"/>
            </a:ln>
          </c:spPr>
          <c:marker>
            <c:symbol val="none"/>
          </c:marker>
          <c:xVal>
            <c:numRef>
              <c:f>'Beregninger scenarie 2'!$R$1538:$R$1939</c:f>
              <c:numCache>
                <c:formatCode>0.00</c:formatCode>
                <c:ptCount val="402"/>
                <c:pt idx="0">
                  <c:v>0</c:v>
                </c:pt>
                <c:pt idx="1">
                  <c:v>0</c:v>
                </c:pt>
                <c:pt idx="2">
                  <c:v>1.7864441069174497E-5</c:v>
                </c:pt>
                <c:pt idx="3">
                  <c:v>5.6710323944109348E-5</c:v>
                </c:pt>
                <c:pt idx="4">
                  <c:v>1.1146097769222942E-4</c:v>
                </c:pt>
                <c:pt idx="5">
                  <c:v>1.8003132084746043E-4</c:v>
                </c:pt>
                <c:pt idx="6">
                  <c:v>2.6114211754078208E-4</c:v>
                </c:pt>
                <c:pt idx="7">
                  <c:v>3.538958671018504E-4</c:v>
                </c:pt>
                <c:pt idx="8">
                  <c:v>4.5761522495803655E-4</c:v>
                </c:pt>
                <c:pt idx="9">
                  <c:v>5.7176476454580394E-4</c:v>
                </c:pt>
                <c:pt idx="10">
                  <c:v>6.9590746231845669E-4</c:v>
                </c:pt>
                <c:pt idx="11">
                  <c:v>8.2967815269952526E-4</c:v>
                </c:pt>
                <c:pt idx="12">
                  <c:v>9.7276621974415605E-4</c:v>
                </c:pt>
                <c:pt idx="13">
                  <c:v>1.1249037265338461E-3</c:v>
                </c:pt>
                <c:pt idx="14">
                  <c:v>1.2858569437929341E-3</c:v>
                </c:pt>
                <c:pt idx="15">
                  <c:v>1.4554201068938068E-3</c:v>
                </c:pt>
                <c:pt idx="16">
                  <c:v>1.6334106913215871E-3</c:v>
                </c:pt>
                <c:pt idx="17">
                  <c:v>1.819665756630911E-3</c:v>
                </c:pt>
                <c:pt idx="18">
                  <c:v>2.0140390629553614E-3</c:v>
                </c:pt>
                <c:pt idx="19">
                  <c:v>2.2163987592348387E-3</c:v>
                </c:pt>
                <c:pt idx="20">
                  <c:v>2.4266255031457585E-3</c:v>
                </c:pt>
                <c:pt idx="21">
                  <c:v>2.6446109128074606E-3</c:v>
                </c:pt>
                <c:pt idx="22">
                  <c:v>2.870256277467763E-3</c:v>
                </c:pt>
                <c:pt idx="23">
                  <c:v>3.1034714731610594E-3</c:v>
                </c:pt>
                <c:pt idx="24">
                  <c:v>3.3441740426173243E-3</c:v>
                </c:pt>
                <c:pt idx="25">
                  <c:v>3.5922884082672099E-3</c:v>
                </c:pt>
                <c:pt idx="26">
                  <c:v>3.8477451941924534E-3</c:v>
                </c:pt>
                <c:pt idx="27">
                  <c:v>4.1104806380756554E-3</c:v>
                </c:pt>
                <c:pt idx="28">
                  <c:v>4.3804360781243331E-3</c:v>
                </c:pt>
                <c:pt idx="29">
                  <c:v>4.6575575029343553E-3</c:v>
                </c:pt>
                <c:pt idx="30">
                  <c:v>4.9417951545645952E-3</c:v>
                </c:pt>
                <c:pt idx="31">
                  <c:v>5.233103176892624E-3</c:v>
                </c:pt>
                <c:pt idx="32">
                  <c:v>5.5314393027363924E-3</c:v>
                </c:pt>
                <c:pt idx="33">
                  <c:v>5.8367645743506759E-3</c:v>
                </c:pt>
                <c:pt idx="34">
                  <c:v>6.1490430928067708E-3</c:v>
                </c:pt>
                <c:pt idx="35">
                  <c:v>6.4682417924902284E-3</c:v>
                </c:pt>
                <c:pt idx="36">
                  <c:v>6.7943302375414027E-3</c:v>
                </c:pt>
                <c:pt idx="37">
                  <c:v>7.1272804375466896E-3</c:v>
                </c:pt>
                <c:pt idx="38">
                  <c:v>7.4670666801859541E-3</c:v>
                </c:pt>
                <c:pt idx="39">
                  <c:v>7.8136653788711471E-3</c:v>
                </c:pt>
                <c:pt idx="40">
                  <c:v>8.167054933685582E-3</c:v>
                </c:pt>
                <c:pt idx="41">
                  <c:v>8.5272156041631998E-3</c:v>
                </c:pt>
                <c:pt idx="42">
                  <c:v>8.8941293926406394E-3</c:v>
                </c:pt>
                <c:pt idx="43">
                  <c:v>9.2677799370785331E-3</c:v>
                </c:pt>
                <c:pt idx="44">
                  <c:v>9.6481524123874941E-3</c:v>
                </c:pt>
                <c:pt idx="45">
                  <c:v>1.0035233439412714E-2</c:v>
                </c:pt>
                <c:pt idx="46">
                  <c:v>1.0429011000832773E-2</c:v>
                </c:pt>
                <c:pt idx="47">
                  <c:v>1.0829474363315519E-2</c:v>
                </c:pt>
                <c:pt idx="48">
                  <c:v>1.123661400534921E-2</c:v>
                </c:pt>
                <c:pt idx="49">
                  <c:v>1.1650421550232484E-2</c:v>
                </c:pt>
                <c:pt idx="50">
                  <c:v>1.2070889703763233E-2</c:v>
                </c:pt>
                <c:pt idx="51">
                  <c:v>1.2498012196216077E-2</c:v>
                </c:pt>
                <c:pt idx="52">
                  <c:v>1.2931783728241239E-2</c:v>
                </c:pt>
                <c:pt idx="53">
                  <c:v>1.3372199920355411E-2</c:v>
                </c:pt>
                <c:pt idx="54">
                  <c:v>1.3819257265728892E-2</c:v>
                </c:pt>
                <c:pt idx="55">
                  <c:v>1.4272953086002021E-2</c:v>
                </c:pt>
                <c:pt idx="56">
                  <c:v>1.4733285489890575E-2</c:v>
                </c:pt>
                <c:pt idx="57">
                  <c:v>1.5200253334362274E-2</c:v>
                </c:pt>
                <c:pt idx="58">
                  <c:v>1.5673856188187257E-2</c:v>
                </c:pt>
                <c:pt idx="59">
                  <c:v>1.6154094297683386E-2</c:v>
                </c:pt>
                <c:pt idx="60">
                  <c:v>1.6640968554493717E-2</c:v>
                </c:pt>
                <c:pt idx="61">
                  <c:v>1.7134480465247657E-2</c:v>
                </c:pt>
                <c:pt idx="62">
                  <c:v>1.7634632122970496E-2</c:v>
                </c:pt>
                <c:pt idx="63">
                  <c:v>1.8141426180117784E-2</c:v>
                </c:pt>
                <c:pt idx="64">
                  <c:v>1.8654865823121158E-2</c:v>
                </c:pt>
                <c:pt idx="65">
                  <c:v>1.9174954748341987E-2</c:v>
                </c:pt>
                <c:pt idx="66">
                  <c:v>1.9701697139337677E-2</c:v>
                </c:pt>
                <c:pt idx="67">
                  <c:v>2.0235097645352924E-2</c:v>
                </c:pt>
                <c:pt idx="68">
                  <c:v>2.0775161360955557E-2</c:v>
                </c:pt>
                <c:pt idx="69">
                  <c:v>2.1321893806742688E-2</c:v>
                </c:pt>
                <c:pt idx="70">
                  <c:v>2.187530091104865E-2</c:v>
                </c:pt>
                <c:pt idx="71">
                  <c:v>2.243538899259153E-2</c:v>
                </c:pt>
                <c:pt idx="72">
                  <c:v>2.3002164743999867E-2</c:v>
                </c:pt>
                <c:pt idx="73">
                  <c:v>2.3575635216165212E-2</c:v>
                </c:pt>
                <c:pt idx="74">
                  <c:v>2.4155807803370566E-2</c:v>
                </c:pt>
                <c:pt idx="75">
                  <c:v>2.4742690229147938E-2</c:v>
                </c:pt>
                <c:pt idx="76">
                  <c:v>2.5336290532822037E-2</c:v>
                </c:pt>
                <c:pt idx="77">
                  <c:v>2.5936617056699682E-2</c:v>
                </c:pt>
                <c:pt idx="78">
                  <c:v>2.6543678433867623E-2</c:v>
                </c:pt>
                <c:pt idx="79">
                  <c:v>2.7157483576564171E-2</c:v>
                </c:pt>
                <c:pt idx="80">
                  <c:v>2.7778041665091652E-2</c:v>
                </c:pt>
                <c:pt idx="81">
                  <c:v>2.8405362137240063E-2</c:v>
                </c:pt>
                <c:pt idx="82">
                  <c:v>2.9039454678193063E-2</c:v>
                </c:pt>
                <c:pt idx="83">
                  <c:v>2.9680329210890359E-2</c:v>
                </c:pt>
                <c:pt idx="84">
                  <c:v>3.0327995886821394E-2</c:v>
                </c:pt>
                <c:pt idx="85">
                  <c:v>3.098246507722743E-2</c:v>
                </c:pt>
                <c:pt idx="86">
                  <c:v>3.164374736469034E-2</c:v>
                </c:pt>
                <c:pt idx="87">
                  <c:v>3.2311853535087712E-2</c:v>
                </c:pt>
                <c:pt idx="88">
                  <c:v>3.2986794569895263E-2</c:v>
                </c:pt>
                <c:pt idx="89">
                  <c:v>3.366858163881882E-2</c:v>
                </c:pt>
                <c:pt idx="90">
                  <c:v>3.4357226092738669E-2</c:v>
                </c:pt>
                <c:pt idx="91">
                  <c:v>3.5052739456951088E-2</c:v>
                </c:pt>
                <c:pt idx="92">
                  <c:v>3.5755133424691582E-2</c:v>
                </c:pt>
                <c:pt idx="93">
                  <c:v>3.6464419850926327E-2</c:v>
                </c:pt>
                <c:pt idx="94">
                  <c:v>3.7180610746398453E-2</c:v>
                </c:pt>
                <c:pt idx="95">
                  <c:v>3.7903718271916714E-2</c:v>
                </c:pt>
                <c:pt idx="96">
                  <c:v>3.8633754732874913E-2</c:v>
                </c:pt>
                <c:pt idx="97">
                  <c:v>3.9370732573991235E-2</c:v>
                </c:pt>
                <c:pt idx="98">
                  <c:v>4.0114664374256627E-2</c:v>
                </c:pt>
                <c:pt idx="99">
                  <c:v>4.0865562842082974E-2</c:v>
                </c:pt>
                <c:pt idx="100">
                  <c:v>4.1623440810641142E-2</c:v>
                </c:pt>
                <c:pt idx="101">
                  <c:v>4.2388311233380646E-2</c:v>
                </c:pt>
                <c:pt idx="102">
                  <c:v>4.3160187179722365E-2</c:v>
                </c:pt>
                <c:pt idx="103">
                  <c:v>4.3939081830916417E-2</c:v>
                </c:pt>
                <c:pt idx="104">
                  <c:v>4.472500847605787E-2</c:v>
                </c:pt>
                <c:pt idx="105">
                  <c:v>4.5517980508253127E-2</c:v>
                </c:pt>
                <c:pt idx="106">
                  <c:v>4.631801142093038E-2</c:v>
                </c:pt>
                <c:pt idx="107">
                  <c:v>4.7125114804287757E-2</c:v>
                </c:pt>
                <c:pt idx="108">
                  <c:v>4.793930434187299E-2</c:v>
                </c:pt>
                <c:pt idx="109">
                  <c:v>4.8760593807289414E-2</c:v>
                </c:pt>
                <c:pt idx="110">
                  <c:v>4.9588997061021933E-2</c:v>
                </c:pt>
                <c:pt idx="111">
                  <c:v>5.0424528047379069E-2</c:v>
                </c:pt>
                <c:pt idx="112">
                  <c:v>5.1267200791544856E-2</c:v>
                </c:pt>
                <c:pt idx="113">
                  <c:v>5.2117029396737E-2</c:v>
                </c:pt>
                <c:pt idx="114">
                  <c:v>5.297402804146633E-2</c:v>
                </c:pt>
                <c:pt idx="115">
                  <c:v>5.3838210976893404E-2</c:v>
                </c:pt>
                <c:pt idx="116">
                  <c:v>5.4709592524278441E-2</c:v>
                </c:pt>
                <c:pt idx="117">
                  <c:v>5.5588187072520515E-2</c:v>
                </c:pt>
                <c:pt idx="118">
                  <c:v>5.647400907578258E-2</c:v>
                </c:pt>
                <c:pt idx="119">
                  <c:v>5.736707305119889E-2</c:v>
                </c:pt>
                <c:pt idx="120">
                  <c:v>5.8267393576661032E-2</c:v>
                </c:pt>
                <c:pt idx="121">
                  <c:v>5.9174985288680371E-2</c:v>
                </c:pt>
                <c:pt idx="122">
                  <c:v>6.0089862880322843E-2</c:v>
                </c:pt>
                <c:pt idx="123">
                  <c:v>6.1012041099214001E-2</c:v>
                </c:pt>
                <c:pt idx="124">
                  <c:v>6.1941534745611253E-2</c:v>
                </c:pt>
                <c:pt idx="125">
                  <c:v>6.2878358670540591E-2</c:v>
                </c:pt>
                <c:pt idx="126">
                  <c:v>6.3822527773995816E-2</c:v>
                </c:pt>
                <c:pt idx="127">
                  <c:v>6.4774057003197091E-2</c:v>
                </c:pt>
                <c:pt idx="128">
                  <c:v>6.5732961350907282E-2</c:v>
                </c:pt>
                <c:pt idx="129">
                  <c:v>6.6699255853803485E-2</c:v>
                </c:pt>
                <c:pt idx="130">
                  <c:v>6.7672955590901793E-2</c:v>
                </c:pt>
                <c:pt idx="131">
                  <c:v>6.8654075682033397E-2</c:v>
                </c:pt>
                <c:pt idx="132">
                  <c:v>6.9642631286369869E-2</c:v>
                </c:pt>
                <c:pt idx="133">
                  <c:v>7.0638637600995924E-2</c:v>
                </c:pt>
                <c:pt idx="134">
                  <c:v>7.1642109859528291E-2</c:v>
                </c:pt>
                <c:pt idx="135">
                  <c:v>7.2653063330778103E-2</c:v>
                </c:pt>
                <c:pt idx="136">
                  <c:v>7.3671513317456472E-2</c:v>
                </c:pt>
                <c:pt idx="137">
                  <c:v>7.4697475154920159E-2</c:v>
                </c:pt>
                <c:pt idx="138">
                  <c:v>7.573096420995773E-2</c:v>
                </c:pt>
                <c:pt idx="139">
                  <c:v>7.6771995879612795E-2</c:v>
                </c:pt>
                <c:pt idx="140">
                  <c:v>7.7820585590044816E-2</c:v>
                </c:pt>
                <c:pt idx="141">
                  <c:v>7.8876748795424667E-2</c:v>
                </c:pt>
                <c:pt idx="142">
                  <c:v>7.994050097686474E-2</c:v>
                </c:pt>
                <c:pt idx="143">
                  <c:v>8.1011857641382107E-2</c:v>
                </c:pt>
                <c:pt idx="144">
                  <c:v>8.2090834320893161E-2</c:v>
                </c:pt>
                <c:pt idx="145">
                  <c:v>8.3177446571239308E-2</c:v>
                </c:pt>
                <c:pt idx="146">
                  <c:v>8.4271709971242198E-2</c:v>
                </c:pt>
                <c:pt idx="147">
                  <c:v>8.5373640121787595E-2</c:v>
                </c:pt>
                <c:pt idx="148">
                  <c:v>8.6483252644937197E-2</c:v>
                </c:pt>
                <c:pt idx="149">
                  <c:v>8.7600563183066707E-2</c:v>
                </c:pt>
                <c:pt idx="150">
                  <c:v>8.8725587398030312E-2</c:v>
                </c:pt>
                <c:pt idx="151">
                  <c:v>8.9858340970349643E-2</c:v>
                </c:pt>
                <c:pt idx="152">
                  <c:v>9.099883959842725E-2</c:v>
                </c:pt>
                <c:pt idx="153">
                  <c:v>9.214709899778345E-2</c:v>
                </c:pt>
                <c:pt idx="154">
                  <c:v>9.3303134900315152E-2</c:v>
                </c:pt>
                <c:pt idx="155">
                  <c:v>9.4466963053577407E-2</c:v>
                </c:pt>
                <c:pt idx="156">
                  <c:v>9.563859922008533E-2</c:v>
                </c:pt>
                <c:pt idx="157">
                  <c:v>9.6818059176636967E-2</c:v>
                </c:pt>
                <c:pt idx="158">
                  <c:v>9.8005358713655538E-2</c:v>
                </c:pt>
                <c:pt idx="159">
                  <c:v>9.9200513634551069E-2</c:v>
                </c:pt>
                <c:pt idx="160">
                  <c:v>0.10040353975510044</c:v>
                </c:pt>
                <c:pt idx="161">
                  <c:v>0.10161445290284539</c:v>
                </c:pt>
                <c:pt idx="162">
                  <c:v>0.10283326891650782</c:v>
                </c:pt>
                <c:pt idx="163">
                  <c:v>0.10406000364542214</c:v>
                </c:pt>
                <c:pt idx="164">
                  <c:v>0.10529467294898329</c:v>
                </c:pt>
                <c:pt idx="165">
                  <c:v>0.10653729269611137</c:v>
                </c:pt>
                <c:pt idx="166">
                  <c:v>0.10778787876473087</c:v>
                </c:pt>
                <c:pt idx="167">
                  <c:v>0.10904644704126507</c:v>
                </c:pt>
                <c:pt idx="168">
                  <c:v>0.11031301342014432</c:v>
                </c:pt>
                <c:pt idx="169">
                  <c:v>0.11158759380332894</c:v>
                </c:pt>
                <c:pt idx="170">
                  <c:v>0.11287020409984506</c:v>
                </c:pt>
                <c:pt idx="171">
                  <c:v>0.11416086022533349</c:v>
                </c:pt>
                <c:pt idx="172">
                  <c:v>0.1154595781016115</c:v>
                </c:pt>
                <c:pt idx="173">
                  <c:v>0.11676637365624698</c:v>
                </c:pt>
                <c:pt idx="174">
                  <c:v>0.11808126282214368</c:v>
                </c:pt>
                <c:pt idx="175">
                  <c:v>0.11940426153713959</c:v>
                </c:pt>
                <c:pt idx="176">
                  <c:v>0.1207353857436147</c:v>
                </c:pt>
                <c:pt idx="177">
                  <c:v>0.12207465138811072</c:v>
                </c:pt>
                <c:pt idx="178">
                  <c:v>0.12342207442096143</c:v>
                </c:pt>
                <c:pt idx="179">
                  <c:v>0.12477767079593245</c:v>
                </c:pt>
                <c:pt idx="180">
                  <c:v>0.12614145646987177</c:v>
                </c:pt>
                <c:pt idx="181">
                  <c:v>0.12751344740236939</c:v>
                </c:pt>
                <c:pt idx="182">
                  <c:v>0.12889365955542656</c:v>
                </c:pt>
                <c:pt idx="183">
                  <c:v>0.13028210889313394</c:v>
                </c:pt>
                <c:pt idx="184">
                  <c:v>0.13167881138135898</c:v>
                </c:pt>
                <c:pt idx="185">
                  <c:v>0.1330837829874412</c:v>
                </c:pt>
                <c:pt idx="186">
                  <c:v>0.13449703967989626</c:v>
                </c:pt>
                <c:pt idx="187">
                  <c:v>0.13591859742812815</c:v>
                </c:pt>
                <c:pt idx="188">
                  <c:v>0.13734847220214894</c:v>
                </c:pt>
                <c:pt idx="189">
                  <c:v>0.13878667997230629</c:v>
                </c:pt>
                <c:pt idx="190">
                  <c:v>0.14023323670901836</c:v>
                </c:pt>
                <c:pt idx="191">
                  <c:v>0.14168815838251619</c:v>
                </c:pt>
                <c:pt idx="192">
                  <c:v>0.14315146096259238</c:v>
                </c:pt>
                <c:pt idx="193">
                  <c:v>0.14462316041835716</c:v>
                </c:pt>
                <c:pt idx="194">
                  <c:v>0.14610327271800108</c:v>
                </c:pt>
                <c:pt idx="195">
                  <c:v>0.14759181382856398</c:v>
                </c:pt>
                <c:pt idx="196">
                  <c:v>0.14908879971570968</c:v>
                </c:pt>
                <c:pt idx="197">
                  <c:v>0.15059424634350785</c:v>
                </c:pt>
                <c:pt idx="198">
                  <c:v>0.15210816967422075</c:v>
                </c:pt>
                <c:pt idx="199">
                  <c:v>0.15363058566809643</c:v>
                </c:pt>
                <c:pt idx="200">
                  <c:v>0.15516151028316702</c:v>
                </c:pt>
                <c:pt idx="201">
                  <c:v>0.15670095947505261</c:v>
                </c:pt>
                <c:pt idx="202">
                  <c:v>0.1582489491967706</c:v>
                </c:pt>
                <c:pt idx="203">
                  <c:v>0.15980549539855018</c:v>
                </c:pt>
                <c:pt idx="204">
                  <c:v>0.16137061402765121</c:v>
                </c:pt>
                <c:pt idx="205">
                  <c:v>0.16294432102818879</c:v>
                </c:pt>
                <c:pt idx="206">
                  <c:v>0.1645266323409621</c:v>
                </c:pt>
                <c:pt idx="207">
                  <c:v>0.16611756390328811</c:v>
                </c:pt>
                <c:pt idx="208">
                  <c:v>0.16771713164883925</c:v>
                </c:pt>
                <c:pt idx="209">
                  <c:v>0.16932535150748598</c:v>
                </c:pt>
                <c:pt idx="210">
                  <c:v>0.17094223940514361</c:v>
                </c:pt>
                <c:pt idx="211">
                  <c:v>0.17256781126362306</c:v>
                </c:pt>
                <c:pt idx="212">
                  <c:v>0.1742020830004852</c:v>
                </c:pt>
                <c:pt idx="213">
                  <c:v>0.17584507052890005</c:v>
                </c:pt>
                <c:pt idx="214">
                  <c:v>0.17749678975750932</c:v>
                </c:pt>
                <c:pt idx="215">
                  <c:v>0.17915725659029247</c:v>
                </c:pt>
                <c:pt idx="216">
                  <c:v>0.18082648692643657</c:v>
                </c:pt>
                <c:pt idx="217">
                  <c:v>0.18250449666020979</c:v>
                </c:pt>
                <c:pt idx="218">
                  <c:v>0.18419130168083842</c:v>
                </c:pt>
                <c:pt idx="219">
                  <c:v>0.18588691787238673</c:v>
                </c:pt>
                <c:pt idx="220">
                  <c:v>0.18759136111364064</c:v>
                </c:pt>
                <c:pt idx="221">
                  <c:v>0.18930464727799406</c:v>
                </c:pt>
                <c:pt idx="222">
                  <c:v>0.19102679223333899</c:v>
                </c:pt>
                <c:pt idx="223">
                  <c:v>0.19275781184195809</c:v>
                </c:pt>
                <c:pt idx="224">
                  <c:v>0.1944977219604202</c:v>
                </c:pt>
                <c:pt idx="225">
                  <c:v>0.19624653843947884</c:v>
                </c:pt>
                <c:pt idx="226">
                  <c:v>0.19800427712397373</c:v>
                </c:pt>
                <c:pt idx="227">
                  <c:v>0.19977095385273488</c:v>
                </c:pt>
                <c:pt idx="228">
                  <c:v>0.20154658445848891</c:v>
                </c:pt>
                <c:pt idx="229">
                  <c:v>0.20333118476776846</c:v>
                </c:pt>
                <c:pt idx="230">
                  <c:v>0.20512477060082415</c:v>
                </c:pt>
                <c:pt idx="231">
                  <c:v>0.20692735777153873</c:v>
                </c:pt>
                <c:pt idx="232">
                  <c:v>0.20873896208734341</c:v>
                </c:pt>
                <c:pt idx="233">
                  <c:v>0.21055959934913721</c:v>
                </c:pt>
                <c:pt idx="234">
                  <c:v>0.21238928535120788</c:v>
                </c:pt>
                <c:pt idx="235">
                  <c:v>0.21422803588115572</c:v>
                </c:pt>
                <c:pt idx="236">
                  <c:v>0.21607586671981874</c:v>
                </c:pt>
                <c:pt idx="237">
                  <c:v>0.21793279364120052</c:v>
                </c:pt>
                <c:pt idx="238">
                  <c:v>0.21979883241240025</c:v>
                </c:pt>
                <c:pt idx="239">
                  <c:v>0.22167399879354432</c:v>
                </c:pt>
                <c:pt idx="240">
                  <c:v>0.22355830853771988</c:v>
                </c:pt>
                <c:pt idx="241">
                  <c:v>0.22545177739091057</c:v>
                </c:pt>
                <c:pt idx="242">
                  <c:v>0.22735442109193438</c:v>
                </c:pt>
                <c:pt idx="243">
                  <c:v>0.22926625537238243</c:v>
                </c:pt>
                <c:pt idx="244">
                  <c:v>0.23118729595656048</c:v>
                </c:pt>
                <c:pt idx="245">
                  <c:v>0.23311755856143146</c:v>
                </c:pt>
                <c:pt idx="246">
                  <c:v>0.23505705889656023</c:v>
                </c:pt>
                <c:pt idx="247">
                  <c:v>0.23700581266405946</c:v>
                </c:pt>
                <c:pt idx="248">
                  <c:v>0.2389638355585377</c:v>
                </c:pt>
                <c:pt idx="249">
                  <c:v>0.24093114326704823</c:v>
                </c:pt>
                <c:pt idx="250">
                  <c:v>0.24290775146904062</c:v>
                </c:pt>
                <c:pt idx="251">
                  <c:v>0.24489367583631236</c:v>
                </c:pt>
                <c:pt idx="252">
                  <c:v>0.24688893203296317</c:v>
                </c:pt>
                <c:pt idx="253">
                  <c:v>0.24889353571534961</c:v>
                </c:pt>
                <c:pt idx="254">
                  <c:v>0.25090750253204275</c:v>
                </c:pt>
                <c:pt idx="255">
                  <c:v>0.25293084812378502</c:v>
                </c:pt>
                <c:pt idx="256">
                  <c:v>0.25496358812344994</c:v>
                </c:pt>
                <c:pt idx="257">
                  <c:v>0.25700573815600275</c:v>
                </c:pt>
                <c:pt idx="258">
                  <c:v>0.25905731383846226</c:v>
                </c:pt>
                <c:pt idx="259">
                  <c:v>0.26111833077986396</c:v>
                </c:pt>
                <c:pt idx="260">
                  <c:v>0.26318880458122385</c:v>
                </c:pt>
                <c:pt idx="261">
                  <c:v>0.26526875083550416</c:v>
                </c:pt>
                <c:pt idx="262">
                  <c:v>0.26735818512758042</c:v>
                </c:pt>
                <c:pt idx="263">
                  <c:v>0.26945712303420805</c:v>
                </c:pt>
                <c:pt idx="264">
                  <c:v>0.27156558012399223</c:v>
                </c:pt>
                <c:pt idx="265">
                  <c:v>0.27368357195735687</c:v>
                </c:pt>
                <c:pt idx="266">
                  <c:v>0.27581111408651632</c:v>
                </c:pt>
                <c:pt idx="267">
                  <c:v>0.27794822205544656</c:v>
                </c:pt>
                <c:pt idx="268">
                  <c:v>0.28009491139985848</c:v>
                </c:pt>
                <c:pt idx="269">
                  <c:v>0.28225119764717133</c:v>
                </c:pt>
                <c:pt idx="270">
                  <c:v>0.28441709631648832</c:v>
                </c:pt>
                <c:pt idx="271">
                  <c:v>0.28659262291857163</c:v>
                </c:pt>
                <c:pt idx="272">
                  <c:v>0.28877779295581901</c:v>
                </c:pt>
                <c:pt idx="273">
                  <c:v>0.29097262192224177</c:v>
                </c:pt>
                <c:pt idx="274">
                  <c:v>0.29317712530344298</c:v>
                </c:pt>
                <c:pt idx="275">
                  <c:v>0.29539131857659651</c:v>
                </c:pt>
                <c:pt idx="276">
                  <c:v>0.297615217210427</c:v>
                </c:pt>
                <c:pt idx="277">
                  <c:v>0.2998488366651908</c:v>
                </c:pt>
                <c:pt idx="278">
                  <c:v>0.30209219239265794</c:v>
                </c:pt>
                <c:pt idx="279">
                  <c:v>0.30434529983609404</c:v>
                </c:pt>
                <c:pt idx="280">
                  <c:v>0.3066081744302433</c:v>
                </c:pt>
                <c:pt idx="281">
                  <c:v>0.30888083160131291</c:v>
                </c:pt>
                <c:pt idx="282">
                  <c:v>0.31116328676695687</c:v>
                </c:pt>
                <c:pt idx="283">
                  <c:v>0.3134555553362624</c:v>
                </c:pt>
                <c:pt idx="284">
                  <c:v>0.3157576527097346</c:v>
                </c:pt>
                <c:pt idx="285">
                  <c:v>0.31806959427928355</c:v>
                </c:pt>
                <c:pt idx="286">
                  <c:v>0.32039139542821177</c:v>
                </c:pt>
                <c:pt idx="287">
                  <c:v>0.32272307153120211</c:v>
                </c:pt>
                <c:pt idx="288">
                  <c:v>0.3250646379543059</c:v>
                </c:pt>
                <c:pt idx="289">
                  <c:v>0.32741611005493193</c:v>
                </c:pt>
                <c:pt idx="290">
                  <c:v>0.32977750318183696</c:v>
                </c:pt>
                <c:pt idx="291">
                  <c:v>0.3321488326751153</c:v>
                </c:pt>
                <c:pt idx="292">
                  <c:v>0.33453011386618953</c:v>
                </c:pt>
                <c:pt idx="293">
                  <c:v>0.33692136207780221</c:v>
                </c:pt>
                <c:pt idx="294">
                  <c:v>0.33932259262400821</c:v>
                </c:pt>
                <c:pt idx="295">
                  <c:v>0.34173382081016618</c:v>
                </c:pt>
                <c:pt idx="296">
                  <c:v>0.34415506193293238</c:v>
                </c:pt>
                <c:pt idx="297">
                  <c:v>0.34658633128025329</c:v>
                </c:pt>
                <c:pt idx="298">
                  <c:v>0.34902764413136061</c:v>
                </c:pt>
                <c:pt idx="299">
                  <c:v>0.35147901575676482</c:v>
                </c:pt>
                <c:pt idx="300">
                  <c:v>0.35394046141825058</c:v>
                </c:pt>
                <c:pt idx="301">
                  <c:v>0.35641199636887161</c:v>
                </c:pt>
                <c:pt idx="302">
                  <c:v>0.35889363585294709</c:v>
                </c:pt>
                <c:pt idx="303">
                  <c:v>0.36138539510605738</c:v>
                </c:pt>
                <c:pt idx="304">
                  <c:v>0.36388728935504072</c:v>
                </c:pt>
                <c:pt idx="305">
                  <c:v>0.36639933381799078</c:v>
                </c:pt>
                <c:pt idx="306">
                  <c:v>0.36892154370425362</c:v>
                </c:pt>
                <c:pt idx="307">
                  <c:v>0.37145393421442613</c:v>
                </c:pt>
                <c:pt idx="308">
                  <c:v>0.37399652054035326</c:v>
                </c:pt>
                <c:pt idx="309">
                  <c:v>0.37654931786512785</c:v>
                </c:pt>
                <c:pt idx="310">
                  <c:v>0.37911234136308908</c:v>
                </c:pt>
                <c:pt idx="311">
                  <c:v>0.38168560619982173</c:v>
                </c:pt>
                <c:pt idx="312">
                  <c:v>0.38426912753215642</c:v>
                </c:pt>
                <c:pt idx="313">
                  <c:v>0.38686292050816884</c:v>
                </c:pt>
                <c:pt idx="314">
                  <c:v>0.3894670002671809</c:v>
                </c:pt>
                <c:pt idx="315">
                  <c:v>0.39208138193976155</c:v>
                </c:pt>
                <c:pt idx="316">
                  <c:v>0.39470608064772728</c:v>
                </c:pt>
                <c:pt idx="317">
                  <c:v>0.39734111150414336</c:v>
                </c:pt>
                <c:pt idx="318">
                  <c:v>0.39998648961332656</c:v>
                </c:pt>
                <c:pt idx="319">
                  <c:v>0.40264223007084621</c:v>
                </c:pt>
                <c:pt idx="320">
                  <c:v>0.40530834796352655</c:v>
                </c:pt>
                <c:pt idx="321">
                  <c:v>0.40798485836944959</c:v>
                </c:pt>
                <c:pt idx="322">
                  <c:v>0.41067177635795826</c:v>
                </c:pt>
                <c:pt idx="323">
                  <c:v>0.41336911698965867</c:v>
                </c:pt>
                <c:pt idx="324">
                  <c:v>0.4160768953164235</c:v>
                </c:pt>
                <c:pt idx="325">
                  <c:v>0.41879512638139704</c:v>
                </c:pt>
                <c:pt idx="326">
                  <c:v>0.42152382521899717</c:v>
                </c:pt>
                <c:pt idx="327">
                  <c:v>0.42426300685492113</c:v>
                </c:pt>
                <c:pt idx="328">
                  <c:v>0.42701268630614864</c:v>
                </c:pt>
                <c:pt idx="329">
                  <c:v>0.42977287858094748</c:v>
                </c:pt>
                <c:pt idx="330">
                  <c:v>0.43254359867887737</c:v>
                </c:pt>
                <c:pt idx="331">
                  <c:v>0.4353248615907962</c:v>
                </c:pt>
                <c:pt idx="332">
                  <c:v>0.43811668229886408</c:v>
                </c:pt>
                <c:pt idx="333">
                  <c:v>0.44091907577655004</c:v>
                </c:pt>
                <c:pt idx="334">
                  <c:v>0.44373205698863666</c:v>
                </c:pt>
                <c:pt idx="335">
                  <c:v>0.44655564089122668</c:v>
                </c:pt>
                <c:pt idx="336">
                  <c:v>0.44938984243174906</c:v>
                </c:pt>
                <c:pt idx="337">
                  <c:v>0.45223467654896476</c:v>
                </c:pt>
                <c:pt idx="338">
                  <c:v>0.4550901581729741</c:v>
                </c:pt>
                <c:pt idx="339">
                  <c:v>0.45795630222522249</c:v>
                </c:pt>
                <c:pt idx="340">
                  <c:v>0.46083312361850814</c:v>
                </c:pt>
                <c:pt idx="341">
                  <c:v>0.46372063725698842</c:v>
                </c:pt>
                <c:pt idx="342">
                  <c:v>0.46661885803618758</c:v>
                </c:pt>
                <c:pt idx="343">
                  <c:v>0.46952780084300394</c:v>
                </c:pt>
                <c:pt idx="344">
                  <c:v>0.47244748055571695</c:v>
                </c:pt>
                <c:pt idx="345">
                  <c:v>0.47537791204399615</c:v>
                </c:pt>
                <c:pt idx="346">
                  <c:v>0.47831911016890744</c:v>
                </c:pt>
                <c:pt idx="347">
                  <c:v>0.48127108978292266</c:v>
                </c:pt>
                <c:pt idx="348">
                  <c:v>0.48423386572992605</c:v>
                </c:pt>
                <c:pt idx="349">
                  <c:v>0.4872074528452246</c:v>
                </c:pt>
                <c:pt idx="350">
                  <c:v>0.49019186595555397</c:v>
                </c:pt>
                <c:pt idx="351">
                  <c:v>0.49318711987908964</c:v>
                </c:pt>
                <c:pt idx="352">
                  <c:v>0.4961932294254538</c:v>
                </c:pt>
                <c:pt idx="353">
                  <c:v>0.49921020939572519</c:v>
                </c:pt>
                <c:pt idx="354">
                  <c:v>0.50223807458244729</c:v>
                </c:pt>
                <c:pt idx="355">
                  <c:v>0.50527683976963822</c:v>
                </c:pt>
                <c:pt idx="356">
                  <c:v>0.50832651973279919</c:v>
                </c:pt>
                <c:pt idx="357">
                  <c:v>0.51138712923892438</c:v>
                </c:pt>
                <c:pt idx="358">
                  <c:v>0.51445868304651032</c:v>
                </c:pt>
                <c:pt idx="359">
                  <c:v>0.51754119590556502</c:v>
                </c:pt>
                <c:pt idx="360">
                  <c:v>0.52063468255761836</c:v>
                </c:pt>
                <c:pt idx="361">
                  <c:v>0.52373915773573065</c:v>
                </c:pt>
                <c:pt idx="362">
                  <c:v>0.52685463616450401</c:v>
                </c:pt>
                <c:pt idx="363">
                  <c:v>0.52998113256009127</c:v>
                </c:pt>
                <c:pt idx="364">
                  <c:v>0.5331186616302066</c:v>
                </c:pt>
                <c:pt idx="365">
                  <c:v>0.5362672380741349</c:v>
                </c:pt>
                <c:pt idx="366">
                  <c:v>0.53942687658274324</c:v>
                </c:pt>
                <c:pt idx="367">
                  <c:v>0.54259759183848999</c:v>
                </c:pt>
                <c:pt idx="368">
                  <c:v>0.54577939851543611</c:v>
                </c:pt>
                <c:pt idx="369">
                  <c:v>0.54897231127925528</c:v>
                </c:pt>
                <c:pt idx="370">
                  <c:v>0.55217634478724453</c:v>
                </c:pt>
                <c:pt idx="371">
                  <c:v>0.55539151368833495</c:v>
                </c:pt>
                <c:pt idx="372">
                  <c:v>0.55861783262310261</c:v>
                </c:pt>
                <c:pt idx="373">
                  <c:v>0.56185531622377882</c:v>
                </c:pt>
                <c:pt idx="374">
                  <c:v>0.56510397911426191</c:v>
                </c:pt>
                <c:pt idx="375">
                  <c:v>0.56836383591012729</c:v>
                </c:pt>
                <c:pt idx="376">
                  <c:v>0.57163490121863914</c:v>
                </c:pt>
                <c:pt idx="377">
                  <c:v>0.57491718963876115</c:v>
                </c:pt>
                <c:pt idx="378">
                  <c:v>0.57821071576116789</c:v>
                </c:pt>
                <c:pt idx="379">
                  <c:v>0.58151549416825599</c:v>
                </c:pt>
                <c:pt idx="380">
                  <c:v>0.58483153943415556</c:v>
                </c:pt>
                <c:pt idx="381">
                  <c:v>0.58815886612474122</c:v>
                </c:pt>
                <c:pt idx="382">
                  <c:v>0.59149748879764341</c:v>
                </c:pt>
                <c:pt idx="383">
                  <c:v>0.59484742200226082</c:v>
                </c:pt>
                <c:pt idx="384">
                  <c:v>0.59820868027977048</c:v>
                </c:pt>
                <c:pt idx="385">
                  <c:v>0.60158127816314078</c:v>
                </c:pt>
                <c:pt idx="386">
                  <c:v>0.60496523017714199</c:v>
                </c:pt>
                <c:pt idx="387">
                  <c:v>0.60836055083835827</c:v>
                </c:pt>
                <c:pt idx="388">
                  <c:v>0.61176725465519932</c:v>
                </c:pt>
                <c:pt idx="389">
                  <c:v>0.61518535612791292</c:v>
                </c:pt>
                <c:pt idx="390">
                  <c:v>0.61861486974859525</c:v>
                </c:pt>
                <c:pt idx="391">
                  <c:v>0.62205581000120425</c:v>
                </c:pt>
                <c:pt idx="392">
                  <c:v>0.62550819136157021</c:v>
                </c:pt>
                <c:pt idx="393">
                  <c:v>0.62897202829740861</c:v>
                </c:pt>
                <c:pt idx="394">
                  <c:v>0.63244733526833219</c:v>
                </c:pt>
                <c:pt idx="395">
                  <c:v>0.63593412672586147</c:v>
                </c:pt>
                <c:pt idx="396">
                  <c:v>0.6394324171134389</c:v>
                </c:pt>
                <c:pt idx="397">
                  <c:v>0.64294222086643926</c:v>
                </c:pt>
                <c:pt idx="398">
                  <c:v>0.64646355241218278</c:v>
                </c:pt>
                <c:pt idx="399">
                  <c:v>0.64999642616994657</c:v>
                </c:pt>
                <c:pt idx="400">
                  <c:v>0.65354085655097705</c:v>
                </c:pt>
                <c:pt idx="401">
                  <c:v>0.65709685795850281</c:v>
                </c:pt>
              </c:numCache>
            </c:numRef>
          </c:xVal>
          <c:yVal>
            <c:numRef>
              <c:f>'Beregninger scenarie 2'!$M$1538:$M$1939</c:f>
              <c:numCache>
                <c:formatCode>0.00</c:formatCode>
                <c:ptCount val="40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5</c:v>
                </c:pt>
                <c:pt idx="286">
                  <c:v>5</c:v>
                </c:pt>
                <c:pt idx="287">
                  <c:v>5</c:v>
                </c:pt>
                <c:pt idx="288">
                  <c:v>5</c:v>
                </c:pt>
                <c:pt idx="289">
                  <c:v>5</c:v>
                </c:pt>
                <c:pt idx="290">
                  <c:v>5</c:v>
                </c:pt>
                <c:pt idx="291">
                  <c:v>5</c:v>
                </c:pt>
                <c:pt idx="292">
                  <c:v>5</c:v>
                </c:pt>
                <c:pt idx="293">
                  <c:v>5</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5</c:v>
                </c:pt>
                <c:pt idx="331">
                  <c:v>5</c:v>
                </c:pt>
                <c:pt idx="332">
                  <c:v>5</c:v>
                </c:pt>
                <c:pt idx="333">
                  <c:v>5</c:v>
                </c:pt>
                <c:pt idx="334">
                  <c:v>5</c:v>
                </c:pt>
                <c:pt idx="335">
                  <c:v>5</c:v>
                </c:pt>
                <c:pt idx="336">
                  <c:v>5</c:v>
                </c:pt>
                <c:pt idx="337">
                  <c:v>5</c:v>
                </c:pt>
                <c:pt idx="338">
                  <c:v>5</c:v>
                </c:pt>
                <c:pt idx="339">
                  <c:v>5</c:v>
                </c:pt>
                <c:pt idx="340">
                  <c:v>5</c:v>
                </c:pt>
                <c:pt idx="341">
                  <c:v>5</c:v>
                </c:pt>
                <c:pt idx="342">
                  <c:v>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c:v>
                </c:pt>
                <c:pt idx="380">
                  <c:v>5</c:v>
                </c:pt>
                <c:pt idx="381">
                  <c:v>5</c:v>
                </c:pt>
                <c:pt idx="382">
                  <c:v>5</c:v>
                </c:pt>
                <c:pt idx="383">
                  <c:v>5</c:v>
                </c:pt>
                <c:pt idx="384">
                  <c:v>5</c:v>
                </c:pt>
                <c:pt idx="385">
                  <c:v>5</c:v>
                </c:pt>
                <c:pt idx="386">
                  <c:v>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numCache>
            </c:numRef>
          </c:yVal>
          <c:smooth val="0"/>
        </c:ser>
        <c:ser>
          <c:idx val="6"/>
          <c:order val="6"/>
          <c:tx>
            <c:v>l/s/ha i fht vandstand scenarie 3</c:v>
          </c:tx>
          <c:spPr>
            <a:ln>
              <a:solidFill>
                <a:srgbClr val="FF0000"/>
              </a:solidFill>
              <a:prstDash val="sysDot"/>
            </a:ln>
          </c:spPr>
          <c:marker>
            <c:symbol val="none"/>
          </c:marker>
          <c:xVal>
            <c:numRef>
              <c:f>'Beregninger scenarie 3'!$R$1538:$R$1939</c:f>
              <c:numCache>
                <c:formatCode>0.00</c:formatCode>
                <c:ptCount val="402"/>
                <c:pt idx="0">
                  <c:v>0</c:v>
                </c:pt>
                <c:pt idx="1">
                  <c:v>0</c:v>
                </c:pt>
                <c:pt idx="2">
                  <c:v>2.2201870810974412E-5</c:v>
                </c:pt>
                <c:pt idx="3">
                  <c:v>7.0432820077188197E-5</c:v>
                </c:pt>
                <c:pt idx="4">
                  <c:v>1.3834123027787852E-4</c:v>
                </c:pt>
                <c:pt idx="5">
                  <c:v>2.2330356417253616E-4</c:v>
                </c:pt>
                <c:pt idx="6">
                  <c:v>3.2370262335969756E-4</c:v>
                </c:pt>
                <c:pt idx="7">
                  <c:v>4.3839879571023571E-4</c:v>
                </c:pt>
                <c:pt idx="8">
                  <c:v>5.6652840602822987E-4</c:v>
                </c:pt>
                <c:pt idx="9">
                  <c:v>7.0740597735470989E-4</c:v>
                </c:pt>
                <c:pt idx="10">
                  <c:v>8.6046981423382207E-4</c:v>
                </c:pt>
                <c:pt idx="11">
                  <c:v>1.0252487724951229E-3</c:v>
                </c:pt>
                <c:pt idx="12">
                  <c:v>1.2013405686293608E-3</c:v>
                </c:pt>
                <c:pt idx="13">
                  <c:v>1.3883968873334349E-3</c:v>
                </c:pt>
                <c:pt idx="14">
                  <c:v>1.5861127417265007E-3</c:v>
                </c:pt>
                <c:pt idx="15">
                  <c:v>1.794218623470726E-3</c:v>
                </c:pt>
                <c:pt idx="16">
                  <c:v>2.0124745553964083E-3</c:v>
                </c:pt>
                <c:pt idx="17">
                  <c:v>2.240665483882675E-3</c:v>
                </c:pt>
                <c:pt idx="18">
                  <c:v>2.4785976406795978E-3</c:v>
                </c:pt>
                <c:pt idx="19">
                  <c:v>2.7260956227253968E-3</c:v>
                </c:pt>
                <c:pt idx="20">
                  <c:v>2.9830000145601582E-3</c:v>
                </c:pt>
                <c:pt idx="21">
                  <c:v>3.2491654280848476E-3</c:v>
                </c:pt>
                <c:pt idx="22">
                  <c:v>3.5244588683658292E-3</c:v>
                </c:pt>
                <c:pt idx="23">
                  <c:v>3.8087583577107501E-3</c:v>
                </c:pt>
                <c:pt idx="24">
                  <c:v>4.1019517668821216E-3</c:v>
                </c:pt>
                <c:pt idx="25">
                  <c:v>4.403935814303369E-3</c:v>
                </c:pt>
                <c:pt idx="26">
                  <c:v>4.7146152028933299E-3</c:v>
                </c:pt>
                <c:pt idx="27">
                  <c:v>5.0339018706936451E-3</c:v>
                </c:pt>
                <c:pt idx="28">
                  <c:v>5.3617143363738767E-3</c:v>
                </c:pt>
                <c:pt idx="29">
                  <c:v>5.6979771244535819E-3</c:v>
                </c:pt>
                <c:pt idx="30">
                  <c:v>6.0426202579780758E-3</c:v>
                </c:pt>
                <c:pt idx="31">
                  <c:v>6.3955788086445071E-3</c:v>
                </c:pt>
                <c:pt idx="32">
                  <c:v>6.7567924961542663E-3</c:v>
                </c:pt>
                <c:pt idx="33">
                  <c:v>7.1262053299815916E-3</c:v>
                </c:pt>
                <c:pt idx="34">
                  <c:v>7.5037652878810375E-3</c:v>
                </c:pt>
                <c:pt idx="35">
                  <c:v>7.889424026370823E-3</c:v>
                </c:pt>
                <c:pt idx="36">
                  <c:v>8.2831366191730618E-3</c:v>
                </c:pt>
                <c:pt idx="37">
                  <c:v>8.6848613202005799E-3</c:v>
                </c:pt>
                <c:pt idx="38">
                  <c:v>9.0945593481818604E-3</c:v>
                </c:pt>
                <c:pt idx="39">
                  <c:v>9.5121946904316284E-3</c:v>
                </c:pt>
                <c:pt idx="40">
                  <c:v>9.9377339236210276E-3</c:v>
                </c:pt>
                <c:pt idx="41">
                  <c:v>1.0371146049692135E-2</c:v>
                </c:pt>
                <c:pt idx="42">
                  <c:v>1.0812402345305875E-2</c:v>
                </c:pt>
                <c:pt idx="43">
                  <c:v>1.126147622341973E-2</c:v>
                </c:pt>
                <c:pt idx="44">
                  <c:v>1.1718343105767358E-2</c:v>
                </c:pt>
                <c:pt idx="45">
                  <c:v>1.2182980305162541E-2</c:v>
                </c:pt>
                <c:pt idx="46">
                  <c:v>1.2655366916678543E-2</c:v>
                </c:pt>
                <c:pt idx="47">
                  <c:v>1.3135483716864774E-2</c:v>
                </c:pt>
                <c:pt idx="48">
                  <c:v>1.3623313070258207E-2</c:v>
                </c:pt>
                <c:pt idx="49">
                  <c:v>1.4118838842529905E-2</c:v>
                </c:pt>
                <c:pt idx="50">
                  <c:v>1.462204631967896E-2</c:v>
                </c:pt>
                <c:pt idx="51">
                  <c:v>1.5132922132749131E-2</c:v>
                </c:pt>
                <c:pt idx="52">
                  <c:v>1.5651454187598279E-2</c:v>
                </c:pt>
                <c:pt idx="53">
                  <c:v>1.6177631599298969E-2</c:v>
                </c:pt>
                <c:pt idx="54">
                  <c:v>1.6711444630791106E-2</c:v>
                </c:pt>
                <c:pt idx="55">
                  <c:v>1.7252884635444596E-2</c:v>
                </c:pt>
                <c:pt idx="56">
                  <c:v>1.7801944003223699E-2</c:v>
                </c:pt>
                <c:pt idx="57">
                  <c:v>1.8358616110173386E-2</c:v>
                </c:pt>
                <c:pt idx="58">
                  <c:v>1.8922895270974609E-2</c:v>
                </c:pt>
                <c:pt idx="59">
                  <c:v>1.9494776694338342E-2</c:v>
                </c:pt>
                <c:pt idx="60">
                  <c:v>2.0074256441029115E-2</c:v>
                </c:pt>
                <c:pt idx="61">
                  <c:v>2.0661331384327235E-2</c:v>
                </c:pt>
                <c:pt idx="62">
                  <c:v>2.1255999172755519E-2</c:v>
                </c:pt>
                <c:pt idx="63">
                  <c:v>2.1858258194911214E-2</c:v>
                </c:pt>
                <c:pt idx="64">
                  <c:v>2.2468107546257467E-2</c:v>
                </c:pt>
                <c:pt idx="65">
                  <c:v>2.3085546997740437E-2</c:v>
                </c:pt>
                <c:pt idx="66">
                  <c:v>2.3710576966109315E-2</c:v>
                </c:pt>
                <c:pt idx="67">
                  <c:v>2.4343198485826337E-2</c:v>
                </c:pt>
                <c:pt idx="68">
                  <c:v>2.4983413182462895E-2</c:v>
                </c:pt>
                <c:pt idx="69">
                  <c:v>2.5631223247485766E-2</c:v>
                </c:pt>
                <c:pt idx="70">
                  <c:v>2.6286631414345046E-2</c:v>
                </c:pt>
                <c:pt idx="71">
                  <c:v>2.6949640935782178E-2</c:v>
                </c:pt>
                <c:pt idx="72">
                  <c:v>2.7620255562282144E-2</c:v>
                </c:pt>
                <c:pt idx="73">
                  <c:v>2.8298479521600205E-2</c:v>
                </c:pt>
                <c:pt idx="74">
                  <c:v>2.8984317499297793E-2</c:v>
                </c:pt>
                <c:pt idx="75">
                  <c:v>2.9677774620227623E-2</c:v>
                </c:pt>
                <c:pt idx="76">
                  <c:v>3.0378856430911885E-2</c:v>
                </c:pt>
                <c:pt idx="77">
                  <c:v>3.1087568882761492E-2</c:v>
                </c:pt>
                <c:pt idx="78">
                  <c:v>3.180391831608799E-2</c:v>
                </c:pt>
                <c:pt idx="79">
                  <c:v>3.252791144486275E-2</c:v>
                </c:pt>
                <c:pt idx="80">
                  <c:v>3.3259555342181606E-2</c:v>
                </c:pt>
                <c:pt idx="81">
                  <c:v>3.3998857426395593E-2</c:v>
                </c:pt>
                <c:pt idx="82">
                  <c:v>3.4745825447870908E-2</c:v>
                </c:pt>
                <c:pt idx="83">
                  <c:v>3.5500467476344041E-2</c:v>
                </c:pt>
                <c:pt idx="84">
                  <c:v>3.6262791888839727E-2</c:v>
                </c:pt>
                <c:pt idx="85">
                  <c:v>3.7032807358121964E-2</c:v>
                </c:pt>
                <c:pt idx="86">
                  <c:v>3.7810522841649687E-2</c:v>
                </c:pt>
                <c:pt idx="87">
                  <c:v>3.8595947571010772E-2</c:v>
                </c:pt>
                <c:pt idx="88">
                  <c:v>3.9389091041809633E-2</c:v>
                </c:pt>
                <c:pt idx="89">
                  <c:v>4.0189963003985203E-2</c:v>
                </c:pt>
                <c:pt idx="90">
                  <c:v>4.09985734525374E-2</c:v>
                </c:pt>
                <c:pt idx="91">
                  <c:v>4.1814932618641339E-2</c:v>
                </c:pt>
                <c:pt idx="92">
                  <c:v>4.263905096113027E-2</c:v>
                </c:pt>
                <c:pt idx="93">
                  <c:v>4.3470939158329024E-2</c:v>
                </c:pt>
                <c:pt idx="94">
                  <c:v>4.4310608100220403E-2</c:v>
                </c:pt>
                <c:pt idx="95">
                  <c:v>4.5158068880928978E-2</c:v>
                </c:pt>
                <c:pt idx="96">
                  <c:v>4.6013332791506475E-2</c:v>
                </c:pt>
                <c:pt idx="97">
                  <c:v>4.6876411313004886E-2</c:v>
                </c:pt>
                <c:pt idx="98">
                  <c:v>4.774731610982328E-2</c:v>
                </c:pt>
                <c:pt idx="99">
                  <c:v>4.8626059023315779E-2</c:v>
                </c:pt>
                <c:pt idx="100">
                  <c:v>4.9512652065648498E-2</c:v>
                </c:pt>
                <c:pt idx="101">
                  <c:v>5.0407107413893947E-2</c:v>
                </c:pt>
                <c:pt idx="102">
                  <c:v>5.1309437404352162E-2</c:v>
                </c:pt>
                <c:pt idx="103">
                  <c:v>5.2219654527088016E-2</c:v>
                </c:pt>
                <c:pt idx="104">
                  <c:v>5.3137771420675405E-2</c:v>
                </c:pt>
                <c:pt idx="105">
                  <c:v>5.4063800867138828E-2</c:v>
                </c:pt>
                <c:pt idx="106">
                  <c:v>5.4997755787083616E-2</c:v>
                </c:pt>
                <c:pt idx="107">
                  <c:v>5.5939649235006689E-2</c:v>
                </c:pt>
                <c:pt idx="108">
                  <c:v>5.6889494394779652E-2</c:v>
                </c:pt>
                <c:pt idx="109">
                  <c:v>5.7847304575297506E-2</c:v>
                </c:pt>
                <c:pt idx="110">
                  <c:v>5.8813093206284812E-2</c:v>
                </c:pt>
                <c:pt idx="111">
                  <c:v>5.9786873834253476E-2</c:v>
                </c:pt>
                <c:pt idx="112">
                  <c:v>6.0768660118605503E-2</c:v>
                </c:pt>
                <c:pt idx="113">
                  <c:v>6.1758465827874386E-2</c:v>
                </c:pt>
                <c:pt idx="114">
                  <c:v>6.2756304836099577E-2</c:v>
                </c:pt>
                <c:pt idx="115">
                  <c:v>6.3762191119328571E-2</c:v>
                </c:pt>
                <c:pt idx="116">
                  <c:v>6.4776138752241363E-2</c:v>
                </c:pt>
                <c:pt idx="117">
                  <c:v>6.5798161904891864E-2</c:v>
                </c:pt>
                <c:pt idx="118">
                  <c:v>6.6828274839562385E-2</c:v>
                </c:pt>
                <c:pt idx="119">
                  <c:v>6.7866491907725687E-2</c:v>
                </c:pt>
                <c:pt idx="120">
                  <c:v>6.891282754711095E-2</c:v>
                </c:pt>
                <c:pt idx="121">
                  <c:v>6.996729627886944E-2</c:v>
                </c:pt>
                <c:pt idx="122">
                  <c:v>7.1029912704835552E-2</c:v>
                </c:pt>
                <c:pt idx="123">
                  <c:v>7.2100691504880049E-2</c:v>
                </c:pt>
                <c:pt idx="124">
                  <c:v>7.3179647434351361E-2</c:v>
                </c:pt>
                <c:pt idx="125">
                  <c:v>7.4266795321602089E-2</c:v>
                </c:pt>
                <c:pt idx="126">
                  <c:v>7.5362150065596975E-2</c:v>
                </c:pt>
                <c:pt idx="127">
                  <c:v>7.6465726633599407E-2</c:v>
                </c:pt>
                <c:pt idx="128">
                  <c:v>7.757754005893347E-2</c:v>
                </c:pt>
                <c:pt idx="129">
                  <c:v>7.8697605438818929E-2</c:v>
                </c:pt>
                <c:pt idx="130">
                  <c:v>7.982593793227577E-2</c:v>
                </c:pt>
                <c:pt idx="131">
                  <c:v>8.0962552758096551E-2</c:v>
                </c:pt>
                <c:pt idx="132">
                  <c:v>8.2107465192883117E-2</c:v>
                </c:pt>
                <c:pt idx="133">
                  <c:v>8.3260690569146381E-2</c:v>
                </c:pt>
                <c:pt idx="134">
                  <c:v>8.4422244273465841E-2</c:v>
                </c:pt>
                <c:pt idx="135">
                  <c:v>8.5592141744707265E-2</c:v>
                </c:pt>
                <c:pt idx="136">
                  <c:v>8.6770398472296159E-2</c:v>
                </c:pt>
                <c:pt idx="137">
                  <c:v>8.7957029994545508E-2</c:v>
                </c:pt>
                <c:pt idx="138">
                  <c:v>8.9152051897034845E-2</c:v>
                </c:pt>
                <c:pt idx="139">
                  <c:v>9.0355479811040154E-2</c:v>
                </c:pt>
                <c:pt idx="140">
                  <c:v>9.156732941201122E-2</c:v>
                </c:pt>
                <c:pt idx="141">
                  <c:v>9.2787616418096769E-2</c:v>
                </c:pt>
                <c:pt idx="142">
                  <c:v>9.4016356588713462E-2</c:v>
                </c:pt>
                <c:pt idx="143">
                  <c:v>9.52535657231591E-2</c:v>
                </c:pt>
                <c:pt idx="144">
                  <c:v>9.6499259659267339E-2</c:v>
                </c:pt>
                <c:pt idx="145">
                  <c:v>9.7753454272103246E-2</c:v>
                </c:pt>
                <c:pt idx="146">
                  <c:v>9.9016165472697634E-2</c:v>
                </c:pt>
                <c:pt idx="147">
                  <c:v>0.10028740920681942</c:v>
                </c:pt>
                <c:pt idx="148">
                  <c:v>0.10156720145378409</c:v>
                </c:pt>
                <c:pt idx="149">
                  <c:v>0.10285555822529806</c:v>
                </c:pt>
                <c:pt idx="150">
                  <c:v>0.10415249556433652</c:v>
                </c:pt>
                <c:pt idx="151">
                  <c:v>0.10545802954405448</c:v>
                </c:pt>
                <c:pt idx="152">
                  <c:v>0.10677217626672955</c:v>
                </c:pt>
                <c:pt idx="153">
                  <c:v>0.10809495186273571</c:v>
                </c:pt>
                <c:pt idx="154">
                  <c:v>0.10942637248954677</c:v>
                </c:pt>
                <c:pt idx="155">
                  <c:v>0.11076645433076847</c:v>
                </c:pt>
                <c:pt idx="156">
                  <c:v>0.11211521359519848</c:v>
                </c:pt>
                <c:pt idx="157">
                  <c:v>0.11347266651591376</c:v>
                </c:pt>
                <c:pt idx="158">
                  <c:v>0.11483882934938351</c:v>
                </c:pt>
                <c:pt idx="159">
                  <c:v>0.11621371837460771</c:v>
                </c:pt>
                <c:pt idx="160">
                  <c:v>0.1175973498922797</c:v>
                </c:pt>
                <c:pt idx="161">
                  <c:v>0.11898974022397316</c:v>
                </c:pt>
                <c:pt idx="162">
                  <c:v>0.12039090571135122</c:v>
                </c:pt>
                <c:pt idx="163">
                  <c:v>0.12180086271539832</c:v>
                </c:pt>
                <c:pt idx="164">
                  <c:v>0.12321962761567321</c:v>
                </c:pt>
                <c:pt idx="165">
                  <c:v>0.1246472168095831</c:v>
                </c:pt>
                <c:pt idx="166">
                  <c:v>0.12608364671167788</c:v>
                </c:pt>
                <c:pt idx="167">
                  <c:v>0.12752893375296376</c:v>
                </c:pt>
                <c:pt idx="168">
                  <c:v>0.12898309438023597</c:v>
                </c:pt>
                <c:pt idx="169">
                  <c:v>0.1304461450554299</c:v>
                </c:pt>
                <c:pt idx="170">
                  <c:v>0.1319181022549902</c:v>
                </c:pt>
                <c:pt idx="171">
                  <c:v>0.13339898246925677</c:v>
                </c:pt>
                <c:pt idx="172">
                  <c:v>0.1348888022018675</c:v>
                </c:pt>
                <c:pt idx="173">
                  <c:v>0.13638757796917797</c:v>
                </c:pt>
                <c:pt idx="174">
                  <c:v>0.13789532629969603</c:v>
                </c:pt>
                <c:pt idx="175">
                  <c:v>0.13941206373353221</c:v>
                </c:pt>
                <c:pt idx="176">
                  <c:v>0.14093780682186458</c:v>
                </c:pt>
                <c:pt idx="177">
                  <c:v>0.14247257212641862</c:v>
                </c:pt>
                <c:pt idx="178">
                  <c:v>0.14401637621896018</c:v>
                </c:pt>
                <c:pt idx="179">
                  <c:v>0.14556923568080316</c:v>
                </c:pt>
                <c:pt idx="180">
                  <c:v>0.14713116710232871</c:v>
                </c:pt>
                <c:pt idx="181">
                  <c:v>0.14870218708251925</c:v>
                </c:pt>
                <c:pt idx="182">
                  <c:v>0.15028231222850305</c:v>
                </c:pt>
                <c:pt idx="183">
                  <c:v>0.15187155915511208</c:v>
                </c:pt>
                <c:pt idx="184">
                  <c:v>0.15346994448445078</c:v>
                </c:pt>
                <c:pt idx="185">
                  <c:v>0.15507748484547687</c:v>
                </c:pt>
                <c:pt idx="186">
                  <c:v>0.15669419687359265</c:v>
                </c:pt>
                <c:pt idx="187">
                  <c:v>0.15832009721024734</c:v>
                </c:pt>
                <c:pt idx="188">
                  <c:v>0.15995520250254994</c:v>
                </c:pt>
                <c:pt idx="189">
                  <c:v>0.16159952940289149</c:v>
                </c:pt>
                <c:pt idx="190">
                  <c:v>0.16325309456857851</c:v>
                </c:pt>
                <c:pt idx="191">
                  <c:v>0.16491591466147437</c:v>
                </c:pt>
                <c:pt idx="192">
                  <c:v>0.1665880063476515</c:v>
                </c:pt>
                <c:pt idx="193">
                  <c:v>0.16826938629705163</c:v>
                </c:pt>
                <c:pt idx="194">
                  <c:v>0.16996007118315518</c:v>
                </c:pt>
                <c:pt idx="195">
                  <c:v>0.17166007768265909</c:v>
                </c:pt>
                <c:pt idx="196">
                  <c:v>0.1733694224751631</c:v>
                </c:pt>
                <c:pt idx="197">
                  <c:v>0.17508812224286438</c:v>
                </c:pt>
                <c:pt idx="198">
                  <c:v>0.17681619367025894</c:v>
                </c:pt>
                <c:pt idx="199">
                  <c:v>0.17855365344385221</c:v>
                </c:pt>
                <c:pt idx="200">
                  <c:v>0.18030051825187576</c:v>
                </c:pt>
                <c:pt idx="201">
                  <c:v>0.18205680478401193</c:v>
                </c:pt>
                <c:pt idx="202">
                  <c:v>0.18382252973112576</c:v>
                </c:pt>
                <c:pt idx="203">
                  <c:v>0.18559770978500301</c:v>
                </c:pt>
                <c:pt idx="204">
                  <c:v>0.1873823616380948</c:v>
                </c:pt>
                <c:pt idx="205">
                  <c:v>0.18917650198327027</c:v>
                </c:pt>
                <c:pt idx="206">
                  <c:v>0.19098014751357345</c:v>
                </c:pt>
                <c:pt idx="207">
                  <c:v>0.1927933149219879</c:v>
                </c:pt>
                <c:pt idx="208">
                  <c:v>0.19461602090120633</c:v>
                </c:pt>
                <c:pt idx="209">
                  <c:v>0.19644828214340698</c:v>
                </c:pt>
                <c:pt idx="210">
                  <c:v>0.19829011534003457</c:v>
                </c:pt>
                <c:pt idx="211">
                  <c:v>0.2001415371815877</c:v>
                </c:pt>
                <c:pt idx="212">
                  <c:v>0.20200256435741151</c:v>
                </c:pt>
                <c:pt idx="213">
                  <c:v>0.20387321355549487</c:v>
                </c:pt>
                <c:pt idx="214">
                  <c:v>0.20575350146227356</c:v>
                </c:pt>
                <c:pt idx="215">
                  <c:v>0.20764344476243812</c:v>
                </c:pt>
                <c:pt idx="216">
                  <c:v>0.20954306013874621</c:v>
                </c:pt>
                <c:pt idx="217">
                  <c:v>0.21145236427184033</c:v>
                </c:pt>
                <c:pt idx="218">
                  <c:v>0.21337137384006952</c:v>
                </c:pt>
                <c:pt idx="219">
                  <c:v>0.21530010551931603</c:v>
                </c:pt>
                <c:pt idx="220">
                  <c:v>0.21723857598282589</c:v>
                </c:pt>
                <c:pt idx="221">
                  <c:v>0.21918680190104461</c:v>
                </c:pt>
                <c:pt idx="222">
                  <c:v>0.22114479994145558</c:v>
                </c:pt>
                <c:pt idx="223">
                  <c:v>0.2231125867684243</c:v>
                </c:pt>
                <c:pt idx="224">
                  <c:v>0.22509017904304482</c:v>
                </c:pt>
                <c:pt idx="225">
                  <c:v>0.22707759342299139</c:v>
                </c:pt>
                <c:pt idx="226">
                  <c:v>0.22907484656237326</c:v>
                </c:pt>
                <c:pt idx="227">
                  <c:v>0.23108195511159296</c:v>
                </c:pt>
                <c:pt idx="228">
                  <c:v>0.23309893571720849</c:v>
                </c:pt>
                <c:pt idx="229">
                  <c:v>0.23512580502179922</c:v>
                </c:pt>
                <c:pt idx="230">
                  <c:v>0.23716257966383428</c:v>
                </c:pt>
                <c:pt idx="231">
                  <c:v>0.23920927627754512</c:v>
                </c:pt>
                <c:pt idx="232">
                  <c:v>0.24126591149280138</c:v>
                </c:pt>
                <c:pt idx="233">
                  <c:v>0.24333250193498851</c:v>
                </c:pt>
                <c:pt idx="234">
                  <c:v>0.24540906422489112</c:v>
                </c:pt>
                <c:pt idx="235">
                  <c:v>0.24749561497857586</c:v>
                </c:pt>
                <c:pt idx="236">
                  <c:v>0.24959217080728038</c:v>
                </c:pt>
                <c:pt idx="237">
                  <c:v>0.25169874831730332</c:v>
                </c:pt>
                <c:pt idx="238">
                  <c:v>0.25381536410989775</c:v>
                </c:pt>
                <c:pt idx="239">
                  <c:v>0.25594203478116678</c:v>
                </c:pt>
                <c:pt idx="240">
                  <c:v>0.25807877692196313</c:v>
                </c:pt>
                <c:pt idx="241">
                  <c:v>0.26022560711778903</c:v>
                </c:pt>
                <c:pt idx="242">
                  <c:v>0.2623825419487012</c:v>
                </c:pt>
                <c:pt idx="243">
                  <c:v>0.2645495979892164</c:v>
                </c:pt>
                <c:pt idx="244">
                  <c:v>0.26672679180822045</c:v>
                </c:pt>
                <c:pt idx="245">
                  <c:v>0.26891413996887858</c:v>
                </c:pt>
                <c:pt idx="246">
                  <c:v>0.27111165902854967</c:v>
                </c:pt>
                <c:pt idx="247">
                  <c:v>0.2733193655387009</c:v>
                </c:pt>
                <c:pt idx="248">
                  <c:v>0.27553727604482564</c:v>
                </c:pt>
                <c:pt idx="249">
                  <c:v>0.27776540708636394</c:v>
                </c:pt>
                <c:pt idx="250">
                  <c:v>0.28000377519662356</c:v>
                </c:pt>
                <c:pt idx="251">
                  <c:v>0.28225239690270415</c:v>
                </c:pt>
                <c:pt idx="252">
                  <c:v>0.28451128872542381</c:v>
                </c:pt>
                <c:pt idx="253">
                  <c:v>0.28678046717924599</c:v>
                </c:pt>
                <c:pt idx="254">
                  <c:v>0.2890599487722102</c:v>
                </c:pt>
                <c:pt idx="255">
                  <c:v>0.29134975000586283</c:v>
                </c:pt>
                <c:pt idx="256">
                  <c:v>0.29364988737519127</c:v>
                </c:pt>
                <c:pt idx="257">
                  <c:v>0.2959603773685584</c:v>
                </c:pt>
                <c:pt idx="258">
                  <c:v>0.29828123646764049</c:v>
                </c:pt>
                <c:pt idx="259">
                  <c:v>0.30061248114736477</c:v>
                </c:pt>
                <c:pt idx="260">
                  <c:v>0.30295412787585024</c:v>
                </c:pt>
                <c:pt idx="261">
                  <c:v>0.30530619311434964</c:v>
                </c:pt>
                <c:pt idx="262">
                  <c:v>0.30766869331719221</c:v>
                </c:pt>
                <c:pt idx="263">
                  <c:v>0.31004164493172987</c:v>
                </c:pt>
                <c:pt idx="264">
                  <c:v>0.31242506439828238</c:v>
                </c:pt>
                <c:pt idx="265">
                  <c:v>0.31481896815008614</c:v>
                </c:pt>
                <c:pt idx="266">
                  <c:v>0.31722337261324329</c:v>
                </c:pt>
                <c:pt idx="267">
                  <c:v>0.31963829420667245</c:v>
                </c:pt>
                <c:pt idx="268">
                  <c:v>0.32206374934206089</c:v>
                </c:pt>
                <c:pt idx="269">
                  <c:v>0.3244997544238179</c:v>
                </c:pt>
                <c:pt idx="270">
                  <c:v>0.32694632584903</c:v>
                </c:pt>
                <c:pt idx="271">
                  <c:v>0.32940348000741654</c:v>
                </c:pt>
                <c:pt idx="272">
                  <c:v>0.33187123328128698</c:v>
                </c:pt>
                <c:pt idx="273">
                  <c:v>0.33434960204550024</c:v>
                </c:pt>
                <c:pt idx="274">
                  <c:v>0.33683860266742272</c:v>
                </c:pt>
                <c:pt idx="275">
                  <c:v>0.33933825150689145</c:v>
                </c:pt>
                <c:pt idx="276">
                  <c:v>0.34184856491617438</c:v>
                </c:pt>
                <c:pt idx="277">
                  <c:v>0.34436955923993401</c:v>
                </c:pt>
                <c:pt idx="278">
                  <c:v>0.34690125081519207</c:v>
                </c:pt>
                <c:pt idx="279">
                  <c:v>0.34944365597129406</c:v>
                </c:pt>
                <c:pt idx="280">
                  <c:v>0.35199679102987624</c:v>
                </c:pt>
                <c:pt idx="281">
                  <c:v>0.35456067230483296</c:v>
                </c:pt>
                <c:pt idx="282">
                  <c:v>0.35713531610228422</c:v>
                </c:pt>
                <c:pt idx="283">
                  <c:v>0.35972073872054616</c:v>
                </c:pt>
                <c:pt idx="284">
                  <c:v>0.3623169564501007</c:v>
                </c:pt>
                <c:pt idx="285">
                  <c:v>0.36492398557356664</c:v>
                </c:pt>
                <c:pt idx="286">
                  <c:v>0.36754184236567206</c:v>
                </c:pt>
                <c:pt idx="287">
                  <c:v>0.37017054309322728</c:v>
                </c:pt>
                <c:pt idx="288">
                  <c:v>0.37281010401509879</c:v>
                </c:pt>
                <c:pt idx="289">
                  <c:v>0.37546054138218382</c:v>
                </c:pt>
                <c:pt idx="290">
                  <c:v>0.37812187143738601</c:v>
                </c:pt>
                <c:pt idx="291">
                  <c:v>0.38079411041559202</c:v>
                </c:pt>
                <c:pt idx="292">
                  <c:v>0.38347727454364827</c:v>
                </c:pt>
                <c:pt idx="293">
                  <c:v>0.38617138004033907</c:v>
                </c:pt>
                <c:pt idx="294">
                  <c:v>0.38887644311636599</c:v>
                </c:pt>
                <c:pt idx="295">
                  <c:v>0.39159247997432572</c:v>
                </c:pt>
                <c:pt idx="296">
                  <c:v>0.39431950680869238</c:v>
                </c:pt>
                <c:pt idx="297">
                  <c:v>0.39705753980579661</c:v>
                </c:pt>
                <c:pt idx="298">
                  <c:v>0.3998065951438084</c:v>
                </c:pt>
                <c:pt idx="299">
                  <c:v>0.40256668899271814</c:v>
                </c:pt>
                <c:pt idx="300">
                  <c:v>0.40533783751432134</c:v>
                </c:pt>
                <c:pt idx="301">
                  <c:v>0.40812005686220054</c:v>
                </c:pt>
                <c:pt idx="302">
                  <c:v>0.41091336318171057</c:v>
                </c:pt>
                <c:pt idx="303">
                  <c:v>0.41371777260996301</c:v>
                </c:pt>
                <c:pt idx="304">
                  <c:v>0.41653330127581184</c:v>
                </c:pt>
                <c:pt idx="305">
                  <c:v>0.41935996529983949</c:v>
                </c:pt>
                <c:pt idx="306">
                  <c:v>0.42219778079434311</c:v>
                </c:pt>
                <c:pt idx="307">
                  <c:v>0.42504676386332296</c:v>
                </c:pt>
                <c:pt idx="308">
                  <c:v>0.42790693060246854</c:v>
                </c:pt>
                <c:pt idx="309">
                  <c:v>0.43077829709914872</c:v>
                </c:pt>
                <c:pt idx="310">
                  <c:v>0.43366087943239912</c:v>
                </c:pt>
                <c:pt idx="311">
                  <c:v>0.43655469367291244</c:v>
                </c:pt>
                <c:pt idx="312">
                  <c:v>0.43945975588302799</c:v>
                </c:pt>
                <c:pt idx="313">
                  <c:v>0.44237608211672219</c:v>
                </c:pt>
                <c:pt idx="314">
                  <c:v>0.44530368841959989</c:v>
                </c:pt>
                <c:pt idx="315">
                  <c:v>0.44824259082888485</c:v>
                </c:pt>
                <c:pt idx="316">
                  <c:v>0.45119280537341233</c:v>
                </c:pt>
                <c:pt idx="317">
                  <c:v>0.45415434807362176</c:v>
                </c:pt>
                <c:pt idx="318">
                  <c:v>0.45712723494154817</c:v>
                </c:pt>
                <c:pt idx="319">
                  <c:v>0.46011148198081675</c:v>
                </c:pt>
                <c:pt idx="320">
                  <c:v>0.46310710518663595</c:v>
                </c:pt>
                <c:pt idx="321">
                  <c:v>0.46611412054579116</c:v>
                </c:pt>
                <c:pt idx="322">
                  <c:v>0.46913254403664034</c:v>
                </c:pt>
                <c:pt idx="323">
                  <c:v>0.47216239162910784</c:v>
                </c:pt>
                <c:pt idx="324">
                  <c:v>0.47520367928467994</c:v>
                </c:pt>
                <c:pt idx="325">
                  <c:v>0.47825642295640036</c:v>
                </c:pt>
                <c:pt idx="326">
                  <c:v>0.48132063858886692</c:v>
                </c:pt>
                <c:pt idx="327">
                  <c:v>0.48439634211822791</c:v>
                </c:pt>
                <c:pt idx="328">
                  <c:v>0.48748354947217765</c:v>
                </c:pt>
                <c:pt idx="329">
                  <c:v>0.49058227656995501</c:v>
                </c:pt>
                <c:pt idx="330">
                  <c:v>0.49369253932234092</c:v>
                </c:pt>
                <c:pt idx="331">
                  <c:v>0.49681435363165416</c:v>
                </c:pt>
                <c:pt idx="332">
                  <c:v>0.4999477353917528</c:v>
                </c:pt>
                <c:pt idx="333">
                  <c:v>0.50309270048802945</c:v>
                </c:pt>
                <c:pt idx="334">
                  <c:v>0.50624926479741217</c:v>
                </c:pt>
                <c:pt idx="335">
                  <c:v>0.50941744418836232</c:v>
                </c:pt>
                <c:pt idx="336">
                  <c:v>0.51259725452087546</c:v>
                </c:pt>
                <c:pt idx="337">
                  <c:v>0.51578871164647899</c:v>
                </c:pt>
                <c:pt idx="338">
                  <c:v>0.51899183140823413</c:v>
                </c:pt>
                <c:pt idx="339">
                  <c:v>0.52220662964073461</c:v>
                </c:pt>
                <c:pt idx="340">
                  <c:v>0.5254331221701084</c:v>
                </c:pt>
                <c:pt idx="341">
                  <c:v>0.52867132481401768</c:v>
                </c:pt>
                <c:pt idx="342">
                  <c:v>0.53192125338166085</c:v>
                </c:pt>
                <c:pt idx="343">
                  <c:v>0.53518292367377251</c:v>
                </c:pt>
                <c:pt idx="344">
                  <c:v>0.53845635148262649</c:v>
                </c:pt>
                <c:pt idx="345">
                  <c:v>0.54174155259203727</c:v>
                </c:pt>
                <c:pt idx="346">
                  <c:v>0.54503854277736108</c:v>
                </c:pt>
                <c:pt idx="347">
                  <c:v>0.54834733780550005</c:v>
                </c:pt>
                <c:pt idx="348">
                  <c:v>0.55166795343490305</c:v>
                </c:pt>
                <c:pt idx="349">
                  <c:v>0.55500040541556961</c:v>
                </c:pt>
                <c:pt idx="350">
                  <c:v>0.55834470948905213</c:v>
                </c:pt>
                <c:pt idx="351">
                  <c:v>0.56170088138846053</c:v>
                </c:pt>
                <c:pt idx="352">
                  <c:v>0.56506893683846326</c:v>
                </c:pt>
                <c:pt idx="353">
                  <c:v>0.56844889155529388</c:v>
                </c:pt>
                <c:pt idx="354">
                  <c:v>0.57184076124675243</c:v>
                </c:pt>
                <c:pt idx="355">
                  <c:v>0.57524456161221094</c:v>
                </c:pt>
                <c:pt idx="356">
                  <c:v>0.57866030834261739</c:v>
                </c:pt>
                <c:pt idx="357">
                  <c:v>0.58208801712049962</c:v>
                </c:pt>
                <c:pt idx="358">
                  <c:v>0.58552770361997086</c:v>
                </c:pt>
                <c:pt idx="359">
                  <c:v>0.58897938350673362</c:v>
                </c:pt>
                <c:pt idx="360">
                  <c:v>0.59244307243808547</c:v>
                </c:pt>
                <c:pt idx="361">
                  <c:v>0.59591878606292403</c:v>
                </c:pt>
                <c:pt idx="362">
                  <c:v>0.59940654002175142</c:v>
                </c:pt>
                <c:pt idx="363">
                  <c:v>0.60290634994668146</c:v>
                </c:pt>
                <c:pt idx="364">
                  <c:v>0.60641823146144358</c:v>
                </c:pt>
                <c:pt idx="365">
                  <c:v>0.60994220018139012</c:v>
                </c:pt>
                <c:pt idx="366">
                  <c:v>0.61347827171350078</c:v>
                </c:pt>
                <c:pt idx="367">
                  <c:v>0.61702646165639063</c:v>
                </c:pt>
                <c:pt idx="368">
                  <c:v>0.62058678560031433</c:v>
                </c:pt>
                <c:pt idx="369">
                  <c:v>0.62415925912717485</c:v>
                </c:pt>
                <c:pt idx="370">
                  <c:v>0.62774389781052753</c:v>
                </c:pt>
                <c:pt idx="371">
                  <c:v>0.63134071721558893</c:v>
                </c:pt>
                <c:pt idx="372">
                  <c:v>0.63494973289924239</c:v>
                </c:pt>
                <c:pt idx="373">
                  <c:v>0.63857096041004524</c:v>
                </c:pt>
                <c:pt idx="374">
                  <c:v>0.6422044152882368</c:v>
                </c:pt>
                <c:pt idx="375">
                  <c:v>0.64585011306574402</c:v>
                </c:pt>
                <c:pt idx="376">
                  <c:v>0.64950806926619042</c:v>
                </c:pt>
                <c:pt idx="377">
                  <c:v>0.65317829940490246</c:v>
                </c:pt>
                <c:pt idx="378">
                  <c:v>0.65686081898891724</c:v>
                </c:pt>
                <c:pt idx="379">
                  <c:v>0.66055564351699114</c:v>
                </c:pt>
                <c:pt idx="380">
                  <c:v>0.66426278847960651</c:v>
                </c:pt>
                <c:pt idx="381">
                  <c:v>0.66798226935898009</c:v>
                </c:pt>
                <c:pt idx="382">
                  <c:v>0.6717141016290713</c:v>
                </c:pt>
                <c:pt idx="383">
                  <c:v>0.67545830075558944</c:v>
                </c:pt>
                <c:pt idx="384">
                  <c:v>0.67921488219600357</c:v>
                </c:pt>
                <c:pt idx="385">
                  <c:v>0.68298386139954881</c:v>
                </c:pt>
                <c:pt idx="386">
                  <c:v>0.68676525380723619</c:v>
                </c:pt>
                <c:pt idx="387">
                  <c:v>0.69055907485186163</c:v>
                </c:pt>
                <c:pt idx="388">
                  <c:v>0.69436533995801197</c:v>
                </c:pt>
                <c:pt idx="389">
                  <c:v>0.69818406454207738</c:v>
                </c:pt>
                <c:pt idx="390">
                  <c:v>0.70201526401225678</c:v>
                </c:pt>
                <c:pt idx="391">
                  <c:v>0.70585895376856855</c:v>
                </c:pt>
                <c:pt idx="392">
                  <c:v>0.70971514920285927</c:v>
                </c:pt>
                <c:pt idx="393">
                  <c:v>0.71358386569881294</c:v>
                </c:pt>
                <c:pt idx="394">
                  <c:v>0.71746511863195839</c:v>
                </c:pt>
                <c:pt idx="395">
                  <c:v>0.72135892336968177</c:v>
                </c:pt>
                <c:pt idx="396">
                  <c:v>0.72526529527123218</c:v>
                </c:pt>
                <c:pt idx="397">
                  <c:v>0.72918424968773388</c:v>
                </c:pt>
                <c:pt idx="398">
                  <c:v>0.73311580196219384</c:v>
                </c:pt>
                <c:pt idx="399">
                  <c:v>0.73705996742951296</c:v>
                </c:pt>
                <c:pt idx="400">
                  <c:v>0.7410167614164932</c:v>
                </c:pt>
                <c:pt idx="401">
                  <c:v>0.74498619924184961</c:v>
                </c:pt>
              </c:numCache>
            </c:numRef>
          </c:xVal>
          <c:yVal>
            <c:numRef>
              <c:f>'Beregninger scenarie 3'!$K$1538:$K$1939</c:f>
              <c:numCache>
                <c:formatCode>0.00</c:formatCode>
                <c:ptCount val="402"/>
                <c:pt idx="0" formatCode="General">
                  <c:v>0</c:v>
                </c:pt>
                <c:pt idx="1">
                  <c:v>0</c:v>
                </c:pt>
                <c:pt idx="2" formatCode="General">
                  <c:v>0.01</c:v>
                </c:pt>
                <c:pt idx="3" formatCode="General">
                  <c:v>0.02</c:v>
                </c:pt>
                <c:pt idx="4" formatCode="General">
                  <c:v>0.03</c:v>
                </c:pt>
                <c:pt idx="5" formatCode="General">
                  <c:v>0.04</c:v>
                </c:pt>
                <c:pt idx="6" formatCode="General">
                  <c:v>0.05</c:v>
                </c:pt>
                <c:pt idx="7" formatCode="General">
                  <c:v>6.0000000000000005E-2</c:v>
                </c:pt>
                <c:pt idx="8" formatCode="General">
                  <c:v>7.0000000000000007E-2</c:v>
                </c:pt>
                <c:pt idx="9" formatCode="General">
                  <c:v>0.08</c:v>
                </c:pt>
                <c:pt idx="10" formatCode="General">
                  <c:v>0.09</c:v>
                </c:pt>
                <c:pt idx="11" formatCode="General">
                  <c:v>9.9999999999999992E-2</c:v>
                </c:pt>
                <c:pt idx="12" formatCode="General">
                  <c:v>0.10999999999999999</c:v>
                </c:pt>
                <c:pt idx="13" formatCode="General">
                  <c:v>0.11999999999999998</c:v>
                </c:pt>
                <c:pt idx="14" formatCode="General">
                  <c:v>0.12999999999999998</c:v>
                </c:pt>
                <c:pt idx="15" formatCode="General">
                  <c:v>0.13999999999999999</c:v>
                </c:pt>
                <c:pt idx="16" formatCode="General">
                  <c:v>0.15</c:v>
                </c:pt>
                <c:pt idx="17" formatCode="General">
                  <c:v>0.16</c:v>
                </c:pt>
                <c:pt idx="18" formatCode="General">
                  <c:v>0.17</c:v>
                </c:pt>
                <c:pt idx="19" formatCode="General">
                  <c:v>0.18000000000000002</c:v>
                </c:pt>
                <c:pt idx="20" formatCode="General">
                  <c:v>0.19000000000000003</c:v>
                </c:pt>
                <c:pt idx="21" formatCode="General">
                  <c:v>0.20000000000000004</c:v>
                </c:pt>
                <c:pt idx="22" formatCode="General">
                  <c:v>0.21000000000000005</c:v>
                </c:pt>
                <c:pt idx="23" formatCode="General">
                  <c:v>0.22000000000000006</c:v>
                </c:pt>
                <c:pt idx="24" formatCode="General">
                  <c:v>0.23000000000000007</c:v>
                </c:pt>
                <c:pt idx="25" formatCode="General">
                  <c:v>0.24000000000000007</c:v>
                </c:pt>
                <c:pt idx="26" formatCode="General">
                  <c:v>0.25000000000000006</c:v>
                </c:pt>
                <c:pt idx="27" formatCode="General">
                  <c:v>0.26000000000000006</c:v>
                </c:pt>
                <c:pt idx="28" formatCode="General">
                  <c:v>0.27000000000000007</c:v>
                </c:pt>
                <c:pt idx="29" formatCode="General">
                  <c:v>0.28000000000000008</c:v>
                </c:pt>
                <c:pt idx="30" formatCode="General">
                  <c:v>0.29000000000000009</c:v>
                </c:pt>
                <c:pt idx="31" formatCode="General">
                  <c:v>0.3000000000000001</c:v>
                </c:pt>
                <c:pt idx="32" formatCode="General">
                  <c:v>0.31000000000000011</c:v>
                </c:pt>
                <c:pt idx="33" formatCode="General">
                  <c:v>0.32000000000000012</c:v>
                </c:pt>
                <c:pt idx="34" formatCode="General">
                  <c:v>0.33000000000000013</c:v>
                </c:pt>
                <c:pt idx="35" formatCode="General">
                  <c:v>0.34000000000000014</c:v>
                </c:pt>
                <c:pt idx="36" formatCode="General">
                  <c:v>0.35000000000000014</c:v>
                </c:pt>
                <c:pt idx="37" formatCode="General">
                  <c:v>0.36000000000000015</c:v>
                </c:pt>
                <c:pt idx="38" formatCode="General">
                  <c:v>0.37000000000000016</c:v>
                </c:pt>
                <c:pt idx="39" formatCode="General">
                  <c:v>0.38000000000000017</c:v>
                </c:pt>
                <c:pt idx="40" formatCode="General">
                  <c:v>0.39000000000000018</c:v>
                </c:pt>
                <c:pt idx="41" formatCode="General">
                  <c:v>0.40000000000000019</c:v>
                </c:pt>
                <c:pt idx="42" formatCode="General">
                  <c:v>0.4100000000000002</c:v>
                </c:pt>
                <c:pt idx="43" formatCode="General">
                  <c:v>0.42000000000000021</c:v>
                </c:pt>
                <c:pt idx="44" formatCode="General">
                  <c:v>0.43000000000000022</c:v>
                </c:pt>
                <c:pt idx="45" formatCode="General">
                  <c:v>0.44000000000000022</c:v>
                </c:pt>
                <c:pt idx="46" formatCode="General">
                  <c:v>0.45000000000000023</c:v>
                </c:pt>
                <c:pt idx="47" formatCode="General">
                  <c:v>0.46000000000000024</c:v>
                </c:pt>
                <c:pt idx="48" formatCode="General">
                  <c:v>0.47000000000000025</c:v>
                </c:pt>
                <c:pt idx="49" formatCode="General">
                  <c:v>0.48000000000000026</c:v>
                </c:pt>
                <c:pt idx="50" formatCode="General">
                  <c:v>0.49000000000000027</c:v>
                </c:pt>
                <c:pt idx="51" formatCode="General">
                  <c:v>0.50000000000000022</c:v>
                </c:pt>
                <c:pt idx="52" formatCode="General">
                  <c:v>0.51000000000000023</c:v>
                </c:pt>
                <c:pt idx="53" formatCode="General">
                  <c:v>0.52000000000000024</c:v>
                </c:pt>
                <c:pt idx="54" formatCode="General">
                  <c:v>0.53000000000000025</c:v>
                </c:pt>
                <c:pt idx="55" formatCode="General">
                  <c:v>0.54000000000000026</c:v>
                </c:pt>
                <c:pt idx="56" formatCode="General">
                  <c:v>0.55000000000000027</c:v>
                </c:pt>
                <c:pt idx="57" formatCode="General">
                  <c:v>0.56000000000000028</c:v>
                </c:pt>
                <c:pt idx="58" formatCode="General">
                  <c:v>0.57000000000000028</c:v>
                </c:pt>
                <c:pt idx="59" formatCode="General">
                  <c:v>0.58000000000000029</c:v>
                </c:pt>
                <c:pt idx="60" formatCode="General">
                  <c:v>0.5900000000000003</c:v>
                </c:pt>
                <c:pt idx="61" formatCode="General">
                  <c:v>0.60000000000000031</c:v>
                </c:pt>
                <c:pt idx="62" formatCode="General">
                  <c:v>0.61000000000000032</c:v>
                </c:pt>
                <c:pt idx="63" formatCode="General">
                  <c:v>0.62000000000000033</c:v>
                </c:pt>
                <c:pt idx="64" formatCode="General">
                  <c:v>0.63000000000000034</c:v>
                </c:pt>
                <c:pt idx="65" formatCode="General">
                  <c:v>0.64000000000000035</c:v>
                </c:pt>
                <c:pt idx="66" formatCode="General">
                  <c:v>0.65000000000000036</c:v>
                </c:pt>
                <c:pt idx="67" formatCode="General">
                  <c:v>0.66000000000000036</c:v>
                </c:pt>
                <c:pt idx="68" formatCode="General">
                  <c:v>0.67000000000000037</c:v>
                </c:pt>
                <c:pt idx="69" formatCode="General">
                  <c:v>0.68000000000000038</c:v>
                </c:pt>
                <c:pt idx="70" formatCode="General">
                  <c:v>0.69000000000000039</c:v>
                </c:pt>
                <c:pt idx="71" formatCode="General">
                  <c:v>0.7000000000000004</c:v>
                </c:pt>
                <c:pt idx="72" formatCode="General">
                  <c:v>0.71000000000000041</c:v>
                </c:pt>
                <c:pt idx="73" formatCode="General">
                  <c:v>0.72000000000000042</c:v>
                </c:pt>
                <c:pt idx="74" formatCode="General">
                  <c:v>0.73000000000000043</c:v>
                </c:pt>
                <c:pt idx="75" formatCode="General">
                  <c:v>0.74000000000000044</c:v>
                </c:pt>
                <c:pt idx="76" formatCode="General">
                  <c:v>0.75000000000000044</c:v>
                </c:pt>
                <c:pt idx="77" formatCode="General">
                  <c:v>0.76000000000000045</c:v>
                </c:pt>
                <c:pt idx="78" formatCode="General">
                  <c:v>0.77000000000000046</c:v>
                </c:pt>
                <c:pt idx="79" formatCode="General">
                  <c:v>0.78000000000000047</c:v>
                </c:pt>
                <c:pt idx="80" formatCode="General">
                  <c:v>0.79000000000000048</c:v>
                </c:pt>
                <c:pt idx="81" formatCode="General">
                  <c:v>0.80000000000000049</c:v>
                </c:pt>
                <c:pt idx="82" formatCode="General">
                  <c:v>0.8100000000000005</c:v>
                </c:pt>
                <c:pt idx="83" formatCode="General">
                  <c:v>0.82000000000000051</c:v>
                </c:pt>
                <c:pt idx="84" formatCode="General">
                  <c:v>0.83000000000000052</c:v>
                </c:pt>
                <c:pt idx="85" formatCode="General">
                  <c:v>0.84000000000000052</c:v>
                </c:pt>
                <c:pt idx="86" formatCode="General">
                  <c:v>0.85000000000000053</c:v>
                </c:pt>
                <c:pt idx="87" formatCode="General">
                  <c:v>0.86000000000000054</c:v>
                </c:pt>
                <c:pt idx="88" formatCode="General">
                  <c:v>0.87000000000000055</c:v>
                </c:pt>
                <c:pt idx="89" formatCode="General">
                  <c:v>0.88000000000000056</c:v>
                </c:pt>
                <c:pt idx="90" formatCode="General">
                  <c:v>0.89000000000000057</c:v>
                </c:pt>
                <c:pt idx="91" formatCode="General">
                  <c:v>0.90000000000000058</c:v>
                </c:pt>
                <c:pt idx="92" formatCode="General">
                  <c:v>0.91000000000000059</c:v>
                </c:pt>
                <c:pt idx="93" formatCode="General">
                  <c:v>0.9200000000000006</c:v>
                </c:pt>
                <c:pt idx="94" formatCode="General">
                  <c:v>0.9300000000000006</c:v>
                </c:pt>
                <c:pt idx="95" formatCode="General">
                  <c:v>0.94000000000000061</c:v>
                </c:pt>
                <c:pt idx="96" formatCode="General">
                  <c:v>0.95000000000000062</c:v>
                </c:pt>
                <c:pt idx="97" formatCode="General">
                  <c:v>0.96000000000000063</c:v>
                </c:pt>
                <c:pt idx="98" formatCode="General">
                  <c:v>0.97000000000000064</c:v>
                </c:pt>
                <c:pt idx="99" formatCode="General">
                  <c:v>0.98000000000000065</c:v>
                </c:pt>
                <c:pt idx="100" formatCode="General">
                  <c:v>0.99000000000000066</c:v>
                </c:pt>
                <c:pt idx="101" formatCode="General">
                  <c:v>1.0000000000000007</c:v>
                </c:pt>
                <c:pt idx="102" formatCode="General">
                  <c:v>1.0100000000000007</c:v>
                </c:pt>
                <c:pt idx="103" formatCode="General">
                  <c:v>1.0200000000000007</c:v>
                </c:pt>
                <c:pt idx="104" formatCode="General">
                  <c:v>1.0300000000000007</c:v>
                </c:pt>
                <c:pt idx="105" formatCode="General">
                  <c:v>1.0400000000000007</c:v>
                </c:pt>
                <c:pt idx="106" formatCode="General">
                  <c:v>1.0500000000000007</c:v>
                </c:pt>
                <c:pt idx="107" formatCode="General">
                  <c:v>1.0600000000000007</c:v>
                </c:pt>
                <c:pt idx="108" formatCode="General">
                  <c:v>1.0700000000000007</c:v>
                </c:pt>
                <c:pt idx="109" formatCode="General">
                  <c:v>1.0800000000000007</c:v>
                </c:pt>
                <c:pt idx="110" formatCode="General">
                  <c:v>1.0900000000000007</c:v>
                </c:pt>
                <c:pt idx="111" formatCode="General">
                  <c:v>1.1000000000000008</c:v>
                </c:pt>
                <c:pt idx="112" formatCode="General">
                  <c:v>1.1100000000000008</c:v>
                </c:pt>
                <c:pt idx="113" formatCode="General">
                  <c:v>1.1200000000000008</c:v>
                </c:pt>
                <c:pt idx="114" formatCode="General">
                  <c:v>1.1300000000000008</c:v>
                </c:pt>
                <c:pt idx="115" formatCode="General">
                  <c:v>1.1400000000000008</c:v>
                </c:pt>
                <c:pt idx="116" formatCode="General">
                  <c:v>1.1500000000000008</c:v>
                </c:pt>
                <c:pt idx="117" formatCode="General">
                  <c:v>1.1600000000000008</c:v>
                </c:pt>
                <c:pt idx="118" formatCode="General">
                  <c:v>1.1700000000000008</c:v>
                </c:pt>
                <c:pt idx="119" formatCode="General">
                  <c:v>1.1800000000000008</c:v>
                </c:pt>
                <c:pt idx="120" formatCode="General">
                  <c:v>1.1900000000000008</c:v>
                </c:pt>
                <c:pt idx="121" formatCode="General">
                  <c:v>1.2000000000000008</c:v>
                </c:pt>
                <c:pt idx="122" formatCode="General">
                  <c:v>1.2100000000000009</c:v>
                </c:pt>
                <c:pt idx="123" formatCode="General">
                  <c:v>1.2200000000000009</c:v>
                </c:pt>
                <c:pt idx="124" formatCode="General">
                  <c:v>1.2300000000000009</c:v>
                </c:pt>
                <c:pt idx="125" formatCode="General">
                  <c:v>1.2400000000000009</c:v>
                </c:pt>
                <c:pt idx="126" formatCode="General">
                  <c:v>1.2500000000000009</c:v>
                </c:pt>
                <c:pt idx="127" formatCode="General">
                  <c:v>1.2600000000000009</c:v>
                </c:pt>
                <c:pt idx="128" formatCode="General">
                  <c:v>1.2700000000000009</c:v>
                </c:pt>
                <c:pt idx="129" formatCode="General">
                  <c:v>1.2800000000000009</c:v>
                </c:pt>
                <c:pt idx="130" formatCode="General">
                  <c:v>1.2900000000000009</c:v>
                </c:pt>
                <c:pt idx="131" formatCode="General">
                  <c:v>1.3000000000000009</c:v>
                </c:pt>
                <c:pt idx="132" formatCode="General">
                  <c:v>1.3100000000000009</c:v>
                </c:pt>
                <c:pt idx="133" formatCode="General">
                  <c:v>1.320000000000001</c:v>
                </c:pt>
                <c:pt idx="134" formatCode="General">
                  <c:v>1.330000000000001</c:v>
                </c:pt>
                <c:pt idx="135" formatCode="General">
                  <c:v>1.340000000000001</c:v>
                </c:pt>
                <c:pt idx="136" formatCode="General">
                  <c:v>1.350000000000001</c:v>
                </c:pt>
                <c:pt idx="137" formatCode="General">
                  <c:v>1.360000000000001</c:v>
                </c:pt>
                <c:pt idx="138" formatCode="General">
                  <c:v>1.370000000000001</c:v>
                </c:pt>
                <c:pt idx="139" formatCode="General">
                  <c:v>1.380000000000001</c:v>
                </c:pt>
                <c:pt idx="140" formatCode="General">
                  <c:v>1.390000000000001</c:v>
                </c:pt>
                <c:pt idx="141" formatCode="General">
                  <c:v>1.400000000000001</c:v>
                </c:pt>
                <c:pt idx="142" formatCode="General">
                  <c:v>1.410000000000001</c:v>
                </c:pt>
                <c:pt idx="143" formatCode="General">
                  <c:v>1.420000000000001</c:v>
                </c:pt>
                <c:pt idx="144" formatCode="General">
                  <c:v>1.430000000000001</c:v>
                </c:pt>
                <c:pt idx="145" formatCode="General">
                  <c:v>1.4400000000000011</c:v>
                </c:pt>
                <c:pt idx="146" formatCode="General">
                  <c:v>1.4500000000000011</c:v>
                </c:pt>
                <c:pt idx="147" formatCode="General">
                  <c:v>1.4600000000000011</c:v>
                </c:pt>
                <c:pt idx="148" formatCode="General">
                  <c:v>1.4700000000000011</c:v>
                </c:pt>
                <c:pt idx="149" formatCode="General">
                  <c:v>1.4800000000000011</c:v>
                </c:pt>
                <c:pt idx="150" formatCode="General">
                  <c:v>1.4900000000000011</c:v>
                </c:pt>
                <c:pt idx="151" formatCode="General">
                  <c:v>1.5000000000000011</c:v>
                </c:pt>
                <c:pt idx="152" formatCode="General">
                  <c:v>1.5100000000000011</c:v>
                </c:pt>
                <c:pt idx="153" formatCode="General">
                  <c:v>1.5200000000000011</c:v>
                </c:pt>
                <c:pt idx="154" formatCode="General">
                  <c:v>1.5300000000000011</c:v>
                </c:pt>
                <c:pt idx="155" formatCode="General">
                  <c:v>1.5400000000000011</c:v>
                </c:pt>
                <c:pt idx="156" formatCode="General">
                  <c:v>1.5500000000000012</c:v>
                </c:pt>
                <c:pt idx="157" formatCode="General">
                  <c:v>1.5600000000000012</c:v>
                </c:pt>
                <c:pt idx="158" formatCode="General">
                  <c:v>1.5700000000000012</c:v>
                </c:pt>
                <c:pt idx="159" formatCode="General">
                  <c:v>1.5800000000000012</c:v>
                </c:pt>
                <c:pt idx="160" formatCode="General">
                  <c:v>1.5900000000000012</c:v>
                </c:pt>
                <c:pt idx="161" formatCode="General">
                  <c:v>1.6000000000000012</c:v>
                </c:pt>
                <c:pt idx="162" formatCode="General">
                  <c:v>1.6100000000000012</c:v>
                </c:pt>
                <c:pt idx="163" formatCode="General">
                  <c:v>1.6200000000000012</c:v>
                </c:pt>
                <c:pt idx="164" formatCode="General">
                  <c:v>1.6300000000000012</c:v>
                </c:pt>
                <c:pt idx="165" formatCode="General">
                  <c:v>1.6400000000000012</c:v>
                </c:pt>
                <c:pt idx="166" formatCode="General">
                  <c:v>1.6500000000000012</c:v>
                </c:pt>
                <c:pt idx="167" formatCode="General">
                  <c:v>1.6600000000000013</c:v>
                </c:pt>
                <c:pt idx="168" formatCode="General">
                  <c:v>1.6700000000000013</c:v>
                </c:pt>
                <c:pt idx="169" formatCode="General">
                  <c:v>1.6800000000000013</c:v>
                </c:pt>
                <c:pt idx="170" formatCode="General">
                  <c:v>1.6900000000000013</c:v>
                </c:pt>
                <c:pt idx="171" formatCode="General">
                  <c:v>1.7000000000000013</c:v>
                </c:pt>
                <c:pt idx="172" formatCode="General">
                  <c:v>1.7100000000000013</c:v>
                </c:pt>
                <c:pt idx="173" formatCode="General">
                  <c:v>1.7200000000000013</c:v>
                </c:pt>
                <c:pt idx="174" formatCode="General">
                  <c:v>1.7300000000000013</c:v>
                </c:pt>
                <c:pt idx="175" formatCode="General">
                  <c:v>1.7400000000000013</c:v>
                </c:pt>
                <c:pt idx="176" formatCode="General">
                  <c:v>1.7500000000000013</c:v>
                </c:pt>
                <c:pt idx="177" formatCode="General">
                  <c:v>1.7600000000000013</c:v>
                </c:pt>
                <c:pt idx="178" formatCode="General">
                  <c:v>1.7700000000000014</c:v>
                </c:pt>
                <c:pt idx="179" formatCode="General">
                  <c:v>1.7800000000000014</c:v>
                </c:pt>
                <c:pt idx="180" formatCode="General">
                  <c:v>1.7900000000000014</c:v>
                </c:pt>
                <c:pt idx="181" formatCode="General">
                  <c:v>1.8000000000000014</c:v>
                </c:pt>
                <c:pt idx="182" formatCode="General">
                  <c:v>1.8100000000000014</c:v>
                </c:pt>
                <c:pt idx="183" formatCode="General">
                  <c:v>1.8200000000000014</c:v>
                </c:pt>
                <c:pt idx="184" formatCode="General">
                  <c:v>1.8300000000000014</c:v>
                </c:pt>
                <c:pt idx="185" formatCode="General">
                  <c:v>1.8400000000000014</c:v>
                </c:pt>
                <c:pt idx="186" formatCode="General">
                  <c:v>1.8500000000000014</c:v>
                </c:pt>
                <c:pt idx="187" formatCode="General">
                  <c:v>1.8600000000000014</c:v>
                </c:pt>
                <c:pt idx="188" formatCode="General">
                  <c:v>1.8700000000000014</c:v>
                </c:pt>
                <c:pt idx="189" formatCode="General">
                  <c:v>1.8800000000000014</c:v>
                </c:pt>
                <c:pt idx="190" formatCode="General">
                  <c:v>1.8900000000000015</c:v>
                </c:pt>
                <c:pt idx="191" formatCode="General">
                  <c:v>1.9000000000000015</c:v>
                </c:pt>
                <c:pt idx="192" formatCode="General">
                  <c:v>1.9100000000000015</c:v>
                </c:pt>
                <c:pt idx="193" formatCode="General">
                  <c:v>1.9200000000000015</c:v>
                </c:pt>
                <c:pt idx="194" formatCode="General">
                  <c:v>1.9300000000000015</c:v>
                </c:pt>
                <c:pt idx="195" formatCode="General">
                  <c:v>1.9400000000000015</c:v>
                </c:pt>
                <c:pt idx="196" formatCode="General">
                  <c:v>1.9500000000000015</c:v>
                </c:pt>
                <c:pt idx="197" formatCode="General">
                  <c:v>1.9600000000000015</c:v>
                </c:pt>
                <c:pt idx="198" formatCode="General">
                  <c:v>1.9700000000000015</c:v>
                </c:pt>
                <c:pt idx="199" formatCode="General">
                  <c:v>1.9800000000000015</c:v>
                </c:pt>
                <c:pt idx="200" formatCode="General">
                  <c:v>1.9900000000000015</c:v>
                </c:pt>
                <c:pt idx="201" formatCode="General">
                  <c:v>2.0000000000000013</c:v>
                </c:pt>
                <c:pt idx="202" formatCode="General">
                  <c:v>2.0100000000000011</c:v>
                </c:pt>
                <c:pt idx="203" formatCode="General">
                  <c:v>2.0200000000000009</c:v>
                </c:pt>
                <c:pt idx="204" formatCode="General">
                  <c:v>2.0300000000000007</c:v>
                </c:pt>
                <c:pt idx="205" formatCode="General">
                  <c:v>2.0400000000000005</c:v>
                </c:pt>
                <c:pt idx="206" formatCode="General">
                  <c:v>2.0500000000000003</c:v>
                </c:pt>
                <c:pt idx="207" formatCode="General">
                  <c:v>2.06</c:v>
                </c:pt>
                <c:pt idx="208" formatCode="General">
                  <c:v>2.0699999999999998</c:v>
                </c:pt>
                <c:pt idx="209" formatCode="General">
                  <c:v>2.0799999999999996</c:v>
                </c:pt>
                <c:pt idx="210" formatCode="General">
                  <c:v>2.0899999999999994</c:v>
                </c:pt>
                <c:pt idx="211" formatCode="General">
                  <c:v>2.0999999999999992</c:v>
                </c:pt>
                <c:pt idx="212" formatCode="General">
                  <c:v>2.109999999999999</c:v>
                </c:pt>
                <c:pt idx="213" formatCode="General">
                  <c:v>2.1199999999999988</c:v>
                </c:pt>
                <c:pt idx="214" formatCode="General">
                  <c:v>2.1299999999999986</c:v>
                </c:pt>
                <c:pt idx="215" formatCode="General">
                  <c:v>2.1399999999999983</c:v>
                </c:pt>
                <c:pt idx="216" formatCode="General">
                  <c:v>2.1499999999999981</c:v>
                </c:pt>
                <c:pt idx="217" formatCode="General">
                  <c:v>2.1599999999999979</c:v>
                </c:pt>
                <c:pt idx="218" formatCode="General">
                  <c:v>2.1699999999999977</c:v>
                </c:pt>
                <c:pt idx="219" formatCode="General">
                  <c:v>2.1799999999999975</c:v>
                </c:pt>
                <c:pt idx="220" formatCode="General">
                  <c:v>2.1899999999999973</c:v>
                </c:pt>
                <c:pt idx="221" formatCode="General">
                  <c:v>2.1999999999999971</c:v>
                </c:pt>
                <c:pt idx="222" formatCode="General">
                  <c:v>2.2099999999999969</c:v>
                </c:pt>
                <c:pt idx="223" formatCode="General">
                  <c:v>2.2199999999999966</c:v>
                </c:pt>
                <c:pt idx="224" formatCode="General">
                  <c:v>2.2299999999999964</c:v>
                </c:pt>
                <c:pt idx="225" formatCode="General">
                  <c:v>2.2399999999999962</c:v>
                </c:pt>
                <c:pt idx="226" formatCode="General">
                  <c:v>2.249999999999996</c:v>
                </c:pt>
                <c:pt idx="227" formatCode="General">
                  <c:v>2.2599999999999958</c:v>
                </c:pt>
                <c:pt idx="228" formatCode="General">
                  <c:v>2.2699999999999956</c:v>
                </c:pt>
                <c:pt idx="229" formatCode="General">
                  <c:v>2.2799999999999954</c:v>
                </c:pt>
                <c:pt idx="230" formatCode="General">
                  <c:v>2.2899999999999952</c:v>
                </c:pt>
                <c:pt idx="231" formatCode="General">
                  <c:v>2.2999999999999949</c:v>
                </c:pt>
                <c:pt idx="232" formatCode="General">
                  <c:v>2.3099999999999947</c:v>
                </c:pt>
                <c:pt idx="233" formatCode="General">
                  <c:v>2.3199999999999945</c:v>
                </c:pt>
                <c:pt idx="234" formatCode="General">
                  <c:v>2.3299999999999943</c:v>
                </c:pt>
                <c:pt idx="235" formatCode="General">
                  <c:v>2.3399999999999941</c:v>
                </c:pt>
                <c:pt idx="236" formatCode="General">
                  <c:v>2.3499999999999939</c:v>
                </c:pt>
                <c:pt idx="237" formatCode="General">
                  <c:v>2.3599999999999937</c:v>
                </c:pt>
                <c:pt idx="238" formatCode="General">
                  <c:v>2.3699999999999934</c:v>
                </c:pt>
                <c:pt idx="239" formatCode="General">
                  <c:v>2.3799999999999932</c:v>
                </c:pt>
                <c:pt idx="240" formatCode="General">
                  <c:v>2.389999999999993</c:v>
                </c:pt>
                <c:pt idx="241" formatCode="General">
                  <c:v>2.3999999999999928</c:v>
                </c:pt>
                <c:pt idx="242" formatCode="General">
                  <c:v>2.4099999999999926</c:v>
                </c:pt>
                <c:pt idx="243" formatCode="General">
                  <c:v>2.4199999999999924</c:v>
                </c:pt>
                <c:pt idx="244" formatCode="General">
                  <c:v>2.4299999999999922</c:v>
                </c:pt>
                <c:pt idx="245" formatCode="General">
                  <c:v>2.439999999999992</c:v>
                </c:pt>
                <c:pt idx="246" formatCode="General">
                  <c:v>2.4499999999999917</c:v>
                </c:pt>
                <c:pt idx="247" formatCode="General">
                  <c:v>2.4599999999999915</c:v>
                </c:pt>
                <c:pt idx="248" formatCode="General">
                  <c:v>2.4699999999999913</c:v>
                </c:pt>
                <c:pt idx="249" formatCode="General">
                  <c:v>2.4799999999999911</c:v>
                </c:pt>
                <c:pt idx="250" formatCode="General">
                  <c:v>2.4899999999999909</c:v>
                </c:pt>
                <c:pt idx="251" formatCode="General">
                  <c:v>2.4999999999999907</c:v>
                </c:pt>
                <c:pt idx="252" formatCode="General">
                  <c:v>2.5099999999999905</c:v>
                </c:pt>
                <c:pt idx="253" formatCode="General">
                  <c:v>2.5199999999999902</c:v>
                </c:pt>
                <c:pt idx="254" formatCode="General">
                  <c:v>2.52999999999999</c:v>
                </c:pt>
                <c:pt idx="255" formatCode="General">
                  <c:v>2.5399999999999898</c:v>
                </c:pt>
                <c:pt idx="256" formatCode="General">
                  <c:v>2.5499999999999896</c:v>
                </c:pt>
                <c:pt idx="257" formatCode="General">
                  <c:v>2.5599999999999894</c:v>
                </c:pt>
                <c:pt idx="258" formatCode="General">
                  <c:v>2.5699999999999892</c:v>
                </c:pt>
                <c:pt idx="259" formatCode="General">
                  <c:v>2.579999999999989</c:v>
                </c:pt>
                <c:pt idx="260" formatCode="General">
                  <c:v>2.5899999999999888</c:v>
                </c:pt>
                <c:pt idx="261" formatCode="General">
                  <c:v>2.5999999999999885</c:v>
                </c:pt>
                <c:pt idx="262" formatCode="General">
                  <c:v>2.6099999999999883</c:v>
                </c:pt>
                <c:pt idx="263" formatCode="General">
                  <c:v>2.6199999999999881</c:v>
                </c:pt>
                <c:pt idx="264" formatCode="General">
                  <c:v>2.6299999999999879</c:v>
                </c:pt>
                <c:pt idx="265" formatCode="General">
                  <c:v>2.6399999999999877</c:v>
                </c:pt>
                <c:pt idx="266" formatCode="General">
                  <c:v>2.6499999999999875</c:v>
                </c:pt>
                <c:pt idx="267" formatCode="General">
                  <c:v>2.6599999999999873</c:v>
                </c:pt>
                <c:pt idx="268" formatCode="General">
                  <c:v>2.6699999999999871</c:v>
                </c:pt>
                <c:pt idx="269" formatCode="General">
                  <c:v>2.6799999999999868</c:v>
                </c:pt>
                <c:pt idx="270" formatCode="General">
                  <c:v>2.6899999999999866</c:v>
                </c:pt>
                <c:pt idx="271" formatCode="General">
                  <c:v>2.6999999999999864</c:v>
                </c:pt>
                <c:pt idx="272" formatCode="General">
                  <c:v>2.7099999999999862</c:v>
                </c:pt>
                <c:pt idx="273" formatCode="General">
                  <c:v>2.719999999999986</c:v>
                </c:pt>
                <c:pt idx="274" formatCode="General">
                  <c:v>2.7299999999999858</c:v>
                </c:pt>
                <c:pt idx="275" formatCode="General">
                  <c:v>2.7399999999999856</c:v>
                </c:pt>
                <c:pt idx="276" formatCode="General">
                  <c:v>2.7499999999999853</c:v>
                </c:pt>
                <c:pt idx="277" formatCode="General">
                  <c:v>2.7599999999999851</c:v>
                </c:pt>
                <c:pt idx="278" formatCode="General">
                  <c:v>2.7699999999999849</c:v>
                </c:pt>
                <c:pt idx="279" formatCode="General">
                  <c:v>2.7799999999999847</c:v>
                </c:pt>
                <c:pt idx="280" formatCode="General">
                  <c:v>2.7899999999999845</c:v>
                </c:pt>
                <c:pt idx="281" formatCode="General">
                  <c:v>2.7999999999999843</c:v>
                </c:pt>
                <c:pt idx="282" formatCode="General">
                  <c:v>2.8099999999999841</c:v>
                </c:pt>
                <c:pt idx="283" formatCode="General">
                  <c:v>2.8199999999999839</c:v>
                </c:pt>
                <c:pt idx="284" formatCode="General">
                  <c:v>2.8299999999999836</c:v>
                </c:pt>
                <c:pt idx="285" formatCode="General">
                  <c:v>2.8399999999999834</c:v>
                </c:pt>
                <c:pt idx="286" formatCode="General">
                  <c:v>2.8499999999999832</c:v>
                </c:pt>
                <c:pt idx="287" formatCode="General">
                  <c:v>2.859999999999983</c:v>
                </c:pt>
                <c:pt idx="288" formatCode="General">
                  <c:v>2.8699999999999828</c:v>
                </c:pt>
                <c:pt idx="289" formatCode="General">
                  <c:v>2.8799999999999826</c:v>
                </c:pt>
                <c:pt idx="290" formatCode="General">
                  <c:v>2.8899999999999824</c:v>
                </c:pt>
                <c:pt idx="291" formatCode="General">
                  <c:v>2.8999999999999821</c:v>
                </c:pt>
                <c:pt idx="292" formatCode="General">
                  <c:v>2.9099999999999819</c:v>
                </c:pt>
                <c:pt idx="293" formatCode="General">
                  <c:v>2.9199999999999817</c:v>
                </c:pt>
                <c:pt idx="294" formatCode="General">
                  <c:v>2.9299999999999815</c:v>
                </c:pt>
                <c:pt idx="295" formatCode="General">
                  <c:v>2.9399999999999813</c:v>
                </c:pt>
                <c:pt idx="296" formatCode="General">
                  <c:v>2.9499999999999811</c:v>
                </c:pt>
                <c:pt idx="297" formatCode="General">
                  <c:v>2.9599999999999809</c:v>
                </c:pt>
                <c:pt idx="298" formatCode="General">
                  <c:v>2.9699999999999807</c:v>
                </c:pt>
                <c:pt idx="299" formatCode="General">
                  <c:v>2.9799999999999804</c:v>
                </c:pt>
                <c:pt idx="300" formatCode="General">
                  <c:v>2.9899999999999802</c:v>
                </c:pt>
                <c:pt idx="301" formatCode="General">
                  <c:v>2.99999999999998</c:v>
                </c:pt>
                <c:pt idx="302" formatCode="General">
                  <c:v>3.0099999999999798</c:v>
                </c:pt>
                <c:pt idx="303" formatCode="General">
                  <c:v>3.0199999999999796</c:v>
                </c:pt>
                <c:pt idx="304" formatCode="General">
                  <c:v>3.0299999999999794</c:v>
                </c:pt>
                <c:pt idx="305" formatCode="General">
                  <c:v>3.0399999999999792</c:v>
                </c:pt>
                <c:pt idx="306" formatCode="General">
                  <c:v>3.049999999999979</c:v>
                </c:pt>
                <c:pt idx="307" formatCode="General">
                  <c:v>3.0599999999999787</c:v>
                </c:pt>
                <c:pt idx="308" formatCode="General">
                  <c:v>3.0699999999999785</c:v>
                </c:pt>
                <c:pt idx="309" formatCode="General">
                  <c:v>3.0799999999999783</c:v>
                </c:pt>
                <c:pt idx="310" formatCode="General">
                  <c:v>3.0899999999999781</c:v>
                </c:pt>
                <c:pt idx="311" formatCode="General">
                  <c:v>3.0999999999999779</c:v>
                </c:pt>
                <c:pt idx="312" formatCode="General">
                  <c:v>3.1099999999999777</c:v>
                </c:pt>
                <c:pt idx="313" formatCode="General">
                  <c:v>3.1199999999999775</c:v>
                </c:pt>
                <c:pt idx="314" formatCode="General">
                  <c:v>3.1299999999999772</c:v>
                </c:pt>
                <c:pt idx="315" formatCode="General">
                  <c:v>3.139999999999977</c:v>
                </c:pt>
                <c:pt idx="316" formatCode="General">
                  <c:v>3.1499999999999768</c:v>
                </c:pt>
                <c:pt idx="317" formatCode="General">
                  <c:v>3.1599999999999766</c:v>
                </c:pt>
                <c:pt idx="318" formatCode="General">
                  <c:v>3.1699999999999764</c:v>
                </c:pt>
                <c:pt idx="319" formatCode="General">
                  <c:v>3.1799999999999762</c:v>
                </c:pt>
                <c:pt idx="320" formatCode="General">
                  <c:v>3.189999999999976</c:v>
                </c:pt>
                <c:pt idx="321" formatCode="General">
                  <c:v>3.1999999999999758</c:v>
                </c:pt>
                <c:pt idx="322" formatCode="General">
                  <c:v>3.2099999999999755</c:v>
                </c:pt>
                <c:pt idx="323" formatCode="General">
                  <c:v>3.2199999999999753</c:v>
                </c:pt>
                <c:pt idx="324" formatCode="General">
                  <c:v>3.2299999999999751</c:v>
                </c:pt>
                <c:pt idx="325" formatCode="General">
                  <c:v>3.2399999999999749</c:v>
                </c:pt>
                <c:pt idx="326" formatCode="General">
                  <c:v>3.2499999999999747</c:v>
                </c:pt>
                <c:pt idx="327" formatCode="General">
                  <c:v>3.2599999999999745</c:v>
                </c:pt>
                <c:pt idx="328" formatCode="General">
                  <c:v>3.2699999999999743</c:v>
                </c:pt>
                <c:pt idx="329" formatCode="General">
                  <c:v>3.279999999999974</c:v>
                </c:pt>
                <c:pt idx="330" formatCode="General">
                  <c:v>3.2899999999999738</c:v>
                </c:pt>
                <c:pt idx="331" formatCode="General">
                  <c:v>3.2999999999999736</c:v>
                </c:pt>
                <c:pt idx="332" formatCode="General">
                  <c:v>3.3099999999999734</c:v>
                </c:pt>
                <c:pt idx="333" formatCode="General">
                  <c:v>3.3199999999999732</c:v>
                </c:pt>
                <c:pt idx="334" formatCode="General">
                  <c:v>3.329999999999973</c:v>
                </c:pt>
                <c:pt idx="335" formatCode="General">
                  <c:v>3.3399999999999728</c:v>
                </c:pt>
                <c:pt idx="336" formatCode="General">
                  <c:v>3.3499999999999726</c:v>
                </c:pt>
                <c:pt idx="337" formatCode="General">
                  <c:v>3.3599999999999723</c:v>
                </c:pt>
                <c:pt idx="338" formatCode="General">
                  <c:v>3.3699999999999721</c:v>
                </c:pt>
                <c:pt idx="339" formatCode="General">
                  <c:v>3.3799999999999719</c:v>
                </c:pt>
                <c:pt idx="340" formatCode="General">
                  <c:v>3.3899999999999717</c:v>
                </c:pt>
                <c:pt idx="341" formatCode="General">
                  <c:v>3.3999999999999715</c:v>
                </c:pt>
                <c:pt idx="342" formatCode="General">
                  <c:v>3.4099999999999713</c:v>
                </c:pt>
                <c:pt idx="343" formatCode="General">
                  <c:v>3.4199999999999711</c:v>
                </c:pt>
                <c:pt idx="344" formatCode="General">
                  <c:v>3.4299999999999708</c:v>
                </c:pt>
                <c:pt idx="345" formatCode="General">
                  <c:v>3.4399999999999706</c:v>
                </c:pt>
                <c:pt idx="346" formatCode="General">
                  <c:v>3.4499999999999704</c:v>
                </c:pt>
                <c:pt idx="347" formatCode="General">
                  <c:v>3.4599999999999702</c:v>
                </c:pt>
                <c:pt idx="348" formatCode="General">
                  <c:v>3.46999999999997</c:v>
                </c:pt>
                <c:pt idx="349" formatCode="General">
                  <c:v>3.4799999999999698</c:v>
                </c:pt>
                <c:pt idx="350" formatCode="General">
                  <c:v>3.4899999999999696</c:v>
                </c:pt>
                <c:pt idx="351" formatCode="General">
                  <c:v>3.4999999999999694</c:v>
                </c:pt>
                <c:pt idx="352" formatCode="General">
                  <c:v>3.5099999999999691</c:v>
                </c:pt>
                <c:pt idx="353" formatCode="General">
                  <c:v>3.5199999999999689</c:v>
                </c:pt>
                <c:pt idx="354" formatCode="General">
                  <c:v>3.5299999999999687</c:v>
                </c:pt>
                <c:pt idx="355" formatCode="General">
                  <c:v>3.5399999999999685</c:v>
                </c:pt>
                <c:pt idx="356" formatCode="General">
                  <c:v>3.5499999999999683</c:v>
                </c:pt>
                <c:pt idx="357" formatCode="General">
                  <c:v>3.5599999999999681</c:v>
                </c:pt>
                <c:pt idx="358" formatCode="General">
                  <c:v>3.5699999999999679</c:v>
                </c:pt>
                <c:pt idx="359" formatCode="General">
                  <c:v>3.5799999999999677</c:v>
                </c:pt>
                <c:pt idx="360" formatCode="General">
                  <c:v>3.5899999999999674</c:v>
                </c:pt>
                <c:pt idx="361" formatCode="General">
                  <c:v>3.5999999999999672</c:v>
                </c:pt>
                <c:pt idx="362" formatCode="General">
                  <c:v>3.609999999999967</c:v>
                </c:pt>
                <c:pt idx="363" formatCode="General">
                  <c:v>3.6199999999999668</c:v>
                </c:pt>
                <c:pt idx="364" formatCode="General">
                  <c:v>3.6299999999999666</c:v>
                </c:pt>
                <c:pt idx="365" formatCode="General">
                  <c:v>3.6399999999999664</c:v>
                </c:pt>
                <c:pt idx="366" formatCode="General">
                  <c:v>3.6499999999999662</c:v>
                </c:pt>
                <c:pt idx="367" formatCode="General">
                  <c:v>3.6599999999999659</c:v>
                </c:pt>
                <c:pt idx="368" formatCode="General">
                  <c:v>3.6699999999999657</c:v>
                </c:pt>
                <c:pt idx="369" formatCode="General">
                  <c:v>3.6799999999999655</c:v>
                </c:pt>
                <c:pt idx="370" formatCode="General">
                  <c:v>3.6899999999999653</c:v>
                </c:pt>
                <c:pt idx="371" formatCode="General">
                  <c:v>3.6999999999999651</c:v>
                </c:pt>
                <c:pt idx="372" formatCode="General">
                  <c:v>3.7099999999999649</c:v>
                </c:pt>
                <c:pt idx="373" formatCode="General">
                  <c:v>3.7199999999999647</c:v>
                </c:pt>
                <c:pt idx="374" formatCode="General">
                  <c:v>3.7299999999999645</c:v>
                </c:pt>
                <c:pt idx="375" formatCode="General">
                  <c:v>3.7399999999999642</c:v>
                </c:pt>
                <c:pt idx="376" formatCode="General">
                  <c:v>3.749999999999964</c:v>
                </c:pt>
                <c:pt idx="377" formatCode="General">
                  <c:v>3.7599999999999638</c:v>
                </c:pt>
                <c:pt idx="378" formatCode="General">
                  <c:v>3.7699999999999636</c:v>
                </c:pt>
                <c:pt idx="379" formatCode="General">
                  <c:v>3.7799999999999634</c:v>
                </c:pt>
                <c:pt idx="380" formatCode="General">
                  <c:v>3.7899999999999632</c:v>
                </c:pt>
                <c:pt idx="381" formatCode="General">
                  <c:v>3.799999999999963</c:v>
                </c:pt>
                <c:pt idx="382" formatCode="General">
                  <c:v>3.8099999999999627</c:v>
                </c:pt>
                <c:pt idx="383" formatCode="General">
                  <c:v>3.8199999999999625</c:v>
                </c:pt>
                <c:pt idx="384" formatCode="General">
                  <c:v>3.8299999999999623</c:v>
                </c:pt>
                <c:pt idx="385" formatCode="General">
                  <c:v>3.8399999999999621</c:v>
                </c:pt>
                <c:pt idx="386" formatCode="General">
                  <c:v>3.8499999999999619</c:v>
                </c:pt>
                <c:pt idx="387" formatCode="General">
                  <c:v>3.8599999999999617</c:v>
                </c:pt>
                <c:pt idx="388" formatCode="General">
                  <c:v>3.8699999999999615</c:v>
                </c:pt>
                <c:pt idx="389" formatCode="General">
                  <c:v>3.8799999999999613</c:v>
                </c:pt>
                <c:pt idx="390" formatCode="General">
                  <c:v>3.889999999999961</c:v>
                </c:pt>
                <c:pt idx="391" formatCode="General">
                  <c:v>3.8999999999999608</c:v>
                </c:pt>
                <c:pt idx="392" formatCode="General">
                  <c:v>3.9099999999999606</c:v>
                </c:pt>
                <c:pt idx="393" formatCode="General">
                  <c:v>3.9199999999999604</c:v>
                </c:pt>
                <c:pt idx="394" formatCode="General">
                  <c:v>3.9299999999999602</c:v>
                </c:pt>
                <c:pt idx="395" formatCode="General">
                  <c:v>3.93999999999996</c:v>
                </c:pt>
                <c:pt idx="396" formatCode="General">
                  <c:v>3.9499999999999598</c:v>
                </c:pt>
                <c:pt idx="397" formatCode="General">
                  <c:v>3.9599999999999596</c:v>
                </c:pt>
                <c:pt idx="398" formatCode="General">
                  <c:v>3.9699999999999593</c:v>
                </c:pt>
                <c:pt idx="399" formatCode="General">
                  <c:v>3.9799999999999591</c:v>
                </c:pt>
                <c:pt idx="400" formatCode="General">
                  <c:v>3.9899999999999589</c:v>
                </c:pt>
                <c:pt idx="401" formatCode="General">
                  <c:v>3.9999999999999587</c:v>
                </c:pt>
              </c:numCache>
            </c:numRef>
          </c:yVal>
          <c:smooth val="0"/>
        </c:ser>
        <c:ser>
          <c:idx val="7"/>
          <c:order val="7"/>
          <c:tx>
            <c:v>Bundslamshøjde scenarie 3</c:v>
          </c:tx>
          <c:spPr>
            <a:ln>
              <a:solidFill>
                <a:schemeClr val="accent6">
                  <a:lumMod val="50000"/>
                </a:schemeClr>
              </a:solidFill>
              <a:prstDash val="sysDot"/>
            </a:ln>
          </c:spPr>
          <c:marker>
            <c:symbol val="none"/>
          </c:marker>
          <c:xVal>
            <c:numRef>
              <c:f>'Beregninger scenarie 3'!$R$1538:$R$1939</c:f>
              <c:numCache>
                <c:formatCode>0.00</c:formatCode>
                <c:ptCount val="402"/>
                <c:pt idx="0">
                  <c:v>0</c:v>
                </c:pt>
                <c:pt idx="1">
                  <c:v>0</c:v>
                </c:pt>
                <c:pt idx="2">
                  <c:v>2.2201870810974412E-5</c:v>
                </c:pt>
                <c:pt idx="3">
                  <c:v>7.0432820077188197E-5</c:v>
                </c:pt>
                <c:pt idx="4">
                  <c:v>1.3834123027787852E-4</c:v>
                </c:pt>
                <c:pt idx="5">
                  <c:v>2.2330356417253616E-4</c:v>
                </c:pt>
                <c:pt idx="6">
                  <c:v>3.2370262335969756E-4</c:v>
                </c:pt>
                <c:pt idx="7">
                  <c:v>4.3839879571023571E-4</c:v>
                </c:pt>
                <c:pt idx="8">
                  <c:v>5.6652840602822987E-4</c:v>
                </c:pt>
                <c:pt idx="9">
                  <c:v>7.0740597735470989E-4</c:v>
                </c:pt>
                <c:pt idx="10">
                  <c:v>8.6046981423382207E-4</c:v>
                </c:pt>
                <c:pt idx="11">
                  <c:v>1.0252487724951229E-3</c:v>
                </c:pt>
                <c:pt idx="12">
                  <c:v>1.2013405686293608E-3</c:v>
                </c:pt>
                <c:pt idx="13">
                  <c:v>1.3883968873334349E-3</c:v>
                </c:pt>
                <c:pt idx="14">
                  <c:v>1.5861127417265007E-3</c:v>
                </c:pt>
                <c:pt idx="15">
                  <c:v>1.794218623470726E-3</c:v>
                </c:pt>
                <c:pt idx="16">
                  <c:v>2.0124745553964083E-3</c:v>
                </c:pt>
                <c:pt idx="17">
                  <c:v>2.240665483882675E-3</c:v>
                </c:pt>
                <c:pt idx="18">
                  <c:v>2.4785976406795978E-3</c:v>
                </c:pt>
                <c:pt idx="19">
                  <c:v>2.7260956227253968E-3</c:v>
                </c:pt>
                <c:pt idx="20">
                  <c:v>2.9830000145601582E-3</c:v>
                </c:pt>
                <c:pt idx="21">
                  <c:v>3.2491654280848476E-3</c:v>
                </c:pt>
                <c:pt idx="22">
                  <c:v>3.5244588683658292E-3</c:v>
                </c:pt>
                <c:pt idx="23">
                  <c:v>3.8087583577107501E-3</c:v>
                </c:pt>
                <c:pt idx="24">
                  <c:v>4.1019517668821216E-3</c:v>
                </c:pt>
                <c:pt idx="25">
                  <c:v>4.403935814303369E-3</c:v>
                </c:pt>
                <c:pt idx="26">
                  <c:v>4.7146152028933299E-3</c:v>
                </c:pt>
                <c:pt idx="27">
                  <c:v>5.0339018706936451E-3</c:v>
                </c:pt>
                <c:pt idx="28">
                  <c:v>5.3617143363738767E-3</c:v>
                </c:pt>
                <c:pt idx="29">
                  <c:v>5.6979771244535819E-3</c:v>
                </c:pt>
                <c:pt idx="30">
                  <c:v>6.0426202579780758E-3</c:v>
                </c:pt>
                <c:pt idx="31">
                  <c:v>6.3955788086445071E-3</c:v>
                </c:pt>
                <c:pt idx="32">
                  <c:v>6.7567924961542663E-3</c:v>
                </c:pt>
                <c:pt idx="33">
                  <c:v>7.1262053299815916E-3</c:v>
                </c:pt>
                <c:pt idx="34">
                  <c:v>7.5037652878810375E-3</c:v>
                </c:pt>
                <c:pt idx="35">
                  <c:v>7.889424026370823E-3</c:v>
                </c:pt>
                <c:pt idx="36">
                  <c:v>8.2831366191730618E-3</c:v>
                </c:pt>
                <c:pt idx="37">
                  <c:v>8.6848613202005799E-3</c:v>
                </c:pt>
                <c:pt idx="38">
                  <c:v>9.0945593481818604E-3</c:v>
                </c:pt>
                <c:pt idx="39">
                  <c:v>9.5121946904316284E-3</c:v>
                </c:pt>
                <c:pt idx="40">
                  <c:v>9.9377339236210276E-3</c:v>
                </c:pt>
                <c:pt idx="41">
                  <c:v>1.0371146049692135E-2</c:v>
                </c:pt>
                <c:pt idx="42">
                  <c:v>1.0812402345305875E-2</c:v>
                </c:pt>
                <c:pt idx="43">
                  <c:v>1.126147622341973E-2</c:v>
                </c:pt>
                <c:pt idx="44">
                  <c:v>1.1718343105767358E-2</c:v>
                </c:pt>
                <c:pt idx="45">
                  <c:v>1.2182980305162541E-2</c:v>
                </c:pt>
                <c:pt idx="46">
                  <c:v>1.2655366916678543E-2</c:v>
                </c:pt>
                <c:pt idx="47">
                  <c:v>1.3135483716864774E-2</c:v>
                </c:pt>
                <c:pt idx="48">
                  <c:v>1.3623313070258207E-2</c:v>
                </c:pt>
                <c:pt idx="49">
                  <c:v>1.4118838842529905E-2</c:v>
                </c:pt>
                <c:pt idx="50">
                  <c:v>1.462204631967896E-2</c:v>
                </c:pt>
                <c:pt idx="51">
                  <c:v>1.5132922132749131E-2</c:v>
                </c:pt>
                <c:pt idx="52">
                  <c:v>1.5651454187598279E-2</c:v>
                </c:pt>
                <c:pt idx="53">
                  <c:v>1.6177631599298969E-2</c:v>
                </c:pt>
                <c:pt idx="54">
                  <c:v>1.6711444630791106E-2</c:v>
                </c:pt>
                <c:pt idx="55">
                  <c:v>1.7252884635444596E-2</c:v>
                </c:pt>
                <c:pt idx="56">
                  <c:v>1.7801944003223699E-2</c:v>
                </c:pt>
                <c:pt idx="57">
                  <c:v>1.8358616110173386E-2</c:v>
                </c:pt>
                <c:pt idx="58">
                  <c:v>1.8922895270974609E-2</c:v>
                </c:pt>
                <c:pt idx="59">
                  <c:v>1.9494776694338342E-2</c:v>
                </c:pt>
                <c:pt idx="60">
                  <c:v>2.0074256441029115E-2</c:v>
                </c:pt>
                <c:pt idx="61">
                  <c:v>2.0661331384327235E-2</c:v>
                </c:pt>
                <c:pt idx="62">
                  <c:v>2.1255999172755519E-2</c:v>
                </c:pt>
                <c:pt idx="63">
                  <c:v>2.1858258194911214E-2</c:v>
                </c:pt>
                <c:pt idx="64">
                  <c:v>2.2468107546257467E-2</c:v>
                </c:pt>
                <c:pt idx="65">
                  <c:v>2.3085546997740437E-2</c:v>
                </c:pt>
                <c:pt idx="66">
                  <c:v>2.3710576966109315E-2</c:v>
                </c:pt>
                <c:pt idx="67">
                  <c:v>2.4343198485826337E-2</c:v>
                </c:pt>
                <c:pt idx="68">
                  <c:v>2.4983413182462895E-2</c:v>
                </c:pt>
                <c:pt idx="69">
                  <c:v>2.5631223247485766E-2</c:v>
                </c:pt>
                <c:pt idx="70">
                  <c:v>2.6286631414345046E-2</c:v>
                </c:pt>
                <c:pt idx="71">
                  <c:v>2.6949640935782178E-2</c:v>
                </c:pt>
                <c:pt idx="72">
                  <c:v>2.7620255562282144E-2</c:v>
                </c:pt>
                <c:pt idx="73">
                  <c:v>2.8298479521600205E-2</c:v>
                </c:pt>
                <c:pt idx="74">
                  <c:v>2.8984317499297793E-2</c:v>
                </c:pt>
                <c:pt idx="75">
                  <c:v>2.9677774620227623E-2</c:v>
                </c:pt>
                <c:pt idx="76">
                  <c:v>3.0378856430911885E-2</c:v>
                </c:pt>
                <c:pt idx="77">
                  <c:v>3.1087568882761492E-2</c:v>
                </c:pt>
                <c:pt idx="78">
                  <c:v>3.180391831608799E-2</c:v>
                </c:pt>
                <c:pt idx="79">
                  <c:v>3.252791144486275E-2</c:v>
                </c:pt>
                <c:pt idx="80">
                  <c:v>3.3259555342181606E-2</c:v>
                </c:pt>
                <c:pt idx="81">
                  <c:v>3.3998857426395593E-2</c:v>
                </c:pt>
                <c:pt idx="82">
                  <c:v>3.4745825447870908E-2</c:v>
                </c:pt>
                <c:pt idx="83">
                  <c:v>3.5500467476344041E-2</c:v>
                </c:pt>
                <c:pt idx="84">
                  <c:v>3.6262791888839727E-2</c:v>
                </c:pt>
                <c:pt idx="85">
                  <c:v>3.7032807358121964E-2</c:v>
                </c:pt>
                <c:pt idx="86">
                  <c:v>3.7810522841649687E-2</c:v>
                </c:pt>
                <c:pt idx="87">
                  <c:v>3.8595947571010772E-2</c:v>
                </c:pt>
                <c:pt idx="88">
                  <c:v>3.9389091041809633E-2</c:v>
                </c:pt>
                <c:pt idx="89">
                  <c:v>4.0189963003985203E-2</c:v>
                </c:pt>
                <c:pt idx="90">
                  <c:v>4.09985734525374E-2</c:v>
                </c:pt>
                <c:pt idx="91">
                  <c:v>4.1814932618641339E-2</c:v>
                </c:pt>
                <c:pt idx="92">
                  <c:v>4.263905096113027E-2</c:v>
                </c:pt>
                <c:pt idx="93">
                  <c:v>4.3470939158329024E-2</c:v>
                </c:pt>
                <c:pt idx="94">
                  <c:v>4.4310608100220403E-2</c:v>
                </c:pt>
                <c:pt idx="95">
                  <c:v>4.5158068880928978E-2</c:v>
                </c:pt>
                <c:pt idx="96">
                  <c:v>4.6013332791506475E-2</c:v>
                </c:pt>
                <c:pt idx="97">
                  <c:v>4.6876411313004886E-2</c:v>
                </c:pt>
                <c:pt idx="98">
                  <c:v>4.774731610982328E-2</c:v>
                </c:pt>
                <c:pt idx="99">
                  <c:v>4.8626059023315779E-2</c:v>
                </c:pt>
                <c:pt idx="100">
                  <c:v>4.9512652065648498E-2</c:v>
                </c:pt>
                <c:pt idx="101">
                  <c:v>5.0407107413893947E-2</c:v>
                </c:pt>
                <c:pt idx="102">
                  <c:v>5.1309437404352162E-2</c:v>
                </c:pt>
                <c:pt idx="103">
                  <c:v>5.2219654527088016E-2</c:v>
                </c:pt>
                <c:pt idx="104">
                  <c:v>5.3137771420675405E-2</c:v>
                </c:pt>
                <c:pt idx="105">
                  <c:v>5.4063800867138828E-2</c:v>
                </c:pt>
                <c:pt idx="106">
                  <c:v>5.4997755787083616E-2</c:v>
                </c:pt>
                <c:pt idx="107">
                  <c:v>5.5939649235006689E-2</c:v>
                </c:pt>
                <c:pt idx="108">
                  <c:v>5.6889494394779652E-2</c:v>
                </c:pt>
                <c:pt idx="109">
                  <c:v>5.7847304575297506E-2</c:v>
                </c:pt>
                <c:pt idx="110">
                  <c:v>5.8813093206284812E-2</c:v>
                </c:pt>
                <c:pt idx="111">
                  <c:v>5.9786873834253476E-2</c:v>
                </c:pt>
                <c:pt idx="112">
                  <c:v>6.0768660118605503E-2</c:v>
                </c:pt>
                <c:pt idx="113">
                  <c:v>6.1758465827874386E-2</c:v>
                </c:pt>
                <c:pt idx="114">
                  <c:v>6.2756304836099577E-2</c:v>
                </c:pt>
                <c:pt idx="115">
                  <c:v>6.3762191119328571E-2</c:v>
                </c:pt>
                <c:pt idx="116">
                  <c:v>6.4776138752241363E-2</c:v>
                </c:pt>
                <c:pt idx="117">
                  <c:v>6.5798161904891864E-2</c:v>
                </c:pt>
                <c:pt idx="118">
                  <c:v>6.6828274839562385E-2</c:v>
                </c:pt>
                <c:pt idx="119">
                  <c:v>6.7866491907725687E-2</c:v>
                </c:pt>
                <c:pt idx="120">
                  <c:v>6.891282754711095E-2</c:v>
                </c:pt>
                <c:pt idx="121">
                  <c:v>6.996729627886944E-2</c:v>
                </c:pt>
                <c:pt idx="122">
                  <c:v>7.1029912704835552E-2</c:v>
                </c:pt>
                <c:pt idx="123">
                  <c:v>7.2100691504880049E-2</c:v>
                </c:pt>
                <c:pt idx="124">
                  <c:v>7.3179647434351361E-2</c:v>
                </c:pt>
                <c:pt idx="125">
                  <c:v>7.4266795321602089E-2</c:v>
                </c:pt>
                <c:pt idx="126">
                  <c:v>7.5362150065596975E-2</c:v>
                </c:pt>
                <c:pt idx="127">
                  <c:v>7.6465726633599407E-2</c:v>
                </c:pt>
                <c:pt idx="128">
                  <c:v>7.757754005893347E-2</c:v>
                </c:pt>
                <c:pt idx="129">
                  <c:v>7.8697605438818929E-2</c:v>
                </c:pt>
                <c:pt idx="130">
                  <c:v>7.982593793227577E-2</c:v>
                </c:pt>
                <c:pt idx="131">
                  <c:v>8.0962552758096551E-2</c:v>
                </c:pt>
                <c:pt idx="132">
                  <c:v>8.2107465192883117E-2</c:v>
                </c:pt>
                <c:pt idx="133">
                  <c:v>8.3260690569146381E-2</c:v>
                </c:pt>
                <c:pt idx="134">
                  <c:v>8.4422244273465841E-2</c:v>
                </c:pt>
                <c:pt idx="135">
                  <c:v>8.5592141744707265E-2</c:v>
                </c:pt>
                <c:pt idx="136">
                  <c:v>8.6770398472296159E-2</c:v>
                </c:pt>
                <c:pt idx="137">
                  <c:v>8.7957029994545508E-2</c:v>
                </c:pt>
                <c:pt idx="138">
                  <c:v>8.9152051897034845E-2</c:v>
                </c:pt>
                <c:pt idx="139">
                  <c:v>9.0355479811040154E-2</c:v>
                </c:pt>
                <c:pt idx="140">
                  <c:v>9.156732941201122E-2</c:v>
                </c:pt>
                <c:pt idx="141">
                  <c:v>9.2787616418096769E-2</c:v>
                </c:pt>
                <c:pt idx="142">
                  <c:v>9.4016356588713462E-2</c:v>
                </c:pt>
                <c:pt idx="143">
                  <c:v>9.52535657231591E-2</c:v>
                </c:pt>
                <c:pt idx="144">
                  <c:v>9.6499259659267339E-2</c:v>
                </c:pt>
                <c:pt idx="145">
                  <c:v>9.7753454272103246E-2</c:v>
                </c:pt>
                <c:pt idx="146">
                  <c:v>9.9016165472697634E-2</c:v>
                </c:pt>
                <c:pt idx="147">
                  <c:v>0.10028740920681942</c:v>
                </c:pt>
                <c:pt idx="148">
                  <c:v>0.10156720145378409</c:v>
                </c:pt>
                <c:pt idx="149">
                  <c:v>0.10285555822529806</c:v>
                </c:pt>
                <c:pt idx="150">
                  <c:v>0.10415249556433652</c:v>
                </c:pt>
                <c:pt idx="151">
                  <c:v>0.10545802954405448</c:v>
                </c:pt>
                <c:pt idx="152">
                  <c:v>0.10677217626672955</c:v>
                </c:pt>
                <c:pt idx="153">
                  <c:v>0.10809495186273571</c:v>
                </c:pt>
                <c:pt idx="154">
                  <c:v>0.10942637248954677</c:v>
                </c:pt>
                <c:pt idx="155">
                  <c:v>0.11076645433076847</c:v>
                </c:pt>
                <c:pt idx="156">
                  <c:v>0.11211521359519848</c:v>
                </c:pt>
                <c:pt idx="157">
                  <c:v>0.11347266651591376</c:v>
                </c:pt>
                <c:pt idx="158">
                  <c:v>0.11483882934938351</c:v>
                </c:pt>
                <c:pt idx="159">
                  <c:v>0.11621371837460771</c:v>
                </c:pt>
                <c:pt idx="160">
                  <c:v>0.1175973498922797</c:v>
                </c:pt>
                <c:pt idx="161">
                  <c:v>0.11898974022397316</c:v>
                </c:pt>
                <c:pt idx="162">
                  <c:v>0.12039090571135122</c:v>
                </c:pt>
                <c:pt idx="163">
                  <c:v>0.12180086271539832</c:v>
                </c:pt>
                <c:pt idx="164">
                  <c:v>0.12321962761567321</c:v>
                </c:pt>
                <c:pt idx="165">
                  <c:v>0.1246472168095831</c:v>
                </c:pt>
                <c:pt idx="166">
                  <c:v>0.12608364671167788</c:v>
                </c:pt>
                <c:pt idx="167">
                  <c:v>0.12752893375296376</c:v>
                </c:pt>
                <c:pt idx="168">
                  <c:v>0.12898309438023597</c:v>
                </c:pt>
                <c:pt idx="169">
                  <c:v>0.1304461450554299</c:v>
                </c:pt>
                <c:pt idx="170">
                  <c:v>0.1319181022549902</c:v>
                </c:pt>
                <c:pt idx="171">
                  <c:v>0.13339898246925677</c:v>
                </c:pt>
                <c:pt idx="172">
                  <c:v>0.1348888022018675</c:v>
                </c:pt>
                <c:pt idx="173">
                  <c:v>0.13638757796917797</c:v>
                </c:pt>
                <c:pt idx="174">
                  <c:v>0.13789532629969603</c:v>
                </c:pt>
                <c:pt idx="175">
                  <c:v>0.13941206373353221</c:v>
                </c:pt>
                <c:pt idx="176">
                  <c:v>0.14093780682186458</c:v>
                </c:pt>
                <c:pt idx="177">
                  <c:v>0.14247257212641862</c:v>
                </c:pt>
                <c:pt idx="178">
                  <c:v>0.14401637621896018</c:v>
                </c:pt>
                <c:pt idx="179">
                  <c:v>0.14556923568080316</c:v>
                </c:pt>
                <c:pt idx="180">
                  <c:v>0.14713116710232871</c:v>
                </c:pt>
                <c:pt idx="181">
                  <c:v>0.14870218708251925</c:v>
                </c:pt>
                <c:pt idx="182">
                  <c:v>0.15028231222850305</c:v>
                </c:pt>
                <c:pt idx="183">
                  <c:v>0.15187155915511208</c:v>
                </c:pt>
                <c:pt idx="184">
                  <c:v>0.15346994448445078</c:v>
                </c:pt>
                <c:pt idx="185">
                  <c:v>0.15507748484547687</c:v>
                </c:pt>
                <c:pt idx="186">
                  <c:v>0.15669419687359265</c:v>
                </c:pt>
                <c:pt idx="187">
                  <c:v>0.15832009721024734</c:v>
                </c:pt>
                <c:pt idx="188">
                  <c:v>0.15995520250254994</c:v>
                </c:pt>
                <c:pt idx="189">
                  <c:v>0.16159952940289149</c:v>
                </c:pt>
                <c:pt idx="190">
                  <c:v>0.16325309456857851</c:v>
                </c:pt>
                <c:pt idx="191">
                  <c:v>0.16491591466147437</c:v>
                </c:pt>
                <c:pt idx="192">
                  <c:v>0.1665880063476515</c:v>
                </c:pt>
                <c:pt idx="193">
                  <c:v>0.16826938629705163</c:v>
                </c:pt>
                <c:pt idx="194">
                  <c:v>0.16996007118315518</c:v>
                </c:pt>
                <c:pt idx="195">
                  <c:v>0.17166007768265909</c:v>
                </c:pt>
                <c:pt idx="196">
                  <c:v>0.1733694224751631</c:v>
                </c:pt>
                <c:pt idx="197">
                  <c:v>0.17508812224286438</c:v>
                </c:pt>
                <c:pt idx="198">
                  <c:v>0.17681619367025894</c:v>
                </c:pt>
                <c:pt idx="199">
                  <c:v>0.17855365344385221</c:v>
                </c:pt>
                <c:pt idx="200">
                  <c:v>0.18030051825187576</c:v>
                </c:pt>
                <c:pt idx="201">
                  <c:v>0.18205680478401193</c:v>
                </c:pt>
                <c:pt idx="202">
                  <c:v>0.18382252973112576</c:v>
                </c:pt>
                <c:pt idx="203">
                  <c:v>0.18559770978500301</c:v>
                </c:pt>
                <c:pt idx="204">
                  <c:v>0.1873823616380948</c:v>
                </c:pt>
                <c:pt idx="205">
                  <c:v>0.18917650198327027</c:v>
                </c:pt>
                <c:pt idx="206">
                  <c:v>0.19098014751357345</c:v>
                </c:pt>
                <c:pt idx="207">
                  <c:v>0.1927933149219879</c:v>
                </c:pt>
                <c:pt idx="208">
                  <c:v>0.19461602090120633</c:v>
                </c:pt>
                <c:pt idx="209">
                  <c:v>0.19644828214340698</c:v>
                </c:pt>
                <c:pt idx="210">
                  <c:v>0.19829011534003457</c:v>
                </c:pt>
                <c:pt idx="211">
                  <c:v>0.2001415371815877</c:v>
                </c:pt>
                <c:pt idx="212">
                  <c:v>0.20200256435741151</c:v>
                </c:pt>
                <c:pt idx="213">
                  <c:v>0.20387321355549487</c:v>
                </c:pt>
                <c:pt idx="214">
                  <c:v>0.20575350146227356</c:v>
                </c:pt>
                <c:pt idx="215">
                  <c:v>0.20764344476243812</c:v>
                </c:pt>
                <c:pt idx="216">
                  <c:v>0.20954306013874621</c:v>
                </c:pt>
                <c:pt idx="217">
                  <c:v>0.21145236427184033</c:v>
                </c:pt>
                <c:pt idx="218">
                  <c:v>0.21337137384006952</c:v>
                </c:pt>
                <c:pt idx="219">
                  <c:v>0.21530010551931603</c:v>
                </c:pt>
                <c:pt idx="220">
                  <c:v>0.21723857598282589</c:v>
                </c:pt>
                <c:pt idx="221">
                  <c:v>0.21918680190104461</c:v>
                </c:pt>
                <c:pt idx="222">
                  <c:v>0.22114479994145558</c:v>
                </c:pt>
                <c:pt idx="223">
                  <c:v>0.2231125867684243</c:v>
                </c:pt>
                <c:pt idx="224">
                  <c:v>0.22509017904304482</c:v>
                </c:pt>
                <c:pt idx="225">
                  <c:v>0.22707759342299139</c:v>
                </c:pt>
                <c:pt idx="226">
                  <c:v>0.22907484656237326</c:v>
                </c:pt>
                <c:pt idx="227">
                  <c:v>0.23108195511159296</c:v>
                </c:pt>
                <c:pt idx="228">
                  <c:v>0.23309893571720849</c:v>
                </c:pt>
                <c:pt idx="229">
                  <c:v>0.23512580502179922</c:v>
                </c:pt>
                <c:pt idx="230">
                  <c:v>0.23716257966383428</c:v>
                </c:pt>
                <c:pt idx="231">
                  <c:v>0.23920927627754512</c:v>
                </c:pt>
                <c:pt idx="232">
                  <c:v>0.24126591149280138</c:v>
                </c:pt>
                <c:pt idx="233">
                  <c:v>0.24333250193498851</c:v>
                </c:pt>
                <c:pt idx="234">
                  <c:v>0.24540906422489112</c:v>
                </c:pt>
                <c:pt idx="235">
                  <c:v>0.24749561497857586</c:v>
                </c:pt>
                <c:pt idx="236">
                  <c:v>0.24959217080728038</c:v>
                </c:pt>
                <c:pt idx="237">
                  <c:v>0.25169874831730332</c:v>
                </c:pt>
                <c:pt idx="238">
                  <c:v>0.25381536410989775</c:v>
                </c:pt>
                <c:pt idx="239">
                  <c:v>0.25594203478116678</c:v>
                </c:pt>
                <c:pt idx="240">
                  <c:v>0.25807877692196313</c:v>
                </c:pt>
                <c:pt idx="241">
                  <c:v>0.26022560711778903</c:v>
                </c:pt>
                <c:pt idx="242">
                  <c:v>0.2623825419487012</c:v>
                </c:pt>
                <c:pt idx="243">
                  <c:v>0.2645495979892164</c:v>
                </c:pt>
                <c:pt idx="244">
                  <c:v>0.26672679180822045</c:v>
                </c:pt>
                <c:pt idx="245">
                  <c:v>0.26891413996887858</c:v>
                </c:pt>
                <c:pt idx="246">
                  <c:v>0.27111165902854967</c:v>
                </c:pt>
                <c:pt idx="247">
                  <c:v>0.2733193655387009</c:v>
                </c:pt>
                <c:pt idx="248">
                  <c:v>0.27553727604482564</c:v>
                </c:pt>
                <c:pt idx="249">
                  <c:v>0.27776540708636394</c:v>
                </c:pt>
                <c:pt idx="250">
                  <c:v>0.28000377519662356</c:v>
                </c:pt>
                <c:pt idx="251">
                  <c:v>0.28225239690270415</c:v>
                </c:pt>
                <c:pt idx="252">
                  <c:v>0.28451128872542381</c:v>
                </c:pt>
                <c:pt idx="253">
                  <c:v>0.28678046717924599</c:v>
                </c:pt>
                <c:pt idx="254">
                  <c:v>0.2890599487722102</c:v>
                </c:pt>
                <c:pt idx="255">
                  <c:v>0.29134975000586283</c:v>
                </c:pt>
                <c:pt idx="256">
                  <c:v>0.29364988737519127</c:v>
                </c:pt>
                <c:pt idx="257">
                  <c:v>0.2959603773685584</c:v>
                </c:pt>
                <c:pt idx="258">
                  <c:v>0.29828123646764049</c:v>
                </c:pt>
                <c:pt idx="259">
                  <c:v>0.30061248114736477</c:v>
                </c:pt>
                <c:pt idx="260">
                  <c:v>0.30295412787585024</c:v>
                </c:pt>
                <c:pt idx="261">
                  <c:v>0.30530619311434964</c:v>
                </c:pt>
                <c:pt idx="262">
                  <c:v>0.30766869331719221</c:v>
                </c:pt>
                <c:pt idx="263">
                  <c:v>0.31004164493172987</c:v>
                </c:pt>
                <c:pt idx="264">
                  <c:v>0.31242506439828238</c:v>
                </c:pt>
                <c:pt idx="265">
                  <c:v>0.31481896815008614</c:v>
                </c:pt>
                <c:pt idx="266">
                  <c:v>0.31722337261324329</c:v>
                </c:pt>
                <c:pt idx="267">
                  <c:v>0.31963829420667245</c:v>
                </c:pt>
                <c:pt idx="268">
                  <c:v>0.32206374934206089</c:v>
                </c:pt>
                <c:pt idx="269">
                  <c:v>0.3244997544238179</c:v>
                </c:pt>
                <c:pt idx="270">
                  <c:v>0.32694632584903</c:v>
                </c:pt>
                <c:pt idx="271">
                  <c:v>0.32940348000741654</c:v>
                </c:pt>
                <c:pt idx="272">
                  <c:v>0.33187123328128698</c:v>
                </c:pt>
                <c:pt idx="273">
                  <c:v>0.33434960204550024</c:v>
                </c:pt>
                <c:pt idx="274">
                  <c:v>0.33683860266742272</c:v>
                </c:pt>
                <c:pt idx="275">
                  <c:v>0.33933825150689145</c:v>
                </c:pt>
                <c:pt idx="276">
                  <c:v>0.34184856491617438</c:v>
                </c:pt>
                <c:pt idx="277">
                  <c:v>0.34436955923993401</c:v>
                </c:pt>
                <c:pt idx="278">
                  <c:v>0.34690125081519207</c:v>
                </c:pt>
                <c:pt idx="279">
                  <c:v>0.34944365597129406</c:v>
                </c:pt>
                <c:pt idx="280">
                  <c:v>0.35199679102987624</c:v>
                </c:pt>
                <c:pt idx="281">
                  <c:v>0.35456067230483296</c:v>
                </c:pt>
                <c:pt idx="282">
                  <c:v>0.35713531610228422</c:v>
                </c:pt>
                <c:pt idx="283">
                  <c:v>0.35972073872054616</c:v>
                </c:pt>
                <c:pt idx="284">
                  <c:v>0.3623169564501007</c:v>
                </c:pt>
                <c:pt idx="285">
                  <c:v>0.36492398557356664</c:v>
                </c:pt>
                <c:pt idx="286">
                  <c:v>0.36754184236567206</c:v>
                </c:pt>
                <c:pt idx="287">
                  <c:v>0.37017054309322728</c:v>
                </c:pt>
                <c:pt idx="288">
                  <c:v>0.37281010401509879</c:v>
                </c:pt>
                <c:pt idx="289">
                  <c:v>0.37546054138218382</c:v>
                </c:pt>
                <c:pt idx="290">
                  <c:v>0.37812187143738601</c:v>
                </c:pt>
                <c:pt idx="291">
                  <c:v>0.38079411041559202</c:v>
                </c:pt>
                <c:pt idx="292">
                  <c:v>0.38347727454364827</c:v>
                </c:pt>
                <c:pt idx="293">
                  <c:v>0.38617138004033907</c:v>
                </c:pt>
                <c:pt idx="294">
                  <c:v>0.38887644311636599</c:v>
                </c:pt>
                <c:pt idx="295">
                  <c:v>0.39159247997432572</c:v>
                </c:pt>
                <c:pt idx="296">
                  <c:v>0.39431950680869238</c:v>
                </c:pt>
                <c:pt idx="297">
                  <c:v>0.39705753980579661</c:v>
                </c:pt>
                <c:pt idx="298">
                  <c:v>0.3998065951438084</c:v>
                </c:pt>
                <c:pt idx="299">
                  <c:v>0.40256668899271814</c:v>
                </c:pt>
                <c:pt idx="300">
                  <c:v>0.40533783751432134</c:v>
                </c:pt>
                <c:pt idx="301">
                  <c:v>0.40812005686220054</c:v>
                </c:pt>
                <c:pt idx="302">
                  <c:v>0.41091336318171057</c:v>
                </c:pt>
                <c:pt idx="303">
                  <c:v>0.41371777260996301</c:v>
                </c:pt>
                <c:pt idx="304">
                  <c:v>0.41653330127581184</c:v>
                </c:pt>
                <c:pt idx="305">
                  <c:v>0.41935996529983949</c:v>
                </c:pt>
                <c:pt idx="306">
                  <c:v>0.42219778079434311</c:v>
                </c:pt>
                <c:pt idx="307">
                  <c:v>0.42504676386332296</c:v>
                </c:pt>
                <c:pt idx="308">
                  <c:v>0.42790693060246854</c:v>
                </c:pt>
                <c:pt idx="309">
                  <c:v>0.43077829709914872</c:v>
                </c:pt>
                <c:pt idx="310">
                  <c:v>0.43366087943239912</c:v>
                </c:pt>
                <c:pt idx="311">
                  <c:v>0.43655469367291244</c:v>
                </c:pt>
                <c:pt idx="312">
                  <c:v>0.43945975588302799</c:v>
                </c:pt>
                <c:pt idx="313">
                  <c:v>0.44237608211672219</c:v>
                </c:pt>
                <c:pt idx="314">
                  <c:v>0.44530368841959989</c:v>
                </c:pt>
                <c:pt idx="315">
                  <c:v>0.44824259082888485</c:v>
                </c:pt>
                <c:pt idx="316">
                  <c:v>0.45119280537341233</c:v>
                </c:pt>
                <c:pt idx="317">
                  <c:v>0.45415434807362176</c:v>
                </c:pt>
                <c:pt idx="318">
                  <c:v>0.45712723494154817</c:v>
                </c:pt>
                <c:pt idx="319">
                  <c:v>0.46011148198081675</c:v>
                </c:pt>
                <c:pt idx="320">
                  <c:v>0.46310710518663595</c:v>
                </c:pt>
                <c:pt idx="321">
                  <c:v>0.46611412054579116</c:v>
                </c:pt>
                <c:pt idx="322">
                  <c:v>0.46913254403664034</c:v>
                </c:pt>
                <c:pt idx="323">
                  <c:v>0.47216239162910784</c:v>
                </c:pt>
                <c:pt idx="324">
                  <c:v>0.47520367928467994</c:v>
                </c:pt>
                <c:pt idx="325">
                  <c:v>0.47825642295640036</c:v>
                </c:pt>
                <c:pt idx="326">
                  <c:v>0.48132063858886692</c:v>
                </c:pt>
                <c:pt idx="327">
                  <c:v>0.48439634211822791</c:v>
                </c:pt>
                <c:pt idx="328">
                  <c:v>0.48748354947217765</c:v>
                </c:pt>
                <c:pt idx="329">
                  <c:v>0.49058227656995501</c:v>
                </c:pt>
                <c:pt idx="330">
                  <c:v>0.49369253932234092</c:v>
                </c:pt>
                <c:pt idx="331">
                  <c:v>0.49681435363165416</c:v>
                </c:pt>
                <c:pt idx="332">
                  <c:v>0.4999477353917528</c:v>
                </c:pt>
                <c:pt idx="333">
                  <c:v>0.50309270048802945</c:v>
                </c:pt>
                <c:pt idx="334">
                  <c:v>0.50624926479741217</c:v>
                </c:pt>
                <c:pt idx="335">
                  <c:v>0.50941744418836232</c:v>
                </c:pt>
                <c:pt idx="336">
                  <c:v>0.51259725452087546</c:v>
                </c:pt>
                <c:pt idx="337">
                  <c:v>0.51578871164647899</c:v>
                </c:pt>
                <c:pt idx="338">
                  <c:v>0.51899183140823413</c:v>
                </c:pt>
                <c:pt idx="339">
                  <c:v>0.52220662964073461</c:v>
                </c:pt>
                <c:pt idx="340">
                  <c:v>0.5254331221701084</c:v>
                </c:pt>
                <c:pt idx="341">
                  <c:v>0.52867132481401768</c:v>
                </c:pt>
                <c:pt idx="342">
                  <c:v>0.53192125338166085</c:v>
                </c:pt>
                <c:pt idx="343">
                  <c:v>0.53518292367377251</c:v>
                </c:pt>
                <c:pt idx="344">
                  <c:v>0.53845635148262649</c:v>
                </c:pt>
                <c:pt idx="345">
                  <c:v>0.54174155259203727</c:v>
                </c:pt>
                <c:pt idx="346">
                  <c:v>0.54503854277736108</c:v>
                </c:pt>
                <c:pt idx="347">
                  <c:v>0.54834733780550005</c:v>
                </c:pt>
                <c:pt idx="348">
                  <c:v>0.55166795343490305</c:v>
                </c:pt>
                <c:pt idx="349">
                  <c:v>0.55500040541556961</c:v>
                </c:pt>
                <c:pt idx="350">
                  <c:v>0.55834470948905213</c:v>
                </c:pt>
                <c:pt idx="351">
                  <c:v>0.56170088138846053</c:v>
                </c:pt>
                <c:pt idx="352">
                  <c:v>0.56506893683846326</c:v>
                </c:pt>
                <c:pt idx="353">
                  <c:v>0.56844889155529388</c:v>
                </c:pt>
                <c:pt idx="354">
                  <c:v>0.57184076124675243</c:v>
                </c:pt>
                <c:pt idx="355">
                  <c:v>0.57524456161221094</c:v>
                </c:pt>
                <c:pt idx="356">
                  <c:v>0.57866030834261739</c:v>
                </c:pt>
                <c:pt idx="357">
                  <c:v>0.58208801712049962</c:v>
                </c:pt>
                <c:pt idx="358">
                  <c:v>0.58552770361997086</c:v>
                </c:pt>
                <c:pt idx="359">
                  <c:v>0.58897938350673362</c:v>
                </c:pt>
                <c:pt idx="360">
                  <c:v>0.59244307243808547</c:v>
                </c:pt>
                <c:pt idx="361">
                  <c:v>0.59591878606292403</c:v>
                </c:pt>
                <c:pt idx="362">
                  <c:v>0.59940654002175142</c:v>
                </c:pt>
                <c:pt idx="363">
                  <c:v>0.60290634994668146</c:v>
                </c:pt>
                <c:pt idx="364">
                  <c:v>0.60641823146144358</c:v>
                </c:pt>
                <c:pt idx="365">
                  <c:v>0.60994220018139012</c:v>
                </c:pt>
                <c:pt idx="366">
                  <c:v>0.61347827171350078</c:v>
                </c:pt>
                <c:pt idx="367">
                  <c:v>0.61702646165639063</c:v>
                </c:pt>
                <c:pt idx="368">
                  <c:v>0.62058678560031433</c:v>
                </c:pt>
                <c:pt idx="369">
                  <c:v>0.62415925912717485</c:v>
                </c:pt>
                <c:pt idx="370">
                  <c:v>0.62774389781052753</c:v>
                </c:pt>
                <c:pt idx="371">
                  <c:v>0.63134071721558893</c:v>
                </c:pt>
                <c:pt idx="372">
                  <c:v>0.63494973289924239</c:v>
                </c:pt>
                <c:pt idx="373">
                  <c:v>0.63857096041004524</c:v>
                </c:pt>
                <c:pt idx="374">
                  <c:v>0.6422044152882368</c:v>
                </c:pt>
                <c:pt idx="375">
                  <c:v>0.64585011306574402</c:v>
                </c:pt>
                <c:pt idx="376">
                  <c:v>0.64950806926619042</c:v>
                </c:pt>
                <c:pt idx="377">
                  <c:v>0.65317829940490246</c:v>
                </c:pt>
                <c:pt idx="378">
                  <c:v>0.65686081898891724</c:v>
                </c:pt>
                <c:pt idx="379">
                  <c:v>0.66055564351699114</c:v>
                </c:pt>
                <c:pt idx="380">
                  <c:v>0.66426278847960651</c:v>
                </c:pt>
                <c:pt idx="381">
                  <c:v>0.66798226935898009</c:v>
                </c:pt>
                <c:pt idx="382">
                  <c:v>0.6717141016290713</c:v>
                </c:pt>
                <c:pt idx="383">
                  <c:v>0.67545830075558944</c:v>
                </c:pt>
                <c:pt idx="384">
                  <c:v>0.67921488219600357</c:v>
                </c:pt>
                <c:pt idx="385">
                  <c:v>0.68298386139954881</c:v>
                </c:pt>
                <c:pt idx="386">
                  <c:v>0.68676525380723619</c:v>
                </c:pt>
                <c:pt idx="387">
                  <c:v>0.69055907485186163</c:v>
                </c:pt>
                <c:pt idx="388">
                  <c:v>0.69436533995801197</c:v>
                </c:pt>
                <c:pt idx="389">
                  <c:v>0.69818406454207738</c:v>
                </c:pt>
                <c:pt idx="390">
                  <c:v>0.70201526401225678</c:v>
                </c:pt>
                <c:pt idx="391">
                  <c:v>0.70585895376856855</c:v>
                </c:pt>
                <c:pt idx="392">
                  <c:v>0.70971514920285927</c:v>
                </c:pt>
                <c:pt idx="393">
                  <c:v>0.71358386569881294</c:v>
                </c:pt>
                <c:pt idx="394">
                  <c:v>0.71746511863195839</c:v>
                </c:pt>
                <c:pt idx="395">
                  <c:v>0.72135892336968177</c:v>
                </c:pt>
                <c:pt idx="396">
                  <c:v>0.72526529527123218</c:v>
                </c:pt>
                <c:pt idx="397">
                  <c:v>0.72918424968773388</c:v>
                </c:pt>
                <c:pt idx="398">
                  <c:v>0.73311580196219384</c:v>
                </c:pt>
                <c:pt idx="399">
                  <c:v>0.73705996742951296</c:v>
                </c:pt>
                <c:pt idx="400">
                  <c:v>0.7410167614164932</c:v>
                </c:pt>
                <c:pt idx="401">
                  <c:v>0.74498619924184961</c:v>
                </c:pt>
              </c:numCache>
            </c:numRef>
          </c:xVal>
          <c:yVal>
            <c:numRef>
              <c:f>'Beregninger scenarie 3'!$L$1538:$L$1939</c:f>
              <c:numCache>
                <c:formatCode>0.00</c:formatCode>
                <c:ptCount val="4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yVal>
          <c:smooth val="0"/>
        </c:ser>
        <c:ser>
          <c:idx val="8"/>
          <c:order val="8"/>
          <c:tx>
            <c:v>Vandspejlshøjde scenarie 3</c:v>
          </c:tx>
          <c:spPr>
            <a:ln>
              <a:solidFill>
                <a:srgbClr val="0070C0"/>
              </a:solidFill>
              <a:prstDash val="sysDot"/>
            </a:ln>
          </c:spPr>
          <c:marker>
            <c:symbol val="none"/>
          </c:marker>
          <c:xVal>
            <c:numRef>
              <c:f>'Beregninger scenarie 3'!$R$1538:$R$1939</c:f>
              <c:numCache>
                <c:formatCode>0.00</c:formatCode>
                <c:ptCount val="402"/>
                <c:pt idx="0">
                  <c:v>0</c:v>
                </c:pt>
                <c:pt idx="1">
                  <c:v>0</c:v>
                </c:pt>
                <c:pt idx="2">
                  <c:v>2.2201870810974412E-5</c:v>
                </c:pt>
                <c:pt idx="3">
                  <c:v>7.0432820077188197E-5</c:v>
                </c:pt>
                <c:pt idx="4">
                  <c:v>1.3834123027787852E-4</c:v>
                </c:pt>
                <c:pt idx="5">
                  <c:v>2.2330356417253616E-4</c:v>
                </c:pt>
                <c:pt idx="6">
                  <c:v>3.2370262335969756E-4</c:v>
                </c:pt>
                <c:pt idx="7">
                  <c:v>4.3839879571023571E-4</c:v>
                </c:pt>
                <c:pt idx="8">
                  <c:v>5.6652840602822987E-4</c:v>
                </c:pt>
                <c:pt idx="9">
                  <c:v>7.0740597735470989E-4</c:v>
                </c:pt>
                <c:pt idx="10">
                  <c:v>8.6046981423382207E-4</c:v>
                </c:pt>
                <c:pt idx="11">
                  <c:v>1.0252487724951229E-3</c:v>
                </c:pt>
                <c:pt idx="12">
                  <c:v>1.2013405686293608E-3</c:v>
                </c:pt>
                <c:pt idx="13">
                  <c:v>1.3883968873334349E-3</c:v>
                </c:pt>
                <c:pt idx="14">
                  <c:v>1.5861127417265007E-3</c:v>
                </c:pt>
                <c:pt idx="15">
                  <c:v>1.794218623470726E-3</c:v>
                </c:pt>
                <c:pt idx="16">
                  <c:v>2.0124745553964083E-3</c:v>
                </c:pt>
                <c:pt idx="17">
                  <c:v>2.240665483882675E-3</c:v>
                </c:pt>
                <c:pt idx="18">
                  <c:v>2.4785976406795978E-3</c:v>
                </c:pt>
                <c:pt idx="19">
                  <c:v>2.7260956227253968E-3</c:v>
                </c:pt>
                <c:pt idx="20">
                  <c:v>2.9830000145601582E-3</c:v>
                </c:pt>
                <c:pt idx="21">
                  <c:v>3.2491654280848476E-3</c:v>
                </c:pt>
                <c:pt idx="22">
                  <c:v>3.5244588683658292E-3</c:v>
                </c:pt>
                <c:pt idx="23">
                  <c:v>3.8087583577107501E-3</c:v>
                </c:pt>
                <c:pt idx="24">
                  <c:v>4.1019517668821216E-3</c:v>
                </c:pt>
                <c:pt idx="25">
                  <c:v>4.403935814303369E-3</c:v>
                </c:pt>
                <c:pt idx="26">
                  <c:v>4.7146152028933299E-3</c:v>
                </c:pt>
                <c:pt idx="27">
                  <c:v>5.0339018706936451E-3</c:v>
                </c:pt>
                <c:pt idx="28">
                  <c:v>5.3617143363738767E-3</c:v>
                </c:pt>
                <c:pt idx="29">
                  <c:v>5.6979771244535819E-3</c:v>
                </c:pt>
                <c:pt idx="30">
                  <c:v>6.0426202579780758E-3</c:v>
                </c:pt>
                <c:pt idx="31">
                  <c:v>6.3955788086445071E-3</c:v>
                </c:pt>
                <c:pt idx="32">
                  <c:v>6.7567924961542663E-3</c:v>
                </c:pt>
                <c:pt idx="33">
                  <c:v>7.1262053299815916E-3</c:v>
                </c:pt>
                <c:pt idx="34">
                  <c:v>7.5037652878810375E-3</c:v>
                </c:pt>
                <c:pt idx="35">
                  <c:v>7.889424026370823E-3</c:v>
                </c:pt>
                <c:pt idx="36">
                  <c:v>8.2831366191730618E-3</c:v>
                </c:pt>
                <c:pt idx="37">
                  <c:v>8.6848613202005799E-3</c:v>
                </c:pt>
                <c:pt idx="38">
                  <c:v>9.0945593481818604E-3</c:v>
                </c:pt>
                <c:pt idx="39">
                  <c:v>9.5121946904316284E-3</c:v>
                </c:pt>
                <c:pt idx="40">
                  <c:v>9.9377339236210276E-3</c:v>
                </c:pt>
                <c:pt idx="41">
                  <c:v>1.0371146049692135E-2</c:v>
                </c:pt>
                <c:pt idx="42">
                  <c:v>1.0812402345305875E-2</c:v>
                </c:pt>
                <c:pt idx="43">
                  <c:v>1.126147622341973E-2</c:v>
                </c:pt>
                <c:pt idx="44">
                  <c:v>1.1718343105767358E-2</c:v>
                </c:pt>
                <c:pt idx="45">
                  <c:v>1.2182980305162541E-2</c:v>
                </c:pt>
                <c:pt idx="46">
                  <c:v>1.2655366916678543E-2</c:v>
                </c:pt>
                <c:pt idx="47">
                  <c:v>1.3135483716864774E-2</c:v>
                </c:pt>
                <c:pt idx="48">
                  <c:v>1.3623313070258207E-2</c:v>
                </c:pt>
                <c:pt idx="49">
                  <c:v>1.4118838842529905E-2</c:v>
                </c:pt>
                <c:pt idx="50">
                  <c:v>1.462204631967896E-2</c:v>
                </c:pt>
                <c:pt idx="51">
                  <c:v>1.5132922132749131E-2</c:v>
                </c:pt>
                <c:pt idx="52">
                  <c:v>1.5651454187598279E-2</c:v>
                </c:pt>
                <c:pt idx="53">
                  <c:v>1.6177631599298969E-2</c:v>
                </c:pt>
                <c:pt idx="54">
                  <c:v>1.6711444630791106E-2</c:v>
                </c:pt>
                <c:pt idx="55">
                  <c:v>1.7252884635444596E-2</c:v>
                </c:pt>
                <c:pt idx="56">
                  <c:v>1.7801944003223699E-2</c:v>
                </c:pt>
                <c:pt idx="57">
                  <c:v>1.8358616110173386E-2</c:v>
                </c:pt>
                <c:pt idx="58">
                  <c:v>1.8922895270974609E-2</c:v>
                </c:pt>
                <c:pt idx="59">
                  <c:v>1.9494776694338342E-2</c:v>
                </c:pt>
                <c:pt idx="60">
                  <c:v>2.0074256441029115E-2</c:v>
                </c:pt>
                <c:pt idx="61">
                  <c:v>2.0661331384327235E-2</c:v>
                </c:pt>
                <c:pt idx="62">
                  <c:v>2.1255999172755519E-2</c:v>
                </c:pt>
                <c:pt idx="63">
                  <c:v>2.1858258194911214E-2</c:v>
                </c:pt>
                <c:pt idx="64">
                  <c:v>2.2468107546257467E-2</c:v>
                </c:pt>
                <c:pt idx="65">
                  <c:v>2.3085546997740437E-2</c:v>
                </c:pt>
                <c:pt idx="66">
                  <c:v>2.3710576966109315E-2</c:v>
                </c:pt>
                <c:pt idx="67">
                  <c:v>2.4343198485826337E-2</c:v>
                </c:pt>
                <c:pt idx="68">
                  <c:v>2.4983413182462895E-2</c:v>
                </c:pt>
                <c:pt idx="69">
                  <c:v>2.5631223247485766E-2</c:v>
                </c:pt>
                <c:pt idx="70">
                  <c:v>2.6286631414345046E-2</c:v>
                </c:pt>
                <c:pt idx="71">
                  <c:v>2.6949640935782178E-2</c:v>
                </c:pt>
                <c:pt idx="72">
                  <c:v>2.7620255562282144E-2</c:v>
                </c:pt>
                <c:pt idx="73">
                  <c:v>2.8298479521600205E-2</c:v>
                </c:pt>
                <c:pt idx="74">
                  <c:v>2.8984317499297793E-2</c:v>
                </c:pt>
                <c:pt idx="75">
                  <c:v>2.9677774620227623E-2</c:v>
                </c:pt>
                <c:pt idx="76">
                  <c:v>3.0378856430911885E-2</c:v>
                </c:pt>
                <c:pt idx="77">
                  <c:v>3.1087568882761492E-2</c:v>
                </c:pt>
                <c:pt idx="78">
                  <c:v>3.180391831608799E-2</c:v>
                </c:pt>
                <c:pt idx="79">
                  <c:v>3.252791144486275E-2</c:v>
                </c:pt>
                <c:pt idx="80">
                  <c:v>3.3259555342181606E-2</c:v>
                </c:pt>
                <c:pt idx="81">
                  <c:v>3.3998857426395593E-2</c:v>
                </c:pt>
                <c:pt idx="82">
                  <c:v>3.4745825447870908E-2</c:v>
                </c:pt>
                <c:pt idx="83">
                  <c:v>3.5500467476344041E-2</c:v>
                </c:pt>
                <c:pt idx="84">
                  <c:v>3.6262791888839727E-2</c:v>
                </c:pt>
                <c:pt idx="85">
                  <c:v>3.7032807358121964E-2</c:v>
                </c:pt>
                <c:pt idx="86">
                  <c:v>3.7810522841649687E-2</c:v>
                </c:pt>
                <c:pt idx="87">
                  <c:v>3.8595947571010772E-2</c:v>
                </c:pt>
                <c:pt idx="88">
                  <c:v>3.9389091041809633E-2</c:v>
                </c:pt>
                <c:pt idx="89">
                  <c:v>4.0189963003985203E-2</c:v>
                </c:pt>
                <c:pt idx="90">
                  <c:v>4.09985734525374E-2</c:v>
                </c:pt>
                <c:pt idx="91">
                  <c:v>4.1814932618641339E-2</c:v>
                </c:pt>
                <c:pt idx="92">
                  <c:v>4.263905096113027E-2</c:v>
                </c:pt>
                <c:pt idx="93">
                  <c:v>4.3470939158329024E-2</c:v>
                </c:pt>
                <c:pt idx="94">
                  <c:v>4.4310608100220403E-2</c:v>
                </c:pt>
                <c:pt idx="95">
                  <c:v>4.5158068880928978E-2</c:v>
                </c:pt>
                <c:pt idx="96">
                  <c:v>4.6013332791506475E-2</c:v>
                </c:pt>
                <c:pt idx="97">
                  <c:v>4.6876411313004886E-2</c:v>
                </c:pt>
                <c:pt idx="98">
                  <c:v>4.774731610982328E-2</c:v>
                </c:pt>
                <c:pt idx="99">
                  <c:v>4.8626059023315779E-2</c:v>
                </c:pt>
                <c:pt idx="100">
                  <c:v>4.9512652065648498E-2</c:v>
                </c:pt>
                <c:pt idx="101">
                  <c:v>5.0407107413893947E-2</c:v>
                </c:pt>
                <c:pt idx="102">
                  <c:v>5.1309437404352162E-2</c:v>
                </c:pt>
                <c:pt idx="103">
                  <c:v>5.2219654527088016E-2</c:v>
                </c:pt>
                <c:pt idx="104">
                  <c:v>5.3137771420675405E-2</c:v>
                </c:pt>
                <c:pt idx="105">
                  <c:v>5.4063800867138828E-2</c:v>
                </c:pt>
                <c:pt idx="106">
                  <c:v>5.4997755787083616E-2</c:v>
                </c:pt>
                <c:pt idx="107">
                  <c:v>5.5939649235006689E-2</c:v>
                </c:pt>
                <c:pt idx="108">
                  <c:v>5.6889494394779652E-2</c:v>
                </c:pt>
                <c:pt idx="109">
                  <c:v>5.7847304575297506E-2</c:v>
                </c:pt>
                <c:pt idx="110">
                  <c:v>5.8813093206284812E-2</c:v>
                </c:pt>
                <c:pt idx="111">
                  <c:v>5.9786873834253476E-2</c:v>
                </c:pt>
                <c:pt idx="112">
                  <c:v>6.0768660118605503E-2</c:v>
                </c:pt>
                <c:pt idx="113">
                  <c:v>6.1758465827874386E-2</c:v>
                </c:pt>
                <c:pt idx="114">
                  <c:v>6.2756304836099577E-2</c:v>
                </c:pt>
                <c:pt idx="115">
                  <c:v>6.3762191119328571E-2</c:v>
                </c:pt>
                <c:pt idx="116">
                  <c:v>6.4776138752241363E-2</c:v>
                </c:pt>
                <c:pt idx="117">
                  <c:v>6.5798161904891864E-2</c:v>
                </c:pt>
                <c:pt idx="118">
                  <c:v>6.6828274839562385E-2</c:v>
                </c:pt>
                <c:pt idx="119">
                  <c:v>6.7866491907725687E-2</c:v>
                </c:pt>
                <c:pt idx="120">
                  <c:v>6.891282754711095E-2</c:v>
                </c:pt>
                <c:pt idx="121">
                  <c:v>6.996729627886944E-2</c:v>
                </c:pt>
                <c:pt idx="122">
                  <c:v>7.1029912704835552E-2</c:v>
                </c:pt>
                <c:pt idx="123">
                  <c:v>7.2100691504880049E-2</c:v>
                </c:pt>
                <c:pt idx="124">
                  <c:v>7.3179647434351361E-2</c:v>
                </c:pt>
                <c:pt idx="125">
                  <c:v>7.4266795321602089E-2</c:v>
                </c:pt>
                <c:pt idx="126">
                  <c:v>7.5362150065596975E-2</c:v>
                </c:pt>
                <c:pt idx="127">
                  <c:v>7.6465726633599407E-2</c:v>
                </c:pt>
                <c:pt idx="128">
                  <c:v>7.757754005893347E-2</c:v>
                </c:pt>
                <c:pt idx="129">
                  <c:v>7.8697605438818929E-2</c:v>
                </c:pt>
                <c:pt idx="130">
                  <c:v>7.982593793227577E-2</c:v>
                </c:pt>
                <c:pt idx="131">
                  <c:v>8.0962552758096551E-2</c:v>
                </c:pt>
                <c:pt idx="132">
                  <c:v>8.2107465192883117E-2</c:v>
                </c:pt>
                <c:pt idx="133">
                  <c:v>8.3260690569146381E-2</c:v>
                </c:pt>
                <c:pt idx="134">
                  <c:v>8.4422244273465841E-2</c:v>
                </c:pt>
                <c:pt idx="135">
                  <c:v>8.5592141744707265E-2</c:v>
                </c:pt>
                <c:pt idx="136">
                  <c:v>8.6770398472296159E-2</c:v>
                </c:pt>
                <c:pt idx="137">
                  <c:v>8.7957029994545508E-2</c:v>
                </c:pt>
                <c:pt idx="138">
                  <c:v>8.9152051897034845E-2</c:v>
                </c:pt>
                <c:pt idx="139">
                  <c:v>9.0355479811040154E-2</c:v>
                </c:pt>
                <c:pt idx="140">
                  <c:v>9.156732941201122E-2</c:v>
                </c:pt>
                <c:pt idx="141">
                  <c:v>9.2787616418096769E-2</c:v>
                </c:pt>
                <c:pt idx="142">
                  <c:v>9.4016356588713462E-2</c:v>
                </c:pt>
                <c:pt idx="143">
                  <c:v>9.52535657231591E-2</c:v>
                </c:pt>
                <c:pt idx="144">
                  <c:v>9.6499259659267339E-2</c:v>
                </c:pt>
                <c:pt idx="145">
                  <c:v>9.7753454272103246E-2</c:v>
                </c:pt>
                <c:pt idx="146">
                  <c:v>9.9016165472697634E-2</c:v>
                </c:pt>
                <c:pt idx="147">
                  <c:v>0.10028740920681942</c:v>
                </c:pt>
                <c:pt idx="148">
                  <c:v>0.10156720145378409</c:v>
                </c:pt>
                <c:pt idx="149">
                  <c:v>0.10285555822529806</c:v>
                </c:pt>
                <c:pt idx="150">
                  <c:v>0.10415249556433652</c:v>
                </c:pt>
                <c:pt idx="151">
                  <c:v>0.10545802954405448</c:v>
                </c:pt>
                <c:pt idx="152">
                  <c:v>0.10677217626672955</c:v>
                </c:pt>
                <c:pt idx="153">
                  <c:v>0.10809495186273571</c:v>
                </c:pt>
                <c:pt idx="154">
                  <c:v>0.10942637248954677</c:v>
                </c:pt>
                <c:pt idx="155">
                  <c:v>0.11076645433076847</c:v>
                </c:pt>
                <c:pt idx="156">
                  <c:v>0.11211521359519848</c:v>
                </c:pt>
                <c:pt idx="157">
                  <c:v>0.11347266651591376</c:v>
                </c:pt>
                <c:pt idx="158">
                  <c:v>0.11483882934938351</c:v>
                </c:pt>
                <c:pt idx="159">
                  <c:v>0.11621371837460771</c:v>
                </c:pt>
                <c:pt idx="160">
                  <c:v>0.1175973498922797</c:v>
                </c:pt>
                <c:pt idx="161">
                  <c:v>0.11898974022397316</c:v>
                </c:pt>
                <c:pt idx="162">
                  <c:v>0.12039090571135122</c:v>
                </c:pt>
                <c:pt idx="163">
                  <c:v>0.12180086271539832</c:v>
                </c:pt>
                <c:pt idx="164">
                  <c:v>0.12321962761567321</c:v>
                </c:pt>
                <c:pt idx="165">
                  <c:v>0.1246472168095831</c:v>
                </c:pt>
                <c:pt idx="166">
                  <c:v>0.12608364671167788</c:v>
                </c:pt>
                <c:pt idx="167">
                  <c:v>0.12752893375296376</c:v>
                </c:pt>
                <c:pt idx="168">
                  <c:v>0.12898309438023597</c:v>
                </c:pt>
                <c:pt idx="169">
                  <c:v>0.1304461450554299</c:v>
                </c:pt>
                <c:pt idx="170">
                  <c:v>0.1319181022549902</c:v>
                </c:pt>
                <c:pt idx="171">
                  <c:v>0.13339898246925677</c:v>
                </c:pt>
                <c:pt idx="172">
                  <c:v>0.1348888022018675</c:v>
                </c:pt>
                <c:pt idx="173">
                  <c:v>0.13638757796917797</c:v>
                </c:pt>
                <c:pt idx="174">
                  <c:v>0.13789532629969603</c:v>
                </c:pt>
                <c:pt idx="175">
                  <c:v>0.13941206373353221</c:v>
                </c:pt>
                <c:pt idx="176">
                  <c:v>0.14093780682186458</c:v>
                </c:pt>
                <c:pt idx="177">
                  <c:v>0.14247257212641862</c:v>
                </c:pt>
                <c:pt idx="178">
                  <c:v>0.14401637621896018</c:v>
                </c:pt>
                <c:pt idx="179">
                  <c:v>0.14556923568080316</c:v>
                </c:pt>
                <c:pt idx="180">
                  <c:v>0.14713116710232871</c:v>
                </c:pt>
                <c:pt idx="181">
                  <c:v>0.14870218708251925</c:v>
                </c:pt>
                <c:pt idx="182">
                  <c:v>0.15028231222850305</c:v>
                </c:pt>
                <c:pt idx="183">
                  <c:v>0.15187155915511208</c:v>
                </c:pt>
                <c:pt idx="184">
                  <c:v>0.15346994448445078</c:v>
                </c:pt>
                <c:pt idx="185">
                  <c:v>0.15507748484547687</c:v>
                </c:pt>
                <c:pt idx="186">
                  <c:v>0.15669419687359265</c:v>
                </c:pt>
                <c:pt idx="187">
                  <c:v>0.15832009721024734</c:v>
                </c:pt>
                <c:pt idx="188">
                  <c:v>0.15995520250254994</c:v>
                </c:pt>
                <c:pt idx="189">
                  <c:v>0.16159952940289149</c:v>
                </c:pt>
                <c:pt idx="190">
                  <c:v>0.16325309456857851</c:v>
                </c:pt>
                <c:pt idx="191">
                  <c:v>0.16491591466147437</c:v>
                </c:pt>
                <c:pt idx="192">
                  <c:v>0.1665880063476515</c:v>
                </c:pt>
                <c:pt idx="193">
                  <c:v>0.16826938629705163</c:v>
                </c:pt>
                <c:pt idx="194">
                  <c:v>0.16996007118315518</c:v>
                </c:pt>
                <c:pt idx="195">
                  <c:v>0.17166007768265909</c:v>
                </c:pt>
                <c:pt idx="196">
                  <c:v>0.1733694224751631</c:v>
                </c:pt>
                <c:pt idx="197">
                  <c:v>0.17508812224286438</c:v>
                </c:pt>
                <c:pt idx="198">
                  <c:v>0.17681619367025894</c:v>
                </c:pt>
                <c:pt idx="199">
                  <c:v>0.17855365344385221</c:v>
                </c:pt>
                <c:pt idx="200">
                  <c:v>0.18030051825187576</c:v>
                </c:pt>
                <c:pt idx="201">
                  <c:v>0.18205680478401193</c:v>
                </c:pt>
                <c:pt idx="202">
                  <c:v>0.18382252973112576</c:v>
                </c:pt>
                <c:pt idx="203">
                  <c:v>0.18559770978500301</c:v>
                </c:pt>
                <c:pt idx="204">
                  <c:v>0.1873823616380948</c:v>
                </c:pt>
                <c:pt idx="205">
                  <c:v>0.18917650198327027</c:v>
                </c:pt>
                <c:pt idx="206">
                  <c:v>0.19098014751357345</c:v>
                </c:pt>
                <c:pt idx="207">
                  <c:v>0.1927933149219879</c:v>
                </c:pt>
                <c:pt idx="208">
                  <c:v>0.19461602090120633</c:v>
                </c:pt>
                <c:pt idx="209">
                  <c:v>0.19644828214340698</c:v>
                </c:pt>
                <c:pt idx="210">
                  <c:v>0.19829011534003457</c:v>
                </c:pt>
                <c:pt idx="211">
                  <c:v>0.2001415371815877</c:v>
                </c:pt>
                <c:pt idx="212">
                  <c:v>0.20200256435741151</c:v>
                </c:pt>
                <c:pt idx="213">
                  <c:v>0.20387321355549487</c:v>
                </c:pt>
                <c:pt idx="214">
                  <c:v>0.20575350146227356</c:v>
                </c:pt>
                <c:pt idx="215">
                  <c:v>0.20764344476243812</c:v>
                </c:pt>
                <c:pt idx="216">
                  <c:v>0.20954306013874621</c:v>
                </c:pt>
                <c:pt idx="217">
                  <c:v>0.21145236427184033</c:v>
                </c:pt>
                <c:pt idx="218">
                  <c:v>0.21337137384006952</c:v>
                </c:pt>
                <c:pt idx="219">
                  <c:v>0.21530010551931603</c:v>
                </c:pt>
                <c:pt idx="220">
                  <c:v>0.21723857598282589</c:v>
                </c:pt>
                <c:pt idx="221">
                  <c:v>0.21918680190104461</c:v>
                </c:pt>
                <c:pt idx="222">
                  <c:v>0.22114479994145558</c:v>
                </c:pt>
                <c:pt idx="223">
                  <c:v>0.2231125867684243</c:v>
                </c:pt>
                <c:pt idx="224">
                  <c:v>0.22509017904304482</c:v>
                </c:pt>
                <c:pt idx="225">
                  <c:v>0.22707759342299139</c:v>
                </c:pt>
                <c:pt idx="226">
                  <c:v>0.22907484656237326</c:v>
                </c:pt>
                <c:pt idx="227">
                  <c:v>0.23108195511159296</c:v>
                </c:pt>
                <c:pt idx="228">
                  <c:v>0.23309893571720849</c:v>
                </c:pt>
                <c:pt idx="229">
                  <c:v>0.23512580502179922</c:v>
                </c:pt>
                <c:pt idx="230">
                  <c:v>0.23716257966383428</c:v>
                </c:pt>
                <c:pt idx="231">
                  <c:v>0.23920927627754512</c:v>
                </c:pt>
                <c:pt idx="232">
                  <c:v>0.24126591149280138</c:v>
                </c:pt>
                <c:pt idx="233">
                  <c:v>0.24333250193498851</c:v>
                </c:pt>
                <c:pt idx="234">
                  <c:v>0.24540906422489112</c:v>
                </c:pt>
                <c:pt idx="235">
                  <c:v>0.24749561497857586</c:v>
                </c:pt>
                <c:pt idx="236">
                  <c:v>0.24959217080728038</c:v>
                </c:pt>
                <c:pt idx="237">
                  <c:v>0.25169874831730332</c:v>
                </c:pt>
                <c:pt idx="238">
                  <c:v>0.25381536410989775</c:v>
                </c:pt>
                <c:pt idx="239">
                  <c:v>0.25594203478116678</c:v>
                </c:pt>
                <c:pt idx="240">
                  <c:v>0.25807877692196313</c:v>
                </c:pt>
                <c:pt idx="241">
                  <c:v>0.26022560711778903</c:v>
                </c:pt>
                <c:pt idx="242">
                  <c:v>0.2623825419487012</c:v>
                </c:pt>
                <c:pt idx="243">
                  <c:v>0.2645495979892164</c:v>
                </c:pt>
                <c:pt idx="244">
                  <c:v>0.26672679180822045</c:v>
                </c:pt>
                <c:pt idx="245">
                  <c:v>0.26891413996887858</c:v>
                </c:pt>
                <c:pt idx="246">
                  <c:v>0.27111165902854967</c:v>
                </c:pt>
                <c:pt idx="247">
                  <c:v>0.2733193655387009</c:v>
                </c:pt>
                <c:pt idx="248">
                  <c:v>0.27553727604482564</c:v>
                </c:pt>
                <c:pt idx="249">
                  <c:v>0.27776540708636394</c:v>
                </c:pt>
                <c:pt idx="250">
                  <c:v>0.28000377519662356</c:v>
                </c:pt>
                <c:pt idx="251">
                  <c:v>0.28225239690270415</c:v>
                </c:pt>
                <c:pt idx="252">
                  <c:v>0.28451128872542381</c:v>
                </c:pt>
                <c:pt idx="253">
                  <c:v>0.28678046717924599</c:v>
                </c:pt>
                <c:pt idx="254">
                  <c:v>0.2890599487722102</c:v>
                </c:pt>
                <c:pt idx="255">
                  <c:v>0.29134975000586283</c:v>
                </c:pt>
                <c:pt idx="256">
                  <c:v>0.29364988737519127</c:v>
                </c:pt>
                <c:pt idx="257">
                  <c:v>0.2959603773685584</c:v>
                </c:pt>
                <c:pt idx="258">
                  <c:v>0.29828123646764049</c:v>
                </c:pt>
                <c:pt idx="259">
                  <c:v>0.30061248114736477</c:v>
                </c:pt>
                <c:pt idx="260">
                  <c:v>0.30295412787585024</c:v>
                </c:pt>
                <c:pt idx="261">
                  <c:v>0.30530619311434964</c:v>
                </c:pt>
                <c:pt idx="262">
                  <c:v>0.30766869331719221</c:v>
                </c:pt>
                <c:pt idx="263">
                  <c:v>0.31004164493172987</c:v>
                </c:pt>
                <c:pt idx="264">
                  <c:v>0.31242506439828238</c:v>
                </c:pt>
                <c:pt idx="265">
                  <c:v>0.31481896815008614</c:v>
                </c:pt>
                <c:pt idx="266">
                  <c:v>0.31722337261324329</c:v>
                </c:pt>
                <c:pt idx="267">
                  <c:v>0.31963829420667245</c:v>
                </c:pt>
                <c:pt idx="268">
                  <c:v>0.32206374934206089</c:v>
                </c:pt>
                <c:pt idx="269">
                  <c:v>0.3244997544238179</c:v>
                </c:pt>
                <c:pt idx="270">
                  <c:v>0.32694632584903</c:v>
                </c:pt>
                <c:pt idx="271">
                  <c:v>0.32940348000741654</c:v>
                </c:pt>
                <c:pt idx="272">
                  <c:v>0.33187123328128698</c:v>
                </c:pt>
                <c:pt idx="273">
                  <c:v>0.33434960204550024</c:v>
                </c:pt>
                <c:pt idx="274">
                  <c:v>0.33683860266742272</c:v>
                </c:pt>
                <c:pt idx="275">
                  <c:v>0.33933825150689145</c:v>
                </c:pt>
                <c:pt idx="276">
                  <c:v>0.34184856491617438</c:v>
                </c:pt>
                <c:pt idx="277">
                  <c:v>0.34436955923993401</c:v>
                </c:pt>
                <c:pt idx="278">
                  <c:v>0.34690125081519207</c:v>
                </c:pt>
                <c:pt idx="279">
                  <c:v>0.34944365597129406</c:v>
                </c:pt>
                <c:pt idx="280">
                  <c:v>0.35199679102987624</c:v>
                </c:pt>
                <c:pt idx="281">
                  <c:v>0.35456067230483296</c:v>
                </c:pt>
                <c:pt idx="282">
                  <c:v>0.35713531610228422</c:v>
                </c:pt>
                <c:pt idx="283">
                  <c:v>0.35972073872054616</c:v>
                </c:pt>
                <c:pt idx="284">
                  <c:v>0.3623169564501007</c:v>
                </c:pt>
                <c:pt idx="285">
                  <c:v>0.36492398557356664</c:v>
                </c:pt>
                <c:pt idx="286">
                  <c:v>0.36754184236567206</c:v>
                </c:pt>
                <c:pt idx="287">
                  <c:v>0.37017054309322728</c:v>
                </c:pt>
                <c:pt idx="288">
                  <c:v>0.37281010401509879</c:v>
                </c:pt>
                <c:pt idx="289">
                  <c:v>0.37546054138218382</c:v>
                </c:pt>
                <c:pt idx="290">
                  <c:v>0.37812187143738601</c:v>
                </c:pt>
                <c:pt idx="291">
                  <c:v>0.38079411041559202</c:v>
                </c:pt>
                <c:pt idx="292">
                  <c:v>0.38347727454364827</c:v>
                </c:pt>
                <c:pt idx="293">
                  <c:v>0.38617138004033907</c:v>
                </c:pt>
                <c:pt idx="294">
                  <c:v>0.38887644311636599</c:v>
                </c:pt>
                <c:pt idx="295">
                  <c:v>0.39159247997432572</c:v>
                </c:pt>
                <c:pt idx="296">
                  <c:v>0.39431950680869238</c:v>
                </c:pt>
                <c:pt idx="297">
                  <c:v>0.39705753980579661</c:v>
                </c:pt>
                <c:pt idx="298">
                  <c:v>0.3998065951438084</c:v>
                </c:pt>
                <c:pt idx="299">
                  <c:v>0.40256668899271814</c:v>
                </c:pt>
                <c:pt idx="300">
                  <c:v>0.40533783751432134</c:v>
                </c:pt>
                <c:pt idx="301">
                  <c:v>0.40812005686220054</c:v>
                </c:pt>
                <c:pt idx="302">
                  <c:v>0.41091336318171057</c:v>
                </c:pt>
                <c:pt idx="303">
                  <c:v>0.41371777260996301</c:v>
                </c:pt>
                <c:pt idx="304">
                  <c:v>0.41653330127581184</c:v>
                </c:pt>
                <c:pt idx="305">
                  <c:v>0.41935996529983949</c:v>
                </c:pt>
                <c:pt idx="306">
                  <c:v>0.42219778079434311</c:v>
                </c:pt>
                <c:pt idx="307">
                  <c:v>0.42504676386332296</c:v>
                </c:pt>
                <c:pt idx="308">
                  <c:v>0.42790693060246854</c:v>
                </c:pt>
                <c:pt idx="309">
                  <c:v>0.43077829709914872</c:v>
                </c:pt>
                <c:pt idx="310">
                  <c:v>0.43366087943239912</c:v>
                </c:pt>
                <c:pt idx="311">
                  <c:v>0.43655469367291244</c:v>
                </c:pt>
                <c:pt idx="312">
                  <c:v>0.43945975588302799</c:v>
                </c:pt>
                <c:pt idx="313">
                  <c:v>0.44237608211672219</c:v>
                </c:pt>
                <c:pt idx="314">
                  <c:v>0.44530368841959989</c:v>
                </c:pt>
                <c:pt idx="315">
                  <c:v>0.44824259082888485</c:v>
                </c:pt>
                <c:pt idx="316">
                  <c:v>0.45119280537341233</c:v>
                </c:pt>
                <c:pt idx="317">
                  <c:v>0.45415434807362176</c:v>
                </c:pt>
                <c:pt idx="318">
                  <c:v>0.45712723494154817</c:v>
                </c:pt>
                <c:pt idx="319">
                  <c:v>0.46011148198081675</c:v>
                </c:pt>
                <c:pt idx="320">
                  <c:v>0.46310710518663595</c:v>
                </c:pt>
                <c:pt idx="321">
                  <c:v>0.46611412054579116</c:v>
                </c:pt>
                <c:pt idx="322">
                  <c:v>0.46913254403664034</c:v>
                </c:pt>
                <c:pt idx="323">
                  <c:v>0.47216239162910784</c:v>
                </c:pt>
                <c:pt idx="324">
                  <c:v>0.47520367928467994</c:v>
                </c:pt>
                <c:pt idx="325">
                  <c:v>0.47825642295640036</c:v>
                </c:pt>
                <c:pt idx="326">
                  <c:v>0.48132063858886692</c:v>
                </c:pt>
                <c:pt idx="327">
                  <c:v>0.48439634211822791</c:v>
                </c:pt>
                <c:pt idx="328">
                  <c:v>0.48748354947217765</c:v>
                </c:pt>
                <c:pt idx="329">
                  <c:v>0.49058227656995501</c:v>
                </c:pt>
                <c:pt idx="330">
                  <c:v>0.49369253932234092</c:v>
                </c:pt>
                <c:pt idx="331">
                  <c:v>0.49681435363165416</c:v>
                </c:pt>
                <c:pt idx="332">
                  <c:v>0.4999477353917528</c:v>
                </c:pt>
                <c:pt idx="333">
                  <c:v>0.50309270048802945</c:v>
                </c:pt>
                <c:pt idx="334">
                  <c:v>0.50624926479741217</c:v>
                </c:pt>
                <c:pt idx="335">
                  <c:v>0.50941744418836232</c:v>
                </c:pt>
                <c:pt idx="336">
                  <c:v>0.51259725452087546</c:v>
                </c:pt>
                <c:pt idx="337">
                  <c:v>0.51578871164647899</c:v>
                </c:pt>
                <c:pt idx="338">
                  <c:v>0.51899183140823413</c:v>
                </c:pt>
                <c:pt idx="339">
                  <c:v>0.52220662964073461</c:v>
                </c:pt>
                <c:pt idx="340">
                  <c:v>0.5254331221701084</c:v>
                </c:pt>
                <c:pt idx="341">
                  <c:v>0.52867132481401768</c:v>
                </c:pt>
                <c:pt idx="342">
                  <c:v>0.53192125338166085</c:v>
                </c:pt>
                <c:pt idx="343">
                  <c:v>0.53518292367377251</c:v>
                </c:pt>
                <c:pt idx="344">
                  <c:v>0.53845635148262649</c:v>
                </c:pt>
                <c:pt idx="345">
                  <c:v>0.54174155259203727</c:v>
                </c:pt>
                <c:pt idx="346">
                  <c:v>0.54503854277736108</c:v>
                </c:pt>
                <c:pt idx="347">
                  <c:v>0.54834733780550005</c:v>
                </c:pt>
                <c:pt idx="348">
                  <c:v>0.55166795343490305</c:v>
                </c:pt>
                <c:pt idx="349">
                  <c:v>0.55500040541556961</c:v>
                </c:pt>
                <c:pt idx="350">
                  <c:v>0.55834470948905213</c:v>
                </c:pt>
                <c:pt idx="351">
                  <c:v>0.56170088138846053</c:v>
                </c:pt>
                <c:pt idx="352">
                  <c:v>0.56506893683846326</c:v>
                </c:pt>
                <c:pt idx="353">
                  <c:v>0.56844889155529388</c:v>
                </c:pt>
                <c:pt idx="354">
                  <c:v>0.57184076124675243</c:v>
                </c:pt>
                <c:pt idx="355">
                  <c:v>0.57524456161221094</c:v>
                </c:pt>
                <c:pt idx="356">
                  <c:v>0.57866030834261739</c:v>
                </c:pt>
                <c:pt idx="357">
                  <c:v>0.58208801712049962</c:v>
                </c:pt>
                <c:pt idx="358">
                  <c:v>0.58552770361997086</c:v>
                </c:pt>
                <c:pt idx="359">
                  <c:v>0.58897938350673362</c:v>
                </c:pt>
                <c:pt idx="360">
                  <c:v>0.59244307243808547</c:v>
                </c:pt>
                <c:pt idx="361">
                  <c:v>0.59591878606292403</c:v>
                </c:pt>
                <c:pt idx="362">
                  <c:v>0.59940654002175142</c:v>
                </c:pt>
                <c:pt idx="363">
                  <c:v>0.60290634994668146</c:v>
                </c:pt>
                <c:pt idx="364">
                  <c:v>0.60641823146144358</c:v>
                </c:pt>
                <c:pt idx="365">
                  <c:v>0.60994220018139012</c:v>
                </c:pt>
                <c:pt idx="366">
                  <c:v>0.61347827171350078</c:v>
                </c:pt>
                <c:pt idx="367">
                  <c:v>0.61702646165639063</c:v>
                </c:pt>
                <c:pt idx="368">
                  <c:v>0.62058678560031433</c:v>
                </c:pt>
                <c:pt idx="369">
                  <c:v>0.62415925912717485</c:v>
                </c:pt>
                <c:pt idx="370">
                  <c:v>0.62774389781052753</c:v>
                </c:pt>
                <c:pt idx="371">
                  <c:v>0.63134071721558893</c:v>
                </c:pt>
                <c:pt idx="372">
                  <c:v>0.63494973289924239</c:v>
                </c:pt>
                <c:pt idx="373">
                  <c:v>0.63857096041004524</c:v>
                </c:pt>
                <c:pt idx="374">
                  <c:v>0.6422044152882368</c:v>
                </c:pt>
                <c:pt idx="375">
                  <c:v>0.64585011306574402</c:v>
                </c:pt>
                <c:pt idx="376">
                  <c:v>0.64950806926619042</c:v>
                </c:pt>
                <c:pt idx="377">
                  <c:v>0.65317829940490246</c:v>
                </c:pt>
                <c:pt idx="378">
                  <c:v>0.65686081898891724</c:v>
                </c:pt>
                <c:pt idx="379">
                  <c:v>0.66055564351699114</c:v>
                </c:pt>
                <c:pt idx="380">
                  <c:v>0.66426278847960651</c:v>
                </c:pt>
                <c:pt idx="381">
                  <c:v>0.66798226935898009</c:v>
                </c:pt>
                <c:pt idx="382">
                  <c:v>0.6717141016290713</c:v>
                </c:pt>
                <c:pt idx="383">
                  <c:v>0.67545830075558944</c:v>
                </c:pt>
                <c:pt idx="384">
                  <c:v>0.67921488219600357</c:v>
                </c:pt>
                <c:pt idx="385">
                  <c:v>0.68298386139954881</c:v>
                </c:pt>
                <c:pt idx="386">
                  <c:v>0.68676525380723619</c:v>
                </c:pt>
                <c:pt idx="387">
                  <c:v>0.69055907485186163</c:v>
                </c:pt>
                <c:pt idx="388">
                  <c:v>0.69436533995801197</c:v>
                </c:pt>
                <c:pt idx="389">
                  <c:v>0.69818406454207738</c:v>
                </c:pt>
                <c:pt idx="390">
                  <c:v>0.70201526401225678</c:v>
                </c:pt>
                <c:pt idx="391">
                  <c:v>0.70585895376856855</c:v>
                </c:pt>
                <c:pt idx="392">
                  <c:v>0.70971514920285927</c:v>
                </c:pt>
                <c:pt idx="393">
                  <c:v>0.71358386569881294</c:v>
                </c:pt>
                <c:pt idx="394">
                  <c:v>0.71746511863195839</c:v>
                </c:pt>
                <c:pt idx="395">
                  <c:v>0.72135892336968177</c:v>
                </c:pt>
                <c:pt idx="396">
                  <c:v>0.72526529527123218</c:v>
                </c:pt>
                <c:pt idx="397">
                  <c:v>0.72918424968773388</c:v>
                </c:pt>
                <c:pt idx="398">
                  <c:v>0.73311580196219384</c:v>
                </c:pt>
                <c:pt idx="399">
                  <c:v>0.73705996742951296</c:v>
                </c:pt>
                <c:pt idx="400">
                  <c:v>0.7410167614164932</c:v>
                </c:pt>
                <c:pt idx="401">
                  <c:v>0.74498619924184961</c:v>
                </c:pt>
              </c:numCache>
            </c:numRef>
          </c:xVal>
          <c:yVal>
            <c:numRef>
              <c:f>'Beregninger scenarie 3'!$M$1538:$M$1939</c:f>
              <c:numCache>
                <c:formatCode>0.00</c:formatCode>
                <c:ptCount val="40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numCache>
            </c:numRef>
          </c:yVal>
          <c:smooth val="0"/>
        </c:ser>
        <c:dLbls>
          <c:showLegendKey val="0"/>
          <c:showVal val="0"/>
          <c:showCatName val="0"/>
          <c:showSerName val="0"/>
          <c:showPercent val="0"/>
          <c:showBubbleSize val="0"/>
        </c:dLbls>
        <c:axId val="232514304"/>
        <c:axId val="232516224"/>
      </c:scatterChart>
      <c:valAx>
        <c:axId val="232514304"/>
        <c:scaling>
          <c:orientation val="minMax"/>
        </c:scaling>
        <c:delete val="0"/>
        <c:axPos val="b"/>
        <c:majorGridlines/>
        <c:minorGridlines/>
        <c:title>
          <c:tx>
            <c:rich>
              <a:bodyPr/>
              <a:lstStyle/>
              <a:p>
                <a:pPr>
                  <a:defRPr/>
                </a:pPr>
                <a:r>
                  <a:rPr lang="da-DK" baseline="0"/>
                  <a:t>Liter pr. sekund pr. ha bortledt af vandløbet</a:t>
                </a:r>
                <a:endParaRPr lang="da-DK"/>
              </a:p>
            </c:rich>
          </c:tx>
          <c:layout/>
          <c:overlay val="0"/>
        </c:title>
        <c:numFmt formatCode="0.00" sourceLinked="1"/>
        <c:majorTickMark val="out"/>
        <c:minorTickMark val="none"/>
        <c:tickLblPos val="nextTo"/>
        <c:crossAx val="232516224"/>
        <c:crosses val="autoZero"/>
        <c:crossBetween val="midCat"/>
      </c:valAx>
      <c:valAx>
        <c:axId val="232516224"/>
        <c:scaling>
          <c:orientation val="minMax"/>
        </c:scaling>
        <c:delete val="0"/>
        <c:axPos val="l"/>
        <c:majorGridlines/>
        <c:minorGridlines/>
        <c:title>
          <c:tx>
            <c:rich>
              <a:bodyPr/>
              <a:lstStyle/>
              <a:p>
                <a:pPr>
                  <a:defRPr/>
                </a:pPr>
                <a:r>
                  <a:rPr lang="da-DK"/>
                  <a:t>Højde i meter</a:t>
                </a:r>
              </a:p>
            </c:rich>
          </c:tx>
          <c:layout/>
          <c:overlay val="0"/>
        </c:title>
        <c:numFmt formatCode="General" sourceLinked="1"/>
        <c:majorTickMark val="out"/>
        <c:minorTickMark val="none"/>
        <c:tickLblPos val="nextTo"/>
        <c:crossAx val="232514304"/>
        <c:crosses val="autoZero"/>
        <c:crossBetween val="midCat"/>
      </c:valAx>
    </c:plotArea>
    <c:legend>
      <c:legendPos val="b"/>
      <c:layout/>
      <c:overlay val="0"/>
    </c:legend>
    <c:plotVisOnly val="1"/>
    <c:dispBlanksAs val="gap"/>
    <c:showDLblsOverMax val="0"/>
  </c:chart>
</c:chartSpace>
</file>

<file path=xl/charts/chart8.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da-DK" baseline="0"/>
              <a:t>Sammenhæng mellem vandstand for</a:t>
            </a:r>
            <a:r>
              <a:rPr lang="da-DK"/>
              <a:t> vandløb og vandhastighed</a:t>
            </a:r>
            <a:r>
              <a:rPr lang="da-DK" baseline="0"/>
              <a:t> for</a:t>
            </a:r>
            <a:r>
              <a:rPr lang="da-DK"/>
              <a:t> vandløb</a:t>
            </a:r>
          </a:p>
        </c:rich>
      </c:tx>
      <c:layout/>
      <c:overlay val="0"/>
    </c:title>
    <c:autoTitleDeleted val="0"/>
    <c:plotArea>
      <c:layout/>
      <c:scatterChart>
        <c:scatterStyle val="lineMarker"/>
        <c:varyColors val="0"/>
        <c:ser>
          <c:idx val="0"/>
          <c:order val="0"/>
          <c:tx>
            <c:v>Vandhastighed i fht vandstand scenarie 1</c:v>
          </c:tx>
          <c:spPr>
            <a:ln>
              <a:solidFill>
                <a:srgbClr val="FF0000"/>
              </a:solidFill>
            </a:ln>
          </c:spPr>
          <c:marker>
            <c:symbol val="none"/>
          </c:marker>
          <c:xVal>
            <c:numRef>
              <c:f>'Beregninger scenarie 1'!$I$1538:$I$1939</c:f>
              <c:numCache>
                <c:formatCode>#,##0.00</c:formatCode>
                <c:ptCount val="402"/>
                <c:pt idx="0" formatCode="General">
                  <c:v>0</c:v>
                </c:pt>
                <c:pt idx="1">
                  <c:v>0</c:v>
                </c:pt>
                <c:pt idx="2">
                  <c:v>2.9722743246249021E-3</c:v>
                </c:pt>
                <c:pt idx="3">
                  <c:v>4.6982191003145162E-3</c:v>
                </c:pt>
                <c:pt idx="4">
                  <c:v>6.1307247702488349E-3</c:v>
                </c:pt>
                <c:pt idx="5">
                  <c:v>7.3963039450185303E-3</c:v>
                </c:pt>
                <c:pt idx="6">
                  <c:v>8.5478586586399102E-3</c:v>
                </c:pt>
                <c:pt idx="7">
                  <c:v>9.6140335432663461E-3</c:v>
                </c:pt>
                <c:pt idx="8">
                  <c:v>1.061260430030226E-2</c:v>
                </c:pt>
                <c:pt idx="9">
                  <c:v>1.1555592543173268E-2</c:v>
                </c:pt>
                <c:pt idx="10">
                  <c:v>1.2451627979308537E-2</c:v>
                </c:pt>
                <c:pt idx="11">
                  <c:v>1.3307183489317601E-2</c:v>
                </c:pt>
                <c:pt idx="12">
                  <c:v>1.4127280684765191E-2</c:v>
                </c:pt>
                <c:pt idx="13">
                  <c:v>1.491592078795294E-2</c:v>
                </c:pt>
                <c:pt idx="14">
                  <c:v>1.5676361890315543E-2</c:v>
                </c:pt>
                <c:pt idx="15">
                  <c:v>1.6411305039945107E-2</c:v>
                </c:pt>
                <c:pt idx="16">
                  <c:v>1.7123023553946674E-2</c:v>
                </c:pt>
                <c:pt idx="17">
                  <c:v>1.7813455537139696E-2</c:v>
                </c:pt>
                <c:pt idx="18">
                  <c:v>1.8484271741494248E-2</c:v>
                </c:pt>
                <c:pt idx="19">
                  <c:v>1.9136926417108301E-2</c:v>
                </c:pt>
                <c:pt idx="20">
                  <c:v>1.977269613644931E-2</c:v>
                </c:pt>
                <c:pt idx="21">
                  <c:v>2.0392709927566526E-2</c:v>
                </c:pt>
                <c:pt idx="22">
                  <c:v>2.0997973005210731E-2</c:v>
                </c:pt>
                <c:pt idx="23">
                  <c:v>2.1589385704896782E-2</c:v>
                </c:pt>
                <c:pt idx="24">
                  <c:v>2.2167758767303539E-2</c:v>
                </c:pt>
                <c:pt idx="25">
                  <c:v>2.2733825807561923E-2</c:v>
                </c:pt>
                <c:pt idx="26">
                  <c:v>2.3288253585980863E-2</c:v>
                </c:pt>
                <c:pt idx="27">
                  <c:v>2.3831650542194646E-2</c:v>
                </c:pt>
                <c:pt idx="28">
                  <c:v>2.4364573943388326E-2</c:v>
                </c:pt>
                <c:pt idx="29">
                  <c:v>2.4887535915914468E-2</c:v>
                </c:pt>
                <c:pt idx="30">
                  <c:v>2.5401008569393625E-2</c:v>
                </c:pt>
                <c:pt idx="31">
                  <c:v>2.5905428377264384E-2</c:v>
                </c:pt>
                <c:pt idx="32">
                  <c:v>2.6401199943554738E-2</c:v>
                </c:pt>
                <c:pt idx="33">
                  <c:v>2.6888699259466967E-2</c:v>
                </c:pt>
                <c:pt idx="34">
                  <c:v>2.7368276533131185E-2</c:v>
                </c:pt>
                <c:pt idx="35">
                  <c:v>2.784025866010029E-2</c:v>
                </c:pt>
                <c:pt idx="36">
                  <c:v>2.830495138974572E-2</c:v>
                </c:pt>
                <c:pt idx="37">
                  <c:v>2.8762641232875627E-2</c:v>
                </c:pt>
                <c:pt idx="38">
                  <c:v>2.9213597148041497E-2</c:v>
                </c:pt>
                <c:pt idx="39">
                  <c:v>2.965807203768437E-2</c:v>
                </c:pt>
                <c:pt idx="40">
                  <c:v>3.0096304080161965E-2</c:v>
                </c:pt>
                <c:pt idx="41">
                  <c:v>3.0528517919537933E-2</c:v>
                </c:pt>
                <c:pt idx="42">
                  <c:v>3.0954925731608528E-2</c:v>
                </c:pt>
                <c:pt idx="43">
                  <c:v>3.1375728181837474E-2</c:v>
                </c:pt>
                <c:pt idx="44">
                  <c:v>3.1791115288549325E-2</c:v>
                </c:pt>
                <c:pt idx="45">
                  <c:v>3.2201267202801434E-2</c:v>
                </c:pt>
                <c:pt idx="46">
                  <c:v>3.2606354914742376E-2</c:v>
                </c:pt>
                <c:pt idx="47">
                  <c:v>3.3006540894911278E-2</c:v>
                </c:pt>
                <c:pt idx="48">
                  <c:v>3.3401979677791911E-2</c:v>
                </c:pt>
                <c:pt idx="49">
                  <c:v>3.3792818393970699E-2</c:v>
                </c:pt>
                <c:pt idx="50">
                  <c:v>3.417919725642736E-2</c:v>
                </c:pt>
                <c:pt idx="51">
                  <c:v>3.4561250005788496E-2</c:v>
                </c:pt>
                <c:pt idx="52">
                  <c:v>3.4939104318776275E-2</c:v>
                </c:pt>
                <c:pt idx="53">
                  <c:v>3.5312882183570538E-2</c:v>
                </c:pt>
                <c:pt idx="54">
                  <c:v>3.5682700245361305E-2</c:v>
                </c:pt>
                <c:pt idx="55">
                  <c:v>3.6048670124985589E-2</c:v>
                </c:pt>
                <c:pt idx="56">
                  <c:v>3.6410898713212417E-2</c:v>
                </c:pt>
                <c:pt idx="57">
                  <c:v>3.6769488442951491E-2</c:v>
                </c:pt>
                <c:pt idx="58">
                  <c:v>3.7124537541410617E-2</c:v>
                </c:pt>
                <c:pt idx="59">
                  <c:v>3.7476140264007966E-2</c:v>
                </c:pt>
                <c:pt idx="60">
                  <c:v>3.7824387111653285E-2</c:v>
                </c:pt>
                <c:pt idx="61">
                  <c:v>3.8169365032843773E-2</c:v>
                </c:pt>
                <c:pt idx="62">
                  <c:v>3.8511157611871814E-2</c:v>
                </c:pt>
                <c:pt idx="63">
                  <c:v>3.8849845244311489E-2</c:v>
                </c:pt>
                <c:pt idx="64">
                  <c:v>3.918550530083429E-2</c:v>
                </c:pt>
                <c:pt idx="65">
                  <c:v>3.9518212280302716E-2</c:v>
                </c:pt>
                <c:pt idx="66">
                  <c:v>3.9848037952998974E-2</c:v>
                </c:pt>
                <c:pt idx="67">
                  <c:v>4.0175051494765232E-2</c:v>
                </c:pt>
                <c:pt idx="68">
                  <c:v>4.0499319612759509E-2</c:v>
                </c:pt>
                <c:pt idx="69">
                  <c:v>4.0820906663467181E-2</c:v>
                </c:pt>
                <c:pt idx="70">
                  <c:v>4.113987476354989E-2</c:v>
                </c:pt>
                <c:pt idx="71">
                  <c:v>4.1456283894062508E-2</c:v>
                </c:pt>
                <c:pt idx="72">
                  <c:v>4.1770191998522013E-2</c:v>
                </c:pt>
                <c:pt idx="73">
                  <c:v>4.2081655075270556E-2</c:v>
                </c:pt>
                <c:pt idx="74">
                  <c:v>4.2390727264537367E-2</c:v>
                </c:pt>
                <c:pt idx="75">
                  <c:v>4.2697460930570301E-2</c:v>
                </c:pt>
                <c:pt idx="76">
                  <c:v>4.300190673917717E-2</c:v>
                </c:pt>
                <c:pt idx="77">
                  <c:v>4.3304113730989156E-2</c:v>
                </c:pt>
                <c:pt idx="78">
                  <c:v>4.360412939073368E-2</c:v>
                </c:pt>
                <c:pt idx="79">
                  <c:v>4.3901999712781345E-2</c:v>
                </c:pt>
                <c:pt idx="80">
                  <c:v>4.4197769263210354E-2</c:v>
                </c:pt>
                <c:pt idx="81">
                  <c:v>4.4491481238613878E-2</c:v>
                </c:pt>
                <c:pt idx="82">
                  <c:v>4.4783177521857689E-2</c:v>
                </c:pt>
                <c:pt idx="83">
                  <c:v>4.5072898734980653E-2</c:v>
                </c:pt>
                <c:pt idx="84">
                  <c:v>4.5360684289415434E-2</c:v>
                </c:pt>
                <c:pt idx="85">
                  <c:v>4.5646572433694653E-2</c:v>
                </c:pt>
                <c:pt idx="86">
                  <c:v>4.593060029879506E-2</c:v>
                </c:pt>
                <c:pt idx="87">
                  <c:v>4.6212803941261656E-2</c:v>
                </c:pt>
                <c:pt idx="88">
                  <c:v>4.6493218384243494E-2</c:v>
                </c:pt>
                <c:pt idx="89">
                  <c:v>4.6771877656564084E-2</c:v>
                </c:pt>
                <c:pt idx="90">
                  <c:v>4.7048814829939813E-2</c:v>
                </c:pt>
                <c:pt idx="91">
                  <c:v>4.7324062054453477E-2</c:v>
                </c:pt>
                <c:pt idx="92">
                  <c:v>4.7597650592381358E-2</c:v>
                </c:pt>
                <c:pt idx="93">
                  <c:v>4.7869610850466697E-2</c:v>
                </c:pt>
                <c:pt idx="94">
                  <c:v>4.8139972410725693E-2</c:v>
                </c:pt>
                <c:pt idx="95">
                  <c:v>4.8408764059866931E-2</c:v>
                </c:pt>
                <c:pt idx="96">
                  <c:v>4.8676013817399298E-2</c:v>
                </c:pt>
                <c:pt idx="97">
                  <c:v>4.8941748962499615E-2</c:v>
                </c:pt>
                <c:pt idx="98">
                  <c:v>4.9205996059705465E-2</c:v>
                </c:pt>
                <c:pt idx="99">
                  <c:v>4.9468780983495844E-2</c:v>
                </c:pt>
                <c:pt idx="100">
                  <c:v>4.9730128941817164E-2</c:v>
                </c:pt>
                <c:pt idx="101">
                  <c:v>4.9990064498609724E-2</c:v>
                </c:pt>
                <c:pt idx="102">
                  <c:v>5.0248611595385524E-2</c:v>
                </c:pt>
                <c:pt idx="103">
                  <c:v>5.0505793571905766E-2</c:v>
                </c:pt>
                <c:pt idx="104">
                  <c:v>5.0761633186003158E-2</c:v>
                </c:pt>
                <c:pt idx="105">
                  <c:v>5.1016152632591891E-2</c:v>
                </c:pt>
                <c:pt idx="106">
                  <c:v>5.1269373561905057E-2</c:v>
                </c:pt>
                <c:pt idx="107">
                  <c:v>5.1521317096997629E-2</c:v>
                </c:pt>
                <c:pt idx="108">
                  <c:v>5.1772003850550273E-2</c:v>
                </c:pt>
                <c:pt idx="109">
                  <c:v>5.2021453941007975E-2</c:v>
                </c:pt>
                <c:pt idx="110">
                  <c:v>5.2269687008084681E-2</c:v>
                </c:pt>
                <c:pt idx="111">
                  <c:v>5.2516722227664472E-2</c:v>
                </c:pt>
                <c:pt idx="112">
                  <c:v>5.2762578326126845E-2</c:v>
                </c:pt>
                <c:pt idx="113">
                  <c:v>5.3007273594123432E-2</c:v>
                </c:pt>
                <c:pt idx="114">
                  <c:v>5.3250825899831038E-2</c:v>
                </c:pt>
                <c:pt idx="115">
                  <c:v>5.3493252701704942E-2</c:v>
                </c:pt>
                <c:pt idx="116">
                  <c:v>5.3734571060755257E-2</c:v>
                </c:pt>
                <c:pt idx="117">
                  <c:v>5.397479765236754E-2</c:v>
                </c:pt>
                <c:pt idx="118">
                  <c:v>5.4213948777688016E-2</c:v>
                </c:pt>
                <c:pt idx="119">
                  <c:v>5.4452040374592794E-2</c:v>
                </c:pt>
                <c:pt idx="120">
                  <c:v>5.4689088028258899E-2</c:v>
                </c:pt>
                <c:pt idx="121">
                  <c:v>5.492510698135511E-2</c:v>
                </c:pt>
                <c:pt idx="122">
                  <c:v>5.5160112143868158E-2</c:v>
                </c:pt>
                <c:pt idx="123">
                  <c:v>5.5394118102580679E-2</c:v>
                </c:pt>
                <c:pt idx="124">
                  <c:v>5.5627139130215185E-2</c:v>
                </c:pt>
                <c:pt idx="125">
                  <c:v>5.58591891942583E-2</c:v>
                </c:pt>
                <c:pt idx="126">
                  <c:v>5.6090281965478855E-2</c:v>
                </c:pt>
                <c:pt idx="127">
                  <c:v>5.6320430826152096E-2</c:v>
                </c:pt>
                <c:pt idx="128">
                  <c:v>5.6549648878002526E-2</c:v>
                </c:pt>
                <c:pt idx="129">
                  <c:v>5.6777948949876825E-2</c:v>
                </c:pt>
                <c:pt idx="130">
                  <c:v>5.7005343605157521E-2</c:v>
                </c:pt>
                <c:pt idx="131">
                  <c:v>5.7231845148928373E-2</c:v>
                </c:pt>
                <c:pt idx="132">
                  <c:v>5.7457465634900923E-2</c:v>
                </c:pt>
                <c:pt idx="133">
                  <c:v>5.768221687211196E-2</c:v>
                </c:pt>
                <c:pt idx="134">
                  <c:v>5.7906110431401127E-2</c:v>
                </c:pt>
                <c:pt idx="135">
                  <c:v>5.8129157651676755E-2</c:v>
                </c:pt>
                <c:pt idx="136">
                  <c:v>5.8351369645978791E-2</c:v>
                </c:pt>
                <c:pt idx="137">
                  <c:v>5.85727573073462E-2</c:v>
                </c:pt>
                <c:pt idx="138">
                  <c:v>5.8793331314496711E-2</c:v>
                </c:pt>
                <c:pt idx="139">
                  <c:v>5.9013102137325711E-2</c:v>
                </c:pt>
                <c:pt idx="140">
                  <c:v>5.9232080042231586E-2</c:v>
                </c:pt>
                <c:pt idx="141">
                  <c:v>5.9450275097273526E-2</c:v>
                </c:pt>
                <c:pt idx="142">
                  <c:v>5.9667697177168612E-2</c:v>
                </c:pt>
                <c:pt idx="143">
                  <c:v>5.9884355968133747E-2</c:v>
                </c:pt>
                <c:pt idx="144">
                  <c:v>6.0100260972578361E-2</c:v>
                </c:pt>
                <c:pt idx="145">
                  <c:v>6.0315421513653301E-2</c:v>
                </c:pt>
                <c:pt idx="146">
                  <c:v>6.0529846739661247E-2</c:v>
                </c:pt>
                <c:pt idx="147">
                  <c:v>6.074354562833352E-2</c:v>
                </c:pt>
                <c:pt idx="148">
                  <c:v>6.0956526990978317E-2</c:v>
                </c:pt>
                <c:pt idx="149">
                  <c:v>6.1168799476504672E-2</c:v>
                </c:pt>
                <c:pt idx="150">
                  <c:v>6.1380371575326963E-2</c:v>
                </c:pt>
                <c:pt idx="151">
                  <c:v>6.1591251623153778E-2</c:v>
                </c:pt>
                <c:pt idx="152">
                  <c:v>6.1801447804665489E-2</c:v>
                </c:pt>
                <c:pt idx="153">
                  <c:v>6.2010968157084498E-2</c:v>
                </c:pt>
                <c:pt idx="154">
                  <c:v>6.2219820573641338E-2</c:v>
                </c:pt>
                <c:pt idx="155">
                  <c:v>6.2428012806941074E-2</c:v>
                </c:pt>
                <c:pt idx="156">
                  <c:v>6.2635552472232653E-2</c:v>
                </c:pt>
                <c:pt idx="157">
                  <c:v>6.2842447050585046E-2</c:v>
                </c:pt>
                <c:pt idx="158">
                  <c:v>6.3048703891972965E-2</c:v>
                </c:pt>
                <c:pt idx="159">
                  <c:v>6.3254330218275562E-2</c:v>
                </c:pt>
                <c:pt idx="160">
                  <c:v>6.3459333126190703E-2</c:v>
                </c:pt>
                <c:pt idx="161">
                  <c:v>6.3663719590067891E-2</c:v>
                </c:pt>
                <c:pt idx="162">
                  <c:v>6.3867496464662443E-2</c:v>
                </c:pt>
                <c:pt idx="163">
                  <c:v>6.4070670487813411E-2</c:v>
                </c:pt>
                <c:pt idx="164">
                  <c:v>6.4273248283048007E-2</c:v>
                </c:pt>
                <c:pt idx="165">
                  <c:v>6.447523636211458E-2</c:v>
                </c:pt>
                <c:pt idx="166">
                  <c:v>6.4676641127446935E-2</c:v>
                </c:pt>
                <c:pt idx="167">
                  <c:v>6.4877468874561736E-2</c:v>
                </c:pt>
                <c:pt idx="168">
                  <c:v>6.5077725794391278E-2</c:v>
                </c:pt>
                <c:pt idx="169">
                  <c:v>6.52774179755541E-2</c:v>
                </c:pt>
                <c:pt idx="170">
                  <c:v>6.5476551406564804E-2</c:v>
                </c:pt>
                <c:pt idx="171">
                  <c:v>6.5675131977985288E-2</c:v>
                </c:pt>
                <c:pt idx="172">
                  <c:v>6.5873165484519353E-2</c:v>
                </c:pt>
                <c:pt idx="173">
                  <c:v>6.6070657627052304E-2</c:v>
                </c:pt>
                <c:pt idx="174">
                  <c:v>6.6267614014637141E-2</c:v>
                </c:pt>
                <c:pt idx="175">
                  <c:v>6.6464040166429386E-2</c:v>
                </c:pt>
                <c:pt idx="176">
                  <c:v>6.6659941513571658E-2</c:v>
                </c:pt>
                <c:pt idx="177">
                  <c:v>6.6855323401029801E-2</c:v>
                </c:pt>
                <c:pt idx="178">
                  <c:v>6.705019108938215E-2</c:v>
                </c:pt>
                <c:pt idx="179">
                  <c:v>6.7244549756563063E-2</c:v>
                </c:pt>
                <c:pt idx="180">
                  <c:v>6.7438404499562232E-2</c:v>
                </c:pt>
                <c:pt idx="181">
                  <c:v>6.7631760336081218E-2</c:v>
                </c:pt>
                <c:pt idx="182">
                  <c:v>6.7824622206148349E-2</c:v>
                </c:pt>
                <c:pt idx="183">
                  <c:v>6.8016994973693165E-2</c:v>
                </c:pt>
                <c:pt idx="184">
                  <c:v>6.8208883428081929E-2</c:v>
                </c:pt>
                <c:pt idx="185">
                  <c:v>6.8400292285614769E-2</c:v>
                </c:pt>
                <c:pt idx="186">
                  <c:v>6.8591226190986329E-2</c:v>
                </c:pt>
                <c:pt idx="187">
                  <c:v>6.8781689718710307E-2</c:v>
                </c:pt>
                <c:pt idx="188">
                  <c:v>6.8971687374509344E-2</c:v>
                </c:pt>
                <c:pt idx="189">
                  <c:v>6.9161223596671054E-2</c:v>
                </c:pt>
                <c:pt idx="190">
                  <c:v>6.9350302757371377E-2</c:v>
                </c:pt>
                <c:pt idx="191">
                  <c:v>6.9538929163966062E-2</c:v>
                </c:pt>
                <c:pt idx="192">
                  <c:v>6.9727107060250954E-2</c:v>
                </c:pt>
                <c:pt idx="193">
                  <c:v>6.9914840627692529E-2</c:v>
                </c:pt>
                <c:pt idx="194">
                  <c:v>7.0102133986629081E-2</c:v>
                </c:pt>
                <c:pt idx="195">
                  <c:v>7.0288991197443473E-2</c:v>
                </c:pt>
                <c:pt idx="196">
                  <c:v>7.0475416261708182E-2</c:v>
                </c:pt>
                <c:pt idx="197">
                  <c:v>7.0661413123303846E-2</c:v>
                </c:pt>
                <c:pt idx="198">
                  <c:v>7.0846985669511309E-2</c:v>
                </c:pt>
                <c:pt idx="199">
                  <c:v>7.1032137732078629E-2</c:v>
                </c:pt>
                <c:pt idx="200">
                  <c:v>7.1216873088263119E-2</c:v>
                </c:pt>
                <c:pt idx="201">
                  <c:v>7.1401195461849629E-2</c:v>
                </c:pt>
                <c:pt idx="202">
                  <c:v>7.1585108524145347E-2</c:v>
                </c:pt>
                <c:pt idx="203">
                  <c:v>7.1768615894952009E-2</c:v>
                </c:pt>
                <c:pt idx="204">
                  <c:v>7.1951721143515793E-2</c:v>
                </c:pt>
                <c:pt idx="205">
                  <c:v>7.2134427789455932E-2</c:v>
                </c:pt>
                <c:pt idx="206">
                  <c:v>7.2316739303672287E-2</c:v>
                </c:pt>
                <c:pt idx="207">
                  <c:v>7.2498659109232616E-2</c:v>
                </c:pt>
                <c:pt idx="208">
                  <c:v>7.2680190582239901E-2</c:v>
                </c:pt>
                <c:pt idx="209">
                  <c:v>7.2861337052680442E-2</c:v>
                </c:pt>
                <c:pt idx="210">
                  <c:v>7.3042101805253251E-2</c:v>
                </c:pt>
                <c:pt idx="211">
                  <c:v>7.3222488080180975E-2</c:v>
                </c:pt>
                <c:pt idx="212">
                  <c:v>7.3402499074003008E-2</c:v>
                </c:pt>
                <c:pt idx="213">
                  <c:v>7.3582137940351372E-2</c:v>
                </c:pt>
                <c:pt idx="214">
                  <c:v>7.376140779070961E-2</c:v>
                </c:pt>
                <c:pt idx="215">
                  <c:v>7.3940311695155192E-2</c:v>
                </c:pt>
                <c:pt idx="216">
                  <c:v>7.4118852683085795E-2</c:v>
                </c:pt>
                <c:pt idx="217">
                  <c:v>7.4297033743930124E-2</c:v>
                </c:pt>
                <c:pt idx="218">
                  <c:v>7.4474857827843383E-2</c:v>
                </c:pt>
                <c:pt idx="219">
                  <c:v>7.4652327846387784E-2</c:v>
                </c:pt>
                <c:pt idx="220">
                  <c:v>7.482944667319881E-2</c:v>
                </c:pt>
                <c:pt idx="221">
                  <c:v>7.5006217144637122E-2</c:v>
                </c:pt>
                <c:pt idx="222">
                  <c:v>7.5182642060426852E-2</c:v>
                </c:pt>
                <c:pt idx="223">
                  <c:v>7.5358724184280482E-2</c:v>
                </c:pt>
                <c:pt idx="224">
                  <c:v>7.5534466244510517E-2</c:v>
                </c:pt>
                <c:pt idx="225">
                  <c:v>7.5709870934628457E-2</c:v>
                </c:pt>
                <c:pt idx="226">
                  <c:v>7.5884940913931373E-2</c:v>
                </c:pt>
                <c:pt idx="227">
                  <c:v>7.6059678808076306E-2</c:v>
                </c:pt>
                <c:pt idx="228">
                  <c:v>7.6234087209642767E-2</c:v>
                </c:pt>
                <c:pt idx="229">
                  <c:v>7.6408168678683705E-2</c:v>
                </c:pt>
                <c:pt idx="230">
                  <c:v>7.6581925743265333E-2</c:v>
                </c:pt>
                <c:pt idx="231">
                  <c:v>7.6755360899995739E-2</c:v>
                </c:pt>
                <c:pt idx="232">
                  <c:v>7.6928476614542843E-2</c:v>
                </c:pt>
                <c:pt idx="233">
                  <c:v>7.7101275322142004E-2</c:v>
                </c:pt>
                <c:pt idx="234">
                  <c:v>7.7273759428093128E-2</c:v>
                </c:pt>
                <c:pt idx="235">
                  <c:v>7.7445931308248145E-2</c:v>
                </c:pt>
                <c:pt idx="236">
                  <c:v>7.7617793309488342E-2</c:v>
                </c:pt>
                <c:pt idx="237">
                  <c:v>7.7789347750192472E-2</c:v>
                </c:pt>
                <c:pt idx="238">
                  <c:v>7.7960596920695513E-2</c:v>
                </c:pt>
                <c:pt idx="239">
                  <c:v>7.813154308373825E-2</c:v>
                </c:pt>
                <c:pt idx="240">
                  <c:v>7.830218847490808E-2</c:v>
                </c:pt>
                <c:pt idx="241">
                  <c:v>7.8472535303071092E-2</c:v>
                </c:pt>
                <c:pt idx="242">
                  <c:v>7.8642585750795857E-2</c:v>
                </c:pt>
                <c:pt idx="243">
                  <c:v>7.8812341974768718E-2</c:v>
                </c:pt>
                <c:pt idx="244">
                  <c:v>7.8981806106201216E-2</c:v>
                </c:pt>
                <c:pt idx="245">
                  <c:v>7.9150980251229491E-2</c:v>
                </c:pt>
                <c:pt idx="246">
                  <c:v>7.9319866491306082E-2</c:v>
                </c:pt>
                <c:pt idx="247">
                  <c:v>7.9488466883584089E-2</c:v>
                </c:pt>
                <c:pt idx="248">
                  <c:v>7.9656783461294164E-2</c:v>
                </c:pt>
                <c:pt idx="249">
                  <c:v>7.9824818234114026E-2</c:v>
                </c:pt>
                <c:pt idx="250">
                  <c:v>7.9992573188531313E-2</c:v>
                </c:pt>
                <c:pt idx="251">
                  <c:v>8.0160050288199128E-2</c:v>
                </c:pt>
                <c:pt idx="252">
                  <c:v>8.0327251474285363E-2</c:v>
                </c:pt>
                <c:pt idx="253">
                  <c:v>8.0494178665814917E-2</c:v>
                </c:pt>
                <c:pt idx="254">
                  <c:v>8.0660833760006087E-2</c:v>
                </c:pt>
                <c:pt idx="255">
                  <c:v>8.0827218632600104E-2</c:v>
                </c:pt>
                <c:pt idx="256">
                  <c:v>8.0993335138184894E-2</c:v>
                </c:pt>
                <c:pt idx="257">
                  <c:v>8.115918511051276E-2</c:v>
                </c:pt>
                <c:pt idx="258">
                  <c:v>8.132477036281216E-2</c:v>
                </c:pt>
                <c:pt idx="259">
                  <c:v>8.1490092688093749E-2</c:v>
                </c:pt>
                <c:pt idx="260">
                  <c:v>8.1655153859450699E-2</c:v>
                </c:pt>
                <c:pt idx="261">
                  <c:v>8.1819955630353755E-2</c:v>
                </c:pt>
                <c:pt idx="262">
                  <c:v>8.1984499734940777E-2</c:v>
                </c:pt>
                <c:pt idx="263">
                  <c:v>8.214878788830092E-2</c:v>
                </c:pt>
                <c:pt idx="264">
                  <c:v>8.2312821786753851E-2</c:v>
                </c:pt>
                <c:pt idx="265">
                  <c:v>8.2476603108123783E-2</c:v>
                </c:pt>
                <c:pt idx="266">
                  <c:v>8.2640133512008759E-2</c:v>
                </c:pt>
                <c:pt idx="267">
                  <c:v>8.280341464004487E-2</c:v>
                </c:pt>
                <c:pt idx="268">
                  <c:v>8.2966448116165908E-2</c:v>
                </c:pt>
                <c:pt idx="269">
                  <c:v>8.3129235546858304E-2</c:v>
                </c:pt>
                <c:pt idx="270">
                  <c:v>8.3291778521411758E-2</c:v>
                </c:pt>
                <c:pt idx="271">
                  <c:v>8.3454078612165097E-2</c:v>
                </c:pt>
                <c:pt idx="272">
                  <c:v>8.3616137374748017E-2</c:v>
                </c:pt>
                <c:pt idx="273">
                  <c:v>8.3777956348318569E-2</c:v>
                </c:pt>
                <c:pt idx="274">
                  <c:v>8.3939537055796404E-2</c:v>
                </c:pt>
                <c:pt idx="275">
                  <c:v>8.4100881004091993E-2</c:v>
                </c:pt>
                <c:pt idx="276">
                  <c:v>8.4261989684331864E-2</c:v>
                </c:pt>
                <c:pt idx="277">
                  <c:v>8.4422864572079856E-2</c:v>
                </c:pt>
                <c:pt idx="278">
                  <c:v>8.4583507127554705E-2</c:v>
                </c:pt>
                <c:pt idx="279">
                  <c:v>8.4743918795843698E-2</c:v>
                </c:pt>
                <c:pt idx="280">
                  <c:v>8.4904101007112778E-2</c:v>
                </c:pt>
                <c:pt idx="281">
                  <c:v>8.5064055176812939E-2</c:v>
                </c:pt>
                <c:pt idx="282">
                  <c:v>8.5223782705883253E-2</c:v>
                </c:pt>
                <c:pt idx="283">
                  <c:v>8.538328498095038E-2</c:v>
                </c:pt>
                <c:pt idx="284">
                  <c:v>8.5542563374524566E-2</c:v>
                </c:pt>
                <c:pt idx="285">
                  <c:v>8.5701619245192429E-2</c:v>
                </c:pt>
                <c:pt idx="286">
                  <c:v>8.5860453937806613E-2</c:v>
                </c:pt>
                <c:pt idx="287">
                  <c:v>8.6019068783672076E-2</c:v>
                </c:pt>
                <c:pt idx="288">
                  <c:v>8.6177465100729267E-2</c:v>
                </c:pt>
                <c:pt idx="289">
                  <c:v>8.6335644193734323E-2</c:v>
                </c:pt>
                <c:pt idx="290">
                  <c:v>8.6493607354436328E-2</c:v>
                </c:pt>
                <c:pt idx="291">
                  <c:v>8.665135586175142E-2</c:v>
                </c:pt>
                <c:pt idx="292">
                  <c:v>8.6808890981934173E-2</c:v>
                </c:pt>
                <c:pt idx="293">
                  <c:v>8.6966213968746098E-2</c:v>
                </c:pt>
                <c:pt idx="294">
                  <c:v>8.712332606362154E-2</c:v>
                </c:pt>
                <c:pt idx="295">
                  <c:v>8.7280228495830448E-2</c:v>
                </c:pt>
                <c:pt idx="296">
                  <c:v>8.7436922482638971E-2</c:v>
                </c:pt>
                <c:pt idx="297">
                  <c:v>8.7593409229467067E-2</c:v>
                </c:pt>
                <c:pt idx="298">
                  <c:v>8.7749689930043798E-2</c:v>
                </c:pt>
                <c:pt idx="299">
                  <c:v>8.790576576655991E-2</c:v>
                </c:pt>
                <c:pt idx="300">
                  <c:v>8.8061637909818136E-2</c:v>
                </c:pt>
                <c:pt idx="301">
                  <c:v>8.8217307519380922E-2</c:v>
                </c:pt>
                <c:pt idx="302">
                  <c:v>8.8372775743715881E-2</c:v>
                </c:pt>
                <c:pt idx="303">
                  <c:v>8.8528043720338914E-2</c:v>
                </c:pt>
                <c:pt idx="304">
                  <c:v>8.8683112575954917E-2</c:v>
                </c:pt>
                <c:pt idx="305">
                  <c:v>8.8837983426596503E-2</c:v>
                </c:pt>
                <c:pt idx="306">
                  <c:v>8.8992657377760284E-2</c:v>
                </c:pt>
                <c:pt idx="307">
                  <c:v>8.9147135524541135E-2</c:v>
                </c:pt>
                <c:pt idx="308">
                  <c:v>8.930141895176423E-2</c:v>
                </c:pt>
                <c:pt idx="309">
                  <c:v>8.9455508734115119E-2</c:v>
                </c:pt>
                <c:pt idx="310">
                  <c:v>8.9609405936267747E-2</c:v>
                </c:pt>
                <c:pt idx="311">
                  <c:v>8.9763111613010385E-2</c:v>
                </c:pt>
                <c:pt idx="312">
                  <c:v>8.9916626809369724E-2</c:v>
                </c:pt>
                <c:pt idx="313">
                  <c:v>9.0069952560732844E-2</c:v>
                </c:pt>
                <c:pt idx="314">
                  <c:v>9.0223089892967609E-2</c:v>
                </c:pt>
                <c:pt idx="315">
                  <c:v>9.037603982254086E-2</c:v>
                </c:pt>
                <c:pt idx="316">
                  <c:v>9.0528803356635074E-2</c:v>
                </c:pt>
                <c:pt idx="317">
                  <c:v>9.068138149326295E-2</c:v>
                </c:pt>
                <c:pt idx="318">
                  <c:v>9.0833775221380544E-2</c:v>
                </c:pt>
                <c:pt idx="319">
                  <c:v>9.0985985520998472E-2</c:v>
                </c:pt>
                <c:pt idx="320">
                  <c:v>9.1138013363291415E-2</c:v>
                </c:pt>
                <c:pt idx="321">
                  <c:v>9.128985971070612E-2</c:v>
                </c:pt>
                <c:pt idx="322">
                  <c:v>9.1441525517067662E-2</c:v>
                </c:pt>
                <c:pt idx="323">
                  <c:v>9.1593011727683984E-2</c:v>
                </c:pt>
                <c:pt idx="324">
                  <c:v>9.174431927944908E-2</c:v>
                </c:pt>
                <c:pt idx="325">
                  <c:v>9.1895449100944632E-2</c:v>
                </c:pt>
                <c:pt idx="326">
                  <c:v>9.2046402112539838E-2</c:v>
                </c:pt>
                <c:pt idx="327">
                  <c:v>9.2197179226490081E-2</c:v>
                </c:pt>
                <c:pt idx="328">
                  <c:v>9.2347781347033905E-2</c:v>
                </c:pt>
                <c:pt idx="329">
                  <c:v>9.2498209370488763E-2</c:v>
                </c:pt>
                <c:pt idx="330">
                  <c:v>9.2648464185345045E-2</c:v>
                </c:pt>
                <c:pt idx="331">
                  <c:v>9.2798546672359095E-2</c:v>
                </c:pt>
                <c:pt idx="332">
                  <c:v>9.2948457704644466E-2</c:v>
                </c:pt>
                <c:pt idx="333">
                  <c:v>9.3098198147762226E-2</c:v>
                </c:pt>
                <c:pt idx="334">
                  <c:v>9.3247768859809538E-2</c:v>
                </c:pt>
                <c:pt idx="335">
                  <c:v>9.3397170691507381E-2</c:v>
                </c:pt>
                <c:pt idx="336">
                  <c:v>9.3546404486286594E-2</c:v>
                </c:pt>
                <c:pt idx="337">
                  <c:v>9.3695471080372919E-2</c:v>
                </c:pt>
                <c:pt idx="338">
                  <c:v>9.3844371302870766E-2</c:v>
                </c:pt>
                <c:pt idx="339">
                  <c:v>9.3993105975845662E-2</c:v>
                </c:pt>
                <c:pt idx="340">
                  <c:v>9.4141675914405684E-2</c:v>
                </c:pt>
                <c:pt idx="341">
                  <c:v>9.4290081926781566E-2</c:v>
                </c:pt>
                <c:pt idx="342">
                  <c:v>9.4438324814405783E-2</c:v>
                </c:pt>
                <c:pt idx="343">
                  <c:v>9.4586405371990423E-2</c:v>
                </c:pt>
                <c:pt idx="344">
                  <c:v>9.4734324387603902E-2</c:v>
                </c:pt>
                <c:pt idx="345">
                  <c:v>9.4882082642746876E-2</c:v>
                </c:pt>
                <c:pt idx="346">
                  <c:v>9.5029680912426598E-2</c:v>
                </c:pt>
                <c:pt idx="347">
                  <c:v>9.5177119965230705E-2</c:v>
                </c:pt>
                <c:pt idx="348">
                  <c:v>9.5324400563399594E-2</c:v>
                </c:pt>
                <c:pt idx="349">
                  <c:v>9.5471523462898139E-2</c:v>
                </c:pt>
                <c:pt idx="350">
                  <c:v>9.5618489413485913E-2</c:v>
                </c:pt>
                <c:pt idx="351">
                  <c:v>9.5765299158787023E-2</c:v>
                </c:pt>
                <c:pt idx="352">
                  <c:v>9.5911953436358485E-2</c:v>
                </c:pt>
                <c:pt idx="353">
                  <c:v>9.6058452977757863E-2</c:v>
                </c:pt>
                <c:pt idx="354">
                  <c:v>9.6204798508609968E-2</c:v>
                </c:pt>
                <c:pt idx="355">
                  <c:v>9.6350990748672607E-2</c:v>
                </c:pt>
                <c:pt idx="356">
                  <c:v>9.6497030411901344E-2</c:v>
                </c:pt>
                <c:pt idx="357">
                  <c:v>9.6642918206513578E-2</c:v>
                </c:pt>
                <c:pt idx="358">
                  <c:v>9.678865483505153E-2</c:v>
                </c:pt>
                <c:pt idx="359">
                  <c:v>9.6934240994444434E-2</c:v>
                </c:pt>
                <c:pt idx="360">
                  <c:v>9.7079677376069984E-2</c:v>
                </c:pt>
                <c:pt idx="361">
                  <c:v>9.7224964665814692E-2</c:v>
                </c:pt>
                <c:pt idx="362">
                  <c:v>9.7370103544133821E-2</c:v>
                </c:pt>
                <c:pt idx="363">
                  <c:v>9.751509468611011E-2</c:v>
                </c:pt>
                <c:pt idx="364">
                  <c:v>9.7659938761511869E-2</c:v>
                </c:pt>
                <c:pt idx="365">
                  <c:v>9.7804636434850364E-2</c:v>
                </c:pt>
                <c:pt idx="366">
                  <c:v>9.7949188365436368E-2</c:v>
                </c:pt>
                <c:pt idx="367">
                  <c:v>9.8093595207435866E-2</c:v>
                </c:pt>
                <c:pt idx="368">
                  <c:v>9.8237857609925136E-2</c:v>
                </c:pt>
                <c:pt idx="369">
                  <c:v>9.8381976216945097E-2</c:v>
                </c:pt>
                <c:pt idx="370">
                  <c:v>9.8525951667554845E-2</c:v>
                </c:pt>
                <c:pt idx="371">
                  <c:v>9.8669784595884491E-2</c:v>
                </c:pt>
                <c:pt idx="372">
                  <c:v>9.8813475631187447E-2</c:v>
                </c:pt>
                <c:pt idx="373">
                  <c:v>9.8957025397891751E-2</c:v>
                </c:pt>
                <c:pt idx="374">
                  <c:v>9.9100434515651023E-2</c:v>
                </c:pt>
                <c:pt idx="375">
                  <c:v>9.9243703599394495E-2</c:v>
                </c:pt>
                <c:pt idx="376">
                  <c:v>9.938683325937657E-2</c:v>
                </c:pt>
                <c:pt idx="377">
                  <c:v>9.9529824101225572E-2</c:v>
                </c:pt>
                <c:pt idx="378">
                  <c:v>9.9672676725992046E-2</c:v>
                </c:pt>
                <c:pt idx="379">
                  <c:v>9.9815391730196212E-2</c:v>
                </c:pt>
                <c:pt idx="380">
                  <c:v>9.9957969705875047E-2</c:v>
                </c:pt>
                <c:pt idx="381">
                  <c:v>0.10010041124062849</c:v>
                </c:pt>
                <c:pt idx="382">
                  <c:v>0.10024271691766529</c:v>
                </c:pt>
                <c:pt idx="383">
                  <c:v>0.10038488731584816</c:v>
                </c:pt>
                <c:pt idx="384">
                  <c:v>0.10052692300973827</c:v>
                </c:pt>
                <c:pt idx="385">
                  <c:v>0.10066882456963935</c:v>
                </c:pt>
                <c:pt idx="386">
                  <c:v>0.10081059256164111</c:v>
                </c:pt>
                <c:pt idx="387">
                  <c:v>0.1009522275476621</c:v>
                </c:pt>
                <c:pt idx="388">
                  <c:v>0.10109373008549201</c:v>
                </c:pt>
                <c:pt idx="389">
                  <c:v>0.10123510072883364</c:v>
                </c:pt>
                <c:pt idx="390">
                  <c:v>0.10137634002734401</c:v>
                </c:pt>
                <c:pt idx="391">
                  <c:v>0.10151744852667519</c:v>
                </c:pt>
                <c:pt idx="392">
                  <c:v>0.10165842676851454</c:v>
                </c:pt>
                <c:pt idx="393">
                  <c:v>0.10179927529062444</c:v>
                </c:pt>
                <c:pt idx="394">
                  <c:v>0.10193999462688155</c:v>
                </c:pt>
                <c:pt idx="395">
                  <c:v>0.10208058530731549</c:v>
                </c:pt>
                <c:pt idx="396">
                  <c:v>0.10222104785814722</c:v>
                </c:pt>
                <c:pt idx="397">
                  <c:v>0.10236138280182669</c:v>
                </c:pt>
                <c:pt idx="398">
                  <c:v>0.1025015906570703</c:v>
                </c:pt>
                <c:pt idx="399">
                  <c:v>0.10264167193889764</c:v>
                </c:pt>
                <c:pt idx="400">
                  <c:v>0.10278162715866797</c:v>
                </c:pt>
                <c:pt idx="401">
                  <c:v>0.10292145682411614</c:v>
                </c:pt>
              </c:numCache>
            </c:numRef>
          </c:xVal>
          <c:yVal>
            <c:numRef>
              <c:f>'Beregninger scenarie 1'!$K$1538:$K$1939</c:f>
              <c:numCache>
                <c:formatCode>General</c:formatCode>
                <c:ptCount val="402"/>
                <c:pt idx="0">
                  <c:v>0</c:v>
                </c:pt>
                <c:pt idx="1">
                  <c:v>0</c:v>
                </c:pt>
                <c:pt idx="2">
                  <c:v>0.01</c:v>
                </c:pt>
                <c:pt idx="3">
                  <c:v>0.02</c:v>
                </c:pt>
                <c:pt idx="4">
                  <c:v>0.03</c:v>
                </c:pt>
                <c:pt idx="5">
                  <c:v>0.04</c:v>
                </c:pt>
                <c:pt idx="6">
                  <c:v>0.05</c:v>
                </c:pt>
                <c:pt idx="7">
                  <c:v>6.0000000000000005E-2</c:v>
                </c:pt>
                <c:pt idx="8">
                  <c:v>7.0000000000000007E-2</c:v>
                </c:pt>
                <c:pt idx="9">
                  <c:v>0.08</c:v>
                </c:pt>
                <c:pt idx="10">
                  <c:v>0.09</c:v>
                </c:pt>
                <c:pt idx="11">
                  <c:v>9.9999999999999992E-2</c:v>
                </c:pt>
                <c:pt idx="12">
                  <c:v>0.10999999999999999</c:v>
                </c:pt>
                <c:pt idx="13">
                  <c:v>0.11999999999999998</c:v>
                </c:pt>
                <c:pt idx="14">
                  <c:v>0.12999999999999998</c:v>
                </c:pt>
                <c:pt idx="15">
                  <c:v>0.13999999999999999</c:v>
                </c:pt>
                <c:pt idx="16">
                  <c:v>0.15</c:v>
                </c:pt>
                <c:pt idx="17">
                  <c:v>0.16</c:v>
                </c:pt>
                <c:pt idx="18">
                  <c:v>0.17</c:v>
                </c:pt>
                <c:pt idx="19">
                  <c:v>0.18000000000000002</c:v>
                </c:pt>
                <c:pt idx="20">
                  <c:v>0.19000000000000003</c:v>
                </c:pt>
                <c:pt idx="21">
                  <c:v>0.20000000000000004</c:v>
                </c:pt>
                <c:pt idx="22">
                  <c:v>0.21000000000000005</c:v>
                </c:pt>
                <c:pt idx="23">
                  <c:v>0.22000000000000006</c:v>
                </c:pt>
                <c:pt idx="24">
                  <c:v>0.23000000000000007</c:v>
                </c:pt>
                <c:pt idx="25">
                  <c:v>0.24000000000000007</c:v>
                </c:pt>
                <c:pt idx="26">
                  <c:v>0.25000000000000006</c:v>
                </c:pt>
                <c:pt idx="27">
                  <c:v>0.26000000000000006</c:v>
                </c:pt>
                <c:pt idx="28">
                  <c:v>0.27000000000000007</c:v>
                </c:pt>
                <c:pt idx="29">
                  <c:v>0.28000000000000008</c:v>
                </c:pt>
                <c:pt idx="30">
                  <c:v>0.29000000000000009</c:v>
                </c:pt>
                <c:pt idx="31">
                  <c:v>0.3000000000000001</c:v>
                </c:pt>
                <c:pt idx="32">
                  <c:v>0.31000000000000011</c:v>
                </c:pt>
                <c:pt idx="33">
                  <c:v>0.32000000000000012</c:v>
                </c:pt>
                <c:pt idx="34">
                  <c:v>0.33000000000000013</c:v>
                </c:pt>
                <c:pt idx="35">
                  <c:v>0.34000000000000014</c:v>
                </c:pt>
                <c:pt idx="36">
                  <c:v>0.35000000000000014</c:v>
                </c:pt>
                <c:pt idx="37">
                  <c:v>0.36000000000000015</c:v>
                </c:pt>
                <c:pt idx="38">
                  <c:v>0.37000000000000016</c:v>
                </c:pt>
                <c:pt idx="39">
                  <c:v>0.38000000000000017</c:v>
                </c:pt>
                <c:pt idx="40">
                  <c:v>0.39000000000000018</c:v>
                </c:pt>
                <c:pt idx="41">
                  <c:v>0.40000000000000019</c:v>
                </c:pt>
                <c:pt idx="42">
                  <c:v>0.4100000000000002</c:v>
                </c:pt>
                <c:pt idx="43">
                  <c:v>0.42000000000000021</c:v>
                </c:pt>
                <c:pt idx="44">
                  <c:v>0.43000000000000022</c:v>
                </c:pt>
                <c:pt idx="45">
                  <c:v>0.44000000000000022</c:v>
                </c:pt>
                <c:pt idx="46">
                  <c:v>0.45000000000000023</c:v>
                </c:pt>
                <c:pt idx="47">
                  <c:v>0.46000000000000024</c:v>
                </c:pt>
                <c:pt idx="48">
                  <c:v>0.47000000000000025</c:v>
                </c:pt>
                <c:pt idx="49">
                  <c:v>0.48000000000000026</c:v>
                </c:pt>
                <c:pt idx="50">
                  <c:v>0.49000000000000027</c:v>
                </c:pt>
                <c:pt idx="51">
                  <c:v>0.50000000000000022</c:v>
                </c:pt>
                <c:pt idx="52">
                  <c:v>0.51000000000000023</c:v>
                </c:pt>
                <c:pt idx="53">
                  <c:v>0.52000000000000024</c:v>
                </c:pt>
                <c:pt idx="54">
                  <c:v>0.53000000000000025</c:v>
                </c:pt>
                <c:pt idx="55">
                  <c:v>0.54000000000000026</c:v>
                </c:pt>
                <c:pt idx="56">
                  <c:v>0.55000000000000027</c:v>
                </c:pt>
                <c:pt idx="57">
                  <c:v>0.56000000000000028</c:v>
                </c:pt>
                <c:pt idx="58">
                  <c:v>0.57000000000000028</c:v>
                </c:pt>
                <c:pt idx="59">
                  <c:v>0.58000000000000029</c:v>
                </c:pt>
                <c:pt idx="60">
                  <c:v>0.5900000000000003</c:v>
                </c:pt>
                <c:pt idx="61">
                  <c:v>0.60000000000000031</c:v>
                </c:pt>
                <c:pt idx="62">
                  <c:v>0.61000000000000032</c:v>
                </c:pt>
                <c:pt idx="63">
                  <c:v>0.62000000000000033</c:v>
                </c:pt>
                <c:pt idx="64">
                  <c:v>0.63000000000000034</c:v>
                </c:pt>
                <c:pt idx="65">
                  <c:v>0.64000000000000035</c:v>
                </c:pt>
                <c:pt idx="66">
                  <c:v>0.65000000000000036</c:v>
                </c:pt>
                <c:pt idx="67">
                  <c:v>0.66000000000000036</c:v>
                </c:pt>
                <c:pt idx="68">
                  <c:v>0.67000000000000037</c:v>
                </c:pt>
                <c:pt idx="69">
                  <c:v>0.68000000000000038</c:v>
                </c:pt>
                <c:pt idx="70">
                  <c:v>0.69000000000000039</c:v>
                </c:pt>
                <c:pt idx="71">
                  <c:v>0.7000000000000004</c:v>
                </c:pt>
                <c:pt idx="72">
                  <c:v>0.71000000000000041</c:v>
                </c:pt>
                <c:pt idx="73">
                  <c:v>0.72000000000000042</c:v>
                </c:pt>
                <c:pt idx="74">
                  <c:v>0.73000000000000043</c:v>
                </c:pt>
                <c:pt idx="75">
                  <c:v>0.74000000000000044</c:v>
                </c:pt>
                <c:pt idx="76">
                  <c:v>0.75000000000000044</c:v>
                </c:pt>
                <c:pt idx="77">
                  <c:v>0.76000000000000045</c:v>
                </c:pt>
                <c:pt idx="78">
                  <c:v>0.77000000000000046</c:v>
                </c:pt>
                <c:pt idx="79">
                  <c:v>0.78000000000000047</c:v>
                </c:pt>
                <c:pt idx="80">
                  <c:v>0.79000000000000048</c:v>
                </c:pt>
                <c:pt idx="81">
                  <c:v>0.80000000000000049</c:v>
                </c:pt>
                <c:pt idx="82">
                  <c:v>0.8100000000000005</c:v>
                </c:pt>
                <c:pt idx="83">
                  <c:v>0.82000000000000051</c:v>
                </c:pt>
                <c:pt idx="84">
                  <c:v>0.83000000000000052</c:v>
                </c:pt>
                <c:pt idx="85">
                  <c:v>0.84000000000000052</c:v>
                </c:pt>
                <c:pt idx="86">
                  <c:v>0.85000000000000053</c:v>
                </c:pt>
                <c:pt idx="87">
                  <c:v>0.86000000000000054</c:v>
                </c:pt>
                <c:pt idx="88">
                  <c:v>0.87000000000000055</c:v>
                </c:pt>
                <c:pt idx="89">
                  <c:v>0.88000000000000056</c:v>
                </c:pt>
                <c:pt idx="90">
                  <c:v>0.89000000000000057</c:v>
                </c:pt>
                <c:pt idx="91">
                  <c:v>0.90000000000000058</c:v>
                </c:pt>
                <c:pt idx="92">
                  <c:v>0.91000000000000059</c:v>
                </c:pt>
                <c:pt idx="93">
                  <c:v>0.9200000000000006</c:v>
                </c:pt>
                <c:pt idx="94">
                  <c:v>0.9300000000000006</c:v>
                </c:pt>
                <c:pt idx="95">
                  <c:v>0.94000000000000061</c:v>
                </c:pt>
                <c:pt idx="96">
                  <c:v>0.95000000000000062</c:v>
                </c:pt>
                <c:pt idx="97">
                  <c:v>0.96000000000000063</c:v>
                </c:pt>
                <c:pt idx="98">
                  <c:v>0.97000000000000064</c:v>
                </c:pt>
                <c:pt idx="99">
                  <c:v>0.98000000000000065</c:v>
                </c:pt>
                <c:pt idx="100">
                  <c:v>0.99000000000000066</c:v>
                </c:pt>
                <c:pt idx="101">
                  <c:v>1.0000000000000007</c:v>
                </c:pt>
                <c:pt idx="102">
                  <c:v>1.0100000000000007</c:v>
                </c:pt>
                <c:pt idx="103">
                  <c:v>1.0200000000000007</c:v>
                </c:pt>
                <c:pt idx="104">
                  <c:v>1.0300000000000007</c:v>
                </c:pt>
                <c:pt idx="105">
                  <c:v>1.0400000000000007</c:v>
                </c:pt>
                <c:pt idx="106">
                  <c:v>1.0500000000000007</c:v>
                </c:pt>
                <c:pt idx="107">
                  <c:v>1.0600000000000007</c:v>
                </c:pt>
                <c:pt idx="108">
                  <c:v>1.0700000000000007</c:v>
                </c:pt>
                <c:pt idx="109">
                  <c:v>1.0800000000000007</c:v>
                </c:pt>
                <c:pt idx="110">
                  <c:v>1.0900000000000007</c:v>
                </c:pt>
                <c:pt idx="111">
                  <c:v>1.1000000000000008</c:v>
                </c:pt>
                <c:pt idx="112">
                  <c:v>1.1100000000000008</c:v>
                </c:pt>
                <c:pt idx="113">
                  <c:v>1.1200000000000008</c:v>
                </c:pt>
                <c:pt idx="114">
                  <c:v>1.1300000000000008</c:v>
                </c:pt>
                <c:pt idx="115">
                  <c:v>1.1400000000000008</c:v>
                </c:pt>
                <c:pt idx="116">
                  <c:v>1.1500000000000008</c:v>
                </c:pt>
                <c:pt idx="117">
                  <c:v>1.1600000000000008</c:v>
                </c:pt>
                <c:pt idx="118">
                  <c:v>1.1700000000000008</c:v>
                </c:pt>
                <c:pt idx="119">
                  <c:v>1.1800000000000008</c:v>
                </c:pt>
                <c:pt idx="120">
                  <c:v>1.1900000000000008</c:v>
                </c:pt>
                <c:pt idx="121">
                  <c:v>1.2000000000000008</c:v>
                </c:pt>
                <c:pt idx="122">
                  <c:v>1.2100000000000009</c:v>
                </c:pt>
                <c:pt idx="123">
                  <c:v>1.2200000000000009</c:v>
                </c:pt>
                <c:pt idx="124">
                  <c:v>1.2300000000000009</c:v>
                </c:pt>
                <c:pt idx="125">
                  <c:v>1.2400000000000009</c:v>
                </c:pt>
                <c:pt idx="126">
                  <c:v>1.2500000000000009</c:v>
                </c:pt>
                <c:pt idx="127">
                  <c:v>1.2600000000000009</c:v>
                </c:pt>
                <c:pt idx="128">
                  <c:v>1.2700000000000009</c:v>
                </c:pt>
                <c:pt idx="129">
                  <c:v>1.2800000000000009</c:v>
                </c:pt>
                <c:pt idx="130">
                  <c:v>1.2900000000000009</c:v>
                </c:pt>
                <c:pt idx="131">
                  <c:v>1.3000000000000009</c:v>
                </c:pt>
                <c:pt idx="132">
                  <c:v>1.3100000000000009</c:v>
                </c:pt>
                <c:pt idx="133">
                  <c:v>1.320000000000001</c:v>
                </c:pt>
                <c:pt idx="134">
                  <c:v>1.330000000000001</c:v>
                </c:pt>
                <c:pt idx="135">
                  <c:v>1.340000000000001</c:v>
                </c:pt>
                <c:pt idx="136">
                  <c:v>1.350000000000001</c:v>
                </c:pt>
                <c:pt idx="137">
                  <c:v>1.360000000000001</c:v>
                </c:pt>
                <c:pt idx="138">
                  <c:v>1.370000000000001</c:v>
                </c:pt>
                <c:pt idx="139">
                  <c:v>1.380000000000001</c:v>
                </c:pt>
                <c:pt idx="140">
                  <c:v>1.390000000000001</c:v>
                </c:pt>
                <c:pt idx="141">
                  <c:v>1.400000000000001</c:v>
                </c:pt>
                <c:pt idx="142">
                  <c:v>1.410000000000001</c:v>
                </c:pt>
                <c:pt idx="143">
                  <c:v>1.420000000000001</c:v>
                </c:pt>
                <c:pt idx="144">
                  <c:v>1.430000000000001</c:v>
                </c:pt>
                <c:pt idx="145">
                  <c:v>1.4400000000000011</c:v>
                </c:pt>
                <c:pt idx="146">
                  <c:v>1.4500000000000011</c:v>
                </c:pt>
                <c:pt idx="147">
                  <c:v>1.4600000000000011</c:v>
                </c:pt>
                <c:pt idx="148">
                  <c:v>1.4700000000000011</c:v>
                </c:pt>
                <c:pt idx="149">
                  <c:v>1.4800000000000011</c:v>
                </c:pt>
                <c:pt idx="150">
                  <c:v>1.4900000000000011</c:v>
                </c:pt>
                <c:pt idx="151">
                  <c:v>1.5000000000000011</c:v>
                </c:pt>
                <c:pt idx="152">
                  <c:v>1.5100000000000011</c:v>
                </c:pt>
                <c:pt idx="153">
                  <c:v>1.5200000000000011</c:v>
                </c:pt>
                <c:pt idx="154">
                  <c:v>1.5300000000000011</c:v>
                </c:pt>
                <c:pt idx="155">
                  <c:v>1.5400000000000011</c:v>
                </c:pt>
                <c:pt idx="156">
                  <c:v>1.5500000000000012</c:v>
                </c:pt>
                <c:pt idx="157">
                  <c:v>1.5600000000000012</c:v>
                </c:pt>
                <c:pt idx="158">
                  <c:v>1.5700000000000012</c:v>
                </c:pt>
                <c:pt idx="159">
                  <c:v>1.5800000000000012</c:v>
                </c:pt>
                <c:pt idx="160">
                  <c:v>1.5900000000000012</c:v>
                </c:pt>
                <c:pt idx="161">
                  <c:v>1.6000000000000012</c:v>
                </c:pt>
                <c:pt idx="162">
                  <c:v>1.6100000000000012</c:v>
                </c:pt>
                <c:pt idx="163">
                  <c:v>1.6200000000000012</c:v>
                </c:pt>
                <c:pt idx="164">
                  <c:v>1.6300000000000012</c:v>
                </c:pt>
                <c:pt idx="165">
                  <c:v>1.6400000000000012</c:v>
                </c:pt>
                <c:pt idx="166">
                  <c:v>1.6500000000000012</c:v>
                </c:pt>
                <c:pt idx="167">
                  <c:v>1.6600000000000013</c:v>
                </c:pt>
                <c:pt idx="168">
                  <c:v>1.6700000000000013</c:v>
                </c:pt>
                <c:pt idx="169">
                  <c:v>1.6800000000000013</c:v>
                </c:pt>
                <c:pt idx="170">
                  <c:v>1.6900000000000013</c:v>
                </c:pt>
                <c:pt idx="171">
                  <c:v>1.7000000000000013</c:v>
                </c:pt>
                <c:pt idx="172">
                  <c:v>1.7100000000000013</c:v>
                </c:pt>
                <c:pt idx="173">
                  <c:v>1.7200000000000013</c:v>
                </c:pt>
                <c:pt idx="174">
                  <c:v>1.7300000000000013</c:v>
                </c:pt>
                <c:pt idx="175">
                  <c:v>1.7400000000000013</c:v>
                </c:pt>
                <c:pt idx="176">
                  <c:v>1.7500000000000013</c:v>
                </c:pt>
                <c:pt idx="177">
                  <c:v>1.7600000000000013</c:v>
                </c:pt>
                <c:pt idx="178">
                  <c:v>1.7700000000000014</c:v>
                </c:pt>
                <c:pt idx="179">
                  <c:v>1.7800000000000014</c:v>
                </c:pt>
                <c:pt idx="180">
                  <c:v>1.7900000000000014</c:v>
                </c:pt>
                <c:pt idx="181">
                  <c:v>1.8000000000000014</c:v>
                </c:pt>
                <c:pt idx="182">
                  <c:v>1.8100000000000014</c:v>
                </c:pt>
                <c:pt idx="183">
                  <c:v>1.8200000000000014</c:v>
                </c:pt>
                <c:pt idx="184">
                  <c:v>1.8300000000000014</c:v>
                </c:pt>
                <c:pt idx="185">
                  <c:v>1.8400000000000014</c:v>
                </c:pt>
                <c:pt idx="186">
                  <c:v>1.8500000000000014</c:v>
                </c:pt>
                <c:pt idx="187">
                  <c:v>1.8600000000000014</c:v>
                </c:pt>
                <c:pt idx="188">
                  <c:v>1.8700000000000014</c:v>
                </c:pt>
                <c:pt idx="189">
                  <c:v>1.8800000000000014</c:v>
                </c:pt>
                <c:pt idx="190">
                  <c:v>1.8900000000000015</c:v>
                </c:pt>
                <c:pt idx="191">
                  <c:v>1.9000000000000015</c:v>
                </c:pt>
                <c:pt idx="192">
                  <c:v>1.9100000000000015</c:v>
                </c:pt>
                <c:pt idx="193">
                  <c:v>1.9200000000000015</c:v>
                </c:pt>
                <c:pt idx="194">
                  <c:v>1.9300000000000015</c:v>
                </c:pt>
                <c:pt idx="195">
                  <c:v>1.9400000000000015</c:v>
                </c:pt>
                <c:pt idx="196">
                  <c:v>1.9500000000000015</c:v>
                </c:pt>
                <c:pt idx="197">
                  <c:v>1.9600000000000015</c:v>
                </c:pt>
                <c:pt idx="198">
                  <c:v>1.9700000000000015</c:v>
                </c:pt>
                <c:pt idx="199">
                  <c:v>1.9800000000000015</c:v>
                </c:pt>
                <c:pt idx="200">
                  <c:v>1.9900000000000015</c:v>
                </c:pt>
                <c:pt idx="201">
                  <c:v>2.0000000000000013</c:v>
                </c:pt>
                <c:pt idx="202">
                  <c:v>2.0100000000000011</c:v>
                </c:pt>
                <c:pt idx="203">
                  <c:v>2.0200000000000009</c:v>
                </c:pt>
                <c:pt idx="204">
                  <c:v>2.0300000000000007</c:v>
                </c:pt>
                <c:pt idx="205">
                  <c:v>2.0400000000000005</c:v>
                </c:pt>
                <c:pt idx="206">
                  <c:v>2.0500000000000003</c:v>
                </c:pt>
                <c:pt idx="207">
                  <c:v>2.06</c:v>
                </c:pt>
                <c:pt idx="208">
                  <c:v>2.0699999999999998</c:v>
                </c:pt>
                <c:pt idx="209">
                  <c:v>2.0799999999999996</c:v>
                </c:pt>
                <c:pt idx="210">
                  <c:v>2.0899999999999994</c:v>
                </c:pt>
                <c:pt idx="211">
                  <c:v>2.0999999999999992</c:v>
                </c:pt>
                <c:pt idx="212">
                  <c:v>2.109999999999999</c:v>
                </c:pt>
                <c:pt idx="213">
                  <c:v>2.1199999999999988</c:v>
                </c:pt>
                <c:pt idx="214">
                  <c:v>2.1299999999999986</c:v>
                </c:pt>
                <c:pt idx="215">
                  <c:v>2.1399999999999983</c:v>
                </c:pt>
                <c:pt idx="216">
                  <c:v>2.1499999999999981</c:v>
                </c:pt>
                <c:pt idx="217">
                  <c:v>2.1599999999999979</c:v>
                </c:pt>
                <c:pt idx="218">
                  <c:v>2.1699999999999977</c:v>
                </c:pt>
                <c:pt idx="219">
                  <c:v>2.1799999999999975</c:v>
                </c:pt>
                <c:pt idx="220">
                  <c:v>2.1899999999999973</c:v>
                </c:pt>
                <c:pt idx="221">
                  <c:v>2.1999999999999971</c:v>
                </c:pt>
                <c:pt idx="222">
                  <c:v>2.2099999999999969</c:v>
                </c:pt>
                <c:pt idx="223">
                  <c:v>2.2199999999999966</c:v>
                </c:pt>
                <c:pt idx="224">
                  <c:v>2.2299999999999964</c:v>
                </c:pt>
                <c:pt idx="225">
                  <c:v>2.2399999999999962</c:v>
                </c:pt>
                <c:pt idx="226">
                  <c:v>2.249999999999996</c:v>
                </c:pt>
                <c:pt idx="227">
                  <c:v>2.2599999999999958</c:v>
                </c:pt>
                <c:pt idx="228">
                  <c:v>2.2699999999999956</c:v>
                </c:pt>
                <c:pt idx="229">
                  <c:v>2.2799999999999954</c:v>
                </c:pt>
                <c:pt idx="230">
                  <c:v>2.2899999999999952</c:v>
                </c:pt>
                <c:pt idx="231">
                  <c:v>2.2999999999999949</c:v>
                </c:pt>
                <c:pt idx="232">
                  <c:v>2.3099999999999947</c:v>
                </c:pt>
                <c:pt idx="233">
                  <c:v>2.3199999999999945</c:v>
                </c:pt>
                <c:pt idx="234">
                  <c:v>2.3299999999999943</c:v>
                </c:pt>
                <c:pt idx="235">
                  <c:v>2.3399999999999941</c:v>
                </c:pt>
                <c:pt idx="236">
                  <c:v>2.3499999999999939</c:v>
                </c:pt>
                <c:pt idx="237">
                  <c:v>2.3599999999999937</c:v>
                </c:pt>
                <c:pt idx="238">
                  <c:v>2.3699999999999934</c:v>
                </c:pt>
                <c:pt idx="239">
                  <c:v>2.3799999999999932</c:v>
                </c:pt>
                <c:pt idx="240">
                  <c:v>2.389999999999993</c:v>
                </c:pt>
                <c:pt idx="241">
                  <c:v>2.3999999999999928</c:v>
                </c:pt>
                <c:pt idx="242">
                  <c:v>2.4099999999999926</c:v>
                </c:pt>
                <c:pt idx="243">
                  <c:v>2.4199999999999924</c:v>
                </c:pt>
                <c:pt idx="244">
                  <c:v>2.4299999999999922</c:v>
                </c:pt>
                <c:pt idx="245">
                  <c:v>2.439999999999992</c:v>
                </c:pt>
                <c:pt idx="246">
                  <c:v>2.4499999999999917</c:v>
                </c:pt>
                <c:pt idx="247">
                  <c:v>2.4599999999999915</c:v>
                </c:pt>
                <c:pt idx="248">
                  <c:v>2.4699999999999913</c:v>
                </c:pt>
                <c:pt idx="249">
                  <c:v>2.4799999999999911</c:v>
                </c:pt>
                <c:pt idx="250">
                  <c:v>2.4899999999999909</c:v>
                </c:pt>
                <c:pt idx="251">
                  <c:v>2.4999999999999907</c:v>
                </c:pt>
                <c:pt idx="252">
                  <c:v>2.5099999999999905</c:v>
                </c:pt>
                <c:pt idx="253">
                  <c:v>2.5199999999999902</c:v>
                </c:pt>
                <c:pt idx="254">
                  <c:v>2.52999999999999</c:v>
                </c:pt>
                <c:pt idx="255">
                  <c:v>2.5399999999999898</c:v>
                </c:pt>
                <c:pt idx="256">
                  <c:v>2.5499999999999896</c:v>
                </c:pt>
                <c:pt idx="257">
                  <c:v>2.5599999999999894</c:v>
                </c:pt>
                <c:pt idx="258">
                  <c:v>2.5699999999999892</c:v>
                </c:pt>
                <c:pt idx="259">
                  <c:v>2.579999999999989</c:v>
                </c:pt>
                <c:pt idx="260">
                  <c:v>2.5899999999999888</c:v>
                </c:pt>
                <c:pt idx="261">
                  <c:v>2.5999999999999885</c:v>
                </c:pt>
                <c:pt idx="262">
                  <c:v>2.6099999999999883</c:v>
                </c:pt>
                <c:pt idx="263">
                  <c:v>2.6199999999999881</c:v>
                </c:pt>
                <c:pt idx="264">
                  <c:v>2.6299999999999879</c:v>
                </c:pt>
                <c:pt idx="265">
                  <c:v>2.6399999999999877</c:v>
                </c:pt>
                <c:pt idx="266">
                  <c:v>2.6499999999999875</c:v>
                </c:pt>
                <c:pt idx="267">
                  <c:v>2.6599999999999873</c:v>
                </c:pt>
                <c:pt idx="268">
                  <c:v>2.6699999999999871</c:v>
                </c:pt>
                <c:pt idx="269">
                  <c:v>2.6799999999999868</c:v>
                </c:pt>
                <c:pt idx="270">
                  <c:v>2.6899999999999866</c:v>
                </c:pt>
                <c:pt idx="271">
                  <c:v>2.6999999999999864</c:v>
                </c:pt>
                <c:pt idx="272">
                  <c:v>2.7099999999999862</c:v>
                </c:pt>
                <c:pt idx="273">
                  <c:v>2.719999999999986</c:v>
                </c:pt>
                <c:pt idx="274">
                  <c:v>2.7299999999999858</c:v>
                </c:pt>
                <c:pt idx="275">
                  <c:v>2.7399999999999856</c:v>
                </c:pt>
                <c:pt idx="276">
                  <c:v>2.7499999999999853</c:v>
                </c:pt>
                <c:pt idx="277">
                  <c:v>2.7599999999999851</c:v>
                </c:pt>
                <c:pt idx="278">
                  <c:v>2.7699999999999849</c:v>
                </c:pt>
                <c:pt idx="279">
                  <c:v>2.7799999999999847</c:v>
                </c:pt>
                <c:pt idx="280">
                  <c:v>2.7899999999999845</c:v>
                </c:pt>
                <c:pt idx="281">
                  <c:v>2.7999999999999843</c:v>
                </c:pt>
                <c:pt idx="282">
                  <c:v>2.8099999999999841</c:v>
                </c:pt>
                <c:pt idx="283">
                  <c:v>2.8199999999999839</c:v>
                </c:pt>
                <c:pt idx="284">
                  <c:v>2.8299999999999836</c:v>
                </c:pt>
                <c:pt idx="285">
                  <c:v>2.8399999999999834</c:v>
                </c:pt>
                <c:pt idx="286">
                  <c:v>2.8499999999999832</c:v>
                </c:pt>
                <c:pt idx="287">
                  <c:v>2.859999999999983</c:v>
                </c:pt>
                <c:pt idx="288">
                  <c:v>2.8699999999999828</c:v>
                </c:pt>
                <c:pt idx="289">
                  <c:v>2.8799999999999826</c:v>
                </c:pt>
                <c:pt idx="290">
                  <c:v>2.8899999999999824</c:v>
                </c:pt>
                <c:pt idx="291">
                  <c:v>2.8999999999999821</c:v>
                </c:pt>
                <c:pt idx="292">
                  <c:v>2.9099999999999819</c:v>
                </c:pt>
                <c:pt idx="293">
                  <c:v>2.9199999999999817</c:v>
                </c:pt>
                <c:pt idx="294">
                  <c:v>2.9299999999999815</c:v>
                </c:pt>
                <c:pt idx="295">
                  <c:v>2.9399999999999813</c:v>
                </c:pt>
                <c:pt idx="296">
                  <c:v>2.9499999999999811</c:v>
                </c:pt>
                <c:pt idx="297">
                  <c:v>2.9599999999999809</c:v>
                </c:pt>
                <c:pt idx="298">
                  <c:v>2.9699999999999807</c:v>
                </c:pt>
                <c:pt idx="299">
                  <c:v>2.9799999999999804</c:v>
                </c:pt>
                <c:pt idx="300">
                  <c:v>2.9899999999999802</c:v>
                </c:pt>
                <c:pt idx="301">
                  <c:v>2.99999999999998</c:v>
                </c:pt>
                <c:pt idx="302">
                  <c:v>3.0099999999999798</c:v>
                </c:pt>
                <c:pt idx="303">
                  <c:v>3.0199999999999796</c:v>
                </c:pt>
                <c:pt idx="304">
                  <c:v>3.0299999999999794</c:v>
                </c:pt>
                <c:pt idx="305">
                  <c:v>3.0399999999999792</c:v>
                </c:pt>
                <c:pt idx="306">
                  <c:v>3.049999999999979</c:v>
                </c:pt>
                <c:pt idx="307">
                  <c:v>3.0599999999999787</c:v>
                </c:pt>
                <c:pt idx="308">
                  <c:v>3.0699999999999785</c:v>
                </c:pt>
                <c:pt idx="309">
                  <c:v>3.0799999999999783</c:v>
                </c:pt>
                <c:pt idx="310">
                  <c:v>3.0899999999999781</c:v>
                </c:pt>
                <c:pt idx="311">
                  <c:v>3.0999999999999779</c:v>
                </c:pt>
                <c:pt idx="312">
                  <c:v>3.1099999999999777</c:v>
                </c:pt>
                <c:pt idx="313">
                  <c:v>3.1199999999999775</c:v>
                </c:pt>
                <c:pt idx="314">
                  <c:v>3.1299999999999772</c:v>
                </c:pt>
                <c:pt idx="315">
                  <c:v>3.139999999999977</c:v>
                </c:pt>
                <c:pt idx="316">
                  <c:v>3.1499999999999768</c:v>
                </c:pt>
                <c:pt idx="317">
                  <c:v>3.1599999999999766</c:v>
                </c:pt>
                <c:pt idx="318">
                  <c:v>3.1699999999999764</c:v>
                </c:pt>
                <c:pt idx="319">
                  <c:v>3.1799999999999762</c:v>
                </c:pt>
                <c:pt idx="320">
                  <c:v>3.189999999999976</c:v>
                </c:pt>
                <c:pt idx="321">
                  <c:v>3.1999999999999758</c:v>
                </c:pt>
                <c:pt idx="322">
                  <c:v>3.2099999999999755</c:v>
                </c:pt>
                <c:pt idx="323">
                  <c:v>3.2199999999999753</c:v>
                </c:pt>
                <c:pt idx="324">
                  <c:v>3.2299999999999751</c:v>
                </c:pt>
                <c:pt idx="325">
                  <c:v>3.2399999999999749</c:v>
                </c:pt>
                <c:pt idx="326">
                  <c:v>3.2499999999999747</c:v>
                </c:pt>
                <c:pt idx="327">
                  <c:v>3.2599999999999745</c:v>
                </c:pt>
                <c:pt idx="328">
                  <c:v>3.2699999999999743</c:v>
                </c:pt>
                <c:pt idx="329">
                  <c:v>3.279999999999974</c:v>
                </c:pt>
                <c:pt idx="330">
                  <c:v>3.2899999999999738</c:v>
                </c:pt>
                <c:pt idx="331">
                  <c:v>3.2999999999999736</c:v>
                </c:pt>
                <c:pt idx="332">
                  <c:v>3.3099999999999734</c:v>
                </c:pt>
                <c:pt idx="333">
                  <c:v>3.3199999999999732</c:v>
                </c:pt>
                <c:pt idx="334">
                  <c:v>3.329999999999973</c:v>
                </c:pt>
                <c:pt idx="335">
                  <c:v>3.3399999999999728</c:v>
                </c:pt>
                <c:pt idx="336">
                  <c:v>3.3499999999999726</c:v>
                </c:pt>
                <c:pt idx="337">
                  <c:v>3.3599999999999723</c:v>
                </c:pt>
                <c:pt idx="338">
                  <c:v>3.3699999999999721</c:v>
                </c:pt>
                <c:pt idx="339">
                  <c:v>3.3799999999999719</c:v>
                </c:pt>
                <c:pt idx="340">
                  <c:v>3.3899999999999717</c:v>
                </c:pt>
                <c:pt idx="341">
                  <c:v>3.3999999999999715</c:v>
                </c:pt>
                <c:pt idx="342">
                  <c:v>3.4099999999999713</c:v>
                </c:pt>
                <c:pt idx="343">
                  <c:v>3.4199999999999711</c:v>
                </c:pt>
                <c:pt idx="344">
                  <c:v>3.4299999999999708</c:v>
                </c:pt>
                <c:pt idx="345">
                  <c:v>3.4399999999999706</c:v>
                </c:pt>
                <c:pt idx="346">
                  <c:v>3.4499999999999704</c:v>
                </c:pt>
                <c:pt idx="347">
                  <c:v>3.4599999999999702</c:v>
                </c:pt>
                <c:pt idx="348">
                  <c:v>3.46999999999997</c:v>
                </c:pt>
                <c:pt idx="349">
                  <c:v>3.4799999999999698</c:v>
                </c:pt>
                <c:pt idx="350">
                  <c:v>3.4899999999999696</c:v>
                </c:pt>
                <c:pt idx="351">
                  <c:v>3.4999999999999694</c:v>
                </c:pt>
                <c:pt idx="352">
                  <c:v>3.5099999999999691</c:v>
                </c:pt>
                <c:pt idx="353">
                  <c:v>3.5199999999999689</c:v>
                </c:pt>
                <c:pt idx="354">
                  <c:v>3.5299999999999687</c:v>
                </c:pt>
                <c:pt idx="355">
                  <c:v>3.5399999999999685</c:v>
                </c:pt>
                <c:pt idx="356">
                  <c:v>3.5499999999999683</c:v>
                </c:pt>
                <c:pt idx="357">
                  <c:v>3.5599999999999681</c:v>
                </c:pt>
                <c:pt idx="358">
                  <c:v>3.5699999999999679</c:v>
                </c:pt>
                <c:pt idx="359">
                  <c:v>3.5799999999999677</c:v>
                </c:pt>
                <c:pt idx="360">
                  <c:v>3.5899999999999674</c:v>
                </c:pt>
                <c:pt idx="361">
                  <c:v>3.5999999999999672</c:v>
                </c:pt>
                <c:pt idx="362">
                  <c:v>3.609999999999967</c:v>
                </c:pt>
                <c:pt idx="363">
                  <c:v>3.6199999999999668</c:v>
                </c:pt>
                <c:pt idx="364">
                  <c:v>3.6299999999999666</c:v>
                </c:pt>
                <c:pt idx="365">
                  <c:v>3.6399999999999664</c:v>
                </c:pt>
                <c:pt idx="366">
                  <c:v>3.6499999999999662</c:v>
                </c:pt>
                <c:pt idx="367">
                  <c:v>3.6599999999999659</c:v>
                </c:pt>
                <c:pt idx="368">
                  <c:v>3.6699999999999657</c:v>
                </c:pt>
                <c:pt idx="369">
                  <c:v>3.6799999999999655</c:v>
                </c:pt>
                <c:pt idx="370">
                  <c:v>3.6899999999999653</c:v>
                </c:pt>
                <c:pt idx="371">
                  <c:v>3.6999999999999651</c:v>
                </c:pt>
                <c:pt idx="372">
                  <c:v>3.7099999999999649</c:v>
                </c:pt>
                <c:pt idx="373">
                  <c:v>3.7199999999999647</c:v>
                </c:pt>
                <c:pt idx="374">
                  <c:v>3.7299999999999645</c:v>
                </c:pt>
                <c:pt idx="375">
                  <c:v>3.7399999999999642</c:v>
                </c:pt>
                <c:pt idx="376">
                  <c:v>3.749999999999964</c:v>
                </c:pt>
                <c:pt idx="377">
                  <c:v>3.7599999999999638</c:v>
                </c:pt>
                <c:pt idx="378">
                  <c:v>3.7699999999999636</c:v>
                </c:pt>
                <c:pt idx="379">
                  <c:v>3.7799999999999634</c:v>
                </c:pt>
                <c:pt idx="380">
                  <c:v>3.7899999999999632</c:v>
                </c:pt>
                <c:pt idx="381">
                  <c:v>3.799999999999963</c:v>
                </c:pt>
                <c:pt idx="382">
                  <c:v>3.8099999999999627</c:v>
                </c:pt>
                <c:pt idx="383">
                  <c:v>3.8199999999999625</c:v>
                </c:pt>
                <c:pt idx="384">
                  <c:v>3.8299999999999623</c:v>
                </c:pt>
                <c:pt idx="385">
                  <c:v>3.8399999999999621</c:v>
                </c:pt>
                <c:pt idx="386">
                  <c:v>3.8499999999999619</c:v>
                </c:pt>
                <c:pt idx="387">
                  <c:v>3.8599999999999617</c:v>
                </c:pt>
                <c:pt idx="388">
                  <c:v>3.8699999999999615</c:v>
                </c:pt>
                <c:pt idx="389">
                  <c:v>3.8799999999999613</c:v>
                </c:pt>
                <c:pt idx="390">
                  <c:v>3.889999999999961</c:v>
                </c:pt>
                <c:pt idx="391">
                  <c:v>3.8999999999999608</c:v>
                </c:pt>
                <c:pt idx="392">
                  <c:v>3.9099999999999606</c:v>
                </c:pt>
                <c:pt idx="393">
                  <c:v>3.9199999999999604</c:v>
                </c:pt>
                <c:pt idx="394">
                  <c:v>3.9299999999999602</c:v>
                </c:pt>
                <c:pt idx="395">
                  <c:v>3.93999999999996</c:v>
                </c:pt>
                <c:pt idx="396">
                  <c:v>3.9499999999999598</c:v>
                </c:pt>
                <c:pt idx="397">
                  <c:v>3.9599999999999596</c:v>
                </c:pt>
                <c:pt idx="398">
                  <c:v>3.9699999999999593</c:v>
                </c:pt>
                <c:pt idx="399">
                  <c:v>3.9799999999999591</c:v>
                </c:pt>
                <c:pt idx="400">
                  <c:v>3.9899999999999589</c:v>
                </c:pt>
                <c:pt idx="401">
                  <c:v>3.9999999999999587</c:v>
                </c:pt>
              </c:numCache>
            </c:numRef>
          </c:yVal>
          <c:smooth val="0"/>
        </c:ser>
        <c:ser>
          <c:idx val="1"/>
          <c:order val="1"/>
          <c:tx>
            <c:v>Bundslamshøjde scenarie 1</c:v>
          </c:tx>
          <c:spPr>
            <a:ln>
              <a:solidFill>
                <a:schemeClr val="accent6">
                  <a:lumMod val="50000"/>
                </a:schemeClr>
              </a:solidFill>
            </a:ln>
          </c:spPr>
          <c:marker>
            <c:symbol val="none"/>
          </c:marker>
          <c:xVal>
            <c:numRef>
              <c:f>'Beregninger scenarie 1'!$I$1538:$I$1939</c:f>
              <c:numCache>
                <c:formatCode>#,##0.00</c:formatCode>
                <c:ptCount val="402"/>
                <c:pt idx="0" formatCode="General">
                  <c:v>0</c:v>
                </c:pt>
                <c:pt idx="1">
                  <c:v>0</c:v>
                </c:pt>
                <c:pt idx="2">
                  <c:v>2.9722743246249021E-3</c:v>
                </c:pt>
                <c:pt idx="3">
                  <c:v>4.6982191003145162E-3</c:v>
                </c:pt>
                <c:pt idx="4">
                  <c:v>6.1307247702488349E-3</c:v>
                </c:pt>
                <c:pt idx="5">
                  <c:v>7.3963039450185303E-3</c:v>
                </c:pt>
                <c:pt idx="6">
                  <c:v>8.5478586586399102E-3</c:v>
                </c:pt>
                <c:pt idx="7">
                  <c:v>9.6140335432663461E-3</c:v>
                </c:pt>
                <c:pt idx="8">
                  <c:v>1.061260430030226E-2</c:v>
                </c:pt>
                <c:pt idx="9">
                  <c:v>1.1555592543173268E-2</c:v>
                </c:pt>
                <c:pt idx="10">
                  <c:v>1.2451627979308537E-2</c:v>
                </c:pt>
                <c:pt idx="11">
                  <c:v>1.3307183489317601E-2</c:v>
                </c:pt>
                <c:pt idx="12">
                  <c:v>1.4127280684765191E-2</c:v>
                </c:pt>
                <c:pt idx="13">
                  <c:v>1.491592078795294E-2</c:v>
                </c:pt>
                <c:pt idx="14">
                  <c:v>1.5676361890315543E-2</c:v>
                </c:pt>
                <c:pt idx="15">
                  <c:v>1.6411305039945107E-2</c:v>
                </c:pt>
                <c:pt idx="16">
                  <c:v>1.7123023553946674E-2</c:v>
                </c:pt>
                <c:pt idx="17">
                  <c:v>1.7813455537139696E-2</c:v>
                </c:pt>
                <c:pt idx="18">
                  <c:v>1.8484271741494248E-2</c:v>
                </c:pt>
                <c:pt idx="19">
                  <c:v>1.9136926417108301E-2</c:v>
                </c:pt>
                <c:pt idx="20">
                  <c:v>1.977269613644931E-2</c:v>
                </c:pt>
                <c:pt idx="21">
                  <c:v>2.0392709927566526E-2</c:v>
                </c:pt>
                <c:pt idx="22">
                  <c:v>2.0997973005210731E-2</c:v>
                </c:pt>
                <c:pt idx="23">
                  <c:v>2.1589385704896782E-2</c:v>
                </c:pt>
                <c:pt idx="24">
                  <c:v>2.2167758767303539E-2</c:v>
                </c:pt>
                <c:pt idx="25">
                  <c:v>2.2733825807561923E-2</c:v>
                </c:pt>
                <c:pt idx="26">
                  <c:v>2.3288253585980863E-2</c:v>
                </c:pt>
                <c:pt idx="27">
                  <c:v>2.3831650542194646E-2</c:v>
                </c:pt>
                <c:pt idx="28">
                  <c:v>2.4364573943388326E-2</c:v>
                </c:pt>
                <c:pt idx="29">
                  <c:v>2.4887535915914468E-2</c:v>
                </c:pt>
                <c:pt idx="30">
                  <c:v>2.5401008569393625E-2</c:v>
                </c:pt>
                <c:pt idx="31">
                  <c:v>2.5905428377264384E-2</c:v>
                </c:pt>
                <c:pt idx="32">
                  <c:v>2.6401199943554738E-2</c:v>
                </c:pt>
                <c:pt idx="33">
                  <c:v>2.6888699259466967E-2</c:v>
                </c:pt>
                <c:pt idx="34">
                  <c:v>2.7368276533131185E-2</c:v>
                </c:pt>
                <c:pt idx="35">
                  <c:v>2.784025866010029E-2</c:v>
                </c:pt>
                <c:pt idx="36">
                  <c:v>2.830495138974572E-2</c:v>
                </c:pt>
                <c:pt idx="37">
                  <c:v>2.8762641232875627E-2</c:v>
                </c:pt>
                <c:pt idx="38">
                  <c:v>2.9213597148041497E-2</c:v>
                </c:pt>
                <c:pt idx="39">
                  <c:v>2.965807203768437E-2</c:v>
                </c:pt>
                <c:pt idx="40">
                  <c:v>3.0096304080161965E-2</c:v>
                </c:pt>
                <c:pt idx="41">
                  <c:v>3.0528517919537933E-2</c:v>
                </c:pt>
                <c:pt idx="42">
                  <c:v>3.0954925731608528E-2</c:v>
                </c:pt>
                <c:pt idx="43">
                  <c:v>3.1375728181837474E-2</c:v>
                </c:pt>
                <c:pt idx="44">
                  <c:v>3.1791115288549325E-2</c:v>
                </c:pt>
                <c:pt idx="45">
                  <c:v>3.2201267202801434E-2</c:v>
                </c:pt>
                <c:pt idx="46">
                  <c:v>3.2606354914742376E-2</c:v>
                </c:pt>
                <c:pt idx="47">
                  <c:v>3.3006540894911278E-2</c:v>
                </c:pt>
                <c:pt idx="48">
                  <c:v>3.3401979677791911E-2</c:v>
                </c:pt>
                <c:pt idx="49">
                  <c:v>3.3792818393970699E-2</c:v>
                </c:pt>
                <c:pt idx="50">
                  <c:v>3.417919725642736E-2</c:v>
                </c:pt>
                <c:pt idx="51">
                  <c:v>3.4561250005788496E-2</c:v>
                </c:pt>
                <c:pt idx="52">
                  <c:v>3.4939104318776275E-2</c:v>
                </c:pt>
                <c:pt idx="53">
                  <c:v>3.5312882183570538E-2</c:v>
                </c:pt>
                <c:pt idx="54">
                  <c:v>3.5682700245361305E-2</c:v>
                </c:pt>
                <c:pt idx="55">
                  <c:v>3.6048670124985589E-2</c:v>
                </c:pt>
                <c:pt idx="56">
                  <c:v>3.6410898713212417E-2</c:v>
                </c:pt>
                <c:pt idx="57">
                  <c:v>3.6769488442951491E-2</c:v>
                </c:pt>
                <c:pt idx="58">
                  <c:v>3.7124537541410617E-2</c:v>
                </c:pt>
                <c:pt idx="59">
                  <c:v>3.7476140264007966E-2</c:v>
                </c:pt>
                <c:pt idx="60">
                  <c:v>3.7824387111653285E-2</c:v>
                </c:pt>
                <c:pt idx="61">
                  <c:v>3.8169365032843773E-2</c:v>
                </c:pt>
                <c:pt idx="62">
                  <c:v>3.8511157611871814E-2</c:v>
                </c:pt>
                <c:pt idx="63">
                  <c:v>3.8849845244311489E-2</c:v>
                </c:pt>
                <c:pt idx="64">
                  <c:v>3.918550530083429E-2</c:v>
                </c:pt>
                <c:pt idx="65">
                  <c:v>3.9518212280302716E-2</c:v>
                </c:pt>
                <c:pt idx="66">
                  <c:v>3.9848037952998974E-2</c:v>
                </c:pt>
                <c:pt idx="67">
                  <c:v>4.0175051494765232E-2</c:v>
                </c:pt>
                <c:pt idx="68">
                  <c:v>4.0499319612759509E-2</c:v>
                </c:pt>
                <c:pt idx="69">
                  <c:v>4.0820906663467181E-2</c:v>
                </c:pt>
                <c:pt idx="70">
                  <c:v>4.113987476354989E-2</c:v>
                </c:pt>
                <c:pt idx="71">
                  <c:v>4.1456283894062508E-2</c:v>
                </c:pt>
                <c:pt idx="72">
                  <c:v>4.1770191998522013E-2</c:v>
                </c:pt>
                <c:pt idx="73">
                  <c:v>4.2081655075270556E-2</c:v>
                </c:pt>
                <c:pt idx="74">
                  <c:v>4.2390727264537367E-2</c:v>
                </c:pt>
                <c:pt idx="75">
                  <c:v>4.2697460930570301E-2</c:v>
                </c:pt>
                <c:pt idx="76">
                  <c:v>4.300190673917717E-2</c:v>
                </c:pt>
                <c:pt idx="77">
                  <c:v>4.3304113730989156E-2</c:v>
                </c:pt>
                <c:pt idx="78">
                  <c:v>4.360412939073368E-2</c:v>
                </c:pt>
                <c:pt idx="79">
                  <c:v>4.3901999712781345E-2</c:v>
                </c:pt>
                <c:pt idx="80">
                  <c:v>4.4197769263210354E-2</c:v>
                </c:pt>
                <c:pt idx="81">
                  <c:v>4.4491481238613878E-2</c:v>
                </c:pt>
                <c:pt idx="82">
                  <c:v>4.4783177521857689E-2</c:v>
                </c:pt>
                <c:pt idx="83">
                  <c:v>4.5072898734980653E-2</c:v>
                </c:pt>
                <c:pt idx="84">
                  <c:v>4.5360684289415434E-2</c:v>
                </c:pt>
                <c:pt idx="85">
                  <c:v>4.5646572433694653E-2</c:v>
                </c:pt>
                <c:pt idx="86">
                  <c:v>4.593060029879506E-2</c:v>
                </c:pt>
                <c:pt idx="87">
                  <c:v>4.6212803941261656E-2</c:v>
                </c:pt>
                <c:pt idx="88">
                  <c:v>4.6493218384243494E-2</c:v>
                </c:pt>
                <c:pt idx="89">
                  <c:v>4.6771877656564084E-2</c:v>
                </c:pt>
                <c:pt idx="90">
                  <c:v>4.7048814829939813E-2</c:v>
                </c:pt>
                <c:pt idx="91">
                  <c:v>4.7324062054453477E-2</c:v>
                </c:pt>
                <c:pt idx="92">
                  <c:v>4.7597650592381358E-2</c:v>
                </c:pt>
                <c:pt idx="93">
                  <c:v>4.7869610850466697E-2</c:v>
                </c:pt>
                <c:pt idx="94">
                  <c:v>4.8139972410725693E-2</c:v>
                </c:pt>
                <c:pt idx="95">
                  <c:v>4.8408764059866931E-2</c:v>
                </c:pt>
                <c:pt idx="96">
                  <c:v>4.8676013817399298E-2</c:v>
                </c:pt>
                <c:pt idx="97">
                  <c:v>4.8941748962499615E-2</c:v>
                </c:pt>
                <c:pt idx="98">
                  <c:v>4.9205996059705465E-2</c:v>
                </c:pt>
                <c:pt idx="99">
                  <c:v>4.9468780983495844E-2</c:v>
                </c:pt>
                <c:pt idx="100">
                  <c:v>4.9730128941817164E-2</c:v>
                </c:pt>
                <c:pt idx="101">
                  <c:v>4.9990064498609724E-2</c:v>
                </c:pt>
                <c:pt idx="102">
                  <c:v>5.0248611595385524E-2</c:v>
                </c:pt>
                <c:pt idx="103">
                  <c:v>5.0505793571905766E-2</c:v>
                </c:pt>
                <c:pt idx="104">
                  <c:v>5.0761633186003158E-2</c:v>
                </c:pt>
                <c:pt idx="105">
                  <c:v>5.1016152632591891E-2</c:v>
                </c:pt>
                <c:pt idx="106">
                  <c:v>5.1269373561905057E-2</c:v>
                </c:pt>
                <c:pt idx="107">
                  <c:v>5.1521317096997629E-2</c:v>
                </c:pt>
                <c:pt idx="108">
                  <c:v>5.1772003850550273E-2</c:v>
                </c:pt>
                <c:pt idx="109">
                  <c:v>5.2021453941007975E-2</c:v>
                </c:pt>
                <c:pt idx="110">
                  <c:v>5.2269687008084681E-2</c:v>
                </c:pt>
                <c:pt idx="111">
                  <c:v>5.2516722227664472E-2</c:v>
                </c:pt>
                <c:pt idx="112">
                  <c:v>5.2762578326126845E-2</c:v>
                </c:pt>
                <c:pt idx="113">
                  <c:v>5.3007273594123432E-2</c:v>
                </c:pt>
                <c:pt idx="114">
                  <c:v>5.3250825899831038E-2</c:v>
                </c:pt>
                <c:pt idx="115">
                  <c:v>5.3493252701704942E-2</c:v>
                </c:pt>
                <c:pt idx="116">
                  <c:v>5.3734571060755257E-2</c:v>
                </c:pt>
                <c:pt idx="117">
                  <c:v>5.397479765236754E-2</c:v>
                </c:pt>
                <c:pt idx="118">
                  <c:v>5.4213948777688016E-2</c:v>
                </c:pt>
                <c:pt idx="119">
                  <c:v>5.4452040374592794E-2</c:v>
                </c:pt>
                <c:pt idx="120">
                  <c:v>5.4689088028258899E-2</c:v>
                </c:pt>
                <c:pt idx="121">
                  <c:v>5.492510698135511E-2</c:v>
                </c:pt>
                <c:pt idx="122">
                  <c:v>5.5160112143868158E-2</c:v>
                </c:pt>
                <c:pt idx="123">
                  <c:v>5.5394118102580679E-2</c:v>
                </c:pt>
                <c:pt idx="124">
                  <c:v>5.5627139130215185E-2</c:v>
                </c:pt>
                <c:pt idx="125">
                  <c:v>5.58591891942583E-2</c:v>
                </c:pt>
                <c:pt idx="126">
                  <c:v>5.6090281965478855E-2</c:v>
                </c:pt>
                <c:pt idx="127">
                  <c:v>5.6320430826152096E-2</c:v>
                </c:pt>
                <c:pt idx="128">
                  <c:v>5.6549648878002526E-2</c:v>
                </c:pt>
                <c:pt idx="129">
                  <c:v>5.6777948949876825E-2</c:v>
                </c:pt>
                <c:pt idx="130">
                  <c:v>5.7005343605157521E-2</c:v>
                </c:pt>
                <c:pt idx="131">
                  <c:v>5.7231845148928373E-2</c:v>
                </c:pt>
                <c:pt idx="132">
                  <c:v>5.7457465634900923E-2</c:v>
                </c:pt>
                <c:pt idx="133">
                  <c:v>5.768221687211196E-2</c:v>
                </c:pt>
                <c:pt idx="134">
                  <c:v>5.7906110431401127E-2</c:v>
                </c:pt>
                <c:pt idx="135">
                  <c:v>5.8129157651676755E-2</c:v>
                </c:pt>
                <c:pt idx="136">
                  <c:v>5.8351369645978791E-2</c:v>
                </c:pt>
                <c:pt idx="137">
                  <c:v>5.85727573073462E-2</c:v>
                </c:pt>
                <c:pt idx="138">
                  <c:v>5.8793331314496711E-2</c:v>
                </c:pt>
                <c:pt idx="139">
                  <c:v>5.9013102137325711E-2</c:v>
                </c:pt>
                <c:pt idx="140">
                  <c:v>5.9232080042231586E-2</c:v>
                </c:pt>
                <c:pt idx="141">
                  <c:v>5.9450275097273526E-2</c:v>
                </c:pt>
                <c:pt idx="142">
                  <c:v>5.9667697177168612E-2</c:v>
                </c:pt>
                <c:pt idx="143">
                  <c:v>5.9884355968133747E-2</c:v>
                </c:pt>
                <c:pt idx="144">
                  <c:v>6.0100260972578361E-2</c:v>
                </c:pt>
                <c:pt idx="145">
                  <c:v>6.0315421513653301E-2</c:v>
                </c:pt>
                <c:pt idx="146">
                  <c:v>6.0529846739661247E-2</c:v>
                </c:pt>
                <c:pt idx="147">
                  <c:v>6.074354562833352E-2</c:v>
                </c:pt>
                <c:pt idx="148">
                  <c:v>6.0956526990978317E-2</c:v>
                </c:pt>
                <c:pt idx="149">
                  <c:v>6.1168799476504672E-2</c:v>
                </c:pt>
                <c:pt idx="150">
                  <c:v>6.1380371575326963E-2</c:v>
                </c:pt>
                <c:pt idx="151">
                  <c:v>6.1591251623153778E-2</c:v>
                </c:pt>
                <c:pt idx="152">
                  <c:v>6.1801447804665489E-2</c:v>
                </c:pt>
                <c:pt idx="153">
                  <c:v>6.2010968157084498E-2</c:v>
                </c:pt>
                <c:pt idx="154">
                  <c:v>6.2219820573641338E-2</c:v>
                </c:pt>
                <c:pt idx="155">
                  <c:v>6.2428012806941074E-2</c:v>
                </c:pt>
                <c:pt idx="156">
                  <c:v>6.2635552472232653E-2</c:v>
                </c:pt>
                <c:pt idx="157">
                  <c:v>6.2842447050585046E-2</c:v>
                </c:pt>
                <c:pt idx="158">
                  <c:v>6.3048703891972965E-2</c:v>
                </c:pt>
                <c:pt idx="159">
                  <c:v>6.3254330218275562E-2</c:v>
                </c:pt>
                <c:pt idx="160">
                  <c:v>6.3459333126190703E-2</c:v>
                </c:pt>
                <c:pt idx="161">
                  <c:v>6.3663719590067891E-2</c:v>
                </c:pt>
                <c:pt idx="162">
                  <c:v>6.3867496464662443E-2</c:v>
                </c:pt>
                <c:pt idx="163">
                  <c:v>6.4070670487813411E-2</c:v>
                </c:pt>
                <c:pt idx="164">
                  <c:v>6.4273248283048007E-2</c:v>
                </c:pt>
                <c:pt idx="165">
                  <c:v>6.447523636211458E-2</c:v>
                </c:pt>
                <c:pt idx="166">
                  <c:v>6.4676641127446935E-2</c:v>
                </c:pt>
                <c:pt idx="167">
                  <c:v>6.4877468874561736E-2</c:v>
                </c:pt>
                <c:pt idx="168">
                  <c:v>6.5077725794391278E-2</c:v>
                </c:pt>
                <c:pt idx="169">
                  <c:v>6.52774179755541E-2</c:v>
                </c:pt>
                <c:pt idx="170">
                  <c:v>6.5476551406564804E-2</c:v>
                </c:pt>
                <c:pt idx="171">
                  <c:v>6.5675131977985288E-2</c:v>
                </c:pt>
                <c:pt idx="172">
                  <c:v>6.5873165484519353E-2</c:v>
                </c:pt>
                <c:pt idx="173">
                  <c:v>6.6070657627052304E-2</c:v>
                </c:pt>
                <c:pt idx="174">
                  <c:v>6.6267614014637141E-2</c:v>
                </c:pt>
                <c:pt idx="175">
                  <c:v>6.6464040166429386E-2</c:v>
                </c:pt>
                <c:pt idx="176">
                  <c:v>6.6659941513571658E-2</c:v>
                </c:pt>
                <c:pt idx="177">
                  <c:v>6.6855323401029801E-2</c:v>
                </c:pt>
                <c:pt idx="178">
                  <c:v>6.705019108938215E-2</c:v>
                </c:pt>
                <c:pt idx="179">
                  <c:v>6.7244549756563063E-2</c:v>
                </c:pt>
                <c:pt idx="180">
                  <c:v>6.7438404499562232E-2</c:v>
                </c:pt>
                <c:pt idx="181">
                  <c:v>6.7631760336081218E-2</c:v>
                </c:pt>
                <c:pt idx="182">
                  <c:v>6.7824622206148349E-2</c:v>
                </c:pt>
                <c:pt idx="183">
                  <c:v>6.8016994973693165E-2</c:v>
                </c:pt>
                <c:pt idx="184">
                  <c:v>6.8208883428081929E-2</c:v>
                </c:pt>
                <c:pt idx="185">
                  <c:v>6.8400292285614769E-2</c:v>
                </c:pt>
                <c:pt idx="186">
                  <c:v>6.8591226190986329E-2</c:v>
                </c:pt>
                <c:pt idx="187">
                  <c:v>6.8781689718710307E-2</c:v>
                </c:pt>
                <c:pt idx="188">
                  <c:v>6.8971687374509344E-2</c:v>
                </c:pt>
                <c:pt idx="189">
                  <c:v>6.9161223596671054E-2</c:v>
                </c:pt>
                <c:pt idx="190">
                  <c:v>6.9350302757371377E-2</c:v>
                </c:pt>
                <c:pt idx="191">
                  <c:v>6.9538929163966062E-2</c:v>
                </c:pt>
                <c:pt idx="192">
                  <c:v>6.9727107060250954E-2</c:v>
                </c:pt>
                <c:pt idx="193">
                  <c:v>6.9914840627692529E-2</c:v>
                </c:pt>
                <c:pt idx="194">
                  <c:v>7.0102133986629081E-2</c:v>
                </c:pt>
                <c:pt idx="195">
                  <c:v>7.0288991197443473E-2</c:v>
                </c:pt>
                <c:pt idx="196">
                  <c:v>7.0475416261708182E-2</c:v>
                </c:pt>
                <c:pt idx="197">
                  <c:v>7.0661413123303846E-2</c:v>
                </c:pt>
                <c:pt idx="198">
                  <c:v>7.0846985669511309E-2</c:v>
                </c:pt>
                <c:pt idx="199">
                  <c:v>7.1032137732078629E-2</c:v>
                </c:pt>
                <c:pt idx="200">
                  <c:v>7.1216873088263119E-2</c:v>
                </c:pt>
                <c:pt idx="201">
                  <c:v>7.1401195461849629E-2</c:v>
                </c:pt>
                <c:pt idx="202">
                  <c:v>7.1585108524145347E-2</c:v>
                </c:pt>
                <c:pt idx="203">
                  <c:v>7.1768615894952009E-2</c:v>
                </c:pt>
                <c:pt idx="204">
                  <c:v>7.1951721143515793E-2</c:v>
                </c:pt>
                <c:pt idx="205">
                  <c:v>7.2134427789455932E-2</c:v>
                </c:pt>
                <c:pt idx="206">
                  <c:v>7.2316739303672287E-2</c:v>
                </c:pt>
                <c:pt idx="207">
                  <c:v>7.2498659109232616E-2</c:v>
                </c:pt>
                <c:pt idx="208">
                  <c:v>7.2680190582239901E-2</c:v>
                </c:pt>
                <c:pt idx="209">
                  <c:v>7.2861337052680442E-2</c:v>
                </c:pt>
                <c:pt idx="210">
                  <c:v>7.3042101805253251E-2</c:v>
                </c:pt>
                <c:pt idx="211">
                  <c:v>7.3222488080180975E-2</c:v>
                </c:pt>
                <c:pt idx="212">
                  <c:v>7.3402499074003008E-2</c:v>
                </c:pt>
                <c:pt idx="213">
                  <c:v>7.3582137940351372E-2</c:v>
                </c:pt>
                <c:pt idx="214">
                  <c:v>7.376140779070961E-2</c:v>
                </c:pt>
                <c:pt idx="215">
                  <c:v>7.3940311695155192E-2</c:v>
                </c:pt>
                <c:pt idx="216">
                  <c:v>7.4118852683085795E-2</c:v>
                </c:pt>
                <c:pt idx="217">
                  <c:v>7.4297033743930124E-2</c:v>
                </c:pt>
                <c:pt idx="218">
                  <c:v>7.4474857827843383E-2</c:v>
                </c:pt>
                <c:pt idx="219">
                  <c:v>7.4652327846387784E-2</c:v>
                </c:pt>
                <c:pt idx="220">
                  <c:v>7.482944667319881E-2</c:v>
                </c:pt>
                <c:pt idx="221">
                  <c:v>7.5006217144637122E-2</c:v>
                </c:pt>
                <c:pt idx="222">
                  <c:v>7.5182642060426852E-2</c:v>
                </c:pt>
                <c:pt idx="223">
                  <c:v>7.5358724184280482E-2</c:v>
                </c:pt>
                <c:pt idx="224">
                  <c:v>7.5534466244510517E-2</c:v>
                </c:pt>
                <c:pt idx="225">
                  <c:v>7.5709870934628457E-2</c:v>
                </c:pt>
                <c:pt idx="226">
                  <c:v>7.5884940913931373E-2</c:v>
                </c:pt>
                <c:pt idx="227">
                  <c:v>7.6059678808076306E-2</c:v>
                </c:pt>
                <c:pt idx="228">
                  <c:v>7.6234087209642767E-2</c:v>
                </c:pt>
                <c:pt idx="229">
                  <c:v>7.6408168678683705E-2</c:v>
                </c:pt>
                <c:pt idx="230">
                  <c:v>7.6581925743265333E-2</c:v>
                </c:pt>
                <c:pt idx="231">
                  <c:v>7.6755360899995739E-2</c:v>
                </c:pt>
                <c:pt idx="232">
                  <c:v>7.6928476614542843E-2</c:v>
                </c:pt>
                <c:pt idx="233">
                  <c:v>7.7101275322142004E-2</c:v>
                </c:pt>
                <c:pt idx="234">
                  <c:v>7.7273759428093128E-2</c:v>
                </c:pt>
                <c:pt idx="235">
                  <c:v>7.7445931308248145E-2</c:v>
                </c:pt>
                <c:pt idx="236">
                  <c:v>7.7617793309488342E-2</c:v>
                </c:pt>
                <c:pt idx="237">
                  <c:v>7.7789347750192472E-2</c:v>
                </c:pt>
                <c:pt idx="238">
                  <c:v>7.7960596920695513E-2</c:v>
                </c:pt>
                <c:pt idx="239">
                  <c:v>7.813154308373825E-2</c:v>
                </c:pt>
                <c:pt idx="240">
                  <c:v>7.830218847490808E-2</c:v>
                </c:pt>
                <c:pt idx="241">
                  <c:v>7.8472535303071092E-2</c:v>
                </c:pt>
                <c:pt idx="242">
                  <c:v>7.8642585750795857E-2</c:v>
                </c:pt>
                <c:pt idx="243">
                  <c:v>7.8812341974768718E-2</c:v>
                </c:pt>
                <c:pt idx="244">
                  <c:v>7.8981806106201216E-2</c:v>
                </c:pt>
                <c:pt idx="245">
                  <c:v>7.9150980251229491E-2</c:v>
                </c:pt>
                <c:pt idx="246">
                  <c:v>7.9319866491306082E-2</c:v>
                </c:pt>
                <c:pt idx="247">
                  <c:v>7.9488466883584089E-2</c:v>
                </c:pt>
                <c:pt idx="248">
                  <c:v>7.9656783461294164E-2</c:v>
                </c:pt>
                <c:pt idx="249">
                  <c:v>7.9824818234114026E-2</c:v>
                </c:pt>
                <c:pt idx="250">
                  <c:v>7.9992573188531313E-2</c:v>
                </c:pt>
                <c:pt idx="251">
                  <c:v>8.0160050288199128E-2</c:v>
                </c:pt>
                <c:pt idx="252">
                  <c:v>8.0327251474285363E-2</c:v>
                </c:pt>
                <c:pt idx="253">
                  <c:v>8.0494178665814917E-2</c:v>
                </c:pt>
                <c:pt idx="254">
                  <c:v>8.0660833760006087E-2</c:v>
                </c:pt>
                <c:pt idx="255">
                  <c:v>8.0827218632600104E-2</c:v>
                </c:pt>
                <c:pt idx="256">
                  <c:v>8.0993335138184894E-2</c:v>
                </c:pt>
                <c:pt idx="257">
                  <c:v>8.115918511051276E-2</c:v>
                </c:pt>
                <c:pt idx="258">
                  <c:v>8.132477036281216E-2</c:v>
                </c:pt>
                <c:pt idx="259">
                  <c:v>8.1490092688093749E-2</c:v>
                </c:pt>
                <c:pt idx="260">
                  <c:v>8.1655153859450699E-2</c:v>
                </c:pt>
                <c:pt idx="261">
                  <c:v>8.1819955630353755E-2</c:v>
                </c:pt>
                <c:pt idx="262">
                  <c:v>8.1984499734940777E-2</c:v>
                </c:pt>
                <c:pt idx="263">
                  <c:v>8.214878788830092E-2</c:v>
                </c:pt>
                <c:pt idx="264">
                  <c:v>8.2312821786753851E-2</c:v>
                </c:pt>
                <c:pt idx="265">
                  <c:v>8.2476603108123783E-2</c:v>
                </c:pt>
                <c:pt idx="266">
                  <c:v>8.2640133512008759E-2</c:v>
                </c:pt>
                <c:pt idx="267">
                  <c:v>8.280341464004487E-2</c:v>
                </c:pt>
                <c:pt idx="268">
                  <c:v>8.2966448116165908E-2</c:v>
                </c:pt>
                <c:pt idx="269">
                  <c:v>8.3129235546858304E-2</c:v>
                </c:pt>
                <c:pt idx="270">
                  <c:v>8.3291778521411758E-2</c:v>
                </c:pt>
                <c:pt idx="271">
                  <c:v>8.3454078612165097E-2</c:v>
                </c:pt>
                <c:pt idx="272">
                  <c:v>8.3616137374748017E-2</c:v>
                </c:pt>
                <c:pt idx="273">
                  <c:v>8.3777956348318569E-2</c:v>
                </c:pt>
                <c:pt idx="274">
                  <c:v>8.3939537055796404E-2</c:v>
                </c:pt>
                <c:pt idx="275">
                  <c:v>8.4100881004091993E-2</c:v>
                </c:pt>
                <c:pt idx="276">
                  <c:v>8.4261989684331864E-2</c:v>
                </c:pt>
                <c:pt idx="277">
                  <c:v>8.4422864572079856E-2</c:v>
                </c:pt>
                <c:pt idx="278">
                  <c:v>8.4583507127554705E-2</c:v>
                </c:pt>
                <c:pt idx="279">
                  <c:v>8.4743918795843698E-2</c:v>
                </c:pt>
                <c:pt idx="280">
                  <c:v>8.4904101007112778E-2</c:v>
                </c:pt>
                <c:pt idx="281">
                  <c:v>8.5064055176812939E-2</c:v>
                </c:pt>
                <c:pt idx="282">
                  <c:v>8.5223782705883253E-2</c:v>
                </c:pt>
                <c:pt idx="283">
                  <c:v>8.538328498095038E-2</c:v>
                </c:pt>
                <c:pt idx="284">
                  <c:v>8.5542563374524566E-2</c:v>
                </c:pt>
                <c:pt idx="285">
                  <c:v>8.5701619245192429E-2</c:v>
                </c:pt>
                <c:pt idx="286">
                  <c:v>8.5860453937806613E-2</c:v>
                </c:pt>
                <c:pt idx="287">
                  <c:v>8.6019068783672076E-2</c:v>
                </c:pt>
                <c:pt idx="288">
                  <c:v>8.6177465100729267E-2</c:v>
                </c:pt>
                <c:pt idx="289">
                  <c:v>8.6335644193734323E-2</c:v>
                </c:pt>
                <c:pt idx="290">
                  <c:v>8.6493607354436328E-2</c:v>
                </c:pt>
                <c:pt idx="291">
                  <c:v>8.665135586175142E-2</c:v>
                </c:pt>
                <c:pt idx="292">
                  <c:v>8.6808890981934173E-2</c:v>
                </c:pt>
                <c:pt idx="293">
                  <c:v>8.6966213968746098E-2</c:v>
                </c:pt>
                <c:pt idx="294">
                  <c:v>8.712332606362154E-2</c:v>
                </c:pt>
                <c:pt idx="295">
                  <c:v>8.7280228495830448E-2</c:v>
                </c:pt>
                <c:pt idx="296">
                  <c:v>8.7436922482638971E-2</c:v>
                </c:pt>
                <c:pt idx="297">
                  <c:v>8.7593409229467067E-2</c:v>
                </c:pt>
                <c:pt idx="298">
                  <c:v>8.7749689930043798E-2</c:v>
                </c:pt>
                <c:pt idx="299">
                  <c:v>8.790576576655991E-2</c:v>
                </c:pt>
                <c:pt idx="300">
                  <c:v>8.8061637909818136E-2</c:v>
                </c:pt>
                <c:pt idx="301">
                  <c:v>8.8217307519380922E-2</c:v>
                </c:pt>
                <c:pt idx="302">
                  <c:v>8.8372775743715881E-2</c:v>
                </c:pt>
                <c:pt idx="303">
                  <c:v>8.8528043720338914E-2</c:v>
                </c:pt>
                <c:pt idx="304">
                  <c:v>8.8683112575954917E-2</c:v>
                </c:pt>
                <c:pt idx="305">
                  <c:v>8.8837983426596503E-2</c:v>
                </c:pt>
                <c:pt idx="306">
                  <c:v>8.8992657377760284E-2</c:v>
                </c:pt>
                <c:pt idx="307">
                  <c:v>8.9147135524541135E-2</c:v>
                </c:pt>
                <c:pt idx="308">
                  <c:v>8.930141895176423E-2</c:v>
                </c:pt>
                <c:pt idx="309">
                  <c:v>8.9455508734115119E-2</c:v>
                </c:pt>
                <c:pt idx="310">
                  <c:v>8.9609405936267747E-2</c:v>
                </c:pt>
                <c:pt idx="311">
                  <c:v>8.9763111613010385E-2</c:v>
                </c:pt>
                <c:pt idx="312">
                  <c:v>8.9916626809369724E-2</c:v>
                </c:pt>
                <c:pt idx="313">
                  <c:v>9.0069952560732844E-2</c:v>
                </c:pt>
                <c:pt idx="314">
                  <c:v>9.0223089892967609E-2</c:v>
                </c:pt>
                <c:pt idx="315">
                  <c:v>9.037603982254086E-2</c:v>
                </c:pt>
                <c:pt idx="316">
                  <c:v>9.0528803356635074E-2</c:v>
                </c:pt>
                <c:pt idx="317">
                  <c:v>9.068138149326295E-2</c:v>
                </c:pt>
                <c:pt idx="318">
                  <c:v>9.0833775221380544E-2</c:v>
                </c:pt>
                <c:pt idx="319">
                  <c:v>9.0985985520998472E-2</c:v>
                </c:pt>
                <c:pt idx="320">
                  <c:v>9.1138013363291415E-2</c:v>
                </c:pt>
                <c:pt idx="321">
                  <c:v>9.128985971070612E-2</c:v>
                </c:pt>
                <c:pt idx="322">
                  <c:v>9.1441525517067662E-2</c:v>
                </c:pt>
                <c:pt idx="323">
                  <c:v>9.1593011727683984E-2</c:v>
                </c:pt>
                <c:pt idx="324">
                  <c:v>9.174431927944908E-2</c:v>
                </c:pt>
                <c:pt idx="325">
                  <c:v>9.1895449100944632E-2</c:v>
                </c:pt>
                <c:pt idx="326">
                  <c:v>9.2046402112539838E-2</c:v>
                </c:pt>
                <c:pt idx="327">
                  <c:v>9.2197179226490081E-2</c:v>
                </c:pt>
                <c:pt idx="328">
                  <c:v>9.2347781347033905E-2</c:v>
                </c:pt>
                <c:pt idx="329">
                  <c:v>9.2498209370488763E-2</c:v>
                </c:pt>
                <c:pt idx="330">
                  <c:v>9.2648464185345045E-2</c:v>
                </c:pt>
                <c:pt idx="331">
                  <c:v>9.2798546672359095E-2</c:v>
                </c:pt>
                <c:pt idx="332">
                  <c:v>9.2948457704644466E-2</c:v>
                </c:pt>
                <c:pt idx="333">
                  <c:v>9.3098198147762226E-2</c:v>
                </c:pt>
                <c:pt idx="334">
                  <c:v>9.3247768859809538E-2</c:v>
                </c:pt>
                <c:pt idx="335">
                  <c:v>9.3397170691507381E-2</c:v>
                </c:pt>
                <c:pt idx="336">
                  <c:v>9.3546404486286594E-2</c:v>
                </c:pt>
                <c:pt idx="337">
                  <c:v>9.3695471080372919E-2</c:v>
                </c:pt>
                <c:pt idx="338">
                  <c:v>9.3844371302870766E-2</c:v>
                </c:pt>
                <c:pt idx="339">
                  <c:v>9.3993105975845662E-2</c:v>
                </c:pt>
                <c:pt idx="340">
                  <c:v>9.4141675914405684E-2</c:v>
                </c:pt>
                <c:pt idx="341">
                  <c:v>9.4290081926781566E-2</c:v>
                </c:pt>
                <c:pt idx="342">
                  <c:v>9.4438324814405783E-2</c:v>
                </c:pt>
                <c:pt idx="343">
                  <c:v>9.4586405371990423E-2</c:v>
                </c:pt>
                <c:pt idx="344">
                  <c:v>9.4734324387603902E-2</c:v>
                </c:pt>
                <c:pt idx="345">
                  <c:v>9.4882082642746876E-2</c:v>
                </c:pt>
                <c:pt idx="346">
                  <c:v>9.5029680912426598E-2</c:v>
                </c:pt>
                <c:pt idx="347">
                  <c:v>9.5177119965230705E-2</c:v>
                </c:pt>
                <c:pt idx="348">
                  <c:v>9.5324400563399594E-2</c:v>
                </c:pt>
                <c:pt idx="349">
                  <c:v>9.5471523462898139E-2</c:v>
                </c:pt>
                <c:pt idx="350">
                  <c:v>9.5618489413485913E-2</c:v>
                </c:pt>
                <c:pt idx="351">
                  <c:v>9.5765299158787023E-2</c:v>
                </c:pt>
                <c:pt idx="352">
                  <c:v>9.5911953436358485E-2</c:v>
                </c:pt>
                <c:pt idx="353">
                  <c:v>9.6058452977757863E-2</c:v>
                </c:pt>
                <c:pt idx="354">
                  <c:v>9.6204798508609968E-2</c:v>
                </c:pt>
                <c:pt idx="355">
                  <c:v>9.6350990748672607E-2</c:v>
                </c:pt>
                <c:pt idx="356">
                  <c:v>9.6497030411901344E-2</c:v>
                </c:pt>
                <c:pt idx="357">
                  <c:v>9.6642918206513578E-2</c:v>
                </c:pt>
                <c:pt idx="358">
                  <c:v>9.678865483505153E-2</c:v>
                </c:pt>
                <c:pt idx="359">
                  <c:v>9.6934240994444434E-2</c:v>
                </c:pt>
                <c:pt idx="360">
                  <c:v>9.7079677376069984E-2</c:v>
                </c:pt>
                <c:pt idx="361">
                  <c:v>9.7224964665814692E-2</c:v>
                </c:pt>
                <c:pt idx="362">
                  <c:v>9.7370103544133821E-2</c:v>
                </c:pt>
                <c:pt idx="363">
                  <c:v>9.751509468611011E-2</c:v>
                </c:pt>
                <c:pt idx="364">
                  <c:v>9.7659938761511869E-2</c:v>
                </c:pt>
                <c:pt idx="365">
                  <c:v>9.7804636434850364E-2</c:v>
                </c:pt>
                <c:pt idx="366">
                  <c:v>9.7949188365436368E-2</c:v>
                </c:pt>
                <c:pt idx="367">
                  <c:v>9.8093595207435866E-2</c:v>
                </c:pt>
                <c:pt idx="368">
                  <c:v>9.8237857609925136E-2</c:v>
                </c:pt>
                <c:pt idx="369">
                  <c:v>9.8381976216945097E-2</c:v>
                </c:pt>
                <c:pt idx="370">
                  <c:v>9.8525951667554845E-2</c:v>
                </c:pt>
                <c:pt idx="371">
                  <c:v>9.8669784595884491E-2</c:v>
                </c:pt>
                <c:pt idx="372">
                  <c:v>9.8813475631187447E-2</c:v>
                </c:pt>
                <c:pt idx="373">
                  <c:v>9.8957025397891751E-2</c:v>
                </c:pt>
                <c:pt idx="374">
                  <c:v>9.9100434515651023E-2</c:v>
                </c:pt>
                <c:pt idx="375">
                  <c:v>9.9243703599394495E-2</c:v>
                </c:pt>
                <c:pt idx="376">
                  <c:v>9.938683325937657E-2</c:v>
                </c:pt>
                <c:pt idx="377">
                  <c:v>9.9529824101225572E-2</c:v>
                </c:pt>
                <c:pt idx="378">
                  <c:v>9.9672676725992046E-2</c:v>
                </c:pt>
                <c:pt idx="379">
                  <c:v>9.9815391730196212E-2</c:v>
                </c:pt>
                <c:pt idx="380">
                  <c:v>9.9957969705875047E-2</c:v>
                </c:pt>
                <c:pt idx="381">
                  <c:v>0.10010041124062849</c:v>
                </c:pt>
                <c:pt idx="382">
                  <c:v>0.10024271691766529</c:v>
                </c:pt>
                <c:pt idx="383">
                  <c:v>0.10038488731584816</c:v>
                </c:pt>
                <c:pt idx="384">
                  <c:v>0.10052692300973827</c:v>
                </c:pt>
                <c:pt idx="385">
                  <c:v>0.10066882456963935</c:v>
                </c:pt>
                <c:pt idx="386">
                  <c:v>0.10081059256164111</c:v>
                </c:pt>
                <c:pt idx="387">
                  <c:v>0.1009522275476621</c:v>
                </c:pt>
                <c:pt idx="388">
                  <c:v>0.10109373008549201</c:v>
                </c:pt>
                <c:pt idx="389">
                  <c:v>0.10123510072883364</c:v>
                </c:pt>
                <c:pt idx="390">
                  <c:v>0.10137634002734401</c:v>
                </c:pt>
                <c:pt idx="391">
                  <c:v>0.10151744852667519</c:v>
                </c:pt>
                <c:pt idx="392">
                  <c:v>0.10165842676851454</c:v>
                </c:pt>
                <c:pt idx="393">
                  <c:v>0.10179927529062444</c:v>
                </c:pt>
                <c:pt idx="394">
                  <c:v>0.10193999462688155</c:v>
                </c:pt>
                <c:pt idx="395">
                  <c:v>0.10208058530731549</c:v>
                </c:pt>
                <c:pt idx="396">
                  <c:v>0.10222104785814722</c:v>
                </c:pt>
                <c:pt idx="397">
                  <c:v>0.10236138280182669</c:v>
                </c:pt>
                <c:pt idx="398">
                  <c:v>0.1025015906570703</c:v>
                </c:pt>
                <c:pt idx="399">
                  <c:v>0.10264167193889764</c:v>
                </c:pt>
                <c:pt idx="400">
                  <c:v>0.10278162715866797</c:v>
                </c:pt>
                <c:pt idx="401">
                  <c:v>0.10292145682411614</c:v>
                </c:pt>
              </c:numCache>
            </c:numRef>
          </c:xVal>
          <c:yVal>
            <c:numRef>
              <c:f>'Beregninger scenarie 1'!$L$1538:$L$1939</c:f>
              <c:numCache>
                <c:formatCode>General</c:formatCode>
                <c:ptCount val="4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yVal>
          <c:smooth val="0"/>
        </c:ser>
        <c:ser>
          <c:idx val="2"/>
          <c:order val="2"/>
          <c:tx>
            <c:v>Vandspejlshøjde scenarie 1</c:v>
          </c:tx>
          <c:spPr>
            <a:ln>
              <a:solidFill>
                <a:srgbClr val="0070C0"/>
              </a:solidFill>
            </a:ln>
          </c:spPr>
          <c:marker>
            <c:symbol val="none"/>
          </c:marker>
          <c:xVal>
            <c:numRef>
              <c:f>'Beregninger scenarie 1'!$I$1538:$I$1939</c:f>
              <c:numCache>
                <c:formatCode>#,##0.00</c:formatCode>
                <c:ptCount val="402"/>
                <c:pt idx="0" formatCode="General">
                  <c:v>0</c:v>
                </c:pt>
                <c:pt idx="1">
                  <c:v>0</c:v>
                </c:pt>
                <c:pt idx="2">
                  <c:v>2.9722743246249021E-3</c:v>
                </c:pt>
                <c:pt idx="3">
                  <c:v>4.6982191003145162E-3</c:v>
                </c:pt>
                <c:pt idx="4">
                  <c:v>6.1307247702488349E-3</c:v>
                </c:pt>
                <c:pt idx="5">
                  <c:v>7.3963039450185303E-3</c:v>
                </c:pt>
                <c:pt idx="6">
                  <c:v>8.5478586586399102E-3</c:v>
                </c:pt>
                <c:pt idx="7">
                  <c:v>9.6140335432663461E-3</c:v>
                </c:pt>
                <c:pt idx="8">
                  <c:v>1.061260430030226E-2</c:v>
                </c:pt>
                <c:pt idx="9">
                  <c:v>1.1555592543173268E-2</c:v>
                </c:pt>
                <c:pt idx="10">
                  <c:v>1.2451627979308537E-2</c:v>
                </c:pt>
                <c:pt idx="11">
                  <c:v>1.3307183489317601E-2</c:v>
                </c:pt>
                <c:pt idx="12">
                  <c:v>1.4127280684765191E-2</c:v>
                </c:pt>
                <c:pt idx="13">
                  <c:v>1.491592078795294E-2</c:v>
                </c:pt>
                <c:pt idx="14">
                  <c:v>1.5676361890315543E-2</c:v>
                </c:pt>
                <c:pt idx="15">
                  <c:v>1.6411305039945107E-2</c:v>
                </c:pt>
                <c:pt idx="16">
                  <c:v>1.7123023553946674E-2</c:v>
                </c:pt>
                <c:pt idx="17">
                  <c:v>1.7813455537139696E-2</c:v>
                </c:pt>
                <c:pt idx="18">
                  <c:v>1.8484271741494248E-2</c:v>
                </c:pt>
                <c:pt idx="19">
                  <c:v>1.9136926417108301E-2</c:v>
                </c:pt>
                <c:pt idx="20">
                  <c:v>1.977269613644931E-2</c:v>
                </c:pt>
                <c:pt idx="21">
                  <c:v>2.0392709927566526E-2</c:v>
                </c:pt>
                <c:pt idx="22">
                  <c:v>2.0997973005210731E-2</c:v>
                </c:pt>
                <c:pt idx="23">
                  <c:v>2.1589385704896782E-2</c:v>
                </c:pt>
                <c:pt idx="24">
                  <c:v>2.2167758767303539E-2</c:v>
                </c:pt>
                <c:pt idx="25">
                  <c:v>2.2733825807561923E-2</c:v>
                </c:pt>
                <c:pt idx="26">
                  <c:v>2.3288253585980863E-2</c:v>
                </c:pt>
                <c:pt idx="27">
                  <c:v>2.3831650542194646E-2</c:v>
                </c:pt>
                <c:pt idx="28">
                  <c:v>2.4364573943388326E-2</c:v>
                </c:pt>
                <c:pt idx="29">
                  <c:v>2.4887535915914468E-2</c:v>
                </c:pt>
                <c:pt idx="30">
                  <c:v>2.5401008569393625E-2</c:v>
                </c:pt>
                <c:pt idx="31">
                  <c:v>2.5905428377264384E-2</c:v>
                </c:pt>
                <c:pt idx="32">
                  <c:v>2.6401199943554738E-2</c:v>
                </c:pt>
                <c:pt idx="33">
                  <c:v>2.6888699259466967E-2</c:v>
                </c:pt>
                <c:pt idx="34">
                  <c:v>2.7368276533131185E-2</c:v>
                </c:pt>
                <c:pt idx="35">
                  <c:v>2.784025866010029E-2</c:v>
                </c:pt>
                <c:pt idx="36">
                  <c:v>2.830495138974572E-2</c:v>
                </c:pt>
                <c:pt idx="37">
                  <c:v>2.8762641232875627E-2</c:v>
                </c:pt>
                <c:pt idx="38">
                  <c:v>2.9213597148041497E-2</c:v>
                </c:pt>
                <c:pt idx="39">
                  <c:v>2.965807203768437E-2</c:v>
                </c:pt>
                <c:pt idx="40">
                  <c:v>3.0096304080161965E-2</c:v>
                </c:pt>
                <c:pt idx="41">
                  <c:v>3.0528517919537933E-2</c:v>
                </c:pt>
                <c:pt idx="42">
                  <c:v>3.0954925731608528E-2</c:v>
                </c:pt>
                <c:pt idx="43">
                  <c:v>3.1375728181837474E-2</c:v>
                </c:pt>
                <c:pt idx="44">
                  <c:v>3.1791115288549325E-2</c:v>
                </c:pt>
                <c:pt idx="45">
                  <c:v>3.2201267202801434E-2</c:v>
                </c:pt>
                <c:pt idx="46">
                  <c:v>3.2606354914742376E-2</c:v>
                </c:pt>
                <c:pt idx="47">
                  <c:v>3.3006540894911278E-2</c:v>
                </c:pt>
                <c:pt idx="48">
                  <c:v>3.3401979677791911E-2</c:v>
                </c:pt>
                <c:pt idx="49">
                  <c:v>3.3792818393970699E-2</c:v>
                </c:pt>
                <c:pt idx="50">
                  <c:v>3.417919725642736E-2</c:v>
                </c:pt>
                <c:pt idx="51">
                  <c:v>3.4561250005788496E-2</c:v>
                </c:pt>
                <c:pt idx="52">
                  <c:v>3.4939104318776275E-2</c:v>
                </c:pt>
                <c:pt idx="53">
                  <c:v>3.5312882183570538E-2</c:v>
                </c:pt>
                <c:pt idx="54">
                  <c:v>3.5682700245361305E-2</c:v>
                </c:pt>
                <c:pt idx="55">
                  <c:v>3.6048670124985589E-2</c:v>
                </c:pt>
                <c:pt idx="56">
                  <c:v>3.6410898713212417E-2</c:v>
                </c:pt>
                <c:pt idx="57">
                  <c:v>3.6769488442951491E-2</c:v>
                </c:pt>
                <c:pt idx="58">
                  <c:v>3.7124537541410617E-2</c:v>
                </c:pt>
                <c:pt idx="59">
                  <c:v>3.7476140264007966E-2</c:v>
                </c:pt>
                <c:pt idx="60">
                  <c:v>3.7824387111653285E-2</c:v>
                </c:pt>
                <c:pt idx="61">
                  <c:v>3.8169365032843773E-2</c:v>
                </c:pt>
                <c:pt idx="62">
                  <c:v>3.8511157611871814E-2</c:v>
                </c:pt>
                <c:pt idx="63">
                  <c:v>3.8849845244311489E-2</c:v>
                </c:pt>
                <c:pt idx="64">
                  <c:v>3.918550530083429E-2</c:v>
                </c:pt>
                <c:pt idx="65">
                  <c:v>3.9518212280302716E-2</c:v>
                </c:pt>
                <c:pt idx="66">
                  <c:v>3.9848037952998974E-2</c:v>
                </c:pt>
                <c:pt idx="67">
                  <c:v>4.0175051494765232E-2</c:v>
                </c:pt>
                <c:pt idx="68">
                  <c:v>4.0499319612759509E-2</c:v>
                </c:pt>
                <c:pt idx="69">
                  <c:v>4.0820906663467181E-2</c:v>
                </c:pt>
                <c:pt idx="70">
                  <c:v>4.113987476354989E-2</c:v>
                </c:pt>
                <c:pt idx="71">
                  <c:v>4.1456283894062508E-2</c:v>
                </c:pt>
                <c:pt idx="72">
                  <c:v>4.1770191998522013E-2</c:v>
                </c:pt>
                <c:pt idx="73">
                  <c:v>4.2081655075270556E-2</c:v>
                </c:pt>
                <c:pt idx="74">
                  <c:v>4.2390727264537367E-2</c:v>
                </c:pt>
                <c:pt idx="75">
                  <c:v>4.2697460930570301E-2</c:v>
                </c:pt>
                <c:pt idx="76">
                  <c:v>4.300190673917717E-2</c:v>
                </c:pt>
                <c:pt idx="77">
                  <c:v>4.3304113730989156E-2</c:v>
                </c:pt>
                <c:pt idx="78">
                  <c:v>4.360412939073368E-2</c:v>
                </c:pt>
                <c:pt idx="79">
                  <c:v>4.3901999712781345E-2</c:v>
                </c:pt>
                <c:pt idx="80">
                  <c:v>4.4197769263210354E-2</c:v>
                </c:pt>
                <c:pt idx="81">
                  <c:v>4.4491481238613878E-2</c:v>
                </c:pt>
                <c:pt idx="82">
                  <c:v>4.4783177521857689E-2</c:v>
                </c:pt>
                <c:pt idx="83">
                  <c:v>4.5072898734980653E-2</c:v>
                </c:pt>
                <c:pt idx="84">
                  <c:v>4.5360684289415434E-2</c:v>
                </c:pt>
                <c:pt idx="85">
                  <c:v>4.5646572433694653E-2</c:v>
                </c:pt>
                <c:pt idx="86">
                  <c:v>4.593060029879506E-2</c:v>
                </c:pt>
                <c:pt idx="87">
                  <c:v>4.6212803941261656E-2</c:v>
                </c:pt>
                <c:pt idx="88">
                  <c:v>4.6493218384243494E-2</c:v>
                </c:pt>
                <c:pt idx="89">
                  <c:v>4.6771877656564084E-2</c:v>
                </c:pt>
                <c:pt idx="90">
                  <c:v>4.7048814829939813E-2</c:v>
                </c:pt>
                <c:pt idx="91">
                  <c:v>4.7324062054453477E-2</c:v>
                </c:pt>
                <c:pt idx="92">
                  <c:v>4.7597650592381358E-2</c:v>
                </c:pt>
                <c:pt idx="93">
                  <c:v>4.7869610850466697E-2</c:v>
                </c:pt>
                <c:pt idx="94">
                  <c:v>4.8139972410725693E-2</c:v>
                </c:pt>
                <c:pt idx="95">
                  <c:v>4.8408764059866931E-2</c:v>
                </c:pt>
                <c:pt idx="96">
                  <c:v>4.8676013817399298E-2</c:v>
                </c:pt>
                <c:pt idx="97">
                  <c:v>4.8941748962499615E-2</c:v>
                </c:pt>
                <c:pt idx="98">
                  <c:v>4.9205996059705465E-2</c:v>
                </c:pt>
                <c:pt idx="99">
                  <c:v>4.9468780983495844E-2</c:v>
                </c:pt>
                <c:pt idx="100">
                  <c:v>4.9730128941817164E-2</c:v>
                </c:pt>
                <c:pt idx="101">
                  <c:v>4.9990064498609724E-2</c:v>
                </c:pt>
                <c:pt idx="102">
                  <c:v>5.0248611595385524E-2</c:v>
                </c:pt>
                <c:pt idx="103">
                  <c:v>5.0505793571905766E-2</c:v>
                </c:pt>
                <c:pt idx="104">
                  <c:v>5.0761633186003158E-2</c:v>
                </c:pt>
                <c:pt idx="105">
                  <c:v>5.1016152632591891E-2</c:v>
                </c:pt>
                <c:pt idx="106">
                  <c:v>5.1269373561905057E-2</c:v>
                </c:pt>
                <c:pt idx="107">
                  <c:v>5.1521317096997629E-2</c:v>
                </c:pt>
                <c:pt idx="108">
                  <c:v>5.1772003850550273E-2</c:v>
                </c:pt>
                <c:pt idx="109">
                  <c:v>5.2021453941007975E-2</c:v>
                </c:pt>
                <c:pt idx="110">
                  <c:v>5.2269687008084681E-2</c:v>
                </c:pt>
                <c:pt idx="111">
                  <c:v>5.2516722227664472E-2</c:v>
                </c:pt>
                <c:pt idx="112">
                  <c:v>5.2762578326126845E-2</c:v>
                </c:pt>
                <c:pt idx="113">
                  <c:v>5.3007273594123432E-2</c:v>
                </c:pt>
                <c:pt idx="114">
                  <c:v>5.3250825899831038E-2</c:v>
                </c:pt>
                <c:pt idx="115">
                  <c:v>5.3493252701704942E-2</c:v>
                </c:pt>
                <c:pt idx="116">
                  <c:v>5.3734571060755257E-2</c:v>
                </c:pt>
                <c:pt idx="117">
                  <c:v>5.397479765236754E-2</c:v>
                </c:pt>
                <c:pt idx="118">
                  <c:v>5.4213948777688016E-2</c:v>
                </c:pt>
                <c:pt idx="119">
                  <c:v>5.4452040374592794E-2</c:v>
                </c:pt>
                <c:pt idx="120">
                  <c:v>5.4689088028258899E-2</c:v>
                </c:pt>
                <c:pt idx="121">
                  <c:v>5.492510698135511E-2</c:v>
                </c:pt>
                <c:pt idx="122">
                  <c:v>5.5160112143868158E-2</c:v>
                </c:pt>
                <c:pt idx="123">
                  <c:v>5.5394118102580679E-2</c:v>
                </c:pt>
                <c:pt idx="124">
                  <c:v>5.5627139130215185E-2</c:v>
                </c:pt>
                <c:pt idx="125">
                  <c:v>5.58591891942583E-2</c:v>
                </c:pt>
                <c:pt idx="126">
                  <c:v>5.6090281965478855E-2</c:v>
                </c:pt>
                <c:pt idx="127">
                  <c:v>5.6320430826152096E-2</c:v>
                </c:pt>
                <c:pt idx="128">
                  <c:v>5.6549648878002526E-2</c:v>
                </c:pt>
                <c:pt idx="129">
                  <c:v>5.6777948949876825E-2</c:v>
                </c:pt>
                <c:pt idx="130">
                  <c:v>5.7005343605157521E-2</c:v>
                </c:pt>
                <c:pt idx="131">
                  <c:v>5.7231845148928373E-2</c:v>
                </c:pt>
                <c:pt idx="132">
                  <c:v>5.7457465634900923E-2</c:v>
                </c:pt>
                <c:pt idx="133">
                  <c:v>5.768221687211196E-2</c:v>
                </c:pt>
                <c:pt idx="134">
                  <c:v>5.7906110431401127E-2</c:v>
                </c:pt>
                <c:pt idx="135">
                  <c:v>5.8129157651676755E-2</c:v>
                </c:pt>
                <c:pt idx="136">
                  <c:v>5.8351369645978791E-2</c:v>
                </c:pt>
                <c:pt idx="137">
                  <c:v>5.85727573073462E-2</c:v>
                </c:pt>
                <c:pt idx="138">
                  <c:v>5.8793331314496711E-2</c:v>
                </c:pt>
                <c:pt idx="139">
                  <c:v>5.9013102137325711E-2</c:v>
                </c:pt>
                <c:pt idx="140">
                  <c:v>5.9232080042231586E-2</c:v>
                </c:pt>
                <c:pt idx="141">
                  <c:v>5.9450275097273526E-2</c:v>
                </c:pt>
                <c:pt idx="142">
                  <c:v>5.9667697177168612E-2</c:v>
                </c:pt>
                <c:pt idx="143">
                  <c:v>5.9884355968133747E-2</c:v>
                </c:pt>
                <c:pt idx="144">
                  <c:v>6.0100260972578361E-2</c:v>
                </c:pt>
                <c:pt idx="145">
                  <c:v>6.0315421513653301E-2</c:v>
                </c:pt>
                <c:pt idx="146">
                  <c:v>6.0529846739661247E-2</c:v>
                </c:pt>
                <c:pt idx="147">
                  <c:v>6.074354562833352E-2</c:v>
                </c:pt>
                <c:pt idx="148">
                  <c:v>6.0956526990978317E-2</c:v>
                </c:pt>
                <c:pt idx="149">
                  <c:v>6.1168799476504672E-2</c:v>
                </c:pt>
                <c:pt idx="150">
                  <c:v>6.1380371575326963E-2</c:v>
                </c:pt>
                <c:pt idx="151">
                  <c:v>6.1591251623153778E-2</c:v>
                </c:pt>
                <c:pt idx="152">
                  <c:v>6.1801447804665489E-2</c:v>
                </c:pt>
                <c:pt idx="153">
                  <c:v>6.2010968157084498E-2</c:v>
                </c:pt>
                <c:pt idx="154">
                  <c:v>6.2219820573641338E-2</c:v>
                </c:pt>
                <c:pt idx="155">
                  <c:v>6.2428012806941074E-2</c:v>
                </c:pt>
                <c:pt idx="156">
                  <c:v>6.2635552472232653E-2</c:v>
                </c:pt>
                <c:pt idx="157">
                  <c:v>6.2842447050585046E-2</c:v>
                </c:pt>
                <c:pt idx="158">
                  <c:v>6.3048703891972965E-2</c:v>
                </c:pt>
                <c:pt idx="159">
                  <c:v>6.3254330218275562E-2</c:v>
                </c:pt>
                <c:pt idx="160">
                  <c:v>6.3459333126190703E-2</c:v>
                </c:pt>
                <c:pt idx="161">
                  <c:v>6.3663719590067891E-2</c:v>
                </c:pt>
                <c:pt idx="162">
                  <c:v>6.3867496464662443E-2</c:v>
                </c:pt>
                <c:pt idx="163">
                  <c:v>6.4070670487813411E-2</c:v>
                </c:pt>
                <c:pt idx="164">
                  <c:v>6.4273248283048007E-2</c:v>
                </c:pt>
                <c:pt idx="165">
                  <c:v>6.447523636211458E-2</c:v>
                </c:pt>
                <c:pt idx="166">
                  <c:v>6.4676641127446935E-2</c:v>
                </c:pt>
                <c:pt idx="167">
                  <c:v>6.4877468874561736E-2</c:v>
                </c:pt>
                <c:pt idx="168">
                  <c:v>6.5077725794391278E-2</c:v>
                </c:pt>
                <c:pt idx="169">
                  <c:v>6.52774179755541E-2</c:v>
                </c:pt>
                <c:pt idx="170">
                  <c:v>6.5476551406564804E-2</c:v>
                </c:pt>
                <c:pt idx="171">
                  <c:v>6.5675131977985288E-2</c:v>
                </c:pt>
                <c:pt idx="172">
                  <c:v>6.5873165484519353E-2</c:v>
                </c:pt>
                <c:pt idx="173">
                  <c:v>6.6070657627052304E-2</c:v>
                </c:pt>
                <c:pt idx="174">
                  <c:v>6.6267614014637141E-2</c:v>
                </c:pt>
                <c:pt idx="175">
                  <c:v>6.6464040166429386E-2</c:v>
                </c:pt>
                <c:pt idx="176">
                  <c:v>6.6659941513571658E-2</c:v>
                </c:pt>
                <c:pt idx="177">
                  <c:v>6.6855323401029801E-2</c:v>
                </c:pt>
                <c:pt idx="178">
                  <c:v>6.705019108938215E-2</c:v>
                </c:pt>
                <c:pt idx="179">
                  <c:v>6.7244549756563063E-2</c:v>
                </c:pt>
                <c:pt idx="180">
                  <c:v>6.7438404499562232E-2</c:v>
                </c:pt>
                <c:pt idx="181">
                  <c:v>6.7631760336081218E-2</c:v>
                </c:pt>
                <c:pt idx="182">
                  <c:v>6.7824622206148349E-2</c:v>
                </c:pt>
                <c:pt idx="183">
                  <c:v>6.8016994973693165E-2</c:v>
                </c:pt>
                <c:pt idx="184">
                  <c:v>6.8208883428081929E-2</c:v>
                </c:pt>
                <c:pt idx="185">
                  <c:v>6.8400292285614769E-2</c:v>
                </c:pt>
                <c:pt idx="186">
                  <c:v>6.8591226190986329E-2</c:v>
                </c:pt>
                <c:pt idx="187">
                  <c:v>6.8781689718710307E-2</c:v>
                </c:pt>
                <c:pt idx="188">
                  <c:v>6.8971687374509344E-2</c:v>
                </c:pt>
                <c:pt idx="189">
                  <c:v>6.9161223596671054E-2</c:v>
                </c:pt>
                <c:pt idx="190">
                  <c:v>6.9350302757371377E-2</c:v>
                </c:pt>
                <c:pt idx="191">
                  <c:v>6.9538929163966062E-2</c:v>
                </c:pt>
                <c:pt idx="192">
                  <c:v>6.9727107060250954E-2</c:v>
                </c:pt>
                <c:pt idx="193">
                  <c:v>6.9914840627692529E-2</c:v>
                </c:pt>
                <c:pt idx="194">
                  <c:v>7.0102133986629081E-2</c:v>
                </c:pt>
                <c:pt idx="195">
                  <c:v>7.0288991197443473E-2</c:v>
                </c:pt>
                <c:pt idx="196">
                  <c:v>7.0475416261708182E-2</c:v>
                </c:pt>
                <c:pt idx="197">
                  <c:v>7.0661413123303846E-2</c:v>
                </c:pt>
                <c:pt idx="198">
                  <c:v>7.0846985669511309E-2</c:v>
                </c:pt>
                <c:pt idx="199">
                  <c:v>7.1032137732078629E-2</c:v>
                </c:pt>
                <c:pt idx="200">
                  <c:v>7.1216873088263119E-2</c:v>
                </c:pt>
                <c:pt idx="201">
                  <c:v>7.1401195461849629E-2</c:v>
                </c:pt>
                <c:pt idx="202">
                  <c:v>7.1585108524145347E-2</c:v>
                </c:pt>
                <c:pt idx="203">
                  <c:v>7.1768615894952009E-2</c:v>
                </c:pt>
                <c:pt idx="204">
                  <c:v>7.1951721143515793E-2</c:v>
                </c:pt>
                <c:pt idx="205">
                  <c:v>7.2134427789455932E-2</c:v>
                </c:pt>
                <c:pt idx="206">
                  <c:v>7.2316739303672287E-2</c:v>
                </c:pt>
                <c:pt idx="207">
                  <c:v>7.2498659109232616E-2</c:v>
                </c:pt>
                <c:pt idx="208">
                  <c:v>7.2680190582239901E-2</c:v>
                </c:pt>
                <c:pt idx="209">
                  <c:v>7.2861337052680442E-2</c:v>
                </c:pt>
                <c:pt idx="210">
                  <c:v>7.3042101805253251E-2</c:v>
                </c:pt>
                <c:pt idx="211">
                  <c:v>7.3222488080180975E-2</c:v>
                </c:pt>
                <c:pt idx="212">
                  <c:v>7.3402499074003008E-2</c:v>
                </c:pt>
                <c:pt idx="213">
                  <c:v>7.3582137940351372E-2</c:v>
                </c:pt>
                <c:pt idx="214">
                  <c:v>7.376140779070961E-2</c:v>
                </c:pt>
                <c:pt idx="215">
                  <c:v>7.3940311695155192E-2</c:v>
                </c:pt>
                <c:pt idx="216">
                  <c:v>7.4118852683085795E-2</c:v>
                </c:pt>
                <c:pt idx="217">
                  <c:v>7.4297033743930124E-2</c:v>
                </c:pt>
                <c:pt idx="218">
                  <c:v>7.4474857827843383E-2</c:v>
                </c:pt>
                <c:pt idx="219">
                  <c:v>7.4652327846387784E-2</c:v>
                </c:pt>
                <c:pt idx="220">
                  <c:v>7.482944667319881E-2</c:v>
                </c:pt>
                <c:pt idx="221">
                  <c:v>7.5006217144637122E-2</c:v>
                </c:pt>
                <c:pt idx="222">
                  <c:v>7.5182642060426852E-2</c:v>
                </c:pt>
                <c:pt idx="223">
                  <c:v>7.5358724184280482E-2</c:v>
                </c:pt>
                <c:pt idx="224">
                  <c:v>7.5534466244510517E-2</c:v>
                </c:pt>
                <c:pt idx="225">
                  <c:v>7.5709870934628457E-2</c:v>
                </c:pt>
                <c:pt idx="226">
                  <c:v>7.5884940913931373E-2</c:v>
                </c:pt>
                <c:pt idx="227">
                  <c:v>7.6059678808076306E-2</c:v>
                </c:pt>
                <c:pt idx="228">
                  <c:v>7.6234087209642767E-2</c:v>
                </c:pt>
                <c:pt idx="229">
                  <c:v>7.6408168678683705E-2</c:v>
                </c:pt>
                <c:pt idx="230">
                  <c:v>7.6581925743265333E-2</c:v>
                </c:pt>
                <c:pt idx="231">
                  <c:v>7.6755360899995739E-2</c:v>
                </c:pt>
                <c:pt idx="232">
                  <c:v>7.6928476614542843E-2</c:v>
                </c:pt>
                <c:pt idx="233">
                  <c:v>7.7101275322142004E-2</c:v>
                </c:pt>
                <c:pt idx="234">
                  <c:v>7.7273759428093128E-2</c:v>
                </c:pt>
                <c:pt idx="235">
                  <c:v>7.7445931308248145E-2</c:v>
                </c:pt>
                <c:pt idx="236">
                  <c:v>7.7617793309488342E-2</c:v>
                </c:pt>
                <c:pt idx="237">
                  <c:v>7.7789347750192472E-2</c:v>
                </c:pt>
                <c:pt idx="238">
                  <c:v>7.7960596920695513E-2</c:v>
                </c:pt>
                <c:pt idx="239">
                  <c:v>7.813154308373825E-2</c:v>
                </c:pt>
                <c:pt idx="240">
                  <c:v>7.830218847490808E-2</c:v>
                </c:pt>
                <c:pt idx="241">
                  <c:v>7.8472535303071092E-2</c:v>
                </c:pt>
                <c:pt idx="242">
                  <c:v>7.8642585750795857E-2</c:v>
                </c:pt>
                <c:pt idx="243">
                  <c:v>7.8812341974768718E-2</c:v>
                </c:pt>
                <c:pt idx="244">
                  <c:v>7.8981806106201216E-2</c:v>
                </c:pt>
                <c:pt idx="245">
                  <c:v>7.9150980251229491E-2</c:v>
                </c:pt>
                <c:pt idx="246">
                  <c:v>7.9319866491306082E-2</c:v>
                </c:pt>
                <c:pt idx="247">
                  <c:v>7.9488466883584089E-2</c:v>
                </c:pt>
                <c:pt idx="248">
                  <c:v>7.9656783461294164E-2</c:v>
                </c:pt>
                <c:pt idx="249">
                  <c:v>7.9824818234114026E-2</c:v>
                </c:pt>
                <c:pt idx="250">
                  <c:v>7.9992573188531313E-2</c:v>
                </c:pt>
                <c:pt idx="251">
                  <c:v>8.0160050288199128E-2</c:v>
                </c:pt>
                <c:pt idx="252">
                  <c:v>8.0327251474285363E-2</c:v>
                </c:pt>
                <c:pt idx="253">
                  <c:v>8.0494178665814917E-2</c:v>
                </c:pt>
                <c:pt idx="254">
                  <c:v>8.0660833760006087E-2</c:v>
                </c:pt>
                <c:pt idx="255">
                  <c:v>8.0827218632600104E-2</c:v>
                </c:pt>
                <c:pt idx="256">
                  <c:v>8.0993335138184894E-2</c:v>
                </c:pt>
                <c:pt idx="257">
                  <c:v>8.115918511051276E-2</c:v>
                </c:pt>
                <c:pt idx="258">
                  <c:v>8.132477036281216E-2</c:v>
                </c:pt>
                <c:pt idx="259">
                  <c:v>8.1490092688093749E-2</c:v>
                </c:pt>
                <c:pt idx="260">
                  <c:v>8.1655153859450699E-2</c:v>
                </c:pt>
                <c:pt idx="261">
                  <c:v>8.1819955630353755E-2</c:v>
                </c:pt>
                <c:pt idx="262">
                  <c:v>8.1984499734940777E-2</c:v>
                </c:pt>
                <c:pt idx="263">
                  <c:v>8.214878788830092E-2</c:v>
                </c:pt>
                <c:pt idx="264">
                  <c:v>8.2312821786753851E-2</c:v>
                </c:pt>
                <c:pt idx="265">
                  <c:v>8.2476603108123783E-2</c:v>
                </c:pt>
                <c:pt idx="266">
                  <c:v>8.2640133512008759E-2</c:v>
                </c:pt>
                <c:pt idx="267">
                  <c:v>8.280341464004487E-2</c:v>
                </c:pt>
                <c:pt idx="268">
                  <c:v>8.2966448116165908E-2</c:v>
                </c:pt>
                <c:pt idx="269">
                  <c:v>8.3129235546858304E-2</c:v>
                </c:pt>
                <c:pt idx="270">
                  <c:v>8.3291778521411758E-2</c:v>
                </c:pt>
                <c:pt idx="271">
                  <c:v>8.3454078612165097E-2</c:v>
                </c:pt>
                <c:pt idx="272">
                  <c:v>8.3616137374748017E-2</c:v>
                </c:pt>
                <c:pt idx="273">
                  <c:v>8.3777956348318569E-2</c:v>
                </c:pt>
                <c:pt idx="274">
                  <c:v>8.3939537055796404E-2</c:v>
                </c:pt>
                <c:pt idx="275">
                  <c:v>8.4100881004091993E-2</c:v>
                </c:pt>
                <c:pt idx="276">
                  <c:v>8.4261989684331864E-2</c:v>
                </c:pt>
                <c:pt idx="277">
                  <c:v>8.4422864572079856E-2</c:v>
                </c:pt>
                <c:pt idx="278">
                  <c:v>8.4583507127554705E-2</c:v>
                </c:pt>
                <c:pt idx="279">
                  <c:v>8.4743918795843698E-2</c:v>
                </c:pt>
                <c:pt idx="280">
                  <c:v>8.4904101007112778E-2</c:v>
                </c:pt>
                <c:pt idx="281">
                  <c:v>8.5064055176812939E-2</c:v>
                </c:pt>
                <c:pt idx="282">
                  <c:v>8.5223782705883253E-2</c:v>
                </c:pt>
                <c:pt idx="283">
                  <c:v>8.538328498095038E-2</c:v>
                </c:pt>
                <c:pt idx="284">
                  <c:v>8.5542563374524566E-2</c:v>
                </c:pt>
                <c:pt idx="285">
                  <c:v>8.5701619245192429E-2</c:v>
                </c:pt>
                <c:pt idx="286">
                  <c:v>8.5860453937806613E-2</c:v>
                </c:pt>
                <c:pt idx="287">
                  <c:v>8.6019068783672076E-2</c:v>
                </c:pt>
                <c:pt idx="288">
                  <c:v>8.6177465100729267E-2</c:v>
                </c:pt>
                <c:pt idx="289">
                  <c:v>8.6335644193734323E-2</c:v>
                </c:pt>
                <c:pt idx="290">
                  <c:v>8.6493607354436328E-2</c:v>
                </c:pt>
                <c:pt idx="291">
                  <c:v>8.665135586175142E-2</c:v>
                </c:pt>
                <c:pt idx="292">
                  <c:v>8.6808890981934173E-2</c:v>
                </c:pt>
                <c:pt idx="293">
                  <c:v>8.6966213968746098E-2</c:v>
                </c:pt>
                <c:pt idx="294">
                  <c:v>8.712332606362154E-2</c:v>
                </c:pt>
                <c:pt idx="295">
                  <c:v>8.7280228495830448E-2</c:v>
                </c:pt>
                <c:pt idx="296">
                  <c:v>8.7436922482638971E-2</c:v>
                </c:pt>
                <c:pt idx="297">
                  <c:v>8.7593409229467067E-2</c:v>
                </c:pt>
                <c:pt idx="298">
                  <c:v>8.7749689930043798E-2</c:v>
                </c:pt>
                <c:pt idx="299">
                  <c:v>8.790576576655991E-2</c:v>
                </c:pt>
                <c:pt idx="300">
                  <c:v>8.8061637909818136E-2</c:v>
                </c:pt>
                <c:pt idx="301">
                  <c:v>8.8217307519380922E-2</c:v>
                </c:pt>
                <c:pt idx="302">
                  <c:v>8.8372775743715881E-2</c:v>
                </c:pt>
                <c:pt idx="303">
                  <c:v>8.8528043720338914E-2</c:v>
                </c:pt>
                <c:pt idx="304">
                  <c:v>8.8683112575954917E-2</c:v>
                </c:pt>
                <c:pt idx="305">
                  <c:v>8.8837983426596503E-2</c:v>
                </c:pt>
                <c:pt idx="306">
                  <c:v>8.8992657377760284E-2</c:v>
                </c:pt>
                <c:pt idx="307">
                  <c:v>8.9147135524541135E-2</c:v>
                </c:pt>
                <c:pt idx="308">
                  <c:v>8.930141895176423E-2</c:v>
                </c:pt>
                <c:pt idx="309">
                  <c:v>8.9455508734115119E-2</c:v>
                </c:pt>
                <c:pt idx="310">
                  <c:v>8.9609405936267747E-2</c:v>
                </c:pt>
                <c:pt idx="311">
                  <c:v>8.9763111613010385E-2</c:v>
                </c:pt>
                <c:pt idx="312">
                  <c:v>8.9916626809369724E-2</c:v>
                </c:pt>
                <c:pt idx="313">
                  <c:v>9.0069952560732844E-2</c:v>
                </c:pt>
                <c:pt idx="314">
                  <c:v>9.0223089892967609E-2</c:v>
                </c:pt>
                <c:pt idx="315">
                  <c:v>9.037603982254086E-2</c:v>
                </c:pt>
                <c:pt idx="316">
                  <c:v>9.0528803356635074E-2</c:v>
                </c:pt>
                <c:pt idx="317">
                  <c:v>9.068138149326295E-2</c:v>
                </c:pt>
                <c:pt idx="318">
                  <c:v>9.0833775221380544E-2</c:v>
                </c:pt>
                <c:pt idx="319">
                  <c:v>9.0985985520998472E-2</c:v>
                </c:pt>
                <c:pt idx="320">
                  <c:v>9.1138013363291415E-2</c:v>
                </c:pt>
                <c:pt idx="321">
                  <c:v>9.128985971070612E-2</c:v>
                </c:pt>
                <c:pt idx="322">
                  <c:v>9.1441525517067662E-2</c:v>
                </c:pt>
                <c:pt idx="323">
                  <c:v>9.1593011727683984E-2</c:v>
                </c:pt>
                <c:pt idx="324">
                  <c:v>9.174431927944908E-2</c:v>
                </c:pt>
                <c:pt idx="325">
                  <c:v>9.1895449100944632E-2</c:v>
                </c:pt>
                <c:pt idx="326">
                  <c:v>9.2046402112539838E-2</c:v>
                </c:pt>
                <c:pt idx="327">
                  <c:v>9.2197179226490081E-2</c:v>
                </c:pt>
                <c:pt idx="328">
                  <c:v>9.2347781347033905E-2</c:v>
                </c:pt>
                <c:pt idx="329">
                  <c:v>9.2498209370488763E-2</c:v>
                </c:pt>
                <c:pt idx="330">
                  <c:v>9.2648464185345045E-2</c:v>
                </c:pt>
                <c:pt idx="331">
                  <c:v>9.2798546672359095E-2</c:v>
                </c:pt>
                <c:pt idx="332">
                  <c:v>9.2948457704644466E-2</c:v>
                </c:pt>
                <c:pt idx="333">
                  <c:v>9.3098198147762226E-2</c:v>
                </c:pt>
                <c:pt idx="334">
                  <c:v>9.3247768859809538E-2</c:v>
                </c:pt>
                <c:pt idx="335">
                  <c:v>9.3397170691507381E-2</c:v>
                </c:pt>
                <c:pt idx="336">
                  <c:v>9.3546404486286594E-2</c:v>
                </c:pt>
                <c:pt idx="337">
                  <c:v>9.3695471080372919E-2</c:v>
                </c:pt>
                <c:pt idx="338">
                  <c:v>9.3844371302870766E-2</c:v>
                </c:pt>
                <c:pt idx="339">
                  <c:v>9.3993105975845662E-2</c:v>
                </c:pt>
                <c:pt idx="340">
                  <c:v>9.4141675914405684E-2</c:v>
                </c:pt>
                <c:pt idx="341">
                  <c:v>9.4290081926781566E-2</c:v>
                </c:pt>
                <c:pt idx="342">
                  <c:v>9.4438324814405783E-2</c:v>
                </c:pt>
                <c:pt idx="343">
                  <c:v>9.4586405371990423E-2</c:v>
                </c:pt>
                <c:pt idx="344">
                  <c:v>9.4734324387603902E-2</c:v>
                </c:pt>
                <c:pt idx="345">
                  <c:v>9.4882082642746876E-2</c:v>
                </c:pt>
                <c:pt idx="346">
                  <c:v>9.5029680912426598E-2</c:v>
                </c:pt>
                <c:pt idx="347">
                  <c:v>9.5177119965230705E-2</c:v>
                </c:pt>
                <c:pt idx="348">
                  <c:v>9.5324400563399594E-2</c:v>
                </c:pt>
                <c:pt idx="349">
                  <c:v>9.5471523462898139E-2</c:v>
                </c:pt>
                <c:pt idx="350">
                  <c:v>9.5618489413485913E-2</c:v>
                </c:pt>
                <c:pt idx="351">
                  <c:v>9.5765299158787023E-2</c:v>
                </c:pt>
                <c:pt idx="352">
                  <c:v>9.5911953436358485E-2</c:v>
                </c:pt>
                <c:pt idx="353">
                  <c:v>9.6058452977757863E-2</c:v>
                </c:pt>
                <c:pt idx="354">
                  <c:v>9.6204798508609968E-2</c:v>
                </c:pt>
                <c:pt idx="355">
                  <c:v>9.6350990748672607E-2</c:v>
                </c:pt>
                <c:pt idx="356">
                  <c:v>9.6497030411901344E-2</c:v>
                </c:pt>
                <c:pt idx="357">
                  <c:v>9.6642918206513578E-2</c:v>
                </c:pt>
                <c:pt idx="358">
                  <c:v>9.678865483505153E-2</c:v>
                </c:pt>
                <c:pt idx="359">
                  <c:v>9.6934240994444434E-2</c:v>
                </c:pt>
                <c:pt idx="360">
                  <c:v>9.7079677376069984E-2</c:v>
                </c:pt>
                <c:pt idx="361">
                  <c:v>9.7224964665814692E-2</c:v>
                </c:pt>
                <c:pt idx="362">
                  <c:v>9.7370103544133821E-2</c:v>
                </c:pt>
                <c:pt idx="363">
                  <c:v>9.751509468611011E-2</c:v>
                </c:pt>
                <c:pt idx="364">
                  <c:v>9.7659938761511869E-2</c:v>
                </c:pt>
                <c:pt idx="365">
                  <c:v>9.7804636434850364E-2</c:v>
                </c:pt>
                <c:pt idx="366">
                  <c:v>9.7949188365436368E-2</c:v>
                </c:pt>
                <c:pt idx="367">
                  <c:v>9.8093595207435866E-2</c:v>
                </c:pt>
                <c:pt idx="368">
                  <c:v>9.8237857609925136E-2</c:v>
                </c:pt>
                <c:pt idx="369">
                  <c:v>9.8381976216945097E-2</c:v>
                </c:pt>
                <c:pt idx="370">
                  <c:v>9.8525951667554845E-2</c:v>
                </c:pt>
                <c:pt idx="371">
                  <c:v>9.8669784595884491E-2</c:v>
                </c:pt>
                <c:pt idx="372">
                  <c:v>9.8813475631187447E-2</c:v>
                </c:pt>
                <c:pt idx="373">
                  <c:v>9.8957025397891751E-2</c:v>
                </c:pt>
                <c:pt idx="374">
                  <c:v>9.9100434515651023E-2</c:v>
                </c:pt>
                <c:pt idx="375">
                  <c:v>9.9243703599394495E-2</c:v>
                </c:pt>
                <c:pt idx="376">
                  <c:v>9.938683325937657E-2</c:v>
                </c:pt>
                <c:pt idx="377">
                  <c:v>9.9529824101225572E-2</c:v>
                </c:pt>
                <c:pt idx="378">
                  <c:v>9.9672676725992046E-2</c:v>
                </c:pt>
                <c:pt idx="379">
                  <c:v>9.9815391730196212E-2</c:v>
                </c:pt>
                <c:pt idx="380">
                  <c:v>9.9957969705875047E-2</c:v>
                </c:pt>
                <c:pt idx="381">
                  <c:v>0.10010041124062849</c:v>
                </c:pt>
                <c:pt idx="382">
                  <c:v>0.10024271691766529</c:v>
                </c:pt>
                <c:pt idx="383">
                  <c:v>0.10038488731584816</c:v>
                </c:pt>
                <c:pt idx="384">
                  <c:v>0.10052692300973827</c:v>
                </c:pt>
                <c:pt idx="385">
                  <c:v>0.10066882456963935</c:v>
                </c:pt>
                <c:pt idx="386">
                  <c:v>0.10081059256164111</c:v>
                </c:pt>
                <c:pt idx="387">
                  <c:v>0.1009522275476621</c:v>
                </c:pt>
                <c:pt idx="388">
                  <c:v>0.10109373008549201</c:v>
                </c:pt>
                <c:pt idx="389">
                  <c:v>0.10123510072883364</c:v>
                </c:pt>
                <c:pt idx="390">
                  <c:v>0.10137634002734401</c:v>
                </c:pt>
                <c:pt idx="391">
                  <c:v>0.10151744852667519</c:v>
                </c:pt>
                <c:pt idx="392">
                  <c:v>0.10165842676851454</c:v>
                </c:pt>
                <c:pt idx="393">
                  <c:v>0.10179927529062444</c:v>
                </c:pt>
                <c:pt idx="394">
                  <c:v>0.10193999462688155</c:v>
                </c:pt>
                <c:pt idx="395">
                  <c:v>0.10208058530731549</c:v>
                </c:pt>
                <c:pt idx="396">
                  <c:v>0.10222104785814722</c:v>
                </c:pt>
                <c:pt idx="397">
                  <c:v>0.10236138280182669</c:v>
                </c:pt>
                <c:pt idx="398">
                  <c:v>0.1025015906570703</c:v>
                </c:pt>
                <c:pt idx="399">
                  <c:v>0.10264167193889764</c:v>
                </c:pt>
                <c:pt idx="400">
                  <c:v>0.10278162715866797</c:v>
                </c:pt>
                <c:pt idx="401">
                  <c:v>0.10292145682411614</c:v>
                </c:pt>
              </c:numCache>
            </c:numRef>
          </c:xVal>
          <c:yVal>
            <c:numRef>
              <c:f>'Beregninger scenarie 1'!$M$1538:$M$1939</c:f>
              <c:numCache>
                <c:formatCode>General</c:formatCode>
                <c:ptCount val="40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numCache>
            </c:numRef>
          </c:yVal>
          <c:smooth val="0"/>
        </c:ser>
        <c:ser>
          <c:idx val="3"/>
          <c:order val="3"/>
          <c:tx>
            <c:v>Vandhastighed i fht vandstand scenarie 2</c:v>
          </c:tx>
          <c:spPr>
            <a:ln>
              <a:solidFill>
                <a:srgbClr val="FF0000"/>
              </a:solidFill>
              <a:prstDash val="sysDash"/>
            </a:ln>
          </c:spPr>
          <c:marker>
            <c:symbol val="none"/>
          </c:marker>
          <c:xVal>
            <c:numRef>
              <c:f>'Beregninger scenarie 2'!$I$1538:$I$1939</c:f>
              <c:numCache>
                <c:formatCode>#,##0.00</c:formatCode>
                <c:ptCount val="402"/>
                <c:pt idx="0" formatCode="General">
                  <c:v>0</c:v>
                </c:pt>
                <c:pt idx="1">
                  <c:v>0</c:v>
                </c:pt>
                <c:pt idx="2">
                  <c:v>2.9722743246249021E-3</c:v>
                </c:pt>
                <c:pt idx="3">
                  <c:v>4.6982191003145162E-3</c:v>
                </c:pt>
                <c:pt idx="4">
                  <c:v>6.1307247702488349E-3</c:v>
                </c:pt>
                <c:pt idx="5">
                  <c:v>7.3963039450185303E-3</c:v>
                </c:pt>
                <c:pt idx="6">
                  <c:v>8.5478586586399102E-3</c:v>
                </c:pt>
                <c:pt idx="7">
                  <c:v>9.6140335432663461E-3</c:v>
                </c:pt>
                <c:pt idx="8">
                  <c:v>1.061260430030226E-2</c:v>
                </c:pt>
                <c:pt idx="9">
                  <c:v>1.1555592543173268E-2</c:v>
                </c:pt>
                <c:pt idx="10">
                  <c:v>1.2451627979308537E-2</c:v>
                </c:pt>
                <c:pt idx="11">
                  <c:v>1.3307183489317601E-2</c:v>
                </c:pt>
                <c:pt idx="12">
                  <c:v>1.4127280684765191E-2</c:v>
                </c:pt>
                <c:pt idx="13">
                  <c:v>1.491592078795294E-2</c:v>
                </c:pt>
                <c:pt idx="14">
                  <c:v>1.5676361890315543E-2</c:v>
                </c:pt>
                <c:pt idx="15">
                  <c:v>1.6411305039945107E-2</c:v>
                </c:pt>
                <c:pt idx="16">
                  <c:v>1.7123023553946674E-2</c:v>
                </c:pt>
                <c:pt idx="17">
                  <c:v>1.7813455537139696E-2</c:v>
                </c:pt>
                <c:pt idx="18">
                  <c:v>1.8484271741494248E-2</c:v>
                </c:pt>
                <c:pt idx="19">
                  <c:v>1.9136926417108301E-2</c:v>
                </c:pt>
                <c:pt idx="20">
                  <c:v>1.977269613644931E-2</c:v>
                </c:pt>
                <c:pt idx="21">
                  <c:v>2.0392709927566526E-2</c:v>
                </c:pt>
                <c:pt idx="22">
                  <c:v>2.0997973005210731E-2</c:v>
                </c:pt>
                <c:pt idx="23">
                  <c:v>2.1589385704896782E-2</c:v>
                </c:pt>
                <c:pt idx="24">
                  <c:v>2.2167758767303539E-2</c:v>
                </c:pt>
                <c:pt idx="25">
                  <c:v>2.2733825807561923E-2</c:v>
                </c:pt>
                <c:pt idx="26">
                  <c:v>2.3288253585980863E-2</c:v>
                </c:pt>
                <c:pt idx="27">
                  <c:v>2.3831650542194646E-2</c:v>
                </c:pt>
                <c:pt idx="28">
                  <c:v>2.4364573943388326E-2</c:v>
                </c:pt>
                <c:pt idx="29">
                  <c:v>2.4887535915914468E-2</c:v>
                </c:pt>
                <c:pt idx="30">
                  <c:v>2.5401008569393625E-2</c:v>
                </c:pt>
                <c:pt idx="31">
                  <c:v>2.5905428377264384E-2</c:v>
                </c:pt>
                <c:pt idx="32">
                  <c:v>2.6401199943554738E-2</c:v>
                </c:pt>
                <c:pt idx="33">
                  <c:v>2.6888699259466967E-2</c:v>
                </c:pt>
                <c:pt idx="34">
                  <c:v>2.7368276533131185E-2</c:v>
                </c:pt>
                <c:pt idx="35">
                  <c:v>2.784025866010029E-2</c:v>
                </c:pt>
                <c:pt idx="36">
                  <c:v>2.830495138974572E-2</c:v>
                </c:pt>
                <c:pt idx="37">
                  <c:v>2.8762641232875627E-2</c:v>
                </c:pt>
                <c:pt idx="38">
                  <c:v>2.9213597148041497E-2</c:v>
                </c:pt>
                <c:pt idx="39">
                  <c:v>2.965807203768437E-2</c:v>
                </c:pt>
                <c:pt idx="40">
                  <c:v>3.0096304080161965E-2</c:v>
                </c:pt>
                <c:pt idx="41">
                  <c:v>3.0528517919537933E-2</c:v>
                </c:pt>
                <c:pt idx="42">
                  <c:v>3.0954925731608528E-2</c:v>
                </c:pt>
                <c:pt idx="43">
                  <c:v>3.1375728181837474E-2</c:v>
                </c:pt>
                <c:pt idx="44">
                  <c:v>3.1791115288549325E-2</c:v>
                </c:pt>
                <c:pt idx="45">
                  <c:v>3.2201267202801434E-2</c:v>
                </c:pt>
                <c:pt idx="46">
                  <c:v>3.2606354914742376E-2</c:v>
                </c:pt>
                <c:pt idx="47">
                  <c:v>3.3006540894911278E-2</c:v>
                </c:pt>
                <c:pt idx="48">
                  <c:v>3.3401979677791911E-2</c:v>
                </c:pt>
                <c:pt idx="49">
                  <c:v>3.3792818393970699E-2</c:v>
                </c:pt>
                <c:pt idx="50">
                  <c:v>3.417919725642736E-2</c:v>
                </c:pt>
                <c:pt idx="51">
                  <c:v>3.4561250005788496E-2</c:v>
                </c:pt>
                <c:pt idx="52">
                  <c:v>3.4939104318776275E-2</c:v>
                </c:pt>
                <c:pt idx="53">
                  <c:v>3.5312882183570538E-2</c:v>
                </c:pt>
                <c:pt idx="54">
                  <c:v>3.5682700245361305E-2</c:v>
                </c:pt>
                <c:pt idx="55">
                  <c:v>3.6048670124985589E-2</c:v>
                </c:pt>
                <c:pt idx="56">
                  <c:v>3.6410898713212417E-2</c:v>
                </c:pt>
                <c:pt idx="57">
                  <c:v>3.6769488442951491E-2</c:v>
                </c:pt>
                <c:pt idx="58">
                  <c:v>3.7124537541410617E-2</c:v>
                </c:pt>
                <c:pt idx="59">
                  <c:v>3.7476140264007966E-2</c:v>
                </c:pt>
                <c:pt idx="60">
                  <c:v>3.7824387111653285E-2</c:v>
                </c:pt>
                <c:pt idx="61">
                  <c:v>3.8169365032843773E-2</c:v>
                </c:pt>
                <c:pt idx="62">
                  <c:v>3.8511157611871814E-2</c:v>
                </c:pt>
                <c:pt idx="63">
                  <c:v>3.8849845244311489E-2</c:v>
                </c:pt>
                <c:pt idx="64">
                  <c:v>3.918550530083429E-2</c:v>
                </c:pt>
                <c:pt idx="65">
                  <c:v>3.9518212280302716E-2</c:v>
                </c:pt>
                <c:pt idx="66">
                  <c:v>3.9848037952998974E-2</c:v>
                </c:pt>
                <c:pt idx="67">
                  <c:v>4.0175051494765232E-2</c:v>
                </c:pt>
                <c:pt idx="68">
                  <c:v>4.0499319612759509E-2</c:v>
                </c:pt>
                <c:pt idx="69">
                  <c:v>4.0820906663467181E-2</c:v>
                </c:pt>
                <c:pt idx="70">
                  <c:v>4.113987476354989E-2</c:v>
                </c:pt>
                <c:pt idx="71">
                  <c:v>4.1456283894062508E-2</c:v>
                </c:pt>
                <c:pt idx="72">
                  <c:v>4.1770191998522013E-2</c:v>
                </c:pt>
                <c:pt idx="73">
                  <c:v>4.2081655075270556E-2</c:v>
                </c:pt>
                <c:pt idx="74">
                  <c:v>4.2390727264537367E-2</c:v>
                </c:pt>
                <c:pt idx="75">
                  <c:v>4.2697460930570301E-2</c:v>
                </c:pt>
                <c:pt idx="76">
                  <c:v>4.300190673917717E-2</c:v>
                </c:pt>
                <c:pt idx="77">
                  <c:v>4.3304113730989156E-2</c:v>
                </c:pt>
                <c:pt idx="78">
                  <c:v>4.360412939073368E-2</c:v>
                </c:pt>
                <c:pt idx="79">
                  <c:v>4.3901999712781345E-2</c:v>
                </c:pt>
                <c:pt idx="80">
                  <c:v>4.4197769263210354E-2</c:v>
                </c:pt>
                <c:pt idx="81">
                  <c:v>4.4491481238613878E-2</c:v>
                </c:pt>
                <c:pt idx="82">
                  <c:v>4.4783177521857689E-2</c:v>
                </c:pt>
                <c:pt idx="83">
                  <c:v>4.5072898734980653E-2</c:v>
                </c:pt>
                <c:pt idx="84">
                  <c:v>4.5360684289415434E-2</c:v>
                </c:pt>
                <c:pt idx="85">
                  <c:v>4.5646572433694653E-2</c:v>
                </c:pt>
                <c:pt idx="86">
                  <c:v>4.593060029879506E-2</c:v>
                </c:pt>
                <c:pt idx="87">
                  <c:v>4.6212803941261656E-2</c:v>
                </c:pt>
                <c:pt idx="88">
                  <c:v>4.6493218384243494E-2</c:v>
                </c:pt>
                <c:pt idx="89">
                  <c:v>4.6771877656564084E-2</c:v>
                </c:pt>
                <c:pt idx="90">
                  <c:v>4.7048814829939813E-2</c:v>
                </c:pt>
                <c:pt idx="91">
                  <c:v>4.7324062054453477E-2</c:v>
                </c:pt>
                <c:pt idx="92">
                  <c:v>4.7597650592381358E-2</c:v>
                </c:pt>
                <c:pt idx="93">
                  <c:v>4.7869610850466697E-2</c:v>
                </c:pt>
                <c:pt idx="94">
                  <c:v>4.8139972410725693E-2</c:v>
                </c:pt>
                <c:pt idx="95">
                  <c:v>4.8408764059866931E-2</c:v>
                </c:pt>
                <c:pt idx="96">
                  <c:v>4.8676013817399298E-2</c:v>
                </c:pt>
                <c:pt idx="97">
                  <c:v>4.8941748962499615E-2</c:v>
                </c:pt>
                <c:pt idx="98">
                  <c:v>4.9205996059705465E-2</c:v>
                </c:pt>
                <c:pt idx="99">
                  <c:v>4.9468780983495844E-2</c:v>
                </c:pt>
                <c:pt idx="100">
                  <c:v>4.9730128941817164E-2</c:v>
                </c:pt>
                <c:pt idx="101">
                  <c:v>4.9990064498609724E-2</c:v>
                </c:pt>
                <c:pt idx="102">
                  <c:v>5.0248611595385524E-2</c:v>
                </c:pt>
                <c:pt idx="103">
                  <c:v>5.0505793571905766E-2</c:v>
                </c:pt>
                <c:pt idx="104">
                  <c:v>5.0761633186003158E-2</c:v>
                </c:pt>
                <c:pt idx="105">
                  <c:v>5.1016152632591891E-2</c:v>
                </c:pt>
                <c:pt idx="106">
                  <c:v>5.1269373561905057E-2</c:v>
                </c:pt>
                <c:pt idx="107">
                  <c:v>5.1521317096997629E-2</c:v>
                </c:pt>
                <c:pt idx="108">
                  <c:v>5.1772003850550273E-2</c:v>
                </c:pt>
                <c:pt idx="109">
                  <c:v>5.2021453941007975E-2</c:v>
                </c:pt>
                <c:pt idx="110">
                  <c:v>5.2269687008084681E-2</c:v>
                </c:pt>
                <c:pt idx="111">
                  <c:v>5.2516722227664472E-2</c:v>
                </c:pt>
                <c:pt idx="112">
                  <c:v>5.2762578326126845E-2</c:v>
                </c:pt>
                <c:pt idx="113">
                  <c:v>5.3007273594123432E-2</c:v>
                </c:pt>
                <c:pt idx="114">
                  <c:v>5.3250825899831038E-2</c:v>
                </c:pt>
                <c:pt idx="115">
                  <c:v>5.3493252701704942E-2</c:v>
                </c:pt>
                <c:pt idx="116">
                  <c:v>5.3734571060755257E-2</c:v>
                </c:pt>
                <c:pt idx="117">
                  <c:v>5.397479765236754E-2</c:v>
                </c:pt>
                <c:pt idx="118">
                  <c:v>5.4213948777688016E-2</c:v>
                </c:pt>
                <c:pt idx="119">
                  <c:v>5.4452040374592794E-2</c:v>
                </c:pt>
                <c:pt idx="120">
                  <c:v>5.4689088028258899E-2</c:v>
                </c:pt>
                <c:pt idx="121">
                  <c:v>5.492510698135511E-2</c:v>
                </c:pt>
                <c:pt idx="122">
                  <c:v>5.5160112143868158E-2</c:v>
                </c:pt>
                <c:pt idx="123">
                  <c:v>5.5394118102580679E-2</c:v>
                </c:pt>
                <c:pt idx="124">
                  <c:v>5.5627139130215185E-2</c:v>
                </c:pt>
                <c:pt idx="125">
                  <c:v>5.58591891942583E-2</c:v>
                </c:pt>
                <c:pt idx="126">
                  <c:v>5.6090281965478855E-2</c:v>
                </c:pt>
                <c:pt idx="127">
                  <c:v>5.6320430826152096E-2</c:v>
                </c:pt>
                <c:pt idx="128">
                  <c:v>5.6549648878002526E-2</c:v>
                </c:pt>
                <c:pt idx="129">
                  <c:v>5.6777948949876825E-2</c:v>
                </c:pt>
                <c:pt idx="130">
                  <c:v>5.7005343605157521E-2</c:v>
                </c:pt>
                <c:pt idx="131">
                  <c:v>5.7231845148928373E-2</c:v>
                </c:pt>
                <c:pt idx="132">
                  <c:v>5.7457465634900923E-2</c:v>
                </c:pt>
                <c:pt idx="133">
                  <c:v>5.768221687211196E-2</c:v>
                </c:pt>
                <c:pt idx="134">
                  <c:v>5.7906110431401127E-2</c:v>
                </c:pt>
                <c:pt idx="135">
                  <c:v>5.8129157651676755E-2</c:v>
                </c:pt>
                <c:pt idx="136">
                  <c:v>5.8351369645978791E-2</c:v>
                </c:pt>
                <c:pt idx="137">
                  <c:v>5.85727573073462E-2</c:v>
                </c:pt>
                <c:pt idx="138">
                  <c:v>5.8793331314496711E-2</c:v>
                </c:pt>
                <c:pt idx="139">
                  <c:v>5.9013102137325711E-2</c:v>
                </c:pt>
                <c:pt idx="140">
                  <c:v>5.9232080042231586E-2</c:v>
                </c:pt>
                <c:pt idx="141">
                  <c:v>5.9450275097273526E-2</c:v>
                </c:pt>
                <c:pt idx="142">
                  <c:v>5.9667697177168612E-2</c:v>
                </c:pt>
                <c:pt idx="143">
                  <c:v>5.9884355968133747E-2</c:v>
                </c:pt>
                <c:pt idx="144">
                  <c:v>6.0100260972578361E-2</c:v>
                </c:pt>
                <c:pt idx="145">
                  <c:v>6.0315421513653301E-2</c:v>
                </c:pt>
                <c:pt idx="146">
                  <c:v>6.0529846739661247E-2</c:v>
                </c:pt>
                <c:pt idx="147">
                  <c:v>6.074354562833352E-2</c:v>
                </c:pt>
                <c:pt idx="148">
                  <c:v>6.0956526990978317E-2</c:v>
                </c:pt>
                <c:pt idx="149">
                  <c:v>6.1168799476504672E-2</c:v>
                </c:pt>
                <c:pt idx="150">
                  <c:v>6.1380371575326963E-2</c:v>
                </c:pt>
                <c:pt idx="151">
                  <c:v>6.1591251623153778E-2</c:v>
                </c:pt>
                <c:pt idx="152">
                  <c:v>6.1801447804665489E-2</c:v>
                </c:pt>
                <c:pt idx="153">
                  <c:v>6.2010968157084498E-2</c:v>
                </c:pt>
                <c:pt idx="154">
                  <c:v>6.2219820573641338E-2</c:v>
                </c:pt>
                <c:pt idx="155">
                  <c:v>6.2428012806941074E-2</c:v>
                </c:pt>
                <c:pt idx="156">
                  <c:v>6.2635552472232653E-2</c:v>
                </c:pt>
                <c:pt idx="157">
                  <c:v>6.2842447050585046E-2</c:v>
                </c:pt>
                <c:pt idx="158">
                  <c:v>6.3048703891972965E-2</c:v>
                </c:pt>
                <c:pt idx="159">
                  <c:v>6.3254330218275562E-2</c:v>
                </c:pt>
                <c:pt idx="160">
                  <c:v>6.3459333126190703E-2</c:v>
                </c:pt>
                <c:pt idx="161">
                  <c:v>6.3663719590067891E-2</c:v>
                </c:pt>
                <c:pt idx="162">
                  <c:v>6.3867496464662443E-2</c:v>
                </c:pt>
                <c:pt idx="163">
                  <c:v>6.4070670487813411E-2</c:v>
                </c:pt>
                <c:pt idx="164">
                  <c:v>6.4273248283048007E-2</c:v>
                </c:pt>
                <c:pt idx="165">
                  <c:v>6.447523636211458E-2</c:v>
                </c:pt>
                <c:pt idx="166">
                  <c:v>6.4676641127446935E-2</c:v>
                </c:pt>
                <c:pt idx="167">
                  <c:v>6.4877468874561736E-2</c:v>
                </c:pt>
                <c:pt idx="168">
                  <c:v>6.5077725794391278E-2</c:v>
                </c:pt>
                <c:pt idx="169">
                  <c:v>6.52774179755541E-2</c:v>
                </c:pt>
                <c:pt idx="170">
                  <c:v>6.5476551406564804E-2</c:v>
                </c:pt>
                <c:pt idx="171">
                  <c:v>6.5675131977985288E-2</c:v>
                </c:pt>
                <c:pt idx="172">
                  <c:v>6.5873165484519353E-2</c:v>
                </c:pt>
                <c:pt idx="173">
                  <c:v>6.6070657627052304E-2</c:v>
                </c:pt>
                <c:pt idx="174">
                  <c:v>6.6267614014637141E-2</c:v>
                </c:pt>
                <c:pt idx="175">
                  <c:v>6.6464040166429386E-2</c:v>
                </c:pt>
                <c:pt idx="176">
                  <c:v>6.6659941513571658E-2</c:v>
                </c:pt>
                <c:pt idx="177">
                  <c:v>6.6855323401029801E-2</c:v>
                </c:pt>
                <c:pt idx="178">
                  <c:v>6.705019108938215E-2</c:v>
                </c:pt>
                <c:pt idx="179">
                  <c:v>6.7244549756563063E-2</c:v>
                </c:pt>
                <c:pt idx="180">
                  <c:v>6.7438404499562232E-2</c:v>
                </c:pt>
                <c:pt idx="181">
                  <c:v>6.7631760336081218E-2</c:v>
                </c:pt>
                <c:pt idx="182">
                  <c:v>6.7824622206148349E-2</c:v>
                </c:pt>
                <c:pt idx="183">
                  <c:v>6.8016994973693165E-2</c:v>
                </c:pt>
                <c:pt idx="184">
                  <c:v>6.8208883428081929E-2</c:v>
                </c:pt>
                <c:pt idx="185">
                  <c:v>6.8400292285614769E-2</c:v>
                </c:pt>
                <c:pt idx="186">
                  <c:v>6.8591226190986329E-2</c:v>
                </c:pt>
                <c:pt idx="187">
                  <c:v>6.8781689718710307E-2</c:v>
                </c:pt>
                <c:pt idx="188">
                  <c:v>6.8971687374509344E-2</c:v>
                </c:pt>
                <c:pt idx="189">
                  <c:v>6.9161223596671054E-2</c:v>
                </c:pt>
                <c:pt idx="190">
                  <c:v>6.9350302757371377E-2</c:v>
                </c:pt>
                <c:pt idx="191">
                  <c:v>6.9538929163966062E-2</c:v>
                </c:pt>
                <c:pt idx="192">
                  <c:v>6.9727107060250954E-2</c:v>
                </c:pt>
                <c:pt idx="193">
                  <c:v>6.9914840627692529E-2</c:v>
                </c:pt>
                <c:pt idx="194">
                  <c:v>7.0102133986629081E-2</c:v>
                </c:pt>
                <c:pt idx="195">
                  <c:v>7.0288991197443473E-2</c:v>
                </c:pt>
                <c:pt idx="196">
                  <c:v>7.0475416261708182E-2</c:v>
                </c:pt>
                <c:pt idx="197">
                  <c:v>7.0661413123303846E-2</c:v>
                </c:pt>
                <c:pt idx="198">
                  <c:v>7.0846985669511309E-2</c:v>
                </c:pt>
                <c:pt idx="199">
                  <c:v>7.1032137732078629E-2</c:v>
                </c:pt>
                <c:pt idx="200">
                  <c:v>7.1216873088263119E-2</c:v>
                </c:pt>
                <c:pt idx="201">
                  <c:v>7.1401195461849629E-2</c:v>
                </c:pt>
                <c:pt idx="202">
                  <c:v>7.1585108524145347E-2</c:v>
                </c:pt>
                <c:pt idx="203">
                  <c:v>7.1768615894952009E-2</c:v>
                </c:pt>
                <c:pt idx="204">
                  <c:v>7.1951721143515793E-2</c:v>
                </c:pt>
                <c:pt idx="205">
                  <c:v>7.2134427789455932E-2</c:v>
                </c:pt>
                <c:pt idx="206">
                  <c:v>7.2316739303672287E-2</c:v>
                </c:pt>
                <c:pt idx="207">
                  <c:v>7.2498659109232616E-2</c:v>
                </c:pt>
                <c:pt idx="208">
                  <c:v>7.2680190582239901E-2</c:v>
                </c:pt>
                <c:pt idx="209">
                  <c:v>7.2861337052680442E-2</c:v>
                </c:pt>
                <c:pt idx="210">
                  <c:v>7.3042101805253251E-2</c:v>
                </c:pt>
                <c:pt idx="211">
                  <c:v>7.3222488080180975E-2</c:v>
                </c:pt>
                <c:pt idx="212">
                  <c:v>7.3402499074003008E-2</c:v>
                </c:pt>
                <c:pt idx="213">
                  <c:v>7.3582137940351372E-2</c:v>
                </c:pt>
                <c:pt idx="214">
                  <c:v>7.376140779070961E-2</c:v>
                </c:pt>
                <c:pt idx="215">
                  <c:v>7.3940311695155192E-2</c:v>
                </c:pt>
                <c:pt idx="216">
                  <c:v>7.4118852683085795E-2</c:v>
                </c:pt>
                <c:pt idx="217">
                  <c:v>7.4297033743930124E-2</c:v>
                </c:pt>
                <c:pt idx="218">
                  <c:v>7.4474857827843383E-2</c:v>
                </c:pt>
                <c:pt idx="219">
                  <c:v>7.4652327846387784E-2</c:v>
                </c:pt>
                <c:pt idx="220">
                  <c:v>7.482944667319881E-2</c:v>
                </c:pt>
                <c:pt idx="221">
                  <c:v>7.5006217144637122E-2</c:v>
                </c:pt>
                <c:pt idx="222">
                  <c:v>7.5182642060426852E-2</c:v>
                </c:pt>
                <c:pt idx="223">
                  <c:v>7.5358724184280482E-2</c:v>
                </c:pt>
                <c:pt idx="224">
                  <c:v>7.5534466244510517E-2</c:v>
                </c:pt>
                <c:pt idx="225">
                  <c:v>7.5709870934628457E-2</c:v>
                </c:pt>
                <c:pt idx="226">
                  <c:v>7.5884940913931373E-2</c:v>
                </c:pt>
                <c:pt idx="227">
                  <c:v>7.6059678808076306E-2</c:v>
                </c:pt>
                <c:pt idx="228">
                  <c:v>7.6234087209642767E-2</c:v>
                </c:pt>
                <c:pt idx="229">
                  <c:v>7.6408168678683705E-2</c:v>
                </c:pt>
                <c:pt idx="230">
                  <c:v>7.6581925743265333E-2</c:v>
                </c:pt>
                <c:pt idx="231">
                  <c:v>7.6755360899995739E-2</c:v>
                </c:pt>
                <c:pt idx="232">
                  <c:v>7.6928476614542843E-2</c:v>
                </c:pt>
                <c:pt idx="233">
                  <c:v>7.7101275322142004E-2</c:v>
                </c:pt>
                <c:pt idx="234">
                  <c:v>7.7273759428093128E-2</c:v>
                </c:pt>
                <c:pt idx="235">
                  <c:v>7.7445931308248145E-2</c:v>
                </c:pt>
                <c:pt idx="236">
                  <c:v>7.7617793309488342E-2</c:v>
                </c:pt>
                <c:pt idx="237">
                  <c:v>7.7789347750192472E-2</c:v>
                </c:pt>
                <c:pt idx="238">
                  <c:v>7.7960596920695513E-2</c:v>
                </c:pt>
                <c:pt idx="239">
                  <c:v>7.813154308373825E-2</c:v>
                </c:pt>
                <c:pt idx="240">
                  <c:v>7.830218847490808E-2</c:v>
                </c:pt>
                <c:pt idx="241">
                  <c:v>7.8472535303071092E-2</c:v>
                </c:pt>
                <c:pt idx="242">
                  <c:v>7.8642585750795857E-2</c:v>
                </c:pt>
                <c:pt idx="243">
                  <c:v>7.8812341974768718E-2</c:v>
                </c:pt>
                <c:pt idx="244">
                  <c:v>7.8981806106201216E-2</c:v>
                </c:pt>
                <c:pt idx="245">
                  <c:v>7.9150980251229491E-2</c:v>
                </c:pt>
                <c:pt idx="246">
                  <c:v>7.9319866491306082E-2</c:v>
                </c:pt>
                <c:pt idx="247">
                  <c:v>7.9488466883584089E-2</c:v>
                </c:pt>
                <c:pt idx="248">
                  <c:v>7.9656783461294164E-2</c:v>
                </c:pt>
                <c:pt idx="249">
                  <c:v>7.9824818234114026E-2</c:v>
                </c:pt>
                <c:pt idx="250">
                  <c:v>7.9992573188531313E-2</c:v>
                </c:pt>
                <c:pt idx="251">
                  <c:v>8.0160050288199128E-2</c:v>
                </c:pt>
                <c:pt idx="252">
                  <c:v>8.0327251474285363E-2</c:v>
                </c:pt>
                <c:pt idx="253">
                  <c:v>8.0494178665814917E-2</c:v>
                </c:pt>
                <c:pt idx="254">
                  <c:v>8.0660833760006087E-2</c:v>
                </c:pt>
                <c:pt idx="255">
                  <c:v>8.0827218632600104E-2</c:v>
                </c:pt>
                <c:pt idx="256">
                  <c:v>8.0993335138184894E-2</c:v>
                </c:pt>
                <c:pt idx="257">
                  <c:v>8.115918511051276E-2</c:v>
                </c:pt>
                <c:pt idx="258">
                  <c:v>8.132477036281216E-2</c:v>
                </c:pt>
                <c:pt idx="259">
                  <c:v>8.1490092688093749E-2</c:v>
                </c:pt>
                <c:pt idx="260">
                  <c:v>8.1655153859450699E-2</c:v>
                </c:pt>
                <c:pt idx="261">
                  <c:v>8.1819955630353755E-2</c:v>
                </c:pt>
                <c:pt idx="262">
                  <c:v>8.1984499734940777E-2</c:v>
                </c:pt>
                <c:pt idx="263">
                  <c:v>8.214878788830092E-2</c:v>
                </c:pt>
                <c:pt idx="264">
                  <c:v>8.2312821786753851E-2</c:v>
                </c:pt>
                <c:pt idx="265">
                  <c:v>8.2476603108123783E-2</c:v>
                </c:pt>
                <c:pt idx="266">
                  <c:v>8.2640133512008759E-2</c:v>
                </c:pt>
                <c:pt idx="267">
                  <c:v>8.280341464004487E-2</c:v>
                </c:pt>
                <c:pt idx="268">
                  <c:v>8.2966448116165908E-2</c:v>
                </c:pt>
                <c:pt idx="269">
                  <c:v>8.3129235546858304E-2</c:v>
                </c:pt>
                <c:pt idx="270">
                  <c:v>8.3291778521411758E-2</c:v>
                </c:pt>
                <c:pt idx="271">
                  <c:v>8.3454078612165097E-2</c:v>
                </c:pt>
                <c:pt idx="272">
                  <c:v>8.3616137374748017E-2</c:v>
                </c:pt>
                <c:pt idx="273">
                  <c:v>8.3777956348318569E-2</c:v>
                </c:pt>
                <c:pt idx="274">
                  <c:v>8.3939537055796404E-2</c:v>
                </c:pt>
                <c:pt idx="275">
                  <c:v>8.4100881004091993E-2</c:v>
                </c:pt>
                <c:pt idx="276">
                  <c:v>8.4261989684331864E-2</c:v>
                </c:pt>
                <c:pt idx="277">
                  <c:v>8.4422864572079856E-2</c:v>
                </c:pt>
                <c:pt idx="278">
                  <c:v>8.4583507127554705E-2</c:v>
                </c:pt>
                <c:pt idx="279">
                  <c:v>8.4743918795843698E-2</c:v>
                </c:pt>
                <c:pt idx="280">
                  <c:v>8.4904101007112778E-2</c:v>
                </c:pt>
                <c:pt idx="281">
                  <c:v>8.5064055176812939E-2</c:v>
                </c:pt>
                <c:pt idx="282">
                  <c:v>8.5223782705883253E-2</c:v>
                </c:pt>
                <c:pt idx="283">
                  <c:v>8.538328498095038E-2</c:v>
                </c:pt>
                <c:pt idx="284">
                  <c:v>8.5542563374524566E-2</c:v>
                </c:pt>
                <c:pt idx="285">
                  <c:v>8.5701619245192429E-2</c:v>
                </c:pt>
                <c:pt idx="286">
                  <c:v>8.5860453937806613E-2</c:v>
                </c:pt>
                <c:pt idx="287">
                  <c:v>8.6019068783672076E-2</c:v>
                </c:pt>
                <c:pt idx="288">
                  <c:v>8.6177465100729267E-2</c:v>
                </c:pt>
                <c:pt idx="289">
                  <c:v>8.6335644193734323E-2</c:v>
                </c:pt>
                <c:pt idx="290">
                  <c:v>8.6493607354436328E-2</c:v>
                </c:pt>
                <c:pt idx="291">
                  <c:v>8.665135586175142E-2</c:v>
                </c:pt>
                <c:pt idx="292">
                  <c:v>8.6808890981934173E-2</c:v>
                </c:pt>
                <c:pt idx="293">
                  <c:v>8.6966213968746098E-2</c:v>
                </c:pt>
                <c:pt idx="294">
                  <c:v>8.712332606362154E-2</c:v>
                </c:pt>
                <c:pt idx="295">
                  <c:v>8.7280228495830448E-2</c:v>
                </c:pt>
                <c:pt idx="296">
                  <c:v>8.7436922482638971E-2</c:v>
                </c:pt>
                <c:pt idx="297">
                  <c:v>8.7593409229467067E-2</c:v>
                </c:pt>
                <c:pt idx="298">
                  <c:v>8.7749689930043798E-2</c:v>
                </c:pt>
                <c:pt idx="299">
                  <c:v>8.790576576655991E-2</c:v>
                </c:pt>
                <c:pt idx="300">
                  <c:v>8.8061637909818136E-2</c:v>
                </c:pt>
                <c:pt idx="301">
                  <c:v>8.8217307519380922E-2</c:v>
                </c:pt>
                <c:pt idx="302">
                  <c:v>8.8372775743715881E-2</c:v>
                </c:pt>
                <c:pt idx="303">
                  <c:v>8.8528043720338914E-2</c:v>
                </c:pt>
                <c:pt idx="304">
                  <c:v>8.8683112575954917E-2</c:v>
                </c:pt>
                <c:pt idx="305">
                  <c:v>8.8837983426596503E-2</c:v>
                </c:pt>
                <c:pt idx="306">
                  <c:v>8.8992657377760284E-2</c:v>
                </c:pt>
                <c:pt idx="307">
                  <c:v>8.9147135524541135E-2</c:v>
                </c:pt>
                <c:pt idx="308">
                  <c:v>8.930141895176423E-2</c:v>
                </c:pt>
                <c:pt idx="309">
                  <c:v>8.9455508734115119E-2</c:v>
                </c:pt>
                <c:pt idx="310">
                  <c:v>8.9609405936267747E-2</c:v>
                </c:pt>
                <c:pt idx="311">
                  <c:v>8.9763111613010385E-2</c:v>
                </c:pt>
                <c:pt idx="312">
                  <c:v>8.9916626809369724E-2</c:v>
                </c:pt>
                <c:pt idx="313">
                  <c:v>9.0069952560732844E-2</c:v>
                </c:pt>
                <c:pt idx="314">
                  <c:v>9.0223089892967609E-2</c:v>
                </c:pt>
                <c:pt idx="315">
                  <c:v>9.037603982254086E-2</c:v>
                </c:pt>
                <c:pt idx="316">
                  <c:v>9.0528803356635074E-2</c:v>
                </c:pt>
                <c:pt idx="317">
                  <c:v>9.068138149326295E-2</c:v>
                </c:pt>
                <c:pt idx="318">
                  <c:v>9.0833775221380544E-2</c:v>
                </c:pt>
                <c:pt idx="319">
                  <c:v>9.0985985520998472E-2</c:v>
                </c:pt>
                <c:pt idx="320">
                  <c:v>9.1138013363291415E-2</c:v>
                </c:pt>
                <c:pt idx="321">
                  <c:v>9.128985971070612E-2</c:v>
                </c:pt>
                <c:pt idx="322">
                  <c:v>9.1441525517067662E-2</c:v>
                </c:pt>
                <c:pt idx="323">
                  <c:v>9.1593011727683984E-2</c:v>
                </c:pt>
                <c:pt idx="324">
                  <c:v>9.174431927944908E-2</c:v>
                </c:pt>
                <c:pt idx="325">
                  <c:v>9.1895449100944632E-2</c:v>
                </c:pt>
                <c:pt idx="326">
                  <c:v>9.2046402112539838E-2</c:v>
                </c:pt>
                <c:pt idx="327">
                  <c:v>9.2197179226490081E-2</c:v>
                </c:pt>
                <c:pt idx="328">
                  <c:v>9.2347781347033905E-2</c:v>
                </c:pt>
                <c:pt idx="329">
                  <c:v>9.2498209370488763E-2</c:v>
                </c:pt>
                <c:pt idx="330">
                  <c:v>9.2648464185345045E-2</c:v>
                </c:pt>
                <c:pt idx="331">
                  <c:v>9.2798546672359095E-2</c:v>
                </c:pt>
                <c:pt idx="332">
                  <c:v>9.2948457704644466E-2</c:v>
                </c:pt>
                <c:pt idx="333">
                  <c:v>9.3098198147762226E-2</c:v>
                </c:pt>
                <c:pt idx="334">
                  <c:v>9.3247768859809538E-2</c:v>
                </c:pt>
                <c:pt idx="335">
                  <c:v>9.3397170691507381E-2</c:v>
                </c:pt>
                <c:pt idx="336">
                  <c:v>9.3546404486286594E-2</c:v>
                </c:pt>
                <c:pt idx="337">
                  <c:v>9.3695471080372919E-2</c:v>
                </c:pt>
                <c:pt idx="338">
                  <c:v>9.3844371302870766E-2</c:v>
                </c:pt>
                <c:pt idx="339">
                  <c:v>9.3993105975845662E-2</c:v>
                </c:pt>
                <c:pt idx="340">
                  <c:v>9.4141675914405684E-2</c:v>
                </c:pt>
                <c:pt idx="341">
                  <c:v>9.4290081926781566E-2</c:v>
                </c:pt>
                <c:pt idx="342">
                  <c:v>9.4438324814405783E-2</c:v>
                </c:pt>
                <c:pt idx="343">
                  <c:v>9.4586405371990423E-2</c:v>
                </c:pt>
                <c:pt idx="344">
                  <c:v>9.4734324387603902E-2</c:v>
                </c:pt>
                <c:pt idx="345">
                  <c:v>9.4882082642746876E-2</c:v>
                </c:pt>
                <c:pt idx="346">
                  <c:v>9.5029680912426598E-2</c:v>
                </c:pt>
                <c:pt idx="347">
                  <c:v>9.5177119965230705E-2</c:v>
                </c:pt>
                <c:pt idx="348">
                  <c:v>9.5324400563399594E-2</c:v>
                </c:pt>
                <c:pt idx="349">
                  <c:v>9.5471523462898139E-2</c:v>
                </c:pt>
                <c:pt idx="350">
                  <c:v>9.5618489413485913E-2</c:v>
                </c:pt>
                <c:pt idx="351">
                  <c:v>9.5765299158787023E-2</c:v>
                </c:pt>
                <c:pt idx="352">
                  <c:v>9.5911953436358485E-2</c:v>
                </c:pt>
                <c:pt idx="353">
                  <c:v>9.6058452977757863E-2</c:v>
                </c:pt>
                <c:pt idx="354">
                  <c:v>9.6204798508609968E-2</c:v>
                </c:pt>
                <c:pt idx="355">
                  <c:v>9.6350990748672607E-2</c:v>
                </c:pt>
                <c:pt idx="356">
                  <c:v>9.6497030411901344E-2</c:v>
                </c:pt>
                <c:pt idx="357">
                  <c:v>9.6642918206513578E-2</c:v>
                </c:pt>
                <c:pt idx="358">
                  <c:v>9.678865483505153E-2</c:v>
                </c:pt>
                <c:pt idx="359">
                  <c:v>9.6934240994444434E-2</c:v>
                </c:pt>
                <c:pt idx="360">
                  <c:v>9.7079677376069984E-2</c:v>
                </c:pt>
                <c:pt idx="361">
                  <c:v>9.7224964665814692E-2</c:v>
                </c:pt>
                <c:pt idx="362">
                  <c:v>9.7370103544133821E-2</c:v>
                </c:pt>
                <c:pt idx="363">
                  <c:v>9.751509468611011E-2</c:v>
                </c:pt>
                <c:pt idx="364">
                  <c:v>9.7659938761511869E-2</c:v>
                </c:pt>
                <c:pt idx="365">
                  <c:v>9.7804636434850364E-2</c:v>
                </c:pt>
                <c:pt idx="366">
                  <c:v>9.7949188365436368E-2</c:v>
                </c:pt>
                <c:pt idx="367">
                  <c:v>9.8093595207435866E-2</c:v>
                </c:pt>
                <c:pt idx="368">
                  <c:v>9.8237857609925136E-2</c:v>
                </c:pt>
                <c:pt idx="369">
                  <c:v>9.8381976216945097E-2</c:v>
                </c:pt>
                <c:pt idx="370">
                  <c:v>9.8525951667554845E-2</c:v>
                </c:pt>
                <c:pt idx="371">
                  <c:v>9.8669784595884491E-2</c:v>
                </c:pt>
                <c:pt idx="372">
                  <c:v>9.8813475631187447E-2</c:v>
                </c:pt>
                <c:pt idx="373">
                  <c:v>9.8957025397891751E-2</c:v>
                </c:pt>
                <c:pt idx="374">
                  <c:v>9.9100434515651023E-2</c:v>
                </c:pt>
                <c:pt idx="375">
                  <c:v>9.9243703599394495E-2</c:v>
                </c:pt>
                <c:pt idx="376">
                  <c:v>9.938683325937657E-2</c:v>
                </c:pt>
                <c:pt idx="377">
                  <c:v>9.9529824101225572E-2</c:v>
                </c:pt>
                <c:pt idx="378">
                  <c:v>9.9672676725992046E-2</c:v>
                </c:pt>
                <c:pt idx="379">
                  <c:v>9.9815391730196212E-2</c:v>
                </c:pt>
                <c:pt idx="380">
                  <c:v>9.9957969705875047E-2</c:v>
                </c:pt>
                <c:pt idx="381">
                  <c:v>0.10010041124062849</c:v>
                </c:pt>
                <c:pt idx="382">
                  <c:v>0.10024271691766529</c:v>
                </c:pt>
                <c:pt idx="383">
                  <c:v>0.10038488731584816</c:v>
                </c:pt>
                <c:pt idx="384">
                  <c:v>0.10052692300973827</c:v>
                </c:pt>
                <c:pt idx="385">
                  <c:v>0.10066882456963935</c:v>
                </c:pt>
                <c:pt idx="386">
                  <c:v>0.10081059256164111</c:v>
                </c:pt>
                <c:pt idx="387">
                  <c:v>0.1009522275476621</c:v>
                </c:pt>
                <c:pt idx="388">
                  <c:v>0.10109373008549201</c:v>
                </c:pt>
                <c:pt idx="389">
                  <c:v>0.10123510072883364</c:v>
                </c:pt>
                <c:pt idx="390">
                  <c:v>0.10137634002734401</c:v>
                </c:pt>
                <c:pt idx="391">
                  <c:v>0.10151744852667519</c:v>
                </c:pt>
                <c:pt idx="392">
                  <c:v>0.10165842676851454</c:v>
                </c:pt>
                <c:pt idx="393">
                  <c:v>0.10179927529062444</c:v>
                </c:pt>
                <c:pt idx="394">
                  <c:v>0.10193999462688155</c:v>
                </c:pt>
                <c:pt idx="395">
                  <c:v>0.10208058530731549</c:v>
                </c:pt>
                <c:pt idx="396">
                  <c:v>0.10222104785814722</c:v>
                </c:pt>
                <c:pt idx="397">
                  <c:v>0.10236138280182669</c:v>
                </c:pt>
                <c:pt idx="398">
                  <c:v>0.1025015906570703</c:v>
                </c:pt>
                <c:pt idx="399">
                  <c:v>0.10264167193889764</c:v>
                </c:pt>
                <c:pt idx="400">
                  <c:v>0.10278162715866797</c:v>
                </c:pt>
                <c:pt idx="401">
                  <c:v>0.10292145682411614</c:v>
                </c:pt>
              </c:numCache>
            </c:numRef>
          </c:xVal>
          <c:yVal>
            <c:numRef>
              <c:f>'Beregninger scenarie 2'!$K$1538:$K$1939</c:f>
              <c:numCache>
                <c:formatCode>0.00</c:formatCode>
                <c:ptCount val="402"/>
                <c:pt idx="0" formatCode="General">
                  <c:v>0</c:v>
                </c:pt>
                <c:pt idx="1">
                  <c:v>1</c:v>
                </c:pt>
                <c:pt idx="2" formatCode="General">
                  <c:v>1.01</c:v>
                </c:pt>
                <c:pt idx="3" formatCode="General">
                  <c:v>1.02</c:v>
                </c:pt>
                <c:pt idx="4" formatCode="General">
                  <c:v>1.03</c:v>
                </c:pt>
                <c:pt idx="5" formatCode="General">
                  <c:v>1.04</c:v>
                </c:pt>
                <c:pt idx="6" formatCode="General">
                  <c:v>1.05</c:v>
                </c:pt>
                <c:pt idx="7" formatCode="General">
                  <c:v>1.06</c:v>
                </c:pt>
                <c:pt idx="8" formatCode="General">
                  <c:v>1.07</c:v>
                </c:pt>
                <c:pt idx="9" formatCode="General">
                  <c:v>1.08</c:v>
                </c:pt>
                <c:pt idx="10" formatCode="General">
                  <c:v>1.0900000000000001</c:v>
                </c:pt>
                <c:pt idx="11" formatCode="General">
                  <c:v>1.1000000000000001</c:v>
                </c:pt>
                <c:pt idx="12" formatCode="General">
                  <c:v>1.1099999999999999</c:v>
                </c:pt>
                <c:pt idx="13" formatCode="General">
                  <c:v>1.1199999999999999</c:v>
                </c:pt>
                <c:pt idx="14" formatCode="General">
                  <c:v>1.1299999999999999</c:v>
                </c:pt>
                <c:pt idx="15" formatCode="General">
                  <c:v>1.1399999999999999</c:v>
                </c:pt>
                <c:pt idx="16" formatCode="General">
                  <c:v>1.1499999999999999</c:v>
                </c:pt>
                <c:pt idx="17" formatCode="General">
                  <c:v>1.1599999999999999</c:v>
                </c:pt>
                <c:pt idx="18" formatCode="General">
                  <c:v>1.17</c:v>
                </c:pt>
                <c:pt idx="19" formatCode="General">
                  <c:v>1.18</c:v>
                </c:pt>
                <c:pt idx="20" formatCode="General">
                  <c:v>1.19</c:v>
                </c:pt>
                <c:pt idx="21" formatCode="General">
                  <c:v>1.2</c:v>
                </c:pt>
                <c:pt idx="22" formatCode="General">
                  <c:v>1.21</c:v>
                </c:pt>
                <c:pt idx="23" formatCode="General">
                  <c:v>1.22</c:v>
                </c:pt>
                <c:pt idx="24" formatCode="General">
                  <c:v>1.23</c:v>
                </c:pt>
                <c:pt idx="25" formatCode="General">
                  <c:v>1.24</c:v>
                </c:pt>
                <c:pt idx="26" formatCode="General">
                  <c:v>1.25</c:v>
                </c:pt>
                <c:pt idx="27" formatCode="General">
                  <c:v>1.26</c:v>
                </c:pt>
                <c:pt idx="28" formatCode="General">
                  <c:v>1.27</c:v>
                </c:pt>
                <c:pt idx="29" formatCode="General">
                  <c:v>1.28</c:v>
                </c:pt>
                <c:pt idx="30" formatCode="General">
                  <c:v>1.29</c:v>
                </c:pt>
                <c:pt idx="31" formatCode="General">
                  <c:v>1.3</c:v>
                </c:pt>
                <c:pt idx="32" formatCode="General">
                  <c:v>1.31</c:v>
                </c:pt>
                <c:pt idx="33" formatCode="General">
                  <c:v>1.32</c:v>
                </c:pt>
                <c:pt idx="34" formatCode="General">
                  <c:v>1.33</c:v>
                </c:pt>
                <c:pt idx="35" formatCode="General">
                  <c:v>1.34</c:v>
                </c:pt>
                <c:pt idx="36" formatCode="General">
                  <c:v>1.35</c:v>
                </c:pt>
                <c:pt idx="37" formatCode="General">
                  <c:v>1.36</c:v>
                </c:pt>
                <c:pt idx="38" formatCode="General">
                  <c:v>1.37</c:v>
                </c:pt>
                <c:pt idx="39" formatCode="General">
                  <c:v>1.3800000000000001</c:v>
                </c:pt>
                <c:pt idx="40" formatCode="General">
                  <c:v>1.3900000000000001</c:v>
                </c:pt>
                <c:pt idx="41" formatCode="General">
                  <c:v>1.4000000000000001</c:v>
                </c:pt>
                <c:pt idx="42" formatCode="General">
                  <c:v>1.4100000000000001</c:v>
                </c:pt>
                <c:pt idx="43" formatCode="General">
                  <c:v>1.4200000000000002</c:v>
                </c:pt>
                <c:pt idx="44" formatCode="General">
                  <c:v>1.4300000000000002</c:v>
                </c:pt>
                <c:pt idx="45" formatCode="General">
                  <c:v>1.4400000000000002</c:v>
                </c:pt>
                <c:pt idx="46" formatCode="General">
                  <c:v>1.4500000000000002</c:v>
                </c:pt>
                <c:pt idx="47" formatCode="General">
                  <c:v>1.4600000000000002</c:v>
                </c:pt>
                <c:pt idx="48" formatCode="General">
                  <c:v>1.4700000000000002</c:v>
                </c:pt>
                <c:pt idx="49" formatCode="General">
                  <c:v>1.4800000000000002</c:v>
                </c:pt>
                <c:pt idx="50" formatCode="General">
                  <c:v>1.4900000000000002</c:v>
                </c:pt>
                <c:pt idx="51" formatCode="General">
                  <c:v>1.5000000000000002</c:v>
                </c:pt>
                <c:pt idx="52" formatCode="General">
                  <c:v>1.5100000000000002</c:v>
                </c:pt>
                <c:pt idx="53" formatCode="General">
                  <c:v>1.5200000000000002</c:v>
                </c:pt>
                <c:pt idx="54" formatCode="General">
                  <c:v>1.5300000000000002</c:v>
                </c:pt>
                <c:pt idx="55" formatCode="General">
                  <c:v>1.5400000000000003</c:v>
                </c:pt>
                <c:pt idx="56" formatCode="General">
                  <c:v>1.5500000000000003</c:v>
                </c:pt>
                <c:pt idx="57" formatCode="General">
                  <c:v>1.5600000000000003</c:v>
                </c:pt>
                <c:pt idx="58" formatCode="General">
                  <c:v>1.5700000000000003</c:v>
                </c:pt>
                <c:pt idx="59" formatCode="General">
                  <c:v>1.5800000000000003</c:v>
                </c:pt>
                <c:pt idx="60" formatCode="General">
                  <c:v>1.5900000000000003</c:v>
                </c:pt>
                <c:pt idx="61" formatCode="General">
                  <c:v>1.6000000000000003</c:v>
                </c:pt>
                <c:pt idx="62" formatCode="General">
                  <c:v>1.6100000000000003</c:v>
                </c:pt>
                <c:pt idx="63" formatCode="General">
                  <c:v>1.6200000000000003</c:v>
                </c:pt>
                <c:pt idx="64" formatCode="General">
                  <c:v>1.6300000000000003</c:v>
                </c:pt>
                <c:pt idx="65" formatCode="General">
                  <c:v>1.6400000000000003</c:v>
                </c:pt>
                <c:pt idx="66" formatCode="General">
                  <c:v>1.6500000000000004</c:v>
                </c:pt>
                <c:pt idx="67" formatCode="General">
                  <c:v>1.6600000000000004</c:v>
                </c:pt>
                <c:pt idx="68" formatCode="General">
                  <c:v>1.6700000000000004</c:v>
                </c:pt>
                <c:pt idx="69" formatCode="General">
                  <c:v>1.6800000000000004</c:v>
                </c:pt>
                <c:pt idx="70" formatCode="General">
                  <c:v>1.6900000000000004</c:v>
                </c:pt>
                <c:pt idx="71" formatCode="General">
                  <c:v>1.7000000000000004</c:v>
                </c:pt>
                <c:pt idx="72" formatCode="General">
                  <c:v>1.7100000000000004</c:v>
                </c:pt>
                <c:pt idx="73" formatCode="General">
                  <c:v>1.7200000000000004</c:v>
                </c:pt>
                <c:pt idx="74" formatCode="General">
                  <c:v>1.7300000000000004</c:v>
                </c:pt>
                <c:pt idx="75" formatCode="General">
                  <c:v>1.7400000000000004</c:v>
                </c:pt>
                <c:pt idx="76" formatCode="General">
                  <c:v>1.7500000000000004</c:v>
                </c:pt>
                <c:pt idx="77" formatCode="General">
                  <c:v>1.7600000000000005</c:v>
                </c:pt>
                <c:pt idx="78" formatCode="General">
                  <c:v>1.7700000000000005</c:v>
                </c:pt>
                <c:pt idx="79" formatCode="General">
                  <c:v>1.7800000000000005</c:v>
                </c:pt>
                <c:pt idx="80" formatCode="General">
                  <c:v>1.7900000000000005</c:v>
                </c:pt>
                <c:pt idx="81" formatCode="General">
                  <c:v>1.8000000000000005</c:v>
                </c:pt>
                <c:pt idx="82" formatCode="General">
                  <c:v>1.8100000000000005</c:v>
                </c:pt>
                <c:pt idx="83" formatCode="General">
                  <c:v>1.8200000000000005</c:v>
                </c:pt>
                <c:pt idx="84" formatCode="General">
                  <c:v>1.8300000000000005</c:v>
                </c:pt>
                <c:pt idx="85" formatCode="General">
                  <c:v>1.8400000000000005</c:v>
                </c:pt>
                <c:pt idx="86" formatCode="General">
                  <c:v>1.8500000000000005</c:v>
                </c:pt>
                <c:pt idx="87" formatCode="General">
                  <c:v>1.8600000000000005</c:v>
                </c:pt>
                <c:pt idx="88" formatCode="General">
                  <c:v>1.8700000000000006</c:v>
                </c:pt>
                <c:pt idx="89" formatCode="General">
                  <c:v>1.8800000000000006</c:v>
                </c:pt>
                <c:pt idx="90" formatCode="General">
                  <c:v>1.8900000000000006</c:v>
                </c:pt>
                <c:pt idx="91" formatCode="General">
                  <c:v>1.9000000000000006</c:v>
                </c:pt>
                <c:pt idx="92" formatCode="General">
                  <c:v>1.9100000000000006</c:v>
                </c:pt>
                <c:pt idx="93" formatCode="General">
                  <c:v>1.9200000000000006</c:v>
                </c:pt>
                <c:pt idx="94" formatCode="General">
                  <c:v>1.9300000000000006</c:v>
                </c:pt>
                <c:pt idx="95" formatCode="General">
                  <c:v>1.9400000000000006</c:v>
                </c:pt>
                <c:pt idx="96" formatCode="General">
                  <c:v>1.9500000000000006</c:v>
                </c:pt>
                <c:pt idx="97" formatCode="General">
                  <c:v>1.9600000000000006</c:v>
                </c:pt>
                <c:pt idx="98" formatCode="General">
                  <c:v>1.9700000000000006</c:v>
                </c:pt>
                <c:pt idx="99" formatCode="General">
                  <c:v>1.9800000000000006</c:v>
                </c:pt>
                <c:pt idx="100" formatCode="General">
                  <c:v>1.9900000000000007</c:v>
                </c:pt>
                <c:pt idx="101" formatCode="General">
                  <c:v>2.0000000000000009</c:v>
                </c:pt>
                <c:pt idx="102" formatCode="General">
                  <c:v>2.0100000000000007</c:v>
                </c:pt>
                <c:pt idx="103" formatCode="General">
                  <c:v>2.0200000000000005</c:v>
                </c:pt>
                <c:pt idx="104" formatCode="General">
                  <c:v>2.0300000000000007</c:v>
                </c:pt>
                <c:pt idx="105" formatCode="General">
                  <c:v>2.0400000000000009</c:v>
                </c:pt>
                <c:pt idx="106" formatCode="General">
                  <c:v>2.0500000000000007</c:v>
                </c:pt>
                <c:pt idx="107" formatCode="General">
                  <c:v>2.0600000000000005</c:v>
                </c:pt>
                <c:pt idx="108" formatCode="General">
                  <c:v>2.0700000000000007</c:v>
                </c:pt>
                <c:pt idx="109" formatCode="General">
                  <c:v>2.080000000000001</c:v>
                </c:pt>
                <c:pt idx="110" formatCode="General">
                  <c:v>2.0900000000000007</c:v>
                </c:pt>
                <c:pt idx="111" formatCode="General">
                  <c:v>2.1000000000000005</c:v>
                </c:pt>
                <c:pt idx="112" formatCode="General">
                  <c:v>2.1100000000000008</c:v>
                </c:pt>
                <c:pt idx="113" formatCode="General">
                  <c:v>2.120000000000001</c:v>
                </c:pt>
                <c:pt idx="114" formatCode="General">
                  <c:v>2.1300000000000008</c:v>
                </c:pt>
                <c:pt idx="115" formatCode="General">
                  <c:v>2.1400000000000006</c:v>
                </c:pt>
                <c:pt idx="116" formatCode="General">
                  <c:v>2.1500000000000008</c:v>
                </c:pt>
                <c:pt idx="117" formatCode="General">
                  <c:v>2.160000000000001</c:v>
                </c:pt>
                <c:pt idx="118" formatCode="General">
                  <c:v>2.1700000000000008</c:v>
                </c:pt>
                <c:pt idx="119" formatCode="General">
                  <c:v>2.1800000000000006</c:v>
                </c:pt>
                <c:pt idx="120" formatCode="General">
                  <c:v>2.1900000000000008</c:v>
                </c:pt>
                <c:pt idx="121" formatCode="General">
                  <c:v>2.2000000000000011</c:v>
                </c:pt>
                <c:pt idx="122" formatCode="General">
                  <c:v>2.2100000000000009</c:v>
                </c:pt>
                <c:pt idx="123" formatCode="General">
                  <c:v>2.2200000000000006</c:v>
                </c:pt>
                <c:pt idx="124" formatCode="General">
                  <c:v>2.2300000000000009</c:v>
                </c:pt>
                <c:pt idx="125" formatCode="General">
                  <c:v>2.2400000000000011</c:v>
                </c:pt>
                <c:pt idx="126" formatCode="General">
                  <c:v>2.2500000000000009</c:v>
                </c:pt>
                <c:pt idx="127" formatCode="General">
                  <c:v>2.2600000000000007</c:v>
                </c:pt>
                <c:pt idx="128" formatCode="General">
                  <c:v>2.2700000000000009</c:v>
                </c:pt>
                <c:pt idx="129" formatCode="General">
                  <c:v>2.2800000000000011</c:v>
                </c:pt>
                <c:pt idx="130" formatCode="General">
                  <c:v>2.2900000000000009</c:v>
                </c:pt>
                <c:pt idx="131" formatCode="General">
                  <c:v>2.3000000000000007</c:v>
                </c:pt>
                <c:pt idx="132" formatCode="General">
                  <c:v>2.3100000000000009</c:v>
                </c:pt>
                <c:pt idx="133" formatCode="General">
                  <c:v>2.3200000000000012</c:v>
                </c:pt>
                <c:pt idx="134" formatCode="General">
                  <c:v>2.330000000000001</c:v>
                </c:pt>
                <c:pt idx="135" formatCode="General">
                  <c:v>2.3400000000000007</c:v>
                </c:pt>
                <c:pt idx="136" formatCode="General">
                  <c:v>2.350000000000001</c:v>
                </c:pt>
                <c:pt idx="137" formatCode="General">
                  <c:v>2.3600000000000012</c:v>
                </c:pt>
                <c:pt idx="138" formatCode="General">
                  <c:v>2.370000000000001</c:v>
                </c:pt>
                <c:pt idx="139" formatCode="General">
                  <c:v>2.3800000000000008</c:v>
                </c:pt>
                <c:pt idx="140" formatCode="General">
                  <c:v>2.390000000000001</c:v>
                </c:pt>
                <c:pt idx="141" formatCode="General">
                  <c:v>2.4000000000000012</c:v>
                </c:pt>
                <c:pt idx="142" formatCode="General">
                  <c:v>2.410000000000001</c:v>
                </c:pt>
                <c:pt idx="143" formatCode="General">
                  <c:v>2.4200000000000008</c:v>
                </c:pt>
                <c:pt idx="144" formatCode="General">
                  <c:v>2.430000000000001</c:v>
                </c:pt>
                <c:pt idx="145" formatCode="General">
                  <c:v>2.4400000000000013</c:v>
                </c:pt>
                <c:pt idx="146" formatCode="General">
                  <c:v>2.4500000000000011</c:v>
                </c:pt>
                <c:pt idx="147" formatCode="General">
                  <c:v>2.4600000000000009</c:v>
                </c:pt>
                <c:pt idx="148" formatCode="General">
                  <c:v>2.4700000000000011</c:v>
                </c:pt>
                <c:pt idx="149" formatCode="General">
                  <c:v>2.4800000000000013</c:v>
                </c:pt>
                <c:pt idx="150" formatCode="General">
                  <c:v>2.4900000000000011</c:v>
                </c:pt>
                <c:pt idx="151" formatCode="General">
                  <c:v>2.5000000000000009</c:v>
                </c:pt>
                <c:pt idx="152" formatCode="General">
                  <c:v>2.5100000000000011</c:v>
                </c:pt>
                <c:pt idx="153" formatCode="General">
                  <c:v>2.5200000000000014</c:v>
                </c:pt>
                <c:pt idx="154" formatCode="General">
                  <c:v>2.5300000000000011</c:v>
                </c:pt>
                <c:pt idx="155" formatCode="General">
                  <c:v>2.5400000000000009</c:v>
                </c:pt>
                <c:pt idx="156" formatCode="General">
                  <c:v>2.5500000000000012</c:v>
                </c:pt>
                <c:pt idx="157" formatCode="General">
                  <c:v>2.5600000000000014</c:v>
                </c:pt>
                <c:pt idx="158" formatCode="General">
                  <c:v>2.5700000000000012</c:v>
                </c:pt>
                <c:pt idx="159" formatCode="General">
                  <c:v>2.580000000000001</c:v>
                </c:pt>
                <c:pt idx="160" formatCode="General">
                  <c:v>2.5900000000000012</c:v>
                </c:pt>
                <c:pt idx="161" formatCode="General">
                  <c:v>2.6000000000000014</c:v>
                </c:pt>
                <c:pt idx="162" formatCode="General">
                  <c:v>2.6100000000000012</c:v>
                </c:pt>
                <c:pt idx="163" formatCode="General">
                  <c:v>2.620000000000001</c:v>
                </c:pt>
                <c:pt idx="164" formatCode="General">
                  <c:v>2.6300000000000012</c:v>
                </c:pt>
                <c:pt idx="165" formatCode="General">
                  <c:v>2.6400000000000015</c:v>
                </c:pt>
                <c:pt idx="166" formatCode="General">
                  <c:v>2.6500000000000012</c:v>
                </c:pt>
                <c:pt idx="167" formatCode="General">
                  <c:v>2.660000000000001</c:v>
                </c:pt>
                <c:pt idx="168" formatCode="General">
                  <c:v>2.6700000000000013</c:v>
                </c:pt>
                <c:pt idx="169" formatCode="General">
                  <c:v>2.6800000000000015</c:v>
                </c:pt>
                <c:pt idx="170" formatCode="General">
                  <c:v>2.6900000000000013</c:v>
                </c:pt>
                <c:pt idx="171" formatCode="General">
                  <c:v>2.7000000000000011</c:v>
                </c:pt>
                <c:pt idx="172" formatCode="General">
                  <c:v>2.7100000000000013</c:v>
                </c:pt>
                <c:pt idx="173" formatCode="General">
                  <c:v>2.7200000000000015</c:v>
                </c:pt>
                <c:pt idx="174" formatCode="General">
                  <c:v>2.7300000000000013</c:v>
                </c:pt>
                <c:pt idx="175" formatCode="General">
                  <c:v>2.7400000000000011</c:v>
                </c:pt>
                <c:pt idx="176" formatCode="General">
                  <c:v>2.7500000000000013</c:v>
                </c:pt>
                <c:pt idx="177" formatCode="General">
                  <c:v>2.7600000000000016</c:v>
                </c:pt>
                <c:pt idx="178" formatCode="General">
                  <c:v>2.7700000000000014</c:v>
                </c:pt>
                <c:pt idx="179" formatCode="General">
                  <c:v>2.7800000000000011</c:v>
                </c:pt>
                <c:pt idx="180" formatCode="General">
                  <c:v>2.7900000000000014</c:v>
                </c:pt>
                <c:pt idx="181" formatCode="General">
                  <c:v>2.8000000000000016</c:v>
                </c:pt>
                <c:pt idx="182" formatCode="General">
                  <c:v>2.8100000000000014</c:v>
                </c:pt>
                <c:pt idx="183" formatCode="General">
                  <c:v>2.8200000000000012</c:v>
                </c:pt>
                <c:pt idx="184" formatCode="General">
                  <c:v>2.8300000000000014</c:v>
                </c:pt>
                <c:pt idx="185" formatCode="General">
                  <c:v>2.8400000000000016</c:v>
                </c:pt>
                <c:pt idx="186" formatCode="General">
                  <c:v>2.8500000000000014</c:v>
                </c:pt>
                <c:pt idx="187" formatCode="General">
                  <c:v>2.8600000000000012</c:v>
                </c:pt>
                <c:pt idx="188" formatCode="General">
                  <c:v>2.8700000000000014</c:v>
                </c:pt>
                <c:pt idx="189" formatCode="General">
                  <c:v>2.8800000000000017</c:v>
                </c:pt>
                <c:pt idx="190" formatCode="General">
                  <c:v>2.8900000000000015</c:v>
                </c:pt>
                <c:pt idx="191" formatCode="General">
                  <c:v>2.9000000000000012</c:v>
                </c:pt>
                <c:pt idx="192" formatCode="General">
                  <c:v>2.9100000000000015</c:v>
                </c:pt>
                <c:pt idx="193" formatCode="General">
                  <c:v>2.9200000000000017</c:v>
                </c:pt>
                <c:pt idx="194" formatCode="General">
                  <c:v>2.9300000000000015</c:v>
                </c:pt>
                <c:pt idx="195" formatCode="General">
                  <c:v>2.9400000000000013</c:v>
                </c:pt>
                <c:pt idx="196" formatCode="General">
                  <c:v>2.9500000000000015</c:v>
                </c:pt>
                <c:pt idx="197" formatCode="General">
                  <c:v>2.9600000000000017</c:v>
                </c:pt>
                <c:pt idx="198" formatCode="General">
                  <c:v>2.9700000000000015</c:v>
                </c:pt>
                <c:pt idx="199" formatCode="General">
                  <c:v>2.9800000000000013</c:v>
                </c:pt>
                <c:pt idx="200" formatCode="General">
                  <c:v>2.9900000000000015</c:v>
                </c:pt>
                <c:pt idx="201" formatCode="General">
                  <c:v>3.0000000000000013</c:v>
                </c:pt>
                <c:pt idx="202" formatCode="General">
                  <c:v>3.0100000000000011</c:v>
                </c:pt>
                <c:pt idx="203" formatCode="General">
                  <c:v>3.0200000000000009</c:v>
                </c:pt>
                <c:pt idx="204" formatCode="General">
                  <c:v>3.0300000000000007</c:v>
                </c:pt>
                <c:pt idx="205" formatCode="General">
                  <c:v>3.0400000000000005</c:v>
                </c:pt>
                <c:pt idx="206" formatCode="General">
                  <c:v>3.0500000000000003</c:v>
                </c:pt>
                <c:pt idx="207" formatCode="General">
                  <c:v>3.06</c:v>
                </c:pt>
                <c:pt idx="208" formatCode="General">
                  <c:v>3.07</c:v>
                </c:pt>
                <c:pt idx="209" formatCode="General">
                  <c:v>3.0799999999999996</c:v>
                </c:pt>
                <c:pt idx="210" formatCode="General">
                  <c:v>3.0899999999999994</c:v>
                </c:pt>
                <c:pt idx="211" formatCode="General">
                  <c:v>3.0999999999999992</c:v>
                </c:pt>
                <c:pt idx="212" formatCode="General">
                  <c:v>3.109999999999999</c:v>
                </c:pt>
                <c:pt idx="213" formatCode="General">
                  <c:v>3.1199999999999988</c:v>
                </c:pt>
                <c:pt idx="214" formatCode="General">
                  <c:v>3.1299999999999986</c:v>
                </c:pt>
                <c:pt idx="215" formatCode="General">
                  <c:v>3.1399999999999983</c:v>
                </c:pt>
                <c:pt idx="216" formatCode="General">
                  <c:v>3.1499999999999981</c:v>
                </c:pt>
                <c:pt idx="217" formatCode="General">
                  <c:v>3.1599999999999979</c:v>
                </c:pt>
                <c:pt idx="218" formatCode="General">
                  <c:v>3.1699999999999977</c:v>
                </c:pt>
                <c:pt idx="219" formatCode="General">
                  <c:v>3.1799999999999975</c:v>
                </c:pt>
                <c:pt idx="220" formatCode="General">
                  <c:v>3.1899999999999973</c:v>
                </c:pt>
                <c:pt idx="221" formatCode="General">
                  <c:v>3.1999999999999971</c:v>
                </c:pt>
                <c:pt idx="222" formatCode="General">
                  <c:v>3.2099999999999969</c:v>
                </c:pt>
                <c:pt idx="223" formatCode="General">
                  <c:v>3.2199999999999966</c:v>
                </c:pt>
                <c:pt idx="224" formatCode="General">
                  <c:v>3.2299999999999964</c:v>
                </c:pt>
                <c:pt idx="225" formatCode="General">
                  <c:v>3.2399999999999962</c:v>
                </c:pt>
                <c:pt idx="226" formatCode="General">
                  <c:v>3.249999999999996</c:v>
                </c:pt>
                <c:pt idx="227" formatCode="General">
                  <c:v>3.2599999999999958</c:v>
                </c:pt>
                <c:pt idx="228" formatCode="General">
                  <c:v>3.2699999999999956</c:v>
                </c:pt>
                <c:pt idx="229" formatCode="General">
                  <c:v>3.2799999999999954</c:v>
                </c:pt>
                <c:pt idx="230" formatCode="General">
                  <c:v>3.2899999999999952</c:v>
                </c:pt>
                <c:pt idx="231" formatCode="General">
                  <c:v>3.2999999999999949</c:v>
                </c:pt>
                <c:pt idx="232" formatCode="General">
                  <c:v>3.3099999999999947</c:v>
                </c:pt>
                <c:pt idx="233" formatCode="General">
                  <c:v>3.3199999999999945</c:v>
                </c:pt>
                <c:pt idx="234" formatCode="General">
                  <c:v>3.3299999999999943</c:v>
                </c:pt>
                <c:pt idx="235" formatCode="General">
                  <c:v>3.3399999999999941</c:v>
                </c:pt>
                <c:pt idx="236" formatCode="General">
                  <c:v>3.3499999999999939</c:v>
                </c:pt>
                <c:pt idx="237" formatCode="General">
                  <c:v>3.3599999999999937</c:v>
                </c:pt>
                <c:pt idx="238" formatCode="General">
                  <c:v>3.3699999999999934</c:v>
                </c:pt>
                <c:pt idx="239" formatCode="General">
                  <c:v>3.3799999999999932</c:v>
                </c:pt>
                <c:pt idx="240" formatCode="General">
                  <c:v>3.389999999999993</c:v>
                </c:pt>
                <c:pt idx="241" formatCode="General">
                  <c:v>3.3999999999999928</c:v>
                </c:pt>
                <c:pt idx="242" formatCode="General">
                  <c:v>3.4099999999999926</c:v>
                </c:pt>
                <c:pt idx="243" formatCode="General">
                  <c:v>3.4199999999999924</c:v>
                </c:pt>
                <c:pt idx="244" formatCode="General">
                  <c:v>3.4299999999999922</c:v>
                </c:pt>
                <c:pt idx="245" formatCode="General">
                  <c:v>3.439999999999992</c:v>
                </c:pt>
                <c:pt idx="246" formatCode="General">
                  <c:v>3.4499999999999917</c:v>
                </c:pt>
                <c:pt idx="247" formatCode="General">
                  <c:v>3.4599999999999915</c:v>
                </c:pt>
                <c:pt idx="248" formatCode="General">
                  <c:v>3.4699999999999913</c:v>
                </c:pt>
                <c:pt idx="249" formatCode="General">
                  <c:v>3.4799999999999911</c:v>
                </c:pt>
                <c:pt idx="250" formatCode="General">
                  <c:v>3.4899999999999909</c:v>
                </c:pt>
                <c:pt idx="251" formatCode="General">
                  <c:v>3.4999999999999907</c:v>
                </c:pt>
                <c:pt idx="252" formatCode="General">
                  <c:v>3.5099999999999905</c:v>
                </c:pt>
                <c:pt idx="253" formatCode="General">
                  <c:v>3.5199999999999902</c:v>
                </c:pt>
                <c:pt idx="254" formatCode="General">
                  <c:v>3.52999999999999</c:v>
                </c:pt>
                <c:pt idx="255" formatCode="General">
                  <c:v>3.5399999999999898</c:v>
                </c:pt>
                <c:pt idx="256" formatCode="General">
                  <c:v>3.5499999999999896</c:v>
                </c:pt>
                <c:pt idx="257" formatCode="General">
                  <c:v>3.5599999999999894</c:v>
                </c:pt>
                <c:pt idx="258" formatCode="General">
                  <c:v>3.5699999999999892</c:v>
                </c:pt>
                <c:pt idx="259" formatCode="General">
                  <c:v>3.579999999999989</c:v>
                </c:pt>
                <c:pt idx="260" formatCode="General">
                  <c:v>3.5899999999999888</c:v>
                </c:pt>
                <c:pt idx="261" formatCode="General">
                  <c:v>3.5999999999999885</c:v>
                </c:pt>
                <c:pt idx="262" formatCode="General">
                  <c:v>3.6099999999999883</c:v>
                </c:pt>
                <c:pt idx="263" formatCode="General">
                  <c:v>3.6199999999999881</c:v>
                </c:pt>
                <c:pt idx="264" formatCode="General">
                  <c:v>3.6299999999999879</c:v>
                </c:pt>
                <c:pt idx="265" formatCode="General">
                  <c:v>3.6399999999999877</c:v>
                </c:pt>
                <c:pt idx="266" formatCode="General">
                  <c:v>3.6499999999999875</c:v>
                </c:pt>
                <c:pt idx="267" formatCode="General">
                  <c:v>3.6599999999999873</c:v>
                </c:pt>
                <c:pt idx="268" formatCode="General">
                  <c:v>3.6699999999999871</c:v>
                </c:pt>
                <c:pt idx="269" formatCode="General">
                  <c:v>3.6799999999999868</c:v>
                </c:pt>
                <c:pt idx="270" formatCode="General">
                  <c:v>3.6899999999999866</c:v>
                </c:pt>
                <c:pt idx="271" formatCode="General">
                  <c:v>3.6999999999999864</c:v>
                </c:pt>
                <c:pt idx="272" formatCode="General">
                  <c:v>3.7099999999999862</c:v>
                </c:pt>
                <c:pt idx="273" formatCode="General">
                  <c:v>3.719999999999986</c:v>
                </c:pt>
                <c:pt idx="274" formatCode="General">
                  <c:v>3.7299999999999858</c:v>
                </c:pt>
                <c:pt idx="275" formatCode="General">
                  <c:v>3.7399999999999856</c:v>
                </c:pt>
                <c:pt idx="276" formatCode="General">
                  <c:v>3.7499999999999853</c:v>
                </c:pt>
                <c:pt idx="277" formatCode="General">
                  <c:v>3.7599999999999851</c:v>
                </c:pt>
                <c:pt idx="278" formatCode="General">
                  <c:v>3.7699999999999849</c:v>
                </c:pt>
                <c:pt idx="279" formatCode="General">
                  <c:v>3.7799999999999847</c:v>
                </c:pt>
                <c:pt idx="280" formatCode="General">
                  <c:v>3.7899999999999845</c:v>
                </c:pt>
                <c:pt idx="281" formatCode="General">
                  <c:v>3.7999999999999843</c:v>
                </c:pt>
                <c:pt idx="282" formatCode="General">
                  <c:v>3.8099999999999841</c:v>
                </c:pt>
                <c:pt idx="283" formatCode="General">
                  <c:v>3.8199999999999839</c:v>
                </c:pt>
                <c:pt idx="284" formatCode="General">
                  <c:v>3.8299999999999836</c:v>
                </c:pt>
                <c:pt idx="285" formatCode="General">
                  <c:v>3.8399999999999834</c:v>
                </c:pt>
                <c:pt idx="286" formatCode="General">
                  <c:v>3.8499999999999832</c:v>
                </c:pt>
                <c:pt idx="287" formatCode="General">
                  <c:v>3.859999999999983</c:v>
                </c:pt>
                <c:pt idx="288" formatCode="General">
                  <c:v>3.8699999999999828</c:v>
                </c:pt>
                <c:pt idx="289" formatCode="General">
                  <c:v>3.8799999999999826</c:v>
                </c:pt>
                <c:pt idx="290" formatCode="General">
                  <c:v>3.8899999999999824</c:v>
                </c:pt>
                <c:pt idx="291" formatCode="General">
                  <c:v>3.8999999999999821</c:v>
                </c:pt>
                <c:pt idx="292" formatCode="General">
                  <c:v>3.9099999999999819</c:v>
                </c:pt>
                <c:pt idx="293" formatCode="General">
                  <c:v>3.9199999999999817</c:v>
                </c:pt>
                <c:pt idx="294" formatCode="General">
                  <c:v>3.9299999999999815</c:v>
                </c:pt>
                <c:pt idx="295" formatCode="General">
                  <c:v>3.9399999999999813</c:v>
                </c:pt>
                <c:pt idx="296" formatCode="General">
                  <c:v>3.9499999999999811</c:v>
                </c:pt>
                <c:pt idx="297" formatCode="General">
                  <c:v>3.9599999999999809</c:v>
                </c:pt>
                <c:pt idx="298" formatCode="General">
                  <c:v>3.9699999999999807</c:v>
                </c:pt>
                <c:pt idx="299" formatCode="General">
                  <c:v>3.9799999999999804</c:v>
                </c:pt>
                <c:pt idx="300" formatCode="General">
                  <c:v>3.9899999999999802</c:v>
                </c:pt>
                <c:pt idx="301" formatCode="General">
                  <c:v>3.99999999999998</c:v>
                </c:pt>
                <c:pt idx="302" formatCode="General">
                  <c:v>4.0099999999999802</c:v>
                </c:pt>
                <c:pt idx="303" formatCode="General">
                  <c:v>4.01999999999998</c:v>
                </c:pt>
                <c:pt idx="304" formatCode="General">
                  <c:v>4.0299999999999798</c:v>
                </c:pt>
                <c:pt idx="305" formatCode="General">
                  <c:v>4.0399999999999796</c:v>
                </c:pt>
                <c:pt idx="306" formatCode="General">
                  <c:v>4.0499999999999794</c:v>
                </c:pt>
                <c:pt idx="307" formatCode="General">
                  <c:v>4.0599999999999792</c:v>
                </c:pt>
                <c:pt idx="308" formatCode="General">
                  <c:v>4.069999999999979</c:v>
                </c:pt>
                <c:pt idx="309" formatCode="General">
                  <c:v>4.0799999999999788</c:v>
                </c:pt>
                <c:pt idx="310" formatCode="General">
                  <c:v>4.0899999999999785</c:v>
                </c:pt>
                <c:pt idx="311" formatCode="General">
                  <c:v>4.0999999999999783</c:v>
                </c:pt>
                <c:pt idx="312" formatCode="General">
                  <c:v>4.1099999999999781</c:v>
                </c:pt>
                <c:pt idx="313" formatCode="General">
                  <c:v>4.1199999999999779</c:v>
                </c:pt>
                <c:pt idx="314" formatCode="General">
                  <c:v>4.1299999999999777</c:v>
                </c:pt>
                <c:pt idx="315" formatCode="General">
                  <c:v>4.1399999999999775</c:v>
                </c:pt>
                <c:pt idx="316" formatCode="General">
                  <c:v>4.1499999999999773</c:v>
                </c:pt>
                <c:pt idx="317" formatCode="General">
                  <c:v>4.159999999999977</c:v>
                </c:pt>
                <c:pt idx="318" formatCode="General">
                  <c:v>4.1699999999999768</c:v>
                </c:pt>
                <c:pt idx="319" formatCode="General">
                  <c:v>4.1799999999999766</c:v>
                </c:pt>
                <c:pt idx="320" formatCode="General">
                  <c:v>4.1899999999999764</c:v>
                </c:pt>
                <c:pt idx="321" formatCode="General">
                  <c:v>4.1999999999999762</c:v>
                </c:pt>
                <c:pt idx="322" formatCode="General">
                  <c:v>4.209999999999976</c:v>
                </c:pt>
                <c:pt idx="323" formatCode="General">
                  <c:v>4.2199999999999758</c:v>
                </c:pt>
                <c:pt idx="324" formatCode="General">
                  <c:v>4.2299999999999756</c:v>
                </c:pt>
                <c:pt idx="325" formatCode="General">
                  <c:v>4.2399999999999753</c:v>
                </c:pt>
                <c:pt idx="326" formatCode="General">
                  <c:v>4.2499999999999751</c:v>
                </c:pt>
                <c:pt idx="327" formatCode="General">
                  <c:v>4.2599999999999749</c:v>
                </c:pt>
                <c:pt idx="328" formatCode="General">
                  <c:v>4.2699999999999747</c:v>
                </c:pt>
                <c:pt idx="329" formatCode="General">
                  <c:v>4.2799999999999745</c:v>
                </c:pt>
                <c:pt idx="330" formatCode="General">
                  <c:v>4.2899999999999743</c:v>
                </c:pt>
                <c:pt idx="331" formatCode="General">
                  <c:v>4.2999999999999741</c:v>
                </c:pt>
                <c:pt idx="332" formatCode="General">
                  <c:v>4.3099999999999739</c:v>
                </c:pt>
                <c:pt idx="333" formatCode="General">
                  <c:v>4.3199999999999736</c:v>
                </c:pt>
                <c:pt idx="334" formatCode="General">
                  <c:v>4.3299999999999734</c:v>
                </c:pt>
                <c:pt idx="335" formatCode="General">
                  <c:v>4.3399999999999732</c:v>
                </c:pt>
                <c:pt idx="336" formatCode="General">
                  <c:v>4.349999999999973</c:v>
                </c:pt>
                <c:pt idx="337" formatCode="General">
                  <c:v>4.3599999999999728</c:v>
                </c:pt>
                <c:pt idx="338" formatCode="General">
                  <c:v>4.3699999999999726</c:v>
                </c:pt>
                <c:pt idx="339" formatCode="General">
                  <c:v>4.3799999999999724</c:v>
                </c:pt>
                <c:pt idx="340" formatCode="General">
                  <c:v>4.3899999999999721</c:v>
                </c:pt>
                <c:pt idx="341" formatCode="General">
                  <c:v>4.3999999999999719</c:v>
                </c:pt>
                <c:pt idx="342" formatCode="General">
                  <c:v>4.4099999999999717</c:v>
                </c:pt>
                <c:pt idx="343" formatCode="General">
                  <c:v>4.4199999999999715</c:v>
                </c:pt>
                <c:pt idx="344" formatCode="General">
                  <c:v>4.4299999999999713</c:v>
                </c:pt>
                <c:pt idx="345" formatCode="General">
                  <c:v>4.4399999999999711</c:v>
                </c:pt>
                <c:pt idx="346" formatCode="General">
                  <c:v>4.4499999999999709</c:v>
                </c:pt>
                <c:pt idx="347" formatCode="General">
                  <c:v>4.4599999999999707</c:v>
                </c:pt>
                <c:pt idx="348" formatCode="General">
                  <c:v>4.4699999999999704</c:v>
                </c:pt>
                <c:pt idx="349" formatCode="General">
                  <c:v>4.4799999999999702</c:v>
                </c:pt>
                <c:pt idx="350" formatCode="General">
                  <c:v>4.48999999999997</c:v>
                </c:pt>
                <c:pt idx="351" formatCode="General">
                  <c:v>4.4999999999999698</c:v>
                </c:pt>
                <c:pt idx="352" formatCode="General">
                  <c:v>4.5099999999999696</c:v>
                </c:pt>
                <c:pt idx="353" formatCode="General">
                  <c:v>4.5199999999999694</c:v>
                </c:pt>
                <c:pt idx="354" formatCode="General">
                  <c:v>4.5299999999999692</c:v>
                </c:pt>
                <c:pt idx="355" formatCode="General">
                  <c:v>4.5399999999999689</c:v>
                </c:pt>
                <c:pt idx="356" formatCode="General">
                  <c:v>4.5499999999999687</c:v>
                </c:pt>
                <c:pt idx="357" formatCode="General">
                  <c:v>4.5599999999999685</c:v>
                </c:pt>
                <c:pt idx="358" formatCode="General">
                  <c:v>4.5699999999999683</c:v>
                </c:pt>
                <c:pt idx="359" formatCode="General">
                  <c:v>4.5799999999999681</c:v>
                </c:pt>
                <c:pt idx="360" formatCode="General">
                  <c:v>4.5899999999999679</c:v>
                </c:pt>
                <c:pt idx="361" formatCode="General">
                  <c:v>4.5999999999999677</c:v>
                </c:pt>
                <c:pt idx="362" formatCode="General">
                  <c:v>4.6099999999999675</c:v>
                </c:pt>
                <c:pt idx="363" formatCode="General">
                  <c:v>4.6199999999999672</c:v>
                </c:pt>
                <c:pt idx="364" formatCode="General">
                  <c:v>4.629999999999967</c:v>
                </c:pt>
                <c:pt idx="365" formatCode="General">
                  <c:v>4.6399999999999668</c:v>
                </c:pt>
                <c:pt idx="366" formatCode="General">
                  <c:v>4.6499999999999666</c:v>
                </c:pt>
                <c:pt idx="367" formatCode="General">
                  <c:v>4.6599999999999664</c:v>
                </c:pt>
                <c:pt idx="368" formatCode="General">
                  <c:v>4.6699999999999662</c:v>
                </c:pt>
                <c:pt idx="369" formatCode="General">
                  <c:v>4.679999999999966</c:v>
                </c:pt>
                <c:pt idx="370" formatCode="General">
                  <c:v>4.6899999999999658</c:v>
                </c:pt>
                <c:pt idx="371" formatCode="General">
                  <c:v>4.6999999999999655</c:v>
                </c:pt>
                <c:pt idx="372" formatCode="General">
                  <c:v>4.7099999999999653</c:v>
                </c:pt>
                <c:pt idx="373" formatCode="General">
                  <c:v>4.7199999999999651</c:v>
                </c:pt>
                <c:pt idx="374" formatCode="General">
                  <c:v>4.7299999999999649</c:v>
                </c:pt>
                <c:pt idx="375" formatCode="General">
                  <c:v>4.7399999999999647</c:v>
                </c:pt>
                <c:pt idx="376" formatCode="General">
                  <c:v>4.7499999999999645</c:v>
                </c:pt>
                <c:pt idx="377" formatCode="General">
                  <c:v>4.7599999999999643</c:v>
                </c:pt>
                <c:pt idx="378" formatCode="General">
                  <c:v>4.769999999999964</c:v>
                </c:pt>
                <c:pt idx="379" formatCode="General">
                  <c:v>4.7799999999999638</c:v>
                </c:pt>
                <c:pt idx="380" formatCode="General">
                  <c:v>4.7899999999999636</c:v>
                </c:pt>
                <c:pt idx="381" formatCode="General">
                  <c:v>4.7999999999999634</c:v>
                </c:pt>
                <c:pt idx="382" formatCode="General">
                  <c:v>4.8099999999999632</c:v>
                </c:pt>
                <c:pt idx="383" formatCode="General">
                  <c:v>4.819999999999963</c:v>
                </c:pt>
                <c:pt idx="384" formatCode="General">
                  <c:v>4.8299999999999628</c:v>
                </c:pt>
                <c:pt idx="385" formatCode="General">
                  <c:v>4.8399999999999626</c:v>
                </c:pt>
                <c:pt idx="386" formatCode="General">
                  <c:v>4.8499999999999623</c:v>
                </c:pt>
                <c:pt idx="387" formatCode="General">
                  <c:v>4.8599999999999621</c:v>
                </c:pt>
                <c:pt idx="388" formatCode="General">
                  <c:v>4.8699999999999619</c:v>
                </c:pt>
                <c:pt idx="389" formatCode="General">
                  <c:v>4.8799999999999617</c:v>
                </c:pt>
                <c:pt idx="390" formatCode="General">
                  <c:v>4.8899999999999615</c:v>
                </c:pt>
                <c:pt idx="391" formatCode="General">
                  <c:v>4.8999999999999613</c:v>
                </c:pt>
                <c:pt idx="392" formatCode="General">
                  <c:v>4.9099999999999611</c:v>
                </c:pt>
                <c:pt idx="393" formatCode="General">
                  <c:v>4.9199999999999608</c:v>
                </c:pt>
                <c:pt idx="394" formatCode="General">
                  <c:v>4.9299999999999606</c:v>
                </c:pt>
                <c:pt idx="395" formatCode="General">
                  <c:v>4.9399999999999604</c:v>
                </c:pt>
                <c:pt idx="396" formatCode="General">
                  <c:v>4.9499999999999602</c:v>
                </c:pt>
                <c:pt idx="397" formatCode="General">
                  <c:v>4.95999999999996</c:v>
                </c:pt>
                <c:pt idx="398" formatCode="General">
                  <c:v>4.9699999999999598</c:v>
                </c:pt>
                <c:pt idx="399" formatCode="General">
                  <c:v>4.9799999999999596</c:v>
                </c:pt>
                <c:pt idx="400" formatCode="General">
                  <c:v>4.9899999999999594</c:v>
                </c:pt>
                <c:pt idx="401" formatCode="General">
                  <c:v>4.9999999999999591</c:v>
                </c:pt>
              </c:numCache>
            </c:numRef>
          </c:yVal>
          <c:smooth val="0"/>
        </c:ser>
        <c:ser>
          <c:idx val="4"/>
          <c:order val="4"/>
          <c:tx>
            <c:v>Bundslamshøjde scenarie 2</c:v>
          </c:tx>
          <c:spPr>
            <a:ln>
              <a:solidFill>
                <a:schemeClr val="accent6">
                  <a:lumMod val="50000"/>
                </a:schemeClr>
              </a:solidFill>
              <a:prstDash val="sysDash"/>
            </a:ln>
          </c:spPr>
          <c:marker>
            <c:symbol val="none"/>
          </c:marker>
          <c:xVal>
            <c:numRef>
              <c:f>'Beregninger scenarie 2'!$I$1538:$I$1939</c:f>
              <c:numCache>
                <c:formatCode>#,##0.00</c:formatCode>
                <c:ptCount val="402"/>
                <c:pt idx="0" formatCode="General">
                  <c:v>0</c:v>
                </c:pt>
                <c:pt idx="1">
                  <c:v>0</c:v>
                </c:pt>
                <c:pt idx="2">
                  <c:v>2.9722743246249021E-3</c:v>
                </c:pt>
                <c:pt idx="3">
                  <c:v>4.6982191003145162E-3</c:v>
                </c:pt>
                <c:pt idx="4">
                  <c:v>6.1307247702488349E-3</c:v>
                </c:pt>
                <c:pt idx="5">
                  <c:v>7.3963039450185303E-3</c:v>
                </c:pt>
                <c:pt idx="6">
                  <c:v>8.5478586586399102E-3</c:v>
                </c:pt>
                <c:pt idx="7">
                  <c:v>9.6140335432663461E-3</c:v>
                </c:pt>
                <c:pt idx="8">
                  <c:v>1.061260430030226E-2</c:v>
                </c:pt>
                <c:pt idx="9">
                  <c:v>1.1555592543173268E-2</c:v>
                </c:pt>
                <c:pt idx="10">
                  <c:v>1.2451627979308537E-2</c:v>
                </c:pt>
                <c:pt idx="11">
                  <c:v>1.3307183489317601E-2</c:v>
                </c:pt>
                <c:pt idx="12">
                  <c:v>1.4127280684765191E-2</c:v>
                </c:pt>
                <c:pt idx="13">
                  <c:v>1.491592078795294E-2</c:v>
                </c:pt>
                <c:pt idx="14">
                  <c:v>1.5676361890315543E-2</c:v>
                </c:pt>
                <c:pt idx="15">
                  <c:v>1.6411305039945107E-2</c:v>
                </c:pt>
                <c:pt idx="16">
                  <c:v>1.7123023553946674E-2</c:v>
                </c:pt>
                <c:pt idx="17">
                  <c:v>1.7813455537139696E-2</c:v>
                </c:pt>
                <c:pt idx="18">
                  <c:v>1.8484271741494248E-2</c:v>
                </c:pt>
                <c:pt idx="19">
                  <c:v>1.9136926417108301E-2</c:v>
                </c:pt>
                <c:pt idx="20">
                  <c:v>1.977269613644931E-2</c:v>
                </c:pt>
                <c:pt idx="21">
                  <c:v>2.0392709927566526E-2</c:v>
                </c:pt>
                <c:pt idx="22">
                  <c:v>2.0997973005210731E-2</c:v>
                </c:pt>
                <c:pt idx="23">
                  <c:v>2.1589385704896782E-2</c:v>
                </c:pt>
                <c:pt idx="24">
                  <c:v>2.2167758767303539E-2</c:v>
                </c:pt>
                <c:pt idx="25">
                  <c:v>2.2733825807561923E-2</c:v>
                </c:pt>
                <c:pt idx="26">
                  <c:v>2.3288253585980863E-2</c:v>
                </c:pt>
                <c:pt idx="27">
                  <c:v>2.3831650542194646E-2</c:v>
                </c:pt>
                <c:pt idx="28">
                  <c:v>2.4364573943388326E-2</c:v>
                </c:pt>
                <c:pt idx="29">
                  <c:v>2.4887535915914468E-2</c:v>
                </c:pt>
                <c:pt idx="30">
                  <c:v>2.5401008569393625E-2</c:v>
                </c:pt>
                <c:pt idx="31">
                  <c:v>2.5905428377264384E-2</c:v>
                </c:pt>
                <c:pt idx="32">
                  <c:v>2.6401199943554738E-2</c:v>
                </c:pt>
                <c:pt idx="33">
                  <c:v>2.6888699259466967E-2</c:v>
                </c:pt>
                <c:pt idx="34">
                  <c:v>2.7368276533131185E-2</c:v>
                </c:pt>
                <c:pt idx="35">
                  <c:v>2.784025866010029E-2</c:v>
                </c:pt>
                <c:pt idx="36">
                  <c:v>2.830495138974572E-2</c:v>
                </c:pt>
                <c:pt idx="37">
                  <c:v>2.8762641232875627E-2</c:v>
                </c:pt>
                <c:pt idx="38">
                  <c:v>2.9213597148041497E-2</c:v>
                </c:pt>
                <c:pt idx="39">
                  <c:v>2.965807203768437E-2</c:v>
                </c:pt>
                <c:pt idx="40">
                  <c:v>3.0096304080161965E-2</c:v>
                </c:pt>
                <c:pt idx="41">
                  <c:v>3.0528517919537933E-2</c:v>
                </c:pt>
                <c:pt idx="42">
                  <c:v>3.0954925731608528E-2</c:v>
                </c:pt>
                <c:pt idx="43">
                  <c:v>3.1375728181837474E-2</c:v>
                </c:pt>
                <c:pt idx="44">
                  <c:v>3.1791115288549325E-2</c:v>
                </c:pt>
                <c:pt idx="45">
                  <c:v>3.2201267202801434E-2</c:v>
                </c:pt>
                <c:pt idx="46">
                  <c:v>3.2606354914742376E-2</c:v>
                </c:pt>
                <c:pt idx="47">
                  <c:v>3.3006540894911278E-2</c:v>
                </c:pt>
                <c:pt idx="48">
                  <c:v>3.3401979677791911E-2</c:v>
                </c:pt>
                <c:pt idx="49">
                  <c:v>3.3792818393970699E-2</c:v>
                </c:pt>
                <c:pt idx="50">
                  <c:v>3.417919725642736E-2</c:v>
                </c:pt>
                <c:pt idx="51">
                  <c:v>3.4561250005788496E-2</c:v>
                </c:pt>
                <c:pt idx="52">
                  <c:v>3.4939104318776275E-2</c:v>
                </c:pt>
                <c:pt idx="53">
                  <c:v>3.5312882183570538E-2</c:v>
                </c:pt>
                <c:pt idx="54">
                  <c:v>3.5682700245361305E-2</c:v>
                </c:pt>
                <c:pt idx="55">
                  <c:v>3.6048670124985589E-2</c:v>
                </c:pt>
                <c:pt idx="56">
                  <c:v>3.6410898713212417E-2</c:v>
                </c:pt>
                <c:pt idx="57">
                  <c:v>3.6769488442951491E-2</c:v>
                </c:pt>
                <c:pt idx="58">
                  <c:v>3.7124537541410617E-2</c:v>
                </c:pt>
                <c:pt idx="59">
                  <c:v>3.7476140264007966E-2</c:v>
                </c:pt>
                <c:pt idx="60">
                  <c:v>3.7824387111653285E-2</c:v>
                </c:pt>
                <c:pt idx="61">
                  <c:v>3.8169365032843773E-2</c:v>
                </c:pt>
                <c:pt idx="62">
                  <c:v>3.8511157611871814E-2</c:v>
                </c:pt>
                <c:pt idx="63">
                  <c:v>3.8849845244311489E-2</c:v>
                </c:pt>
                <c:pt idx="64">
                  <c:v>3.918550530083429E-2</c:v>
                </c:pt>
                <c:pt idx="65">
                  <c:v>3.9518212280302716E-2</c:v>
                </c:pt>
                <c:pt idx="66">
                  <c:v>3.9848037952998974E-2</c:v>
                </c:pt>
                <c:pt idx="67">
                  <c:v>4.0175051494765232E-2</c:v>
                </c:pt>
                <c:pt idx="68">
                  <c:v>4.0499319612759509E-2</c:v>
                </c:pt>
                <c:pt idx="69">
                  <c:v>4.0820906663467181E-2</c:v>
                </c:pt>
                <c:pt idx="70">
                  <c:v>4.113987476354989E-2</c:v>
                </c:pt>
                <c:pt idx="71">
                  <c:v>4.1456283894062508E-2</c:v>
                </c:pt>
                <c:pt idx="72">
                  <c:v>4.1770191998522013E-2</c:v>
                </c:pt>
                <c:pt idx="73">
                  <c:v>4.2081655075270556E-2</c:v>
                </c:pt>
                <c:pt idx="74">
                  <c:v>4.2390727264537367E-2</c:v>
                </c:pt>
                <c:pt idx="75">
                  <c:v>4.2697460930570301E-2</c:v>
                </c:pt>
                <c:pt idx="76">
                  <c:v>4.300190673917717E-2</c:v>
                </c:pt>
                <c:pt idx="77">
                  <c:v>4.3304113730989156E-2</c:v>
                </c:pt>
                <c:pt idx="78">
                  <c:v>4.360412939073368E-2</c:v>
                </c:pt>
                <c:pt idx="79">
                  <c:v>4.3901999712781345E-2</c:v>
                </c:pt>
                <c:pt idx="80">
                  <c:v>4.4197769263210354E-2</c:v>
                </c:pt>
                <c:pt idx="81">
                  <c:v>4.4491481238613878E-2</c:v>
                </c:pt>
                <c:pt idx="82">
                  <c:v>4.4783177521857689E-2</c:v>
                </c:pt>
                <c:pt idx="83">
                  <c:v>4.5072898734980653E-2</c:v>
                </c:pt>
                <c:pt idx="84">
                  <c:v>4.5360684289415434E-2</c:v>
                </c:pt>
                <c:pt idx="85">
                  <c:v>4.5646572433694653E-2</c:v>
                </c:pt>
                <c:pt idx="86">
                  <c:v>4.593060029879506E-2</c:v>
                </c:pt>
                <c:pt idx="87">
                  <c:v>4.6212803941261656E-2</c:v>
                </c:pt>
                <c:pt idx="88">
                  <c:v>4.6493218384243494E-2</c:v>
                </c:pt>
                <c:pt idx="89">
                  <c:v>4.6771877656564084E-2</c:v>
                </c:pt>
                <c:pt idx="90">
                  <c:v>4.7048814829939813E-2</c:v>
                </c:pt>
                <c:pt idx="91">
                  <c:v>4.7324062054453477E-2</c:v>
                </c:pt>
                <c:pt idx="92">
                  <c:v>4.7597650592381358E-2</c:v>
                </c:pt>
                <c:pt idx="93">
                  <c:v>4.7869610850466697E-2</c:v>
                </c:pt>
                <c:pt idx="94">
                  <c:v>4.8139972410725693E-2</c:v>
                </c:pt>
                <c:pt idx="95">
                  <c:v>4.8408764059866931E-2</c:v>
                </c:pt>
                <c:pt idx="96">
                  <c:v>4.8676013817399298E-2</c:v>
                </c:pt>
                <c:pt idx="97">
                  <c:v>4.8941748962499615E-2</c:v>
                </c:pt>
                <c:pt idx="98">
                  <c:v>4.9205996059705465E-2</c:v>
                </c:pt>
                <c:pt idx="99">
                  <c:v>4.9468780983495844E-2</c:v>
                </c:pt>
                <c:pt idx="100">
                  <c:v>4.9730128941817164E-2</c:v>
                </c:pt>
                <c:pt idx="101">
                  <c:v>4.9990064498609724E-2</c:v>
                </c:pt>
                <c:pt idx="102">
                  <c:v>5.0248611595385524E-2</c:v>
                </c:pt>
                <c:pt idx="103">
                  <c:v>5.0505793571905766E-2</c:v>
                </c:pt>
                <c:pt idx="104">
                  <c:v>5.0761633186003158E-2</c:v>
                </c:pt>
                <c:pt idx="105">
                  <c:v>5.1016152632591891E-2</c:v>
                </c:pt>
                <c:pt idx="106">
                  <c:v>5.1269373561905057E-2</c:v>
                </c:pt>
                <c:pt idx="107">
                  <c:v>5.1521317096997629E-2</c:v>
                </c:pt>
                <c:pt idx="108">
                  <c:v>5.1772003850550273E-2</c:v>
                </c:pt>
                <c:pt idx="109">
                  <c:v>5.2021453941007975E-2</c:v>
                </c:pt>
                <c:pt idx="110">
                  <c:v>5.2269687008084681E-2</c:v>
                </c:pt>
                <c:pt idx="111">
                  <c:v>5.2516722227664472E-2</c:v>
                </c:pt>
                <c:pt idx="112">
                  <c:v>5.2762578326126845E-2</c:v>
                </c:pt>
                <c:pt idx="113">
                  <c:v>5.3007273594123432E-2</c:v>
                </c:pt>
                <c:pt idx="114">
                  <c:v>5.3250825899831038E-2</c:v>
                </c:pt>
                <c:pt idx="115">
                  <c:v>5.3493252701704942E-2</c:v>
                </c:pt>
                <c:pt idx="116">
                  <c:v>5.3734571060755257E-2</c:v>
                </c:pt>
                <c:pt idx="117">
                  <c:v>5.397479765236754E-2</c:v>
                </c:pt>
                <c:pt idx="118">
                  <c:v>5.4213948777688016E-2</c:v>
                </c:pt>
                <c:pt idx="119">
                  <c:v>5.4452040374592794E-2</c:v>
                </c:pt>
                <c:pt idx="120">
                  <c:v>5.4689088028258899E-2</c:v>
                </c:pt>
                <c:pt idx="121">
                  <c:v>5.492510698135511E-2</c:v>
                </c:pt>
                <c:pt idx="122">
                  <c:v>5.5160112143868158E-2</c:v>
                </c:pt>
                <c:pt idx="123">
                  <c:v>5.5394118102580679E-2</c:v>
                </c:pt>
                <c:pt idx="124">
                  <c:v>5.5627139130215185E-2</c:v>
                </c:pt>
                <c:pt idx="125">
                  <c:v>5.58591891942583E-2</c:v>
                </c:pt>
                <c:pt idx="126">
                  <c:v>5.6090281965478855E-2</c:v>
                </c:pt>
                <c:pt idx="127">
                  <c:v>5.6320430826152096E-2</c:v>
                </c:pt>
                <c:pt idx="128">
                  <c:v>5.6549648878002526E-2</c:v>
                </c:pt>
                <c:pt idx="129">
                  <c:v>5.6777948949876825E-2</c:v>
                </c:pt>
                <c:pt idx="130">
                  <c:v>5.7005343605157521E-2</c:v>
                </c:pt>
                <c:pt idx="131">
                  <c:v>5.7231845148928373E-2</c:v>
                </c:pt>
                <c:pt idx="132">
                  <c:v>5.7457465634900923E-2</c:v>
                </c:pt>
                <c:pt idx="133">
                  <c:v>5.768221687211196E-2</c:v>
                </c:pt>
                <c:pt idx="134">
                  <c:v>5.7906110431401127E-2</c:v>
                </c:pt>
                <c:pt idx="135">
                  <c:v>5.8129157651676755E-2</c:v>
                </c:pt>
                <c:pt idx="136">
                  <c:v>5.8351369645978791E-2</c:v>
                </c:pt>
                <c:pt idx="137">
                  <c:v>5.85727573073462E-2</c:v>
                </c:pt>
                <c:pt idx="138">
                  <c:v>5.8793331314496711E-2</c:v>
                </c:pt>
                <c:pt idx="139">
                  <c:v>5.9013102137325711E-2</c:v>
                </c:pt>
                <c:pt idx="140">
                  <c:v>5.9232080042231586E-2</c:v>
                </c:pt>
                <c:pt idx="141">
                  <c:v>5.9450275097273526E-2</c:v>
                </c:pt>
                <c:pt idx="142">
                  <c:v>5.9667697177168612E-2</c:v>
                </c:pt>
                <c:pt idx="143">
                  <c:v>5.9884355968133747E-2</c:v>
                </c:pt>
                <c:pt idx="144">
                  <c:v>6.0100260972578361E-2</c:v>
                </c:pt>
                <c:pt idx="145">
                  <c:v>6.0315421513653301E-2</c:v>
                </c:pt>
                <c:pt idx="146">
                  <c:v>6.0529846739661247E-2</c:v>
                </c:pt>
                <c:pt idx="147">
                  <c:v>6.074354562833352E-2</c:v>
                </c:pt>
                <c:pt idx="148">
                  <c:v>6.0956526990978317E-2</c:v>
                </c:pt>
                <c:pt idx="149">
                  <c:v>6.1168799476504672E-2</c:v>
                </c:pt>
                <c:pt idx="150">
                  <c:v>6.1380371575326963E-2</c:v>
                </c:pt>
                <c:pt idx="151">
                  <c:v>6.1591251623153778E-2</c:v>
                </c:pt>
                <c:pt idx="152">
                  <c:v>6.1801447804665489E-2</c:v>
                </c:pt>
                <c:pt idx="153">
                  <c:v>6.2010968157084498E-2</c:v>
                </c:pt>
                <c:pt idx="154">
                  <c:v>6.2219820573641338E-2</c:v>
                </c:pt>
                <c:pt idx="155">
                  <c:v>6.2428012806941074E-2</c:v>
                </c:pt>
                <c:pt idx="156">
                  <c:v>6.2635552472232653E-2</c:v>
                </c:pt>
                <c:pt idx="157">
                  <c:v>6.2842447050585046E-2</c:v>
                </c:pt>
                <c:pt idx="158">
                  <c:v>6.3048703891972965E-2</c:v>
                </c:pt>
                <c:pt idx="159">
                  <c:v>6.3254330218275562E-2</c:v>
                </c:pt>
                <c:pt idx="160">
                  <c:v>6.3459333126190703E-2</c:v>
                </c:pt>
                <c:pt idx="161">
                  <c:v>6.3663719590067891E-2</c:v>
                </c:pt>
                <c:pt idx="162">
                  <c:v>6.3867496464662443E-2</c:v>
                </c:pt>
                <c:pt idx="163">
                  <c:v>6.4070670487813411E-2</c:v>
                </c:pt>
                <c:pt idx="164">
                  <c:v>6.4273248283048007E-2</c:v>
                </c:pt>
                <c:pt idx="165">
                  <c:v>6.447523636211458E-2</c:v>
                </c:pt>
                <c:pt idx="166">
                  <c:v>6.4676641127446935E-2</c:v>
                </c:pt>
                <c:pt idx="167">
                  <c:v>6.4877468874561736E-2</c:v>
                </c:pt>
                <c:pt idx="168">
                  <c:v>6.5077725794391278E-2</c:v>
                </c:pt>
                <c:pt idx="169">
                  <c:v>6.52774179755541E-2</c:v>
                </c:pt>
                <c:pt idx="170">
                  <c:v>6.5476551406564804E-2</c:v>
                </c:pt>
                <c:pt idx="171">
                  <c:v>6.5675131977985288E-2</c:v>
                </c:pt>
                <c:pt idx="172">
                  <c:v>6.5873165484519353E-2</c:v>
                </c:pt>
                <c:pt idx="173">
                  <c:v>6.6070657627052304E-2</c:v>
                </c:pt>
                <c:pt idx="174">
                  <c:v>6.6267614014637141E-2</c:v>
                </c:pt>
                <c:pt idx="175">
                  <c:v>6.6464040166429386E-2</c:v>
                </c:pt>
                <c:pt idx="176">
                  <c:v>6.6659941513571658E-2</c:v>
                </c:pt>
                <c:pt idx="177">
                  <c:v>6.6855323401029801E-2</c:v>
                </c:pt>
                <c:pt idx="178">
                  <c:v>6.705019108938215E-2</c:v>
                </c:pt>
                <c:pt idx="179">
                  <c:v>6.7244549756563063E-2</c:v>
                </c:pt>
                <c:pt idx="180">
                  <c:v>6.7438404499562232E-2</c:v>
                </c:pt>
                <c:pt idx="181">
                  <c:v>6.7631760336081218E-2</c:v>
                </c:pt>
                <c:pt idx="182">
                  <c:v>6.7824622206148349E-2</c:v>
                </c:pt>
                <c:pt idx="183">
                  <c:v>6.8016994973693165E-2</c:v>
                </c:pt>
                <c:pt idx="184">
                  <c:v>6.8208883428081929E-2</c:v>
                </c:pt>
                <c:pt idx="185">
                  <c:v>6.8400292285614769E-2</c:v>
                </c:pt>
                <c:pt idx="186">
                  <c:v>6.8591226190986329E-2</c:v>
                </c:pt>
                <c:pt idx="187">
                  <c:v>6.8781689718710307E-2</c:v>
                </c:pt>
                <c:pt idx="188">
                  <c:v>6.8971687374509344E-2</c:v>
                </c:pt>
                <c:pt idx="189">
                  <c:v>6.9161223596671054E-2</c:v>
                </c:pt>
                <c:pt idx="190">
                  <c:v>6.9350302757371377E-2</c:v>
                </c:pt>
                <c:pt idx="191">
                  <c:v>6.9538929163966062E-2</c:v>
                </c:pt>
                <c:pt idx="192">
                  <c:v>6.9727107060250954E-2</c:v>
                </c:pt>
                <c:pt idx="193">
                  <c:v>6.9914840627692529E-2</c:v>
                </c:pt>
                <c:pt idx="194">
                  <c:v>7.0102133986629081E-2</c:v>
                </c:pt>
                <c:pt idx="195">
                  <c:v>7.0288991197443473E-2</c:v>
                </c:pt>
                <c:pt idx="196">
                  <c:v>7.0475416261708182E-2</c:v>
                </c:pt>
                <c:pt idx="197">
                  <c:v>7.0661413123303846E-2</c:v>
                </c:pt>
                <c:pt idx="198">
                  <c:v>7.0846985669511309E-2</c:v>
                </c:pt>
                <c:pt idx="199">
                  <c:v>7.1032137732078629E-2</c:v>
                </c:pt>
                <c:pt idx="200">
                  <c:v>7.1216873088263119E-2</c:v>
                </c:pt>
                <c:pt idx="201">
                  <c:v>7.1401195461849629E-2</c:v>
                </c:pt>
                <c:pt idx="202">
                  <c:v>7.1585108524145347E-2</c:v>
                </c:pt>
                <c:pt idx="203">
                  <c:v>7.1768615894952009E-2</c:v>
                </c:pt>
                <c:pt idx="204">
                  <c:v>7.1951721143515793E-2</c:v>
                </c:pt>
                <c:pt idx="205">
                  <c:v>7.2134427789455932E-2</c:v>
                </c:pt>
                <c:pt idx="206">
                  <c:v>7.2316739303672287E-2</c:v>
                </c:pt>
                <c:pt idx="207">
                  <c:v>7.2498659109232616E-2</c:v>
                </c:pt>
                <c:pt idx="208">
                  <c:v>7.2680190582239901E-2</c:v>
                </c:pt>
                <c:pt idx="209">
                  <c:v>7.2861337052680442E-2</c:v>
                </c:pt>
                <c:pt idx="210">
                  <c:v>7.3042101805253251E-2</c:v>
                </c:pt>
                <c:pt idx="211">
                  <c:v>7.3222488080180975E-2</c:v>
                </c:pt>
                <c:pt idx="212">
                  <c:v>7.3402499074003008E-2</c:v>
                </c:pt>
                <c:pt idx="213">
                  <c:v>7.3582137940351372E-2</c:v>
                </c:pt>
                <c:pt idx="214">
                  <c:v>7.376140779070961E-2</c:v>
                </c:pt>
                <c:pt idx="215">
                  <c:v>7.3940311695155192E-2</c:v>
                </c:pt>
                <c:pt idx="216">
                  <c:v>7.4118852683085795E-2</c:v>
                </c:pt>
                <c:pt idx="217">
                  <c:v>7.4297033743930124E-2</c:v>
                </c:pt>
                <c:pt idx="218">
                  <c:v>7.4474857827843383E-2</c:v>
                </c:pt>
                <c:pt idx="219">
                  <c:v>7.4652327846387784E-2</c:v>
                </c:pt>
                <c:pt idx="220">
                  <c:v>7.482944667319881E-2</c:v>
                </c:pt>
                <c:pt idx="221">
                  <c:v>7.5006217144637122E-2</c:v>
                </c:pt>
                <c:pt idx="222">
                  <c:v>7.5182642060426852E-2</c:v>
                </c:pt>
                <c:pt idx="223">
                  <c:v>7.5358724184280482E-2</c:v>
                </c:pt>
                <c:pt idx="224">
                  <c:v>7.5534466244510517E-2</c:v>
                </c:pt>
                <c:pt idx="225">
                  <c:v>7.5709870934628457E-2</c:v>
                </c:pt>
                <c:pt idx="226">
                  <c:v>7.5884940913931373E-2</c:v>
                </c:pt>
                <c:pt idx="227">
                  <c:v>7.6059678808076306E-2</c:v>
                </c:pt>
                <c:pt idx="228">
                  <c:v>7.6234087209642767E-2</c:v>
                </c:pt>
                <c:pt idx="229">
                  <c:v>7.6408168678683705E-2</c:v>
                </c:pt>
                <c:pt idx="230">
                  <c:v>7.6581925743265333E-2</c:v>
                </c:pt>
                <c:pt idx="231">
                  <c:v>7.6755360899995739E-2</c:v>
                </c:pt>
                <c:pt idx="232">
                  <c:v>7.6928476614542843E-2</c:v>
                </c:pt>
                <c:pt idx="233">
                  <c:v>7.7101275322142004E-2</c:v>
                </c:pt>
                <c:pt idx="234">
                  <c:v>7.7273759428093128E-2</c:v>
                </c:pt>
                <c:pt idx="235">
                  <c:v>7.7445931308248145E-2</c:v>
                </c:pt>
                <c:pt idx="236">
                  <c:v>7.7617793309488342E-2</c:v>
                </c:pt>
                <c:pt idx="237">
                  <c:v>7.7789347750192472E-2</c:v>
                </c:pt>
                <c:pt idx="238">
                  <c:v>7.7960596920695513E-2</c:v>
                </c:pt>
                <c:pt idx="239">
                  <c:v>7.813154308373825E-2</c:v>
                </c:pt>
                <c:pt idx="240">
                  <c:v>7.830218847490808E-2</c:v>
                </c:pt>
                <c:pt idx="241">
                  <c:v>7.8472535303071092E-2</c:v>
                </c:pt>
                <c:pt idx="242">
                  <c:v>7.8642585750795857E-2</c:v>
                </c:pt>
                <c:pt idx="243">
                  <c:v>7.8812341974768718E-2</c:v>
                </c:pt>
                <c:pt idx="244">
                  <c:v>7.8981806106201216E-2</c:v>
                </c:pt>
                <c:pt idx="245">
                  <c:v>7.9150980251229491E-2</c:v>
                </c:pt>
                <c:pt idx="246">
                  <c:v>7.9319866491306082E-2</c:v>
                </c:pt>
                <c:pt idx="247">
                  <c:v>7.9488466883584089E-2</c:v>
                </c:pt>
                <c:pt idx="248">
                  <c:v>7.9656783461294164E-2</c:v>
                </c:pt>
                <c:pt idx="249">
                  <c:v>7.9824818234114026E-2</c:v>
                </c:pt>
                <c:pt idx="250">
                  <c:v>7.9992573188531313E-2</c:v>
                </c:pt>
                <c:pt idx="251">
                  <c:v>8.0160050288199128E-2</c:v>
                </c:pt>
                <c:pt idx="252">
                  <c:v>8.0327251474285363E-2</c:v>
                </c:pt>
                <c:pt idx="253">
                  <c:v>8.0494178665814917E-2</c:v>
                </c:pt>
                <c:pt idx="254">
                  <c:v>8.0660833760006087E-2</c:v>
                </c:pt>
                <c:pt idx="255">
                  <c:v>8.0827218632600104E-2</c:v>
                </c:pt>
                <c:pt idx="256">
                  <c:v>8.0993335138184894E-2</c:v>
                </c:pt>
                <c:pt idx="257">
                  <c:v>8.115918511051276E-2</c:v>
                </c:pt>
                <c:pt idx="258">
                  <c:v>8.132477036281216E-2</c:v>
                </c:pt>
                <c:pt idx="259">
                  <c:v>8.1490092688093749E-2</c:v>
                </c:pt>
                <c:pt idx="260">
                  <c:v>8.1655153859450699E-2</c:v>
                </c:pt>
                <c:pt idx="261">
                  <c:v>8.1819955630353755E-2</c:v>
                </c:pt>
                <c:pt idx="262">
                  <c:v>8.1984499734940777E-2</c:v>
                </c:pt>
                <c:pt idx="263">
                  <c:v>8.214878788830092E-2</c:v>
                </c:pt>
                <c:pt idx="264">
                  <c:v>8.2312821786753851E-2</c:v>
                </c:pt>
                <c:pt idx="265">
                  <c:v>8.2476603108123783E-2</c:v>
                </c:pt>
                <c:pt idx="266">
                  <c:v>8.2640133512008759E-2</c:v>
                </c:pt>
                <c:pt idx="267">
                  <c:v>8.280341464004487E-2</c:v>
                </c:pt>
                <c:pt idx="268">
                  <c:v>8.2966448116165908E-2</c:v>
                </c:pt>
                <c:pt idx="269">
                  <c:v>8.3129235546858304E-2</c:v>
                </c:pt>
                <c:pt idx="270">
                  <c:v>8.3291778521411758E-2</c:v>
                </c:pt>
                <c:pt idx="271">
                  <c:v>8.3454078612165097E-2</c:v>
                </c:pt>
                <c:pt idx="272">
                  <c:v>8.3616137374748017E-2</c:v>
                </c:pt>
                <c:pt idx="273">
                  <c:v>8.3777956348318569E-2</c:v>
                </c:pt>
                <c:pt idx="274">
                  <c:v>8.3939537055796404E-2</c:v>
                </c:pt>
                <c:pt idx="275">
                  <c:v>8.4100881004091993E-2</c:v>
                </c:pt>
                <c:pt idx="276">
                  <c:v>8.4261989684331864E-2</c:v>
                </c:pt>
                <c:pt idx="277">
                  <c:v>8.4422864572079856E-2</c:v>
                </c:pt>
                <c:pt idx="278">
                  <c:v>8.4583507127554705E-2</c:v>
                </c:pt>
                <c:pt idx="279">
                  <c:v>8.4743918795843698E-2</c:v>
                </c:pt>
                <c:pt idx="280">
                  <c:v>8.4904101007112778E-2</c:v>
                </c:pt>
                <c:pt idx="281">
                  <c:v>8.5064055176812939E-2</c:v>
                </c:pt>
                <c:pt idx="282">
                  <c:v>8.5223782705883253E-2</c:v>
                </c:pt>
                <c:pt idx="283">
                  <c:v>8.538328498095038E-2</c:v>
                </c:pt>
                <c:pt idx="284">
                  <c:v>8.5542563374524566E-2</c:v>
                </c:pt>
                <c:pt idx="285">
                  <c:v>8.5701619245192429E-2</c:v>
                </c:pt>
                <c:pt idx="286">
                  <c:v>8.5860453937806613E-2</c:v>
                </c:pt>
                <c:pt idx="287">
                  <c:v>8.6019068783672076E-2</c:v>
                </c:pt>
                <c:pt idx="288">
                  <c:v>8.6177465100729267E-2</c:v>
                </c:pt>
                <c:pt idx="289">
                  <c:v>8.6335644193734323E-2</c:v>
                </c:pt>
                <c:pt idx="290">
                  <c:v>8.6493607354436328E-2</c:v>
                </c:pt>
                <c:pt idx="291">
                  <c:v>8.665135586175142E-2</c:v>
                </c:pt>
                <c:pt idx="292">
                  <c:v>8.6808890981934173E-2</c:v>
                </c:pt>
                <c:pt idx="293">
                  <c:v>8.6966213968746098E-2</c:v>
                </c:pt>
                <c:pt idx="294">
                  <c:v>8.712332606362154E-2</c:v>
                </c:pt>
                <c:pt idx="295">
                  <c:v>8.7280228495830448E-2</c:v>
                </c:pt>
                <c:pt idx="296">
                  <c:v>8.7436922482638971E-2</c:v>
                </c:pt>
                <c:pt idx="297">
                  <c:v>8.7593409229467067E-2</c:v>
                </c:pt>
                <c:pt idx="298">
                  <c:v>8.7749689930043798E-2</c:v>
                </c:pt>
                <c:pt idx="299">
                  <c:v>8.790576576655991E-2</c:v>
                </c:pt>
                <c:pt idx="300">
                  <c:v>8.8061637909818136E-2</c:v>
                </c:pt>
                <c:pt idx="301">
                  <c:v>8.8217307519380922E-2</c:v>
                </c:pt>
                <c:pt idx="302">
                  <c:v>8.8372775743715881E-2</c:v>
                </c:pt>
                <c:pt idx="303">
                  <c:v>8.8528043720338914E-2</c:v>
                </c:pt>
                <c:pt idx="304">
                  <c:v>8.8683112575954917E-2</c:v>
                </c:pt>
                <c:pt idx="305">
                  <c:v>8.8837983426596503E-2</c:v>
                </c:pt>
                <c:pt idx="306">
                  <c:v>8.8992657377760284E-2</c:v>
                </c:pt>
                <c:pt idx="307">
                  <c:v>8.9147135524541135E-2</c:v>
                </c:pt>
                <c:pt idx="308">
                  <c:v>8.930141895176423E-2</c:v>
                </c:pt>
                <c:pt idx="309">
                  <c:v>8.9455508734115119E-2</c:v>
                </c:pt>
                <c:pt idx="310">
                  <c:v>8.9609405936267747E-2</c:v>
                </c:pt>
                <c:pt idx="311">
                  <c:v>8.9763111613010385E-2</c:v>
                </c:pt>
                <c:pt idx="312">
                  <c:v>8.9916626809369724E-2</c:v>
                </c:pt>
                <c:pt idx="313">
                  <c:v>9.0069952560732844E-2</c:v>
                </c:pt>
                <c:pt idx="314">
                  <c:v>9.0223089892967609E-2</c:v>
                </c:pt>
                <c:pt idx="315">
                  <c:v>9.037603982254086E-2</c:v>
                </c:pt>
                <c:pt idx="316">
                  <c:v>9.0528803356635074E-2</c:v>
                </c:pt>
                <c:pt idx="317">
                  <c:v>9.068138149326295E-2</c:v>
                </c:pt>
                <c:pt idx="318">
                  <c:v>9.0833775221380544E-2</c:v>
                </c:pt>
                <c:pt idx="319">
                  <c:v>9.0985985520998472E-2</c:v>
                </c:pt>
                <c:pt idx="320">
                  <c:v>9.1138013363291415E-2</c:v>
                </c:pt>
                <c:pt idx="321">
                  <c:v>9.128985971070612E-2</c:v>
                </c:pt>
                <c:pt idx="322">
                  <c:v>9.1441525517067662E-2</c:v>
                </c:pt>
                <c:pt idx="323">
                  <c:v>9.1593011727683984E-2</c:v>
                </c:pt>
                <c:pt idx="324">
                  <c:v>9.174431927944908E-2</c:v>
                </c:pt>
                <c:pt idx="325">
                  <c:v>9.1895449100944632E-2</c:v>
                </c:pt>
                <c:pt idx="326">
                  <c:v>9.2046402112539838E-2</c:v>
                </c:pt>
                <c:pt idx="327">
                  <c:v>9.2197179226490081E-2</c:v>
                </c:pt>
                <c:pt idx="328">
                  <c:v>9.2347781347033905E-2</c:v>
                </c:pt>
                <c:pt idx="329">
                  <c:v>9.2498209370488763E-2</c:v>
                </c:pt>
                <c:pt idx="330">
                  <c:v>9.2648464185345045E-2</c:v>
                </c:pt>
                <c:pt idx="331">
                  <c:v>9.2798546672359095E-2</c:v>
                </c:pt>
                <c:pt idx="332">
                  <c:v>9.2948457704644466E-2</c:v>
                </c:pt>
                <c:pt idx="333">
                  <c:v>9.3098198147762226E-2</c:v>
                </c:pt>
                <c:pt idx="334">
                  <c:v>9.3247768859809538E-2</c:v>
                </c:pt>
                <c:pt idx="335">
                  <c:v>9.3397170691507381E-2</c:v>
                </c:pt>
                <c:pt idx="336">
                  <c:v>9.3546404486286594E-2</c:v>
                </c:pt>
                <c:pt idx="337">
                  <c:v>9.3695471080372919E-2</c:v>
                </c:pt>
                <c:pt idx="338">
                  <c:v>9.3844371302870766E-2</c:v>
                </c:pt>
                <c:pt idx="339">
                  <c:v>9.3993105975845662E-2</c:v>
                </c:pt>
                <c:pt idx="340">
                  <c:v>9.4141675914405684E-2</c:v>
                </c:pt>
                <c:pt idx="341">
                  <c:v>9.4290081926781566E-2</c:v>
                </c:pt>
                <c:pt idx="342">
                  <c:v>9.4438324814405783E-2</c:v>
                </c:pt>
                <c:pt idx="343">
                  <c:v>9.4586405371990423E-2</c:v>
                </c:pt>
                <c:pt idx="344">
                  <c:v>9.4734324387603902E-2</c:v>
                </c:pt>
                <c:pt idx="345">
                  <c:v>9.4882082642746876E-2</c:v>
                </c:pt>
                <c:pt idx="346">
                  <c:v>9.5029680912426598E-2</c:v>
                </c:pt>
                <c:pt idx="347">
                  <c:v>9.5177119965230705E-2</c:v>
                </c:pt>
                <c:pt idx="348">
                  <c:v>9.5324400563399594E-2</c:v>
                </c:pt>
                <c:pt idx="349">
                  <c:v>9.5471523462898139E-2</c:v>
                </c:pt>
                <c:pt idx="350">
                  <c:v>9.5618489413485913E-2</c:v>
                </c:pt>
                <c:pt idx="351">
                  <c:v>9.5765299158787023E-2</c:v>
                </c:pt>
                <c:pt idx="352">
                  <c:v>9.5911953436358485E-2</c:v>
                </c:pt>
                <c:pt idx="353">
                  <c:v>9.6058452977757863E-2</c:v>
                </c:pt>
                <c:pt idx="354">
                  <c:v>9.6204798508609968E-2</c:v>
                </c:pt>
                <c:pt idx="355">
                  <c:v>9.6350990748672607E-2</c:v>
                </c:pt>
                <c:pt idx="356">
                  <c:v>9.6497030411901344E-2</c:v>
                </c:pt>
                <c:pt idx="357">
                  <c:v>9.6642918206513578E-2</c:v>
                </c:pt>
                <c:pt idx="358">
                  <c:v>9.678865483505153E-2</c:v>
                </c:pt>
                <c:pt idx="359">
                  <c:v>9.6934240994444434E-2</c:v>
                </c:pt>
                <c:pt idx="360">
                  <c:v>9.7079677376069984E-2</c:v>
                </c:pt>
                <c:pt idx="361">
                  <c:v>9.7224964665814692E-2</c:v>
                </c:pt>
                <c:pt idx="362">
                  <c:v>9.7370103544133821E-2</c:v>
                </c:pt>
                <c:pt idx="363">
                  <c:v>9.751509468611011E-2</c:v>
                </c:pt>
                <c:pt idx="364">
                  <c:v>9.7659938761511869E-2</c:v>
                </c:pt>
                <c:pt idx="365">
                  <c:v>9.7804636434850364E-2</c:v>
                </c:pt>
                <c:pt idx="366">
                  <c:v>9.7949188365436368E-2</c:v>
                </c:pt>
                <c:pt idx="367">
                  <c:v>9.8093595207435866E-2</c:v>
                </c:pt>
                <c:pt idx="368">
                  <c:v>9.8237857609925136E-2</c:v>
                </c:pt>
                <c:pt idx="369">
                  <c:v>9.8381976216945097E-2</c:v>
                </c:pt>
                <c:pt idx="370">
                  <c:v>9.8525951667554845E-2</c:v>
                </c:pt>
                <c:pt idx="371">
                  <c:v>9.8669784595884491E-2</c:v>
                </c:pt>
                <c:pt idx="372">
                  <c:v>9.8813475631187447E-2</c:v>
                </c:pt>
                <c:pt idx="373">
                  <c:v>9.8957025397891751E-2</c:v>
                </c:pt>
                <c:pt idx="374">
                  <c:v>9.9100434515651023E-2</c:v>
                </c:pt>
                <c:pt idx="375">
                  <c:v>9.9243703599394495E-2</c:v>
                </c:pt>
                <c:pt idx="376">
                  <c:v>9.938683325937657E-2</c:v>
                </c:pt>
                <c:pt idx="377">
                  <c:v>9.9529824101225572E-2</c:v>
                </c:pt>
                <c:pt idx="378">
                  <c:v>9.9672676725992046E-2</c:v>
                </c:pt>
                <c:pt idx="379">
                  <c:v>9.9815391730196212E-2</c:v>
                </c:pt>
                <c:pt idx="380">
                  <c:v>9.9957969705875047E-2</c:v>
                </c:pt>
                <c:pt idx="381">
                  <c:v>0.10010041124062849</c:v>
                </c:pt>
                <c:pt idx="382">
                  <c:v>0.10024271691766529</c:v>
                </c:pt>
                <c:pt idx="383">
                  <c:v>0.10038488731584816</c:v>
                </c:pt>
                <c:pt idx="384">
                  <c:v>0.10052692300973827</c:v>
                </c:pt>
                <c:pt idx="385">
                  <c:v>0.10066882456963935</c:v>
                </c:pt>
                <c:pt idx="386">
                  <c:v>0.10081059256164111</c:v>
                </c:pt>
                <c:pt idx="387">
                  <c:v>0.1009522275476621</c:v>
                </c:pt>
                <c:pt idx="388">
                  <c:v>0.10109373008549201</c:v>
                </c:pt>
                <c:pt idx="389">
                  <c:v>0.10123510072883364</c:v>
                </c:pt>
                <c:pt idx="390">
                  <c:v>0.10137634002734401</c:v>
                </c:pt>
                <c:pt idx="391">
                  <c:v>0.10151744852667519</c:v>
                </c:pt>
                <c:pt idx="392">
                  <c:v>0.10165842676851454</c:v>
                </c:pt>
                <c:pt idx="393">
                  <c:v>0.10179927529062444</c:v>
                </c:pt>
                <c:pt idx="394">
                  <c:v>0.10193999462688155</c:v>
                </c:pt>
                <c:pt idx="395">
                  <c:v>0.10208058530731549</c:v>
                </c:pt>
                <c:pt idx="396">
                  <c:v>0.10222104785814722</c:v>
                </c:pt>
                <c:pt idx="397">
                  <c:v>0.10236138280182669</c:v>
                </c:pt>
                <c:pt idx="398">
                  <c:v>0.1025015906570703</c:v>
                </c:pt>
                <c:pt idx="399">
                  <c:v>0.10264167193889764</c:v>
                </c:pt>
                <c:pt idx="400">
                  <c:v>0.10278162715866797</c:v>
                </c:pt>
                <c:pt idx="401">
                  <c:v>0.10292145682411614</c:v>
                </c:pt>
              </c:numCache>
            </c:numRef>
          </c:xVal>
          <c:yVal>
            <c:numRef>
              <c:f>'Beregninger scenarie 2'!$L$1538:$L$1939</c:f>
              <c:numCache>
                <c:formatCode>0.00</c:formatCode>
                <c:ptCount val="40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numCache>
            </c:numRef>
          </c:yVal>
          <c:smooth val="0"/>
        </c:ser>
        <c:ser>
          <c:idx val="5"/>
          <c:order val="5"/>
          <c:tx>
            <c:v>Vandspejlshøjde scenarie 2</c:v>
          </c:tx>
          <c:spPr>
            <a:ln>
              <a:solidFill>
                <a:srgbClr val="0070C0"/>
              </a:solidFill>
              <a:prstDash val="sysDash"/>
            </a:ln>
          </c:spPr>
          <c:marker>
            <c:symbol val="none"/>
          </c:marker>
          <c:xVal>
            <c:numRef>
              <c:f>'Beregninger scenarie 2'!$I$1538:$I$1939</c:f>
              <c:numCache>
                <c:formatCode>#,##0.00</c:formatCode>
                <c:ptCount val="402"/>
                <c:pt idx="0" formatCode="General">
                  <c:v>0</c:v>
                </c:pt>
                <c:pt idx="1">
                  <c:v>0</c:v>
                </c:pt>
                <c:pt idx="2">
                  <c:v>2.9722743246249021E-3</c:v>
                </c:pt>
                <c:pt idx="3">
                  <c:v>4.6982191003145162E-3</c:v>
                </c:pt>
                <c:pt idx="4">
                  <c:v>6.1307247702488349E-3</c:v>
                </c:pt>
                <c:pt idx="5">
                  <c:v>7.3963039450185303E-3</c:v>
                </c:pt>
                <c:pt idx="6">
                  <c:v>8.5478586586399102E-3</c:v>
                </c:pt>
                <c:pt idx="7">
                  <c:v>9.6140335432663461E-3</c:v>
                </c:pt>
                <c:pt idx="8">
                  <c:v>1.061260430030226E-2</c:v>
                </c:pt>
                <c:pt idx="9">
                  <c:v>1.1555592543173268E-2</c:v>
                </c:pt>
                <c:pt idx="10">
                  <c:v>1.2451627979308537E-2</c:v>
                </c:pt>
                <c:pt idx="11">
                  <c:v>1.3307183489317601E-2</c:v>
                </c:pt>
                <c:pt idx="12">
                  <c:v>1.4127280684765191E-2</c:v>
                </c:pt>
                <c:pt idx="13">
                  <c:v>1.491592078795294E-2</c:v>
                </c:pt>
                <c:pt idx="14">
                  <c:v>1.5676361890315543E-2</c:v>
                </c:pt>
                <c:pt idx="15">
                  <c:v>1.6411305039945107E-2</c:v>
                </c:pt>
                <c:pt idx="16">
                  <c:v>1.7123023553946674E-2</c:v>
                </c:pt>
                <c:pt idx="17">
                  <c:v>1.7813455537139696E-2</c:v>
                </c:pt>
                <c:pt idx="18">
                  <c:v>1.8484271741494248E-2</c:v>
                </c:pt>
                <c:pt idx="19">
                  <c:v>1.9136926417108301E-2</c:v>
                </c:pt>
                <c:pt idx="20">
                  <c:v>1.977269613644931E-2</c:v>
                </c:pt>
                <c:pt idx="21">
                  <c:v>2.0392709927566526E-2</c:v>
                </c:pt>
                <c:pt idx="22">
                  <c:v>2.0997973005210731E-2</c:v>
                </c:pt>
                <c:pt idx="23">
                  <c:v>2.1589385704896782E-2</c:v>
                </c:pt>
                <c:pt idx="24">
                  <c:v>2.2167758767303539E-2</c:v>
                </c:pt>
                <c:pt idx="25">
                  <c:v>2.2733825807561923E-2</c:v>
                </c:pt>
                <c:pt idx="26">
                  <c:v>2.3288253585980863E-2</c:v>
                </c:pt>
                <c:pt idx="27">
                  <c:v>2.3831650542194646E-2</c:v>
                </c:pt>
                <c:pt idx="28">
                  <c:v>2.4364573943388326E-2</c:v>
                </c:pt>
                <c:pt idx="29">
                  <c:v>2.4887535915914468E-2</c:v>
                </c:pt>
                <c:pt idx="30">
                  <c:v>2.5401008569393625E-2</c:v>
                </c:pt>
                <c:pt idx="31">
                  <c:v>2.5905428377264384E-2</c:v>
                </c:pt>
                <c:pt idx="32">
                  <c:v>2.6401199943554738E-2</c:v>
                </c:pt>
                <c:pt idx="33">
                  <c:v>2.6888699259466967E-2</c:v>
                </c:pt>
                <c:pt idx="34">
                  <c:v>2.7368276533131185E-2</c:v>
                </c:pt>
                <c:pt idx="35">
                  <c:v>2.784025866010029E-2</c:v>
                </c:pt>
                <c:pt idx="36">
                  <c:v>2.830495138974572E-2</c:v>
                </c:pt>
                <c:pt idx="37">
                  <c:v>2.8762641232875627E-2</c:v>
                </c:pt>
                <c:pt idx="38">
                  <c:v>2.9213597148041497E-2</c:v>
                </c:pt>
                <c:pt idx="39">
                  <c:v>2.965807203768437E-2</c:v>
                </c:pt>
                <c:pt idx="40">
                  <c:v>3.0096304080161965E-2</c:v>
                </c:pt>
                <c:pt idx="41">
                  <c:v>3.0528517919537933E-2</c:v>
                </c:pt>
                <c:pt idx="42">
                  <c:v>3.0954925731608528E-2</c:v>
                </c:pt>
                <c:pt idx="43">
                  <c:v>3.1375728181837474E-2</c:v>
                </c:pt>
                <c:pt idx="44">
                  <c:v>3.1791115288549325E-2</c:v>
                </c:pt>
                <c:pt idx="45">
                  <c:v>3.2201267202801434E-2</c:v>
                </c:pt>
                <c:pt idx="46">
                  <c:v>3.2606354914742376E-2</c:v>
                </c:pt>
                <c:pt idx="47">
                  <c:v>3.3006540894911278E-2</c:v>
                </c:pt>
                <c:pt idx="48">
                  <c:v>3.3401979677791911E-2</c:v>
                </c:pt>
                <c:pt idx="49">
                  <c:v>3.3792818393970699E-2</c:v>
                </c:pt>
                <c:pt idx="50">
                  <c:v>3.417919725642736E-2</c:v>
                </c:pt>
                <c:pt idx="51">
                  <c:v>3.4561250005788496E-2</c:v>
                </c:pt>
                <c:pt idx="52">
                  <c:v>3.4939104318776275E-2</c:v>
                </c:pt>
                <c:pt idx="53">
                  <c:v>3.5312882183570538E-2</c:v>
                </c:pt>
                <c:pt idx="54">
                  <c:v>3.5682700245361305E-2</c:v>
                </c:pt>
                <c:pt idx="55">
                  <c:v>3.6048670124985589E-2</c:v>
                </c:pt>
                <c:pt idx="56">
                  <c:v>3.6410898713212417E-2</c:v>
                </c:pt>
                <c:pt idx="57">
                  <c:v>3.6769488442951491E-2</c:v>
                </c:pt>
                <c:pt idx="58">
                  <c:v>3.7124537541410617E-2</c:v>
                </c:pt>
                <c:pt idx="59">
                  <c:v>3.7476140264007966E-2</c:v>
                </c:pt>
                <c:pt idx="60">
                  <c:v>3.7824387111653285E-2</c:v>
                </c:pt>
                <c:pt idx="61">
                  <c:v>3.8169365032843773E-2</c:v>
                </c:pt>
                <c:pt idx="62">
                  <c:v>3.8511157611871814E-2</c:v>
                </c:pt>
                <c:pt idx="63">
                  <c:v>3.8849845244311489E-2</c:v>
                </c:pt>
                <c:pt idx="64">
                  <c:v>3.918550530083429E-2</c:v>
                </c:pt>
                <c:pt idx="65">
                  <c:v>3.9518212280302716E-2</c:v>
                </c:pt>
                <c:pt idx="66">
                  <c:v>3.9848037952998974E-2</c:v>
                </c:pt>
                <c:pt idx="67">
                  <c:v>4.0175051494765232E-2</c:v>
                </c:pt>
                <c:pt idx="68">
                  <c:v>4.0499319612759509E-2</c:v>
                </c:pt>
                <c:pt idx="69">
                  <c:v>4.0820906663467181E-2</c:v>
                </c:pt>
                <c:pt idx="70">
                  <c:v>4.113987476354989E-2</c:v>
                </c:pt>
                <c:pt idx="71">
                  <c:v>4.1456283894062508E-2</c:v>
                </c:pt>
                <c:pt idx="72">
                  <c:v>4.1770191998522013E-2</c:v>
                </c:pt>
                <c:pt idx="73">
                  <c:v>4.2081655075270556E-2</c:v>
                </c:pt>
                <c:pt idx="74">
                  <c:v>4.2390727264537367E-2</c:v>
                </c:pt>
                <c:pt idx="75">
                  <c:v>4.2697460930570301E-2</c:v>
                </c:pt>
                <c:pt idx="76">
                  <c:v>4.300190673917717E-2</c:v>
                </c:pt>
                <c:pt idx="77">
                  <c:v>4.3304113730989156E-2</c:v>
                </c:pt>
                <c:pt idx="78">
                  <c:v>4.360412939073368E-2</c:v>
                </c:pt>
                <c:pt idx="79">
                  <c:v>4.3901999712781345E-2</c:v>
                </c:pt>
                <c:pt idx="80">
                  <c:v>4.4197769263210354E-2</c:v>
                </c:pt>
                <c:pt idx="81">
                  <c:v>4.4491481238613878E-2</c:v>
                </c:pt>
                <c:pt idx="82">
                  <c:v>4.4783177521857689E-2</c:v>
                </c:pt>
                <c:pt idx="83">
                  <c:v>4.5072898734980653E-2</c:v>
                </c:pt>
                <c:pt idx="84">
                  <c:v>4.5360684289415434E-2</c:v>
                </c:pt>
                <c:pt idx="85">
                  <c:v>4.5646572433694653E-2</c:v>
                </c:pt>
                <c:pt idx="86">
                  <c:v>4.593060029879506E-2</c:v>
                </c:pt>
                <c:pt idx="87">
                  <c:v>4.6212803941261656E-2</c:v>
                </c:pt>
                <c:pt idx="88">
                  <c:v>4.6493218384243494E-2</c:v>
                </c:pt>
                <c:pt idx="89">
                  <c:v>4.6771877656564084E-2</c:v>
                </c:pt>
                <c:pt idx="90">
                  <c:v>4.7048814829939813E-2</c:v>
                </c:pt>
                <c:pt idx="91">
                  <c:v>4.7324062054453477E-2</c:v>
                </c:pt>
                <c:pt idx="92">
                  <c:v>4.7597650592381358E-2</c:v>
                </c:pt>
                <c:pt idx="93">
                  <c:v>4.7869610850466697E-2</c:v>
                </c:pt>
                <c:pt idx="94">
                  <c:v>4.8139972410725693E-2</c:v>
                </c:pt>
                <c:pt idx="95">
                  <c:v>4.8408764059866931E-2</c:v>
                </c:pt>
                <c:pt idx="96">
                  <c:v>4.8676013817399298E-2</c:v>
                </c:pt>
                <c:pt idx="97">
                  <c:v>4.8941748962499615E-2</c:v>
                </c:pt>
                <c:pt idx="98">
                  <c:v>4.9205996059705465E-2</c:v>
                </c:pt>
                <c:pt idx="99">
                  <c:v>4.9468780983495844E-2</c:v>
                </c:pt>
                <c:pt idx="100">
                  <c:v>4.9730128941817164E-2</c:v>
                </c:pt>
                <c:pt idx="101">
                  <c:v>4.9990064498609724E-2</c:v>
                </c:pt>
                <c:pt idx="102">
                  <c:v>5.0248611595385524E-2</c:v>
                </c:pt>
                <c:pt idx="103">
                  <c:v>5.0505793571905766E-2</c:v>
                </c:pt>
                <c:pt idx="104">
                  <c:v>5.0761633186003158E-2</c:v>
                </c:pt>
                <c:pt idx="105">
                  <c:v>5.1016152632591891E-2</c:v>
                </c:pt>
                <c:pt idx="106">
                  <c:v>5.1269373561905057E-2</c:v>
                </c:pt>
                <c:pt idx="107">
                  <c:v>5.1521317096997629E-2</c:v>
                </c:pt>
                <c:pt idx="108">
                  <c:v>5.1772003850550273E-2</c:v>
                </c:pt>
                <c:pt idx="109">
                  <c:v>5.2021453941007975E-2</c:v>
                </c:pt>
                <c:pt idx="110">
                  <c:v>5.2269687008084681E-2</c:v>
                </c:pt>
                <c:pt idx="111">
                  <c:v>5.2516722227664472E-2</c:v>
                </c:pt>
                <c:pt idx="112">
                  <c:v>5.2762578326126845E-2</c:v>
                </c:pt>
                <c:pt idx="113">
                  <c:v>5.3007273594123432E-2</c:v>
                </c:pt>
                <c:pt idx="114">
                  <c:v>5.3250825899831038E-2</c:v>
                </c:pt>
                <c:pt idx="115">
                  <c:v>5.3493252701704942E-2</c:v>
                </c:pt>
                <c:pt idx="116">
                  <c:v>5.3734571060755257E-2</c:v>
                </c:pt>
                <c:pt idx="117">
                  <c:v>5.397479765236754E-2</c:v>
                </c:pt>
                <c:pt idx="118">
                  <c:v>5.4213948777688016E-2</c:v>
                </c:pt>
                <c:pt idx="119">
                  <c:v>5.4452040374592794E-2</c:v>
                </c:pt>
                <c:pt idx="120">
                  <c:v>5.4689088028258899E-2</c:v>
                </c:pt>
                <c:pt idx="121">
                  <c:v>5.492510698135511E-2</c:v>
                </c:pt>
                <c:pt idx="122">
                  <c:v>5.5160112143868158E-2</c:v>
                </c:pt>
                <c:pt idx="123">
                  <c:v>5.5394118102580679E-2</c:v>
                </c:pt>
                <c:pt idx="124">
                  <c:v>5.5627139130215185E-2</c:v>
                </c:pt>
                <c:pt idx="125">
                  <c:v>5.58591891942583E-2</c:v>
                </c:pt>
                <c:pt idx="126">
                  <c:v>5.6090281965478855E-2</c:v>
                </c:pt>
                <c:pt idx="127">
                  <c:v>5.6320430826152096E-2</c:v>
                </c:pt>
                <c:pt idx="128">
                  <c:v>5.6549648878002526E-2</c:v>
                </c:pt>
                <c:pt idx="129">
                  <c:v>5.6777948949876825E-2</c:v>
                </c:pt>
                <c:pt idx="130">
                  <c:v>5.7005343605157521E-2</c:v>
                </c:pt>
                <c:pt idx="131">
                  <c:v>5.7231845148928373E-2</c:v>
                </c:pt>
                <c:pt idx="132">
                  <c:v>5.7457465634900923E-2</c:v>
                </c:pt>
                <c:pt idx="133">
                  <c:v>5.768221687211196E-2</c:v>
                </c:pt>
                <c:pt idx="134">
                  <c:v>5.7906110431401127E-2</c:v>
                </c:pt>
                <c:pt idx="135">
                  <c:v>5.8129157651676755E-2</c:v>
                </c:pt>
                <c:pt idx="136">
                  <c:v>5.8351369645978791E-2</c:v>
                </c:pt>
                <c:pt idx="137">
                  <c:v>5.85727573073462E-2</c:v>
                </c:pt>
                <c:pt idx="138">
                  <c:v>5.8793331314496711E-2</c:v>
                </c:pt>
                <c:pt idx="139">
                  <c:v>5.9013102137325711E-2</c:v>
                </c:pt>
                <c:pt idx="140">
                  <c:v>5.9232080042231586E-2</c:v>
                </c:pt>
                <c:pt idx="141">
                  <c:v>5.9450275097273526E-2</c:v>
                </c:pt>
                <c:pt idx="142">
                  <c:v>5.9667697177168612E-2</c:v>
                </c:pt>
                <c:pt idx="143">
                  <c:v>5.9884355968133747E-2</c:v>
                </c:pt>
                <c:pt idx="144">
                  <c:v>6.0100260972578361E-2</c:v>
                </c:pt>
                <c:pt idx="145">
                  <c:v>6.0315421513653301E-2</c:v>
                </c:pt>
                <c:pt idx="146">
                  <c:v>6.0529846739661247E-2</c:v>
                </c:pt>
                <c:pt idx="147">
                  <c:v>6.074354562833352E-2</c:v>
                </c:pt>
                <c:pt idx="148">
                  <c:v>6.0956526990978317E-2</c:v>
                </c:pt>
                <c:pt idx="149">
                  <c:v>6.1168799476504672E-2</c:v>
                </c:pt>
                <c:pt idx="150">
                  <c:v>6.1380371575326963E-2</c:v>
                </c:pt>
                <c:pt idx="151">
                  <c:v>6.1591251623153778E-2</c:v>
                </c:pt>
                <c:pt idx="152">
                  <c:v>6.1801447804665489E-2</c:v>
                </c:pt>
                <c:pt idx="153">
                  <c:v>6.2010968157084498E-2</c:v>
                </c:pt>
                <c:pt idx="154">
                  <c:v>6.2219820573641338E-2</c:v>
                </c:pt>
                <c:pt idx="155">
                  <c:v>6.2428012806941074E-2</c:v>
                </c:pt>
                <c:pt idx="156">
                  <c:v>6.2635552472232653E-2</c:v>
                </c:pt>
                <c:pt idx="157">
                  <c:v>6.2842447050585046E-2</c:v>
                </c:pt>
                <c:pt idx="158">
                  <c:v>6.3048703891972965E-2</c:v>
                </c:pt>
                <c:pt idx="159">
                  <c:v>6.3254330218275562E-2</c:v>
                </c:pt>
                <c:pt idx="160">
                  <c:v>6.3459333126190703E-2</c:v>
                </c:pt>
                <c:pt idx="161">
                  <c:v>6.3663719590067891E-2</c:v>
                </c:pt>
                <c:pt idx="162">
                  <c:v>6.3867496464662443E-2</c:v>
                </c:pt>
                <c:pt idx="163">
                  <c:v>6.4070670487813411E-2</c:v>
                </c:pt>
                <c:pt idx="164">
                  <c:v>6.4273248283048007E-2</c:v>
                </c:pt>
                <c:pt idx="165">
                  <c:v>6.447523636211458E-2</c:v>
                </c:pt>
                <c:pt idx="166">
                  <c:v>6.4676641127446935E-2</c:v>
                </c:pt>
                <c:pt idx="167">
                  <c:v>6.4877468874561736E-2</c:v>
                </c:pt>
                <c:pt idx="168">
                  <c:v>6.5077725794391278E-2</c:v>
                </c:pt>
                <c:pt idx="169">
                  <c:v>6.52774179755541E-2</c:v>
                </c:pt>
                <c:pt idx="170">
                  <c:v>6.5476551406564804E-2</c:v>
                </c:pt>
                <c:pt idx="171">
                  <c:v>6.5675131977985288E-2</c:v>
                </c:pt>
                <c:pt idx="172">
                  <c:v>6.5873165484519353E-2</c:v>
                </c:pt>
                <c:pt idx="173">
                  <c:v>6.6070657627052304E-2</c:v>
                </c:pt>
                <c:pt idx="174">
                  <c:v>6.6267614014637141E-2</c:v>
                </c:pt>
                <c:pt idx="175">
                  <c:v>6.6464040166429386E-2</c:v>
                </c:pt>
                <c:pt idx="176">
                  <c:v>6.6659941513571658E-2</c:v>
                </c:pt>
                <c:pt idx="177">
                  <c:v>6.6855323401029801E-2</c:v>
                </c:pt>
                <c:pt idx="178">
                  <c:v>6.705019108938215E-2</c:v>
                </c:pt>
                <c:pt idx="179">
                  <c:v>6.7244549756563063E-2</c:v>
                </c:pt>
                <c:pt idx="180">
                  <c:v>6.7438404499562232E-2</c:v>
                </c:pt>
                <c:pt idx="181">
                  <c:v>6.7631760336081218E-2</c:v>
                </c:pt>
                <c:pt idx="182">
                  <c:v>6.7824622206148349E-2</c:v>
                </c:pt>
                <c:pt idx="183">
                  <c:v>6.8016994973693165E-2</c:v>
                </c:pt>
                <c:pt idx="184">
                  <c:v>6.8208883428081929E-2</c:v>
                </c:pt>
                <c:pt idx="185">
                  <c:v>6.8400292285614769E-2</c:v>
                </c:pt>
                <c:pt idx="186">
                  <c:v>6.8591226190986329E-2</c:v>
                </c:pt>
                <c:pt idx="187">
                  <c:v>6.8781689718710307E-2</c:v>
                </c:pt>
                <c:pt idx="188">
                  <c:v>6.8971687374509344E-2</c:v>
                </c:pt>
                <c:pt idx="189">
                  <c:v>6.9161223596671054E-2</c:v>
                </c:pt>
                <c:pt idx="190">
                  <c:v>6.9350302757371377E-2</c:v>
                </c:pt>
                <c:pt idx="191">
                  <c:v>6.9538929163966062E-2</c:v>
                </c:pt>
                <c:pt idx="192">
                  <c:v>6.9727107060250954E-2</c:v>
                </c:pt>
                <c:pt idx="193">
                  <c:v>6.9914840627692529E-2</c:v>
                </c:pt>
                <c:pt idx="194">
                  <c:v>7.0102133986629081E-2</c:v>
                </c:pt>
                <c:pt idx="195">
                  <c:v>7.0288991197443473E-2</c:v>
                </c:pt>
                <c:pt idx="196">
                  <c:v>7.0475416261708182E-2</c:v>
                </c:pt>
                <c:pt idx="197">
                  <c:v>7.0661413123303846E-2</c:v>
                </c:pt>
                <c:pt idx="198">
                  <c:v>7.0846985669511309E-2</c:v>
                </c:pt>
                <c:pt idx="199">
                  <c:v>7.1032137732078629E-2</c:v>
                </c:pt>
                <c:pt idx="200">
                  <c:v>7.1216873088263119E-2</c:v>
                </c:pt>
                <c:pt idx="201">
                  <c:v>7.1401195461849629E-2</c:v>
                </c:pt>
                <c:pt idx="202">
                  <c:v>7.1585108524145347E-2</c:v>
                </c:pt>
                <c:pt idx="203">
                  <c:v>7.1768615894952009E-2</c:v>
                </c:pt>
                <c:pt idx="204">
                  <c:v>7.1951721143515793E-2</c:v>
                </c:pt>
                <c:pt idx="205">
                  <c:v>7.2134427789455932E-2</c:v>
                </c:pt>
                <c:pt idx="206">
                  <c:v>7.2316739303672287E-2</c:v>
                </c:pt>
                <c:pt idx="207">
                  <c:v>7.2498659109232616E-2</c:v>
                </c:pt>
                <c:pt idx="208">
                  <c:v>7.2680190582239901E-2</c:v>
                </c:pt>
                <c:pt idx="209">
                  <c:v>7.2861337052680442E-2</c:v>
                </c:pt>
                <c:pt idx="210">
                  <c:v>7.3042101805253251E-2</c:v>
                </c:pt>
                <c:pt idx="211">
                  <c:v>7.3222488080180975E-2</c:v>
                </c:pt>
                <c:pt idx="212">
                  <c:v>7.3402499074003008E-2</c:v>
                </c:pt>
                <c:pt idx="213">
                  <c:v>7.3582137940351372E-2</c:v>
                </c:pt>
                <c:pt idx="214">
                  <c:v>7.376140779070961E-2</c:v>
                </c:pt>
                <c:pt idx="215">
                  <c:v>7.3940311695155192E-2</c:v>
                </c:pt>
                <c:pt idx="216">
                  <c:v>7.4118852683085795E-2</c:v>
                </c:pt>
                <c:pt idx="217">
                  <c:v>7.4297033743930124E-2</c:v>
                </c:pt>
                <c:pt idx="218">
                  <c:v>7.4474857827843383E-2</c:v>
                </c:pt>
                <c:pt idx="219">
                  <c:v>7.4652327846387784E-2</c:v>
                </c:pt>
                <c:pt idx="220">
                  <c:v>7.482944667319881E-2</c:v>
                </c:pt>
                <c:pt idx="221">
                  <c:v>7.5006217144637122E-2</c:v>
                </c:pt>
                <c:pt idx="222">
                  <c:v>7.5182642060426852E-2</c:v>
                </c:pt>
                <c:pt idx="223">
                  <c:v>7.5358724184280482E-2</c:v>
                </c:pt>
                <c:pt idx="224">
                  <c:v>7.5534466244510517E-2</c:v>
                </c:pt>
                <c:pt idx="225">
                  <c:v>7.5709870934628457E-2</c:v>
                </c:pt>
                <c:pt idx="226">
                  <c:v>7.5884940913931373E-2</c:v>
                </c:pt>
                <c:pt idx="227">
                  <c:v>7.6059678808076306E-2</c:v>
                </c:pt>
                <c:pt idx="228">
                  <c:v>7.6234087209642767E-2</c:v>
                </c:pt>
                <c:pt idx="229">
                  <c:v>7.6408168678683705E-2</c:v>
                </c:pt>
                <c:pt idx="230">
                  <c:v>7.6581925743265333E-2</c:v>
                </c:pt>
                <c:pt idx="231">
                  <c:v>7.6755360899995739E-2</c:v>
                </c:pt>
                <c:pt idx="232">
                  <c:v>7.6928476614542843E-2</c:v>
                </c:pt>
                <c:pt idx="233">
                  <c:v>7.7101275322142004E-2</c:v>
                </c:pt>
                <c:pt idx="234">
                  <c:v>7.7273759428093128E-2</c:v>
                </c:pt>
                <c:pt idx="235">
                  <c:v>7.7445931308248145E-2</c:v>
                </c:pt>
                <c:pt idx="236">
                  <c:v>7.7617793309488342E-2</c:v>
                </c:pt>
                <c:pt idx="237">
                  <c:v>7.7789347750192472E-2</c:v>
                </c:pt>
                <c:pt idx="238">
                  <c:v>7.7960596920695513E-2</c:v>
                </c:pt>
                <c:pt idx="239">
                  <c:v>7.813154308373825E-2</c:v>
                </c:pt>
                <c:pt idx="240">
                  <c:v>7.830218847490808E-2</c:v>
                </c:pt>
                <c:pt idx="241">
                  <c:v>7.8472535303071092E-2</c:v>
                </c:pt>
                <c:pt idx="242">
                  <c:v>7.8642585750795857E-2</c:v>
                </c:pt>
                <c:pt idx="243">
                  <c:v>7.8812341974768718E-2</c:v>
                </c:pt>
                <c:pt idx="244">
                  <c:v>7.8981806106201216E-2</c:v>
                </c:pt>
                <c:pt idx="245">
                  <c:v>7.9150980251229491E-2</c:v>
                </c:pt>
                <c:pt idx="246">
                  <c:v>7.9319866491306082E-2</c:v>
                </c:pt>
                <c:pt idx="247">
                  <c:v>7.9488466883584089E-2</c:v>
                </c:pt>
                <c:pt idx="248">
                  <c:v>7.9656783461294164E-2</c:v>
                </c:pt>
                <c:pt idx="249">
                  <c:v>7.9824818234114026E-2</c:v>
                </c:pt>
                <c:pt idx="250">
                  <c:v>7.9992573188531313E-2</c:v>
                </c:pt>
                <c:pt idx="251">
                  <c:v>8.0160050288199128E-2</c:v>
                </c:pt>
                <c:pt idx="252">
                  <c:v>8.0327251474285363E-2</c:v>
                </c:pt>
                <c:pt idx="253">
                  <c:v>8.0494178665814917E-2</c:v>
                </c:pt>
                <c:pt idx="254">
                  <c:v>8.0660833760006087E-2</c:v>
                </c:pt>
                <c:pt idx="255">
                  <c:v>8.0827218632600104E-2</c:v>
                </c:pt>
                <c:pt idx="256">
                  <c:v>8.0993335138184894E-2</c:v>
                </c:pt>
                <c:pt idx="257">
                  <c:v>8.115918511051276E-2</c:v>
                </c:pt>
                <c:pt idx="258">
                  <c:v>8.132477036281216E-2</c:v>
                </c:pt>
                <c:pt idx="259">
                  <c:v>8.1490092688093749E-2</c:v>
                </c:pt>
                <c:pt idx="260">
                  <c:v>8.1655153859450699E-2</c:v>
                </c:pt>
                <c:pt idx="261">
                  <c:v>8.1819955630353755E-2</c:v>
                </c:pt>
                <c:pt idx="262">
                  <c:v>8.1984499734940777E-2</c:v>
                </c:pt>
                <c:pt idx="263">
                  <c:v>8.214878788830092E-2</c:v>
                </c:pt>
                <c:pt idx="264">
                  <c:v>8.2312821786753851E-2</c:v>
                </c:pt>
                <c:pt idx="265">
                  <c:v>8.2476603108123783E-2</c:v>
                </c:pt>
                <c:pt idx="266">
                  <c:v>8.2640133512008759E-2</c:v>
                </c:pt>
                <c:pt idx="267">
                  <c:v>8.280341464004487E-2</c:v>
                </c:pt>
                <c:pt idx="268">
                  <c:v>8.2966448116165908E-2</c:v>
                </c:pt>
                <c:pt idx="269">
                  <c:v>8.3129235546858304E-2</c:v>
                </c:pt>
                <c:pt idx="270">
                  <c:v>8.3291778521411758E-2</c:v>
                </c:pt>
                <c:pt idx="271">
                  <c:v>8.3454078612165097E-2</c:v>
                </c:pt>
                <c:pt idx="272">
                  <c:v>8.3616137374748017E-2</c:v>
                </c:pt>
                <c:pt idx="273">
                  <c:v>8.3777956348318569E-2</c:v>
                </c:pt>
                <c:pt idx="274">
                  <c:v>8.3939537055796404E-2</c:v>
                </c:pt>
                <c:pt idx="275">
                  <c:v>8.4100881004091993E-2</c:v>
                </c:pt>
                <c:pt idx="276">
                  <c:v>8.4261989684331864E-2</c:v>
                </c:pt>
                <c:pt idx="277">
                  <c:v>8.4422864572079856E-2</c:v>
                </c:pt>
                <c:pt idx="278">
                  <c:v>8.4583507127554705E-2</c:v>
                </c:pt>
                <c:pt idx="279">
                  <c:v>8.4743918795843698E-2</c:v>
                </c:pt>
                <c:pt idx="280">
                  <c:v>8.4904101007112778E-2</c:v>
                </c:pt>
                <c:pt idx="281">
                  <c:v>8.5064055176812939E-2</c:v>
                </c:pt>
                <c:pt idx="282">
                  <c:v>8.5223782705883253E-2</c:v>
                </c:pt>
                <c:pt idx="283">
                  <c:v>8.538328498095038E-2</c:v>
                </c:pt>
                <c:pt idx="284">
                  <c:v>8.5542563374524566E-2</c:v>
                </c:pt>
                <c:pt idx="285">
                  <c:v>8.5701619245192429E-2</c:v>
                </c:pt>
                <c:pt idx="286">
                  <c:v>8.5860453937806613E-2</c:v>
                </c:pt>
                <c:pt idx="287">
                  <c:v>8.6019068783672076E-2</c:v>
                </c:pt>
                <c:pt idx="288">
                  <c:v>8.6177465100729267E-2</c:v>
                </c:pt>
                <c:pt idx="289">
                  <c:v>8.6335644193734323E-2</c:v>
                </c:pt>
                <c:pt idx="290">
                  <c:v>8.6493607354436328E-2</c:v>
                </c:pt>
                <c:pt idx="291">
                  <c:v>8.665135586175142E-2</c:v>
                </c:pt>
                <c:pt idx="292">
                  <c:v>8.6808890981934173E-2</c:v>
                </c:pt>
                <c:pt idx="293">
                  <c:v>8.6966213968746098E-2</c:v>
                </c:pt>
                <c:pt idx="294">
                  <c:v>8.712332606362154E-2</c:v>
                </c:pt>
                <c:pt idx="295">
                  <c:v>8.7280228495830448E-2</c:v>
                </c:pt>
                <c:pt idx="296">
                  <c:v>8.7436922482638971E-2</c:v>
                </c:pt>
                <c:pt idx="297">
                  <c:v>8.7593409229467067E-2</c:v>
                </c:pt>
                <c:pt idx="298">
                  <c:v>8.7749689930043798E-2</c:v>
                </c:pt>
                <c:pt idx="299">
                  <c:v>8.790576576655991E-2</c:v>
                </c:pt>
                <c:pt idx="300">
                  <c:v>8.8061637909818136E-2</c:v>
                </c:pt>
                <c:pt idx="301">
                  <c:v>8.8217307519380922E-2</c:v>
                </c:pt>
                <c:pt idx="302">
                  <c:v>8.8372775743715881E-2</c:v>
                </c:pt>
                <c:pt idx="303">
                  <c:v>8.8528043720338914E-2</c:v>
                </c:pt>
                <c:pt idx="304">
                  <c:v>8.8683112575954917E-2</c:v>
                </c:pt>
                <c:pt idx="305">
                  <c:v>8.8837983426596503E-2</c:v>
                </c:pt>
                <c:pt idx="306">
                  <c:v>8.8992657377760284E-2</c:v>
                </c:pt>
                <c:pt idx="307">
                  <c:v>8.9147135524541135E-2</c:v>
                </c:pt>
                <c:pt idx="308">
                  <c:v>8.930141895176423E-2</c:v>
                </c:pt>
                <c:pt idx="309">
                  <c:v>8.9455508734115119E-2</c:v>
                </c:pt>
                <c:pt idx="310">
                  <c:v>8.9609405936267747E-2</c:v>
                </c:pt>
                <c:pt idx="311">
                  <c:v>8.9763111613010385E-2</c:v>
                </c:pt>
                <c:pt idx="312">
                  <c:v>8.9916626809369724E-2</c:v>
                </c:pt>
                <c:pt idx="313">
                  <c:v>9.0069952560732844E-2</c:v>
                </c:pt>
                <c:pt idx="314">
                  <c:v>9.0223089892967609E-2</c:v>
                </c:pt>
                <c:pt idx="315">
                  <c:v>9.037603982254086E-2</c:v>
                </c:pt>
                <c:pt idx="316">
                  <c:v>9.0528803356635074E-2</c:v>
                </c:pt>
                <c:pt idx="317">
                  <c:v>9.068138149326295E-2</c:v>
                </c:pt>
                <c:pt idx="318">
                  <c:v>9.0833775221380544E-2</c:v>
                </c:pt>
                <c:pt idx="319">
                  <c:v>9.0985985520998472E-2</c:v>
                </c:pt>
                <c:pt idx="320">
                  <c:v>9.1138013363291415E-2</c:v>
                </c:pt>
                <c:pt idx="321">
                  <c:v>9.128985971070612E-2</c:v>
                </c:pt>
                <c:pt idx="322">
                  <c:v>9.1441525517067662E-2</c:v>
                </c:pt>
                <c:pt idx="323">
                  <c:v>9.1593011727683984E-2</c:v>
                </c:pt>
                <c:pt idx="324">
                  <c:v>9.174431927944908E-2</c:v>
                </c:pt>
                <c:pt idx="325">
                  <c:v>9.1895449100944632E-2</c:v>
                </c:pt>
                <c:pt idx="326">
                  <c:v>9.2046402112539838E-2</c:v>
                </c:pt>
                <c:pt idx="327">
                  <c:v>9.2197179226490081E-2</c:v>
                </c:pt>
                <c:pt idx="328">
                  <c:v>9.2347781347033905E-2</c:v>
                </c:pt>
                <c:pt idx="329">
                  <c:v>9.2498209370488763E-2</c:v>
                </c:pt>
                <c:pt idx="330">
                  <c:v>9.2648464185345045E-2</c:v>
                </c:pt>
                <c:pt idx="331">
                  <c:v>9.2798546672359095E-2</c:v>
                </c:pt>
                <c:pt idx="332">
                  <c:v>9.2948457704644466E-2</c:v>
                </c:pt>
                <c:pt idx="333">
                  <c:v>9.3098198147762226E-2</c:v>
                </c:pt>
                <c:pt idx="334">
                  <c:v>9.3247768859809538E-2</c:v>
                </c:pt>
                <c:pt idx="335">
                  <c:v>9.3397170691507381E-2</c:v>
                </c:pt>
                <c:pt idx="336">
                  <c:v>9.3546404486286594E-2</c:v>
                </c:pt>
                <c:pt idx="337">
                  <c:v>9.3695471080372919E-2</c:v>
                </c:pt>
                <c:pt idx="338">
                  <c:v>9.3844371302870766E-2</c:v>
                </c:pt>
                <c:pt idx="339">
                  <c:v>9.3993105975845662E-2</c:v>
                </c:pt>
                <c:pt idx="340">
                  <c:v>9.4141675914405684E-2</c:v>
                </c:pt>
                <c:pt idx="341">
                  <c:v>9.4290081926781566E-2</c:v>
                </c:pt>
                <c:pt idx="342">
                  <c:v>9.4438324814405783E-2</c:v>
                </c:pt>
                <c:pt idx="343">
                  <c:v>9.4586405371990423E-2</c:v>
                </c:pt>
                <c:pt idx="344">
                  <c:v>9.4734324387603902E-2</c:v>
                </c:pt>
                <c:pt idx="345">
                  <c:v>9.4882082642746876E-2</c:v>
                </c:pt>
                <c:pt idx="346">
                  <c:v>9.5029680912426598E-2</c:v>
                </c:pt>
                <c:pt idx="347">
                  <c:v>9.5177119965230705E-2</c:v>
                </c:pt>
                <c:pt idx="348">
                  <c:v>9.5324400563399594E-2</c:v>
                </c:pt>
                <c:pt idx="349">
                  <c:v>9.5471523462898139E-2</c:v>
                </c:pt>
                <c:pt idx="350">
                  <c:v>9.5618489413485913E-2</c:v>
                </c:pt>
                <c:pt idx="351">
                  <c:v>9.5765299158787023E-2</c:v>
                </c:pt>
                <c:pt idx="352">
                  <c:v>9.5911953436358485E-2</c:v>
                </c:pt>
                <c:pt idx="353">
                  <c:v>9.6058452977757863E-2</c:v>
                </c:pt>
                <c:pt idx="354">
                  <c:v>9.6204798508609968E-2</c:v>
                </c:pt>
                <c:pt idx="355">
                  <c:v>9.6350990748672607E-2</c:v>
                </c:pt>
                <c:pt idx="356">
                  <c:v>9.6497030411901344E-2</c:v>
                </c:pt>
                <c:pt idx="357">
                  <c:v>9.6642918206513578E-2</c:v>
                </c:pt>
                <c:pt idx="358">
                  <c:v>9.678865483505153E-2</c:v>
                </c:pt>
                <c:pt idx="359">
                  <c:v>9.6934240994444434E-2</c:v>
                </c:pt>
                <c:pt idx="360">
                  <c:v>9.7079677376069984E-2</c:v>
                </c:pt>
                <c:pt idx="361">
                  <c:v>9.7224964665814692E-2</c:v>
                </c:pt>
                <c:pt idx="362">
                  <c:v>9.7370103544133821E-2</c:v>
                </c:pt>
                <c:pt idx="363">
                  <c:v>9.751509468611011E-2</c:v>
                </c:pt>
                <c:pt idx="364">
                  <c:v>9.7659938761511869E-2</c:v>
                </c:pt>
                <c:pt idx="365">
                  <c:v>9.7804636434850364E-2</c:v>
                </c:pt>
                <c:pt idx="366">
                  <c:v>9.7949188365436368E-2</c:v>
                </c:pt>
                <c:pt idx="367">
                  <c:v>9.8093595207435866E-2</c:v>
                </c:pt>
                <c:pt idx="368">
                  <c:v>9.8237857609925136E-2</c:v>
                </c:pt>
                <c:pt idx="369">
                  <c:v>9.8381976216945097E-2</c:v>
                </c:pt>
                <c:pt idx="370">
                  <c:v>9.8525951667554845E-2</c:v>
                </c:pt>
                <c:pt idx="371">
                  <c:v>9.8669784595884491E-2</c:v>
                </c:pt>
                <c:pt idx="372">
                  <c:v>9.8813475631187447E-2</c:v>
                </c:pt>
                <c:pt idx="373">
                  <c:v>9.8957025397891751E-2</c:v>
                </c:pt>
                <c:pt idx="374">
                  <c:v>9.9100434515651023E-2</c:v>
                </c:pt>
                <c:pt idx="375">
                  <c:v>9.9243703599394495E-2</c:v>
                </c:pt>
                <c:pt idx="376">
                  <c:v>9.938683325937657E-2</c:v>
                </c:pt>
                <c:pt idx="377">
                  <c:v>9.9529824101225572E-2</c:v>
                </c:pt>
                <c:pt idx="378">
                  <c:v>9.9672676725992046E-2</c:v>
                </c:pt>
                <c:pt idx="379">
                  <c:v>9.9815391730196212E-2</c:v>
                </c:pt>
                <c:pt idx="380">
                  <c:v>9.9957969705875047E-2</c:v>
                </c:pt>
                <c:pt idx="381">
                  <c:v>0.10010041124062849</c:v>
                </c:pt>
                <c:pt idx="382">
                  <c:v>0.10024271691766529</c:v>
                </c:pt>
                <c:pt idx="383">
                  <c:v>0.10038488731584816</c:v>
                </c:pt>
                <c:pt idx="384">
                  <c:v>0.10052692300973827</c:v>
                </c:pt>
                <c:pt idx="385">
                  <c:v>0.10066882456963935</c:v>
                </c:pt>
                <c:pt idx="386">
                  <c:v>0.10081059256164111</c:v>
                </c:pt>
                <c:pt idx="387">
                  <c:v>0.1009522275476621</c:v>
                </c:pt>
                <c:pt idx="388">
                  <c:v>0.10109373008549201</c:v>
                </c:pt>
                <c:pt idx="389">
                  <c:v>0.10123510072883364</c:v>
                </c:pt>
                <c:pt idx="390">
                  <c:v>0.10137634002734401</c:v>
                </c:pt>
                <c:pt idx="391">
                  <c:v>0.10151744852667519</c:v>
                </c:pt>
                <c:pt idx="392">
                  <c:v>0.10165842676851454</c:v>
                </c:pt>
                <c:pt idx="393">
                  <c:v>0.10179927529062444</c:v>
                </c:pt>
                <c:pt idx="394">
                  <c:v>0.10193999462688155</c:v>
                </c:pt>
                <c:pt idx="395">
                  <c:v>0.10208058530731549</c:v>
                </c:pt>
                <c:pt idx="396">
                  <c:v>0.10222104785814722</c:v>
                </c:pt>
                <c:pt idx="397">
                  <c:v>0.10236138280182669</c:v>
                </c:pt>
                <c:pt idx="398">
                  <c:v>0.1025015906570703</c:v>
                </c:pt>
                <c:pt idx="399">
                  <c:v>0.10264167193889764</c:v>
                </c:pt>
                <c:pt idx="400">
                  <c:v>0.10278162715866797</c:v>
                </c:pt>
                <c:pt idx="401">
                  <c:v>0.10292145682411614</c:v>
                </c:pt>
              </c:numCache>
            </c:numRef>
          </c:xVal>
          <c:yVal>
            <c:numRef>
              <c:f>'Beregninger scenarie 2'!$M$1538:$M$1939</c:f>
              <c:numCache>
                <c:formatCode>0.00</c:formatCode>
                <c:ptCount val="40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5</c:v>
                </c:pt>
                <c:pt idx="286">
                  <c:v>5</c:v>
                </c:pt>
                <c:pt idx="287">
                  <c:v>5</c:v>
                </c:pt>
                <c:pt idx="288">
                  <c:v>5</c:v>
                </c:pt>
                <c:pt idx="289">
                  <c:v>5</c:v>
                </c:pt>
                <c:pt idx="290">
                  <c:v>5</c:v>
                </c:pt>
                <c:pt idx="291">
                  <c:v>5</c:v>
                </c:pt>
                <c:pt idx="292">
                  <c:v>5</c:v>
                </c:pt>
                <c:pt idx="293">
                  <c:v>5</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5</c:v>
                </c:pt>
                <c:pt idx="331">
                  <c:v>5</c:v>
                </c:pt>
                <c:pt idx="332">
                  <c:v>5</c:v>
                </c:pt>
                <c:pt idx="333">
                  <c:v>5</c:v>
                </c:pt>
                <c:pt idx="334">
                  <c:v>5</c:v>
                </c:pt>
                <c:pt idx="335">
                  <c:v>5</c:v>
                </c:pt>
                <c:pt idx="336">
                  <c:v>5</c:v>
                </c:pt>
                <c:pt idx="337">
                  <c:v>5</c:v>
                </c:pt>
                <c:pt idx="338">
                  <c:v>5</c:v>
                </c:pt>
                <c:pt idx="339">
                  <c:v>5</c:v>
                </c:pt>
                <c:pt idx="340">
                  <c:v>5</c:v>
                </c:pt>
                <c:pt idx="341">
                  <c:v>5</c:v>
                </c:pt>
                <c:pt idx="342">
                  <c:v>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c:v>
                </c:pt>
                <c:pt idx="380">
                  <c:v>5</c:v>
                </c:pt>
                <c:pt idx="381">
                  <c:v>5</c:v>
                </c:pt>
                <c:pt idx="382">
                  <c:v>5</c:v>
                </c:pt>
                <c:pt idx="383">
                  <c:v>5</c:v>
                </c:pt>
                <c:pt idx="384">
                  <c:v>5</c:v>
                </c:pt>
                <c:pt idx="385">
                  <c:v>5</c:v>
                </c:pt>
                <c:pt idx="386">
                  <c:v>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numCache>
            </c:numRef>
          </c:yVal>
          <c:smooth val="0"/>
        </c:ser>
        <c:ser>
          <c:idx val="6"/>
          <c:order val="6"/>
          <c:tx>
            <c:v>Vandhastighed i fht vandstand scenarie 3</c:v>
          </c:tx>
          <c:spPr>
            <a:ln>
              <a:solidFill>
                <a:srgbClr val="FF0000"/>
              </a:solidFill>
              <a:prstDash val="sysDot"/>
            </a:ln>
          </c:spPr>
          <c:marker>
            <c:symbol val="none"/>
          </c:marker>
          <c:xVal>
            <c:numRef>
              <c:f>'Beregninger scenarie 3'!$I$1538:$I$1939</c:f>
              <c:numCache>
                <c:formatCode>#,##0.00</c:formatCode>
                <c:ptCount val="402"/>
                <c:pt idx="0" formatCode="General">
                  <c:v>0</c:v>
                </c:pt>
                <c:pt idx="1">
                  <c:v>0</c:v>
                </c:pt>
                <c:pt idx="2">
                  <c:v>2.9037726389347556E-3</c:v>
                </c:pt>
                <c:pt idx="3">
                  <c:v>4.58835841924297E-3</c:v>
                </c:pt>
                <c:pt idx="4">
                  <c:v>5.9853310345588636E-3</c:v>
                </c:pt>
                <c:pt idx="5">
                  <c:v>7.2184720895701032E-3</c:v>
                </c:pt>
                <c:pt idx="6">
                  <c:v>8.3395743635466448E-3</c:v>
                </c:pt>
                <c:pt idx="7">
                  <c:v>9.3766997619085159E-3</c:v>
                </c:pt>
                <c:pt idx="8">
                  <c:v>1.0347273629161378E-2</c:v>
                </c:pt>
                <c:pt idx="9">
                  <c:v>1.1263088302060759E-2</c:v>
                </c:pt>
                <c:pt idx="10">
                  <c:v>1.2132614400526553E-2</c:v>
                </c:pt>
                <c:pt idx="11">
                  <c:v>1.2962209568068605E-2</c:v>
                </c:pt>
                <c:pt idx="12">
                  <c:v>1.3756809141612064E-2</c:v>
                </c:pt>
                <c:pt idx="13">
                  <c:v>1.4520348039068104E-2</c:v>
                </c:pt>
                <c:pt idx="14">
                  <c:v>1.525603229777521E-2</c:v>
                </c:pt>
                <c:pt idx="15">
                  <c:v>1.5966521368873852E-2</c:v>
                </c:pt>
                <c:pt idx="16">
                  <c:v>1.6654054826710746E-2</c:v>
                </c:pt>
                <c:pt idx="17">
                  <c:v>1.7320543049474772E-2</c:v>
                </c:pt>
                <c:pt idx="18">
                  <c:v>1.7967633748774914E-2</c:v>
                </c:pt>
                <c:pt idx="19">
                  <c:v>1.8596761838159736E-2</c:v>
                </c:pt>
                <c:pt idx="20">
                  <c:v>1.9209187518277038E-2</c:v>
                </c:pt>
                <c:pt idx="21">
                  <c:v>1.9806025845193202E-2</c:v>
                </c:pt>
                <c:pt idx="22">
                  <c:v>2.0388270023660011E-2</c:v>
                </c:pt>
                <c:pt idx="23">
                  <c:v>2.0956809997536303E-2</c:v>
                </c:pt>
                <c:pt idx="24">
                  <c:v>2.1512447461462452E-2</c:v>
                </c:pt>
                <c:pt idx="25">
                  <c:v>2.2055908111520469E-2</c:v>
                </c:pt>
                <c:pt idx="26">
                  <c:v>2.2587851739100641E-2</c:v>
                </c:pt>
                <c:pt idx="27">
                  <c:v>2.3108880620793536E-2</c:v>
                </c:pt>
                <c:pt idx="28">
                  <c:v>2.3619546548064741E-2</c:v>
                </c:pt>
                <c:pt idx="29">
                  <c:v>2.4120356760771604E-2</c:v>
                </c:pt>
                <c:pt idx="30">
                  <c:v>2.4611778989570274E-2</c:v>
                </c:pt>
                <c:pt idx="31">
                  <c:v>2.5094245768036403E-2</c:v>
                </c:pt>
                <c:pt idx="32">
                  <c:v>2.5568158141806699E-2</c:v>
                </c:pt>
                <c:pt idx="33">
                  <c:v>2.6033888876384723E-2</c:v>
                </c:pt>
                <c:pt idx="34">
                  <c:v>2.6491785245413846E-2</c:v>
                </c:pt>
                <c:pt idx="35">
                  <c:v>2.694217146574332E-2</c:v>
                </c:pt>
                <c:pt idx="36">
                  <c:v>2.7385350833440892E-2</c:v>
                </c:pt>
                <c:pt idx="37">
                  <c:v>2.7821607605254595E-2</c:v>
                </c:pt>
                <c:pt idx="38">
                  <c:v>2.8251208662320882E-2</c:v>
                </c:pt>
                <c:pt idx="39">
                  <c:v>2.8674404986719887E-2</c:v>
                </c:pt>
                <c:pt idx="40">
                  <c:v>2.9091432976464365E-2</c:v>
                </c:pt>
                <c:pt idx="41">
                  <c:v>2.9502515620426203E-2</c:v>
                </c:pt>
                <c:pt idx="42">
                  <c:v>2.9907863551360325E-2</c:v>
                </c:pt>
                <c:pt idx="43">
                  <c:v>3.030767599243343E-2</c:v>
                </c:pt>
                <c:pt idx="44">
                  <c:v>3.0702141610385331E-2</c:v>
                </c:pt>
                <c:pt idx="45">
                  <c:v>3.1091439286555902E-2</c:v>
                </c:pt>
                <c:pt idx="46">
                  <c:v>3.1475738815426382E-2</c:v>
                </c:pt>
                <c:pt idx="47">
                  <c:v>3.1855201538994349E-2</c:v>
                </c:pt>
                <c:pt idx="48">
                  <c:v>3.2229980924181154E-2</c:v>
                </c:pt>
                <c:pt idx="49">
                  <c:v>3.260022308952179E-2</c:v>
                </c:pt>
                <c:pt idx="50">
                  <c:v>3.29660672865816E-2</c:v>
                </c:pt>
                <c:pt idx="51">
                  <c:v>3.3327646340857019E-2</c:v>
                </c:pt>
                <c:pt idx="52">
                  <c:v>3.3685087056329339E-2</c:v>
                </c:pt>
                <c:pt idx="53">
                  <c:v>3.4038510587335674E-2</c:v>
                </c:pt>
                <c:pt idx="54">
                  <c:v>3.4388032780986358E-2</c:v>
                </c:pt>
                <c:pt idx="55">
                  <c:v>3.4733764492981795E-2</c:v>
                </c:pt>
                <c:pt idx="56">
                  <c:v>3.5075811879356801E-2</c:v>
                </c:pt>
                <c:pt idx="57">
                  <c:v>3.5414276666396301E-2</c:v>
                </c:pt>
                <c:pt idx="58">
                  <c:v>3.5749256400720388E-2</c:v>
                </c:pt>
                <c:pt idx="59">
                  <c:v>3.6080844681320376E-2</c:v>
                </c:pt>
                <c:pt idx="60">
                  <c:v>3.6409131375139084E-2</c:v>
                </c:pt>
                <c:pt idx="61">
                  <c:v>3.6734202817622255E-2</c:v>
                </c:pt>
                <c:pt idx="62">
                  <c:v>3.7056141999522112E-2</c:v>
                </c:pt>
                <c:pt idx="63">
                  <c:v>3.737502874110489E-2</c:v>
                </c:pt>
                <c:pt idx="64">
                  <c:v>3.7690939854800688E-2</c:v>
                </c:pt>
                <c:pt idx="65">
                  <c:v>3.8003949297232213E-2</c:v>
                </c:pt>
                <c:pt idx="66">
                  <c:v>3.8314128311469929E-2</c:v>
                </c:pt>
                <c:pt idx="67">
                  <c:v>3.8621545560280836E-2</c:v>
                </c:pt>
                <c:pt idx="68">
                  <c:v>3.8926267251067091E-2</c:v>
                </c:pt>
                <c:pt idx="69">
                  <c:v>3.9228357253127219E-2</c:v>
                </c:pt>
                <c:pt idx="70">
                  <c:v>3.9527877207815219E-2</c:v>
                </c:pt>
                <c:pt idx="71">
                  <c:v>3.9824886632122754E-2</c:v>
                </c:pt>
                <c:pt idx="72">
                  <c:v>4.0119443016162826E-2</c:v>
                </c:pt>
                <c:pt idx="73">
                  <c:v>4.0411601914992941E-2</c:v>
                </c:pt>
                <c:pt idx="74">
                  <c:v>4.0701417035178059E-2</c:v>
                </c:pt>
                <c:pt idx="75">
                  <c:v>4.0988940316460595E-2</c:v>
                </c:pt>
                <c:pt idx="76">
                  <c:v>4.1274222008874102E-2</c:v>
                </c:pt>
                <c:pt idx="77">
                  <c:v>4.1557310745610102E-2</c:v>
                </c:pt>
                <c:pt idx="78">
                  <c:v>4.1838253611922782E-2</c:v>
                </c:pt>
                <c:pt idx="79">
                  <c:v>4.2117096210333223E-2</c:v>
                </c:pt>
                <c:pt idx="80">
                  <c:v>4.2393882722375216E-2</c:v>
                </c:pt>
                <c:pt idx="81">
                  <c:v>4.266865596710534E-2</c:v>
                </c:pt>
                <c:pt idx="82">
                  <c:v>4.294145745658328E-2</c:v>
                </c:pt>
                <c:pt idx="83">
                  <c:v>4.3212327448513048E-2</c:v>
                </c:pt>
                <c:pt idx="84">
                  <c:v>4.3481304996221305E-2</c:v>
                </c:pt>
                <c:pt idx="85">
                  <c:v>4.374842799613634E-2</c:v>
                </c:pt>
                <c:pt idx="86">
                  <c:v>4.4013733232919204E-2</c:v>
                </c:pt>
                <c:pt idx="87">
                  <c:v>4.427725642238782E-2</c:v>
                </c:pt>
                <c:pt idx="88">
                  <c:v>4.4539032252364774E-2</c:v>
                </c:pt>
                <c:pt idx="89">
                  <c:v>4.4799094421570575E-2</c:v>
                </c:pt>
                <c:pt idx="90">
                  <c:v>4.5057475676675521E-2</c:v>
                </c:pt>
                <c:pt idx="91">
                  <c:v>4.531420784761566E-2</c:v>
                </c:pt>
                <c:pt idx="92">
                  <c:v>4.5569321881271309E-2</c:v>
                </c:pt>
                <c:pt idx="93">
                  <c:v>4.5822847873600005E-2</c:v>
                </c:pt>
                <c:pt idx="94">
                  <c:v>4.6074815100309398E-2</c:v>
                </c:pt>
                <c:pt idx="95">
                  <c:v>4.6325252046150504E-2</c:v>
                </c:pt>
                <c:pt idx="96">
                  <c:v>4.6574186432906103E-2</c:v>
                </c:pt>
                <c:pt idx="97">
                  <c:v>4.6821645246144517E-2</c:v>
                </c:pt>
                <c:pt idx="98">
                  <c:v>4.7067654760804552E-2</c:v>
                </c:pt>
                <c:pt idx="99">
                  <c:v>4.7312240565672986E-2</c:v>
                </c:pt>
                <c:pt idx="100">
                  <c:v>4.7555427586812755E-2</c:v>
                </c:pt>
                <c:pt idx="101">
                  <c:v>4.7797240109995774E-2</c:v>
                </c:pt>
                <c:pt idx="102">
                  <c:v>4.803770180219144E-2</c:v>
                </c:pt>
                <c:pt idx="103">
                  <c:v>4.8276835732158713E-2</c:v>
                </c:pt>
                <c:pt idx="104">
                  <c:v>4.8514664390186805E-2</c:v>
                </c:pt>
                <c:pt idx="105">
                  <c:v>4.8751209707026837E-2</c:v>
                </c:pt>
                <c:pt idx="106">
                  <c:v>4.8986493072054299E-2</c:v>
                </c:pt>
                <c:pt idx="107">
                  <c:v>4.9220535350700055E-2</c:v>
                </c:pt>
                <c:pt idx="108">
                  <c:v>4.9453356901184992E-2</c:v>
                </c:pt>
                <c:pt idx="109">
                  <c:v>4.9684977590592268E-2</c:v>
                </c:pt>
                <c:pt idx="110">
                  <c:v>4.991541681030804E-2</c:v>
                </c:pt>
                <c:pt idx="111">
                  <c:v>5.014469349086096E-2</c:v>
                </c:pt>
                <c:pt idx="112">
                  <c:v>5.0372826116188325E-2</c:v>
                </c:pt>
                <c:pt idx="113">
                  <c:v>5.0599832737355521E-2</c:v>
                </c:pt>
                <c:pt idx="114">
                  <c:v>5.0825730985753798E-2</c:v>
                </c:pt>
                <c:pt idx="115">
                  <c:v>5.1050538085800339E-2</c:v>
                </c:pt>
                <c:pt idx="116">
                  <c:v>5.1274270867163088E-2</c:v>
                </c:pt>
                <c:pt idx="117">
                  <c:v>5.1496945776531342E-2</c:v>
                </c:pt>
                <c:pt idx="118">
                  <c:v>5.1718578888952954E-2</c:v>
                </c:pt>
                <c:pt idx="119">
                  <c:v>5.1939185918756604E-2</c:v>
                </c:pt>
                <c:pt idx="120">
                  <c:v>5.2158782230077701E-2</c:v>
                </c:pt>
                <c:pt idx="121">
                  <c:v>5.2377382847005112E-2</c:v>
                </c:pt>
                <c:pt idx="122">
                  <c:v>5.2595002463364918E-2</c:v>
                </c:pt>
                <c:pt idx="123">
                  <c:v>5.2811655452156811E-2</c:v>
                </c:pt>
                <c:pt idx="124">
                  <c:v>5.30273558746579E-2</c:v>
                </c:pt>
                <c:pt idx="125">
                  <c:v>5.3242117489207957E-2</c:v>
                </c:pt>
                <c:pt idx="126">
                  <c:v>5.3455953759689326E-2</c:v>
                </c:pt>
                <c:pt idx="127">
                  <c:v>5.3668877863714243E-2</c:v>
                </c:pt>
                <c:pt idx="128">
                  <c:v>5.3880902700531683E-2</c:v>
                </c:pt>
                <c:pt idx="129">
                  <c:v>5.4092040898665095E-2</c:v>
                </c:pt>
                <c:pt idx="130">
                  <c:v>5.4302304823292069E-2</c:v>
                </c:pt>
                <c:pt idx="131">
                  <c:v>5.4511706583376229E-2</c:v>
                </c:pt>
                <c:pt idx="132">
                  <c:v>5.4720258038561363E-2</c:v>
                </c:pt>
                <c:pt idx="133">
                  <c:v>5.4927970805837278E-2</c:v>
                </c:pt>
                <c:pt idx="134">
                  <c:v>5.513485626598625E-2</c:v>
                </c:pt>
                <c:pt idx="135">
                  <c:v>5.5340925569818886E-2</c:v>
                </c:pt>
                <c:pt idx="136">
                  <c:v>5.554618964420735E-2</c:v>
                </c:pt>
                <c:pt idx="137">
                  <c:v>5.5750659197924095E-2</c:v>
                </c:pt>
                <c:pt idx="138">
                  <c:v>5.5954344727293229E-2</c:v>
                </c:pt>
                <c:pt idx="139">
                  <c:v>5.6157256521662133E-2</c:v>
                </c:pt>
                <c:pt idx="140">
                  <c:v>5.6359404668699514E-2</c:v>
                </c:pt>
                <c:pt idx="141">
                  <c:v>5.656079905952717E-2</c:v>
                </c:pt>
                <c:pt idx="142">
                  <c:v>5.6761449393691044E-2</c:v>
                </c:pt>
                <c:pt idx="143">
                  <c:v>5.6961365183978041E-2</c:v>
                </c:pt>
                <c:pt idx="144">
                  <c:v>5.7160555761083844E-2</c:v>
                </c:pt>
                <c:pt idx="145">
                  <c:v>5.7359030278137796E-2</c:v>
                </c:pt>
                <c:pt idx="146">
                  <c:v>5.755679771508939E-2</c:v>
                </c:pt>
                <c:pt idx="147">
                  <c:v>5.7753866882961975E-2</c:v>
                </c:pt>
                <c:pt idx="148">
                  <c:v>5.7950246427978053E-2</c:v>
                </c:pt>
                <c:pt idx="149">
                  <c:v>5.8145944835561056E-2</c:v>
                </c:pt>
                <c:pt idx="150">
                  <c:v>5.8340970434217834E-2</c:v>
                </c:pt>
                <c:pt idx="151">
                  <c:v>5.8535331399306084E-2</c:v>
                </c:pt>
                <c:pt idx="152">
                  <c:v>5.8729035756690882E-2</c:v>
                </c:pt>
                <c:pt idx="153">
                  <c:v>5.8922091386294083E-2</c:v>
                </c:pt>
                <c:pt idx="154">
                  <c:v>5.9114506025540442E-2</c:v>
                </c:pt>
                <c:pt idx="155">
                  <c:v>5.930628727270381E-2</c:v>
                </c:pt>
                <c:pt idx="156">
                  <c:v>5.9497442590157067E-2</c:v>
                </c:pt>
                <c:pt idx="157">
                  <c:v>5.9687979307529032E-2</c:v>
                </c:pt>
                <c:pt idx="158">
                  <c:v>5.9877904624771397E-2</c:v>
                </c:pt>
                <c:pt idx="159">
                  <c:v>6.0067225615138845E-2</c:v>
                </c:pt>
                <c:pt idx="160">
                  <c:v>6.0255949228085137E-2</c:v>
                </c:pt>
                <c:pt idx="161">
                  <c:v>6.0444082292078281E-2</c:v>
                </c:pt>
                <c:pt idx="162">
                  <c:v>6.0631631517337012E-2</c:v>
                </c:pt>
                <c:pt idx="163">
                  <c:v>6.0818603498491587E-2</c:v>
                </c:pt>
                <c:pt idx="164">
                  <c:v>6.1005004717171157E-2</c:v>
                </c:pt>
                <c:pt idx="165">
                  <c:v>6.1190841544520209E-2</c:v>
                </c:pt>
                <c:pt idx="166">
                  <c:v>6.1376120243646401E-2</c:v>
                </c:pt>
                <c:pt idx="167">
                  <c:v>6.1560846972001829E-2</c:v>
                </c:pt>
                <c:pt idx="168">
                  <c:v>6.1745027783700203E-2</c:v>
                </c:pt>
                <c:pt idx="169">
                  <c:v>6.1928668631771565E-2</c:v>
                </c:pt>
                <c:pt idx="170">
                  <c:v>6.2111775370357045E-2</c:v>
                </c:pt>
                <c:pt idx="171">
                  <c:v>6.229435375684491E-2</c:v>
                </c:pt>
                <c:pt idx="172">
                  <c:v>6.2476409453950402E-2</c:v>
                </c:pt>
                <c:pt idx="173">
                  <c:v>6.2657948031740712E-2</c:v>
                </c:pt>
                <c:pt idx="174">
                  <c:v>6.2838974969606942E-2</c:v>
                </c:pt>
                <c:pt idx="175">
                  <c:v>6.3019495658184668E-2</c:v>
                </c:pt>
                <c:pt idx="176">
                  <c:v>6.3199515401224704E-2</c:v>
                </c:pt>
                <c:pt idx="177">
                  <c:v>6.3379039417415656E-2</c:v>
                </c:pt>
                <c:pt idx="178">
                  <c:v>6.355807284215953E-2</c:v>
                </c:pt>
                <c:pt idx="179">
                  <c:v>6.3736620729302251E-2</c:v>
                </c:pt>
                <c:pt idx="180">
                  <c:v>6.3914688052819704E-2</c:v>
                </c:pt>
                <c:pt idx="181">
                  <c:v>6.4092279708461708E-2</c:v>
                </c:pt>
                <c:pt idx="182">
                  <c:v>6.4269400515354E-2</c:v>
                </c:pt>
                <c:pt idx="183">
                  <c:v>6.4446055217560486E-2</c:v>
                </c:pt>
                <c:pt idx="184">
                  <c:v>6.4622248485606257E-2</c:v>
                </c:pt>
                <c:pt idx="185">
                  <c:v>6.4797984917962972E-2</c:v>
                </c:pt>
                <c:pt idx="186">
                  <c:v>6.4973269042497311E-2</c:v>
                </c:pt>
                <c:pt idx="187">
                  <c:v>6.514810531788405E-2</c:v>
                </c:pt>
                <c:pt idx="188">
                  <c:v>6.5322498134984308E-2</c:v>
                </c:pt>
                <c:pt idx="189">
                  <c:v>6.5496451818190221E-2</c:v>
                </c:pt>
                <c:pt idx="190">
                  <c:v>6.5669970626737267E-2</c:v>
                </c:pt>
                <c:pt idx="191">
                  <c:v>6.5843058755984396E-2</c:v>
                </c:pt>
                <c:pt idx="192">
                  <c:v>6.6015720338663847E-2</c:v>
                </c:pt>
                <c:pt idx="193">
                  <c:v>6.61879594461008E-2</c:v>
                </c:pt>
                <c:pt idx="194">
                  <c:v>6.635978008940395E-2</c:v>
                </c:pt>
                <c:pt idx="195">
                  <c:v>6.6531186220627994E-2</c:v>
                </c:pt>
                <c:pt idx="196">
                  <c:v>6.6702181733908433E-2</c:v>
                </c:pt>
                <c:pt idx="197">
                  <c:v>6.6872770466570031E-2</c:v>
                </c:pt>
                <c:pt idx="198">
                  <c:v>6.7042956200208836E-2</c:v>
                </c:pt>
                <c:pt idx="199">
                  <c:v>6.7212742661749453E-2</c:v>
                </c:pt>
                <c:pt idx="200">
                  <c:v>6.7382133524477458E-2</c:v>
                </c:pt>
                <c:pt idx="201">
                  <c:v>6.7551132409048101E-2</c:v>
                </c:pt>
                <c:pt idx="202">
                  <c:v>6.7719742884471815E-2</c:v>
                </c:pt>
                <c:pt idx="203">
                  <c:v>6.7887968469077034E-2</c:v>
                </c:pt>
                <c:pt idx="204">
                  <c:v>6.8055812631451024E-2</c:v>
                </c:pt>
                <c:pt idx="205">
                  <c:v>6.8223278791359601E-2</c:v>
                </c:pt>
                <c:pt idx="206">
                  <c:v>6.8390370320645696E-2</c:v>
                </c:pt>
                <c:pt idx="207">
                  <c:v>6.8557090544107954E-2</c:v>
                </c:pt>
                <c:pt idx="208">
                  <c:v>6.8723442740359408E-2</c:v>
                </c:pt>
                <c:pt idx="209">
                  <c:v>6.8889430142667185E-2</c:v>
                </c:pt>
                <c:pt idx="210">
                  <c:v>6.9055055939773305E-2</c:v>
                </c:pt>
                <c:pt idx="211">
                  <c:v>6.9220323276697429E-2</c:v>
                </c:pt>
                <c:pt idx="212">
                  <c:v>6.938523525552201E-2</c:v>
                </c:pt>
                <c:pt idx="213">
                  <c:v>6.9549794936159828E-2</c:v>
                </c:pt>
                <c:pt idx="214">
                  <c:v>6.9714005337105103E-2</c:v>
                </c:pt>
                <c:pt idx="215">
                  <c:v>6.9877869436168055E-2</c:v>
                </c:pt>
                <c:pt idx="216">
                  <c:v>7.0041390171193485E-2</c:v>
                </c:pt>
                <c:pt idx="217">
                  <c:v>7.0204570440763989E-2</c:v>
                </c:pt>
                <c:pt idx="218">
                  <c:v>7.0367413104887797E-2</c:v>
                </c:pt>
                <c:pt idx="219">
                  <c:v>7.0529920985672082E-2</c:v>
                </c:pt>
                <c:pt idx="220">
                  <c:v>7.0692096867981655E-2</c:v>
                </c:pt>
                <c:pt idx="221">
                  <c:v>7.0853943500083963E-2</c:v>
                </c:pt>
                <c:pt idx="222">
                  <c:v>7.1015463594279973E-2</c:v>
                </c:pt>
                <c:pt idx="223">
                  <c:v>7.1176659827522235E-2</c:v>
                </c:pt>
                <c:pt idx="224">
                  <c:v>7.1337534842019448E-2</c:v>
                </c:pt>
                <c:pt idx="225">
                  <c:v>7.1498091245828774E-2</c:v>
                </c:pt>
                <c:pt idx="226">
                  <c:v>7.1658331613435586E-2</c:v>
                </c:pt>
                <c:pt idx="227">
                  <c:v>7.1818258486321146E-2</c:v>
                </c:pt>
                <c:pt idx="228">
                  <c:v>7.1977874373518616E-2</c:v>
                </c:pt>
                <c:pt idx="229">
                  <c:v>7.2137181752157567E-2</c:v>
                </c:pt>
                <c:pt idx="230">
                  <c:v>7.2296183067997261E-2</c:v>
                </c:pt>
                <c:pt idx="231">
                  <c:v>7.2454880735949037E-2</c:v>
                </c:pt>
                <c:pt idx="232">
                  <c:v>7.2613277140588156E-2</c:v>
                </c:pt>
                <c:pt idx="233">
                  <c:v>7.2771374636654895E-2</c:v>
                </c:pt>
                <c:pt idx="234">
                  <c:v>7.2929175549546116E-2</c:v>
                </c:pt>
                <c:pt idx="235">
                  <c:v>7.30866821757961E-2</c:v>
                </c:pt>
                <c:pt idx="236">
                  <c:v>7.3243896783548507E-2</c:v>
                </c:pt>
                <c:pt idx="237">
                  <c:v>7.3400821613018377E-2</c:v>
                </c:pt>
                <c:pt idx="238">
                  <c:v>7.3557458876945134E-2</c:v>
                </c:pt>
                <c:pt idx="239">
                  <c:v>7.3713810761036475E-2</c:v>
                </c:pt>
                <c:pt idx="240">
                  <c:v>7.3869879424403678E-2</c:v>
                </c:pt>
                <c:pt idx="241">
                  <c:v>7.4025666999987916E-2</c:v>
                </c:pt>
                <c:pt idx="242">
                  <c:v>7.4181175594978693E-2</c:v>
                </c:pt>
                <c:pt idx="243">
                  <c:v>7.4336407291223705E-2</c:v>
                </c:pt>
                <c:pt idx="244">
                  <c:v>7.4491364145630928E-2</c:v>
                </c:pt>
                <c:pt idx="245">
                  <c:v>7.4646048190562642E-2</c:v>
                </c:pt>
                <c:pt idx="246">
                  <c:v>7.4800461434222143E-2</c:v>
                </c:pt>
                <c:pt idx="247">
                  <c:v>7.4954605861032725E-2</c:v>
                </c:pt>
                <c:pt idx="248">
                  <c:v>7.5108483432009446E-2</c:v>
                </c:pt>
                <c:pt idx="249">
                  <c:v>7.5262096085123895E-2</c:v>
                </c:pt>
                <c:pt idx="250">
                  <c:v>7.5415445735661737E-2</c:v>
                </c:pt>
                <c:pt idx="251">
                  <c:v>7.5568534276573715E-2</c:v>
                </c:pt>
                <c:pt idx="252">
                  <c:v>7.5721363578819811E-2</c:v>
                </c:pt>
                <c:pt idx="253">
                  <c:v>7.5873935491706943E-2</c:v>
                </c:pt>
                <c:pt idx="254">
                  <c:v>7.6026251843220469E-2</c:v>
                </c:pt>
                <c:pt idx="255">
                  <c:v>7.617831444034906E-2</c:v>
                </c:pt>
                <c:pt idx="256">
                  <c:v>7.6330125069404064E-2</c:v>
                </c:pt>
                <c:pt idx="257">
                  <c:v>7.6481685496332316E-2</c:v>
                </c:pt>
                <c:pt idx="258">
                  <c:v>7.6632997467023664E-2</c:v>
                </c:pt>
                <c:pt idx="259">
                  <c:v>7.6784062707612413E-2</c:v>
                </c:pt>
                <c:pt idx="260">
                  <c:v>7.6934882924773421E-2</c:v>
                </c:pt>
                <c:pt idx="261">
                  <c:v>7.7085459806012682E-2</c:v>
                </c:pt>
                <c:pt idx="262">
                  <c:v>7.7235795019952549E-2</c:v>
                </c:pt>
                <c:pt idx="263">
                  <c:v>7.738589021661188E-2</c:v>
                </c:pt>
                <c:pt idx="264">
                  <c:v>7.753574702768086E-2</c:v>
                </c:pt>
                <c:pt idx="265">
                  <c:v>7.768536706679105E-2</c:v>
                </c:pt>
                <c:pt idx="266">
                  <c:v>7.7834751929780469E-2</c:v>
                </c:pt>
                <c:pt idx="267">
                  <c:v>7.7983903194953894E-2</c:v>
                </c:pt>
                <c:pt idx="268">
                  <c:v>7.8132822423338397E-2</c:v>
                </c:pt>
                <c:pt idx="269">
                  <c:v>7.8281511158934503E-2</c:v>
                </c:pt>
                <c:pt idx="270">
                  <c:v>7.8429970928962742E-2</c:v>
                </c:pt>
                <c:pt idx="271">
                  <c:v>7.857820324410579E-2</c:v>
                </c:pt>
                <c:pt idx="272">
                  <c:v>7.8726209598746349E-2</c:v>
                </c:pt>
                <c:pt idx="273">
                  <c:v>7.8873991471200944E-2</c:v>
                </c:pt>
                <c:pt idx="274">
                  <c:v>7.9021550323949294E-2</c:v>
                </c:pt>
                <c:pt idx="275">
                  <c:v>7.9168887603860053E-2</c:v>
                </c:pt>
                <c:pt idx="276">
                  <c:v>7.9316004742412322E-2</c:v>
                </c:pt>
                <c:pt idx="277">
                  <c:v>7.946290315591327E-2</c:v>
                </c:pt>
                <c:pt idx="278">
                  <c:v>7.9609584245712253E-2</c:v>
                </c:pt>
                <c:pt idx="279">
                  <c:v>7.9756049398410911E-2</c:v>
                </c:pt>
                <c:pt idx="280">
                  <c:v>7.9902299986069833E-2</c:v>
                </c:pt>
                <c:pt idx="281">
                  <c:v>8.0048337366411579E-2</c:v>
                </c:pt>
                <c:pt idx="282">
                  <c:v>8.0194162883020198E-2</c:v>
                </c:pt>
                <c:pt idx="283">
                  <c:v>8.0339777865537407E-2</c:v>
                </c:pt>
                <c:pt idx="284">
                  <c:v>8.0485183629855434E-2</c:v>
                </c:pt>
                <c:pt idx="285">
                  <c:v>8.0630381478306395E-2</c:v>
                </c:pt>
                <c:pt idx="286">
                  <c:v>8.0775372699848691E-2</c:v>
                </c:pt>
                <c:pt idx="287">
                  <c:v>8.0920158570250131E-2</c:v>
                </c:pt>
                <c:pt idx="288">
                  <c:v>8.1064740352268044E-2</c:v>
                </c:pt>
                <c:pt idx="289">
                  <c:v>8.1209119295826235E-2</c:v>
                </c:pt>
                <c:pt idx="290">
                  <c:v>8.1353296638189104E-2</c:v>
                </c:pt>
                <c:pt idx="291">
                  <c:v>8.1497273604132864E-2</c:v>
                </c:pt>
                <c:pt idx="292">
                  <c:v>8.1641051406113746E-2</c:v>
                </c:pt>
                <c:pt idx="293">
                  <c:v>8.1784631244433664E-2</c:v>
                </c:pt>
                <c:pt idx="294">
                  <c:v>8.1928014307402902E-2</c:v>
                </c:pt>
                <c:pt idx="295">
                  <c:v>8.2071201771500249E-2</c:v>
                </c:pt>
                <c:pt idx="296">
                  <c:v>8.2214194801530527E-2</c:v>
                </c:pt>
                <c:pt idx="297">
                  <c:v>8.2356994550779397E-2</c:v>
                </c:pt>
                <c:pt idx="298">
                  <c:v>8.2499602161165808E-2</c:v>
                </c:pt>
                <c:pt idx="299">
                  <c:v>8.2642018763391764E-2</c:v>
                </c:pt>
                <c:pt idx="300">
                  <c:v>8.2784245477089916E-2</c:v>
                </c:pt>
                <c:pt idx="301">
                  <c:v>8.2926283410968513E-2</c:v>
                </c:pt>
                <c:pt idx="302">
                  <c:v>8.3068133662954138E-2</c:v>
                </c:pt>
                <c:pt idx="303">
                  <c:v>8.3209797320332138E-2</c:v>
                </c:pt>
                <c:pt idx="304">
                  <c:v>8.3351275459884813E-2</c:v>
                </c:pt>
                <c:pt idx="305">
                  <c:v>8.3492569148027329E-2</c:v>
                </c:pt>
                <c:pt idx="306">
                  <c:v>8.3633679440941508E-2</c:v>
                </c:pt>
                <c:pt idx="307">
                  <c:v>8.3774607384707517E-2</c:v>
                </c:pt>
                <c:pt idx="308">
                  <c:v>8.3915354015433388E-2</c:v>
                </c:pt>
                <c:pt idx="309">
                  <c:v>8.4055920359382585E-2</c:v>
                </c:pt>
                <c:pt idx="310">
                  <c:v>8.4196307433099499E-2</c:v>
                </c:pt>
                <c:pt idx="311">
                  <c:v>8.433651624353293E-2</c:v>
                </c:pt>
                <c:pt idx="312">
                  <c:v>8.4476547788157802E-2</c:v>
                </c:pt>
                <c:pt idx="313">
                  <c:v>8.4616403055094713E-2</c:v>
                </c:pt>
                <c:pt idx="314">
                  <c:v>8.4756083023227916E-2</c:v>
                </c:pt>
                <c:pt idx="315">
                  <c:v>8.4895588662321164E-2</c:v>
                </c:pt>
                <c:pt idx="316">
                  <c:v>8.5034920933132044E-2</c:v>
                </c:pt>
                <c:pt idx="317">
                  <c:v>8.5174080787524406E-2</c:v>
                </c:pt>
                <c:pt idx="318">
                  <c:v>8.5313069168578934E-2</c:v>
                </c:pt>
                <c:pt idx="319">
                  <c:v>8.5451887010702304E-2</c:v>
                </c:pt>
                <c:pt idx="320">
                  <c:v>8.559053523973445E-2</c:v>
                </c:pt>
                <c:pt idx="321">
                  <c:v>8.5729014773054224E-2</c:v>
                </c:pt>
                <c:pt idx="322">
                  <c:v>8.5867326519683609E-2</c:v>
                </c:pt>
                <c:pt idx="323">
                  <c:v>8.6005471380390081E-2</c:v>
                </c:pt>
                <c:pt idx="324">
                  <c:v>8.614345024778762E-2</c:v>
                </c:pt>
                <c:pt idx="325">
                  <c:v>8.6281264006436112E-2</c:v>
                </c:pt>
                <c:pt idx="326">
                  <c:v>8.6418913532939318E-2</c:v>
                </c:pt>
                <c:pt idx="327">
                  <c:v>8.6556399696041328E-2</c:v>
                </c:pt>
                <c:pt idx="328">
                  <c:v>8.66937233567215E-2</c:v>
                </c:pt>
                <c:pt idx="329">
                  <c:v>8.6830885368288133E-2</c:v>
                </c:pt>
                <c:pt idx="330">
                  <c:v>8.6967886576470671E-2</c:v>
                </c:pt>
                <c:pt idx="331">
                  <c:v>8.7104727819510383E-2</c:v>
                </c:pt>
                <c:pt idx="332">
                  <c:v>8.7241409928250108E-2</c:v>
                </c:pt>
                <c:pt idx="333">
                  <c:v>8.7377933726222157E-2</c:v>
                </c:pt>
                <c:pt idx="334">
                  <c:v>8.7514300029735315E-2</c:v>
                </c:pt>
                <c:pt idx="335">
                  <c:v>8.7650509647960367E-2</c:v>
                </c:pt>
                <c:pt idx="336">
                  <c:v>8.7786563383014535E-2</c:v>
                </c:pt>
                <c:pt idx="337">
                  <c:v>8.7922462030044418E-2</c:v>
                </c:pt>
                <c:pt idx="338">
                  <c:v>8.8058206377308018E-2</c:v>
                </c:pt>
                <c:pt idx="339">
                  <c:v>8.8193797206255337E-2</c:v>
                </c:pt>
                <c:pt idx="340">
                  <c:v>8.8329235291607952E-2</c:v>
                </c:pt>
                <c:pt idx="341">
                  <c:v>8.8464521401437388E-2</c:v>
                </c:pt>
                <c:pt idx="342">
                  <c:v>8.859965629724241E-2</c:v>
                </c:pt>
                <c:pt idx="343">
                  <c:v>8.8734640734025039E-2</c:v>
                </c:pt>
                <c:pt idx="344">
                  <c:v>8.8869475460365721E-2</c:v>
                </c:pt>
                <c:pt idx="345">
                  <c:v>8.9004161218497288E-2</c:v>
                </c:pt>
                <c:pt idx="346">
                  <c:v>8.9138698744377742E-2</c:v>
                </c:pt>
                <c:pt idx="347">
                  <c:v>8.927308876776234E-2</c:v>
                </c:pt>
                <c:pt idx="348">
                  <c:v>8.9407332012274271E-2</c:v>
                </c:pt>
                <c:pt idx="349">
                  <c:v>8.9541429195474601E-2</c:v>
                </c:pt>
                <c:pt idx="350">
                  <c:v>8.9675381028931134E-2</c:v>
                </c:pt>
                <c:pt idx="351">
                  <c:v>8.9809188218286373E-2</c:v>
                </c:pt>
                <c:pt idx="352">
                  <c:v>8.9942851463324272E-2</c:v>
                </c:pt>
                <c:pt idx="353">
                  <c:v>9.0076371458036528E-2</c:v>
                </c:pt>
                <c:pt idx="354">
                  <c:v>9.0209748890687433E-2</c:v>
                </c:pt>
                <c:pt idx="355">
                  <c:v>9.0342984443878144E-2</c:v>
                </c:pt>
                <c:pt idx="356">
                  <c:v>9.0476078794610046E-2</c:v>
                </c:pt>
                <c:pt idx="357">
                  <c:v>9.0609032614347024E-2</c:v>
                </c:pt>
                <c:pt idx="358">
                  <c:v>9.0741846569077134E-2</c:v>
                </c:pt>
                <c:pt idx="359">
                  <c:v>9.0874521319373208E-2</c:v>
                </c:pt>
                <c:pt idx="360">
                  <c:v>9.1007057520452822E-2</c:v>
                </c:pt>
                <c:pt idx="361">
                  <c:v>9.1139455822237272E-2</c:v>
                </c:pt>
                <c:pt idx="362">
                  <c:v>9.1271716869409811E-2</c:v>
                </c:pt>
                <c:pt idx="363">
                  <c:v>9.1403841301473179E-2</c:v>
                </c:pt>
                <c:pt idx="364">
                  <c:v>9.1535829752806094E-2</c:v>
                </c:pt>
                <c:pt idx="365">
                  <c:v>9.1667682852719395E-2</c:v>
                </c:pt>
                <c:pt idx="366">
                  <c:v>9.179940122551089E-2</c:v>
                </c:pt>
                <c:pt idx="367">
                  <c:v>9.1930985490520006E-2</c:v>
                </c:pt>
                <c:pt idx="368">
                  <c:v>9.2062436262181246E-2</c:v>
                </c:pt>
                <c:pt idx="369">
                  <c:v>9.2193754150077342E-2</c:v>
                </c:pt>
                <c:pt idx="370">
                  <c:v>9.2324939758991212E-2</c:v>
                </c:pt>
                <c:pt idx="371">
                  <c:v>9.2455993688957724E-2</c:v>
                </c:pt>
                <c:pt idx="372">
                  <c:v>9.2586916535314465E-2</c:v>
                </c:pt>
                <c:pt idx="373">
                  <c:v>9.2717708888751804E-2</c:v>
                </c:pt>
                <c:pt idx="374">
                  <c:v>9.2848371335362612E-2</c:v>
                </c:pt>
                <c:pt idx="375">
                  <c:v>9.2978904456690839E-2</c:v>
                </c:pt>
                <c:pt idx="376">
                  <c:v>9.3109308829779983E-2</c:v>
                </c:pt>
                <c:pt idx="377">
                  <c:v>9.323958502722042E-2</c:v>
                </c:pt>
                <c:pt idx="378">
                  <c:v>9.3369733617196513E-2</c:v>
                </c:pt>
                <c:pt idx="379">
                  <c:v>9.3499755163532858E-2</c:v>
                </c:pt>
                <c:pt idx="380">
                  <c:v>9.3629650225740019E-2</c:v>
                </c:pt>
                <c:pt idx="381">
                  <c:v>9.3759419359059654E-2</c:v>
                </c:pt>
                <c:pt idx="382">
                  <c:v>9.3889063114509078E-2</c:v>
                </c:pt>
                <c:pt idx="383">
                  <c:v>9.4018582038925116E-2</c:v>
                </c:pt>
                <c:pt idx="384">
                  <c:v>9.4147976675007683E-2</c:v>
                </c:pt>
                <c:pt idx="385">
                  <c:v>9.4277247561362396E-2</c:v>
                </c:pt>
                <c:pt idx="386">
                  <c:v>9.4406395232543003E-2</c:v>
                </c:pt>
                <c:pt idx="387">
                  <c:v>9.4535420219093114E-2</c:v>
                </c:pt>
                <c:pt idx="388">
                  <c:v>9.4664323047587262E-2</c:v>
                </c:pt>
                <c:pt idx="389">
                  <c:v>9.4793104240671763E-2</c:v>
                </c:pt>
                <c:pt idx="390">
                  <c:v>9.4921764317104682E-2</c:v>
                </c:pt>
                <c:pt idx="391">
                  <c:v>9.5050303791795646E-2</c:v>
                </c:pt>
                <c:pt idx="392">
                  <c:v>9.5178723175844845E-2</c:v>
                </c:pt>
                <c:pt idx="393">
                  <c:v>9.5307022976581821E-2</c:v>
                </c:pt>
                <c:pt idx="394">
                  <c:v>9.5435203697603388E-2</c:v>
                </c:pt>
                <c:pt idx="395">
                  <c:v>9.5563265838811626E-2</c:v>
                </c:pt>
                <c:pt idx="396">
                  <c:v>9.5691209896450746E-2</c:v>
                </c:pt>
                <c:pt idx="397">
                  <c:v>9.5819036363144122E-2</c:v>
                </c:pt>
                <c:pt idx="398">
                  <c:v>9.5946745727930327E-2</c:v>
                </c:pt>
                <c:pt idx="399">
                  <c:v>9.6074338476299148E-2</c:v>
                </c:pt>
                <c:pt idx="400">
                  <c:v>9.6201815090226739E-2</c:v>
                </c:pt>
                <c:pt idx="401">
                  <c:v>9.6329176048210799E-2</c:v>
                </c:pt>
              </c:numCache>
            </c:numRef>
          </c:xVal>
          <c:yVal>
            <c:numRef>
              <c:f>'Beregninger scenarie 3'!$K$1538:$K$1939</c:f>
              <c:numCache>
                <c:formatCode>0.00</c:formatCode>
                <c:ptCount val="402"/>
                <c:pt idx="0" formatCode="General">
                  <c:v>0</c:v>
                </c:pt>
                <c:pt idx="1">
                  <c:v>0</c:v>
                </c:pt>
                <c:pt idx="2" formatCode="General">
                  <c:v>0.01</c:v>
                </c:pt>
                <c:pt idx="3" formatCode="General">
                  <c:v>0.02</c:v>
                </c:pt>
                <c:pt idx="4" formatCode="General">
                  <c:v>0.03</c:v>
                </c:pt>
                <c:pt idx="5" formatCode="General">
                  <c:v>0.04</c:v>
                </c:pt>
                <c:pt idx="6" formatCode="General">
                  <c:v>0.05</c:v>
                </c:pt>
                <c:pt idx="7" formatCode="General">
                  <c:v>6.0000000000000005E-2</c:v>
                </c:pt>
                <c:pt idx="8" formatCode="General">
                  <c:v>7.0000000000000007E-2</c:v>
                </c:pt>
                <c:pt idx="9" formatCode="General">
                  <c:v>0.08</c:v>
                </c:pt>
                <c:pt idx="10" formatCode="General">
                  <c:v>0.09</c:v>
                </c:pt>
                <c:pt idx="11" formatCode="General">
                  <c:v>9.9999999999999992E-2</c:v>
                </c:pt>
                <c:pt idx="12" formatCode="General">
                  <c:v>0.10999999999999999</c:v>
                </c:pt>
                <c:pt idx="13" formatCode="General">
                  <c:v>0.11999999999999998</c:v>
                </c:pt>
                <c:pt idx="14" formatCode="General">
                  <c:v>0.12999999999999998</c:v>
                </c:pt>
                <c:pt idx="15" formatCode="General">
                  <c:v>0.13999999999999999</c:v>
                </c:pt>
                <c:pt idx="16" formatCode="General">
                  <c:v>0.15</c:v>
                </c:pt>
                <c:pt idx="17" formatCode="General">
                  <c:v>0.16</c:v>
                </c:pt>
                <c:pt idx="18" formatCode="General">
                  <c:v>0.17</c:v>
                </c:pt>
                <c:pt idx="19" formatCode="General">
                  <c:v>0.18000000000000002</c:v>
                </c:pt>
                <c:pt idx="20" formatCode="General">
                  <c:v>0.19000000000000003</c:v>
                </c:pt>
                <c:pt idx="21" formatCode="General">
                  <c:v>0.20000000000000004</c:v>
                </c:pt>
                <c:pt idx="22" formatCode="General">
                  <c:v>0.21000000000000005</c:v>
                </c:pt>
                <c:pt idx="23" formatCode="General">
                  <c:v>0.22000000000000006</c:v>
                </c:pt>
                <c:pt idx="24" formatCode="General">
                  <c:v>0.23000000000000007</c:v>
                </c:pt>
                <c:pt idx="25" formatCode="General">
                  <c:v>0.24000000000000007</c:v>
                </c:pt>
                <c:pt idx="26" formatCode="General">
                  <c:v>0.25000000000000006</c:v>
                </c:pt>
                <c:pt idx="27" formatCode="General">
                  <c:v>0.26000000000000006</c:v>
                </c:pt>
                <c:pt idx="28" formatCode="General">
                  <c:v>0.27000000000000007</c:v>
                </c:pt>
                <c:pt idx="29" formatCode="General">
                  <c:v>0.28000000000000008</c:v>
                </c:pt>
                <c:pt idx="30" formatCode="General">
                  <c:v>0.29000000000000009</c:v>
                </c:pt>
                <c:pt idx="31" formatCode="General">
                  <c:v>0.3000000000000001</c:v>
                </c:pt>
                <c:pt idx="32" formatCode="General">
                  <c:v>0.31000000000000011</c:v>
                </c:pt>
                <c:pt idx="33" formatCode="General">
                  <c:v>0.32000000000000012</c:v>
                </c:pt>
                <c:pt idx="34" formatCode="General">
                  <c:v>0.33000000000000013</c:v>
                </c:pt>
                <c:pt idx="35" formatCode="General">
                  <c:v>0.34000000000000014</c:v>
                </c:pt>
                <c:pt idx="36" formatCode="General">
                  <c:v>0.35000000000000014</c:v>
                </c:pt>
                <c:pt idx="37" formatCode="General">
                  <c:v>0.36000000000000015</c:v>
                </c:pt>
                <c:pt idx="38" formatCode="General">
                  <c:v>0.37000000000000016</c:v>
                </c:pt>
                <c:pt idx="39" formatCode="General">
                  <c:v>0.38000000000000017</c:v>
                </c:pt>
                <c:pt idx="40" formatCode="General">
                  <c:v>0.39000000000000018</c:v>
                </c:pt>
                <c:pt idx="41" formatCode="General">
                  <c:v>0.40000000000000019</c:v>
                </c:pt>
                <c:pt idx="42" formatCode="General">
                  <c:v>0.4100000000000002</c:v>
                </c:pt>
                <c:pt idx="43" formatCode="General">
                  <c:v>0.42000000000000021</c:v>
                </c:pt>
                <c:pt idx="44" formatCode="General">
                  <c:v>0.43000000000000022</c:v>
                </c:pt>
                <c:pt idx="45" formatCode="General">
                  <c:v>0.44000000000000022</c:v>
                </c:pt>
                <c:pt idx="46" formatCode="General">
                  <c:v>0.45000000000000023</c:v>
                </c:pt>
                <c:pt idx="47" formatCode="General">
                  <c:v>0.46000000000000024</c:v>
                </c:pt>
                <c:pt idx="48" formatCode="General">
                  <c:v>0.47000000000000025</c:v>
                </c:pt>
                <c:pt idx="49" formatCode="General">
                  <c:v>0.48000000000000026</c:v>
                </c:pt>
                <c:pt idx="50" formatCode="General">
                  <c:v>0.49000000000000027</c:v>
                </c:pt>
                <c:pt idx="51" formatCode="General">
                  <c:v>0.50000000000000022</c:v>
                </c:pt>
                <c:pt idx="52" formatCode="General">
                  <c:v>0.51000000000000023</c:v>
                </c:pt>
                <c:pt idx="53" formatCode="General">
                  <c:v>0.52000000000000024</c:v>
                </c:pt>
                <c:pt idx="54" formatCode="General">
                  <c:v>0.53000000000000025</c:v>
                </c:pt>
                <c:pt idx="55" formatCode="General">
                  <c:v>0.54000000000000026</c:v>
                </c:pt>
                <c:pt idx="56" formatCode="General">
                  <c:v>0.55000000000000027</c:v>
                </c:pt>
                <c:pt idx="57" formatCode="General">
                  <c:v>0.56000000000000028</c:v>
                </c:pt>
                <c:pt idx="58" formatCode="General">
                  <c:v>0.57000000000000028</c:v>
                </c:pt>
                <c:pt idx="59" formatCode="General">
                  <c:v>0.58000000000000029</c:v>
                </c:pt>
                <c:pt idx="60" formatCode="General">
                  <c:v>0.5900000000000003</c:v>
                </c:pt>
                <c:pt idx="61" formatCode="General">
                  <c:v>0.60000000000000031</c:v>
                </c:pt>
                <c:pt idx="62" formatCode="General">
                  <c:v>0.61000000000000032</c:v>
                </c:pt>
                <c:pt idx="63" formatCode="General">
                  <c:v>0.62000000000000033</c:v>
                </c:pt>
                <c:pt idx="64" formatCode="General">
                  <c:v>0.63000000000000034</c:v>
                </c:pt>
                <c:pt idx="65" formatCode="General">
                  <c:v>0.64000000000000035</c:v>
                </c:pt>
                <c:pt idx="66" formatCode="General">
                  <c:v>0.65000000000000036</c:v>
                </c:pt>
                <c:pt idx="67" formatCode="General">
                  <c:v>0.66000000000000036</c:v>
                </c:pt>
                <c:pt idx="68" formatCode="General">
                  <c:v>0.67000000000000037</c:v>
                </c:pt>
                <c:pt idx="69" formatCode="General">
                  <c:v>0.68000000000000038</c:v>
                </c:pt>
                <c:pt idx="70" formatCode="General">
                  <c:v>0.69000000000000039</c:v>
                </c:pt>
                <c:pt idx="71" formatCode="General">
                  <c:v>0.7000000000000004</c:v>
                </c:pt>
                <c:pt idx="72" formatCode="General">
                  <c:v>0.71000000000000041</c:v>
                </c:pt>
                <c:pt idx="73" formatCode="General">
                  <c:v>0.72000000000000042</c:v>
                </c:pt>
                <c:pt idx="74" formatCode="General">
                  <c:v>0.73000000000000043</c:v>
                </c:pt>
                <c:pt idx="75" formatCode="General">
                  <c:v>0.74000000000000044</c:v>
                </c:pt>
                <c:pt idx="76" formatCode="General">
                  <c:v>0.75000000000000044</c:v>
                </c:pt>
                <c:pt idx="77" formatCode="General">
                  <c:v>0.76000000000000045</c:v>
                </c:pt>
                <c:pt idx="78" formatCode="General">
                  <c:v>0.77000000000000046</c:v>
                </c:pt>
                <c:pt idx="79" formatCode="General">
                  <c:v>0.78000000000000047</c:v>
                </c:pt>
                <c:pt idx="80" formatCode="General">
                  <c:v>0.79000000000000048</c:v>
                </c:pt>
                <c:pt idx="81" formatCode="General">
                  <c:v>0.80000000000000049</c:v>
                </c:pt>
                <c:pt idx="82" formatCode="General">
                  <c:v>0.8100000000000005</c:v>
                </c:pt>
                <c:pt idx="83" formatCode="General">
                  <c:v>0.82000000000000051</c:v>
                </c:pt>
                <c:pt idx="84" formatCode="General">
                  <c:v>0.83000000000000052</c:v>
                </c:pt>
                <c:pt idx="85" formatCode="General">
                  <c:v>0.84000000000000052</c:v>
                </c:pt>
                <c:pt idx="86" formatCode="General">
                  <c:v>0.85000000000000053</c:v>
                </c:pt>
                <c:pt idx="87" formatCode="General">
                  <c:v>0.86000000000000054</c:v>
                </c:pt>
                <c:pt idx="88" formatCode="General">
                  <c:v>0.87000000000000055</c:v>
                </c:pt>
                <c:pt idx="89" formatCode="General">
                  <c:v>0.88000000000000056</c:v>
                </c:pt>
                <c:pt idx="90" formatCode="General">
                  <c:v>0.89000000000000057</c:v>
                </c:pt>
                <c:pt idx="91" formatCode="General">
                  <c:v>0.90000000000000058</c:v>
                </c:pt>
                <c:pt idx="92" formatCode="General">
                  <c:v>0.91000000000000059</c:v>
                </c:pt>
                <c:pt idx="93" formatCode="General">
                  <c:v>0.9200000000000006</c:v>
                </c:pt>
                <c:pt idx="94" formatCode="General">
                  <c:v>0.9300000000000006</c:v>
                </c:pt>
                <c:pt idx="95" formatCode="General">
                  <c:v>0.94000000000000061</c:v>
                </c:pt>
                <c:pt idx="96" formatCode="General">
                  <c:v>0.95000000000000062</c:v>
                </c:pt>
                <c:pt idx="97" formatCode="General">
                  <c:v>0.96000000000000063</c:v>
                </c:pt>
                <c:pt idx="98" formatCode="General">
                  <c:v>0.97000000000000064</c:v>
                </c:pt>
                <c:pt idx="99" formatCode="General">
                  <c:v>0.98000000000000065</c:v>
                </c:pt>
                <c:pt idx="100" formatCode="General">
                  <c:v>0.99000000000000066</c:v>
                </c:pt>
                <c:pt idx="101" formatCode="General">
                  <c:v>1.0000000000000007</c:v>
                </c:pt>
                <c:pt idx="102" formatCode="General">
                  <c:v>1.0100000000000007</c:v>
                </c:pt>
                <c:pt idx="103" formatCode="General">
                  <c:v>1.0200000000000007</c:v>
                </c:pt>
                <c:pt idx="104" formatCode="General">
                  <c:v>1.0300000000000007</c:v>
                </c:pt>
                <c:pt idx="105" formatCode="General">
                  <c:v>1.0400000000000007</c:v>
                </c:pt>
                <c:pt idx="106" formatCode="General">
                  <c:v>1.0500000000000007</c:v>
                </c:pt>
                <c:pt idx="107" formatCode="General">
                  <c:v>1.0600000000000007</c:v>
                </c:pt>
                <c:pt idx="108" formatCode="General">
                  <c:v>1.0700000000000007</c:v>
                </c:pt>
                <c:pt idx="109" formatCode="General">
                  <c:v>1.0800000000000007</c:v>
                </c:pt>
                <c:pt idx="110" formatCode="General">
                  <c:v>1.0900000000000007</c:v>
                </c:pt>
                <c:pt idx="111" formatCode="General">
                  <c:v>1.1000000000000008</c:v>
                </c:pt>
                <c:pt idx="112" formatCode="General">
                  <c:v>1.1100000000000008</c:v>
                </c:pt>
                <c:pt idx="113" formatCode="General">
                  <c:v>1.1200000000000008</c:v>
                </c:pt>
                <c:pt idx="114" formatCode="General">
                  <c:v>1.1300000000000008</c:v>
                </c:pt>
                <c:pt idx="115" formatCode="General">
                  <c:v>1.1400000000000008</c:v>
                </c:pt>
                <c:pt idx="116" formatCode="General">
                  <c:v>1.1500000000000008</c:v>
                </c:pt>
                <c:pt idx="117" formatCode="General">
                  <c:v>1.1600000000000008</c:v>
                </c:pt>
                <c:pt idx="118" formatCode="General">
                  <c:v>1.1700000000000008</c:v>
                </c:pt>
                <c:pt idx="119" formatCode="General">
                  <c:v>1.1800000000000008</c:v>
                </c:pt>
                <c:pt idx="120" formatCode="General">
                  <c:v>1.1900000000000008</c:v>
                </c:pt>
                <c:pt idx="121" formatCode="General">
                  <c:v>1.2000000000000008</c:v>
                </c:pt>
                <c:pt idx="122" formatCode="General">
                  <c:v>1.2100000000000009</c:v>
                </c:pt>
                <c:pt idx="123" formatCode="General">
                  <c:v>1.2200000000000009</c:v>
                </c:pt>
                <c:pt idx="124" formatCode="General">
                  <c:v>1.2300000000000009</c:v>
                </c:pt>
                <c:pt idx="125" formatCode="General">
                  <c:v>1.2400000000000009</c:v>
                </c:pt>
                <c:pt idx="126" formatCode="General">
                  <c:v>1.2500000000000009</c:v>
                </c:pt>
                <c:pt idx="127" formatCode="General">
                  <c:v>1.2600000000000009</c:v>
                </c:pt>
                <c:pt idx="128" formatCode="General">
                  <c:v>1.2700000000000009</c:v>
                </c:pt>
                <c:pt idx="129" formatCode="General">
                  <c:v>1.2800000000000009</c:v>
                </c:pt>
                <c:pt idx="130" formatCode="General">
                  <c:v>1.2900000000000009</c:v>
                </c:pt>
                <c:pt idx="131" formatCode="General">
                  <c:v>1.3000000000000009</c:v>
                </c:pt>
                <c:pt idx="132" formatCode="General">
                  <c:v>1.3100000000000009</c:v>
                </c:pt>
                <c:pt idx="133" formatCode="General">
                  <c:v>1.320000000000001</c:v>
                </c:pt>
                <c:pt idx="134" formatCode="General">
                  <c:v>1.330000000000001</c:v>
                </c:pt>
                <c:pt idx="135" formatCode="General">
                  <c:v>1.340000000000001</c:v>
                </c:pt>
                <c:pt idx="136" formatCode="General">
                  <c:v>1.350000000000001</c:v>
                </c:pt>
                <c:pt idx="137" formatCode="General">
                  <c:v>1.360000000000001</c:v>
                </c:pt>
                <c:pt idx="138" formatCode="General">
                  <c:v>1.370000000000001</c:v>
                </c:pt>
                <c:pt idx="139" formatCode="General">
                  <c:v>1.380000000000001</c:v>
                </c:pt>
                <c:pt idx="140" formatCode="General">
                  <c:v>1.390000000000001</c:v>
                </c:pt>
                <c:pt idx="141" formatCode="General">
                  <c:v>1.400000000000001</c:v>
                </c:pt>
                <c:pt idx="142" formatCode="General">
                  <c:v>1.410000000000001</c:v>
                </c:pt>
                <c:pt idx="143" formatCode="General">
                  <c:v>1.420000000000001</c:v>
                </c:pt>
                <c:pt idx="144" formatCode="General">
                  <c:v>1.430000000000001</c:v>
                </c:pt>
                <c:pt idx="145" formatCode="General">
                  <c:v>1.4400000000000011</c:v>
                </c:pt>
                <c:pt idx="146" formatCode="General">
                  <c:v>1.4500000000000011</c:v>
                </c:pt>
                <c:pt idx="147" formatCode="General">
                  <c:v>1.4600000000000011</c:v>
                </c:pt>
                <c:pt idx="148" formatCode="General">
                  <c:v>1.4700000000000011</c:v>
                </c:pt>
                <c:pt idx="149" formatCode="General">
                  <c:v>1.4800000000000011</c:v>
                </c:pt>
                <c:pt idx="150" formatCode="General">
                  <c:v>1.4900000000000011</c:v>
                </c:pt>
                <c:pt idx="151" formatCode="General">
                  <c:v>1.5000000000000011</c:v>
                </c:pt>
                <c:pt idx="152" formatCode="General">
                  <c:v>1.5100000000000011</c:v>
                </c:pt>
                <c:pt idx="153" formatCode="General">
                  <c:v>1.5200000000000011</c:v>
                </c:pt>
                <c:pt idx="154" formatCode="General">
                  <c:v>1.5300000000000011</c:v>
                </c:pt>
                <c:pt idx="155" formatCode="General">
                  <c:v>1.5400000000000011</c:v>
                </c:pt>
                <c:pt idx="156" formatCode="General">
                  <c:v>1.5500000000000012</c:v>
                </c:pt>
                <c:pt idx="157" formatCode="General">
                  <c:v>1.5600000000000012</c:v>
                </c:pt>
                <c:pt idx="158" formatCode="General">
                  <c:v>1.5700000000000012</c:v>
                </c:pt>
                <c:pt idx="159" formatCode="General">
                  <c:v>1.5800000000000012</c:v>
                </c:pt>
                <c:pt idx="160" formatCode="General">
                  <c:v>1.5900000000000012</c:v>
                </c:pt>
                <c:pt idx="161" formatCode="General">
                  <c:v>1.6000000000000012</c:v>
                </c:pt>
                <c:pt idx="162" formatCode="General">
                  <c:v>1.6100000000000012</c:v>
                </c:pt>
                <c:pt idx="163" formatCode="General">
                  <c:v>1.6200000000000012</c:v>
                </c:pt>
                <c:pt idx="164" formatCode="General">
                  <c:v>1.6300000000000012</c:v>
                </c:pt>
                <c:pt idx="165" formatCode="General">
                  <c:v>1.6400000000000012</c:v>
                </c:pt>
                <c:pt idx="166" formatCode="General">
                  <c:v>1.6500000000000012</c:v>
                </c:pt>
                <c:pt idx="167" formatCode="General">
                  <c:v>1.6600000000000013</c:v>
                </c:pt>
                <c:pt idx="168" formatCode="General">
                  <c:v>1.6700000000000013</c:v>
                </c:pt>
                <c:pt idx="169" formatCode="General">
                  <c:v>1.6800000000000013</c:v>
                </c:pt>
                <c:pt idx="170" formatCode="General">
                  <c:v>1.6900000000000013</c:v>
                </c:pt>
                <c:pt idx="171" formatCode="General">
                  <c:v>1.7000000000000013</c:v>
                </c:pt>
                <c:pt idx="172" formatCode="General">
                  <c:v>1.7100000000000013</c:v>
                </c:pt>
                <c:pt idx="173" formatCode="General">
                  <c:v>1.7200000000000013</c:v>
                </c:pt>
                <c:pt idx="174" formatCode="General">
                  <c:v>1.7300000000000013</c:v>
                </c:pt>
                <c:pt idx="175" formatCode="General">
                  <c:v>1.7400000000000013</c:v>
                </c:pt>
                <c:pt idx="176" formatCode="General">
                  <c:v>1.7500000000000013</c:v>
                </c:pt>
                <c:pt idx="177" formatCode="General">
                  <c:v>1.7600000000000013</c:v>
                </c:pt>
                <c:pt idx="178" formatCode="General">
                  <c:v>1.7700000000000014</c:v>
                </c:pt>
                <c:pt idx="179" formatCode="General">
                  <c:v>1.7800000000000014</c:v>
                </c:pt>
                <c:pt idx="180" formatCode="General">
                  <c:v>1.7900000000000014</c:v>
                </c:pt>
                <c:pt idx="181" formatCode="General">
                  <c:v>1.8000000000000014</c:v>
                </c:pt>
                <c:pt idx="182" formatCode="General">
                  <c:v>1.8100000000000014</c:v>
                </c:pt>
                <c:pt idx="183" formatCode="General">
                  <c:v>1.8200000000000014</c:v>
                </c:pt>
                <c:pt idx="184" formatCode="General">
                  <c:v>1.8300000000000014</c:v>
                </c:pt>
                <c:pt idx="185" formatCode="General">
                  <c:v>1.8400000000000014</c:v>
                </c:pt>
                <c:pt idx="186" formatCode="General">
                  <c:v>1.8500000000000014</c:v>
                </c:pt>
                <c:pt idx="187" formatCode="General">
                  <c:v>1.8600000000000014</c:v>
                </c:pt>
                <c:pt idx="188" formatCode="General">
                  <c:v>1.8700000000000014</c:v>
                </c:pt>
                <c:pt idx="189" formatCode="General">
                  <c:v>1.8800000000000014</c:v>
                </c:pt>
                <c:pt idx="190" formatCode="General">
                  <c:v>1.8900000000000015</c:v>
                </c:pt>
                <c:pt idx="191" formatCode="General">
                  <c:v>1.9000000000000015</c:v>
                </c:pt>
                <c:pt idx="192" formatCode="General">
                  <c:v>1.9100000000000015</c:v>
                </c:pt>
                <c:pt idx="193" formatCode="General">
                  <c:v>1.9200000000000015</c:v>
                </c:pt>
                <c:pt idx="194" formatCode="General">
                  <c:v>1.9300000000000015</c:v>
                </c:pt>
                <c:pt idx="195" formatCode="General">
                  <c:v>1.9400000000000015</c:v>
                </c:pt>
                <c:pt idx="196" formatCode="General">
                  <c:v>1.9500000000000015</c:v>
                </c:pt>
                <c:pt idx="197" formatCode="General">
                  <c:v>1.9600000000000015</c:v>
                </c:pt>
                <c:pt idx="198" formatCode="General">
                  <c:v>1.9700000000000015</c:v>
                </c:pt>
                <c:pt idx="199" formatCode="General">
                  <c:v>1.9800000000000015</c:v>
                </c:pt>
                <c:pt idx="200" formatCode="General">
                  <c:v>1.9900000000000015</c:v>
                </c:pt>
                <c:pt idx="201" formatCode="General">
                  <c:v>2.0000000000000013</c:v>
                </c:pt>
                <c:pt idx="202" formatCode="General">
                  <c:v>2.0100000000000011</c:v>
                </c:pt>
                <c:pt idx="203" formatCode="General">
                  <c:v>2.0200000000000009</c:v>
                </c:pt>
                <c:pt idx="204" formatCode="General">
                  <c:v>2.0300000000000007</c:v>
                </c:pt>
                <c:pt idx="205" formatCode="General">
                  <c:v>2.0400000000000005</c:v>
                </c:pt>
                <c:pt idx="206" formatCode="General">
                  <c:v>2.0500000000000003</c:v>
                </c:pt>
                <c:pt idx="207" formatCode="General">
                  <c:v>2.06</c:v>
                </c:pt>
                <c:pt idx="208" formatCode="General">
                  <c:v>2.0699999999999998</c:v>
                </c:pt>
                <c:pt idx="209" formatCode="General">
                  <c:v>2.0799999999999996</c:v>
                </c:pt>
                <c:pt idx="210" formatCode="General">
                  <c:v>2.0899999999999994</c:v>
                </c:pt>
                <c:pt idx="211" formatCode="General">
                  <c:v>2.0999999999999992</c:v>
                </c:pt>
                <c:pt idx="212" formatCode="General">
                  <c:v>2.109999999999999</c:v>
                </c:pt>
                <c:pt idx="213" formatCode="General">
                  <c:v>2.1199999999999988</c:v>
                </c:pt>
                <c:pt idx="214" formatCode="General">
                  <c:v>2.1299999999999986</c:v>
                </c:pt>
                <c:pt idx="215" formatCode="General">
                  <c:v>2.1399999999999983</c:v>
                </c:pt>
                <c:pt idx="216" formatCode="General">
                  <c:v>2.1499999999999981</c:v>
                </c:pt>
                <c:pt idx="217" formatCode="General">
                  <c:v>2.1599999999999979</c:v>
                </c:pt>
                <c:pt idx="218" formatCode="General">
                  <c:v>2.1699999999999977</c:v>
                </c:pt>
                <c:pt idx="219" formatCode="General">
                  <c:v>2.1799999999999975</c:v>
                </c:pt>
                <c:pt idx="220" formatCode="General">
                  <c:v>2.1899999999999973</c:v>
                </c:pt>
                <c:pt idx="221" formatCode="General">
                  <c:v>2.1999999999999971</c:v>
                </c:pt>
                <c:pt idx="222" formatCode="General">
                  <c:v>2.2099999999999969</c:v>
                </c:pt>
                <c:pt idx="223" formatCode="General">
                  <c:v>2.2199999999999966</c:v>
                </c:pt>
                <c:pt idx="224" formatCode="General">
                  <c:v>2.2299999999999964</c:v>
                </c:pt>
                <c:pt idx="225" formatCode="General">
                  <c:v>2.2399999999999962</c:v>
                </c:pt>
                <c:pt idx="226" formatCode="General">
                  <c:v>2.249999999999996</c:v>
                </c:pt>
                <c:pt idx="227" formatCode="General">
                  <c:v>2.2599999999999958</c:v>
                </c:pt>
                <c:pt idx="228" formatCode="General">
                  <c:v>2.2699999999999956</c:v>
                </c:pt>
                <c:pt idx="229" formatCode="General">
                  <c:v>2.2799999999999954</c:v>
                </c:pt>
                <c:pt idx="230" formatCode="General">
                  <c:v>2.2899999999999952</c:v>
                </c:pt>
                <c:pt idx="231" formatCode="General">
                  <c:v>2.2999999999999949</c:v>
                </c:pt>
                <c:pt idx="232" formatCode="General">
                  <c:v>2.3099999999999947</c:v>
                </c:pt>
                <c:pt idx="233" formatCode="General">
                  <c:v>2.3199999999999945</c:v>
                </c:pt>
                <c:pt idx="234" formatCode="General">
                  <c:v>2.3299999999999943</c:v>
                </c:pt>
                <c:pt idx="235" formatCode="General">
                  <c:v>2.3399999999999941</c:v>
                </c:pt>
                <c:pt idx="236" formatCode="General">
                  <c:v>2.3499999999999939</c:v>
                </c:pt>
                <c:pt idx="237" formatCode="General">
                  <c:v>2.3599999999999937</c:v>
                </c:pt>
                <c:pt idx="238" formatCode="General">
                  <c:v>2.3699999999999934</c:v>
                </c:pt>
                <c:pt idx="239" formatCode="General">
                  <c:v>2.3799999999999932</c:v>
                </c:pt>
                <c:pt idx="240" formatCode="General">
                  <c:v>2.389999999999993</c:v>
                </c:pt>
                <c:pt idx="241" formatCode="General">
                  <c:v>2.3999999999999928</c:v>
                </c:pt>
                <c:pt idx="242" formatCode="General">
                  <c:v>2.4099999999999926</c:v>
                </c:pt>
                <c:pt idx="243" formatCode="General">
                  <c:v>2.4199999999999924</c:v>
                </c:pt>
                <c:pt idx="244" formatCode="General">
                  <c:v>2.4299999999999922</c:v>
                </c:pt>
                <c:pt idx="245" formatCode="General">
                  <c:v>2.439999999999992</c:v>
                </c:pt>
                <c:pt idx="246" formatCode="General">
                  <c:v>2.4499999999999917</c:v>
                </c:pt>
                <c:pt idx="247" formatCode="General">
                  <c:v>2.4599999999999915</c:v>
                </c:pt>
                <c:pt idx="248" formatCode="General">
                  <c:v>2.4699999999999913</c:v>
                </c:pt>
                <c:pt idx="249" formatCode="General">
                  <c:v>2.4799999999999911</c:v>
                </c:pt>
                <c:pt idx="250" formatCode="General">
                  <c:v>2.4899999999999909</c:v>
                </c:pt>
                <c:pt idx="251" formatCode="General">
                  <c:v>2.4999999999999907</c:v>
                </c:pt>
                <c:pt idx="252" formatCode="General">
                  <c:v>2.5099999999999905</c:v>
                </c:pt>
                <c:pt idx="253" formatCode="General">
                  <c:v>2.5199999999999902</c:v>
                </c:pt>
                <c:pt idx="254" formatCode="General">
                  <c:v>2.52999999999999</c:v>
                </c:pt>
                <c:pt idx="255" formatCode="General">
                  <c:v>2.5399999999999898</c:v>
                </c:pt>
                <c:pt idx="256" formatCode="General">
                  <c:v>2.5499999999999896</c:v>
                </c:pt>
                <c:pt idx="257" formatCode="General">
                  <c:v>2.5599999999999894</c:v>
                </c:pt>
                <c:pt idx="258" formatCode="General">
                  <c:v>2.5699999999999892</c:v>
                </c:pt>
                <c:pt idx="259" formatCode="General">
                  <c:v>2.579999999999989</c:v>
                </c:pt>
                <c:pt idx="260" formatCode="General">
                  <c:v>2.5899999999999888</c:v>
                </c:pt>
                <c:pt idx="261" formatCode="General">
                  <c:v>2.5999999999999885</c:v>
                </c:pt>
                <c:pt idx="262" formatCode="General">
                  <c:v>2.6099999999999883</c:v>
                </c:pt>
                <c:pt idx="263" formatCode="General">
                  <c:v>2.6199999999999881</c:v>
                </c:pt>
                <c:pt idx="264" formatCode="General">
                  <c:v>2.6299999999999879</c:v>
                </c:pt>
                <c:pt idx="265" formatCode="General">
                  <c:v>2.6399999999999877</c:v>
                </c:pt>
                <c:pt idx="266" formatCode="General">
                  <c:v>2.6499999999999875</c:v>
                </c:pt>
                <c:pt idx="267" formatCode="General">
                  <c:v>2.6599999999999873</c:v>
                </c:pt>
                <c:pt idx="268" formatCode="General">
                  <c:v>2.6699999999999871</c:v>
                </c:pt>
                <c:pt idx="269" formatCode="General">
                  <c:v>2.6799999999999868</c:v>
                </c:pt>
                <c:pt idx="270" formatCode="General">
                  <c:v>2.6899999999999866</c:v>
                </c:pt>
                <c:pt idx="271" formatCode="General">
                  <c:v>2.6999999999999864</c:v>
                </c:pt>
                <c:pt idx="272" formatCode="General">
                  <c:v>2.7099999999999862</c:v>
                </c:pt>
                <c:pt idx="273" formatCode="General">
                  <c:v>2.719999999999986</c:v>
                </c:pt>
                <c:pt idx="274" formatCode="General">
                  <c:v>2.7299999999999858</c:v>
                </c:pt>
                <c:pt idx="275" formatCode="General">
                  <c:v>2.7399999999999856</c:v>
                </c:pt>
                <c:pt idx="276" formatCode="General">
                  <c:v>2.7499999999999853</c:v>
                </c:pt>
                <c:pt idx="277" formatCode="General">
                  <c:v>2.7599999999999851</c:v>
                </c:pt>
                <c:pt idx="278" formatCode="General">
                  <c:v>2.7699999999999849</c:v>
                </c:pt>
                <c:pt idx="279" formatCode="General">
                  <c:v>2.7799999999999847</c:v>
                </c:pt>
                <c:pt idx="280" formatCode="General">
                  <c:v>2.7899999999999845</c:v>
                </c:pt>
                <c:pt idx="281" formatCode="General">
                  <c:v>2.7999999999999843</c:v>
                </c:pt>
                <c:pt idx="282" formatCode="General">
                  <c:v>2.8099999999999841</c:v>
                </c:pt>
                <c:pt idx="283" formatCode="General">
                  <c:v>2.8199999999999839</c:v>
                </c:pt>
                <c:pt idx="284" formatCode="General">
                  <c:v>2.8299999999999836</c:v>
                </c:pt>
                <c:pt idx="285" formatCode="General">
                  <c:v>2.8399999999999834</c:v>
                </c:pt>
                <c:pt idx="286" formatCode="General">
                  <c:v>2.8499999999999832</c:v>
                </c:pt>
                <c:pt idx="287" formatCode="General">
                  <c:v>2.859999999999983</c:v>
                </c:pt>
                <c:pt idx="288" formatCode="General">
                  <c:v>2.8699999999999828</c:v>
                </c:pt>
                <c:pt idx="289" formatCode="General">
                  <c:v>2.8799999999999826</c:v>
                </c:pt>
                <c:pt idx="290" formatCode="General">
                  <c:v>2.8899999999999824</c:v>
                </c:pt>
                <c:pt idx="291" formatCode="General">
                  <c:v>2.8999999999999821</c:v>
                </c:pt>
                <c:pt idx="292" formatCode="General">
                  <c:v>2.9099999999999819</c:v>
                </c:pt>
                <c:pt idx="293" formatCode="General">
                  <c:v>2.9199999999999817</c:v>
                </c:pt>
                <c:pt idx="294" formatCode="General">
                  <c:v>2.9299999999999815</c:v>
                </c:pt>
                <c:pt idx="295" formatCode="General">
                  <c:v>2.9399999999999813</c:v>
                </c:pt>
                <c:pt idx="296" formatCode="General">
                  <c:v>2.9499999999999811</c:v>
                </c:pt>
                <c:pt idx="297" formatCode="General">
                  <c:v>2.9599999999999809</c:v>
                </c:pt>
                <c:pt idx="298" formatCode="General">
                  <c:v>2.9699999999999807</c:v>
                </c:pt>
                <c:pt idx="299" formatCode="General">
                  <c:v>2.9799999999999804</c:v>
                </c:pt>
                <c:pt idx="300" formatCode="General">
                  <c:v>2.9899999999999802</c:v>
                </c:pt>
                <c:pt idx="301" formatCode="General">
                  <c:v>2.99999999999998</c:v>
                </c:pt>
                <c:pt idx="302" formatCode="General">
                  <c:v>3.0099999999999798</c:v>
                </c:pt>
                <c:pt idx="303" formatCode="General">
                  <c:v>3.0199999999999796</c:v>
                </c:pt>
                <c:pt idx="304" formatCode="General">
                  <c:v>3.0299999999999794</c:v>
                </c:pt>
                <c:pt idx="305" formatCode="General">
                  <c:v>3.0399999999999792</c:v>
                </c:pt>
                <c:pt idx="306" formatCode="General">
                  <c:v>3.049999999999979</c:v>
                </c:pt>
                <c:pt idx="307" formatCode="General">
                  <c:v>3.0599999999999787</c:v>
                </c:pt>
                <c:pt idx="308" formatCode="General">
                  <c:v>3.0699999999999785</c:v>
                </c:pt>
                <c:pt idx="309" formatCode="General">
                  <c:v>3.0799999999999783</c:v>
                </c:pt>
                <c:pt idx="310" formatCode="General">
                  <c:v>3.0899999999999781</c:v>
                </c:pt>
                <c:pt idx="311" formatCode="General">
                  <c:v>3.0999999999999779</c:v>
                </c:pt>
                <c:pt idx="312" formatCode="General">
                  <c:v>3.1099999999999777</c:v>
                </c:pt>
                <c:pt idx="313" formatCode="General">
                  <c:v>3.1199999999999775</c:v>
                </c:pt>
                <c:pt idx="314" formatCode="General">
                  <c:v>3.1299999999999772</c:v>
                </c:pt>
                <c:pt idx="315" formatCode="General">
                  <c:v>3.139999999999977</c:v>
                </c:pt>
                <c:pt idx="316" formatCode="General">
                  <c:v>3.1499999999999768</c:v>
                </c:pt>
                <c:pt idx="317" formatCode="General">
                  <c:v>3.1599999999999766</c:v>
                </c:pt>
                <c:pt idx="318" formatCode="General">
                  <c:v>3.1699999999999764</c:v>
                </c:pt>
                <c:pt idx="319" formatCode="General">
                  <c:v>3.1799999999999762</c:v>
                </c:pt>
                <c:pt idx="320" formatCode="General">
                  <c:v>3.189999999999976</c:v>
                </c:pt>
                <c:pt idx="321" formatCode="General">
                  <c:v>3.1999999999999758</c:v>
                </c:pt>
                <c:pt idx="322" formatCode="General">
                  <c:v>3.2099999999999755</c:v>
                </c:pt>
                <c:pt idx="323" formatCode="General">
                  <c:v>3.2199999999999753</c:v>
                </c:pt>
                <c:pt idx="324" formatCode="General">
                  <c:v>3.2299999999999751</c:v>
                </c:pt>
                <c:pt idx="325" formatCode="General">
                  <c:v>3.2399999999999749</c:v>
                </c:pt>
                <c:pt idx="326" formatCode="General">
                  <c:v>3.2499999999999747</c:v>
                </c:pt>
                <c:pt idx="327" formatCode="General">
                  <c:v>3.2599999999999745</c:v>
                </c:pt>
                <c:pt idx="328" formatCode="General">
                  <c:v>3.2699999999999743</c:v>
                </c:pt>
                <c:pt idx="329" formatCode="General">
                  <c:v>3.279999999999974</c:v>
                </c:pt>
                <c:pt idx="330" formatCode="General">
                  <c:v>3.2899999999999738</c:v>
                </c:pt>
                <c:pt idx="331" formatCode="General">
                  <c:v>3.2999999999999736</c:v>
                </c:pt>
                <c:pt idx="332" formatCode="General">
                  <c:v>3.3099999999999734</c:v>
                </c:pt>
                <c:pt idx="333" formatCode="General">
                  <c:v>3.3199999999999732</c:v>
                </c:pt>
                <c:pt idx="334" formatCode="General">
                  <c:v>3.329999999999973</c:v>
                </c:pt>
                <c:pt idx="335" formatCode="General">
                  <c:v>3.3399999999999728</c:v>
                </c:pt>
                <c:pt idx="336" formatCode="General">
                  <c:v>3.3499999999999726</c:v>
                </c:pt>
                <c:pt idx="337" formatCode="General">
                  <c:v>3.3599999999999723</c:v>
                </c:pt>
                <c:pt idx="338" formatCode="General">
                  <c:v>3.3699999999999721</c:v>
                </c:pt>
                <c:pt idx="339" formatCode="General">
                  <c:v>3.3799999999999719</c:v>
                </c:pt>
                <c:pt idx="340" formatCode="General">
                  <c:v>3.3899999999999717</c:v>
                </c:pt>
                <c:pt idx="341" formatCode="General">
                  <c:v>3.3999999999999715</c:v>
                </c:pt>
                <c:pt idx="342" formatCode="General">
                  <c:v>3.4099999999999713</c:v>
                </c:pt>
                <c:pt idx="343" formatCode="General">
                  <c:v>3.4199999999999711</c:v>
                </c:pt>
                <c:pt idx="344" formatCode="General">
                  <c:v>3.4299999999999708</c:v>
                </c:pt>
                <c:pt idx="345" formatCode="General">
                  <c:v>3.4399999999999706</c:v>
                </c:pt>
                <c:pt idx="346" formatCode="General">
                  <c:v>3.4499999999999704</c:v>
                </c:pt>
                <c:pt idx="347" formatCode="General">
                  <c:v>3.4599999999999702</c:v>
                </c:pt>
                <c:pt idx="348" formatCode="General">
                  <c:v>3.46999999999997</c:v>
                </c:pt>
                <c:pt idx="349" formatCode="General">
                  <c:v>3.4799999999999698</c:v>
                </c:pt>
                <c:pt idx="350" formatCode="General">
                  <c:v>3.4899999999999696</c:v>
                </c:pt>
                <c:pt idx="351" formatCode="General">
                  <c:v>3.4999999999999694</c:v>
                </c:pt>
                <c:pt idx="352" formatCode="General">
                  <c:v>3.5099999999999691</c:v>
                </c:pt>
                <c:pt idx="353" formatCode="General">
                  <c:v>3.5199999999999689</c:v>
                </c:pt>
                <c:pt idx="354" formatCode="General">
                  <c:v>3.5299999999999687</c:v>
                </c:pt>
                <c:pt idx="355" formatCode="General">
                  <c:v>3.5399999999999685</c:v>
                </c:pt>
                <c:pt idx="356" formatCode="General">
                  <c:v>3.5499999999999683</c:v>
                </c:pt>
                <c:pt idx="357" formatCode="General">
                  <c:v>3.5599999999999681</c:v>
                </c:pt>
                <c:pt idx="358" formatCode="General">
                  <c:v>3.5699999999999679</c:v>
                </c:pt>
                <c:pt idx="359" formatCode="General">
                  <c:v>3.5799999999999677</c:v>
                </c:pt>
                <c:pt idx="360" formatCode="General">
                  <c:v>3.5899999999999674</c:v>
                </c:pt>
                <c:pt idx="361" formatCode="General">
                  <c:v>3.5999999999999672</c:v>
                </c:pt>
                <c:pt idx="362" formatCode="General">
                  <c:v>3.609999999999967</c:v>
                </c:pt>
                <c:pt idx="363" formatCode="General">
                  <c:v>3.6199999999999668</c:v>
                </c:pt>
                <c:pt idx="364" formatCode="General">
                  <c:v>3.6299999999999666</c:v>
                </c:pt>
                <c:pt idx="365" formatCode="General">
                  <c:v>3.6399999999999664</c:v>
                </c:pt>
                <c:pt idx="366" formatCode="General">
                  <c:v>3.6499999999999662</c:v>
                </c:pt>
                <c:pt idx="367" formatCode="General">
                  <c:v>3.6599999999999659</c:v>
                </c:pt>
                <c:pt idx="368" formatCode="General">
                  <c:v>3.6699999999999657</c:v>
                </c:pt>
                <c:pt idx="369" formatCode="General">
                  <c:v>3.6799999999999655</c:v>
                </c:pt>
                <c:pt idx="370" formatCode="General">
                  <c:v>3.6899999999999653</c:v>
                </c:pt>
                <c:pt idx="371" formatCode="General">
                  <c:v>3.6999999999999651</c:v>
                </c:pt>
                <c:pt idx="372" formatCode="General">
                  <c:v>3.7099999999999649</c:v>
                </c:pt>
                <c:pt idx="373" formatCode="General">
                  <c:v>3.7199999999999647</c:v>
                </c:pt>
                <c:pt idx="374" formatCode="General">
                  <c:v>3.7299999999999645</c:v>
                </c:pt>
                <c:pt idx="375" formatCode="General">
                  <c:v>3.7399999999999642</c:v>
                </c:pt>
                <c:pt idx="376" formatCode="General">
                  <c:v>3.749999999999964</c:v>
                </c:pt>
                <c:pt idx="377" formatCode="General">
                  <c:v>3.7599999999999638</c:v>
                </c:pt>
                <c:pt idx="378" formatCode="General">
                  <c:v>3.7699999999999636</c:v>
                </c:pt>
                <c:pt idx="379" formatCode="General">
                  <c:v>3.7799999999999634</c:v>
                </c:pt>
                <c:pt idx="380" formatCode="General">
                  <c:v>3.7899999999999632</c:v>
                </c:pt>
                <c:pt idx="381" formatCode="General">
                  <c:v>3.799999999999963</c:v>
                </c:pt>
                <c:pt idx="382" formatCode="General">
                  <c:v>3.8099999999999627</c:v>
                </c:pt>
                <c:pt idx="383" formatCode="General">
                  <c:v>3.8199999999999625</c:v>
                </c:pt>
                <c:pt idx="384" formatCode="General">
                  <c:v>3.8299999999999623</c:v>
                </c:pt>
                <c:pt idx="385" formatCode="General">
                  <c:v>3.8399999999999621</c:v>
                </c:pt>
                <c:pt idx="386" formatCode="General">
                  <c:v>3.8499999999999619</c:v>
                </c:pt>
                <c:pt idx="387" formatCode="General">
                  <c:v>3.8599999999999617</c:v>
                </c:pt>
                <c:pt idx="388" formatCode="General">
                  <c:v>3.8699999999999615</c:v>
                </c:pt>
                <c:pt idx="389" formatCode="General">
                  <c:v>3.8799999999999613</c:v>
                </c:pt>
                <c:pt idx="390" formatCode="General">
                  <c:v>3.889999999999961</c:v>
                </c:pt>
                <c:pt idx="391" formatCode="General">
                  <c:v>3.8999999999999608</c:v>
                </c:pt>
                <c:pt idx="392" formatCode="General">
                  <c:v>3.9099999999999606</c:v>
                </c:pt>
                <c:pt idx="393" formatCode="General">
                  <c:v>3.9199999999999604</c:v>
                </c:pt>
                <c:pt idx="394" formatCode="General">
                  <c:v>3.9299999999999602</c:v>
                </c:pt>
                <c:pt idx="395" formatCode="General">
                  <c:v>3.93999999999996</c:v>
                </c:pt>
                <c:pt idx="396" formatCode="General">
                  <c:v>3.9499999999999598</c:v>
                </c:pt>
                <c:pt idx="397" formatCode="General">
                  <c:v>3.9599999999999596</c:v>
                </c:pt>
                <c:pt idx="398" formatCode="General">
                  <c:v>3.9699999999999593</c:v>
                </c:pt>
                <c:pt idx="399" formatCode="General">
                  <c:v>3.9799999999999591</c:v>
                </c:pt>
                <c:pt idx="400" formatCode="General">
                  <c:v>3.9899999999999589</c:v>
                </c:pt>
                <c:pt idx="401" formatCode="General">
                  <c:v>3.9999999999999587</c:v>
                </c:pt>
              </c:numCache>
            </c:numRef>
          </c:yVal>
          <c:smooth val="0"/>
        </c:ser>
        <c:ser>
          <c:idx val="7"/>
          <c:order val="7"/>
          <c:tx>
            <c:v>Bundslamshøjde scenarie 3</c:v>
          </c:tx>
          <c:spPr>
            <a:ln>
              <a:solidFill>
                <a:schemeClr val="accent6">
                  <a:lumMod val="50000"/>
                </a:schemeClr>
              </a:solidFill>
              <a:prstDash val="sysDot"/>
            </a:ln>
          </c:spPr>
          <c:marker>
            <c:symbol val="none"/>
          </c:marker>
          <c:xVal>
            <c:numRef>
              <c:f>'Beregninger scenarie 3'!$I$1538:$I$1939</c:f>
              <c:numCache>
                <c:formatCode>#,##0.00</c:formatCode>
                <c:ptCount val="402"/>
                <c:pt idx="0" formatCode="General">
                  <c:v>0</c:v>
                </c:pt>
                <c:pt idx="1">
                  <c:v>0</c:v>
                </c:pt>
                <c:pt idx="2">
                  <c:v>2.9037726389347556E-3</c:v>
                </c:pt>
                <c:pt idx="3">
                  <c:v>4.58835841924297E-3</c:v>
                </c:pt>
                <c:pt idx="4">
                  <c:v>5.9853310345588636E-3</c:v>
                </c:pt>
                <c:pt idx="5">
                  <c:v>7.2184720895701032E-3</c:v>
                </c:pt>
                <c:pt idx="6">
                  <c:v>8.3395743635466448E-3</c:v>
                </c:pt>
                <c:pt idx="7">
                  <c:v>9.3766997619085159E-3</c:v>
                </c:pt>
                <c:pt idx="8">
                  <c:v>1.0347273629161378E-2</c:v>
                </c:pt>
                <c:pt idx="9">
                  <c:v>1.1263088302060759E-2</c:v>
                </c:pt>
                <c:pt idx="10">
                  <c:v>1.2132614400526553E-2</c:v>
                </c:pt>
                <c:pt idx="11">
                  <c:v>1.2962209568068605E-2</c:v>
                </c:pt>
                <c:pt idx="12">
                  <c:v>1.3756809141612064E-2</c:v>
                </c:pt>
                <c:pt idx="13">
                  <c:v>1.4520348039068104E-2</c:v>
                </c:pt>
                <c:pt idx="14">
                  <c:v>1.525603229777521E-2</c:v>
                </c:pt>
                <c:pt idx="15">
                  <c:v>1.5966521368873852E-2</c:v>
                </c:pt>
                <c:pt idx="16">
                  <c:v>1.6654054826710746E-2</c:v>
                </c:pt>
                <c:pt idx="17">
                  <c:v>1.7320543049474772E-2</c:v>
                </c:pt>
                <c:pt idx="18">
                  <c:v>1.7967633748774914E-2</c:v>
                </c:pt>
                <c:pt idx="19">
                  <c:v>1.8596761838159736E-2</c:v>
                </c:pt>
                <c:pt idx="20">
                  <c:v>1.9209187518277038E-2</c:v>
                </c:pt>
                <c:pt idx="21">
                  <c:v>1.9806025845193202E-2</c:v>
                </c:pt>
                <c:pt idx="22">
                  <c:v>2.0388270023660011E-2</c:v>
                </c:pt>
                <c:pt idx="23">
                  <c:v>2.0956809997536303E-2</c:v>
                </c:pt>
                <c:pt idx="24">
                  <c:v>2.1512447461462452E-2</c:v>
                </c:pt>
                <c:pt idx="25">
                  <c:v>2.2055908111520469E-2</c:v>
                </c:pt>
                <c:pt idx="26">
                  <c:v>2.2587851739100641E-2</c:v>
                </c:pt>
                <c:pt idx="27">
                  <c:v>2.3108880620793536E-2</c:v>
                </c:pt>
                <c:pt idx="28">
                  <c:v>2.3619546548064741E-2</c:v>
                </c:pt>
                <c:pt idx="29">
                  <c:v>2.4120356760771604E-2</c:v>
                </c:pt>
                <c:pt idx="30">
                  <c:v>2.4611778989570274E-2</c:v>
                </c:pt>
                <c:pt idx="31">
                  <c:v>2.5094245768036403E-2</c:v>
                </c:pt>
                <c:pt idx="32">
                  <c:v>2.5568158141806699E-2</c:v>
                </c:pt>
                <c:pt idx="33">
                  <c:v>2.6033888876384723E-2</c:v>
                </c:pt>
                <c:pt idx="34">
                  <c:v>2.6491785245413846E-2</c:v>
                </c:pt>
                <c:pt idx="35">
                  <c:v>2.694217146574332E-2</c:v>
                </c:pt>
                <c:pt idx="36">
                  <c:v>2.7385350833440892E-2</c:v>
                </c:pt>
                <c:pt idx="37">
                  <c:v>2.7821607605254595E-2</c:v>
                </c:pt>
                <c:pt idx="38">
                  <c:v>2.8251208662320882E-2</c:v>
                </c:pt>
                <c:pt idx="39">
                  <c:v>2.8674404986719887E-2</c:v>
                </c:pt>
                <c:pt idx="40">
                  <c:v>2.9091432976464365E-2</c:v>
                </c:pt>
                <c:pt idx="41">
                  <c:v>2.9502515620426203E-2</c:v>
                </c:pt>
                <c:pt idx="42">
                  <c:v>2.9907863551360325E-2</c:v>
                </c:pt>
                <c:pt idx="43">
                  <c:v>3.030767599243343E-2</c:v>
                </c:pt>
                <c:pt idx="44">
                  <c:v>3.0702141610385331E-2</c:v>
                </c:pt>
                <c:pt idx="45">
                  <c:v>3.1091439286555902E-2</c:v>
                </c:pt>
                <c:pt idx="46">
                  <c:v>3.1475738815426382E-2</c:v>
                </c:pt>
                <c:pt idx="47">
                  <c:v>3.1855201538994349E-2</c:v>
                </c:pt>
                <c:pt idx="48">
                  <c:v>3.2229980924181154E-2</c:v>
                </c:pt>
                <c:pt idx="49">
                  <c:v>3.260022308952179E-2</c:v>
                </c:pt>
                <c:pt idx="50">
                  <c:v>3.29660672865816E-2</c:v>
                </c:pt>
                <c:pt idx="51">
                  <c:v>3.3327646340857019E-2</c:v>
                </c:pt>
                <c:pt idx="52">
                  <c:v>3.3685087056329339E-2</c:v>
                </c:pt>
                <c:pt idx="53">
                  <c:v>3.4038510587335674E-2</c:v>
                </c:pt>
                <c:pt idx="54">
                  <c:v>3.4388032780986358E-2</c:v>
                </c:pt>
                <c:pt idx="55">
                  <c:v>3.4733764492981795E-2</c:v>
                </c:pt>
                <c:pt idx="56">
                  <c:v>3.5075811879356801E-2</c:v>
                </c:pt>
                <c:pt idx="57">
                  <c:v>3.5414276666396301E-2</c:v>
                </c:pt>
                <c:pt idx="58">
                  <c:v>3.5749256400720388E-2</c:v>
                </c:pt>
                <c:pt idx="59">
                  <c:v>3.6080844681320376E-2</c:v>
                </c:pt>
                <c:pt idx="60">
                  <c:v>3.6409131375139084E-2</c:v>
                </c:pt>
                <c:pt idx="61">
                  <c:v>3.6734202817622255E-2</c:v>
                </c:pt>
                <c:pt idx="62">
                  <c:v>3.7056141999522112E-2</c:v>
                </c:pt>
                <c:pt idx="63">
                  <c:v>3.737502874110489E-2</c:v>
                </c:pt>
                <c:pt idx="64">
                  <c:v>3.7690939854800688E-2</c:v>
                </c:pt>
                <c:pt idx="65">
                  <c:v>3.8003949297232213E-2</c:v>
                </c:pt>
                <c:pt idx="66">
                  <c:v>3.8314128311469929E-2</c:v>
                </c:pt>
                <c:pt idx="67">
                  <c:v>3.8621545560280836E-2</c:v>
                </c:pt>
                <c:pt idx="68">
                  <c:v>3.8926267251067091E-2</c:v>
                </c:pt>
                <c:pt idx="69">
                  <c:v>3.9228357253127219E-2</c:v>
                </c:pt>
                <c:pt idx="70">
                  <c:v>3.9527877207815219E-2</c:v>
                </c:pt>
                <c:pt idx="71">
                  <c:v>3.9824886632122754E-2</c:v>
                </c:pt>
                <c:pt idx="72">
                  <c:v>4.0119443016162826E-2</c:v>
                </c:pt>
                <c:pt idx="73">
                  <c:v>4.0411601914992941E-2</c:v>
                </c:pt>
                <c:pt idx="74">
                  <c:v>4.0701417035178059E-2</c:v>
                </c:pt>
                <c:pt idx="75">
                  <c:v>4.0988940316460595E-2</c:v>
                </c:pt>
                <c:pt idx="76">
                  <c:v>4.1274222008874102E-2</c:v>
                </c:pt>
                <c:pt idx="77">
                  <c:v>4.1557310745610102E-2</c:v>
                </c:pt>
                <c:pt idx="78">
                  <c:v>4.1838253611922782E-2</c:v>
                </c:pt>
                <c:pt idx="79">
                  <c:v>4.2117096210333223E-2</c:v>
                </c:pt>
                <c:pt idx="80">
                  <c:v>4.2393882722375216E-2</c:v>
                </c:pt>
                <c:pt idx="81">
                  <c:v>4.266865596710534E-2</c:v>
                </c:pt>
                <c:pt idx="82">
                  <c:v>4.294145745658328E-2</c:v>
                </c:pt>
                <c:pt idx="83">
                  <c:v>4.3212327448513048E-2</c:v>
                </c:pt>
                <c:pt idx="84">
                  <c:v>4.3481304996221305E-2</c:v>
                </c:pt>
                <c:pt idx="85">
                  <c:v>4.374842799613634E-2</c:v>
                </c:pt>
                <c:pt idx="86">
                  <c:v>4.4013733232919204E-2</c:v>
                </c:pt>
                <c:pt idx="87">
                  <c:v>4.427725642238782E-2</c:v>
                </c:pt>
                <c:pt idx="88">
                  <c:v>4.4539032252364774E-2</c:v>
                </c:pt>
                <c:pt idx="89">
                  <c:v>4.4799094421570575E-2</c:v>
                </c:pt>
                <c:pt idx="90">
                  <c:v>4.5057475676675521E-2</c:v>
                </c:pt>
                <c:pt idx="91">
                  <c:v>4.531420784761566E-2</c:v>
                </c:pt>
                <c:pt idx="92">
                  <c:v>4.5569321881271309E-2</c:v>
                </c:pt>
                <c:pt idx="93">
                  <c:v>4.5822847873600005E-2</c:v>
                </c:pt>
                <c:pt idx="94">
                  <c:v>4.6074815100309398E-2</c:v>
                </c:pt>
                <c:pt idx="95">
                  <c:v>4.6325252046150504E-2</c:v>
                </c:pt>
                <c:pt idx="96">
                  <c:v>4.6574186432906103E-2</c:v>
                </c:pt>
                <c:pt idx="97">
                  <c:v>4.6821645246144517E-2</c:v>
                </c:pt>
                <c:pt idx="98">
                  <c:v>4.7067654760804552E-2</c:v>
                </c:pt>
                <c:pt idx="99">
                  <c:v>4.7312240565672986E-2</c:v>
                </c:pt>
                <c:pt idx="100">
                  <c:v>4.7555427586812755E-2</c:v>
                </c:pt>
                <c:pt idx="101">
                  <c:v>4.7797240109995774E-2</c:v>
                </c:pt>
                <c:pt idx="102">
                  <c:v>4.803770180219144E-2</c:v>
                </c:pt>
                <c:pt idx="103">
                  <c:v>4.8276835732158713E-2</c:v>
                </c:pt>
                <c:pt idx="104">
                  <c:v>4.8514664390186805E-2</c:v>
                </c:pt>
                <c:pt idx="105">
                  <c:v>4.8751209707026837E-2</c:v>
                </c:pt>
                <c:pt idx="106">
                  <c:v>4.8986493072054299E-2</c:v>
                </c:pt>
                <c:pt idx="107">
                  <c:v>4.9220535350700055E-2</c:v>
                </c:pt>
                <c:pt idx="108">
                  <c:v>4.9453356901184992E-2</c:v>
                </c:pt>
                <c:pt idx="109">
                  <c:v>4.9684977590592268E-2</c:v>
                </c:pt>
                <c:pt idx="110">
                  <c:v>4.991541681030804E-2</c:v>
                </c:pt>
                <c:pt idx="111">
                  <c:v>5.014469349086096E-2</c:v>
                </c:pt>
                <c:pt idx="112">
                  <c:v>5.0372826116188325E-2</c:v>
                </c:pt>
                <c:pt idx="113">
                  <c:v>5.0599832737355521E-2</c:v>
                </c:pt>
                <c:pt idx="114">
                  <c:v>5.0825730985753798E-2</c:v>
                </c:pt>
                <c:pt idx="115">
                  <c:v>5.1050538085800339E-2</c:v>
                </c:pt>
                <c:pt idx="116">
                  <c:v>5.1274270867163088E-2</c:v>
                </c:pt>
                <c:pt idx="117">
                  <c:v>5.1496945776531342E-2</c:v>
                </c:pt>
                <c:pt idx="118">
                  <c:v>5.1718578888952954E-2</c:v>
                </c:pt>
                <c:pt idx="119">
                  <c:v>5.1939185918756604E-2</c:v>
                </c:pt>
                <c:pt idx="120">
                  <c:v>5.2158782230077701E-2</c:v>
                </c:pt>
                <c:pt idx="121">
                  <c:v>5.2377382847005112E-2</c:v>
                </c:pt>
                <c:pt idx="122">
                  <c:v>5.2595002463364918E-2</c:v>
                </c:pt>
                <c:pt idx="123">
                  <c:v>5.2811655452156811E-2</c:v>
                </c:pt>
                <c:pt idx="124">
                  <c:v>5.30273558746579E-2</c:v>
                </c:pt>
                <c:pt idx="125">
                  <c:v>5.3242117489207957E-2</c:v>
                </c:pt>
                <c:pt idx="126">
                  <c:v>5.3455953759689326E-2</c:v>
                </c:pt>
                <c:pt idx="127">
                  <c:v>5.3668877863714243E-2</c:v>
                </c:pt>
                <c:pt idx="128">
                  <c:v>5.3880902700531683E-2</c:v>
                </c:pt>
                <c:pt idx="129">
                  <c:v>5.4092040898665095E-2</c:v>
                </c:pt>
                <c:pt idx="130">
                  <c:v>5.4302304823292069E-2</c:v>
                </c:pt>
                <c:pt idx="131">
                  <c:v>5.4511706583376229E-2</c:v>
                </c:pt>
                <c:pt idx="132">
                  <c:v>5.4720258038561363E-2</c:v>
                </c:pt>
                <c:pt idx="133">
                  <c:v>5.4927970805837278E-2</c:v>
                </c:pt>
                <c:pt idx="134">
                  <c:v>5.513485626598625E-2</c:v>
                </c:pt>
                <c:pt idx="135">
                  <c:v>5.5340925569818886E-2</c:v>
                </c:pt>
                <c:pt idx="136">
                  <c:v>5.554618964420735E-2</c:v>
                </c:pt>
                <c:pt idx="137">
                  <c:v>5.5750659197924095E-2</c:v>
                </c:pt>
                <c:pt idx="138">
                  <c:v>5.5954344727293229E-2</c:v>
                </c:pt>
                <c:pt idx="139">
                  <c:v>5.6157256521662133E-2</c:v>
                </c:pt>
                <c:pt idx="140">
                  <c:v>5.6359404668699514E-2</c:v>
                </c:pt>
                <c:pt idx="141">
                  <c:v>5.656079905952717E-2</c:v>
                </c:pt>
                <c:pt idx="142">
                  <c:v>5.6761449393691044E-2</c:v>
                </c:pt>
                <c:pt idx="143">
                  <c:v>5.6961365183978041E-2</c:v>
                </c:pt>
                <c:pt idx="144">
                  <c:v>5.7160555761083844E-2</c:v>
                </c:pt>
                <c:pt idx="145">
                  <c:v>5.7359030278137796E-2</c:v>
                </c:pt>
                <c:pt idx="146">
                  <c:v>5.755679771508939E-2</c:v>
                </c:pt>
                <c:pt idx="147">
                  <c:v>5.7753866882961975E-2</c:v>
                </c:pt>
                <c:pt idx="148">
                  <c:v>5.7950246427978053E-2</c:v>
                </c:pt>
                <c:pt idx="149">
                  <c:v>5.8145944835561056E-2</c:v>
                </c:pt>
                <c:pt idx="150">
                  <c:v>5.8340970434217834E-2</c:v>
                </c:pt>
                <c:pt idx="151">
                  <c:v>5.8535331399306084E-2</c:v>
                </c:pt>
                <c:pt idx="152">
                  <c:v>5.8729035756690882E-2</c:v>
                </c:pt>
                <c:pt idx="153">
                  <c:v>5.8922091386294083E-2</c:v>
                </c:pt>
                <c:pt idx="154">
                  <c:v>5.9114506025540442E-2</c:v>
                </c:pt>
                <c:pt idx="155">
                  <c:v>5.930628727270381E-2</c:v>
                </c:pt>
                <c:pt idx="156">
                  <c:v>5.9497442590157067E-2</c:v>
                </c:pt>
                <c:pt idx="157">
                  <c:v>5.9687979307529032E-2</c:v>
                </c:pt>
                <c:pt idx="158">
                  <c:v>5.9877904624771397E-2</c:v>
                </c:pt>
                <c:pt idx="159">
                  <c:v>6.0067225615138845E-2</c:v>
                </c:pt>
                <c:pt idx="160">
                  <c:v>6.0255949228085137E-2</c:v>
                </c:pt>
                <c:pt idx="161">
                  <c:v>6.0444082292078281E-2</c:v>
                </c:pt>
                <c:pt idx="162">
                  <c:v>6.0631631517337012E-2</c:v>
                </c:pt>
                <c:pt idx="163">
                  <c:v>6.0818603498491587E-2</c:v>
                </c:pt>
                <c:pt idx="164">
                  <c:v>6.1005004717171157E-2</c:v>
                </c:pt>
                <c:pt idx="165">
                  <c:v>6.1190841544520209E-2</c:v>
                </c:pt>
                <c:pt idx="166">
                  <c:v>6.1376120243646401E-2</c:v>
                </c:pt>
                <c:pt idx="167">
                  <c:v>6.1560846972001829E-2</c:v>
                </c:pt>
                <c:pt idx="168">
                  <c:v>6.1745027783700203E-2</c:v>
                </c:pt>
                <c:pt idx="169">
                  <c:v>6.1928668631771565E-2</c:v>
                </c:pt>
                <c:pt idx="170">
                  <c:v>6.2111775370357045E-2</c:v>
                </c:pt>
                <c:pt idx="171">
                  <c:v>6.229435375684491E-2</c:v>
                </c:pt>
                <c:pt idx="172">
                  <c:v>6.2476409453950402E-2</c:v>
                </c:pt>
                <c:pt idx="173">
                  <c:v>6.2657948031740712E-2</c:v>
                </c:pt>
                <c:pt idx="174">
                  <c:v>6.2838974969606942E-2</c:v>
                </c:pt>
                <c:pt idx="175">
                  <c:v>6.3019495658184668E-2</c:v>
                </c:pt>
                <c:pt idx="176">
                  <c:v>6.3199515401224704E-2</c:v>
                </c:pt>
                <c:pt idx="177">
                  <c:v>6.3379039417415656E-2</c:v>
                </c:pt>
                <c:pt idx="178">
                  <c:v>6.355807284215953E-2</c:v>
                </c:pt>
                <c:pt idx="179">
                  <c:v>6.3736620729302251E-2</c:v>
                </c:pt>
                <c:pt idx="180">
                  <c:v>6.3914688052819704E-2</c:v>
                </c:pt>
                <c:pt idx="181">
                  <c:v>6.4092279708461708E-2</c:v>
                </c:pt>
                <c:pt idx="182">
                  <c:v>6.4269400515354E-2</c:v>
                </c:pt>
                <c:pt idx="183">
                  <c:v>6.4446055217560486E-2</c:v>
                </c:pt>
                <c:pt idx="184">
                  <c:v>6.4622248485606257E-2</c:v>
                </c:pt>
                <c:pt idx="185">
                  <c:v>6.4797984917962972E-2</c:v>
                </c:pt>
                <c:pt idx="186">
                  <c:v>6.4973269042497311E-2</c:v>
                </c:pt>
                <c:pt idx="187">
                  <c:v>6.514810531788405E-2</c:v>
                </c:pt>
                <c:pt idx="188">
                  <c:v>6.5322498134984308E-2</c:v>
                </c:pt>
                <c:pt idx="189">
                  <c:v>6.5496451818190221E-2</c:v>
                </c:pt>
                <c:pt idx="190">
                  <c:v>6.5669970626737267E-2</c:v>
                </c:pt>
                <c:pt idx="191">
                  <c:v>6.5843058755984396E-2</c:v>
                </c:pt>
                <c:pt idx="192">
                  <c:v>6.6015720338663847E-2</c:v>
                </c:pt>
                <c:pt idx="193">
                  <c:v>6.61879594461008E-2</c:v>
                </c:pt>
                <c:pt idx="194">
                  <c:v>6.635978008940395E-2</c:v>
                </c:pt>
                <c:pt idx="195">
                  <c:v>6.6531186220627994E-2</c:v>
                </c:pt>
                <c:pt idx="196">
                  <c:v>6.6702181733908433E-2</c:v>
                </c:pt>
                <c:pt idx="197">
                  <c:v>6.6872770466570031E-2</c:v>
                </c:pt>
                <c:pt idx="198">
                  <c:v>6.7042956200208836E-2</c:v>
                </c:pt>
                <c:pt idx="199">
                  <c:v>6.7212742661749453E-2</c:v>
                </c:pt>
                <c:pt idx="200">
                  <c:v>6.7382133524477458E-2</c:v>
                </c:pt>
                <c:pt idx="201">
                  <c:v>6.7551132409048101E-2</c:v>
                </c:pt>
                <c:pt idx="202">
                  <c:v>6.7719742884471815E-2</c:v>
                </c:pt>
                <c:pt idx="203">
                  <c:v>6.7887968469077034E-2</c:v>
                </c:pt>
                <c:pt idx="204">
                  <c:v>6.8055812631451024E-2</c:v>
                </c:pt>
                <c:pt idx="205">
                  <c:v>6.8223278791359601E-2</c:v>
                </c:pt>
                <c:pt idx="206">
                  <c:v>6.8390370320645696E-2</c:v>
                </c:pt>
                <c:pt idx="207">
                  <c:v>6.8557090544107954E-2</c:v>
                </c:pt>
                <c:pt idx="208">
                  <c:v>6.8723442740359408E-2</c:v>
                </c:pt>
                <c:pt idx="209">
                  <c:v>6.8889430142667185E-2</c:v>
                </c:pt>
                <c:pt idx="210">
                  <c:v>6.9055055939773305E-2</c:v>
                </c:pt>
                <c:pt idx="211">
                  <c:v>6.9220323276697429E-2</c:v>
                </c:pt>
                <c:pt idx="212">
                  <c:v>6.938523525552201E-2</c:v>
                </c:pt>
                <c:pt idx="213">
                  <c:v>6.9549794936159828E-2</c:v>
                </c:pt>
                <c:pt idx="214">
                  <c:v>6.9714005337105103E-2</c:v>
                </c:pt>
                <c:pt idx="215">
                  <c:v>6.9877869436168055E-2</c:v>
                </c:pt>
                <c:pt idx="216">
                  <c:v>7.0041390171193485E-2</c:v>
                </c:pt>
                <c:pt idx="217">
                  <c:v>7.0204570440763989E-2</c:v>
                </c:pt>
                <c:pt idx="218">
                  <c:v>7.0367413104887797E-2</c:v>
                </c:pt>
                <c:pt idx="219">
                  <c:v>7.0529920985672082E-2</c:v>
                </c:pt>
                <c:pt idx="220">
                  <c:v>7.0692096867981655E-2</c:v>
                </c:pt>
                <c:pt idx="221">
                  <c:v>7.0853943500083963E-2</c:v>
                </c:pt>
                <c:pt idx="222">
                  <c:v>7.1015463594279973E-2</c:v>
                </c:pt>
                <c:pt idx="223">
                  <c:v>7.1176659827522235E-2</c:v>
                </c:pt>
                <c:pt idx="224">
                  <c:v>7.1337534842019448E-2</c:v>
                </c:pt>
                <c:pt idx="225">
                  <c:v>7.1498091245828774E-2</c:v>
                </c:pt>
                <c:pt idx="226">
                  <c:v>7.1658331613435586E-2</c:v>
                </c:pt>
                <c:pt idx="227">
                  <c:v>7.1818258486321146E-2</c:v>
                </c:pt>
                <c:pt idx="228">
                  <c:v>7.1977874373518616E-2</c:v>
                </c:pt>
                <c:pt idx="229">
                  <c:v>7.2137181752157567E-2</c:v>
                </c:pt>
                <c:pt idx="230">
                  <c:v>7.2296183067997261E-2</c:v>
                </c:pt>
                <c:pt idx="231">
                  <c:v>7.2454880735949037E-2</c:v>
                </c:pt>
                <c:pt idx="232">
                  <c:v>7.2613277140588156E-2</c:v>
                </c:pt>
                <c:pt idx="233">
                  <c:v>7.2771374636654895E-2</c:v>
                </c:pt>
                <c:pt idx="234">
                  <c:v>7.2929175549546116E-2</c:v>
                </c:pt>
                <c:pt idx="235">
                  <c:v>7.30866821757961E-2</c:v>
                </c:pt>
                <c:pt idx="236">
                  <c:v>7.3243896783548507E-2</c:v>
                </c:pt>
                <c:pt idx="237">
                  <c:v>7.3400821613018377E-2</c:v>
                </c:pt>
                <c:pt idx="238">
                  <c:v>7.3557458876945134E-2</c:v>
                </c:pt>
                <c:pt idx="239">
                  <c:v>7.3713810761036475E-2</c:v>
                </c:pt>
                <c:pt idx="240">
                  <c:v>7.3869879424403678E-2</c:v>
                </c:pt>
                <c:pt idx="241">
                  <c:v>7.4025666999987916E-2</c:v>
                </c:pt>
                <c:pt idx="242">
                  <c:v>7.4181175594978693E-2</c:v>
                </c:pt>
                <c:pt idx="243">
                  <c:v>7.4336407291223705E-2</c:v>
                </c:pt>
                <c:pt idx="244">
                  <c:v>7.4491364145630928E-2</c:v>
                </c:pt>
                <c:pt idx="245">
                  <c:v>7.4646048190562642E-2</c:v>
                </c:pt>
                <c:pt idx="246">
                  <c:v>7.4800461434222143E-2</c:v>
                </c:pt>
                <c:pt idx="247">
                  <c:v>7.4954605861032725E-2</c:v>
                </c:pt>
                <c:pt idx="248">
                  <c:v>7.5108483432009446E-2</c:v>
                </c:pt>
                <c:pt idx="249">
                  <c:v>7.5262096085123895E-2</c:v>
                </c:pt>
                <c:pt idx="250">
                  <c:v>7.5415445735661737E-2</c:v>
                </c:pt>
                <c:pt idx="251">
                  <c:v>7.5568534276573715E-2</c:v>
                </c:pt>
                <c:pt idx="252">
                  <c:v>7.5721363578819811E-2</c:v>
                </c:pt>
                <c:pt idx="253">
                  <c:v>7.5873935491706943E-2</c:v>
                </c:pt>
                <c:pt idx="254">
                  <c:v>7.6026251843220469E-2</c:v>
                </c:pt>
                <c:pt idx="255">
                  <c:v>7.617831444034906E-2</c:v>
                </c:pt>
                <c:pt idx="256">
                  <c:v>7.6330125069404064E-2</c:v>
                </c:pt>
                <c:pt idx="257">
                  <c:v>7.6481685496332316E-2</c:v>
                </c:pt>
                <c:pt idx="258">
                  <c:v>7.6632997467023664E-2</c:v>
                </c:pt>
                <c:pt idx="259">
                  <c:v>7.6784062707612413E-2</c:v>
                </c:pt>
                <c:pt idx="260">
                  <c:v>7.6934882924773421E-2</c:v>
                </c:pt>
                <c:pt idx="261">
                  <c:v>7.7085459806012682E-2</c:v>
                </c:pt>
                <c:pt idx="262">
                  <c:v>7.7235795019952549E-2</c:v>
                </c:pt>
                <c:pt idx="263">
                  <c:v>7.738589021661188E-2</c:v>
                </c:pt>
                <c:pt idx="264">
                  <c:v>7.753574702768086E-2</c:v>
                </c:pt>
                <c:pt idx="265">
                  <c:v>7.768536706679105E-2</c:v>
                </c:pt>
                <c:pt idx="266">
                  <c:v>7.7834751929780469E-2</c:v>
                </c:pt>
                <c:pt idx="267">
                  <c:v>7.7983903194953894E-2</c:v>
                </c:pt>
                <c:pt idx="268">
                  <c:v>7.8132822423338397E-2</c:v>
                </c:pt>
                <c:pt idx="269">
                  <c:v>7.8281511158934503E-2</c:v>
                </c:pt>
                <c:pt idx="270">
                  <c:v>7.8429970928962742E-2</c:v>
                </c:pt>
                <c:pt idx="271">
                  <c:v>7.857820324410579E-2</c:v>
                </c:pt>
                <c:pt idx="272">
                  <c:v>7.8726209598746349E-2</c:v>
                </c:pt>
                <c:pt idx="273">
                  <c:v>7.8873991471200944E-2</c:v>
                </c:pt>
                <c:pt idx="274">
                  <c:v>7.9021550323949294E-2</c:v>
                </c:pt>
                <c:pt idx="275">
                  <c:v>7.9168887603860053E-2</c:v>
                </c:pt>
                <c:pt idx="276">
                  <c:v>7.9316004742412322E-2</c:v>
                </c:pt>
                <c:pt idx="277">
                  <c:v>7.946290315591327E-2</c:v>
                </c:pt>
                <c:pt idx="278">
                  <c:v>7.9609584245712253E-2</c:v>
                </c:pt>
                <c:pt idx="279">
                  <c:v>7.9756049398410911E-2</c:v>
                </c:pt>
                <c:pt idx="280">
                  <c:v>7.9902299986069833E-2</c:v>
                </c:pt>
                <c:pt idx="281">
                  <c:v>8.0048337366411579E-2</c:v>
                </c:pt>
                <c:pt idx="282">
                  <c:v>8.0194162883020198E-2</c:v>
                </c:pt>
                <c:pt idx="283">
                  <c:v>8.0339777865537407E-2</c:v>
                </c:pt>
                <c:pt idx="284">
                  <c:v>8.0485183629855434E-2</c:v>
                </c:pt>
                <c:pt idx="285">
                  <c:v>8.0630381478306395E-2</c:v>
                </c:pt>
                <c:pt idx="286">
                  <c:v>8.0775372699848691E-2</c:v>
                </c:pt>
                <c:pt idx="287">
                  <c:v>8.0920158570250131E-2</c:v>
                </c:pt>
                <c:pt idx="288">
                  <c:v>8.1064740352268044E-2</c:v>
                </c:pt>
                <c:pt idx="289">
                  <c:v>8.1209119295826235E-2</c:v>
                </c:pt>
                <c:pt idx="290">
                  <c:v>8.1353296638189104E-2</c:v>
                </c:pt>
                <c:pt idx="291">
                  <c:v>8.1497273604132864E-2</c:v>
                </c:pt>
                <c:pt idx="292">
                  <c:v>8.1641051406113746E-2</c:v>
                </c:pt>
                <c:pt idx="293">
                  <c:v>8.1784631244433664E-2</c:v>
                </c:pt>
                <c:pt idx="294">
                  <c:v>8.1928014307402902E-2</c:v>
                </c:pt>
                <c:pt idx="295">
                  <c:v>8.2071201771500249E-2</c:v>
                </c:pt>
                <c:pt idx="296">
                  <c:v>8.2214194801530527E-2</c:v>
                </c:pt>
                <c:pt idx="297">
                  <c:v>8.2356994550779397E-2</c:v>
                </c:pt>
                <c:pt idx="298">
                  <c:v>8.2499602161165808E-2</c:v>
                </c:pt>
                <c:pt idx="299">
                  <c:v>8.2642018763391764E-2</c:v>
                </c:pt>
                <c:pt idx="300">
                  <c:v>8.2784245477089916E-2</c:v>
                </c:pt>
                <c:pt idx="301">
                  <c:v>8.2926283410968513E-2</c:v>
                </c:pt>
                <c:pt idx="302">
                  <c:v>8.3068133662954138E-2</c:v>
                </c:pt>
                <c:pt idx="303">
                  <c:v>8.3209797320332138E-2</c:v>
                </c:pt>
                <c:pt idx="304">
                  <c:v>8.3351275459884813E-2</c:v>
                </c:pt>
                <c:pt idx="305">
                  <c:v>8.3492569148027329E-2</c:v>
                </c:pt>
                <c:pt idx="306">
                  <c:v>8.3633679440941508E-2</c:v>
                </c:pt>
                <c:pt idx="307">
                  <c:v>8.3774607384707517E-2</c:v>
                </c:pt>
                <c:pt idx="308">
                  <c:v>8.3915354015433388E-2</c:v>
                </c:pt>
                <c:pt idx="309">
                  <c:v>8.4055920359382585E-2</c:v>
                </c:pt>
                <c:pt idx="310">
                  <c:v>8.4196307433099499E-2</c:v>
                </c:pt>
                <c:pt idx="311">
                  <c:v>8.433651624353293E-2</c:v>
                </c:pt>
                <c:pt idx="312">
                  <c:v>8.4476547788157802E-2</c:v>
                </c:pt>
                <c:pt idx="313">
                  <c:v>8.4616403055094713E-2</c:v>
                </c:pt>
                <c:pt idx="314">
                  <c:v>8.4756083023227916E-2</c:v>
                </c:pt>
                <c:pt idx="315">
                  <c:v>8.4895588662321164E-2</c:v>
                </c:pt>
                <c:pt idx="316">
                  <c:v>8.5034920933132044E-2</c:v>
                </c:pt>
                <c:pt idx="317">
                  <c:v>8.5174080787524406E-2</c:v>
                </c:pt>
                <c:pt idx="318">
                  <c:v>8.5313069168578934E-2</c:v>
                </c:pt>
                <c:pt idx="319">
                  <c:v>8.5451887010702304E-2</c:v>
                </c:pt>
                <c:pt idx="320">
                  <c:v>8.559053523973445E-2</c:v>
                </c:pt>
                <c:pt idx="321">
                  <c:v>8.5729014773054224E-2</c:v>
                </c:pt>
                <c:pt idx="322">
                  <c:v>8.5867326519683609E-2</c:v>
                </c:pt>
                <c:pt idx="323">
                  <c:v>8.6005471380390081E-2</c:v>
                </c:pt>
                <c:pt idx="324">
                  <c:v>8.614345024778762E-2</c:v>
                </c:pt>
                <c:pt idx="325">
                  <c:v>8.6281264006436112E-2</c:v>
                </c:pt>
                <c:pt idx="326">
                  <c:v>8.6418913532939318E-2</c:v>
                </c:pt>
                <c:pt idx="327">
                  <c:v>8.6556399696041328E-2</c:v>
                </c:pt>
                <c:pt idx="328">
                  <c:v>8.66937233567215E-2</c:v>
                </c:pt>
                <c:pt idx="329">
                  <c:v>8.6830885368288133E-2</c:v>
                </c:pt>
                <c:pt idx="330">
                  <c:v>8.6967886576470671E-2</c:v>
                </c:pt>
                <c:pt idx="331">
                  <c:v>8.7104727819510383E-2</c:v>
                </c:pt>
                <c:pt idx="332">
                  <c:v>8.7241409928250108E-2</c:v>
                </c:pt>
                <c:pt idx="333">
                  <c:v>8.7377933726222157E-2</c:v>
                </c:pt>
                <c:pt idx="334">
                  <c:v>8.7514300029735315E-2</c:v>
                </c:pt>
                <c:pt idx="335">
                  <c:v>8.7650509647960367E-2</c:v>
                </c:pt>
                <c:pt idx="336">
                  <c:v>8.7786563383014535E-2</c:v>
                </c:pt>
                <c:pt idx="337">
                  <c:v>8.7922462030044418E-2</c:v>
                </c:pt>
                <c:pt idx="338">
                  <c:v>8.8058206377308018E-2</c:v>
                </c:pt>
                <c:pt idx="339">
                  <c:v>8.8193797206255337E-2</c:v>
                </c:pt>
                <c:pt idx="340">
                  <c:v>8.8329235291607952E-2</c:v>
                </c:pt>
                <c:pt idx="341">
                  <c:v>8.8464521401437388E-2</c:v>
                </c:pt>
                <c:pt idx="342">
                  <c:v>8.859965629724241E-2</c:v>
                </c:pt>
                <c:pt idx="343">
                  <c:v>8.8734640734025039E-2</c:v>
                </c:pt>
                <c:pt idx="344">
                  <c:v>8.8869475460365721E-2</c:v>
                </c:pt>
                <c:pt idx="345">
                  <c:v>8.9004161218497288E-2</c:v>
                </c:pt>
                <c:pt idx="346">
                  <c:v>8.9138698744377742E-2</c:v>
                </c:pt>
                <c:pt idx="347">
                  <c:v>8.927308876776234E-2</c:v>
                </c:pt>
                <c:pt idx="348">
                  <c:v>8.9407332012274271E-2</c:v>
                </c:pt>
                <c:pt idx="349">
                  <c:v>8.9541429195474601E-2</c:v>
                </c:pt>
                <c:pt idx="350">
                  <c:v>8.9675381028931134E-2</c:v>
                </c:pt>
                <c:pt idx="351">
                  <c:v>8.9809188218286373E-2</c:v>
                </c:pt>
                <c:pt idx="352">
                  <c:v>8.9942851463324272E-2</c:v>
                </c:pt>
                <c:pt idx="353">
                  <c:v>9.0076371458036528E-2</c:v>
                </c:pt>
                <c:pt idx="354">
                  <c:v>9.0209748890687433E-2</c:v>
                </c:pt>
                <c:pt idx="355">
                  <c:v>9.0342984443878144E-2</c:v>
                </c:pt>
                <c:pt idx="356">
                  <c:v>9.0476078794610046E-2</c:v>
                </c:pt>
                <c:pt idx="357">
                  <c:v>9.0609032614347024E-2</c:v>
                </c:pt>
                <c:pt idx="358">
                  <c:v>9.0741846569077134E-2</c:v>
                </c:pt>
                <c:pt idx="359">
                  <c:v>9.0874521319373208E-2</c:v>
                </c:pt>
                <c:pt idx="360">
                  <c:v>9.1007057520452822E-2</c:v>
                </c:pt>
                <c:pt idx="361">
                  <c:v>9.1139455822237272E-2</c:v>
                </c:pt>
                <c:pt idx="362">
                  <c:v>9.1271716869409811E-2</c:v>
                </c:pt>
                <c:pt idx="363">
                  <c:v>9.1403841301473179E-2</c:v>
                </c:pt>
                <c:pt idx="364">
                  <c:v>9.1535829752806094E-2</c:v>
                </c:pt>
                <c:pt idx="365">
                  <c:v>9.1667682852719395E-2</c:v>
                </c:pt>
                <c:pt idx="366">
                  <c:v>9.179940122551089E-2</c:v>
                </c:pt>
                <c:pt idx="367">
                  <c:v>9.1930985490520006E-2</c:v>
                </c:pt>
                <c:pt idx="368">
                  <c:v>9.2062436262181246E-2</c:v>
                </c:pt>
                <c:pt idx="369">
                  <c:v>9.2193754150077342E-2</c:v>
                </c:pt>
                <c:pt idx="370">
                  <c:v>9.2324939758991212E-2</c:v>
                </c:pt>
                <c:pt idx="371">
                  <c:v>9.2455993688957724E-2</c:v>
                </c:pt>
                <c:pt idx="372">
                  <c:v>9.2586916535314465E-2</c:v>
                </c:pt>
                <c:pt idx="373">
                  <c:v>9.2717708888751804E-2</c:v>
                </c:pt>
                <c:pt idx="374">
                  <c:v>9.2848371335362612E-2</c:v>
                </c:pt>
                <c:pt idx="375">
                  <c:v>9.2978904456690839E-2</c:v>
                </c:pt>
                <c:pt idx="376">
                  <c:v>9.3109308829779983E-2</c:v>
                </c:pt>
                <c:pt idx="377">
                  <c:v>9.323958502722042E-2</c:v>
                </c:pt>
                <c:pt idx="378">
                  <c:v>9.3369733617196513E-2</c:v>
                </c:pt>
                <c:pt idx="379">
                  <c:v>9.3499755163532858E-2</c:v>
                </c:pt>
                <c:pt idx="380">
                  <c:v>9.3629650225740019E-2</c:v>
                </c:pt>
                <c:pt idx="381">
                  <c:v>9.3759419359059654E-2</c:v>
                </c:pt>
                <c:pt idx="382">
                  <c:v>9.3889063114509078E-2</c:v>
                </c:pt>
                <c:pt idx="383">
                  <c:v>9.4018582038925116E-2</c:v>
                </c:pt>
                <c:pt idx="384">
                  <c:v>9.4147976675007683E-2</c:v>
                </c:pt>
                <c:pt idx="385">
                  <c:v>9.4277247561362396E-2</c:v>
                </c:pt>
                <c:pt idx="386">
                  <c:v>9.4406395232543003E-2</c:v>
                </c:pt>
                <c:pt idx="387">
                  <c:v>9.4535420219093114E-2</c:v>
                </c:pt>
                <c:pt idx="388">
                  <c:v>9.4664323047587262E-2</c:v>
                </c:pt>
                <c:pt idx="389">
                  <c:v>9.4793104240671763E-2</c:v>
                </c:pt>
                <c:pt idx="390">
                  <c:v>9.4921764317104682E-2</c:v>
                </c:pt>
                <c:pt idx="391">
                  <c:v>9.5050303791795646E-2</c:v>
                </c:pt>
                <c:pt idx="392">
                  <c:v>9.5178723175844845E-2</c:v>
                </c:pt>
                <c:pt idx="393">
                  <c:v>9.5307022976581821E-2</c:v>
                </c:pt>
                <c:pt idx="394">
                  <c:v>9.5435203697603388E-2</c:v>
                </c:pt>
                <c:pt idx="395">
                  <c:v>9.5563265838811626E-2</c:v>
                </c:pt>
                <c:pt idx="396">
                  <c:v>9.5691209896450746E-2</c:v>
                </c:pt>
                <c:pt idx="397">
                  <c:v>9.5819036363144122E-2</c:v>
                </c:pt>
                <c:pt idx="398">
                  <c:v>9.5946745727930327E-2</c:v>
                </c:pt>
                <c:pt idx="399">
                  <c:v>9.6074338476299148E-2</c:v>
                </c:pt>
                <c:pt idx="400">
                  <c:v>9.6201815090226739E-2</c:v>
                </c:pt>
                <c:pt idx="401">
                  <c:v>9.6329176048210799E-2</c:v>
                </c:pt>
              </c:numCache>
            </c:numRef>
          </c:xVal>
          <c:yVal>
            <c:numRef>
              <c:f>'Beregninger scenarie 3'!$L$1538:$L$1939</c:f>
              <c:numCache>
                <c:formatCode>0.00</c:formatCode>
                <c:ptCount val="4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yVal>
          <c:smooth val="0"/>
        </c:ser>
        <c:ser>
          <c:idx val="8"/>
          <c:order val="8"/>
          <c:tx>
            <c:v>Vandspejlshøjde scenarie 3</c:v>
          </c:tx>
          <c:spPr>
            <a:ln>
              <a:solidFill>
                <a:srgbClr val="0070C0"/>
              </a:solidFill>
              <a:prstDash val="sysDot"/>
            </a:ln>
          </c:spPr>
          <c:marker>
            <c:symbol val="none"/>
          </c:marker>
          <c:xVal>
            <c:numRef>
              <c:f>'Beregninger scenarie 3'!$I$1538:$I$1939</c:f>
              <c:numCache>
                <c:formatCode>#,##0.00</c:formatCode>
                <c:ptCount val="402"/>
                <c:pt idx="0" formatCode="General">
                  <c:v>0</c:v>
                </c:pt>
                <c:pt idx="1">
                  <c:v>0</c:v>
                </c:pt>
                <c:pt idx="2">
                  <c:v>2.9037726389347556E-3</c:v>
                </c:pt>
                <c:pt idx="3">
                  <c:v>4.58835841924297E-3</c:v>
                </c:pt>
                <c:pt idx="4">
                  <c:v>5.9853310345588636E-3</c:v>
                </c:pt>
                <c:pt idx="5">
                  <c:v>7.2184720895701032E-3</c:v>
                </c:pt>
                <c:pt idx="6">
                  <c:v>8.3395743635466448E-3</c:v>
                </c:pt>
                <c:pt idx="7">
                  <c:v>9.3766997619085159E-3</c:v>
                </c:pt>
                <c:pt idx="8">
                  <c:v>1.0347273629161378E-2</c:v>
                </c:pt>
                <c:pt idx="9">
                  <c:v>1.1263088302060759E-2</c:v>
                </c:pt>
                <c:pt idx="10">
                  <c:v>1.2132614400526553E-2</c:v>
                </c:pt>
                <c:pt idx="11">
                  <c:v>1.2962209568068605E-2</c:v>
                </c:pt>
                <c:pt idx="12">
                  <c:v>1.3756809141612064E-2</c:v>
                </c:pt>
                <c:pt idx="13">
                  <c:v>1.4520348039068104E-2</c:v>
                </c:pt>
                <c:pt idx="14">
                  <c:v>1.525603229777521E-2</c:v>
                </c:pt>
                <c:pt idx="15">
                  <c:v>1.5966521368873852E-2</c:v>
                </c:pt>
                <c:pt idx="16">
                  <c:v>1.6654054826710746E-2</c:v>
                </c:pt>
                <c:pt idx="17">
                  <c:v>1.7320543049474772E-2</c:v>
                </c:pt>
                <c:pt idx="18">
                  <c:v>1.7967633748774914E-2</c:v>
                </c:pt>
                <c:pt idx="19">
                  <c:v>1.8596761838159736E-2</c:v>
                </c:pt>
                <c:pt idx="20">
                  <c:v>1.9209187518277038E-2</c:v>
                </c:pt>
                <c:pt idx="21">
                  <c:v>1.9806025845193202E-2</c:v>
                </c:pt>
                <c:pt idx="22">
                  <c:v>2.0388270023660011E-2</c:v>
                </c:pt>
                <c:pt idx="23">
                  <c:v>2.0956809997536303E-2</c:v>
                </c:pt>
                <c:pt idx="24">
                  <c:v>2.1512447461462452E-2</c:v>
                </c:pt>
                <c:pt idx="25">
                  <c:v>2.2055908111520469E-2</c:v>
                </c:pt>
                <c:pt idx="26">
                  <c:v>2.2587851739100641E-2</c:v>
                </c:pt>
                <c:pt idx="27">
                  <c:v>2.3108880620793536E-2</c:v>
                </c:pt>
                <c:pt idx="28">
                  <c:v>2.3619546548064741E-2</c:v>
                </c:pt>
                <c:pt idx="29">
                  <c:v>2.4120356760771604E-2</c:v>
                </c:pt>
                <c:pt idx="30">
                  <c:v>2.4611778989570274E-2</c:v>
                </c:pt>
                <c:pt idx="31">
                  <c:v>2.5094245768036403E-2</c:v>
                </c:pt>
                <c:pt idx="32">
                  <c:v>2.5568158141806699E-2</c:v>
                </c:pt>
                <c:pt idx="33">
                  <c:v>2.6033888876384723E-2</c:v>
                </c:pt>
                <c:pt idx="34">
                  <c:v>2.6491785245413846E-2</c:v>
                </c:pt>
                <c:pt idx="35">
                  <c:v>2.694217146574332E-2</c:v>
                </c:pt>
                <c:pt idx="36">
                  <c:v>2.7385350833440892E-2</c:v>
                </c:pt>
                <c:pt idx="37">
                  <c:v>2.7821607605254595E-2</c:v>
                </c:pt>
                <c:pt idx="38">
                  <c:v>2.8251208662320882E-2</c:v>
                </c:pt>
                <c:pt idx="39">
                  <c:v>2.8674404986719887E-2</c:v>
                </c:pt>
                <c:pt idx="40">
                  <c:v>2.9091432976464365E-2</c:v>
                </c:pt>
                <c:pt idx="41">
                  <c:v>2.9502515620426203E-2</c:v>
                </c:pt>
                <c:pt idx="42">
                  <c:v>2.9907863551360325E-2</c:v>
                </c:pt>
                <c:pt idx="43">
                  <c:v>3.030767599243343E-2</c:v>
                </c:pt>
                <c:pt idx="44">
                  <c:v>3.0702141610385331E-2</c:v>
                </c:pt>
                <c:pt idx="45">
                  <c:v>3.1091439286555902E-2</c:v>
                </c:pt>
                <c:pt idx="46">
                  <c:v>3.1475738815426382E-2</c:v>
                </c:pt>
                <c:pt idx="47">
                  <c:v>3.1855201538994349E-2</c:v>
                </c:pt>
                <c:pt idx="48">
                  <c:v>3.2229980924181154E-2</c:v>
                </c:pt>
                <c:pt idx="49">
                  <c:v>3.260022308952179E-2</c:v>
                </c:pt>
                <c:pt idx="50">
                  <c:v>3.29660672865816E-2</c:v>
                </c:pt>
                <c:pt idx="51">
                  <c:v>3.3327646340857019E-2</c:v>
                </c:pt>
                <c:pt idx="52">
                  <c:v>3.3685087056329339E-2</c:v>
                </c:pt>
                <c:pt idx="53">
                  <c:v>3.4038510587335674E-2</c:v>
                </c:pt>
                <c:pt idx="54">
                  <c:v>3.4388032780986358E-2</c:v>
                </c:pt>
                <c:pt idx="55">
                  <c:v>3.4733764492981795E-2</c:v>
                </c:pt>
                <c:pt idx="56">
                  <c:v>3.5075811879356801E-2</c:v>
                </c:pt>
                <c:pt idx="57">
                  <c:v>3.5414276666396301E-2</c:v>
                </c:pt>
                <c:pt idx="58">
                  <c:v>3.5749256400720388E-2</c:v>
                </c:pt>
                <c:pt idx="59">
                  <c:v>3.6080844681320376E-2</c:v>
                </c:pt>
                <c:pt idx="60">
                  <c:v>3.6409131375139084E-2</c:v>
                </c:pt>
                <c:pt idx="61">
                  <c:v>3.6734202817622255E-2</c:v>
                </c:pt>
                <c:pt idx="62">
                  <c:v>3.7056141999522112E-2</c:v>
                </c:pt>
                <c:pt idx="63">
                  <c:v>3.737502874110489E-2</c:v>
                </c:pt>
                <c:pt idx="64">
                  <c:v>3.7690939854800688E-2</c:v>
                </c:pt>
                <c:pt idx="65">
                  <c:v>3.8003949297232213E-2</c:v>
                </c:pt>
                <c:pt idx="66">
                  <c:v>3.8314128311469929E-2</c:v>
                </c:pt>
                <c:pt idx="67">
                  <c:v>3.8621545560280836E-2</c:v>
                </c:pt>
                <c:pt idx="68">
                  <c:v>3.8926267251067091E-2</c:v>
                </c:pt>
                <c:pt idx="69">
                  <c:v>3.9228357253127219E-2</c:v>
                </c:pt>
                <c:pt idx="70">
                  <c:v>3.9527877207815219E-2</c:v>
                </c:pt>
                <c:pt idx="71">
                  <c:v>3.9824886632122754E-2</c:v>
                </c:pt>
                <c:pt idx="72">
                  <c:v>4.0119443016162826E-2</c:v>
                </c:pt>
                <c:pt idx="73">
                  <c:v>4.0411601914992941E-2</c:v>
                </c:pt>
                <c:pt idx="74">
                  <c:v>4.0701417035178059E-2</c:v>
                </c:pt>
                <c:pt idx="75">
                  <c:v>4.0988940316460595E-2</c:v>
                </c:pt>
                <c:pt idx="76">
                  <c:v>4.1274222008874102E-2</c:v>
                </c:pt>
                <c:pt idx="77">
                  <c:v>4.1557310745610102E-2</c:v>
                </c:pt>
                <c:pt idx="78">
                  <c:v>4.1838253611922782E-2</c:v>
                </c:pt>
                <c:pt idx="79">
                  <c:v>4.2117096210333223E-2</c:v>
                </c:pt>
                <c:pt idx="80">
                  <c:v>4.2393882722375216E-2</c:v>
                </c:pt>
                <c:pt idx="81">
                  <c:v>4.266865596710534E-2</c:v>
                </c:pt>
                <c:pt idx="82">
                  <c:v>4.294145745658328E-2</c:v>
                </c:pt>
                <c:pt idx="83">
                  <c:v>4.3212327448513048E-2</c:v>
                </c:pt>
                <c:pt idx="84">
                  <c:v>4.3481304996221305E-2</c:v>
                </c:pt>
                <c:pt idx="85">
                  <c:v>4.374842799613634E-2</c:v>
                </c:pt>
                <c:pt idx="86">
                  <c:v>4.4013733232919204E-2</c:v>
                </c:pt>
                <c:pt idx="87">
                  <c:v>4.427725642238782E-2</c:v>
                </c:pt>
                <c:pt idx="88">
                  <c:v>4.4539032252364774E-2</c:v>
                </c:pt>
                <c:pt idx="89">
                  <c:v>4.4799094421570575E-2</c:v>
                </c:pt>
                <c:pt idx="90">
                  <c:v>4.5057475676675521E-2</c:v>
                </c:pt>
                <c:pt idx="91">
                  <c:v>4.531420784761566E-2</c:v>
                </c:pt>
                <c:pt idx="92">
                  <c:v>4.5569321881271309E-2</c:v>
                </c:pt>
                <c:pt idx="93">
                  <c:v>4.5822847873600005E-2</c:v>
                </c:pt>
                <c:pt idx="94">
                  <c:v>4.6074815100309398E-2</c:v>
                </c:pt>
                <c:pt idx="95">
                  <c:v>4.6325252046150504E-2</c:v>
                </c:pt>
                <c:pt idx="96">
                  <c:v>4.6574186432906103E-2</c:v>
                </c:pt>
                <c:pt idx="97">
                  <c:v>4.6821645246144517E-2</c:v>
                </c:pt>
                <c:pt idx="98">
                  <c:v>4.7067654760804552E-2</c:v>
                </c:pt>
                <c:pt idx="99">
                  <c:v>4.7312240565672986E-2</c:v>
                </c:pt>
                <c:pt idx="100">
                  <c:v>4.7555427586812755E-2</c:v>
                </c:pt>
                <c:pt idx="101">
                  <c:v>4.7797240109995774E-2</c:v>
                </c:pt>
                <c:pt idx="102">
                  <c:v>4.803770180219144E-2</c:v>
                </c:pt>
                <c:pt idx="103">
                  <c:v>4.8276835732158713E-2</c:v>
                </c:pt>
                <c:pt idx="104">
                  <c:v>4.8514664390186805E-2</c:v>
                </c:pt>
                <c:pt idx="105">
                  <c:v>4.8751209707026837E-2</c:v>
                </c:pt>
                <c:pt idx="106">
                  <c:v>4.8986493072054299E-2</c:v>
                </c:pt>
                <c:pt idx="107">
                  <c:v>4.9220535350700055E-2</c:v>
                </c:pt>
                <c:pt idx="108">
                  <c:v>4.9453356901184992E-2</c:v>
                </c:pt>
                <c:pt idx="109">
                  <c:v>4.9684977590592268E-2</c:v>
                </c:pt>
                <c:pt idx="110">
                  <c:v>4.991541681030804E-2</c:v>
                </c:pt>
                <c:pt idx="111">
                  <c:v>5.014469349086096E-2</c:v>
                </c:pt>
                <c:pt idx="112">
                  <c:v>5.0372826116188325E-2</c:v>
                </c:pt>
                <c:pt idx="113">
                  <c:v>5.0599832737355521E-2</c:v>
                </c:pt>
                <c:pt idx="114">
                  <c:v>5.0825730985753798E-2</c:v>
                </c:pt>
                <c:pt idx="115">
                  <c:v>5.1050538085800339E-2</c:v>
                </c:pt>
                <c:pt idx="116">
                  <c:v>5.1274270867163088E-2</c:v>
                </c:pt>
                <c:pt idx="117">
                  <c:v>5.1496945776531342E-2</c:v>
                </c:pt>
                <c:pt idx="118">
                  <c:v>5.1718578888952954E-2</c:v>
                </c:pt>
                <c:pt idx="119">
                  <c:v>5.1939185918756604E-2</c:v>
                </c:pt>
                <c:pt idx="120">
                  <c:v>5.2158782230077701E-2</c:v>
                </c:pt>
                <c:pt idx="121">
                  <c:v>5.2377382847005112E-2</c:v>
                </c:pt>
                <c:pt idx="122">
                  <c:v>5.2595002463364918E-2</c:v>
                </c:pt>
                <c:pt idx="123">
                  <c:v>5.2811655452156811E-2</c:v>
                </c:pt>
                <c:pt idx="124">
                  <c:v>5.30273558746579E-2</c:v>
                </c:pt>
                <c:pt idx="125">
                  <c:v>5.3242117489207957E-2</c:v>
                </c:pt>
                <c:pt idx="126">
                  <c:v>5.3455953759689326E-2</c:v>
                </c:pt>
                <c:pt idx="127">
                  <c:v>5.3668877863714243E-2</c:v>
                </c:pt>
                <c:pt idx="128">
                  <c:v>5.3880902700531683E-2</c:v>
                </c:pt>
                <c:pt idx="129">
                  <c:v>5.4092040898665095E-2</c:v>
                </c:pt>
                <c:pt idx="130">
                  <c:v>5.4302304823292069E-2</c:v>
                </c:pt>
                <c:pt idx="131">
                  <c:v>5.4511706583376229E-2</c:v>
                </c:pt>
                <c:pt idx="132">
                  <c:v>5.4720258038561363E-2</c:v>
                </c:pt>
                <c:pt idx="133">
                  <c:v>5.4927970805837278E-2</c:v>
                </c:pt>
                <c:pt idx="134">
                  <c:v>5.513485626598625E-2</c:v>
                </c:pt>
                <c:pt idx="135">
                  <c:v>5.5340925569818886E-2</c:v>
                </c:pt>
                <c:pt idx="136">
                  <c:v>5.554618964420735E-2</c:v>
                </c:pt>
                <c:pt idx="137">
                  <c:v>5.5750659197924095E-2</c:v>
                </c:pt>
                <c:pt idx="138">
                  <c:v>5.5954344727293229E-2</c:v>
                </c:pt>
                <c:pt idx="139">
                  <c:v>5.6157256521662133E-2</c:v>
                </c:pt>
                <c:pt idx="140">
                  <c:v>5.6359404668699514E-2</c:v>
                </c:pt>
                <c:pt idx="141">
                  <c:v>5.656079905952717E-2</c:v>
                </c:pt>
                <c:pt idx="142">
                  <c:v>5.6761449393691044E-2</c:v>
                </c:pt>
                <c:pt idx="143">
                  <c:v>5.6961365183978041E-2</c:v>
                </c:pt>
                <c:pt idx="144">
                  <c:v>5.7160555761083844E-2</c:v>
                </c:pt>
                <c:pt idx="145">
                  <c:v>5.7359030278137796E-2</c:v>
                </c:pt>
                <c:pt idx="146">
                  <c:v>5.755679771508939E-2</c:v>
                </c:pt>
                <c:pt idx="147">
                  <c:v>5.7753866882961975E-2</c:v>
                </c:pt>
                <c:pt idx="148">
                  <c:v>5.7950246427978053E-2</c:v>
                </c:pt>
                <c:pt idx="149">
                  <c:v>5.8145944835561056E-2</c:v>
                </c:pt>
                <c:pt idx="150">
                  <c:v>5.8340970434217834E-2</c:v>
                </c:pt>
                <c:pt idx="151">
                  <c:v>5.8535331399306084E-2</c:v>
                </c:pt>
                <c:pt idx="152">
                  <c:v>5.8729035756690882E-2</c:v>
                </c:pt>
                <c:pt idx="153">
                  <c:v>5.8922091386294083E-2</c:v>
                </c:pt>
                <c:pt idx="154">
                  <c:v>5.9114506025540442E-2</c:v>
                </c:pt>
                <c:pt idx="155">
                  <c:v>5.930628727270381E-2</c:v>
                </c:pt>
                <c:pt idx="156">
                  <c:v>5.9497442590157067E-2</c:v>
                </c:pt>
                <c:pt idx="157">
                  <c:v>5.9687979307529032E-2</c:v>
                </c:pt>
                <c:pt idx="158">
                  <c:v>5.9877904624771397E-2</c:v>
                </c:pt>
                <c:pt idx="159">
                  <c:v>6.0067225615138845E-2</c:v>
                </c:pt>
                <c:pt idx="160">
                  <c:v>6.0255949228085137E-2</c:v>
                </c:pt>
                <c:pt idx="161">
                  <c:v>6.0444082292078281E-2</c:v>
                </c:pt>
                <c:pt idx="162">
                  <c:v>6.0631631517337012E-2</c:v>
                </c:pt>
                <c:pt idx="163">
                  <c:v>6.0818603498491587E-2</c:v>
                </c:pt>
                <c:pt idx="164">
                  <c:v>6.1005004717171157E-2</c:v>
                </c:pt>
                <c:pt idx="165">
                  <c:v>6.1190841544520209E-2</c:v>
                </c:pt>
                <c:pt idx="166">
                  <c:v>6.1376120243646401E-2</c:v>
                </c:pt>
                <c:pt idx="167">
                  <c:v>6.1560846972001829E-2</c:v>
                </c:pt>
                <c:pt idx="168">
                  <c:v>6.1745027783700203E-2</c:v>
                </c:pt>
                <c:pt idx="169">
                  <c:v>6.1928668631771565E-2</c:v>
                </c:pt>
                <c:pt idx="170">
                  <c:v>6.2111775370357045E-2</c:v>
                </c:pt>
                <c:pt idx="171">
                  <c:v>6.229435375684491E-2</c:v>
                </c:pt>
                <c:pt idx="172">
                  <c:v>6.2476409453950402E-2</c:v>
                </c:pt>
                <c:pt idx="173">
                  <c:v>6.2657948031740712E-2</c:v>
                </c:pt>
                <c:pt idx="174">
                  <c:v>6.2838974969606942E-2</c:v>
                </c:pt>
                <c:pt idx="175">
                  <c:v>6.3019495658184668E-2</c:v>
                </c:pt>
                <c:pt idx="176">
                  <c:v>6.3199515401224704E-2</c:v>
                </c:pt>
                <c:pt idx="177">
                  <c:v>6.3379039417415656E-2</c:v>
                </c:pt>
                <c:pt idx="178">
                  <c:v>6.355807284215953E-2</c:v>
                </c:pt>
                <c:pt idx="179">
                  <c:v>6.3736620729302251E-2</c:v>
                </c:pt>
                <c:pt idx="180">
                  <c:v>6.3914688052819704E-2</c:v>
                </c:pt>
                <c:pt idx="181">
                  <c:v>6.4092279708461708E-2</c:v>
                </c:pt>
                <c:pt idx="182">
                  <c:v>6.4269400515354E-2</c:v>
                </c:pt>
                <c:pt idx="183">
                  <c:v>6.4446055217560486E-2</c:v>
                </c:pt>
                <c:pt idx="184">
                  <c:v>6.4622248485606257E-2</c:v>
                </c:pt>
                <c:pt idx="185">
                  <c:v>6.4797984917962972E-2</c:v>
                </c:pt>
                <c:pt idx="186">
                  <c:v>6.4973269042497311E-2</c:v>
                </c:pt>
                <c:pt idx="187">
                  <c:v>6.514810531788405E-2</c:v>
                </c:pt>
                <c:pt idx="188">
                  <c:v>6.5322498134984308E-2</c:v>
                </c:pt>
                <c:pt idx="189">
                  <c:v>6.5496451818190221E-2</c:v>
                </c:pt>
                <c:pt idx="190">
                  <c:v>6.5669970626737267E-2</c:v>
                </c:pt>
                <c:pt idx="191">
                  <c:v>6.5843058755984396E-2</c:v>
                </c:pt>
                <c:pt idx="192">
                  <c:v>6.6015720338663847E-2</c:v>
                </c:pt>
                <c:pt idx="193">
                  <c:v>6.61879594461008E-2</c:v>
                </c:pt>
                <c:pt idx="194">
                  <c:v>6.635978008940395E-2</c:v>
                </c:pt>
                <c:pt idx="195">
                  <c:v>6.6531186220627994E-2</c:v>
                </c:pt>
                <c:pt idx="196">
                  <c:v>6.6702181733908433E-2</c:v>
                </c:pt>
                <c:pt idx="197">
                  <c:v>6.6872770466570031E-2</c:v>
                </c:pt>
                <c:pt idx="198">
                  <c:v>6.7042956200208836E-2</c:v>
                </c:pt>
                <c:pt idx="199">
                  <c:v>6.7212742661749453E-2</c:v>
                </c:pt>
                <c:pt idx="200">
                  <c:v>6.7382133524477458E-2</c:v>
                </c:pt>
                <c:pt idx="201">
                  <c:v>6.7551132409048101E-2</c:v>
                </c:pt>
                <c:pt idx="202">
                  <c:v>6.7719742884471815E-2</c:v>
                </c:pt>
                <c:pt idx="203">
                  <c:v>6.7887968469077034E-2</c:v>
                </c:pt>
                <c:pt idx="204">
                  <c:v>6.8055812631451024E-2</c:v>
                </c:pt>
                <c:pt idx="205">
                  <c:v>6.8223278791359601E-2</c:v>
                </c:pt>
                <c:pt idx="206">
                  <c:v>6.8390370320645696E-2</c:v>
                </c:pt>
                <c:pt idx="207">
                  <c:v>6.8557090544107954E-2</c:v>
                </c:pt>
                <c:pt idx="208">
                  <c:v>6.8723442740359408E-2</c:v>
                </c:pt>
                <c:pt idx="209">
                  <c:v>6.8889430142667185E-2</c:v>
                </c:pt>
                <c:pt idx="210">
                  <c:v>6.9055055939773305E-2</c:v>
                </c:pt>
                <c:pt idx="211">
                  <c:v>6.9220323276697429E-2</c:v>
                </c:pt>
                <c:pt idx="212">
                  <c:v>6.938523525552201E-2</c:v>
                </c:pt>
                <c:pt idx="213">
                  <c:v>6.9549794936159828E-2</c:v>
                </c:pt>
                <c:pt idx="214">
                  <c:v>6.9714005337105103E-2</c:v>
                </c:pt>
                <c:pt idx="215">
                  <c:v>6.9877869436168055E-2</c:v>
                </c:pt>
                <c:pt idx="216">
                  <c:v>7.0041390171193485E-2</c:v>
                </c:pt>
                <c:pt idx="217">
                  <c:v>7.0204570440763989E-2</c:v>
                </c:pt>
                <c:pt idx="218">
                  <c:v>7.0367413104887797E-2</c:v>
                </c:pt>
                <c:pt idx="219">
                  <c:v>7.0529920985672082E-2</c:v>
                </c:pt>
                <c:pt idx="220">
                  <c:v>7.0692096867981655E-2</c:v>
                </c:pt>
                <c:pt idx="221">
                  <c:v>7.0853943500083963E-2</c:v>
                </c:pt>
                <c:pt idx="222">
                  <c:v>7.1015463594279973E-2</c:v>
                </c:pt>
                <c:pt idx="223">
                  <c:v>7.1176659827522235E-2</c:v>
                </c:pt>
                <c:pt idx="224">
                  <c:v>7.1337534842019448E-2</c:v>
                </c:pt>
                <c:pt idx="225">
                  <c:v>7.1498091245828774E-2</c:v>
                </c:pt>
                <c:pt idx="226">
                  <c:v>7.1658331613435586E-2</c:v>
                </c:pt>
                <c:pt idx="227">
                  <c:v>7.1818258486321146E-2</c:v>
                </c:pt>
                <c:pt idx="228">
                  <c:v>7.1977874373518616E-2</c:v>
                </c:pt>
                <c:pt idx="229">
                  <c:v>7.2137181752157567E-2</c:v>
                </c:pt>
                <c:pt idx="230">
                  <c:v>7.2296183067997261E-2</c:v>
                </c:pt>
                <c:pt idx="231">
                  <c:v>7.2454880735949037E-2</c:v>
                </c:pt>
                <c:pt idx="232">
                  <c:v>7.2613277140588156E-2</c:v>
                </c:pt>
                <c:pt idx="233">
                  <c:v>7.2771374636654895E-2</c:v>
                </c:pt>
                <c:pt idx="234">
                  <c:v>7.2929175549546116E-2</c:v>
                </c:pt>
                <c:pt idx="235">
                  <c:v>7.30866821757961E-2</c:v>
                </c:pt>
                <c:pt idx="236">
                  <c:v>7.3243896783548507E-2</c:v>
                </c:pt>
                <c:pt idx="237">
                  <c:v>7.3400821613018377E-2</c:v>
                </c:pt>
                <c:pt idx="238">
                  <c:v>7.3557458876945134E-2</c:v>
                </c:pt>
                <c:pt idx="239">
                  <c:v>7.3713810761036475E-2</c:v>
                </c:pt>
                <c:pt idx="240">
                  <c:v>7.3869879424403678E-2</c:v>
                </c:pt>
                <c:pt idx="241">
                  <c:v>7.4025666999987916E-2</c:v>
                </c:pt>
                <c:pt idx="242">
                  <c:v>7.4181175594978693E-2</c:v>
                </c:pt>
                <c:pt idx="243">
                  <c:v>7.4336407291223705E-2</c:v>
                </c:pt>
                <c:pt idx="244">
                  <c:v>7.4491364145630928E-2</c:v>
                </c:pt>
                <c:pt idx="245">
                  <c:v>7.4646048190562642E-2</c:v>
                </c:pt>
                <c:pt idx="246">
                  <c:v>7.4800461434222143E-2</c:v>
                </c:pt>
                <c:pt idx="247">
                  <c:v>7.4954605861032725E-2</c:v>
                </c:pt>
                <c:pt idx="248">
                  <c:v>7.5108483432009446E-2</c:v>
                </c:pt>
                <c:pt idx="249">
                  <c:v>7.5262096085123895E-2</c:v>
                </c:pt>
                <c:pt idx="250">
                  <c:v>7.5415445735661737E-2</c:v>
                </c:pt>
                <c:pt idx="251">
                  <c:v>7.5568534276573715E-2</c:v>
                </c:pt>
                <c:pt idx="252">
                  <c:v>7.5721363578819811E-2</c:v>
                </c:pt>
                <c:pt idx="253">
                  <c:v>7.5873935491706943E-2</c:v>
                </c:pt>
                <c:pt idx="254">
                  <c:v>7.6026251843220469E-2</c:v>
                </c:pt>
                <c:pt idx="255">
                  <c:v>7.617831444034906E-2</c:v>
                </c:pt>
                <c:pt idx="256">
                  <c:v>7.6330125069404064E-2</c:v>
                </c:pt>
                <c:pt idx="257">
                  <c:v>7.6481685496332316E-2</c:v>
                </c:pt>
                <c:pt idx="258">
                  <c:v>7.6632997467023664E-2</c:v>
                </c:pt>
                <c:pt idx="259">
                  <c:v>7.6784062707612413E-2</c:v>
                </c:pt>
                <c:pt idx="260">
                  <c:v>7.6934882924773421E-2</c:v>
                </c:pt>
                <c:pt idx="261">
                  <c:v>7.7085459806012682E-2</c:v>
                </c:pt>
                <c:pt idx="262">
                  <c:v>7.7235795019952549E-2</c:v>
                </c:pt>
                <c:pt idx="263">
                  <c:v>7.738589021661188E-2</c:v>
                </c:pt>
                <c:pt idx="264">
                  <c:v>7.753574702768086E-2</c:v>
                </c:pt>
                <c:pt idx="265">
                  <c:v>7.768536706679105E-2</c:v>
                </c:pt>
                <c:pt idx="266">
                  <c:v>7.7834751929780469E-2</c:v>
                </c:pt>
                <c:pt idx="267">
                  <c:v>7.7983903194953894E-2</c:v>
                </c:pt>
                <c:pt idx="268">
                  <c:v>7.8132822423338397E-2</c:v>
                </c:pt>
                <c:pt idx="269">
                  <c:v>7.8281511158934503E-2</c:v>
                </c:pt>
                <c:pt idx="270">
                  <c:v>7.8429970928962742E-2</c:v>
                </c:pt>
                <c:pt idx="271">
                  <c:v>7.857820324410579E-2</c:v>
                </c:pt>
                <c:pt idx="272">
                  <c:v>7.8726209598746349E-2</c:v>
                </c:pt>
                <c:pt idx="273">
                  <c:v>7.8873991471200944E-2</c:v>
                </c:pt>
                <c:pt idx="274">
                  <c:v>7.9021550323949294E-2</c:v>
                </c:pt>
                <c:pt idx="275">
                  <c:v>7.9168887603860053E-2</c:v>
                </c:pt>
                <c:pt idx="276">
                  <c:v>7.9316004742412322E-2</c:v>
                </c:pt>
                <c:pt idx="277">
                  <c:v>7.946290315591327E-2</c:v>
                </c:pt>
                <c:pt idx="278">
                  <c:v>7.9609584245712253E-2</c:v>
                </c:pt>
                <c:pt idx="279">
                  <c:v>7.9756049398410911E-2</c:v>
                </c:pt>
                <c:pt idx="280">
                  <c:v>7.9902299986069833E-2</c:v>
                </c:pt>
                <c:pt idx="281">
                  <c:v>8.0048337366411579E-2</c:v>
                </c:pt>
                <c:pt idx="282">
                  <c:v>8.0194162883020198E-2</c:v>
                </c:pt>
                <c:pt idx="283">
                  <c:v>8.0339777865537407E-2</c:v>
                </c:pt>
                <c:pt idx="284">
                  <c:v>8.0485183629855434E-2</c:v>
                </c:pt>
                <c:pt idx="285">
                  <c:v>8.0630381478306395E-2</c:v>
                </c:pt>
                <c:pt idx="286">
                  <c:v>8.0775372699848691E-2</c:v>
                </c:pt>
                <c:pt idx="287">
                  <c:v>8.0920158570250131E-2</c:v>
                </c:pt>
                <c:pt idx="288">
                  <c:v>8.1064740352268044E-2</c:v>
                </c:pt>
                <c:pt idx="289">
                  <c:v>8.1209119295826235E-2</c:v>
                </c:pt>
                <c:pt idx="290">
                  <c:v>8.1353296638189104E-2</c:v>
                </c:pt>
                <c:pt idx="291">
                  <c:v>8.1497273604132864E-2</c:v>
                </c:pt>
                <c:pt idx="292">
                  <c:v>8.1641051406113746E-2</c:v>
                </c:pt>
                <c:pt idx="293">
                  <c:v>8.1784631244433664E-2</c:v>
                </c:pt>
                <c:pt idx="294">
                  <c:v>8.1928014307402902E-2</c:v>
                </c:pt>
                <c:pt idx="295">
                  <c:v>8.2071201771500249E-2</c:v>
                </c:pt>
                <c:pt idx="296">
                  <c:v>8.2214194801530527E-2</c:v>
                </c:pt>
                <c:pt idx="297">
                  <c:v>8.2356994550779397E-2</c:v>
                </c:pt>
                <c:pt idx="298">
                  <c:v>8.2499602161165808E-2</c:v>
                </c:pt>
                <c:pt idx="299">
                  <c:v>8.2642018763391764E-2</c:v>
                </c:pt>
                <c:pt idx="300">
                  <c:v>8.2784245477089916E-2</c:v>
                </c:pt>
                <c:pt idx="301">
                  <c:v>8.2926283410968513E-2</c:v>
                </c:pt>
                <c:pt idx="302">
                  <c:v>8.3068133662954138E-2</c:v>
                </c:pt>
                <c:pt idx="303">
                  <c:v>8.3209797320332138E-2</c:v>
                </c:pt>
                <c:pt idx="304">
                  <c:v>8.3351275459884813E-2</c:v>
                </c:pt>
                <c:pt idx="305">
                  <c:v>8.3492569148027329E-2</c:v>
                </c:pt>
                <c:pt idx="306">
                  <c:v>8.3633679440941508E-2</c:v>
                </c:pt>
                <c:pt idx="307">
                  <c:v>8.3774607384707517E-2</c:v>
                </c:pt>
                <c:pt idx="308">
                  <c:v>8.3915354015433388E-2</c:v>
                </c:pt>
                <c:pt idx="309">
                  <c:v>8.4055920359382585E-2</c:v>
                </c:pt>
                <c:pt idx="310">
                  <c:v>8.4196307433099499E-2</c:v>
                </c:pt>
                <c:pt idx="311">
                  <c:v>8.433651624353293E-2</c:v>
                </c:pt>
                <c:pt idx="312">
                  <c:v>8.4476547788157802E-2</c:v>
                </c:pt>
                <c:pt idx="313">
                  <c:v>8.4616403055094713E-2</c:v>
                </c:pt>
                <c:pt idx="314">
                  <c:v>8.4756083023227916E-2</c:v>
                </c:pt>
                <c:pt idx="315">
                  <c:v>8.4895588662321164E-2</c:v>
                </c:pt>
                <c:pt idx="316">
                  <c:v>8.5034920933132044E-2</c:v>
                </c:pt>
                <c:pt idx="317">
                  <c:v>8.5174080787524406E-2</c:v>
                </c:pt>
                <c:pt idx="318">
                  <c:v>8.5313069168578934E-2</c:v>
                </c:pt>
                <c:pt idx="319">
                  <c:v>8.5451887010702304E-2</c:v>
                </c:pt>
                <c:pt idx="320">
                  <c:v>8.559053523973445E-2</c:v>
                </c:pt>
                <c:pt idx="321">
                  <c:v>8.5729014773054224E-2</c:v>
                </c:pt>
                <c:pt idx="322">
                  <c:v>8.5867326519683609E-2</c:v>
                </c:pt>
                <c:pt idx="323">
                  <c:v>8.6005471380390081E-2</c:v>
                </c:pt>
                <c:pt idx="324">
                  <c:v>8.614345024778762E-2</c:v>
                </c:pt>
                <c:pt idx="325">
                  <c:v>8.6281264006436112E-2</c:v>
                </c:pt>
                <c:pt idx="326">
                  <c:v>8.6418913532939318E-2</c:v>
                </c:pt>
                <c:pt idx="327">
                  <c:v>8.6556399696041328E-2</c:v>
                </c:pt>
                <c:pt idx="328">
                  <c:v>8.66937233567215E-2</c:v>
                </c:pt>
                <c:pt idx="329">
                  <c:v>8.6830885368288133E-2</c:v>
                </c:pt>
                <c:pt idx="330">
                  <c:v>8.6967886576470671E-2</c:v>
                </c:pt>
                <c:pt idx="331">
                  <c:v>8.7104727819510383E-2</c:v>
                </c:pt>
                <c:pt idx="332">
                  <c:v>8.7241409928250108E-2</c:v>
                </c:pt>
                <c:pt idx="333">
                  <c:v>8.7377933726222157E-2</c:v>
                </c:pt>
                <c:pt idx="334">
                  <c:v>8.7514300029735315E-2</c:v>
                </c:pt>
                <c:pt idx="335">
                  <c:v>8.7650509647960367E-2</c:v>
                </c:pt>
                <c:pt idx="336">
                  <c:v>8.7786563383014535E-2</c:v>
                </c:pt>
                <c:pt idx="337">
                  <c:v>8.7922462030044418E-2</c:v>
                </c:pt>
                <c:pt idx="338">
                  <c:v>8.8058206377308018E-2</c:v>
                </c:pt>
                <c:pt idx="339">
                  <c:v>8.8193797206255337E-2</c:v>
                </c:pt>
                <c:pt idx="340">
                  <c:v>8.8329235291607952E-2</c:v>
                </c:pt>
                <c:pt idx="341">
                  <c:v>8.8464521401437388E-2</c:v>
                </c:pt>
                <c:pt idx="342">
                  <c:v>8.859965629724241E-2</c:v>
                </c:pt>
                <c:pt idx="343">
                  <c:v>8.8734640734025039E-2</c:v>
                </c:pt>
                <c:pt idx="344">
                  <c:v>8.8869475460365721E-2</c:v>
                </c:pt>
                <c:pt idx="345">
                  <c:v>8.9004161218497288E-2</c:v>
                </c:pt>
                <c:pt idx="346">
                  <c:v>8.9138698744377742E-2</c:v>
                </c:pt>
                <c:pt idx="347">
                  <c:v>8.927308876776234E-2</c:v>
                </c:pt>
                <c:pt idx="348">
                  <c:v>8.9407332012274271E-2</c:v>
                </c:pt>
                <c:pt idx="349">
                  <c:v>8.9541429195474601E-2</c:v>
                </c:pt>
                <c:pt idx="350">
                  <c:v>8.9675381028931134E-2</c:v>
                </c:pt>
                <c:pt idx="351">
                  <c:v>8.9809188218286373E-2</c:v>
                </c:pt>
                <c:pt idx="352">
                  <c:v>8.9942851463324272E-2</c:v>
                </c:pt>
                <c:pt idx="353">
                  <c:v>9.0076371458036528E-2</c:v>
                </c:pt>
                <c:pt idx="354">
                  <c:v>9.0209748890687433E-2</c:v>
                </c:pt>
                <c:pt idx="355">
                  <c:v>9.0342984443878144E-2</c:v>
                </c:pt>
                <c:pt idx="356">
                  <c:v>9.0476078794610046E-2</c:v>
                </c:pt>
                <c:pt idx="357">
                  <c:v>9.0609032614347024E-2</c:v>
                </c:pt>
                <c:pt idx="358">
                  <c:v>9.0741846569077134E-2</c:v>
                </c:pt>
                <c:pt idx="359">
                  <c:v>9.0874521319373208E-2</c:v>
                </c:pt>
                <c:pt idx="360">
                  <c:v>9.1007057520452822E-2</c:v>
                </c:pt>
                <c:pt idx="361">
                  <c:v>9.1139455822237272E-2</c:v>
                </c:pt>
                <c:pt idx="362">
                  <c:v>9.1271716869409811E-2</c:v>
                </c:pt>
                <c:pt idx="363">
                  <c:v>9.1403841301473179E-2</c:v>
                </c:pt>
                <c:pt idx="364">
                  <c:v>9.1535829752806094E-2</c:v>
                </c:pt>
                <c:pt idx="365">
                  <c:v>9.1667682852719395E-2</c:v>
                </c:pt>
                <c:pt idx="366">
                  <c:v>9.179940122551089E-2</c:v>
                </c:pt>
                <c:pt idx="367">
                  <c:v>9.1930985490520006E-2</c:v>
                </c:pt>
                <c:pt idx="368">
                  <c:v>9.2062436262181246E-2</c:v>
                </c:pt>
                <c:pt idx="369">
                  <c:v>9.2193754150077342E-2</c:v>
                </c:pt>
                <c:pt idx="370">
                  <c:v>9.2324939758991212E-2</c:v>
                </c:pt>
                <c:pt idx="371">
                  <c:v>9.2455993688957724E-2</c:v>
                </c:pt>
                <c:pt idx="372">
                  <c:v>9.2586916535314465E-2</c:v>
                </c:pt>
                <c:pt idx="373">
                  <c:v>9.2717708888751804E-2</c:v>
                </c:pt>
                <c:pt idx="374">
                  <c:v>9.2848371335362612E-2</c:v>
                </c:pt>
                <c:pt idx="375">
                  <c:v>9.2978904456690839E-2</c:v>
                </c:pt>
                <c:pt idx="376">
                  <c:v>9.3109308829779983E-2</c:v>
                </c:pt>
                <c:pt idx="377">
                  <c:v>9.323958502722042E-2</c:v>
                </c:pt>
                <c:pt idx="378">
                  <c:v>9.3369733617196513E-2</c:v>
                </c:pt>
                <c:pt idx="379">
                  <c:v>9.3499755163532858E-2</c:v>
                </c:pt>
                <c:pt idx="380">
                  <c:v>9.3629650225740019E-2</c:v>
                </c:pt>
                <c:pt idx="381">
                  <c:v>9.3759419359059654E-2</c:v>
                </c:pt>
                <c:pt idx="382">
                  <c:v>9.3889063114509078E-2</c:v>
                </c:pt>
                <c:pt idx="383">
                  <c:v>9.4018582038925116E-2</c:v>
                </c:pt>
                <c:pt idx="384">
                  <c:v>9.4147976675007683E-2</c:v>
                </c:pt>
                <c:pt idx="385">
                  <c:v>9.4277247561362396E-2</c:v>
                </c:pt>
                <c:pt idx="386">
                  <c:v>9.4406395232543003E-2</c:v>
                </c:pt>
                <c:pt idx="387">
                  <c:v>9.4535420219093114E-2</c:v>
                </c:pt>
                <c:pt idx="388">
                  <c:v>9.4664323047587262E-2</c:v>
                </c:pt>
                <c:pt idx="389">
                  <c:v>9.4793104240671763E-2</c:v>
                </c:pt>
                <c:pt idx="390">
                  <c:v>9.4921764317104682E-2</c:v>
                </c:pt>
                <c:pt idx="391">
                  <c:v>9.5050303791795646E-2</c:v>
                </c:pt>
                <c:pt idx="392">
                  <c:v>9.5178723175844845E-2</c:v>
                </c:pt>
                <c:pt idx="393">
                  <c:v>9.5307022976581821E-2</c:v>
                </c:pt>
                <c:pt idx="394">
                  <c:v>9.5435203697603388E-2</c:v>
                </c:pt>
                <c:pt idx="395">
                  <c:v>9.5563265838811626E-2</c:v>
                </c:pt>
                <c:pt idx="396">
                  <c:v>9.5691209896450746E-2</c:v>
                </c:pt>
                <c:pt idx="397">
                  <c:v>9.5819036363144122E-2</c:v>
                </c:pt>
                <c:pt idx="398">
                  <c:v>9.5946745727930327E-2</c:v>
                </c:pt>
                <c:pt idx="399">
                  <c:v>9.6074338476299148E-2</c:v>
                </c:pt>
                <c:pt idx="400">
                  <c:v>9.6201815090226739E-2</c:v>
                </c:pt>
                <c:pt idx="401">
                  <c:v>9.6329176048210799E-2</c:v>
                </c:pt>
              </c:numCache>
            </c:numRef>
          </c:xVal>
          <c:yVal>
            <c:numRef>
              <c:f>'Beregninger scenarie 3'!$M$1538:$M$1939</c:f>
              <c:numCache>
                <c:formatCode>0.00</c:formatCode>
                <c:ptCount val="40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numCache>
            </c:numRef>
          </c:yVal>
          <c:smooth val="0"/>
        </c:ser>
        <c:dLbls>
          <c:showLegendKey val="0"/>
          <c:showVal val="0"/>
          <c:showCatName val="0"/>
          <c:showSerName val="0"/>
          <c:showPercent val="0"/>
          <c:showBubbleSize val="0"/>
        </c:dLbls>
        <c:axId val="232703872"/>
        <c:axId val="232878080"/>
      </c:scatterChart>
      <c:valAx>
        <c:axId val="232703872"/>
        <c:scaling>
          <c:orientation val="minMax"/>
        </c:scaling>
        <c:delete val="0"/>
        <c:axPos val="b"/>
        <c:majorGridlines/>
        <c:minorGridlines/>
        <c:title>
          <c:tx>
            <c:rich>
              <a:bodyPr/>
              <a:lstStyle/>
              <a:p>
                <a:pPr>
                  <a:defRPr/>
                </a:pPr>
                <a:r>
                  <a:rPr lang="da-DK"/>
                  <a:t>Vandhastighed</a:t>
                </a:r>
                <a:r>
                  <a:rPr lang="da-DK" baseline="0"/>
                  <a:t> i m/s</a:t>
                </a:r>
                <a:endParaRPr lang="da-DK"/>
              </a:p>
            </c:rich>
          </c:tx>
          <c:layout/>
          <c:overlay val="0"/>
        </c:title>
        <c:numFmt formatCode="General" sourceLinked="1"/>
        <c:majorTickMark val="out"/>
        <c:minorTickMark val="none"/>
        <c:tickLblPos val="nextTo"/>
        <c:crossAx val="232878080"/>
        <c:crosses val="autoZero"/>
        <c:crossBetween val="midCat"/>
      </c:valAx>
      <c:valAx>
        <c:axId val="232878080"/>
        <c:scaling>
          <c:orientation val="minMax"/>
        </c:scaling>
        <c:delete val="0"/>
        <c:axPos val="l"/>
        <c:majorGridlines/>
        <c:minorGridlines/>
        <c:title>
          <c:tx>
            <c:rich>
              <a:bodyPr/>
              <a:lstStyle/>
              <a:p>
                <a:pPr>
                  <a:defRPr/>
                </a:pPr>
                <a:r>
                  <a:rPr lang="da-DK"/>
                  <a:t>Højde i meter</a:t>
                </a:r>
              </a:p>
            </c:rich>
          </c:tx>
          <c:layout/>
          <c:overlay val="0"/>
        </c:title>
        <c:numFmt formatCode="General" sourceLinked="1"/>
        <c:majorTickMark val="out"/>
        <c:minorTickMark val="none"/>
        <c:tickLblPos val="nextTo"/>
        <c:crossAx val="232703872"/>
        <c:crosses val="autoZero"/>
        <c:crossBetween val="midCat"/>
      </c:valAx>
    </c:plotArea>
    <c:legend>
      <c:legendPos val="b"/>
      <c:layout/>
      <c:overlay val="0"/>
    </c:legend>
    <c:plotVisOnly val="1"/>
    <c:dispBlanksAs val="gap"/>
    <c:showDLblsOverMax val="0"/>
  </c:chart>
</c:chartSpace>
</file>

<file path=xl/charts/chart9.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da-DK"/>
              <a:t>Tværsnitsprofil af vandløb</a:t>
            </a:r>
          </a:p>
        </c:rich>
      </c:tx>
      <c:layout/>
      <c:overlay val="0"/>
    </c:title>
    <c:autoTitleDeleted val="0"/>
    <c:plotArea>
      <c:layout/>
      <c:scatterChart>
        <c:scatterStyle val="lineMarker"/>
        <c:varyColors val="0"/>
        <c:ser>
          <c:idx val="0"/>
          <c:order val="0"/>
          <c:tx>
            <c:v>Kanalkant</c:v>
          </c:tx>
          <c:marker>
            <c:symbol val="none"/>
          </c:marker>
          <c:xVal>
            <c:numRef>
              <c:f>'Beregninger scenarie 1'!$G$29:$G$1531</c:f>
              <c:numCache>
                <c:formatCode>#,##0.00</c:formatCode>
                <c:ptCount val="1503"/>
                <c:pt idx="0">
                  <c:v>0</c:v>
                </c:pt>
                <c:pt idx="1">
                  <c:v>2</c:v>
                </c:pt>
                <c:pt idx="2">
                  <c:v>2.0086666666666666</c:v>
                </c:pt>
                <c:pt idx="3">
                  <c:v>2.0173333333333332</c:v>
                </c:pt>
                <c:pt idx="4">
                  <c:v>2.0259999999999998</c:v>
                </c:pt>
                <c:pt idx="5">
                  <c:v>2.0346666666666668</c:v>
                </c:pt>
                <c:pt idx="6">
                  <c:v>2.0433333333333334</c:v>
                </c:pt>
                <c:pt idx="7">
                  <c:v>2.052</c:v>
                </c:pt>
                <c:pt idx="8">
                  <c:v>2.0606666666666666</c:v>
                </c:pt>
                <c:pt idx="9">
                  <c:v>2.0693333333333332</c:v>
                </c:pt>
                <c:pt idx="10">
                  <c:v>2.0779999999999998</c:v>
                </c:pt>
                <c:pt idx="11">
                  <c:v>2.0866666666666669</c:v>
                </c:pt>
                <c:pt idx="12">
                  <c:v>2.0953333333333335</c:v>
                </c:pt>
                <c:pt idx="13">
                  <c:v>2.1040000000000001</c:v>
                </c:pt>
                <c:pt idx="14">
                  <c:v>2.1126666666666667</c:v>
                </c:pt>
                <c:pt idx="15">
                  <c:v>2.1213333333333333</c:v>
                </c:pt>
                <c:pt idx="16">
                  <c:v>2.13</c:v>
                </c:pt>
                <c:pt idx="17">
                  <c:v>2.1386666666666665</c:v>
                </c:pt>
                <c:pt idx="18">
                  <c:v>2.1473333333333335</c:v>
                </c:pt>
                <c:pt idx="19">
                  <c:v>2.1560000000000001</c:v>
                </c:pt>
                <c:pt idx="20">
                  <c:v>2.1646666666666667</c:v>
                </c:pt>
                <c:pt idx="21">
                  <c:v>2.1733333333333333</c:v>
                </c:pt>
                <c:pt idx="22">
                  <c:v>2.1819999999999999</c:v>
                </c:pt>
                <c:pt idx="23">
                  <c:v>2.1906666666666665</c:v>
                </c:pt>
                <c:pt idx="24">
                  <c:v>2.1993333333333331</c:v>
                </c:pt>
                <c:pt idx="25">
                  <c:v>2.2079999999999997</c:v>
                </c:pt>
                <c:pt idx="26">
                  <c:v>2.2166666666666668</c:v>
                </c:pt>
                <c:pt idx="27">
                  <c:v>2.2253333333333334</c:v>
                </c:pt>
                <c:pt idx="28">
                  <c:v>2.234</c:v>
                </c:pt>
                <c:pt idx="29">
                  <c:v>2.2426666666666666</c:v>
                </c:pt>
                <c:pt idx="30">
                  <c:v>2.2513333333333332</c:v>
                </c:pt>
                <c:pt idx="31">
                  <c:v>2.2599999999999998</c:v>
                </c:pt>
                <c:pt idx="32">
                  <c:v>2.2686666666666664</c:v>
                </c:pt>
                <c:pt idx="33">
                  <c:v>2.277333333333333</c:v>
                </c:pt>
                <c:pt idx="34">
                  <c:v>2.286</c:v>
                </c:pt>
                <c:pt idx="35">
                  <c:v>2.2946666666666666</c:v>
                </c:pt>
                <c:pt idx="36">
                  <c:v>2.3033333333333332</c:v>
                </c:pt>
                <c:pt idx="37">
                  <c:v>2.3119999999999998</c:v>
                </c:pt>
                <c:pt idx="38">
                  <c:v>2.3206666666666664</c:v>
                </c:pt>
                <c:pt idx="39">
                  <c:v>2.329333333333333</c:v>
                </c:pt>
                <c:pt idx="40">
                  <c:v>2.3379999999999996</c:v>
                </c:pt>
                <c:pt idx="41">
                  <c:v>2.3466666666666667</c:v>
                </c:pt>
                <c:pt idx="42">
                  <c:v>2.3553333333333333</c:v>
                </c:pt>
                <c:pt idx="43">
                  <c:v>2.3639999999999999</c:v>
                </c:pt>
                <c:pt idx="44">
                  <c:v>2.3726666666666665</c:v>
                </c:pt>
                <c:pt idx="45">
                  <c:v>2.3813333333333331</c:v>
                </c:pt>
                <c:pt idx="46">
                  <c:v>2.3899999999999997</c:v>
                </c:pt>
                <c:pt idx="47">
                  <c:v>2.3986666666666663</c:v>
                </c:pt>
                <c:pt idx="48">
                  <c:v>2.4073333333333329</c:v>
                </c:pt>
                <c:pt idx="49">
                  <c:v>2.4159999999999995</c:v>
                </c:pt>
                <c:pt idx="50">
                  <c:v>2.4246666666666665</c:v>
                </c:pt>
                <c:pt idx="51">
                  <c:v>2.4333333333333331</c:v>
                </c:pt>
                <c:pt idx="52">
                  <c:v>2.4419999999999997</c:v>
                </c:pt>
                <c:pt idx="53">
                  <c:v>2.4506666666666663</c:v>
                </c:pt>
                <c:pt idx="54">
                  <c:v>2.4593333333333329</c:v>
                </c:pt>
                <c:pt idx="55">
                  <c:v>2.4679999999999995</c:v>
                </c:pt>
                <c:pt idx="56">
                  <c:v>2.4766666666666661</c:v>
                </c:pt>
                <c:pt idx="57">
                  <c:v>2.4853333333333332</c:v>
                </c:pt>
                <c:pt idx="58">
                  <c:v>2.4939999999999998</c:v>
                </c:pt>
                <c:pt idx="59">
                  <c:v>2.5026666666666664</c:v>
                </c:pt>
                <c:pt idx="60">
                  <c:v>2.511333333333333</c:v>
                </c:pt>
                <c:pt idx="61">
                  <c:v>2.5199999999999996</c:v>
                </c:pt>
                <c:pt idx="62">
                  <c:v>2.5286666666666662</c:v>
                </c:pt>
                <c:pt idx="63">
                  <c:v>2.5373333333333332</c:v>
                </c:pt>
                <c:pt idx="64">
                  <c:v>2.5459999999999998</c:v>
                </c:pt>
                <c:pt idx="65">
                  <c:v>2.5546666666666664</c:v>
                </c:pt>
                <c:pt idx="66">
                  <c:v>2.5633333333333335</c:v>
                </c:pt>
                <c:pt idx="67">
                  <c:v>2.5720000000000001</c:v>
                </c:pt>
                <c:pt idx="68">
                  <c:v>2.5806666666666667</c:v>
                </c:pt>
                <c:pt idx="69">
                  <c:v>2.5893333333333333</c:v>
                </c:pt>
                <c:pt idx="70">
                  <c:v>2.5979999999999999</c:v>
                </c:pt>
                <c:pt idx="71">
                  <c:v>2.6066666666666669</c:v>
                </c:pt>
                <c:pt idx="72">
                  <c:v>2.6153333333333335</c:v>
                </c:pt>
                <c:pt idx="73">
                  <c:v>2.6240000000000001</c:v>
                </c:pt>
                <c:pt idx="74">
                  <c:v>2.6326666666666672</c:v>
                </c:pt>
                <c:pt idx="75">
                  <c:v>2.6413333333333338</c:v>
                </c:pt>
                <c:pt idx="76">
                  <c:v>2.6500000000000004</c:v>
                </c:pt>
                <c:pt idx="77">
                  <c:v>2.658666666666667</c:v>
                </c:pt>
                <c:pt idx="78">
                  <c:v>2.6673333333333336</c:v>
                </c:pt>
                <c:pt idx="79">
                  <c:v>2.6760000000000006</c:v>
                </c:pt>
                <c:pt idx="80">
                  <c:v>2.6846666666666672</c:v>
                </c:pt>
                <c:pt idx="81">
                  <c:v>2.6933333333333338</c:v>
                </c:pt>
                <c:pt idx="82">
                  <c:v>2.7020000000000008</c:v>
                </c:pt>
                <c:pt idx="83">
                  <c:v>2.7106666666666674</c:v>
                </c:pt>
                <c:pt idx="84">
                  <c:v>2.719333333333334</c:v>
                </c:pt>
                <c:pt idx="85">
                  <c:v>2.7280000000000006</c:v>
                </c:pt>
                <c:pt idx="86">
                  <c:v>2.7366666666666672</c:v>
                </c:pt>
                <c:pt idx="87">
                  <c:v>2.7453333333333343</c:v>
                </c:pt>
                <c:pt idx="88">
                  <c:v>2.7540000000000009</c:v>
                </c:pt>
                <c:pt idx="89">
                  <c:v>2.7626666666666675</c:v>
                </c:pt>
                <c:pt idx="90">
                  <c:v>2.7713333333333345</c:v>
                </c:pt>
                <c:pt idx="91">
                  <c:v>2.7800000000000011</c:v>
                </c:pt>
                <c:pt idx="92">
                  <c:v>2.7886666666666677</c:v>
                </c:pt>
                <c:pt idx="93">
                  <c:v>2.7973333333333343</c:v>
                </c:pt>
                <c:pt idx="94">
                  <c:v>2.8060000000000009</c:v>
                </c:pt>
                <c:pt idx="95">
                  <c:v>2.814666666666668</c:v>
                </c:pt>
                <c:pt idx="96">
                  <c:v>2.8233333333333346</c:v>
                </c:pt>
                <c:pt idx="97">
                  <c:v>2.8320000000000012</c:v>
                </c:pt>
                <c:pt idx="98">
                  <c:v>2.8406666666666682</c:v>
                </c:pt>
                <c:pt idx="99">
                  <c:v>2.8493333333333348</c:v>
                </c:pt>
                <c:pt idx="100">
                  <c:v>2.8580000000000014</c:v>
                </c:pt>
                <c:pt idx="101">
                  <c:v>2.866666666666668</c:v>
                </c:pt>
                <c:pt idx="102">
                  <c:v>2.8753333333333346</c:v>
                </c:pt>
                <c:pt idx="103">
                  <c:v>2.8840000000000017</c:v>
                </c:pt>
                <c:pt idx="104">
                  <c:v>2.8926666666666683</c:v>
                </c:pt>
                <c:pt idx="105">
                  <c:v>2.9013333333333349</c:v>
                </c:pt>
                <c:pt idx="106">
                  <c:v>2.9100000000000019</c:v>
                </c:pt>
                <c:pt idx="107">
                  <c:v>2.9186666666666685</c:v>
                </c:pt>
                <c:pt idx="108">
                  <c:v>2.9273333333333351</c:v>
                </c:pt>
                <c:pt idx="109">
                  <c:v>2.9360000000000017</c:v>
                </c:pt>
                <c:pt idx="110">
                  <c:v>2.9446666666666683</c:v>
                </c:pt>
                <c:pt idx="111">
                  <c:v>2.9533333333333354</c:v>
                </c:pt>
                <c:pt idx="112">
                  <c:v>2.962000000000002</c:v>
                </c:pt>
                <c:pt idx="113">
                  <c:v>2.9706666666666686</c:v>
                </c:pt>
                <c:pt idx="114">
                  <c:v>2.9793333333333356</c:v>
                </c:pt>
                <c:pt idx="115">
                  <c:v>2.9880000000000022</c:v>
                </c:pt>
                <c:pt idx="116">
                  <c:v>2.9966666666666688</c:v>
                </c:pt>
                <c:pt idx="117">
                  <c:v>3.0053333333333354</c:v>
                </c:pt>
                <c:pt idx="118">
                  <c:v>3.014000000000002</c:v>
                </c:pt>
                <c:pt idx="119">
                  <c:v>3.0226666666666686</c:v>
                </c:pt>
                <c:pt idx="120">
                  <c:v>3.0313333333333352</c:v>
                </c:pt>
                <c:pt idx="121">
                  <c:v>3.0400000000000018</c:v>
                </c:pt>
                <c:pt idx="122">
                  <c:v>3.0486666666666684</c:v>
                </c:pt>
                <c:pt idx="123">
                  <c:v>3.057333333333335</c:v>
                </c:pt>
                <c:pt idx="124">
                  <c:v>3.0660000000000016</c:v>
                </c:pt>
                <c:pt idx="125">
                  <c:v>3.0746666666666682</c:v>
                </c:pt>
                <c:pt idx="126">
                  <c:v>3.0833333333333348</c:v>
                </c:pt>
                <c:pt idx="127">
                  <c:v>3.0920000000000014</c:v>
                </c:pt>
                <c:pt idx="128">
                  <c:v>3.100666666666668</c:v>
                </c:pt>
                <c:pt idx="129">
                  <c:v>3.1093333333333346</c:v>
                </c:pt>
                <c:pt idx="130">
                  <c:v>3.1180000000000012</c:v>
                </c:pt>
                <c:pt idx="131">
                  <c:v>3.1266666666666678</c:v>
                </c:pt>
                <c:pt idx="132">
                  <c:v>3.1353333333333344</c:v>
                </c:pt>
                <c:pt idx="133">
                  <c:v>3.144000000000001</c:v>
                </c:pt>
                <c:pt idx="134">
                  <c:v>3.1526666666666676</c:v>
                </c:pt>
                <c:pt idx="135">
                  <c:v>3.1613333333333342</c:v>
                </c:pt>
                <c:pt idx="136">
                  <c:v>3.1700000000000008</c:v>
                </c:pt>
                <c:pt idx="137">
                  <c:v>3.1786666666666674</c:v>
                </c:pt>
                <c:pt idx="138">
                  <c:v>3.187333333333334</c:v>
                </c:pt>
                <c:pt idx="139">
                  <c:v>3.1960000000000006</c:v>
                </c:pt>
                <c:pt idx="140">
                  <c:v>3.2046666666666672</c:v>
                </c:pt>
                <c:pt idx="141">
                  <c:v>3.2133333333333338</c:v>
                </c:pt>
                <c:pt idx="142">
                  <c:v>3.2220000000000004</c:v>
                </c:pt>
                <c:pt idx="143">
                  <c:v>3.230666666666667</c:v>
                </c:pt>
                <c:pt idx="144">
                  <c:v>3.2393333333333336</c:v>
                </c:pt>
                <c:pt idx="145">
                  <c:v>3.2480000000000002</c:v>
                </c:pt>
                <c:pt idx="146">
                  <c:v>3.2566666666666668</c:v>
                </c:pt>
                <c:pt idx="147">
                  <c:v>3.2653333333333334</c:v>
                </c:pt>
                <c:pt idx="148">
                  <c:v>3.274</c:v>
                </c:pt>
                <c:pt idx="149">
                  <c:v>3.2826666666666666</c:v>
                </c:pt>
                <c:pt idx="150">
                  <c:v>3.2913333333333332</c:v>
                </c:pt>
                <c:pt idx="151">
                  <c:v>3.3</c:v>
                </c:pt>
                <c:pt idx="152">
                  <c:v>3.3086666666666664</c:v>
                </c:pt>
                <c:pt idx="153">
                  <c:v>3.317333333333333</c:v>
                </c:pt>
                <c:pt idx="154">
                  <c:v>3.3259999999999996</c:v>
                </c:pt>
                <c:pt idx="155">
                  <c:v>3.3346666666666662</c:v>
                </c:pt>
                <c:pt idx="156">
                  <c:v>3.3433333333333328</c:v>
                </c:pt>
                <c:pt idx="157">
                  <c:v>3.3519999999999994</c:v>
                </c:pt>
                <c:pt idx="158">
                  <c:v>3.360666666666666</c:v>
                </c:pt>
                <c:pt idx="159">
                  <c:v>3.3693333333333326</c:v>
                </c:pt>
                <c:pt idx="160">
                  <c:v>3.3779999999999992</c:v>
                </c:pt>
                <c:pt idx="161">
                  <c:v>3.3866666666666658</c:v>
                </c:pt>
                <c:pt idx="162">
                  <c:v>3.3953333333333324</c:v>
                </c:pt>
                <c:pt idx="163">
                  <c:v>3.403999999999999</c:v>
                </c:pt>
                <c:pt idx="164">
                  <c:v>3.4126666666666656</c:v>
                </c:pt>
                <c:pt idx="165">
                  <c:v>3.4213333333333322</c:v>
                </c:pt>
                <c:pt idx="166">
                  <c:v>3.4299999999999988</c:v>
                </c:pt>
                <c:pt idx="167">
                  <c:v>3.4386666666666654</c:v>
                </c:pt>
                <c:pt idx="168">
                  <c:v>3.447333333333332</c:v>
                </c:pt>
                <c:pt idx="169">
                  <c:v>3.4559999999999986</c:v>
                </c:pt>
                <c:pt idx="170">
                  <c:v>3.4646666666666652</c:v>
                </c:pt>
                <c:pt idx="171">
                  <c:v>3.4733333333333318</c:v>
                </c:pt>
                <c:pt idx="172">
                  <c:v>3.4819999999999984</c:v>
                </c:pt>
                <c:pt idx="173">
                  <c:v>3.490666666666665</c:v>
                </c:pt>
                <c:pt idx="174">
                  <c:v>3.4993333333333316</c:v>
                </c:pt>
                <c:pt idx="175">
                  <c:v>3.5079999999999982</c:v>
                </c:pt>
                <c:pt idx="176">
                  <c:v>3.5166666666666648</c:v>
                </c:pt>
                <c:pt idx="177">
                  <c:v>3.5253333333333314</c:v>
                </c:pt>
                <c:pt idx="178">
                  <c:v>3.533999999999998</c:v>
                </c:pt>
                <c:pt idx="179">
                  <c:v>3.5426666666666646</c:v>
                </c:pt>
                <c:pt idx="180">
                  <c:v>3.5513333333333312</c:v>
                </c:pt>
                <c:pt idx="181">
                  <c:v>3.5599999999999978</c:v>
                </c:pt>
                <c:pt idx="182">
                  <c:v>3.5686666666666644</c:v>
                </c:pt>
                <c:pt idx="183">
                  <c:v>3.577333333333331</c:v>
                </c:pt>
                <c:pt idx="184">
                  <c:v>3.5859999999999976</c:v>
                </c:pt>
                <c:pt idx="185">
                  <c:v>3.5946666666666642</c:v>
                </c:pt>
                <c:pt idx="186">
                  <c:v>3.6033333333333308</c:v>
                </c:pt>
                <c:pt idx="187">
                  <c:v>3.6119999999999974</c:v>
                </c:pt>
                <c:pt idx="188">
                  <c:v>3.620666666666664</c:v>
                </c:pt>
                <c:pt idx="189">
                  <c:v>3.6293333333333306</c:v>
                </c:pt>
                <c:pt idx="190">
                  <c:v>3.6379999999999972</c:v>
                </c:pt>
                <c:pt idx="191">
                  <c:v>3.6466666666666638</c:v>
                </c:pt>
                <c:pt idx="192">
                  <c:v>3.6553333333333304</c:v>
                </c:pt>
                <c:pt idx="193">
                  <c:v>3.663999999999997</c:v>
                </c:pt>
                <c:pt idx="194">
                  <c:v>3.6726666666666636</c:v>
                </c:pt>
                <c:pt idx="195">
                  <c:v>3.6813333333333302</c:v>
                </c:pt>
                <c:pt idx="196">
                  <c:v>3.6899999999999968</c:v>
                </c:pt>
                <c:pt idx="197">
                  <c:v>3.6986666666666634</c:v>
                </c:pt>
                <c:pt idx="198">
                  <c:v>3.70733333333333</c:v>
                </c:pt>
                <c:pt idx="199">
                  <c:v>3.7159999999999966</c:v>
                </c:pt>
                <c:pt idx="200">
                  <c:v>3.7246666666666632</c:v>
                </c:pt>
                <c:pt idx="201">
                  <c:v>3.7333333333333298</c:v>
                </c:pt>
                <c:pt idx="202">
                  <c:v>3.7419999999999964</c:v>
                </c:pt>
                <c:pt idx="203">
                  <c:v>3.750666666666663</c:v>
                </c:pt>
                <c:pt idx="204">
                  <c:v>3.7593333333333296</c:v>
                </c:pt>
                <c:pt idx="205">
                  <c:v>3.7679999999999962</c:v>
                </c:pt>
                <c:pt idx="206">
                  <c:v>3.7766666666666628</c:v>
                </c:pt>
                <c:pt idx="207">
                  <c:v>3.7853333333333294</c:v>
                </c:pt>
                <c:pt idx="208">
                  <c:v>3.793999999999996</c:v>
                </c:pt>
                <c:pt idx="209">
                  <c:v>3.8026666666666626</c:v>
                </c:pt>
                <c:pt idx="210">
                  <c:v>3.8113333333333292</c:v>
                </c:pt>
                <c:pt idx="211">
                  <c:v>3.8199999999999958</c:v>
                </c:pt>
                <c:pt idx="212">
                  <c:v>3.8286666666666624</c:v>
                </c:pt>
                <c:pt idx="213">
                  <c:v>3.837333333333329</c:v>
                </c:pt>
                <c:pt idx="214">
                  <c:v>3.8459999999999956</c:v>
                </c:pt>
                <c:pt idx="215">
                  <c:v>3.8546666666666622</c:v>
                </c:pt>
                <c:pt idx="216">
                  <c:v>3.8633333333333288</c:v>
                </c:pt>
                <c:pt idx="217">
                  <c:v>3.8719999999999954</c:v>
                </c:pt>
                <c:pt idx="218">
                  <c:v>3.880666666666662</c:v>
                </c:pt>
                <c:pt idx="219">
                  <c:v>3.8893333333333286</c:v>
                </c:pt>
                <c:pt idx="220">
                  <c:v>3.8979999999999952</c:v>
                </c:pt>
                <c:pt idx="221">
                  <c:v>3.9066666666666618</c:v>
                </c:pt>
                <c:pt idx="222">
                  <c:v>3.9153333333333284</c:v>
                </c:pt>
                <c:pt idx="223">
                  <c:v>3.923999999999995</c:v>
                </c:pt>
                <c:pt idx="224">
                  <c:v>3.9326666666666616</c:v>
                </c:pt>
                <c:pt idx="225">
                  <c:v>3.9413333333333282</c:v>
                </c:pt>
                <c:pt idx="226">
                  <c:v>3.9499999999999948</c:v>
                </c:pt>
                <c:pt idx="227">
                  <c:v>3.9586666666666614</c:v>
                </c:pt>
                <c:pt idx="228">
                  <c:v>3.967333333333328</c:v>
                </c:pt>
                <c:pt idx="229">
                  <c:v>3.9759999999999946</c:v>
                </c:pt>
                <c:pt idx="230">
                  <c:v>3.9846666666666612</c:v>
                </c:pt>
                <c:pt idx="231">
                  <c:v>3.9933333333333279</c:v>
                </c:pt>
                <c:pt idx="232">
                  <c:v>4.0019999999999945</c:v>
                </c:pt>
                <c:pt idx="233">
                  <c:v>4.0106666666666611</c:v>
                </c:pt>
                <c:pt idx="234">
                  <c:v>4.0193333333333277</c:v>
                </c:pt>
                <c:pt idx="235">
                  <c:v>4.0279999999999943</c:v>
                </c:pt>
                <c:pt idx="236">
                  <c:v>4.0366666666666609</c:v>
                </c:pt>
                <c:pt idx="237">
                  <c:v>4.0453333333333275</c:v>
                </c:pt>
                <c:pt idx="238">
                  <c:v>4.0539999999999941</c:v>
                </c:pt>
                <c:pt idx="239">
                  <c:v>4.0626666666666607</c:v>
                </c:pt>
                <c:pt idx="240">
                  <c:v>4.0713333333333273</c:v>
                </c:pt>
                <c:pt idx="241">
                  <c:v>4.0799999999999939</c:v>
                </c:pt>
                <c:pt idx="242">
                  <c:v>4.0886666666666605</c:v>
                </c:pt>
                <c:pt idx="243">
                  <c:v>4.0973333333333271</c:v>
                </c:pt>
                <c:pt idx="244">
                  <c:v>4.1059999999999937</c:v>
                </c:pt>
                <c:pt idx="245">
                  <c:v>4.1146666666666603</c:v>
                </c:pt>
                <c:pt idx="246">
                  <c:v>4.1233333333333269</c:v>
                </c:pt>
                <c:pt idx="247">
                  <c:v>4.1319999999999935</c:v>
                </c:pt>
                <c:pt idx="248">
                  <c:v>4.1406666666666601</c:v>
                </c:pt>
                <c:pt idx="249">
                  <c:v>4.1493333333333267</c:v>
                </c:pt>
                <c:pt idx="250">
                  <c:v>4.1579999999999933</c:v>
                </c:pt>
                <c:pt idx="251">
                  <c:v>4.1666666666666599</c:v>
                </c:pt>
                <c:pt idx="252">
                  <c:v>4.1753333333333265</c:v>
                </c:pt>
                <c:pt idx="253">
                  <c:v>4.1839999999999931</c:v>
                </c:pt>
                <c:pt idx="254">
                  <c:v>4.1926666666666597</c:v>
                </c:pt>
                <c:pt idx="255">
                  <c:v>4.2013333333333263</c:v>
                </c:pt>
                <c:pt idx="256">
                  <c:v>4.2099999999999929</c:v>
                </c:pt>
                <c:pt idx="257">
                  <c:v>4.2186666666666595</c:v>
                </c:pt>
                <c:pt idx="258">
                  <c:v>4.2273333333333261</c:v>
                </c:pt>
                <c:pt idx="259">
                  <c:v>4.2359999999999927</c:v>
                </c:pt>
                <c:pt idx="260">
                  <c:v>4.2446666666666593</c:v>
                </c:pt>
                <c:pt idx="261">
                  <c:v>4.2533333333333259</c:v>
                </c:pt>
                <c:pt idx="262">
                  <c:v>4.2619999999999925</c:v>
                </c:pt>
                <c:pt idx="263">
                  <c:v>4.2706666666666591</c:v>
                </c:pt>
                <c:pt idx="264">
                  <c:v>4.2793333333333257</c:v>
                </c:pt>
                <c:pt idx="265">
                  <c:v>4.2879999999999923</c:v>
                </c:pt>
                <c:pt idx="266">
                  <c:v>4.2966666666666589</c:v>
                </c:pt>
                <c:pt idx="267">
                  <c:v>4.3053333333333255</c:v>
                </c:pt>
                <c:pt idx="268">
                  <c:v>4.3139999999999921</c:v>
                </c:pt>
                <c:pt idx="269">
                  <c:v>4.3226666666666587</c:v>
                </c:pt>
                <c:pt idx="270">
                  <c:v>4.3313333333333253</c:v>
                </c:pt>
                <c:pt idx="271">
                  <c:v>4.3399999999999919</c:v>
                </c:pt>
                <c:pt idx="272">
                  <c:v>4.3486666666666585</c:v>
                </c:pt>
                <c:pt idx="273">
                  <c:v>4.3573333333333251</c:v>
                </c:pt>
                <c:pt idx="274">
                  <c:v>4.3659999999999917</c:v>
                </c:pt>
                <c:pt idx="275">
                  <c:v>4.3746666666666583</c:v>
                </c:pt>
                <c:pt idx="276">
                  <c:v>4.3833333333333249</c:v>
                </c:pt>
                <c:pt idx="277">
                  <c:v>4.3919999999999915</c:v>
                </c:pt>
                <c:pt idx="278">
                  <c:v>4.4006666666666581</c:v>
                </c:pt>
                <c:pt idx="279">
                  <c:v>4.4093333333333247</c:v>
                </c:pt>
                <c:pt idx="280">
                  <c:v>4.4179999999999913</c:v>
                </c:pt>
                <c:pt idx="281">
                  <c:v>4.4266666666666579</c:v>
                </c:pt>
                <c:pt idx="282">
                  <c:v>4.4353333333333245</c:v>
                </c:pt>
                <c:pt idx="283">
                  <c:v>4.4439999999999911</c:v>
                </c:pt>
                <c:pt idx="284">
                  <c:v>4.4526666666666577</c:v>
                </c:pt>
                <c:pt idx="285">
                  <c:v>4.4613333333333243</c:v>
                </c:pt>
                <c:pt idx="286">
                  <c:v>4.4699999999999909</c:v>
                </c:pt>
                <c:pt idx="287">
                  <c:v>4.4786666666666575</c:v>
                </c:pt>
                <c:pt idx="288">
                  <c:v>4.4873333333333241</c:v>
                </c:pt>
                <c:pt idx="289">
                  <c:v>4.4959999999999907</c:v>
                </c:pt>
                <c:pt idx="290">
                  <c:v>4.5046666666666573</c:v>
                </c:pt>
                <c:pt idx="291">
                  <c:v>4.5133333333333239</c:v>
                </c:pt>
                <c:pt idx="292">
                  <c:v>4.5219999999999905</c:v>
                </c:pt>
                <c:pt idx="293">
                  <c:v>4.5306666666666571</c:v>
                </c:pt>
                <c:pt idx="294">
                  <c:v>4.5393333333333237</c:v>
                </c:pt>
                <c:pt idx="295">
                  <c:v>4.5479999999999903</c:v>
                </c:pt>
                <c:pt idx="296">
                  <c:v>4.5566666666666569</c:v>
                </c:pt>
                <c:pt idx="297">
                  <c:v>4.5653333333333235</c:v>
                </c:pt>
                <c:pt idx="298">
                  <c:v>4.5739999999999901</c:v>
                </c:pt>
                <c:pt idx="299">
                  <c:v>4.5826666666666567</c:v>
                </c:pt>
                <c:pt idx="300">
                  <c:v>4.5913333333333233</c:v>
                </c:pt>
                <c:pt idx="301">
                  <c:v>4.5999999999999899</c:v>
                </c:pt>
                <c:pt idx="302">
                  <c:v>4.6086666666666565</c:v>
                </c:pt>
                <c:pt idx="303">
                  <c:v>4.6173333333333231</c:v>
                </c:pt>
                <c:pt idx="304">
                  <c:v>4.6259999999999897</c:v>
                </c:pt>
                <c:pt idx="305">
                  <c:v>4.6346666666666563</c:v>
                </c:pt>
                <c:pt idx="306">
                  <c:v>4.6433333333333229</c:v>
                </c:pt>
                <c:pt idx="307">
                  <c:v>4.6519999999999895</c:v>
                </c:pt>
                <c:pt idx="308">
                  <c:v>4.6606666666666561</c:v>
                </c:pt>
                <c:pt idx="309">
                  <c:v>4.6693333333333227</c:v>
                </c:pt>
                <c:pt idx="310">
                  <c:v>4.6779999999999893</c:v>
                </c:pt>
                <c:pt idx="311">
                  <c:v>4.6866666666666559</c:v>
                </c:pt>
                <c:pt idx="312">
                  <c:v>4.6953333333333225</c:v>
                </c:pt>
                <c:pt idx="313">
                  <c:v>4.7039999999999891</c:v>
                </c:pt>
                <c:pt idx="314">
                  <c:v>4.7126666666666557</c:v>
                </c:pt>
                <c:pt idx="315">
                  <c:v>4.7213333333333223</c:v>
                </c:pt>
                <c:pt idx="316">
                  <c:v>4.7299999999999889</c:v>
                </c:pt>
                <c:pt idx="317">
                  <c:v>4.7386666666666555</c:v>
                </c:pt>
                <c:pt idx="318">
                  <c:v>4.7473333333333221</c:v>
                </c:pt>
                <c:pt idx="319">
                  <c:v>4.7559999999999887</c:v>
                </c:pt>
                <c:pt idx="320">
                  <c:v>4.7646666666666553</c:v>
                </c:pt>
                <c:pt idx="321">
                  <c:v>4.7733333333333219</c:v>
                </c:pt>
                <c:pt idx="322">
                  <c:v>4.7819999999999885</c:v>
                </c:pt>
                <c:pt idx="323">
                  <c:v>4.7906666666666551</c:v>
                </c:pt>
                <c:pt idx="324">
                  <c:v>4.7993333333333217</c:v>
                </c:pt>
                <c:pt idx="325">
                  <c:v>4.8079999999999883</c:v>
                </c:pt>
                <c:pt idx="326">
                  <c:v>4.8166666666666549</c:v>
                </c:pt>
                <c:pt idx="327">
                  <c:v>4.8253333333333215</c:v>
                </c:pt>
                <c:pt idx="328">
                  <c:v>4.8339999999999881</c:v>
                </c:pt>
                <c:pt idx="329">
                  <c:v>4.8426666666666547</c:v>
                </c:pt>
                <c:pt idx="330">
                  <c:v>4.8513333333333213</c:v>
                </c:pt>
                <c:pt idx="331">
                  <c:v>4.8599999999999879</c:v>
                </c:pt>
                <c:pt idx="332">
                  <c:v>4.8686666666666545</c:v>
                </c:pt>
                <c:pt idx="333">
                  <c:v>4.8773333333333211</c:v>
                </c:pt>
                <c:pt idx="334">
                  <c:v>4.8859999999999877</c:v>
                </c:pt>
                <c:pt idx="335">
                  <c:v>4.8946666666666543</c:v>
                </c:pt>
                <c:pt idx="336">
                  <c:v>4.9033333333333209</c:v>
                </c:pt>
                <c:pt idx="337">
                  <c:v>4.9119999999999875</c:v>
                </c:pt>
                <c:pt idx="338">
                  <c:v>4.9206666666666541</c:v>
                </c:pt>
                <c:pt idx="339">
                  <c:v>4.9293333333333207</c:v>
                </c:pt>
                <c:pt idx="340">
                  <c:v>4.9379999999999873</c:v>
                </c:pt>
                <c:pt idx="341">
                  <c:v>4.9466666666666539</c:v>
                </c:pt>
                <c:pt idx="342">
                  <c:v>4.9553333333333205</c:v>
                </c:pt>
                <c:pt idx="343">
                  <c:v>4.9639999999999871</c:v>
                </c:pt>
                <c:pt idx="344">
                  <c:v>4.9726666666666537</c:v>
                </c:pt>
                <c:pt idx="345">
                  <c:v>4.9813333333333203</c:v>
                </c:pt>
                <c:pt idx="346">
                  <c:v>4.9899999999999869</c:v>
                </c:pt>
                <c:pt idx="347">
                  <c:v>4.9986666666666535</c:v>
                </c:pt>
                <c:pt idx="348">
                  <c:v>5.0073333333333201</c:v>
                </c:pt>
                <c:pt idx="349">
                  <c:v>5.0159999999999867</c:v>
                </c:pt>
                <c:pt idx="350">
                  <c:v>5.0246666666666533</c:v>
                </c:pt>
                <c:pt idx="351">
                  <c:v>5.0333333333333199</c:v>
                </c:pt>
                <c:pt idx="352">
                  <c:v>5.0419999999999865</c:v>
                </c:pt>
                <c:pt idx="353">
                  <c:v>5.0506666666666531</c:v>
                </c:pt>
                <c:pt idx="354">
                  <c:v>5.0593333333333197</c:v>
                </c:pt>
                <c:pt idx="355">
                  <c:v>5.0679999999999863</c:v>
                </c:pt>
                <c:pt idx="356">
                  <c:v>5.0766666666666529</c:v>
                </c:pt>
                <c:pt idx="357">
                  <c:v>5.0853333333333195</c:v>
                </c:pt>
                <c:pt idx="358">
                  <c:v>5.0939999999999861</c:v>
                </c:pt>
                <c:pt idx="359">
                  <c:v>5.1026666666666527</c:v>
                </c:pt>
                <c:pt idx="360">
                  <c:v>5.1113333333333193</c:v>
                </c:pt>
                <c:pt idx="361">
                  <c:v>5.1199999999999859</c:v>
                </c:pt>
                <c:pt idx="362">
                  <c:v>5.1286666666666525</c:v>
                </c:pt>
                <c:pt idx="363">
                  <c:v>5.1373333333333191</c:v>
                </c:pt>
                <c:pt idx="364">
                  <c:v>5.1459999999999857</c:v>
                </c:pt>
                <c:pt idx="365">
                  <c:v>5.1546666666666523</c:v>
                </c:pt>
                <c:pt idx="366">
                  <c:v>5.1633333333333189</c:v>
                </c:pt>
                <c:pt idx="367">
                  <c:v>5.1719999999999855</c:v>
                </c:pt>
                <c:pt idx="368">
                  <c:v>5.1806666666666521</c:v>
                </c:pt>
                <c:pt idx="369">
                  <c:v>5.1893333333333187</c:v>
                </c:pt>
                <c:pt idx="370">
                  <c:v>5.1979999999999853</c:v>
                </c:pt>
                <c:pt idx="371">
                  <c:v>5.2066666666666519</c:v>
                </c:pt>
                <c:pt idx="372">
                  <c:v>5.2153333333333185</c:v>
                </c:pt>
                <c:pt idx="373">
                  <c:v>5.2239999999999851</c:v>
                </c:pt>
                <c:pt idx="374">
                  <c:v>5.2326666666666517</c:v>
                </c:pt>
                <c:pt idx="375">
                  <c:v>5.2413333333333183</c:v>
                </c:pt>
                <c:pt idx="376">
                  <c:v>5.2499999999999849</c:v>
                </c:pt>
                <c:pt idx="377">
                  <c:v>5.2586666666666515</c:v>
                </c:pt>
                <c:pt idx="378">
                  <c:v>5.2673333333333181</c:v>
                </c:pt>
                <c:pt idx="379">
                  <c:v>5.2759999999999847</c:v>
                </c:pt>
                <c:pt idx="380">
                  <c:v>5.2846666666666513</c:v>
                </c:pt>
                <c:pt idx="381">
                  <c:v>5.2933333333333179</c:v>
                </c:pt>
                <c:pt idx="382">
                  <c:v>5.3019999999999845</c:v>
                </c:pt>
                <c:pt idx="383">
                  <c:v>5.3106666666666511</c:v>
                </c:pt>
                <c:pt idx="384">
                  <c:v>5.3193333333333177</c:v>
                </c:pt>
                <c:pt idx="385">
                  <c:v>5.3279999999999843</c:v>
                </c:pt>
                <c:pt idx="386">
                  <c:v>5.3366666666666509</c:v>
                </c:pt>
                <c:pt idx="387">
                  <c:v>5.3453333333333175</c:v>
                </c:pt>
                <c:pt idx="388">
                  <c:v>5.3539999999999841</c:v>
                </c:pt>
                <c:pt idx="389">
                  <c:v>5.3626666666666507</c:v>
                </c:pt>
                <c:pt idx="390">
                  <c:v>5.3713333333333173</c:v>
                </c:pt>
                <c:pt idx="391">
                  <c:v>5.3799999999999839</c:v>
                </c:pt>
                <c:pt idx="392">
                  <c:v>5.3886666666666505</c:v>
                </c:pt>
                <c:pt idx="393">
                  <c:v>5.3973333333333171</c:v>
                </c:pt>
                <c:pt idx="394">
                  <c:v>5.4059999999999837</c:v>
                </c:pt>
                <c:pt idx="395">
                  <c:v>5.4146666666666503</c:v>
                </c:pt>
                <c:pt idx="396">
                  <c:v>5.4233333333333169</c:v>
                </c:pt>
                <c:pt idx="397">
                  <c:v>5.4319999999999835</c:v>
                </c:pt>
                <c:pt idx="398">
                  <c:v>5.4406666666666501</c:v>
                </c:pt>
                <c:pt idx="399">
                  <c:v>5.4493333333333167</c:v>
                </c:pt>
                <c:pt idx="400">
                  <c:v>5.4579999999999833</c:v>
                </c:pt>
                <c:pt idx="401">
                  <c:v>5.4666666666666499</c:v>
                </c:pt>
                <c:pt idx="402">
                  <c:v>5.4753333333333165</c:v>
                </c:pt>
                <c:pt idx="403">
                  <c:v>5.4839999999999831</c:v>
                </c:pt>
                <c:pt idx="404">
                  <c:v>5.4926666666666497</c:v>
                </c:pt>
                <c:pt idx="405">
                  <c:v>5.5013333333333163</c:v>
                </c:pt>
                <c:pt idx="406">
                  <c:v>5.5099999999999829</c:v>
                </c:pt>
                <c:pt idx="407">
                  <c:v>5.5186666666666495</c:v>
                </c:pt>
                <c:pt idx="408">
                  <c:v>5.5273333333333161</c:v>
                </c:pt>
                <c:pt idx="409">
                  <c:v>5.5359999999999827</c:v>
                </c:pt>
                <c:pt idx="410">
                  <c:v>5.5446666666666493</c:v>
                </c:pt>
                <c:pt idx="411">
                  <c:v>5.5533333333333159</c:v>
                </c:pt>
                <c:pt idx="412">
                  <c:v>5.5619999999999825</c:v>
                </c:pt>
                <c:pt idx="413">
                  <c:v>5.5706666666666491</c:v>
                </c:pt>
                <c:pt idx="414">
                  <c:v>5.5793333333333157</c:v>
                </c:pt>
                <c:pt idx="415">
                  <c:v>5.5879999999999823</c:v>
                </c:pt>
                <c:pt idx="416">
                  <c:v>5.5966666666666489</c:v>
                </c:pt>
                <c:pt idx="417">
                  <c:v>5.6053333333333155</c:v>
                </c:pt>
                <c:pt idx="418">
                  <c:v>5.6139999999999821</c:v>
                </c:pt>
                <c:pt idx="419">
                  <c:v>5.6226666666666487</c:v>
                </c:pt>
                <c:pt idx="420">
                  <c:v>5.6313333333333153</c:v>
                </c:pt>
                <c:pt idx="421">
                  <c:v>5.6399999999999819</c:v>
                </c:pt>
                <c:pt idx="422">
                  <c:v>5.6486666666666485</c:v>
                </c:pt>
                <c:pt idx="423">
                  <c:v>5.6573333333333151</c:v>
                </c:pt>
                <c:pt idx="424">
                  <c:v>5.6659999999999817</c:v>
                </c:pt>
                <c:pt idx="425">
                  <c:v>5.6746666666666483</c:v>
                </c:pt>
                <c:pt idx="426">
                  <c:v>5.6833333333333149</c:v>
                </c:pt>
                <c:pt idx="427">
                  <c:v>5.6919999999999815</c:v>
                </c:pt>
                <c:pt idx="428">
                  <c:v>5.7006666666666481</c:v>
                </c:pt>
                <c:pt idx="429">
                  <c:v>5.7093333333333147</c:v>
                </c:pt>
                <c:pt idx="430">
                  <c:v>5.7179999999999813</c:v>
                </c:pt>
                <c:pt idx="431">
                  <c:v>5.7266666666666479</c:v>
                </c:pt>
                <c:pt idx="432">
                  <c:v>5.7353333333333145</c:v>
                </c:pt>
                <c:pt idx="433">
                  <c:v>5.7439999999999811</c:v>
                </c:pt>
                <c:pt idx="434">
                  <c:v>5.7526666666666477</c:v>
                </c:pt>
                <c:pt idx="435">
                  <c:v>5.7613333333333143</c:v>
                </c:pt>
                <c:pt idx="436">
                  <c:v>5.7699999999999809</c:v>
                </c:pt>
                <c:pt idx="437">
                  <c:v>5.7786666666666475</c:v>
                </c:pt>
                <c:pt idx="438">
                  <c:v>5.7873333333333141</c:v>
                </c:pt>
                <c:pt idx="439">
                  <c:v>5.7959999999999807</c:v>
                </c:pt>
                <c:pt idx="440">
                  <c:v>5.8046666666666473</c:v>
                </c:pt>
                <c:pt idx="441">
                  <c:v>5.8133333333333139</c:v>
                </c:pt>
                <c:pt idx="442">
                  <c:v>5.8219999999999805</c:v>
                </c:pt>
                <c:pt idx="443">
                  <c:v>5.8306666666666471</c:v>
                </c:pt>
                <c:pt idx="444">
                  <c:v>5.8393333333333137</c:v>
                </c:pt>
                <c:pt idx="445">
                  <c:v>5.8479999999999803</c:v>
                </c:pt>
                <c:pt idx="446">
                  <c:v>5.8566666666666469</c:v>
                </c:pt>
                <c:pt idx="447">
                  <c:v>5.8653333333333135</c:v>
                </c:pt>
                <c:pt idx="448">
                  <c:v>5.8739999999999801</c:v>
                </c:pt>
                <c:pt idx="449">
                  <c:v>5.8826666666666467</c:v>
                </c:pt>
                <c:pt idx="450">
                  <c:v>5.8913333333333133</c:v>
                </c:pt>
                <c:pt idx="451">
                  <c:v>5.8999999999999799</c:v>
                </c:pt>
                <c:pt idx="452">
                  <c:v>5.9086666666666465</c:v>
                </c:pt>
                <c:pt idx="453">
                  <c:v>5.9173333333333131</c:v>
                </c:pt>
                <c:pt idx="454">
                  <c:v>5.9259999999999797</c:v>
                </c:pt>
                <c:pt idx="455">
                  <c:v>5.9346666666666463</c:v>
                </c:pt>
                <c:pt idx="456">
                  <c:v>5.9433333333333129</c:v>
                </c:pt>
                <c:pt idx="457">
                  <c:v>5.9519999999999795</c:v>
                </c:pt>
                <c:pt idx="458">
                  <c:v>5.9606666666666461</c:v>
                </c:pt>
                <c:pt idx="459">
                  <c:v>5.9693333333333127</c:v>
                </c:pt>
                <c:pt idx="460">
                  <c:v>5.9779999999999793</c:v>
                </c:pt>
                <c:pt idx="461">
                  <c:v>5.9866666666666459</c:v>
                </c:pt>
                <c:pt idx="462">
                  <c:v>5.9953333333333125</c:v>
                </c:pt>
                <c:pt idx="463">
                  <c:v>6.0039999999999791</c:v>
                </c:pt>
                <c:pt idx="464">
                  <c:v>6.0126666666666457</c:v>
                </c:pt>
                <c:pt idx="465">
                  <c:v>6.0213333333333123</c:v>
                </c:pt>
                <c:pt idx="466">
                  <c:v>6.0299999999999789</c:v>
                </c:pt>
                <c:pt idx="467">
                  <c:v>6.0386666666666455</c:v>
                </c:pt>
                <c:pt idx="468">
                  <c:v>6.0473333333333121</c:v>
                </c:pt>
                <c:pt idx="469">
                  <c:v>6.0559999999999787</c:v>
                </c:pt>
                <c:pt idx="470">
                  <c:v>6.0646666666666453</c:v>
                </c:pt>
                <c:pt idx="471">
                  <c:v>6.0733333333333119</c:v>
                </c:pt>
                <c:pt idx="472">
                  <c:v>6.0819999999999785</c:v>
                </c:pt>
                <c:pt idx="473">
                  <c:v>6.0906666666666451</c:v>
                </c:pt>
                <c:pt idx="474">
                  <c:v>6.0993333333333117</c:v>
                </c:pt>
                <c:pt idx="475">
                  <c:v>6.1079999999999783</c:v>
                </c:pt>
                <c:pt idx="476">
                  <c:v>6.1166666666666449</c:v>
                </c:pt>
                <c:pt idx="477">
                  <c:v>6.1253333333333115</c:v>
                </c:pt>
                <c:pt idx="478">
                  <c:v>6.1339999999999781</c:v>
                </c:pt>
                <c:pt idx="479">
                  <c:v>6.1426666666666447</c:v>
                </c:pt>
                <c:pt idx="480">
                  <c:v>6.1513333333333113</c:v>
                </c:pt>
                <c:pt idx="481">
                  <c:v>6.1599999999999779</c:v>
                </c:pt>
                <c:pt idx="482">
                  <c:v>6.1686666666666445</c:v>
                </c:pt>
                <c:pt idx="483">
                  <c:v>6.1773333333333111</c:v>
                </c:pt>
                <c:pt idx="484">
                  <c:v>6.1859999999999777</c:v>
                </c:pt>
                <c:pt idx="485">
                  <c:v>6.1946666666666443</c:v>
                </c:pt>
                <c:pt idx="486">
                  <c:v>6.2033333333333109</c:v>
                </c:pt>
                <c:pt idx="487">
                  <c:v>6.2119999999999775</c:v>
                </c:pt>
                <c:pt idx="488">
                  <c:v>6.2206666666666441</c:v>
                </c:pt>
                <c:pt idx="489">
                  <c:v>6.2293333333333107</c:v>
                </c:pt>
                <c:pt idx="490">
                  <c:v>6.2379999999999773</c:v>
                </c:pt>
                <c:pt idx="491">
                  <c:v>6.2466666666666439</c:v>
                </c:pt>
                <c:pt idx="492">
                  <c:v>6.2553333333333105</c:v>
                </c:pt>
                <c:pt idx="493">
                  <c:v>6.2639999999999771</c:v>
                </c:pt>
                <c:pt idx="494">
                  <c:v>6.2726666666666437</c:v>
                </c:pt>
                <c:pt idx="495">
                  <c:v>6.2813333333333103</c:v>
                </c:pt>
                <c:pt idx="496">
                  <c:v>6.2899999999999769</c:v>
                </c:pt>
                <c:pt idx="497">
                  <c:v>6.2986666666666435</c:v>
                </c:pt>
                <c:pt idx="498">
                  <c:v>6.3073333333333101</c:v>
                </c:pt>
                <c:pt idx="499">
                  <c:v>6.3159999999999767</c:v>
                </c:pt>
                <c:pt idx="500">
                  <c:v>6.3246666666666433</c:v>
                </c:pt>
                <c:pt idx="501">
                  <c:v>6.3333333333333099</c:v>
                </c:pt>
                <c:pt idx="502">
                  <c:v>6.3419999999999765</c:v>
                </c:pt>
                <c:pt idx="503">
                  <c:v>6.3506666666666431</c:v>
                </c:pt>
                <c:pt idx="504">
                  <c:v>6.3593333333333097</c:v>
                </c:pt>
                <c:pt idx="505">
                  <c:v>6.3679999999999763</c:v>
                </c:pt>
                <c:pt idx="506">
                  <c:v>6.3766666666666429</c:v>
                </c:pt>
                <c:pt idx="507">
                  <c:v>6.3853333333333095</c:v>
                </c:pt>
                <c:pt idx="508">
                  <c:v>6.3939999999999761</c:v>
                </c:pt>
                <c:pt idx="509">
                  <c:v>6.4026666666666427</c:v>
                </c:pt>
                <c:pt idx="510">
                  <c:v>6.4113333333333093</c:v>
                </c:pt>
                <c:pt idx="511">
                  <c:v>6.4199999999999759</c:v>
                </c:pt>
                <c:pt idx="512">
                  <c:v>6.4286666666666425</c:v>
                </c:pt>
                <c:pt idx="513">
                  <c:v>6.4373333333333091</c:v>
                </c:pt>
                <c:pt idx="514">
                  <c:v>6.4459999999999757</c:v>
                </c:pt>
                <c:pt idx="515">
                  <c:v>6.4546666666666423</c:v>
                </c:pt>
                <c:pt idx="516">
                  <c:v>6.4633333333333089</c:v>
                </c:pt>
                <c:pt idx="517">
                  <c:v>6.4719999999999756</c:v>
                </c:pt>
                <c:pt idx="518">
                  <c:v>6.4806666666666422</c:v>
                </c:pt>
                <c:pt idx="519">
                  <c:v>6.4893333333333088</c:v>
                </c:pt>
                <c:pt idx="520">
                  <c:v>6.4979999999999754</c:v>
                </c:pt>
                <c:pt idx="521">
                  <c:v>6.506666666666642</c:v>
                </c:pt>
                <c:pt idx="522">
                  <c:v>6.5153333333333086</c:v>
                </c:pt>
                <c:pt idx="523">
                  <c:v>6.5239999999999752</c:v>
                </c:pt>
                <c:pt idx="524">
                  <c:v>6.5326666666666418</c:v>
                </c:pt>
                <c:pt idx="525">
                  <c:v>6.5413333333333084</c:v>
                </c:pt>
                <c:pt idx="526">
                  <c:v>6.549999999999975</c:v>
                </c:pt>
                <c:pt idx="527">
                  <c:v>6.5586666666666416</c:v>
                </c:pt>
                <c:pt idx="528">
                  <c:v>6.5673333333333082</c:v>
                </c:pt>
                <c:pt idx="529">
                  <c:v>6.5759999999999748</c:v>
                </c:pt>
                <c:pt idx="530">
                  <c:v>6.5846666666666414</c:v>
                </c:pt>
                <c:pt idx="531">
                  <c:v>6.593333333333308</c:v>
                </c:pt>
                <c:pt idx="532">
                  <c:v>6.6019999999999746</c:v>
                </c:pt>
                <c:pt idx="533">
                  <c:v>6.6106666666666412</c:v>
                </c:pt>
                <c:pt idx="534">
                  <c:v>6.6193333333333078</c:v>
                </c:pt>
                <c:pt idx="535">
                  <c:v>6.6279999999999744</c:v>
                </c:pt>
                <c:pt idx="536">
                  <c:v>6.636666666666641</c:v>
                </c:pt>
                <c:pt idx="537">
                  <c:v>6.6453333333333076</c:v>
                </c:pt>
                <c:pt idx="538">
                  <c:v>6.6539999999999742</c:v>
                </c:pt>
                <c:pt idx="539">
                  <c:v>6.6626666666666408</c:v>
                </c:pt>
                <c:pt idx="540">
                  <c:v>6.6713333333333074</c:v>
                </c:pt>
                <c:pt idx="541">
                  <c:v>6.679999999999974</c:v>
                </c:pt>
                <c:pt idx="542">
                  <c:v>6.6886666666666406</c:v>
                </c:pt>
                <c:pt idx="543">
                  <c:v>6.6973333333333072</c:v>
                </c:pt>
                <c:pt idx="544">
                  <c:v>6.7059999999999738</c:v>
                </c:pt>
                <c:pt idx="545">
                  <c:v>6.7146666666666404</c:v>
                </c:pt>
                <c:pt idx="546">
                  <c:v>6.723333333333307</c:v>
                </c:pt>
                <c:pt idx="547">
                  <c:v>6.7319999999999736</c:v>
                </c:pt>
                <c:pt idx="548">
                  <c:v>6.7406666666666402</c:v>
                </c:pt>
                <c:pt idx="549">
                  <c:v>6.7493333333333068</c:v>
                </c:pt>
                <c:pt idx="550">
                  <c:v>6.7579999999999734</c:v>
                </c:pt>
                <c:pt idx="551">
                  <c:v>6.76666666666664</c:v>
                </c:pt>
                <c:pt idx="552">
                  <c:v>6.7753333333333066</c:v>
                </c:pt>
                <c:pt idx="553">
                  <c:v>6.7839999999999732</c:v>
                </c:pt>
                <c:pt idx="554">
                  <c:v>6.7926666666666398</c:v>
                </c:pt>
                <c:pt idx="555">
                  <c:v>6.8013333333333064</c:v>
                </c:pt>
                <c:pt idx="556">
                  <c:v>6.809999999999973</c:v>
                </c:pt>
                <c:pt idx="557">
                  <c:v>6.8186666666666396</c:v>
                </c:pt>
                <c:pt idx="558">
                  <c:v>6.8273333333333062</c:v>
                </c:pt>
                <c:pt idx="559">
                  <c:v>6.8359999999999728</c:v>
                </c:pt>
                <c:pt idx="560">
                  <c:v>6.8446666666666394</c:v>
                </c:pt>
                <c:pt idx="561">
                  <c:v>6.853333333333306</c:v>
                </c:pt>
                <c:pt idx="562">
                  <c:v>6.8619999999999726</c:v>
                </c:pt>
                <c:pt idx="563">
                  <c:v>6.8706666666666392</c:v>
                </c:pt>
                <c:pt idx="564">
                  <c:v>6.8793333333333058</c:v>
                </c:pt>
                <c:pt idx="565">
                  <c:v>6.8879999999999724</c:v>
                </c:pt>
                <c:pt idx="566">
                  <c:v>6.896666666666639</c:v>
                </c:pt>
                <c:pt idx="567">
                  <c:v>6.9053333333333056</c:v>
                </c:pt>
                <c:pt idx="568">
                  <c:v>6.9139999999999722</c:v>
                </c:pt>
                <c:pt idx="569">
                  <c:v>6.9226666666666388</c:v>
                </c:pt>
                <c:pt idx="570">
                  <c:v>6.9313333333333054</c:v>
                </c:pt>
                <c:pt idx="571">
                  <c:v>6.939999999999972</c:v>
                </c:pt>
                <c:pt idx="572">
                  <c:v>6.9486666666666386</c:v>
                </c:pt>
                <c:pt idx="573">
                  <c:v>6.9573333333333052</c:v>
                </c:pt>
                <c:pt idx="574">
                  <c:v>6.9659999999999718</c:v>
                </c:pt>
                <c:pt idx="575">
                  <c:v>6.9746666666666384</c:v>
                </c:pt>
                <c:pt idx="576">
                  <c:v>6.983333333333305</c:v>
                </c:pt>
                <c:pt idx="577">
                  <c:v>6.9919999999999716</c:v>
                </c:pt>
                <c:pt idx="578">
                  <c:v>7.0006666666666382</c:v>
                </c:pt>
                <c:pt idx="579">
                  <c:v>7.0093333333333048</c:v>
                </c:pt>
                <c:pt idx="580">
                  <c:v>7.0179999999999714</c:v>
                </c:pt>
                <c:pt idx="581">
                  <c:v>7.026666666666638</c:v>
                </c:pt>
                <c:pt idx="582">
                  <c:v>7.0353333333333046</c:v>
                </c:pt>
                <c:pt idx="583">
                  <c:v>7.0439999999999712</c:v>
                </c:pt>
                <c:pt idx="584">
                  <c:v>7.0526666666666378</c:v>
                </c:pt>
                <c:pt idx="585">
                  <c:v>7.0613333333333044</c:v>
                </c:pt>
                <c:pt idx="586">
                  <c:v>7.069999999999971</c:v>
                </c:pt>
                <c:pt idx="587">
                  <c:v>7.0786666666666376</c:v>
                </c:pt>
                <c:pt idx="588">
                  <c:v>7.0873333333333042</c:v>
                </c:pt>
                <c:pt idx="589">
                  <c:v>7.0959999999999708</c:v>
                </c:pt>
                <c:pt idx="590">
                  <c:v>7.1046666666666374</c:v>
                </c:pt>
                <c:pt idx="591">
                  <c:v>7.113333333333304</c:v>
                </c:pt>
                <c:pt idx="592">
                  <c:v>7.1219999999999706</c:v>
                </c:pt>
                <c:pt idx="593">
                  <c:v>7.1306666666666372</c:v>
                </c:pt>
                <c:pt idx="594">
                  <c:v>7.1393333333333038</c:v>
                </c:pt>
                <c:pt idx="595">
                  <c:v>7.1479999999999704</c:v>
                </c:pt>
                <c:pt idx="596">
                  <c:v>7.156666666666637</c:v>
                </c:pt>
                <c:pt idx="597">
                  <c:v>7.1653333333333036</c:v>
                </c:pt>
                <c:pt idx="598">
                  <c:v>7.1739999999999702</c:v>
                </c:pt>
                <c:pt idx="599">
                  <c:v>7.1826666666666368</c:v>
                </c:pt>
                <c:pt idx="600">
                  <c:v>7.1913333333333034</c:v>
                </c:pt>
                <c:pt idx="601">
                  <c:v>7.19999999999997</c:v>
                </c:pt>
                <c:pt idx="602">
                  <c:v>7.2086666666666366</c:v>
                </c:pt>
                <c:pt idx="603">
                  <c:v>7.2173333333333032</c:v>
                </c:pt>
                <c:pt idx="604">
                  <c:v>7.2259999999999698</c:v>
                </c:pt>
                <c:pt idx="605">
                  <c:v>7.2346666666666364</c:v>
                </c:pt>
                <c:pt idx="606">
                  <c:v>7.243333333333303</c:v>
                </c:pt>
                <c:pt idx="607">
                  <c:v>7.2519999999999696</c:v>
                </c:pt>
                <c:pt idx="608">
                  <c:v>7.2606666666666362</c:v>
                </c:pt>
                <c:pt idx="609">
                  <c:v>7.2693333333333028</c:v>
                </c:pt>
                <c:pt idx="610">
                  <c:v>7.2779999999999694</c:v>
                </c:pt>
                <c:pt idx="611">
                  <c:v>7.286666666666636</c:v>
                </c:pt>
                <c:pt idx="612">
                  <c:v>7.2953333333333026</c:v>
                </c:pt>
                <c:pt idx="613">
                  <c:v>7.3039999999999692</c:v>
                </c:pt>
                <c:pt idx="614">
                  <c:v>7.3126666666666358</c:v>
                </c:pt>
                <c:pt idx="615">
                  <c:v>7.3213333333333024</c:v>
                </c:pt>
                <c:pt idx="616">
                  <c:v>7.329999999999969</c:v>
                </c:pt>
                <c:pt idx="617">
                  <c:v>7.3386666666666356</c:v>
                </c:pt>
                <c:pt idx="618">
                  <c:v>7.3473333333333022</c:v>
                </c:pt>
                <c:pt idx="619">
                  <c:v>7.3559999999999688</c:v>
                </c:pt>
                <c:pt idx="620">
                  <c:v>7.3646666666666354</c:v>
                </c:pt>
                <c:pt idx="621">
                  <c:v>7.373333333333302</c:v>
                </c:pt>
                <c:pt idx="622">
                  <c:v>7.3819999999999686</c:v>
                </c:pt>
                <c:pt idx="623">
                  <c:v>7.3906666666666352</c:v>
                </c:pt>
                <c:pt idx="624">
                  <c:v>7.3993333333333018</c:v>
                </c:pt>
                <c:pt idx="625">
                  <c:v>7.4079999999999684</c:v>
                </c:pt>
                <c:pt idx="626">
                  <c:v>7.416666666666635</c:v>
                </c:pt>
                <c:pt idx="627">
                  <c:v>7.4253333333333016</c:v>
                </c:pt>
                <c:pt idx="628">
                  <c:v>7.4339999999999682</c:v>
                </c:pt>
                <c:pt idx="629">
                  <c:v>7.4426666666666348</c:v>
                </c:pt>
                <c:pt idx="630">
                  <c:v>7.4513333333333014</c:v>
                </c:pt>
                <c:pt idx="631">
                  <c:v>7.459999999999968</c:v>
                </c:pt>
                <c:pt idx="632">
                  <c:v>7.4686666666666346</c:v>
                </c:pt>
                <c:pt idx="633">
                  <c:v>7.4773333333333012</c:v>
                </c:pt>
                <c:pt idx="634">
                  <c:v>7.4859999999999678</c:v>
                </c:pt>
                <c:pt idx="635">
                  <c:v>7.4946666666666344</c:v>
                </c:pt>
                <c:pt idx="636">
                  <c:v>7.503333333333301</c:v>
                </c:pt>
                <c:pt idx="637">
                  <c:v>7.5119999999999676</c:v>
                </c:pt>
                <c:pt idx="638">
                  <c:v>7.5206666666666342</c:v>
                </c:pt>
                <c:pt idx="639">
                  <c:v>7.5293333333333008</c:v>
                </c:pt>
                <c:pt idx="640">
                  <c:v>7.5379999999999674</c:v>
                </c:pt>
                <c:pt idx="641">
                  <c:v>7.546666666666634</c:v>
                </c:pt>
                <c:pt idx="642">
                  <c:v>7.5553333333333006</c:v>
                </c:pt>
                <c:pt idx="643">
                  <c:v>7.5639999999999672</c:v>
                </c:pt>
                <c:pt idx="644">
                  <c:v>7.5726666666666338</c:v>
                </c:pt>
                <c:pt idx="645">
                  <c:v>7.5813333333333004</c:v>
                </c:pt>
                <c:pt idx="646">
                  <c:v>7.589999999999967</c:v>
                </c:pt>
                <c:pt idx="647">
                  <c:v>7.5986666666666336</c:v>
                </c:pt>
                <c:pt idx="648">
                  <c:v>7.6073333333333002</c:v>
                </c:pt>
                <c:pt idx="649">
                  <c:v>7.6159999999999668</c:v>
                </c:pt>
                <c:pt idx="650">
                  <c:v>7.6246666666666334</c:v>
                </c:pt>
                <c:pt idx="651">
                  <c:v>7.6333333333333</c:v>
                </c:pt>
                <c:pt idx="652">
                  <c:v>7.6419999999999666</c:v>
                </c:pt>
                <c:pt idx="653">
                  <c:v>7.6506666666666332</c:v>
                </c:pt>
                <c:pt idx="654">
                  <c:v>7.6593333333332998</c:v>
                </c:pt>
                <c:pt idx="655">
                  <c:v>7.6679999999999664</c:v>
                </c:pt>
                <c:pt idx="656">
                  <c:v>7.676666666666633</c:v>
                </c:pt>
                <c:pt idx="657">
                  <c:v>7.6853333333332996</c:v>
                </c:pt>
                <c:pt idx="658">
                  <c:v>7.6939999999999662</c:v>
                </c:pt>
                <c:pt idx="659">
                  <c:v>7.7026666666666328</c:v>
                </c:pt>
                <c:pt idx="660">
                  <c:v>7.7113333333332994</c:v>
                </c:pt>
                <c:pt idx="661">
                  <c:v>7.719999999999966</c:v>
                </c:pt>
                <c:pt idx="662">
                  <c:v>7.7286666666666326</c:v>
                </c:pt>
                <c:pt idx="663">
                  <c:v>7.7373333333332992</c:v>
                </c:pt>
                <c:pt idx="664">
                  <c:v>7.7459999999999658</c:v>
                </c:pt>
                <c:pt idx="665">
                  <c:v>7.7546666666666324</c:v>
                </c:pt>
                <c:pt idx="666">
                  <c:v>7.763333333333299</c:v>
                </c:pt>
                <c:pt idx="667">
                  <c:v>7.7719999999999656</c:v>
                </c:pt>
                <c:pt idx="668">
                  <c:v>7.7806666666666322</c:v>
                </c:pt>
                <c:pt idx="669">
                  <c:v>7.7893333333332988</c:v>
                </c:pt>
                <c:pt idx="670">
                  <c:v>7.7979999999999654</c:v>
                </c:pt>
                <c:pt idx="671">
                  <c:v>7.806666666666632</c:v>
                </c:pt>
                <c:pt idx="672">
                  <c:v>7.8153333333332986</c:v>
                </c:pt>
                <c:pt idx="673">
                  <c:v>7.8239999999999652</c:v>
                </c:pt>
                <c:pt idx="674">
                  <c:v>7.8326666666666318</c:v>
                </c:pt>
                <c:pt idx="675">
                  <c:v>7.8413333333332984</c:v>
                </c:pt>
                <c:pt idx="676">
                  <c:v>7.849999999999965</c:v>
                </c:pt>
                <c:pt idx="677">
                  <c:v>7.8586666666666316</c:v>
                </c:pt>
                <c:pt idx="678">
                  <c:v>7.8673333333332982</c:v>
                </c:pt>
                <c:pt idx="679">
                  <c:v>7.8759999999999648</c:v>
                </c:pt>
                <c:pt idx="680">
                  <c:v>7.8846666666666314</c:v>
                </c:pt>
                <c:pt idx="681">
                  <c:v>7.893333333333298</c:v>
                </c:pt>
                <c:pt idx="682">
                  <c:v>7.9019999999999646</c:v>
                </c:pt>
                <c:pt idx="683">
                  <c:v>7.9106666666666312</c:v>
                </c:pt>
                <c:pt idx="684">
                  <c:v>7.9193333333332978</c:v>
                </c:pt>
                <c:pt idx="685">
                  <c:v>7.9279999999999644</c:v>
                </c:pt>
                <c:pt idx="686">
                  <c:v>7.936666666666631</c:v>
                </c:pt>
                <c:pt idx="687">
                  <c:v>7.9453333333332976</c:v>
                </c:pt>
                <c:pt idx="688">
                  <c:v>7.9539999999999642</c:v>
                </c:pt>
                <c:pt idx="689">
                  <c:v>7.9626666666666308</c:v>
                </c:pt>
                <c:pt idx="690">
                  <c:v>7.9713333333332974</c:v>
                </c:pt>
                <c:pt idx="691">
                  <c:v>7.979999999999964</c:v>
                </c:pt>
                <c:pt idx="692">
                  <c:v>7.9886666666666306</c:v>
                </c:pt>
                <c:pt idx="693">
                  <c:v>7.9973333333332972</c:v>
                </c:pt>
                <c:pt idx="694">
                  <c:v>8.0059999999999647</c:v>
                </c:pt>
                <c:pt idx="695">
                  <c:v>8.0146666666666313</c:v>
                </c:pt>
                <c:pt idx="696">
                  <c:v>8.0233333333332979</c:v>
                </c:pt>
                <c:pt idx="697">
                  <c:v>8.0319999999999645</c:v>
                </c:pt>
                <c:pt idx="698">
                  <c:v>8.0406666666666311</c:v>
                </c:pt>
                <c:pt idx="699">
                  <c:v>8.0493333333332977</c:v>
                </c:pt>
                <c:pt idx="700">
                  <c:v>8.0579999999999643</c:v>
                </c:pt>
                <c:pt idx="701">
                  <c:v>8.0666666666666309</c:v>
                </c:pt>
                <c:pt idx="702">
                  <c:v>8.0753333333332975</c:v>
                </c:pt>
                <c:pt idx="703">
                  <c:v>8.0839999999999641</c:v>
                </c:pt>
                <c:pt idx="704">
                  <c:v>8.0926666666666307</c:v>
                </c:pt>
                <c:pt idx="705">
                  <c:v>8.1013333333332973</c:v>
                </c:pt>
                <c:pt idx="706">
                  <c:v>8.1099999999999639</c:v>
                </c:pt>
                <c:pt idx="707">
                  <c:v>8.1186666666666305</c:v>
                </c:pt>
                <c:pt idx="708">
                  <c:v>8.1273333333332971</c:v>
                </c:pt>
                <c:pt idx="709">
                  <c:v>8.1359999999999637</c:v>
                </c:pt>
                <c:pt idx="710">
                  <c:v>8.1446666666666303</c:v>
                </c:pt>
                <c:pt idx="711">
                  <c:v>8.1533333333332969</c:v>
                </c:pt>
                <c:pt idx="712">
                  <c:v>8.1619999999999635</c:v>
                </c:pt>
                <c:pt idx="713">
                  <c:v>8.1706666666666301</c:v>
                </c:pt>
                <c:pt idx="714">
                  <c:v>8.1793333333332967</c:v>
                </c:pt>
                <c:pt idx="715">
                  <c:v>8.1879999999999633</c:v>
                </c:pt>
                <c:pt idx="716">
                  <c:v>8.1966666666666299</c:v>
                </c:pt>
                <c:pt idx="717">
                  <c:v>8.2053333333332965</c:v>
                </c:pt>
                <c:pt idx="718">
                  <c:v>8.2139999999999631</c:v>
                </c:pt>
                <c:pt idx="719">
                  <c:v>8.2226666666666297</c:v>
                </c:pt>
                <c:pt idx="720">
                  <c:v>8.2313333333332963</c:v>
                </c:pt>
                <c:pt idx="721">
                  <c:v>8.2399999999999629</c:v>
                </c:pt>
                <c:pt idx="722">
                  <c:v>8.2486666666666295</c:v>
                </c:pt>
                <c:pt idx="723">
                  <c:v>8.2573333333332961</c:v>
                </c:pt>
                <c:pt idx="724">
                  <c:v>8.2659999999999627</c:v>
                </c:pt>
                <c:pt idx="725">
                  <c:v>8.2746666666666293</c:v>
                </c:pt>
                <c:pt idx="726">
                  <c:v>8.2833333333332959</c:v>
                </c:pt>
                <c:pt idx="727">
                  <c:v>8.2919999999999625</c:v>
                </c:pt>
                <c:pt idx="728">
                  <c:v>8.3006666666666291</c:v>
                </c:pt>
                <c:pt idx="729">
                  <c:v>8.3093333333332957</c:v>
                </c:pt>
                <c:pt idx="730">
                  <c:v>8.3179999999999623</c:v>
                </c:pt>
                <c:pt idx="731">
                  <c:v>8.3266666666666289</c:v>
                </c:pt>
                <c:pt idx="732">
                  <c:v>8.3353333333332955</c:v>
                </c:pt>
                <c:pt idx="733">
                  <c:v>8.3439999999999621</c:v>
                </c:pt>
                <c:pt idx="734">
                  <c:v>8.3526666666666287</c:v>
                </c:pt>
                <c:pt idx="735">
                  <c:v>8.3613333333332953</c:v>
                </c:pt>
                <c:pt idx="736">
                  <c:v>8.3699999999999619</c:v>
                </c:pt>
                <c:pt idx="737">
                  <c:v>8.3786666666666285</c:v>
                </c:pt>
                <c:pt idx="738">
                  <c:v>8.3873333333332951</c:v>
                </c:pt>
                <c:pt idx="739">
                  <c:v>8.3959999999999617</c:v>
                </c:pt>
                <c:pt idx="740">
                  <c:v>8.4046666666666283</c:v>
                </c:pt>
                <c:pt idx="741">
                  <c:v>8.4133333333332949</c:v>
                </c:pt>
                <c:pt idx="742">
                  <c:v>8.4219999999999615</c:v>
                </c:pt>
                <c:pt idx="743">
                  <c:v>8.4306666666666281</c:v>
                </c:pt>
                <c:pt idx="744">
                  <c:v>8.4393333333332947</c:v>
                </c:pt>
                <c:pt idx="745">
                  <c:v>8.4479999999999613</c:v>
                </c:pt>
                <c:pt idx="746">
                  <c:v>8.4566666666666279</c:v>
                </c:pt>
                <c:pt idx="747">
                  <c:v>8.4653333333332945</c:v>
                </c:pt>
                <c:pt idx="748">
                  <c:v>8.4739999999999611</c:v>
                </c:pt>
                <c:pt idx="749">
                  <c:v>8.4826666666666277</c:v>
                </c:pt>
                <c:pt idx="750">
                  <c:v>8.4913333333332943</c:v>
                </c:pt>
                <c:pt idx="751">
                  <c:v>8.4999999999999609</c:v>
                </c:pt>
                <c:pt idx="752">
                  <c:v>8.5086666666666275</c:v>
                </c:pt>
                <c:pt idx="753">
                  <c:v>8.5173333333332941</c:v>
                </c:pt>
                <c:pt idx="754">
                  <c:v>8.5259999999999607</c:v>
                </c:pt>
                <c:pt idx="755">
                  <c:v>8.5346666666666273</c:v>
                </c:pt>
                <c:pt idx="756">
                  <c:v>8.5433333333332939</c:v>
                </c:pt>
                <c:pt idx="757">
                  <c:v>8.5519999999999605</c:v>
                </c:pt>
                <c:pt idx="758">
                  <c:v>8.5606666666666271</c:v>
                </c:pt>
                <c:pt idx="759">
                  <c:v>8.5693333333332937</c:v>
                </c:pt>
                <c:pt idx="760">
                  <c:v>8.5779999999999603</c:v>
                </c:pt>
                <c:pt idx="761">
                  <c:v>8.5866666666666269</c:v>
                </c:pt>
                <c:pt idx="762">
                  <c:v>8.5953333333332935</c:v>
                </c:pt>
                <c:pt idx="763">
                  <c:v>8.6039999999999601</c:v>
                </c:pt>
                <c:pt idx="764">
                  <c:v>8.6126666666666267</c:v>
                </c:pt>
                <c:pt idx="765">
                  <c:v>8.6213333333332933</c:v>
                </c:pt>
                <c:pt idx="766">
                  <c:v>8.6299999999999599</c:v>
                </c:pt>
                <c:pt idx="767">
                  <c:v>8.6386666666666265</c:v>
                </c:pt>
                <c:pt idx="768">
                  <c:v>8.6473333333332931</c:v>
                </c:pt>
                <c:pt idx="769">
                  <c:v>8.6559999999999597</c:v>
                </c:pt>
                <c:pt idx="770">
                  <c:v>8.6646666666666263</c:v>
                </c:pt>
                <c:pt idx="771">
                  <c:v>8.6733333333332929</c:v>
                </c:pt>
                <c:pt idx="772">
                  <c:v>8.6819999999999595</c:v>
                </c:pt>
                <c:pt idx="773">
                  <c:v>8.6906666666666261</c:v>
                </c:pt>
                <c:pt idx="774">
                  <c:v>8.6993333333332927</c:v>
                </c:pt>
                <c:pt idx="775">
                  <c:v>8.7079999999999593</c:v>
                </c:pt>
                <c:pt idx="776">
                  <c:v>8.7166666666666259</c:v>
                </c:pt>
                <c:pt idx="777">
                  <c:v>8.7253333333332925</c:v>
                </c:pt>
                <c:pt idx="778">
                  <c:v>8.7339999999999591</c:v>
                </c:pt>
                <c:pt idx="779">
                  <c:v>8.7426666666666257</c:v>
                </c:pt>
                <c:pt idx="780">
                  <c:v>8.7513333333332923</c:v>
                </c:pt>
                <c:pt idx="781">
                  <c:v>8.7599999999999589</c:v>
                </c:pt>
                <c:pt idx="782">
                  <c:v>8.7686666666666255</c:v>
                </c:pt>
                <c:pt idx="783">
                  <c:v>8.7773333333332921</c:v>
                </c:pt>
                <c:pt idx="784">
                  <c:v>8.7859999999999587</c:v>
                </c:pt>
                <c:pt idx="785">
                  <c:v>8.7946666666666253</c:v>
                </c:pt>
                <c:pt idx="786">
                  <c:v>8.8033333333332919</c:v>
                </c:pt>
                <c:pt idx="787">
                  <c:v>8.8119999999999585</c:v>
                </c:pt>
                <c:pt idx="788">
                  <c:v>8.8206666666666251</c:v>
                </c:pt>
                <c:pt idx="789">
                  <c:v>8.8293333333332917</c:v>
                </c:pt>
                <c:pt idx="790">
                  <c:v>8.8379999999999583</c:v>
                </c:pt>
                <c:pt idx="791">
                  <c:v>8.8466666666666249</c:v>
                </c:pt>
                <c:pt idx="792">
                  <c:v>8.8553333333332915</c:v>
                </c:pt>
                <c:pt idx="793">
                  <c:v>8.8639999999999581</c:v>
                </c:pt>
                <c:pt idx="794">
                  <c:v>8.8726666666666247</c:v>
                </c:pt>
                <c:pt idx="795">
                  <c:v>8.8813333333332913</c:v>
                </c:pt>
                <c:pt idx="796">
                  <c:v>8.8899999999999579</c:v>
                </c:pt>
                <c:pt idx="797">
                  <c:v>8.8986666666666245</c:v>
                </c:pt>
                <c:pt idx="798">
                  <c:v>8.9073333333332911</c:v>
                </c:pt>
                <c:pt idx="799">
                  <c:v>8.9159999999999577</c:v>
                </c:pt>
                <c:pt idx="800">
                  <c:v>8.9246666666666243</c:v>
                </c:pt>
                <c:pt idx="801">
                  <c:v>8.9333333333332909</c:v>
                </c:pt>
                <c:pt idx="802">
                  <c:v>8.9419999999999575</c:v>
                </c:pt>
                <c:pt idx="803">
                  <c:v>8.9506666666666241</c:v>
                </c:pt>
                <c:pt idx="804">
                  <c:v>8.9593333333332907</c:v>
                </c:pt>
                <c:pt idx="805">
                  <c:v>8.9679999999999573</c:v>
                </c:pt>
                <c:pt idx="806">
                  <c:v>8.9766666666666239</c:v>
                </c:pt>
                <c:pt idx="807">
                  <c:v>8.9853333333332905</c:v>
                </c:pt>
                <c:pt idx="808">
                  <c:v>8.9939999999999571</c:v>
                </c:pt>
                <c:pt idx="809">
                  <c:v>9.0026666666666237</c:v>
                </c:pt>
                <c:pt idx="810">
                  <c:v>9.0113333333332903</c:v>
                </c:pt>
                <c:pt idx="811">
                  <c:v>9.0199999999999569</c:v>
                </c:pt>
                <c:pt idx="812">
                  <c:v>9.0286666666666235</c:v>
                </c:pt>
                <c:pt idx="813">
                  <c:v>9.0373333333332901</c:v>
                </c:pt>
                <c:pt idx="814">
                  <c:v>9.0459999999999567</c:v>
                </c:pt>
                <c:pt idx="815">
                  <c:v>9.0546666666666233</c:v>
                </c:pt>
                <c:pt idx="816">
                  <c:v>9.0633333333332899</c:v>
                </c:pt>
                <c:pt idx="817">
                  <c:v>9.0719999999999565</c:v>
                </c:pt>
                <c:pt idx="818">
                  <c:v>9.0806666666666231</c:v>
                </c:pt>
                <c:pt idx="819">
                  <c:v>9.0893333333332897</c:v>
                </c:pt>
                <c:pt idx="820">
                  <c:v>9.0979999999999563</c:v>
                </c:pt>
                <c:pt idx="821">
                  <c:v>9.1066666666666229</c:v>
                </c:pt>
                <c:pt idx="822">
                  <c:v>9.1153333333332895</c:v>
                </c:pt>
                <c:pt idx="823">
                  <c:v>9.1239999999999561</c:v>
                </c:pt>
                <c:pt idx="824">
                  <c:v>9.1326666666666227</c:v>
                </c:pt>
                <c:pt idx="825">
                  <c:v>9.1413333333332893</c:v>
                </c:pt>
                <c:pt idx="826">
                  <c:v>9.1499999999999559</c:v>
                </c:pt>
                <c:pt idx="827">
                  <c:v>9.1586666666666225</c:v>
                </c:pt>
                <c:pt idx="828">
                  <c:v>9.1673333333332891</c:v>
                </c:pt>
                <c:pt idx="829">
                  <c:v>9.1759999999999557</c:v>
                </c:pt>
                <c:pt idx="830">
                  <c:v>9.1846666666666223</c:v>
                </c:pt>
                <c:pt idx="831">
                  <c:v>9.1933333333332889</c:v>
                </c:pt>
                <c:pt idx="832">
                  <c:v>9.2019999999999555</c:v>
                </c:pt>
                <c:pt idx="833">
                  <c:v>9.2106666666666221</c:v>
                </c:pt>
                <c:pt idx="834">
                  <c:v>9.2193333333332887</c:v>
                </c:pt>
                <c:pt idx="835">
                  <c:v>9.2279999999999553</c:v>
                </c:pt>
                <c:pt idx="836">
                  <c:v>9.2366666666666219</c:v>
                </c:pt>
                <c:pt idx="837">
                  <c:v>9.2453333333332886</c:v>
                </c:pt>
                <c:pt idx="838">
                  <c:v>9.2539999999999552</c:v>
                </c:pt>
                <c:pt idx="839">
                  <c:v>9.2626666666666218</c:v>
                </c:pt>
                <c:pt idx="840">
                  <c:v>9.2713333333332884</c:v>
                </c:pt>
                <c:pt idx="841">
                  <c:v>9.279999999999955</c:v>
                </c:pt>
                <c:pt idx="842">
                  <c:v>9.2886666666666216</c:v>
                </c:pt>
                <c:pt idx="843">
                  <c:v>9.2973333333332882</c:v>
                </c:pt>
                <c:pt idx="844">
                  <c:v>9.3059999999999548</c:v>
                </c:pt>
                <c:pt idx="845">
                  <c:v>9.3146666666666214</c:v>
                </c:pt>
                <c:pt idx="846">
                  <c:v>9.323333333333288</c:v>
                </c:pt>
                <c:pt idx="847">
                  <c:v>9.3319999999999546</c:v>
                </c:pt>
                <c:pt idx="848">
                  <c:v>9.3406666666666212</c:v>
                </c:pt>
                <c:pt idx="849">
                  <c:v>9.3493333333332878</c:v>
                </c:pt>
                <c:pt idx="850">
                  <c:v>9.3579999999999544</c:v>
                </c:pt>
                <c:pt idx="851">
                  <c:v>9.366666666666621</c:v>
                </c:pt>
                <c:pt idx="852">
                  <c:v>9.3753333333332876</c:v>
                </c:pt>
                <c:pt idx="853">
                  <c:v>9.3839999999999542</c:v>
                </c:pt>
                <c:pt idx="854">
                  <c:v>9.3926666666666208</c:v>
                </c:pt>
                <c:pt idx="855">
                  <c:v>9.4013333333332874</c:v>
                </c:pt>
                <c:pt idx="856">
                  <c:v>9.409999999999954</c:v>
                </c:pt>
                <c:pt idx="857">
                  <c:v>9.4186666666666206</c:v>
                </c:pt>
                <c:pt idx="858">
                  <c:v>9.4273333333332872</c:v>
                </c:pt>
                <c:pt idx="859">
                  <c:v>9.4359999999999538</c:v>
                </c:pt>
                <c:pt idx="860">
                  <c:v>9.4446666666666204</c:v>
                </c:pt>
                <c:pt idx="861">
                  <c:v>9.453333333333287</c:v>
                </c:pt>
                <c:pt idx="862">
                  <c:v>9.4619999999999536</c:v>
                </c:pt>
                <c:pt idx="863">
                  <c:v>9.4706666666666202</c:v>
                </c:pt>
                <c:pt idx="864">
                  <c:v>9.4793333333332868</c:v>
                </c:pt>
                <c:pt idx="865">
                  <c:v>9.4879999999999534</c:v>
                </c:pt>
                <c:pt idx="866">
                  <c:v>9.49666666666662</c:v>
                </c:pt>
                <c:pt idx="867">
                  <c:v>9.5053333333332866</c:v>
                </c:pt>
                <c:pt idx="868">
                  <c:v>9.5139999999999532</c:v>
                </c:pt>
                <c:pt idx="869">
                  <c:v>9.5226666666666198</c:v>
                </c:pt>
                <c:pt idx="870">
                  <c:v>9.5313333333332864</c:v>
                </c:pt>
                <c:pt idx="871">
                  <c:v>9.539999999999953</c:v>
                </c:pt>
                <c:pt idx="872">
                  <c:v>9.5486666666666196</c:v>
                </c:pt>
                <c:pt idx="873">
                  <c:v>9.5573333333332862</c:v>
                </c:pt>
                <c:pt idx="874">
                  <c:v>9.5659999999999528</c:v>
                </c:pt>
                <c:pt idx="875">
                  <c:v>9.5746666666666194</c:v>
                </c:pt>
                <c:pt idx="876">
                  <c:v>9.583333333333286</c:v>
                </c:pt>
                <c:pt idx="877">
                  <c:v>9.5919999999999526</c:v>
                </c:pt>
                <c:pt idx="878">
                  <c:v>9.6006666666666192</c:v>
                </c:pt>
                <c:pt idx="879">
                  <c:v>9.6093333333332858</c:v>
                </c:pt>
                <c:pt idx="880">
                  <c:v>9.6179999999999524</c:v>
                </c:pt>
                <c:pt idx="881">
                  <c:v>9.626666666666619</c:v>
                </c:pt>
                <c:pt idx="882">
                  <c:v>9.6353333333332856</c:v>
                </c:pt>
                <c:pt idx="883">
                  <c:v>9.6439999999999522</c:v>
                </c:pt>
                <c:pt idx="884">
                  <c:v>9.6526666666666188</c:v>
                </c:pt>
                <c:pt idx="885">
                  <c:v>9.6613333333332854</c:v>
                </c:pt>
                <c:pt idx="886">
                  <c:v>9.669999999999952</c:v>
                </c:pt>
                <c:pt idx="887">
                  <c:v>9.6786666666666186</c:v>
                </c:pt>
                <c:pt idx="888">
                  <c:v>9.6873333333332852</c:v>
                </c:pt>
                <c:pt idx="889">
                  <c:v>9.6959999999999518</c:v>
                </c:pt>
                <c:pt idx="890">
                  <c:v>9.7046666666666184</c:v>
                </c:pt>
                <c:pt idx="891">
                  <c:v>9.713333333333285</c:v>
                </c:pt>
                <c:pt idx="892">
                  <c:v>9.7219999999999516</c:v>
                </c:pt>
                <c:pt idx="893">
                  <c:v>9.7306666666666182</c:v>
                </c:pt>
                <c:pt idx="894">
                  <c:v>9.7393333333332848</c:v>
                </c:pt>
                <c:pt idx="895">
                  <c:v>9.7479999999999514</c:v>
                </c:pt>
                <c:pt idx="896">
                  <c:v>9.756666666666618</c:v>
                </c:pt>
                <c:pt idx="897">
                  <c:v>9.7653333333332846</c:v>
                </c:pt>
                <c:pt idx="898">
                  <c:v>9.7739999999999512</c:v>
                </c:pt>
                <c:pt idx="899">
                  <c:v>9.7826666666666178</c:v>
                </c:pt>
                <c:pt idx="900">
                  <c:v>9.7913333333332844</c:v>
                </c:pt>
                <c:pt idx="901">
                  <c:v>9.799999999999951</c:v>
                </c:pt>
                <c:pt idx="902">
                  <c:v>9.8086666666666176</c:v>
                </c:pt>
                <c:pt idx="903">
                  <c:v>9.8173333333332842</c:v>
                </c:pt>
                <c:pt idx="904">
                  <c:v>9.8259999999999508</c:v>
                </c:pt>
                <c:pt idx="905">
                  <c:v>9.8346666666666174</c:v>
                </c:pt>
                <c:pt idx="906">
                  <c:v>9.843333333333284</c:v>
                </c:pt>
                <c:pt idx="907">
                  <c:v>9.8519999999999506</c:v>
                </c:pt>
                <c:pt idx="908">
                  <c:v>9.8606666666666172</c:v>
                </c:pt>
                <c:pt idx="909">
                  <c:v>9.8693333333332838</c:v>
                </c:pt>
                <c:pt idx="910">
                  <c:v>9.8779999999999504</c:v>
                </c:pt>
                <c:pt idx="911">
                  <c:v>9.886666666666617</c:v>
                </c:pt>
                <c:pt idx="912">
                  <c:v>9.8953333333332836</c:v>
                </c:pt>
                <c:pt idx="913">
                  <c:v>9.9039999999999502</c:v>
                </c:pt>
                <c:pt idx="914">
                  <c:v>9.9126666666666168</c:v>
                </c:pt>
                <c:pt idx="915">
                  <c:v>9.9213333333332834</c:v>
                </c:pt>
                <c:pt idx="916">
                  <c:v>9.92999999999995</c:v>
                </c:pt>
                <c:pt idx="917">
                  <c:v>9.9386666666666166</c:v>
                </c:pt>
                <c:pt idx="918">
                  <c:v>9.9473333333332832</c:v>
                </c:pt>
                <c:pt idx="919">
                  <c:v>9.9559999999999498</c:v>
                </c:pt>
                <c:pt idx="920">
                  <c:v>9.9646666666666164</c:v>
                </c:pt>
                <c:pt idx="921">
                  <c:v>9.973333333333283</c:v>
                </c:pt>
                <c:pt idx="922">
                  <c:v>9.9819999999999496</c:v>
                </c:pt>
                <c:pt idx="923">
                  <c:v>9.9906666666666162</c:v>
                </c:pt>
                <c:pt idx="924">
                  <c:v>9.9993333333332828</c:v>
                </c:pt>
                <c:pt idx="925">
                  <c:v>10.007999999999949</c:v>
                </c:pt>
                <c:pt idx="926">
                  <c:v>10.016666666666616</c:v>
                </c:pt>
                <c:pt idx="927">
                  <c:v>10.025333333333283</c:v>
                </c:pt>
                <c:pt idx="928">
                  <c:v>10.033999999999949</c:v>
                </c:pt>
                <c:pt idx="929">
                  <c:v>10.042666666666616</c:v>
                </c:pt>
                <c:pt idx="930">
                  <c:v>10.051333333333282</c:v>
                </c:pt>
                <c:pt idx="931">
                  <c:v>10.059999999999949</c:v>
                </c:pt>
                <c:pt idx="932">
                  <c:v>10.068666666666616</c:v>
                </c:pt>
                <c:pt idx="933">
                  <c:v>10.077333333333282</c:v>
                </c:pt>
                <c:pt idx="934">
                  <c:v>10.085999999999949</c:v>
                </c:pt>
                <c:pt idx="935">
                  <c:v>10.094666666666615</c:v>
                </c:pt>
                <c:pt idx="936">
                  <c:v>10.103333333333282</c:v>
                </c:pt>
                <c:pt idx="937">
                  <c:v>10.111999999999949</c:v>
                </c:pt>
                <c:pt idx="938">
                  <c:v>10.120666666666615</c:v>
                </c:pt>
                <c:pt idx="939">
                  <c:v>10.129333333333282</c:v>
                </c:pt>
                <c:pt idx="940">
                  <c:v>10.137999999999948</c:v>
                </c:pt>
                <c:pt idx="941">
                  <c:v>10.146666666666615</c:v>
                </c:pt>
                <c:pt idx="942">
                  <c:v>10.155333333333282</c:v>
                </c:pt>
                <c:pt idx="943">
                  <c:v>10.163999999999948</c:v>
                </c:pt>
                <c:pt idx="944">
                  <c:v>10.172666666666615</c:v>
                </c:pt>
                <c:pt idx="945">
                  <c:v>10.181333333333281</c:v>
                </c:pt>
                <c:pt idx="946">
                  <c:v>10.189999999999948</c:v>
                </c:pt>
                <c:pt idx="947">
                  <c:v>10.198666666666615</c:v>
                </c:pt>
                <c:pt idx="948">
                  <c:v>10.207333333333281</c:v>
                </c:pt>
                <c:pt idx="949">
                  <c:v>10.215999999999948</c:v>
                </c:pt>
                <c:pt idx="950">
                  <c:v>10.224666666666614</c:v>
                </c:pt>
                <c:pt idx="951">
                  <c:v>10.233333333333281</c:v>
                </c:pt>
                <c:pt idx="952">
                  <c:v>10.241999999999948</c:v>
                </c:pt>
                <c:pt idx="953">
                  <c:v>10.250666666666614</c:v>
                </c:pt>
                <c:pt idx="954">
                  <c:v>10.259333333333281</c:v>
                </c:pt>
                <c:pt idx="955">
                  <c:v>10.267999999999947</c:v>
                </c:pt>
                <c:pt idx="956">
                  <c:v>10.276666666666614</c:v>
                </c:pt>
                <c:pt idx="957">
                  <c:v>10.285333333333281</c:v>
                </c:pt>
                <c:pt idx="958">
                  <c:v>10.293999999999947</c:v>
                </c:pt>
                <c:pt idx="959">
                  <c:v>10.302666666666614</c:v>
                </c:pt>
                <c:pt idx="960">
                  <c:v>10.31133333333328</c:v>
                </c:pt>
                <c:pt idx="961">
                  <c:v>10.319999999999947</c:v>
                </c:pt>
                <c:pt idx="962">
                  <c:v>10.328666666666614</c:v>
                </c:pt>
                <c:pt idx="963">
                  <c:v>10.33733333333328</c:v>
                </c:pt>
                <c:pt idx="964">
                  <c:v>10.345999999999947</c:v>
                </c:pt>
                <c:pt idx="965">
                  <c:v>10.354666666666613</c:v>
                </c:pt>
                <c:pt idx="966">
                  <c:v>10.36333333333328</c:v>
                </c:pt>
                <c:pt idx="967">
                  <c:v>10.371999999999947</c:v>
                </c:pt>
                <c:pt idx="968">
                  <c:v>10.380666666666613</c:v>
                </c:pt>
                <c:pt idx="969">
                  <c:v>10.38933333333328</c:v>
                </c:pt>
                <c:pt idx="970">
                  <c:v>10.397999999999946</c:v>
                </c:pt>
                <c:pt idx="971">
                  <c:v>10.406666666666613</c:v>
                </c:pt>
                <c:pt idx="972">
                  <c:v>10.41533333333328</c:v>
                </c:pt>
                <c:pt idx="973">
                  <c:v>10.423999999999946</c:v>
                </c:pt>
                <c:pt idx="974">
                  <c:v>10.432666666666613</c:v>
                </c:pt>
                <c:pt idx="975">
                  <c:v>10.441333333333279</c:v>
                </c:pt>
                <c:pt idx="976">
                  <c:v>10.449999999999946</c:v>
                </c:pt>
                <c:pt idx="977">
                  <c:v>10.458666666666613</c:v>
                </c:pt>
                <c:pt idx="978">
                  <c:v>10.467333333333279</c:v>
                </c:pt>
                <c:pt idx="979">
                  <c:v>10.475999999999946</c:v>
                </c:pt>
                <c:pt idx="980">
                  <c:v>10.484666666666612</c:v>
                </c:pt>
                <c:pt idx="981">
                  <c:v>10.493333333333279</c:v>
                </c:pt>
                <c:pt idx="982">
                  <c:v>10.501999999999946</c:v>
                </c:pt>
                <c:pt idx="983">
                  <c:v>10.510666666666612</c:v>
                </c:pt>
                <c:pt idx="984">
                  <c:v>10.519333333333279</c:v>
                </c:pt>
                <c:pt idx="985">
                  <c:v>10.527999999999945</c:v>
                </c:pt>
                <c:pt idx="986">
                  <c:v>10.536666666666612</c:v>
                </c:pt>
                <c:pt idx="987">
                  <c:v>10.545333333333279</c:v>
                </c:pt>
                <c:pt idx="988">
                  <c:v>10.553999999999945</c:v>
                </c:pt>
                <c:pt idx="989">
                  <c:v>10.562666666666612</c:v>
                </c:pt>
                <c:pt idx="990">
                  <c:v>10.571333333333278</c:v>
                </c:pt>
                <c:pt idx="991">
                  <c:v>10.579999999999945</c:v>
                </c:pt>
                <c:pt idx="992">
                  <c:v>10.588666666666612</c:v>
                </c:pt>
                <c:pt idx="993">
                  <c:v>10.597333333333278</c:v>
                </c:pt>
                <c:pt idx="994">
                  <c:v>10.605999999999945</c:v>
                </c:pt>
                <c:pt idx="995">
                  <c:v>10.614666666666611</c:v>
                </c:pt>
                <c:pt idx="996">
                  <c:v>10.623333333333278</c:v>
                </c:pt>
                <c:pt idx="997">
                  <c:v>10.631999999999945</c:v>
                </c:pt>
                <c:pt idx="998">
                  <c:v>10.640666666666611</c:v>
                </c:pt>
                <c:pt idx="999">
                  <c:v>10.649333333333278</c:v>
                </c:pt>
                <c:pt idx="1000">
                  <c:v>10.657999999999944</c:v>
                </c:pt>
                <c:pt idx="1001">
                  <c:v>10.666666666666611</c:v>
                </c:pt>
                <c:pt idx="1002">
                  <c:v>10.675333333333278</c:v>
                </c:pt>
                <c:pt idx="1003">
                  <c:v>10.683999999999944</c:v>
                </c:pt>
                <c:pt idx="1004">
                  <c:v>10.692666666666611</c:v>
                </c:pt>
                <c:pt idx="1005">
                  <c:v>10.701333333333277</c:v>
                </c:pt>
                <c:pt idx="1006">
                  <c:v>10.709999999999944</c:v>
                </c:pt>
                <c:pt idx="1007">
                  <c:v>10.718666666666611</c:v>
                </c:pt>
                <c:pt idx="1008">
                  <c:v>10.727333333333277</c:v>
                </c:pt>
                <c:pt idx="1009">
                  <c:v>10.735999999999944</c:v>
                </c:pt>
                <c:pt idx="1010">
                  <c:v>10.74466666666661</c:v>
                </c:pt>
                <c:pt idx="1011">
                  <c:v>10.753333333333277</c:v>
                </c:pt>
                <c:pt idx="1012">
                  <c:v>10.761999999999944</c:v>
                </c:pt>
                <c:pt idx="1013">
                  <c:v>10.77066666666661</c:v>
                </c:pt>
                <c:pt idx="1014">
                  <c:v>10.779333333333277</c:v>
                </c:pt>
                <c:pt idx="1015">
                  <c:v>10.787999999999943</c:v>
                </c:pt>
                <c:pt idx="1016">
                  <c:v>10.79666666666661</c:v>
                </c:pt>
                <c:pt idx="1017">
                  <c:v>10.805333333333277</c:v>
                </c:pt>
                <c:pt idx="1018">
                  <c:v>10.813999999999943</c:v>
                </c:pt>
                <c:pt idx="1019">
                  <c:v>10.82266666666661</c:v>
                </c:pt>
                <c:pt idx="1020">
                  <c:v>10.831333333333276</c:v>
                </c:pt>
                <c:pt idx="1021">
                  <c:v>10.839999999999943</c:v>
                </c:pt>
                <c:pt idx="1022">
                  <c:v>10.84866666666661</c:v>
                </c:pt>
                <c:pt idx="1023">
                  <c:v>10.857333333333276</c:v>
                </c:pt>
                <c:pt idx="1024">
                  <c:v>10.865999999999943</c:v>
                </c:pt>
                <c:pt idx="1025">
                  <c:v>10.874666666666609</c:v>
                </c:pt>
                <c:pt idx="1026">
                  <c:v>10.883333333333276</c:v>
                </c:pt>
                <c:pt idx="1027">
                  <c:v>10.891999999999943</c:v>
                </c:pt>
                <c:pt idx="1028">
                  <c:v>10.900666666666609</c:v>
                </c:pt>
                <c:pt idx="1029">
                  <c:v>10.909333333333276</c:v>
                </c:pt>
                <c:pt idx="1030">
                  <c:v>10.917999999999942</c:v>
                </c:pt>
                <c:pt idx="1031">
                  <c:v>10.926666666666609</c:v>
                </c:pt>
                <c:pt idx="1032">
                  <c:v>10.935333333333276</c:v>
                </c:pt>
                <c:pt idx="1033">
                  <c:v>10.943999999999942</c:v>
                </c:pt>
                <c:pt idx="1034">
                  <c:v>10.952666666666609</c:v>
                </c:pt>
                <c:pt idx="1035">
                  <c:v>10.961333333333275</c:v>
                </c:pt>
                <c:pt idx="1036">
                  <c:v>10.969999999999942</c:v>
                </c:pt>
                <c:pt idx="1037">
                  <c:v>10.978666666666609</c:v>
                </c:pt>
                <c:pt idx="1038">
                  <c:v>10.987333333333275</c:v>
                </c:pt>
                <c:pt idx="1039">
                  <c:v>10.995999999999942</c:v>
                </c:pt>
                <c:pt idx="1040">
                  <c:v>11.004666666666608</c:v>
                </c:pt>
                <c:pt idx="1041">
                  <c:v>11.013333333333275</c:v>
                </c:pt>
                <c:pt idx="1042">
                  <c:v>11.021999999999942</c:v>
                </c:pt>
                <c:pt idx="1043">
                  <c:v>11.030666666666608</c:v>
                </c:pt>
                <c:pt idx="1044">
                  <c:v>11.039333333333275</c:v>
                </c:pt>
                <c:pt idx="1045">
                  <c:v>11.047999999999941</c:v>
                </c:pt>
                <c:pt idx="1046">
                  <c:v>11.056666666666608</c:v>
                </c:pt>
                <c:pt idx="1047">
                  <c:v>11.065333333333275</c:v>
                </c:pt>
                <c:pt idx="1048">
                  <c:v>11.073999999999941</c:v>
                </c:pt>
                <c:pt idx="1049">
                  <c:v>11.082666666666608</c:v>
                </c:pt>
                <c:pt idx="1050">
                  <c:v>11.091333333333274</c:v>
                </c:pt>
                <c:pt idx="1051">
                  <c:v>11.099999999999941</c:v>
                </c:pt>
                <c:pt idx="1052">
                  <c:v>11.108666666666608</c:v>
                </c:pt>
                <c:pt idx="1053">
                  <c:v>11.117333333333274</c:v>
                </c:pt>
                <c:pt idx="1054">
                  <c:v>11.125999999999941</c:v>
                </c:pt>
                <c:pt idx="1055">
                  <c:v>11.134666666666607</c:v>
                </c:pt>
                <c:pt idx="1056">
                  <c:v>11.143333333333274</c:v>
                </c:pt>
                <c:pt idx="1057">
                  <c:v>11.151999999999941</c:v>
                </c:pt>
                <c:pt idx="1058">
                  <c:v>11.160666666666607</c:v>
                </c:pt>
                <c:pt idx="1059">
                  <c:v>11.169333333333274</c:v>
                </c:pt>
                <c:pt idx="1060">
                  <c:v>11.17799999999994</c:v>
                </c:pt>
                <c:pt idx="1061">
                  <c:v>11.186666666666607</c:v>
                </c:pt>
                <c:pt idx="1062">
                  <c:v>11.195333333333274</c:v>
                </c:pt>
                <c:pt idx="1063">
                  <c:v>11.20399999999994</c:v>
                </c:pt>
                <c:pt idx="1064">
                  <c:v>11.212666666666607</c:v>
                </c:pt>
                <c:pt idx="1065">
                  <c:v>11.221333333333273</c:v>
                </c:pt>
                <c:pt idx="1066">
                  <c:v>11.22999999999994</c:v>
                </c:pt>
                <c:pt idx="1067">
                  <c:v>11.238666666666607</c:v>
                </c:pt>
                <c:pt idx="1068">
                  <c:v>11.247333333333273</c:v>
                </c:pt>
                <c:pt idx="1069">
                  <c:v>11.25599999999994</c:v>
                </c:pt>
                <c:pt idx="1070">
                  <c:v>11.264666666666606</c:v>
                </c:pt>
                <c:pt idx="1071">
                  <c:v>11.273333333333273</c:v>
                </c:pt>
                <c:pt idx="1072">
                  <c:v>11.28199999999994</c:v>
                </c:pt>
                <c:pt idx="1073">
                  <c:v>11.290666666666606</c:v>
                </c:pt>
                <c:pt idx="1074">
                  <c:v>11.299333333333273</c:v>
                </c:pt>
                <c:pt idx="1075">
                  <c:v>11.307999999999939</c:v>
                </c:pt>
                <c:pt idx="1076">
                  <c:v>11.316666666666606</c:v>
                </c:pt>
                <c:pt idx="1077">
                  <c:v>11.325333333333273</c:v>
                </c:pt>
                <c:pt idx="1078">
                  <c:v>11.333999999999939</c:v>
                </c:pt>
                <c:pt idx="1079">
                  <c:v>11.342666666666606</c:v>
                </c:pt>
                <c:pt idx="1080">
                  <c:v>11.351333333333272</c:v>
                </c:pt>
                <c:pt idx="1081">
                  <c:v>11.359999999999939</c:v>
                </c:pt>
                <c:pt idx="1082">
                  <c:v>11.368666666666606</c:v>
                </c:pt>
                <c:pt idx="1083">
                  <c:v>11.377333333333272</c:v>
                </c:pt>
                <c:pt idx="1084">
                  <c:v>11.385999999999939</c:v>
                </c:pt>
                <c:pt idx="1085">
                  <c:v>11.394666666666605</c:v>
                </c:pt>
                <c:pt idx="1086">
                  <c:v>11.403333333333272</c:v>
                </c:pt>
                <c:pt idx="1087">
                  <c:v>11.411999999999939</c:v>
                </c:pt>
                <c:pt idx="1088">
                  <c:v>11.420666666666605</c:v>
                </c:pt>
                <c:pt idx="1089">
                  <c:v>11.429333333333272</c:v>
                </c:pt>
                <c:pt idx="1090">
                  <c:v>11.437999999999938</c:v>
                </c:pt>
                <c:pt idx="1091">
                  <c:v>11.446666666666605</c:v>
                </c:pt>
                <c:pt idx="1092">
                  <c:v>11.455333333333272</c:v>
                </c:pt>
                <c:pt idx="1093">
                  <c:v>11.463999999999938</c:v>
                </c:pt>
                <c:pt idx="1094">
                  <c:v>11.472666666666605</c:v>
                </c:pt>
                <c:pt idx="1095">
                  <c:v>11.481333333333271</c:v>
                </c:pt>
                <c:pt idx="1096">
                  <c:v>11.489999999999938</c:v>
                </c:pt>
                <c:pt idx="1097">
                  <c:v>11.498666666666605</c:v>
                </c:pt>
                <c:pt idx="1098">
                  <c:v>11.507333333333271</c:v>
                </c:pt>
                <c:pt idx="1099">
                  <c:v>11.515999999999938</c:v>
                </c:pt>
                <c:pt idx="1100">
                  <c:v>11.524666666666604</c:v>
                </c:pt>
                <c:pt idx="1101">
                  <c:v>11.533333333333271</c:v>
                </c:pt>
                <c:pt idx="1102">
                  <c:v>11.541999999999938</c:v>
                </c:pt>
                <c:pt idx="1103">
                  <c:v>11.550666666666604</c:v>
                </c:pt>
                <c:pt idx="1104">
                  <c:v>11.559333333333271</c:v>
                </c:pt>
                <c:pt idx="1105">
                  <c:v>11.567999999999937</c:v>
                </c:pt>
                <c:pt idx="1106">
                  <c:v>11.576666666666604</c:v>
                </c:pt>
                <c:pt idx="1107">
                  <c:v>11.585333333333271</c:v>
                </c:pt>
                <c:pt idx="1108">
                  <c:v>11.593999999999937</c:v>
                </c:pt>
                <c:pt idx="1109">
                  <c:v>11.602666666666604</c:v>
                </c:pt>
                <c:pt idx="1110">
                  <c:v>11.61133333333327</c:v>
                </c:pt>
                <c:pt idx="1111">
                  <c:v>11.619999999999937</c:v>
                </c:pt>
                <c:pt idx="1112">
                  <c:v>11.628666666666604</c:v>
                </c:pt>
                <c:pt idx="1113">
                  <c:v>11.63733333333327</c:v>
                </c:pt>
                <c:pt idx="1114">
                  <c:v>11.645999999999937</c:v>
                </c:pt>
                <c:pt idx="1115">
                  <c:v>11.654666666666603</c:v>
                </c:pt>
                <c:pt idx="1116">
                  <c:v>11.66333333333327</c:v>
                </c:pt>
                <c:pt idx="1117">
                  <c:v>11.671999999999937</c:v>
                </c:pt>
                <c:pt idx="1118">
                  <c:v>11.680666666666603</c:v>
                </c:pt>
                <c:pt idx="1119">
                  <c:v>11.68933333333327</c:v>
                </c:pt>
                <c:pt idx="1120">
                  <c:v>11.697999999999936</c:v>
                </c:pt>
                <c:pt idx="1121">
                  <c:v>11.706666666666603</c:v>
                </c:pt>
                <c:pt idx="1122">
                  <c:v>11.71533333333327</c:v>
                </c:pt>
                <c:pt idx="1123">
                  <c:v>11.723999999999936</c:v>
                </c:pt>
                <c:pt idx="1124">
                  <c:v>11.732666666666603</c:v>
                </c:pt>
                <c:pt idx="1125">
                  <c:v>11.741333333333269</c:v>
                </c:pt>
                <c:pt idx="1126">
                  <c:v>11.749999999999936</c:v>
                </c:pt>
                <c:pt idx="1127">
                  <c:v>11.758666666666603</c:v>
                </c:pt>
                <c:pt idx="1128">
                  <c:v>11.767333333333269</c:v>
                </c:pt>
                <c:pt idx="1129">
                  <c:v>11.775999999999936</c:v>
                </c:pt>
                <c:pt idx="1130">
                  <c:v>11.784666666666602</c:v>
                </c:pt>
                <c:pt idx="1131">
                  <c:v>11.793333333333269</c:v>
                </c:pt>
                <c:pt idx="1132">
                  <c:v>11.801999999999936</c:v>
                </c:pt>
                <c:pt idx="1133">
                  <c:v>11.810666666666602</c:v>
                </c:pt>
                <c:pt idx="1134">
                  <c:v>11.819333333333269</c:v>
                </c:pt>
                <c:pt idx="1135">
                  <c:v>11.827999999999935</c:v>
                </c:pt>
                <c:pt idx="1136">
                  <c:v>11.836666666666602</c:v>
                </c:pt>
                <c:pt idx="1137">
                  <c:v>11.845333333333269</c:v>
                </c:pt>
                <c:pt idx="1138">
                  <c:v>11.853999999999935</c:v>
                </c:pt>
                <c:pt idx="1139">
                  <c:v>11.862666666666602</c:v>
                </c:pt>
                <c:pt idx="1140">
                  <c:v>11.871333333333268</c:v>
                </c:pt>
                <c:pt idx="1141">
                  <c:v>11.879999999999935</c:v>
                </c:pt>
                <c:pt idx="1142">
                  <c:v>11.888666666666602</c:v>
                </c:pt>
                <c:pt idx="1143">
                  <c:v>11.897333333333268</c:v>
                </c:pt>
                <c:pt idx="1144">
                  <c:v>11.905999999999935</c:v>
                </c:pt>
                <c:pt idx="1145">
                  <c:v>11.914666666666601</c:v>
                </c:pt>
                <c:pt idx="1146">
                  <c:v>11.923333333333268</c:v>
                </c:pt>
                <c:pt idx="1147">
                  <c:v>11.931999999999935</c:v>
                </c:pt>
                <c:pt idx="1148">
                  <c:v>11.940666666666601</c:v>
                </c:pt>
                <c:pt idx="1149">
                  <c:v>11.949333333333268</c:v>
                </c:pt>
                <c:pt idx="1150">
                  <c:v>11.957999999999934</c:v>
                </c:pt>
                <c:pt idx="1151">
                  <c:v>11.966666666666601</c:v>
                </c:pt>
                <c:pt idx="1152">
                  <c:v>11.975333333333268</c:v>
                </c:pt>
                <c:pt idx="1153">
                  <c:v>11.983999999999934</c:v>
                </c:pt>
                <c:pt idx="1154">
                  <c:v>11.992666666666601</c:v>
                </c:pt>
                <c:pt idx="1155">
                  <c:v>12.001333333333267</c:v>
                </c:pt>
                <c:pt idx="1156">
                  <c:v>12.009999999999934</c:v>
                </c:pt>
                <c:pt idx="1157">
                  <c:v>12.018666666666601</c:v>
                </c:pt>
                <c:pt idx="1158">
                  <c:v>12.027333333333267</c:v>
                </c:pt>
                <c:pt idx="1159">
                  <c:v>12.035999999999934</c:v>
                </c:pt>
                <c:pt idx="1160">
                  <c:v>12.0446666666666</c:v>
                </c:pt>
                <c:pt idx="1161">
                  <c:v>12.053333333333267</c:v>
                </c:pt>
                <c:pt idx="1162">
                  <c:v>12.061999999999934</c:v>
                </c:pt>
                <c:pt idx="1163">
                  <c:v>12.0706666666666</c:v>
                </c:pt>
                <c:pt idx="1164">
                  <c:v>12.079333333333267</c:v>
                </c:pt>
                <c:pt idx="1165">
                  <c:v>12.087999999999933</c:v>
                </c:pt>
                <c:pt idx="1166">
                  <c:v>12.0966666666666</c:v>
                </c:pt>
                <c:pt idx="1167">
                  <c:v>12.105333333333267</c:v>
                </c:pt>
                <c:pt idx="1168">
                  <c:v>12.113999999999933</c:v>
                </c:pt>
                <c:pt idx="1169">
                  <c:v>12.1226666666666</c:v>
                </c:pt>
                <c:pt idx="1170">
                  <c:v>12.131333333333266</c:v>
                </c:pt>
                <c:pt idx="1171">
                  <c:v>12.139999999999933</c:v>
                </c:pt>
                <c:pt idx="1172">
                  <c:v>12.1486666666666</c:v>
                </c:pt>
                <c:pt idx="1173">
                  <c:v>12.157333333333266</c:v>
                </c:pt>
                <c:pt idx="1174">
                  <c:v>12.165999999999933</c:v>
                </c:pt>
                <c:pt idx="1175">
                  <c:v>12.174666666666599</c:v>
                </c:pt>
                <c:pt idx="1176">
                  <c:v>12.183333333333266</c:v>
                </c:pt>
                <c:pt idx="1177">
                  <c:v>12.191999999999933</c:v>
                </c:pt>
                <c:pt idx="1178">
                  <c:v>12.200666666666599</c:v>
                </c:pt>
                <c:pt idx="1179">
                  <c:v>12.209333333333266</c:v>
                </c:pt>
                <c:pt idx="1180">
                  <c:v>12.217999999999932</c:v>
                </c:pt>
                <c:pt idx="1181">
                  <c:v>12.226666666666599</c:v>
                </c:pt>
                <c:pt idx="1182">
                  <c:v>12.235333333333266</c:v>
                </c:pt>
                <c:pt idx="1183">
                  <c:v>12.243999999999932</c:v>
                </c:pt>
                <c:pt idx="1184">
                  <c:v>12.252666666666599</c:v>
                </c:pt>
                <c:pt idx="1185">
                  <c:v>12.261333333333265</c:v>
                </c:pt>
                <c:pt idx="1186">
                  <c:v>12.269999999999932</c:v>
                </c:pt>
                <c:pt idx="1187">
                  <c:v>12.278666666666599</c:v>
                </c:pt>
                <c:pt idx="1188">
                  <c:v>12.287333333333265</c:v>
                </c:pt>
                <c:pt idx="1189">
                  <c:v>12.295999999999932</c:v>
                </c:pt>
                <c:pt idx="1190">
                  <c:v>12.304666666666598</c:v>
                </c:pt>
                <c:pt idx="1191">
                  <c:v>12.313333333333265</c:v>
                </c:pt>
                <c:pt idx="1192">
                  <c:v>12.321999999999932</c:v>
                </c:pt>
                <c:pt idx="1193">
                  <c:v>12.330666666666598</c:v>
                </c:pt>
                <c:pt idx="1194">
                  <c:v>12.339333333333265</c:v>
                </c:pt>
                <c:pt idx="1195">
                  <c:v>12.347999999999931</c:v>
                </c:pt>
                <c:pt idx="1196">
                  <c:v>12.356666666666598</c:v>
                </c:pt>
                <c:pt idx="1197">
                  <c:v>12.365333333333265</c:v>
                </c:pt>
                <c:pt idx="1198">
                  <c:v>12.373999999999931</c:v>
                </c:pt>
                <c:pt idx="1199">
                  <c:v>12.382666666666598</c:v>
                </c:pt>
                <c:pt idx="1200">
                  <c:v>12.391333333333264</c:v>
                </c:pt>
                <c:pt idx="1201">
                  <c:v>12.399999999999931</c:v>
                </c:pt>
                <c:pt idx="1202">
                  <c:v>12.408666666666598</c:v>
                </c:pt>
                <c:pt idx="1203">
                  <c:v>12.417333333333264</c:v>
                </c:pt>
                <c:pt idx="1204">
                  <c:v>12.425999999999931</c:v>
                </c:pt>
                <c:pt idx="1205">
                  <c:v>12.434666666666597</c:v>
                </c:pt>
                <c:pt idx="1206">
                  <c:v>12.443333333333264</c:v>
                </c:pt>
                <c:pt idx="1207">
                  <c:v>12.451999999999931</c:v>
                </c:pt>
                <c:pt idx="1208">
                  <c:v>12.460666666666597</c:v>
                </c:pt>
                <c:pt idx="1209">
                  <c:v>12.469333333333264</c:v>
                </c:pt>
                <c:pt idx="1210">
                  <c:v>12.47799999999993</c:v>
                </c:pt>
                <c:pt idx="1211">
                  <c:v>12.486666666666597</c:v>
                </c:pt>
                <c:pt idx="1212">
                  <c:v>12.495333333333264</c:v>
                </c:pt>
                <c:pt idx="1213">
                  <c:v>12.50399999999993</c:v>
                </c:pt>
                <c:pt idx="1214">
                  <c:v>12.512666666666597</c:v>
                </c:pt>
                <c:pt idx="1215">
                  <c:v>12.521333333333263</c:v>
                </c:pt>
                <c:pt idx="1216">
                  <c:v>12.52999999999993</c:v>
                </c:pt>
                <c:pt idx="1217">
                  <c:v>12.538666666666597</c:v>
                </c:pt>
                <c:pt idx="1218">
                  <c:v>12.547333333333263</c:v>
                </c:pt>
                <c:pt idx="1219">
                  <c:v>12.55599999999993</c:v>
                </c:pt>
                <c:pt idx="1220">
                  <c:v>12.564666666666596</c:v>
                </c:pt>
                <c:pt idx="1221">
                  <c:v>12.573333333333263</c:v>
                </c:pt>
                <c:pt idx="1222">
                  <c:v>12.58199999999993</c:v>
                </c:pt>
                <c:pt idx="1223">
                  <c:v>12.590666666666596</c:v>
                </c:pt>
                <c:pt idx="1224">
                  <c:v>12.599333333333263</c:v>
                </c:pt>
                <c:pt idx="1225">
                  <c:v>12.607999999999929</c:v>
                </c:pt>
                <c:pt idx="1226">
                  <c:v>12.616666666666596</c:v>
                </c:pt>
                <c:pt idx="1227">
                  <c:v>12.625333333333263</c:v>
                </c:pt>
                <c:pt idx="1228">
                  <c:v>12.633999999999929</c:v>
                </c:pt>
                <c:pt idx="1229">
                  <c:v>12.642666666666596</c:v>
                </c:pt>
                <c:pt idx="1230">
                  <c:v>12.651333333333262</c:v>
                </c:pt>
                <c:pt idx="1231">
                  <c:v>12.659999999999929</c:v>
                </c:pt>
                <c:pt idx="1232">
                  <c:v>12.668666666666596</c:v>
                </c:pt>
                <c:pt idx="1233">
                  <c:v>12.677333333333262</c:v>
                </c:pt>
                <c:pt idx="1234">
                  <c:v>12.685999999999929</c:v>
                </c:pt>
                <c:pt idx="1235">
                  <c:v>12.694666666666595</c:v>
                </c:pt>
                <c:pt idx="1236">
                  <c:v>12.703333333333262</c:v>
                </c:pt>
                <c:pt idx="1237">
                  <c:v>12.711999999999929</c:v>
                </c:pt>
                <c:pt idx="1238">
                  <c:v>12.720666666666595</c:v>
                </c:pt>
                <c:pt idx="1239">
                  <c:v>12.729333333333262</c:v>
                </c:pt>
                <c:pt idx="1240">
                  <c:v>12.737999999999928</c:v>
                </c:pt>
                <c:pt idx="1241">
                  <c:v>12.746666666666595</c:v>
                </c:pt>
                <c:pt idx="1242">
                  <c:v>12.755333333333262</c:v>
                </c:pt>
                <c:pt idx="1243">
                  <c:v>12.763999999999928</c:v>
                </c:pt>
                <c:pt idx="1244">
                  <c:v>12.772666666666595</c:v>
                </c:pt>
                <c:pt idx="1245">
                  <c:v>12.781333333333261</c:v>
                </c:pt>
                <c:pt idx="1246">
                  <c:v>12.789999999999928</c:v>
                </c:pt>
                <c:pt idx="1247">
                  <c:v>12.798666666666595</c:v>
                </c:pt>
                <c:pt idx="1248">
                  <c:v>12.807333333333261</c:v>
                </c:pt>
                <c:pt idx="1249">
                  <c:v>12.815999999999928</c:v>
                </c:pt>
                <c:pt idx="1250">
                  <c:v>12.824666666666594</c:v>
                </c:pt>
                <c:pt idx="1251">
                  <c:v>12.833333333333261</c:v>
                </c:pt>
                <c:pt idx="1252">
                  <c:v>12.841999999999928</c:v>
                </c:pt>
                <c:pt idx="1253">
                  <c:v>12.850666666666594</c:v>
                </c:pt>
                <c:pt idx="1254">
                  <c:v>12.859333333333261</c:v>
                </c:pt>
                <c:pt idx="1255">
                  <c:v>12.867999999999927</c:v>
                </c:pt>
                <c:pt idx="1256">
                  <c:v>12.876666666666594</c:v>
                </c:pt>
                <c:pt idx="1257">
                  <c:v>12.885333333333261</c:v>
                </c:pt>
                <c:pt idx="1258">
                  <c:v>12.893999999999927</c:v>
                </c:pt>
                <c:pt idx="1259">
                  <c:v>12.902666666666594</c:v>
                </c:pt>
                <c:pt idx="1260">
                  <c:v>12.91133333333326</c:v>
                </c:pt>
                <c:pt idx="1261">
                  <c:v>12.919999999999927</c:v>
                </c:pt>
                <c:pt idx="1262">
                  <c:v>12.928666666666594</c:v>
                </c:pt>
                <c:pt idx="1263">
                  <c:v>12.93733333333326</c:v>
                </c:pt>
                <c:pt idx="1264">
                  <c:v>12.945999999999927</c:v>
                </c:pt>
                <c:pt idx="1265">
                  <c:v>12.954666666666593</c:v>
                </c:pt>
                <c:pt idx="1266">
                  <c:v>12.96333333333326</c:v>
                </c:pt>
                <c:pt idx="1267">
                  <c:v>12.971999999999927</c:v>
                </c:pt>
                <c:pt idx="1268">
                  <c:v>12.980666666666593</c:v>
                </c:pt>
                <c:pt idx="1269">
                  <c:v>12.98933333333326</c:v>
                </c:pt>
                <c:pt idx="1270">
                  <c:v>12.997999999999927</c:v>
                </c:pt>
                <c:pt idx="1271">
                  <c:v>13.006666666666593</c:v>
                </c:pt>
                <c:pt idx="1272">
                  <c:v>13.01533333333326</c:v>
                </c:pt>
                <c:pt idx="1273">
                  <c:v>13.023999999999926</c:v>
                </c:pt>
                <c:pt idx="1274">
                  <c:v>13.032666666666593</c:v>
                </c:pt>
                <c:pt idx="1275">
                  <c:v>13.04133333333326</c:v>
                </c:pt>
                <c:pt idx="1276">
                  <c:v>13.049999999999926</c:v>
                </c:pt>
                <c:pt idx="1277">
                  <c:v>13.058666666666593</c:v>
                </c:pt>
                <c:pt idx="1278">
                  <c:v>13.067333333333259</c:v>
                </c:pt>
                <c:pt idx="1279">
                  <c:v>13.075999999999926</c:v>
                </c:pt>
                <c:pt idx="1280">
                  <c:v>13.084666666666593</c:v>
                </c:pt>
                <c:pt idx="1281">
                  <c:v>13.093333333333259</c:v>
                </c:pt>
                <c:pt idx="1282">
                  <c:v>13.101999999999926</c:v>
                </c:pt>
                <c:pt idx="1283">
                  <c:v>13.110666666666592</c:v>
                </c:pt>
                <c:pt idx="1284">
                  <c:v>13.119333333333259</c:v>
                </c:pt>
                <c:pt idx="1285">
                  <c:v>13.127999999999926</c:v>
                </c:pt>
                <c:pt idx="1286">
                  <c:v>13.136666666666592</c:v>
                </c:pt>
                <c:pt idx="1287">
                  <c:v>13.145333333333259</c:v>
                </c:pt>
                <c:pt idx="1288">
                  <c:v>13.153999999999925</c:v>
                </c:pt>
                <c:pt idx="1289">
                  <c:v>13.162666666666592</c:v>
                </c:pt>
                <c:pt idx="1290">
                  <c:v>13.171333333333259</c:v>
                </c:pt>
                <c:pt idx="1291">
                  <c:v>13.179999999999925</c:v>
                </c:pt>
                <c:pt idx="1292">
                  <c:v>13.188666666666592</c:v>
                </c:pt>
                <c:pt idx="1293">
                  <c:v>13.197333333333258</c:v>
                </c:pt>
                <c:pt idx="1294">
                  <c:v>13.205999999999925</c:v>
                </c:pt>
                <c:pt idx="1295">
                  <c:v>13.214666666666592</c:v>
                </c:pt>
                <c:pt idx="1296">
                  <c:v>13.223333333333258</c:v>
                </c:pt>
                <c:pt idx="1297">
                  <c:v>13.231999999999925</c:v>
                </c:pt>
                <c:pt idx="1298">
                  <c:v>13.240666666666591</c:v>
                </c:pt>
                <c:pt idx="1299">
                  <c:v>13.249333333333258</c:v>
                </c:pt>
                <c:pt idx="1300">
                  <c:v>13.257999999999925</c:v>
                </c:pt>
                <c:pt idx="1301">
                  <c:v>13.266666666666591</c:v>
                </c:pt>
                <c:pt idx="1302">
                  <c:v>13.275333333333258</c:v>
                </c:pt>
                <c:pt idx="1303">
                  <c:v>13.283999999999924</c:v>
                </c:pt>
                <c:pt idx="1304">
                  <c:v>13.292666666666591</c:v>
                </c:pt>
                <c:pt idx="1305">
                  <c:v>13.301333333333258</c:v>
                </c:pt>
                <c:pt idx="1306">
                  <c:v>13.309999999999924</c:v>
                </c:pt>
                <c:pt idx="1307">
                  <c:v>13.318666666666591</c:v>
                </c:pt>
                <c:pt idx="1308">
                  <c:v>13.327333333333257</c:v>
                </c:pt>
                <c:pt idx="1309">
                  <c:v>13.335999999999924</c:v>
                </c:pt>
                <c:pt idx="1310">
                  <c:v>13.344666666666591</c:v>
                </c:pt>
                <c:pt idx="1311">
                  <c:v>13.353333333333257</c:v>
                </c:pt>
                <c:pt idx="1312">
                  <c:v>13.361999999999924</c:v>
                </c:pt>
                <c:pt idx="1313">
                  <c:v>13.37066666666659</c:v>
                </c:pt>
                <c:pt idx="1314">
                  <c:v>13.379333333333257</c:v>
                </c:pt>
                <c:pt idx="1315">
                  <c:v>13.387999999999924</c:v>
                </c:pt>
                <c:pt idx="1316">
                  <c:v>13.39666666666659</c:v>
                </c:pt>
                <c:pt idx="1317">
                  <c:v>13.405333333333257</c:v>
                </c:pt>
                <c:pt idx="1318">
                  <c:v>13.413999999999923</c:v>
                </c:pt>
                <c:pt idx="1319">
                  <c:v>13.42266666666659</c:v>
                </c:pt>
                <c:pt idx="1320">
                  <c:v>13.431333333333257</c:v>
                </c:pt>
                <c:pt idx="1321">
                  <c:v>13.439999999999923</c:v>
                </c:pt>
                <c:pt idx="1322">
                  <c:v>13.44866666666659</c:v>
                </c:pt>
                <c:pt idx="1323">
                  <c:v>13.457333333333256</c:v>
                </c:pt>
                <c:pt idx="1324">
                  <c:v>13.465999999999923</c:v>
                </c:pt>
                <c:pt idx="1325">
                  <c:v>13.47466666666659</c:v>
                </c:pt>
                <c:pt idx="1326">
                  <c:v>13.483333333333256</c:v>
                </c:pt>
                <c:pt idx="1327">
                  <c:v>13.491999999999923</c:v>
                </c:pt>
                <c:pt idx="1328">
                  <c:v>13.500666666666589</c:v>
                </c:pt>
                <c:pt idx="1329">
                  <c:v>13.509333333333256</c:v>
                </c:pt>
                <c:pt idx="1330">
                  <c:v>13.517999999999923</c:v>
                </c:pt>
                <c:pt idx="1331">
                  <c:v>13.526666666666589</c:v>
                </c:pt>
                <c:pt idx="1332">
                  <c:v>13.535333333333256</c:v>
                </c:pt>
                <c:pt idx="1333">
                  <c:v>13.543999999999922</c:v>
                </c:pt>
                <c:pt idx="1334">
                  <c:v>13.552666666666589</c:v>
                </c:pt>
                <c:pt idx="1335">
                  <c:v>13.561333333333256</c:v>
                </c:pt>
                <c:pt idx="1336">
                  <c:v>13.569999999999922</c:v>
                </c:pt>
                <c:pt idx="1337">
                  <c:v>13.578666666666589</c:v>
                </c:pt>
                <c:pt idx="1338">
                  <c:v>13.587333333333255</c:v>
                </c:pt>
                <c:pt idx="1339">
                  <c:v>13.595999999999922</c:v>
                </c:pt>
                <c:pt idx="1340">
                  <c:v>13.604666666666589</c:v>
                </c:pt>
                <c:pt idx="1341">
                  <c:v>13.613333333333255</c:v>
                </c:pt>
                <c:pt idx="1342">
                  <c:v>13.621999999999922</c:v>
                </c:pt>
                <c:pt idx="1343">
                  <c:v>13.630666666666588</c:v>
                </c:pt>
                <c:pt idx="1344">
                  <c:v>13.639333333333255</c:v>
                </c:pt>
                <c:pt idx="1345">
                  <c:v>13.647999999999922</c:v>
                </c:pt>
                <c:pt idx="1346">
                  <c:v>13.656666666666588</c:v>
                </c:pt>
                <c:pt idx="1347">
                  <c:v>13.665333333333255</c:v>
                </c:pt>
                <c:pt idx="1348">
                  <c:v>13.673999999999921</c:v>
                </c:pt>
                <c:pt idx="1349">
                  <c:v>13.682666666666588</c:v>
                </c:pt>
                <c:pt idx="1350">
                  <c:v>13.691333333333255</c:v>
                </c:pt>
                <c:pt idx="1351">
                  <c:v>13.699999999999921</c:v>
                </c:pt>
                <c:pt idx="1352">
                  <c:v>13.708666666666588</c:v>
                </c:pt>
                <c:pt idx="1353">
                  <c:v>13.717333333333254</c:v>
                </c:pt>
                <c:pt idx="1354">
                  <c:v>13.725999999999921</c:v>
                </c:pt>
                <c:pt idx="1355">
                  <c:v>13.734666666666588</c:v>
                </c:pt>
                <c:pt idx="1356">
                  <c:v>13.743333333333254</c:v>
                </c:pt>
                <c:pt idx="1357">
                  <c:v>13.751999999999921</c:v>
                </c:pt>
                <c:pt idx="1358">
                  <c:v>13.760666666666587</c:v>
                </c:pt>
                <c:pt idx="1359">
                  <c:v>13.769333333333254</c:v>
                </c:pt>
                <c:pt idx="1360">
                  <c:v>13.777999999999921</c:v>
                </c:pt>
                <c:pt idx="1361">
                  <c:v>13.786666666666587</c:v>
                </c:pt>
                <c:pt idx="1362">
                  <c:v>13.795333333333254</c:v>
                </c:pt>
                <c:pt idx="1363">
                  <c:v>13.80399999999992</c:v>
                </c:pt>
                <c:pt idx="1364">
                  <c:v>13.812666666666587</c:v>
                </c:pt>
                <c:pt idx="1365">
                  <c:v>13.821333333333254</c:v>
                </c:pt>
                <c:pt idx="1366">
                  <c:v>13.82999999999992</c:v>
                </c:pt>
                <c:pt idx="1367">
                  <c:v>13.838666666666587</c:v>
                </c:pt>
                <c:pt idx="1368">
                  <c:v>13.847333333333253</c:v>
                </c:pt>
                <c:pt idx="1369">
                  <c:v>13.85599999999992</c:v>
                </c:pt>
                <c:pt idx="1370">
                  <c:v>13.864666666666587</c:v>
                </c:pt>
                <c:pt idx="1371">
                  <c:v>13.873333333333253</c:v>
                </c:pt>
                <c:pt idx="1372">
                  <c:v>13.88199999999992</c:v>
                </c:pt>
                <c:pt idx="1373">
                  <c:v>13.890666666666586</c:v>
                </c:pt>
                <c:pt idx="1374">
                  <c:v>13.899333333333253</c:v>
                </c:pt>
                <c:pt idx="1375">
                  <c:v>13.90799999999992</c:v>
                </c:pt>
                <c:pt idx="1376">
                  <c:v>13.916666666666586</c:v>
                </c:pt>
                <c:pt idx="1377">
                  <c:v>13.925333333333253</c:v>
                </c:pt>
                <c:pt idx="1378">
                  <c:v>13.933999999999919</c:v>
                </c:pt>
                <c:pt idx="1379">
                  <c:v>13.942666666666586</c:v>
                </c:pt>
                <c:pt idx="1380">
                  <c:v>13.951333333333253</c:v>
                </c:pt>
                <c:pt idx="1381">
                  <c:v>13.959999999999919</c:v>
                </c:pt>
                <c:pt idx="1382">
                  <c:v>13.968666666666586</c:v>
                </c:pt>
                <c:pt idx="1383">
                  <c:v>13.977333333333252</c:v>
                </c:pt>
                <c:pt idx="1384">
                  <c:v>13.985999999999919</c:v>
                </c:pt>
                <c:pt idx="1385">
                  <c:v>13.994666666666586</c:v>
                </c:pt>
                <c:pt idx="1386">
                  <c:v>14.003333333333252</c:v>
                </c:pt>
                <c:pt idx="1387">
                  <c:v>14.011999999999919</c:v>
                </c:pt>
                <c:pt idx="1388">
                  <c:v>14.020666666666585</c:v>
                </c:pt>
                <c:pt idx="1389">
                  <c:v>14.029333333333252</c:v>
                </c:pt>
                <c:pt idx="1390">
                  <c:v>14.037999999999919</c:v>
                </c:pt>
                <c:pt idx="1391">
                  <c:v>14.046666666666585</c:v>
                </c:pt>
                <c:pt idx="1392">
                  <c:v>14.055333333333252</c:v>
                </c:pt>
                <c:pt idx="1393">
                  <c:v>14.063999999999918</c:v>
                </c:pt>
                <c:pt idx="1394">
                  <c:v>14.072666666666585</c:v>
                </c:pt>
                <c:pt idx="1395">
                  <c:v>14.081333333333252</c:v>
                </c:pt>
                <c:pt idx="1396">
                  <c:v>14.089999999999918</c:v>
                </c:pt>
                <c:pt idx="1397">
                  <c:v>14.098666666666585</c:v>
                </c:pt>
                <c:pt idx="1398">
                  <c:v>14.107333333333251</c:v>
                </c:pt>
                <c:pt idx="1399">
                  <c:v>14.115999999999918</c:v>
                </c:pt>
                <c:pt idx="1400">
                  <c:v>14.124666666666585</c:v>
                </c:pt>
                <c:pt idx="1401">
                  <c:v>14.133333333333251</c:v>
                </c:pt>
                <c:pt idx="1402">
                  <c:v>14.141999999999918</c:v>
                </c:pt>
                <c:pt idx="1403">
                  <c:v>14.150666666666584</c:v>
                </c:pt>
                <c:pt idx="1404">
                  <c:v>14.159333333333251</c:v>
                </c:pt>
                <c:pt idx="1405">
                  <c:v>14.167999999999918</c:v>
                </c:pt>
                <c:pt idx="1406">
                  <c:v>14.176666666666584</c:v>
                </c:pt>
                <c:pt idx="1407">
                  <c:v>14.185333333333251</c:v>
                </c:pt>
                <c:pt idx="1408">
                  <c:v>14.193999999999917</c:v>
                </c:pt>
                <c:pt idx="1409">
                  <c:v>14.202666666666584</c:v>
                </c:pt>
                <c:pt idx="1410">
                  <c:v>14.211333333333251</c:v>
                </c:pt>
                <c:pt idx="1411">
                  <c:v>14.219999999999917</c:v>
                </c:pt>
                <c:pt idx="1412">
                  <c:v>14.228666666666584</c:v>
                </c:pt>
                <c:pt idx="1413">
                  <c:v>14.23733333333325</c:v>
                </c:pt>
                <c:pt idx="1414">
                  <c:v>14.245999999999917</c:v>
                </c:pt>
                <c:pt idx="1415">
                  <c:v>14.254666666666584</c:v>
                </c:pt>
                <c:pt idx="1416">
                  <c:v>14.26333333333325</c:v>
                </c:pt>
                <c:pt idx="1417">
                  <c:v>14.271999999999917</c:v>
                </c:pt>
                <c:pt idx="1418">
                  <c:v>14.280666666666583</c:v>
                </c:pt>
                <c:pt idx="1419">
                  <c:v>14.28933333333325</c:v>
                </c:pt>
                <c:pt idx="1420">
                  <c:v>14.297999999999917</c:v>
                </c:pt>
                <c:pt idx="1421">
                  <c:v>14.306666666666583</c:v>
                </c:pt>
                <c:pt idx="1422">
                  <c:v>14.31533333333325</c:v>
                </c:pt>
                <c:pt idx="1423">
                  <c:v>14.323999999999916</c:v>
                </c:pt>
                <c:pt idx="1424">
                  <c:v>14.332666666666583</c:v>
                </c:pt>
                <c:pt idx="1425">
                  <c:v>14.34133333333325</c:v>
                </c:pt>
                <c:pt idx="1426">
                  <c:v>14.349999999999916</c:v>
                </c:pt>
                <c:pt idx="1427">
                  <c:v>14.358666666666583</c:v>
                </c:pt>
                <c:pt idx="1428">
                  <c:v>14.367333333333249</c:v>
                </c:pt>
                <c:pt idx="1429">
                  <c:v>14.375999999999916</c:v>
                </c:pt>
                <c:pt idx="1430">
                  <c:v>14.384666666666583</c:v>
                </c:pt>
                <c:pt idx="1431">
                  <c:v>14.393333333333249</c:v>
                </c:pt>
                <c:pt idx="1432">
                  <c:v>14.401999999999916</c:v>
                </c:pt>
                <c:pt idx="1433">
                  <c:v>14.410666666666582</c:v>
                </c:pt>
                <c:pt idx="1434">
                  <c:v>14.419333333333249</c:v>
                </c:pt>
                <c:pt idx="1435">
                  <c:v>14.427999999999916</c:v>
                </c:pt>
                <c:pt idx="1436">
                  <c:v>14.436666666666582</c:v>
                </c:pt>
                <c:pt idx="1437">
                  <c:v>14.445333333333249</c:v>
                </c:pt>
                <c:pt idx="1438">
                  <c:v>14.453999999999915</c:v>
                </c:pt>
                <c:pt idx="1439">
                  <c:v>14.462666666666582</c:v>
                </c:pt>
                <c:pt idx="1440">
                  <c:v>14.471333333333249</c:v>
                </c:pt>
                <c:pt idx="1441">
                  <c:v>14.479999999999915</c:v>
                </c:pt>
                <c:pt idx="1442">
                  <c:v>14.488666666666582</c:v>
                </c:pt>
                <c:pt idx="1443">
                  <c:v>14.497333333333248</c:v>
                </c:pt>
                <c:pt idx="1444">
                  <c:v>14.505999999999915</c:v>
                </c:pt>
                <c:pt idx="1445">
                  <c:v>14.514666666666582</c:v>
                </c:pt>
                <c:pt idx="1446">
                  <c:v>14.523333333333248</c:v>
                </c:pt>
                <c:pt idx="1447">
                  <c:v>14.531999999999915</c:v>
                </c:pt>
                <c:pt idx="1448">
                  <c:v>14.540666666666581</c:v>
                </c:pt>
                <c:pt idx="1449">
                  <c:v>14.549333333333248</c:v>
                </c:pt>
                <c:pt idx="1450">
                  <c:v>14.557999999999915</c:v>
                </c:pt>
                <c:pt idx="1451">
                  <c:v>14.566666666666581</c:v>
                </c:pt>
                <c:pt idx="1452">
                  <c:v>14.575333333333248</c:v>
                </c:pt>
                <c:pt idx="1453">
                  <c:v>14.583999999999914</c:v>
                </c:pt>
                <c:pt idx="1454">
                  <c:v>14.592666666666581</c:v>
                </c:pt>
                <c:pt idx="1455">
                  <c:v>14.601333333333248</c:v>
                </c:pt>
                <c:pt idx="1456">
                  <c:v>14.609999999999914</c:v>
                </c:pt>
                <c:pt idx="1457">
                  <c:v>14.618666666666581</c:v>
                </c:pt>
                <c:pt idx="1458">
                  <c:v>14.627333333333247</c:v>
                </c:pt>
                <c:pt idx="1459">
                  <c:v>14.635999999999914</c:v>
                </c:pt>
                <c:pt idx="1460">
                  <c:v>14.644666666666581</c:v>
                </c:pt>
                <c:pt idx="1461">
                  <c:v>14.653333333333247</c:v>
                </c:pt>
                <c:pt idx="1462">
                  <c:v>14.661999999999914</c:v>
                </c:pt>
                <c:pt idx="1463">
                  <c:v>14.67066666666658</c:v>
                </c:pt>
                <c:pt idx="1464">
                  <c:v>14.679333333333247</c:v>
                </c:pt>
                <c:pt idx="1465">
                  <c:v>14.687999999999914</c:v>
                </c:pt>
                <c:pt idx="1466">
                  <c:v>14.69666666666658</c:v>
                </c:pt>
                <c:pt idx="1467">
                  <c:v>14.705333333333247</c:v>
                </c:pt>
                <c:pt idx="1468">
                  <c:v>14.713999999999913</c:v>
                </c:pt>
                <c:pt idx="1469">
                  <c:v>14.72266666666658</c:v>
                </c:pt>
                <c:pt idx="1470">
                  <c:v>14.731333333333247</c:v>
                </c:pt>
                <c:pt idx="1471">
                  <c:v>14.739999999999913</c:v>
                </c:pt>
                <c:pt idx="1472">
                  <c:v>14.74866666666658</c:v>
                </c:pt>
                <c:pt idx="1473">
                  <c:v>14.757333333333246</c:v>
                </c:pt>
                <c:pt idx="1474">
                  <c:v>14.765999999999913</c:v>
                </c:pt>
                <c:pt idx="1475">
                  <c:v>14.77466666666658</c:v>
                </c:pt>
                <c:pt idx="1476">
                  <c:v>14.783333333333246</c:v>
                </c:pt>
                <c:pt idx="1477">
                  <c:v>14.791999999999913</c:v>
                </c:pt>
                <c:pt idx="1478">
                  <c:v>14.800666666666579</c:v>
                </c:pt>
                <c:pt idx="1479">
                  <c:v>14.809333333333246</c:v>
                </c:pt>
                <c:pt idx="1480">
                  <c:v>14.817999999999913</c:v>
                </c:pt>
                <c:pt idx="1481">
                  <c:v>14.826666666666579</c:v>
                </c:pt>
                <c:pt idx="1482">
                  <c:v>14.835333333333246</c:v>
                </c:pt>
                <c:pt idx="1483">
                  <c:v>14.843999999999912</c:v>
                </c:pt>
                <c:pt idx="1484">
                  <c:v>14.852666666666579</c:v>
                </c:pt>
                <c:pt idx="1485">
                  <c:v>14.861333333333246</c:v>
                </c:pt>
                <c:pt idx="1486">
                  <c:v>14.869999999999912</c:v>
                </c:pt>
                <c:pt idx="1487">
                  <c:v>14.878666666666579</c:v>
                </c:pt>
                <c:pt idx="1488">
                  <c:v>14.887333333333245</c:v>
                </c:pt>
                <c:pt idx="1489">
                  <c:v>14.895999999999912</c:v>
                </c:pt>
                <c:pt idx="1490">
                  <c:v>14.904666666666579</c:v>
                </c:pt>
                <c:pt idx="1491">
                  <c:v>14.913333333333245</c:v>
                </c:pt>
                <c:pt idx="1492">
                  <c:v>14.921999999999912</c:v>
                </c:pt>
                <c:pt idx="1493">
                  <c:v>14.930666666666578</c:v>
                </c:pt>
                <c:pt idx="1494">
                  <c:v>14.939333333333245</c:v>
                </c:pt>
                <c:pt idx="1495">
                  <c:v>14.947999999999912</c:v>
                </c:pt>
                <c:pt idx="1496">
                  <c:v>14.956666666666578</c:v>
                </c:pt>
                <c:pt idx="1497">
                  <c:v>14.965333333333245</c:v>
                </c:pt>
                <c:pt idx="1498">
                  <c:v>14.973999999999911</c:v>
                </c:pt>
                <c:pt idx="1499">
                  <c:v>14.982666666666578</c:v>
                </c:pt>
                <c:pt idx="1500">
                  <c:v>14.991333333333245</c:v>
                </c:pt>
                <c:pt idx="1501">
                  <c:v>14.999999999999911</c:v>
                </c:pt>
                <c:pt idx="1502">
                  <c:v>16.999999999999911</c:v>
                </c:pt>
              </c:numCache>
            </c:numRef>
          </c:xVal>
          <c:yVal>
            <c:numRef>
              <c:f>'Beregninger scenarie 1'!$H$29:$H$1531</c:f>
              <c:numCache>
                <c:formatCode>#,##0.00</c:formatCode>
                <c:ptCount val="1503"/>
                <c:pt idx="0">
                  <c:v>4</c:v>
                </c:pt>
                <c:pt idx="1">
                  <c:v>4</c:v>
                </c:pt>
                <c:pt idx="2">
                  <c:v>3.9930666666666665</c:v>
                </c:pt>
                <c:pt idx="3">
                  <c:v>3.9861333333333335</c:v>
                </c:pt>
                <c:pt idx="4">
                  <c:v>3.9792000000000001</c:v>
                </c:pt>
                <c:pt idx="5">
                  <c:v>3.9722666666666666</c:v>
                </c:pt>
                <c:pt idx="6">
                  <c:v>3.9653333333333332</c:v>
                </c:pt>
                <c:pt idx="7">
                  <c:v>3.9584000000000001</c:v>
                </c:pt>
                <c:pt idx="8">
                  <c:v>3.9514666666666667</c:v>
                </c:pt>
                <c:pt idx="9">
                  <c:v>3.9445333333333332</c:v>
                </c:pt>
                <c:pt idx="10">
                  <c:v>3.9375999999999998</c:v>
                </c:pt>
                <c:pt idx="11">
                  <c:v>3.9306666666666668</c:v>
                </c:pt>
                <c:pt idx="12">
                  <c:v>3.9237333333333333</c:v>
                </c:pt>
                <c:pt idx="13">
                  <c:v>3.9167999999999998</c:v>
                </c:pt>
                <c:pt idx="14">
                  <c:v>3.9098666666666668</c:v>
                </c:pt>
                <c:pt idx="15">
                  <c:v>3.9029333333333334</c:v>
                </c:pt>
                <c:pt idx="16">
                  <c:v>3.8959999999999999</c:v>
                </c:pt>
                <c:pt idx="17">
                  <c:v>3.8890666666666664</c:v>
                </c:pt>
                <c:pt idx="18">
                  <c:v>3.8821333333333334</c:v>
                </c:pt>
                <c:pt idx="19">
                  <c:v>3.8752</c:v>
                </c:pt>
                <c:pt idx="20">
                  <c:v>3.8682666666666665</c:v>
                </c:pt>
                <c:pt idx="21">
                  <c:v>3.8613333333333335</c:v>
                </c:pt>
                <c:pt idx="22">
                  <c:v>3.8544</c:v>
                </c:pt>
                <c:pt idx="23">
                  <c:v>3.8474666666666666</c:v>
                </c:pt>
                <c:pt idx="24">
                  <c:v>3.8405333333333331</c:v>
                </c:pt>
                <c:pt idx="25">
                  <c:v>3.8336000000000001</c:v>
                </c:pt>
                <c:pt idx="26">
                  <c:v>3.8266666666666667</c:v>
                </c:pt>
                <c:pt idx="27">
                  <c:v>3.8197333333333332</c:v>
                </c:pt>
                <c:pt idx="28">
                  <c:v>3.8128000000000002</c:v>
                </c:pt>
                <c:pt idx="29">
                  <c:v>3.8058666666666667</c:v>
                </c:pt>
                <c:pt idx="30">
                  <c:v>3.7989333333333333</c:v>
                </c:pt>
                <c:pt idx="31">
                  <c:v>3.7920000000000003</c:v>
                </c:pt>
                <c:pt idx="32">
                  <c:v>3.7850666666666668</c:v>
                </c:pt>
                <c:pt idx="33">
                  <c:v>3.7781333333333333</c:v>
                </c:pt>
                <c:pt idx="34">
                  <c:v>3.7712000000000003</c:v>
                </c:pt>
                <c:pt idx="35">
                  <c:v>3.7642666666666669</c:v>
                </c:pt>
                <c:pt idx="36">
                  <c:v>3.7573333333333334</c:v>
                </c:pt>
                <c:pt idx="37">
                  <c:v>3.7504</c:v>
                </c:pt>
                <c:pt idx="38">
                  <c:v>3.7434666666666669</c:v>
                </c:pt>
                <c:pt idx="39">
                  <c:v>3.7365333333333335</c:v>
                </c:pt>
                <c:pt idx="40">
                  <c:v>3.7296</c:v>
                </c:pt>
                <c:pt idx="41">
                  <c:v>3.722666666666667</c:v>
                </c:pt>
                <c:pt idx="42">
                  <c:v>3.7157333333333336</c:v>
                </c:pt>
                <c:pt idx="43">
                  <c:v>3.7088000000000001</c:v>
                </c:pt>
                <c:pt idx="44">
                  <c:v>3.7018666666666666</c:v>
                </c:pt>
                <c:pt idx="45">
                  <c:v>3.6949333333333336</c:v>
                </c:pt>
                <c:pt idx="46">
                  <c:v>3.6880000000000002</c:v>
                </c:pt>
                <c:pt idx="47">
                  <c:v>3.6810666666666667</c:v>
                </c:pt>
                <c:pt idx="48">
                  <c:v>3.6741333333333337</c:v>
                </c:pt>
                <c:pt idx="49">
                  <c:v>3.6672000000000002</c:v>
                </c:pt>
                <c:pt idx="50">
                  <c:v>3.6602666666666668</c:v>
                </c:pt>
                <c:pt idx="51">
                  <c:v>3.6533333333333333</c:v>
                </c:pt>
                <c:pt idx="52">
                  <c:v>3.6464000000000003</c:v>
                </c:pt>
                <c:pt idx="53">
                  <c:v>3.6394666666666668</c:v>
                </c:pt>
                <c:pt idx="54">
                  <c:v>3.6325333333333338</c:v>
                </c:pt>
                <c:pt idx="55">
                  <c:v>3.6256000000000004</c:v>
                </c:pt>
                <c:pt idx="56">
                  <c:v>3.6186666666666669</c:v>
                </c:pt>
                <c:pt idx="57">
                  <c:v>3.6117333333333335</c:v>
                </c:pt>
                <c:pt idx="58">
                  <c:v>3.6048000000000004</c:v>
                </c:pt>
                <c:pt idx="59">
                  <c:v>3.597866666666667</c:v>
                </c:pt>
                <c:pt idx="60">
                  <c:v>3.5909333333333335</c:v>
                </c:pt>
                <c:pt idx="61">
                  <c:v>3.5840000000000001</c:v>
                </c:pt>
                <c:pt idx="62">
                  <c:v>3.5770666666666671</c:v>
                </c:pt>
                <c:pt idx="63">
                  <c:v>3.5701333333333336</c:v>
                </c:pt>
                <c:pt idx="64">
                  <c:v>3.5632000000000001</c:v>
                </c:pt>
                <c:pt idx="65">
                  <c:v>3.5562666666666667</c:v>
                </c:pt>
                <c:pt idx="66">
                  <c:v>3.5493333333333332</c:v>
                </c:pt>
                <c:pt idx="67">
                  <c:v>3.5423999999999998</c:v>
                </c:pt>
                <c:pt idx="68">
                  <c:v>3.5354666666666668</c:v>
                </c:pt>
                <c:pt idx="69">
                  <c:v>3.5285333333333333</c:v>
                </c:pt>
                <c:pt idx="70">
                  <c:v>3.5215999999999998</c:v>
                </c:pt>
                <c:pt idx="71">
                  <c:v>3.5146666666666664</c:v>
                </c:pt>
                <c:pt idx="72">
                  <c:v>3.5077333333333334</c:v>
                </c:pt>
                <c:pt idx="73">
                  <c:v>3.5007999999999999</c:v>
                </c:pt>
                <c:pt idx="74">
                  <c:v>3.4938666666666665</c:v>
                </c:pt>
                <c:pt idx="75">
                  <c:v>3.486933333333333</c:v>
                </c:pt>
                <c:pt idx="76">
                  <c:v>3.4799999999999995</c:v>
                </c:pt>
                <c:pt idx="77">
                  <c:v>3.4730666666666661</c:v>
                </c:pt>
                <c:pt idx="78">
                  <c:v>3.4661333333333331</c:v>
                </c:pt>
                <c:pt idx="79">
                  <c:v>3.4591999999999996</c:v>
                </c:pt>
                <c:pt idx="80">
                  <c:v>3.4522666666666662</c:v>
                </c:pt>
                <c:pt idx="81">
                  <c:v>3.4453333333333327</c:v>
                </c:pt>
                <c:pt idx="82">
                  <c:v>3.4383999999999997</c:v>
                </c:pt>
                <c:pt idx="83">
                  <c:v>3.4314666666666662</c:v>
                </c:pt>
                <c:pt idx="84">
                  <c:v>3.4245333333333328</c:v>
                </c:pt>
                <c:pt idx="85">
                  <c:v>3.4175999999999993</c:v>
                </c:pt>
                <c:pt idx="86">
                  <c:v>3.4106666666666658</c:v>
                </c:pt>
                <c:pt idx="87">
                  <c:v>3.4037333333333324</c:v>
                </c:pt>
                <c:pt idx="88">
                  <c:v>3.3967999999999994</c:v>
                </c:pt>
                <c:pt idx="89">
                  <c:v>3.3898666666666659</c:v>
                </c:pt>
                <c:pt idx="90">
                  <c:v>3.3829333333333325</c:v>
                </c:pt>
                <c:pt idx="91">
                  <c:v>3.375999999999999</c:v>
                </c:pt>
                <c:pt idx="92">
                  <c:v>3.369066666666666</c:v>
                </c:pt>
                <c:pt idx="93">
                  <c:v>3.3621333333333325</c:v>
                </c:pt>
                <c:pt idx="94">
                  <c:v>3.3551999999999991</c:v>
                </c:pt>
                <c:pt idx="95">
                  <c:v>3.3482666666666656</c:v>
                </c:pt>
                <c:pt idx="96">
                  <c:v>3.3413333333333322</c:v>
                </c:pt>
                <c:pt idx="97">
                  <c:v>3.3343999999999987</c:v>
                </c:pt>
                <c:pt idx="98">
                  <c:v>3.3274666666666657</c:v>
                </c:pt>
                <c:pt idx="99">
                  <c:v>3.3205333333333322</c:v>
                </c:pt>
                <c:pt idx="100">
                  <c:v>3.3135999999999988</c:v>
                </c:pt>
                <c:pt idx="101">
                  <c:v>3.3066666666666653</c:v>
                </c:pt>
                <c:pt idx="102">
                  <c:v>3.2997333333333323</c:v>
                </c:pt>
                <c:pt idx="103">
                  <c:v>3.2927999999999988</c:v>
                </c:pt>
                <c:pt idx="104">
                  <c:v>3.2858666666666654</c:v>
                </c:pt>
                <c:pt idx="105">
                  <c:v>3.2789333333333319</c:v>
                </c:pt>
                <c:pt idx="106">
                  <c:v>3.2719999999999985</c:v>
                </c:pt>
                <c:pt idx="107">
                  <c:v>3.265066666666665</c:v>
                </c:pt>
                <c:pt idx="108">
                  <c:v>3.258133333333332</c:v>
                </c:pt>
                <c:pt idx="109">
                  <c:v>3.2511999999999985</c:v>
                </c:pt>
                <c:pt idx="110">
                  <c:v>3.2442666666666651</c:v>
                </c:pt>
                <c:pt idx="111">
                  <c:v>3.2373333333333316</c:v>
                </c:pt>
                <c:pt idx="112">
                  <c:v>3.2303999999999986</c:v>
                </c:pt>
                <c:pt idx="113">
                  <c:v>3.2234666666666651</c:v>
                </c:pt>
                <c:pt idx="114">
                  <c:v>3.2165333333333317</c:v>
                </c:pt>
                <c:pt idx="115">
                  <c:v>3.2095999999999982</c:v>
                </c:pt>
                <c:pt idx="116">
                  <c:v>3.2026666666666648</c:v>
                </c:pt>
                <c:pt idx="117">
                  <c:v>3.1957333333333318</c:v>
                </c:pt>
                <c:pt idx="118">
                  <c:v>3.1887999999999983</c:v>
                </c:pt>
                <c:pt idx="119">
                  <c:v>3.1818666666666653</c:v>
                </c:pt>
                <c:pt idx="120">
                  <c:v>3.1749333333333318</c:v>
                </c:pt>
                <c:pt idx="121">
                  <c:v>3.1679999999999984</c:v>
                </c:pt>
                <c:pt idx="122">
                  <c:v>3.1610666666666654</c:v>
                </c:pt>
                <c:pt idx="123">
                  <c:v>3.1541333333333319</c:v>
                </c:pt>
                <c:pt idx="124">
                  <c:v>3.1471999999999989</c:v>
                </c:pt>
                <c:pt idx="125">
                  <c:v>3.1402666666666654</c:v>
                </c:pt>
                <c:pt idx="126">
                  <c:v>3.133333333333332</c:v>
                </c:pt>
                <c:pt idx="127">
                  <c:v>3.126399999999999</c:v>
                </c:pt>
                <c:pt idx="128">
                  <c:v>3.1194666666666655</c:v>
                </c:pt>
                <c:pt idx="129">
                  <c:v>3.1125333333333325</c:v>
                </c:pt>
                <c:pt idx="130">
                  <c:v>3.105599999999999</c:v>
                </c:pt>
                <c:pt idx="131">
                  <c:v>3.0986666666666656</c:v>
                </c:pt>
                <c:pt idx="132">
                  <c:v>3.0917333333333326</c:v>
                </c:pt>
                <c:pt idx="133">
                  <c:v>3.0847999999999991</c:v>
                </c:pt>
                <c:pt idx="134">
                  <c:v>3.0778666666666661</c:v>
                </c:pt>
                <c:pt idx="135">
                  <c:v>3.0709333333333326</c:v>
                </c:pt>
                <c:pt idx="136">
                  <c:v>3.0639999999999992</c:v>
                </c:pt>
                <c:pt idx="137">
                  <c:v>3.0570666666666662</c:v>
                </c:pt>
                <c:pt idx="138">
                  <c:v>3.0501333333333327</c:v>
                </c:pt>
                <c:pt idx="139">
                  <c:v>3.0431999999999997</c:v>
                </c:pt>
                <c:pt idx="140">
                  <c:v>3.0362666666666662</c:v>
                </c:pt>
                <c:pt idx="141">
                  <c:v>3.0293333333333328</c:v>
                </c:pt>
                <c:pt idx="142">
                  <c:v>3.0223999999999998</c:v>
                </c:pt>
                <c:pt idx="143">
                  <c:v>3.0154666666666663</c:v>
                </c:pt>
                <c:pt idx="144">
                  <c:v>3.0085333333333333</c:v>
                </c:pt>
                <c:pt idx="145">
                  <c:v>3.0015999999999998</c:v>
                </c:pt>
                <c:pt idx="146">
                  <c:v>2.9946666666666664</c:v>
                </c:pt>
                <c:pt idx="147">
                  <c:v>2.9877333333333329</c:v>
                </c:pt>
                <c:pt idx="148">
                  <c:v>2.9807999999999999</c:v>
                </c:pt>
                <c:pt idx="149">
                  <c:v>2.9738666666666669</c:v>
                </c:pt>
                <c:pt idx="150">
                  <c:v>2.9669333333333334</c:v>
                </c:pt>
                <c:pt idx="151">
                  <c:v>2.96</c:v>
                </c:pt>
                <c:pt idx="152">
                  <c:v>2.9530666666666665</c:v>
                </c:pt>
                <c:pt idx="153">
                  <c:v>2.9461333333333335</c:v>
                </c:pt>
                <c:pt idx="154">
                  <c:v>2.9392000000000005</c:v>
                </c:pt>
                <c:pt idx="155">
                  <c:v>2.932266666666667</c:v>
                </c:pt>
                <c:pt idx="156">
                  <c:v>2.9253333333333336</c:v>
                </c:pt>
                <c:pt idx="157">
                  <c:v>2.9184000000000001</c:v>
                </c:pt>
                <c:pt idx="158">
                  <c:v>2.9114666666666671</c:v>
                </c:pt>
                <c:pt idx="159">
                  <c:v>2.9045333333333341</c:v>
                </c:pt>
                <c:pt idx="160">
                  <c:v>2.8976000000000006</c:v>
                </c:pt>
                <c:pt idx="161">
                  <c:v>2.8906666666666672</c:v>
                </c:pt>
                <c:pt idx="162">
                  <c:v>2.8837333333333337</c:v>
                </c:pt>
                <c:pt idx="163">
                  <c:v>2.8768000000000007</c:v>
                </c:pt>
                <c:pt idx="164">
                  <c:v>2.8698666666666677</c:v>
                </c:pt>
                <c:pt idx="165">
                  <c:v>2.8629333333333342</c:v>
                </c:pt>
                <c:pt idx="166">
                  <c:v>2.8560000000000008</c:v>
                </c:pt>
                <c:pt idx="167">
                  <c:v>2.8490666666666673</c:v>
                </c:pt>
                <c:pt idx="168">
                  <c:v>2.8421333333333343</c:v>
                </c:pt>
                <c:pt idx="169">
                  <c:v>2.8352000000000013</c:v>
                </c:pt>
                <c:pt idx="170">
                  <c:v>2.8282666666666678</c:v>
                </c:pt>
                <c:pt idx="171">
                  <c:v>2.8213333333333344</c:v>
                </c:pt>
                <c:pt idx="172">
                  <c:v>2.8144000000000009</c:v>
                </c:pt>
                <c:pt idx="173">
                  <c:v>2.8074666666666679</c:v>
                </c:pt>
                <c:pt idx="174">
                  <c:v>2.8005333333333349</c:v>
                </c:pt>
                <c:pt idx="175">
                  <c:v>2.7936000000000014</c:v>
                </c:pt>
                <c:pt idx="176">
                  <c:v>2.786666666666668</c:v>
                </c:pt>
                <c:pt idx="177">
                  <c:v>2.7797333333333345</c:v>
                </c:pt>
                <c:pt idx="178">
                  <c:v>2.7728000000000015</c:v>
                </c:pt>
                <c:pt idx="179">
                  <c:v>2.7658666666666685</c:v>
                </c:pt>
                <c:pt idx="180">
                  <c:v>2.758933333333335</c:v>
                </c:pt>
                <c:pt idx="181">
                  <c:v>2.7520000000000016</c:v>
                </c:pt>
                <c:pt idx="182">
                  <c:v>2.7450666666666681</c:v>
                </c:pt>
                <c:pt idx="183">
                  <c:v>2.7381333333333351</c:v>
                </c:pt>
                <c:pt idx="184">
                  <c:v>2.7312000000000021</c:v>
                </c:pt>
                <c:pt idx="185">
                  <c:v>2.7242666666666686</c:v>
                </c:pt>
                <c:pt idx="186">
                  <c:v>2.7173333333333352</c:v>
                </c:pt>
                <c:pt idx="187">
                  <c:v>2.7104000000000017</c:v>
                </c:pt>
                <c:pt idx="188">
                  <c:v>2.7034666666666687</c:v>
                </c:pt>
                <c:pt idx="189">
                  <c:v>2.6965333333333357</c:v>
                </c:pt>
                <c:pt idx="190">
                  <c:v>2.6896000000000022</c:v>
                </c:pt>
                <c:pt idx="191">
                  <c:v>2.6826666666666688</c:v>
                </c:pt>
                <c:pt idx="192">
                  <c:v>2.6757333333333353</c:v>
                </c:pt>
                <c:pt idx="193">
                  <c:v>2.6688000000000023</c:v>
                </c:pt>
                <c:pt idx="194">
                  <c:v>2.6618666666666693</c:v>
                </c:pt>
                <c:pt idx="195">
                  <c:v>2.6549333333333358</c:v>
                </c:pt>
                <c:pt idx="196">
                  <c:v>2.6480000000000024</c:v>
                </c:pt>
                <c:pt idx="197">
                  <c:v>2.6410666666666689</c:v>
                </c:pt>
                <c:pt idx="198">
                  <c:v>2.6341333333333359</c:v>
                </c:pt>
                <c:pt idx="199">
                  <c:v>2.6272000000000029</c:v>
                </c:pt>
                <c:pt idx="200">
                  <c:v>2.6202666666666694</c:v>
                </c:pt>
                <c:pt idx="201">
                  <c:v>2.613333333333336</c:v>
                </c:pt>
                <c:pt idx="202">
                  <c:v>2.6064000000000025</c:v>
                </c:pt>
                <c:pt idx="203">
                  <c:v>2.5994666666666695</c:v>
                </c:pt>
                <c:pt idx="204">
                  <c:v>2.5925333333333365</c:v>
                </c:pt>
                <c:pt idx="205">
                  <c:v>2.585600000000003</c:v>
                </c:pt>
                <c:pt idx="206">
                  <c:v>2.5786666666666695</c:v>
                </c:pt>
                <c:pt idx="207">
                  <c:v>2.5717333333333361</c:v>
                </c:pt>
                <c:pt idx="208">
                  <c:v>2.5648000000000031</c:v>
                </c:pt>
                <c:pt idx="209">
                  <c:v>2.5578666666666701</c:v>
                </c:pt>
                <c:pt idx="210">
                  <c:v>2.5509333333333366</c:v>
                </c:pt>
                <c:pt idx="211">
                  <c:v>2.5440000000000031</c:v>
                </c:pt>
                <c:pt idx="212">
                  <c:v>2.5370666666666697</c:v>
                </c:pt>
                <c:pt idx="213">
                  <c:v>2.5301333333333367</c:v>
                </c:pt>
                <c:pt idx="214">
                  <c:v>2.5232000000000037</c:v>
                </c:pt>
                <c:pt idx="215">
                  <c:v>2.5162666666666702</c:v>
                </c:pt>
                <c:pt idx="216">
                  <c:v>2.5093333333333367</c:v>
                </c:pt>
                <c:pt idx="217">
                  <c:v>2.5024000000000033</c:v>
                </c:pt>
                <c:pt idx="218">
                  <c:v>2.4954666666666703</c:v>
                </c:pt>
                <c:pt idx="219">
                  <c:v>2.4885333333333373</c:v>
                </c:pt>
                <c:pt idx="220">
                  <c:v>2.4816000000000038</c:v>
                </c:pt>
                <c:pt idx="221">
                  <c:v>2.4746666666666703</c:v>
                </c:pt>
                <c:pt idx="222">
                  <c:v>2.4677333333333369</c:v>
                </c:pt>
                <c:pt idx="223">
                  <c:v>2.4608000000000039</c:v>
                </c:pt>
                <c:pt idx="224">
                  <c:v>2.4538666666666709</c:v>
                </c:pt>
                <c:pt idx="225">
                  <c:v>2.4469333333333374</c:v>
                </c:pt>
                <c:pt idx="226">
                  <c:v>2.4400000000000039</c:v>
                </c:pt>
                <c:pt idx="227">
                  <c:v>2.4330666666666705</c:v>
                </c:pt>
                <c:pt idx="228">
                  <c:v>2.4261333333333375</c:v>
                </c:pt>
                <c:pt idx="229">
                  <c:v>2.4192000000000045</c:v>
                </c:pt>
                <c:pt idx="230">
                  <c:v>2.412266666666671</c:v>
                </c:pt>
                <c:pt idx="231">
                  <c:v>2.4053333333333375</c:v>
                </c:pt>
                <c:pt idx="232">
                  <c:v>2.3984000000000041</c:v>
                </c:pt>
                <c:pt idx="233">
                  <c:v>2.3914666666666711</c:v>
                </c:pt>
                <c:pt idx="234">
                  <c:v>2.3845333333333381</c:v>
                </c:pt>
                <c:pt idx="235">
                  <c:v>2.3776000000000046</c:v>
                </c:pt>
                <c:pt idx="236">
                  <c:v>2.3706666666666711</c:v>
                </c:pt>
                <c:pt idx="237">
                  <c:v>2.3637333333333377</c:v>
                </c:pt>
                <c:pt idx="238">
                  <c:v>2.3568000000000047</c:v>
                </c:pt>
                <c:pt idx="239">
                  <c:v>2.3498666666666717</c:v>
                </c:pt>
                <c:pt idx="240">
                  <c:v>2.3429333333333382</c:v>
                </c:pt>
                <c:pt idx="241">
                  <c:v>2.3360000000000047</c:v>
                </c:pt>
                <c:pt idx="242">
                  <c:v>2.3290666666666713</c:v>
                </c:pt>
                <c:pt idx="243">
                  <c:v>2.3221333333333383</c:v>
                </c:pt>
                <c:pt idx="244">
                  <c:v>2.3152000000000053</c:v>
                </c:pt>
                <c:pt idx="245">
                  <c:v>2.3082666666666718</c:v>
                </c:pt>
                <c:pt idx="246">
                  <c:v>2.3013333333333383</c:v>
                </c:pt>
                <c:pt idx="247">
                  <c:v>2.2944000000000049</c:v>
                </c:pt>
                <c:pt idx="248">
                  <c:v>2.2874666666666719</c:v>
                </c:pt>
                <c:pt idx="249">
                  <c:v>2.2805333333333389</c:v>
                </c:pt>
                <c:pt idx="250">
                  <c:v>2.2736000000000054</c:v>
                </c:pt>
                <c:pt idx="251">
                  <c:v>2.2666666666666719</c:v>
                </c:pt>
                <c:pt idx="252">
                  <c:v>2.2597333333333385</c:v>
                </c:pt>
                <c:pt idx="253">
                  <c:v>2.2528000000000055</c:v>
                </c:pt>
                <c:pt idx="254">
                  <c:v>2.2458666666666725</c:v>
                </c:pt>
                <c:pt idx="255">
                  <c:v>2.238933333333339</c:v>
                </c:pt>
                <c:pt idx="256">
                  <c:v>2.2320000000000055</c:v>
                </c:pt>
                <c:pt idx="257">
                  <c:v>2.2250666666666721</c:v>
                </c:pt>
                <c:pt idx="258">
                  <c:v>2.2181333333333391</c:v>
                </c:pt>
                <c:pt idx="259">
                  <c:v>2.211200000000006</c:v>
                </c:pt>
                <c:pt idx="260">
                  <c:v>2.2042666666666726</c:v>
                </c:pt>
                <c:pt idx="261">
                  <c:v>2.1973333333333391</c:v>
                </c:pt>
                <c:pt idx="262">
                  <c:v>2.1904000000000057</c:v>
                </c:pt>
                <c:pt idx="263">
                  <c:v>2.1834666666666727</c:v>
                </c:pt>
                <c:pt idx="264">
                  <c:v>2.1765333333333396</c:v>
                </c:pt>
                <c:pt idx="265">
                  <c:v>2.1696000000000062</c:v>
                </c:pt>
                <c:pt idx="266">
                  <c:v>2.1626666666666727</c:v>
                </c:pt>
                <c:pt idx="267">
                  <c:v>2.1557333333333393</c:v>
                </c:pt>
                <c:pt idx="268">
                  <c:v>2.1488000000000063</c:v>
                </c:pt>
                <c:pt idx="269">
                  <c:v>2.1418666666666732</c:v>
                </c:pt>
                <c:pt idx="270">
                  <c:v>2.1349333333333398</c:v>
                </c:pt>
                <c:pt idx="271">
                  <c:v>2.1280000000000063</c:v>
                </c:pt>
                <c:pt idx="272">
                  <c:v>2.1210666666666729</c:v>
                </c:pt>
                <c:pt idx="273">
                  <c:v>2.1141333333333399</c:v>
                </c:pt>
                <c:pt idx="274">
                  <c:v>2.1072000000000068</c:v>
                </c:pt>
                <c:pt idx="275">
                  <c:v>2.1002666666666734</c:v>
                </c:pt>
                <c:pt idx="276">
                  <c:v>2.0933333333333399</c:v>
                </c:pt>
                <c:pt idx="277">
                  <c:v>2.0864000000000065</c:v>
                </c:pt>
                <c:pt idx="278">
                  <c:v>2.0794666666666735</c:v>
                </c:pt>
                <c:pt idx="279">
                  <c:v>2.0725333333333404</c:v>
                </c:pt>
                <c:pt idx="280">
                  <c:v>2.065600000000007</c:v>
                </c:pt>
                <c:pt idx="281">
                  <c:v>2.0586666666666735</c:v>
                </c:pt>
                <c:pt idx="282">
                  <c:v>2.0517333333333401</c:v>
                </c:pt>
                <c:pt idx="283">
                  <c:v>2.0448000000000071</c:v>
                </c:pt>
                <c:pt idx="284">
                  <c:v>2.037866666666674</c:v>
                </c:pt>
                <c:pt idx="285">
                  <c:v>2.0309333333333406</c:v>
                </c:pt>
                <c:pt idx="286">
                  <c:v>2.0240000000000071</c:v>
                </c:pt>
                <c:pt idx="287">
                  <c:v>2.0170666666666737</c:v>
                </c:pt>
                <c:pt idx="288">
                  <c:v>2.0101333333333407</c:v>
                </c:pt>
                <c:pt idx="289">
                  <c:v>2.0032000000000076</c:v>
                </c:pt>
                <c:pt idx="290">
                  <c:v>1.9962666666666742</c:v>
                </c:pt>
                <c:pt idx="291">
                  <c:v>1.9893333333333407</c:v>
                </c:pt>
                <c:pt idx="292">
                  <c:v>1.9824000000000077</c:v>
                </c:pt>
                <c:pt idx="293">
                  <c:v>1.9754666666666743</c:v>
                </c:pt>
                <c:pt idx="294">
                  <c:v>1.9685333333333408</c:v>
                </c:pt>
                <c:pt idx="295">
                  <c:v>1.9616000000000078</c:v>
                </c:pt>
                <c:pt idx="296">
                  <c:v>1.9546666666666743</c:v>
                </c:pt>
                <c:pt idx="297">
                  <c:v>1.9477333333333413</c:v>
                </c:pt>
                <c:pt idx="298">
                  <c:v>1.9408000000000079</c:v>
                </c:pt>
                <c:pt idx="299">
                  <c:v>1.9338666666666744</c:v>
                </c:pt>
                <c:pt idx="300">
                  <c:v>1.9269333333333414</c:v>
                </c:pt>
                <c:pt idx="301">
                  <c:v>1.9200000000000079</c:v>
                </c:pt>
                <c:pt idx="302">
                  <c:v>1.9130666666666749</c:v>
                </c:pt>
                <c:pt idx="303">
                  <c:v>1.9061333333333415</c:v>
                </c:pt>
                <c:pt idx="304">
                  <c:v>1.899200000000008</c:v>
                </c:pt>
                <c:pt idx="305">
                  <c:v>1.892266666666675</c:v>
                </c:pt>
                <c:pt idx="306">
                  <c:v>1.8853333333333415</c:v>
                </c:pt>
                <c:pt idx="307">
                  <c:v>1.8784000000000085</c:v>
                </c:pt>
                <c:pt idx="308">
                  <c:v>1.871466666666675</c:v>
                </c:pt>
                <c:pt idx="309">
                  <c:v>1.8645333333333416</c:v>
                </c:pt>
                <c:pt idx="310">
                  <c:v>1.8576000000000086</c:v>
                </c:pt>
                <c:pt idx="311">
                  <c:v>1.8506666666666751</c:v>
                </c:pt>
                <c:pt idx="312">
                  <c:v>1.8437333333333421</c:v>
                </c:pt>
                <c:pt idx="313">
                  <c:v>1.8368000000000086</c:v>
                </c:pt>
                <c:pt idx="314">
                  <c:v>1.8298666666666752</c:v>
                </c:pt>
                <c:pt idx="315">
                  <c:v>1.8229333333333422</c:v>
                </c:pt>
                <c:pt idx="316">
                  <c:v>1.8160000000000087</c:v>
                </c:pt>
                <c:pt idx="317">
                  <c:v>1.8090666666666757</c:v>
                </c:pt>
                <c:pt idx="318">
                  <c:v>1.8021333333333422</c:v>
                </c:pt>
                <c:pt idx="319">
                  <c:v>1.7952000000000088</c:v>
                </c:pt>
                <c:pt idx="320">
                  <c:v>1.7882666666666758</c:v>
                </c:pt>
                <c:pt idx="321">
                  <c:v>1.7813333333333423</c:v>
                </c:pt>
                <c:pt idx="322">
                  <c:v>1.7744000000000093</c:v>
                </c:pt>
                <c:pt idx="323">
                  <c:v>1.7674666666666758</c:v>
                </c:pt>
                <c:pt idx="324">
                  <c:v>1.7605333333333424</c:v>
                </c:pt>
                <c:pt idx="325">
                  <c:v>1.7536000000000094</c:v>
                </c:pt>
                <c:pt idx="326">
                  <c:v>1.7466666666666759</c:v>
                </c:pt>
                <c:pt idx="327">
                  <c:v>1.7397333333333429</c:v>
                </c:pt>
                <c:pt idx="328">
                  <c:v>1.7328000000000094</c:v>
                </c:pt>
                <c:pt idx="329">
                  <c:v>1.725866666666676</c:v>
                </c:pt>
                <c:pt idx="330">
                  <c:v>1.718933333333343</c:v>
                </c:pt>
                <c:pt idx="331">
                  <c:v>1.7120000000000095</c:v>
                </c:pt>
                <c:pt idx="332">
                  <c:v>1.7050666666666765</c:v>
                </c:pt>
                <c:pt idx="333">
                  <c:v>1.698133333333343</c:v>
                </c:pt>
                <c:pt idx="334">
                  <c:v>1.6912000000000096</c:v>
                </c:pt>
                <c:pt idx="335">
                  <c:v>1.6842666666666766</c:v>
                </c:pt>
                <c:pt idx="336">
                  <c:v>1.6773333333333431</c:v>
                </c:pt>
                <c:pt idx="337">
                  <c:v>1.6704000000000101</c:v>
                </c:pt>
                <c:pt idx="338">
                  <c:v>1.6634666666666766</c:v>
                </c:pt>
                <c:pt idx="339">
                  <c:v>1.6565333333333432</c:v>
                </c:pt>
                <c:pt idx="340">
                  <c:v>1.6496000000000102</c:v>
                </c:pt>
                <c:pt idx="341">
                  <c:v>1.6426666666666767</c:v>
                </c:pt>
                <c:pt idx="342">
                  <c:v>1.6357333333333437</c:v>
                </c:pt>
                <c:pt idx="343">
                  <c:v>1.6288000000000102</c:v>
                </c:pt>
                <c:pt idx="344">
                  <c:v>1.6218666666666768</c:v>
                </c:pt>
                <c:pt idx="345">
                  <c:v>1.6149333333333438</c:v>
                </c:pt>
                <c:pt idx="346">
                  <c:v>1.6080000000000103</c:v>
                </c:pt>
                <c:pt idx="347">
                  <c:v>1.6010666666666769</c:v>
                </c:pt>
                <c:pt idx="348">
                  <c:v>1.5941333333333438</c:v>
                </c:pt>
                <c:pt idx="349">
                  <c:v>1.5872000000000104</c:v>
                </c:pt>
                <c:pt idx="350">
                  <c:v>1.5802666666666774</c:v>
                </c:pt>
                <c:pt idx="351">
                  <c:v>1.5733333333333439</c:v>
                </c:pt>
                <c:pt idx="352">
                  <c:v>1.5664000000000105</c:v>
                </c:pt>
                <c:pt idx="353">
                  <c:v>1.5594666666666774</c:v>
                </c:pt>
                <c:pt idx="354">
                  <c:v>1.552533333333344</c:v>
                </c:pt>
                <c:pt idx="355">
                  <c:v>1.545600000000011</c:v>
                </c:pt>
                <c:pt idx="356">
                  <c:v>1.5386666666666775</c:v>
                </c:pt>
                <c:pt idx="357">
                  <c:v>1.531733333333344</c:v>
                </c:pt>
                <c:pt idx="358">
                  <c:v>1.524800000000011</c:v>
                </c:pt>
                <c:pt idx="359">
                  <c:v>1.5178666666666776</c:v>
                </c:pt>
                <c:pt idx="360">
                  <c:v>1.5109333333333446</c:v>
                </c:pt>
                <c:pt idx="361">
                  <c:v>1.5040000000000111</c:v>
                </c:pt>
                <c:pt idx="362">
                  <c:v>1.4970666666666776</c:v>
                </c:pt>
                <c:pt idx="363">
                  <c:v>1.4901333333333446</c:v>
                </c:pt>
                <c:pt idx="364">
                  <c:v>1.4832000000000112</c:v>
                </c:pt>
                <c:pt idx="365">
                  <c:v>1.4762666666666782</c:v>
                </c:pt>
                <c:pt idx="366">
                  <c:v>1.4693333333333447</c:v>
                </c:pt>
                <c:pt idx="367">
                  <c:v>1.4624000000000112</c:v>
                </c:pt>
                <c:pt idx="368">
                  <c:v>1.4554666666666782</c:v>
                </c:pt>
                <c:pt idx="369">
                  <c:v>1.4485333333333448</c:v>
                </c:pt>
                <c:pt idx="370">
                  <c:v>1.4416000000000118</c:v>
                </c:pt>
                <c:pt idx="371">
                  <c:v>1.4346666666666783</c:v>
                </c:pt>
                <c:pt idx="372">
                  <c:v>1.4277333333333448</c:v>
                </c:pt>
                <c:pt idx="373">
                  <c:v>1.4208000000000118</c:v>
                </c:pt>
                <c:pt idx="374">
                  <c:v>1.4138666666666784</c:v>
                </c:pt>
                <c:pt idx="375">
                  <c:v>1.4069333333333454</c:v>
                </c:pt>
                <c:pt idx="376">
                  <c:v>1.4000000000000119</c:v>
                </c:pt>
                <c:pt idx="377">
                  <c:v>1.3930666666666784</c:v>
                </c:pt>
                <c:pt idx="378">
                  <c:v>1.3861333333333454</c:v>
                </c:pt>
                <c:pt idx="379">
                  <c:v>1.379200000000012</c:v>
                </c:pt>
                <c:pt idx="380">
                  <c:v>1.372266666666679</c:v>
                </c:pt>
                <c:pt idx="381">
                  <c:v>1.3653333333333455</c:v>
                </c:pt>
                <c:pt idx="382">
                  <c:v>1.358400000000012</c:v>
                </c:pt>
                <c:pt idx="383">
                  <c:v>1.351466666666679</c:v>
                </c:pt>
                <c:pt idx="384">
                  <c:v>1.3445333333333456</c:v>
                </c:pt>
                <c:pt idx="385">
                  <c:v>1.3376000000000126</c:v>
                </c:pt>
                <c:pt idx="386">
                  <c:v>1.3306666666666791</c:v>
                </c:pt>
                <c:pt idx="387">
                  <c:v>1.3237333333333456</c:v>
                </c:pt>
                <c:pt idx="388">
                  <c:v>1.3168000000000126</c:v>
                </c:pt>
                <c:pt idx="389">
                  <c:v>1.3098666666666792</c:v>
                </c:pt>
                <c:pt idx="390">
                  <c:v>1.3029333333333462</c:v>
                </c:pt>
                <c:pt idx="391">
                  <c:v>1.2960000000000127</c:v>
                </c:pt>
                <c:pt idx="392">
                  <c:v>1.2890666666666792</c:v>
                </c:pt>
                <c:pt idx="393">
                  <c:v>1.2821333333333462</c:v>
                </c:pt>
                <c:pt idx="394">
                  <c:v>1.2752000000000128</c:v>
                </c:pt>
                <c:pt idx="395">
                  <c:v>1.2682666666666798</c:v>
                </c:pt>
                <c:pt idx="396">
                  <c:v>1.2613333333333463</c:v>
                </c:pt>
                <c:pt idx="397">
                  <c:v>1.2544000000000128</c:v>
                </c:pt>
                <c:pt idx="398">
                  <c:v>1.2474666666666798</c:v>
                </c:pt>
                <c:pt idx="399">
                  <c:v>1.2405333333333464</c:v>
                </c:pt>
                <c:pt idx="400">
                  <c:v>1.2336000000000134</c:v>
                </c:pt>
                <c:pt idx="401">
                  <c:v>1.2266666666666799</c:v>
                </c:pt>
                <c:pt idx="402">
                  <c:v>1.2197333333333464</c:v>
                </c:pt>
                <c:pt idx="403">
                  <c:v>1.2128000000000134</c:v>
                </c:pt>
                <c:pt idx="404">
                  <c:v>1.20586666666668</c:v>
                </c:pt>
                <c:pt idx="405">
                  <c:v>1.198933333333347</c:v>
                </c:pt>
                <c:pt idx="406">
                  <c:v>1.1920000000000135</c:v>
                </c:pt>
                <c:pt idx="407">
                  <c:v>1.18506666666668</c:v>
                </c:pt>
                <c:pt idx="408">
                  <c:v>1.178133333333347</c:v>
                </c:pt>
                <c:pt idx="409">
                  <c:v>1.1712000000000136</c:v>
                </c:pt>
                <c:pt idx="410">
                  <c:v>1.1642666666666805</c:v>
                </c:pt>
                <c:pt idx="411">
                  <c:v>1.1573333333333471</c:v>
                </c:pt>
                <c:pt idx="412">
                  <c:v>1.1504000000000136</c:v>
                </c:pt>
                <c:pt idx="413">
                  <c:v>1.1434666666666806</c:v>
                </c:pt>
                <c:pt idx="414">
                  <c:v>1.1365333333333472</c:v>
                </c:pt>
                <c:pt idx="415">
                  <c:v>1.1296000000000141</c:v>
                </c:pt>
                <c:pt idx="416">
                  <c:v>1.1226666666666807</c:v>
                </c:pt>
                <c:pt idx="417">
                  <c:v>1.1157333333333472</c:v>
                </c:pt>
                <c:pt idx="418">
                  <c:v>1.1088000000000142</c:v>
                </c:pt>
                <c:pt idx="419">
                  <c:v>1.1018666666666808</c:v>
                </c:pt>
                <c:pt idx="420">
                  <c:v>1.0949333333333477</c:v>
                </c:pt>
                <c:pt idx="421">
                  <c:v>1.0880000000000143</c:v>
                </c:pt>
                <c:pt idx="422">
                  <c:v>1.0810666666666808</c:v>
                </c:pt>
                <c:pt idx="423">
                  <c:v>1.0741333333333478</c:v>
                </c:pt>
                <c:pt idx="424">
                  <c:v>1.0672000000000144</c:v>
                </c:pt>
                <c:pt idx="425">
                  <c:v>1.0602666666666813</c:v>
                </c:pt>
                <c:pt idx="426">
                  <c:v>1.0533333333333479</c:v>
                </c:pt>
                <c:pt idx="427">
                  <c:v>1.0464000000000144</c:v>
                </c:pt>
                <c:pt idx="428">
                  <c:v>1.0394666666666814</c:v>
                </c:pt>
                <c:pt idx="429">
                  <c:v>1.032533333333348</c:v>
                </c:pt>
                <c:pt idx="430">
                  <c:v>1.0256000000000149</c:v>
                </c:pt>
                <c:pt idx="431">
                  <c:v>1.0186666666666815</c:v>
                </c:pt>
                <c:pt idx="432">
                  <c:v>1.011733333333348</c:v>
                </c:pt>
                <c:pt idx="433">
                  <c:v>1.004800000000015</c:v>
                </c:pt>
                <c:pt idx="434">
                  <c:v>0.99786666666668156</c:v>
                </c:pt>
                <c:pt idx="435">
                  <c:v>0.99093333333334854</c:v>
                </c:pt>
                <c:pt idx="436">
                  <c:v>0.98400000000001508</c:v>
                </c:pt>
                <c:pt idx="437">
                  <c:v>0.97706666666668163</c:v>
                </c:pt>
                <c:pt idx="438">
                  <c:v>0.97013333333334861</c:v>
                </c:pt>
                <c:pt idx="439">
                  <c:v>0.96320000000001516</c:v>
                </c:pt>
                <c:pt idx="440">
                  <c:v>0.95626666666668214</c:v>
                </c:pt>
                <c:pt idx="441">
                  <c:v>0.94933333333334868</c:v>
                </c:pt>
                <c:pt idx="442">
                  <c:v>0.94240000000001523</c:v>
                </c:pt>
                <c:pt idx="443">
                  <c:v>0.93546666666668221</c:v>
                </c:pt>
                <c:pt idx="444">
                  <c:v>0.92853333333334875</c:v>
                </c:pt>
                <c:pt idx="445">
                  <c:v>0.92160000000001574</c:v>
                </c:pt>
                <c:pt idx="446">
                  <c:v>0.91466666666668228</c:v>
                </c:pt>
                <c:pt idx="447">
                  <c:v>0.90773333333334882</c:v>
                </c:pt>
                <c:pt idx="448">
                  <c:v>0.90080000000001581</c:v>
                </c:pt>
                <c:pt idx="449">
                  <c:v>0.89386666666668235</c:v>
                </c:pt>
                <c:pt idx="450">
                  <c:v>0.88693333333334934</c:v>
                </c:pt>
                <c:pt idx="451">
                  <c:v>0.88000000000001588</c:v>
                </c:pt>
                <c:pt idx="452">
                  <c:v>0.87306666666668242</c:v>
                </c:pt>
                <c:pt idx="453">
                  <c:v>0.86613333333334941</c:v>
                </c:pt>
                <c:pt idx="454">
                  <c:v>0.85920000000001595</c:v>
                </c:pt>
                <c:pt idx="455">
                  <c:v>0.85226666666668294</c:v>
                </c:pt>
                <c:pt idx="456">
                  <c:v>0.84533333333334948</c:v>
                </c:pt>
                <c:pt idx="457">
                  <c:v>0.83840000000001602</c:v>
                </c:pt>
                <c:pt idx="458">
                  <c:v>0.83146666666668301</c:v>
                </c:pt>
                <c:pt idx="459">
                  <c:v>0.82453333333334955</c:v>
                </c:pt>
                <c:pt idx="460">
                  <c:v>0.81760000000001654</c:v>
                </c:pt>
                <c:pt idx="461">
                  <c:v>0.81066666666668308</c:v>
                </c:pt>
                <c:pt idx="462">
                  <c:v>0.80373333333334962</c:v>
                </c:pt>
                <c:pt idx="463">
                  <c:v>0.79680000000001661</c:v>
                </c:pt>
                <c:pt idx="464">
                  <c:v>0.78986666666668315</c:v>
                </c:pt>
                <c:pt idx="465">
                  <c:v>0.78293333333335013</c:v>
                </c:pt>
                <c:pt idx="466">
                  <c:v>0.77600000000001668</c:v>
                </c:pt>
                <c:pt idx="467">
                  <c:v>0.76906666666668322</c:v>
                </c:pt>
                <c:pt idx="468">
                  <c:v>0.7621333333333502</c:v>
                </c:pt>
                <c:pt idx="469">
                  <c:v>0.75520000000001675</c:v>
                </c:pt>
                <c:pt idx="470">
                  <c:v>0.74826666666668373</c:v>
                </c:pt>
                <c:pt idx="471">
                  <c:v>0.74133333333335028</c:v>
                </c:pt>
                <c:pt idx="472">
                  <c:v>0.73440000000001682</c:v>
                </c:pt>
                <c:pt idx="473">
                  <c:v>0.7274666666666838</c:v>
                </c:pt>
                <c:pt idx="474">
                  <c:v>0.72053333333335035</c:v>
                </c:pt>
                <c:pt idx="475">
                  <c:v>0.71360000000001733</c:v>
                </c:pt>
                <c:pt idx="476">
                  <c:v>0.70666666666668387</c:v>
                </c:pt>
                <c:pt idx="477">
                  <c:v>0.69973333333335042</c:v>
                </c:pt>
                <c:pt idx="478">
                  <c:v>0.6928000000000174</c:v>
                </c:pt>
                <c:pt idx="479">
                  <c:v>0.68586666666668394</c:v>
                </c:pt>
                <c:pt idx="480">
                  <c:v>0.67893333333335093</c:v>
                </c:pt>
                <c:pt idx="481">
                  <c:v>0.67200000000001747</c:v>
                </c:pt>
                <c:pt idx="482">
                  <c:v>0.66506666666668401</c:v>
                </c:pt>
                <c:pt idx="483">
                  <c:v>0.658133333333351</c:v>
                </c:pt>
                <c:pt idx="484">
                  <c:v>0.65120000000001754</c:v>
                </c:pt>
                <c:pt idx="485">
                  <c:v>0.64426666666668453</c:v>
                </c:pt>
                <c:pt idx="486">
                  <c:v>0.63733333333335107</c:v>
                </c:pt>
                <c:pt idx="487">
                  <c:v>0.63040000000001761</c:v>
                </c:pt>
                <c:pt idx="488">
                  <c:v>0.6234666666666846</c:v>
                </c:pt>
                <c:pt idx="489">
                  <c:v>0.61653333333335114</c:v>
                </c:pt>
                <c:pt idx="490">
                  <c:v>0.60960000000001813</c:v>
                </c:pt>
                <c:pt idx="491">
                  <c:v>0.60266666666668467</c:v>
                </c:pt>
                <c:pt idx="492">
                  <c:v>0.59573333333335121</c:v>
                </c:pt>
                <c:pt idx="493">
                  <c:v>0.5888000000000182</c:v>
                </c:pt>
                <c:pt idx="494">
                  <c:v>0.58186666666668474</c:v>
                </c:pt>
                <c:pt idx="495">
                  <c:v>0.57493333333335173</c:v>
                </c:pt>
                <c:pt idx="496">
                  <c:v>0.56800000000001827</c:v>
                </c:pt>
                <c:pt idx="497">
                  <c:v>0.56106666666668481</c:v>
                </c:pt>
                <c:pt idx="498">
                  <c:v>0.5541333333333518</c:v>
                </c:pt>
                <c:pt idx="499">
                  <c:v>0.54720000000001834</c:v>
                </c:pt>
                <c:pt idx="500">
                  <c:v>0.54026666666668532</c:v>
                </c:pt>
                <c:pt idx="501">
                  <c:v>0.53333333333335187</c:v>
                </c:pt>
                <c:pt idx="502">
                  <c:v>0.52640000000001841</c:v>
                </c:pt>
                <c:pt idx="503">
                  <c:v>0.51946666666668539</c:v>
                </c:pt>
                <c:pt idx="504">
                  <c:v>0.51253333333335194</c:v>
                </c:pt>
                <c:pt idx="505">
                  <c:v>0.50560000000001892</c:v>
                </c:pt>
                <c:pt idx="506">
                  <c:v>0.49866666666668547</c:v>
                </c:pt>
                <c:pt idx="507">
                  <c:v>0.49173333333335201</c:v>
                </c:pt>
                <c:pt idx="508">
                  <c:v>0.48480000000001899</c:v>
                </c:pt>
                <c:pt idx="509">
                  <c:v>0.47786666666668554</c:v>
                </c:pt>
                <c:pt idx="510">
                  <c:v>0.47093333333335252</c:v>
                </c:pt>
                <c:pt idx="511">
                  <c:v>0.46400000000001906</c:v>
                </c:pt>
                <c:pt idx="512">
                  <c:v>0.45706666666668561</c:v>
                </c:pt>
                <c:pt idx="513">
                  <c:v>0.45013333333335259</c:v>
                </c:pt>
                <c:pt idx="514">
                  <c:v>0.44320000000001913</c:v>
                </c:pt>
                <c:pt idx="515">
                  <c:v>0.43626666666668612</c:v>
                </c:pt>
                <c:pt idx="516">
                  <c:v>0.42933333333335266</c:v>
                </c:pt>
                <c:pt idx="517">
                  <c:v>0.4224000000000192</c:v>
                </c:pt>
                <c:pt idx="518">
                  <c:v>0.41546666666668619</c:v>
                </c:pt>
                <c:pt idx="519">
                  <c:v>0.40853333333335273</c:v>
                </c:pt>
                <c:pt idx="520">
                  <c:v>0.40160000000001972</c:v>
                </c:pt>
                <c:pt idx="521">
                  <c:v>0.39466666666668626</c:v>
                </c:pt>
                <c:pt idx="522">
                  <c:v>0.3877333333333528</c:v>
                </c:pt>
                <c:pt idx="523">
                  <c:v>0.38080000000001979</c:v>
                </c:pt>
                <c:pt idx="524">
                  <c:v>0.37386666666668633</c:v>
                </c:pt>
                <c:pt idx="525">
                  <c:v>0.36693333333335332</c:v>
                </c:pt>
                <c:pt idx="526">
                  <c:v>0.36000000000001986</c:v>
                </c:pt>
                <c:pt idx="527">
                  <c:v>0.3530666666666864</c:v>
                </c:pt>
                <c:pt idx="528">
                  <c:v>0.34613333333335339</c:v>
                </c:pt>
                <c:pt idx="529">
                  <c:v>0.33920000000001993</c:v>
                </c:pt>
                <c:pt idx="530">
                  <c:v>0.33226666666668692</c:v>
                </c:pt>
                <c:pt idx="531">
                  <c:v>0.32533333333335346</c:v>
                </c:pt>
                <c:pt idx="532">
                  <c:v>0.31840000000002</c:v>
                </c:pt>
                <c:pt idx="533">
                  <c:v>0.31146666666668699</c:v>
                </c:pt>
                <c:pt idx="534">
                  <c:v>0.30453333333335353</c:v>
                </c:pt>
                <c:pt idx="535">
                  <c:v>0.29760000000002051</c:v>
                </c:pt>
                <c:pt idx="536">
                  <c:v>0.29066666666668706</c:v>
                </c:pt>
                <c:pt idx="537">
                  <c:v>0.2837333333333536</c:v>
                </c:pt>
                <c:pt idx="538">
                  <c:v>0.27680000000002059</c:v>
                </c:pt>
                <c:pt idx="539">
                  <c:v>0.26986666666668713</c:v>
                </c:pt>
                <c:pt idx="540">
                  <c:v>0.26293333333335411</c:v>
                </c:pt>
                <c:pt idx="541">
                  <c:v>0.25600000000002066</c:v>
                </c:pt>
                <c:pt idx="542">
                  <c:v>0.2490666666666872</c:v>
                </c:pt>
                <c:pt idx="543">
                  <c:v>0.24213333333335418</c:v>
                </c:pt>
                <c:pt idx="544">
                  <c:v>0.23520000000002073</c:v>
                </c:pt>
                <c:pt idx="545">
                  <c:v>0.22826666666668771</c:v>
                </c:pt>
                <c:pt idx="546">
                  <c:v>0.22133333333335425</c:v>
                </c:pt>
                <c:pt idx="547">
                  <c:v>0.2144000000000208</c:v>
                </c:pt>
                <c:pt idx="548">
                  <c:v>0.20746666666668778</c:v>
                </c:pt>
                <c:pt idx="549">
                  <c:v>0.20053333333335432</c:v>
                </c:pt>
                <c:pt idx="550">
                  <c:v>0.19360000000002131</c:v>
                </c:pt>
                <c:pt idx="551">
                  <c:v>0.18666666666668785</c:v>
                </c:pt>
                <c:pt idx="552">
                  <c:v>0.17973333333335439</c:v>
                </c:pt>
                <c:pt idx="553">
                  <c:v>0.17280000000002138</c:v>
                </c:pt>
                <c:pt idx="554">
                  <c:v>0.16586666666668792</c:v>
                </c:pt>
                <c:pt idx="555">
                  <c:v>0.15893333333335491</c:v>
                </c:pt>
                <c:pt idx="556">
                  <c:v>0.15200000000002145</c:v>
                </c:pt>
                <c:pt idx="557">
                  <c:v>0.14506666666668799</c:v>
                </c:pt>
                <c:pt idx="558">
                  <c:v>0.13813333333335498</c:v>
                </c:pt>
                <c:pt idx="559">
                  <c:v>0.13120000000002152</c:v>
                </c:pt>
                <c:pt idx="560">
                  <c:v>0.12426666666668851</c:v>
                </c:pt>
                <c:pt idx="561">
                  <c:v>0.11733333333335505</c:v>
                </c:pt>
                <c:pt idx="562">
                  <c:v>0.11040000000002159</c:v>
                </c:pt>
                <c:pt idx="563">
                  <c:v>0.10346666666668858</c:v>
                </c:pt>
                <c:pt idx="564">
                  <c:v>9.653333333335512E-2</c:v>
                </c:pt>
                <c:pt idx="565">
                  <c:v>8.9600000000022106E-2</c:v>
                </c:pt>
                <c:pt idx="566">
                  <c:v>8.2666666666688648E-2</c:v>
                </c:pt>
                <c:pt idx="567">
                  <c:v>7.5733333333355191E-2</c:v>
                </c:pt>
                <c:pt idx="568">
                  <c:v>6.8800000000022177E-2</c:v>
                </c:pt>
                <c:pt idx="569">
                  <c:v>6.1866666666688719E-2</c:v>
                </c:pt>
                <c:pt idx="570">
                  <c:v>5.4933333333355705E-2</c:v>
                </c:pt>
                <c:pt idx="571">
                  <c:v>4.8000000000022247E-2</c:v>
                </c:pt>
                <c:pt idx="572">
                  <c:v>4.1066666666688789E-2</c:v>
                </c:pt>
                <c:pt idx="573">
                  <c:v>3.4133333333355775E-2</c:v>
                </c:pt>
                <c:pt idx="574">
                  <c:v>2.7200000000022317E-2</c:v>
                </c:pt>
                <c:pt idx="575">
                  <c:v>2.0266666666689304E-2</c:v>
                </c:pt>
                <c:pt idx="576">
                  <c:v>1.3333333333355846E-2</c:v>
                </c:pt>
                <c:pt idx="577">
                  <c:v>6.4000000000223878E-3</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6.933333333333333E-3</c:v>
                </c:pt>
                <c:pt idx="926">
                  <c:v>1.3866666666666666E-2</c:v>
                </c:pt>
                <c:pt idx="927">
                  <c:v>2.0799999999999999E-2</c:v>
                </c:pt>
                <c:pt idx="928">
                  <c:v>2.7733333333333332E-2</c:v>
                </c:pt>
                <c:pt idx="929">
                  <c:v>3.4666666666666665E-2</c:v>
                </c:pt>
                <c:pt idx="930">
                  <c:v>4.1599999999999998E-2</c:v>
                </c:pt>
                <c:pt idx="931">
                  <c:v>4.8533333333333331E-2</c:v>
                </c:pt>
                <c:pt idx="932">
                  <c:v>5.5466666666666664E-2</c:v>
                </c:pt>
                <c:pt idx="933">
                  <c:v>6.2399999999999997E-2</c:v>
                </c:pt>
                <c:pt idx="934">
                  <c:v>6.933333333333333E-2</c:v>
                </c:pt>
                <c:pt idx="935">
                  <c:v>7.6266666666666663E-2</c:v>
                </c:pt>
                <c:pt idx="936">
                  <c:v>8.3199999999999996E-2</c:v>
                </c:pt>
                <c:pt idx="937">
                  <c:v>9.0133333333333329E-2</c:v>
                </c:pt>
                <c:pt idx="938">
                  <c:v>9.7066666666666662E-2</c:v>
                </c:pt>
                <c:pt idx="939">
                  <c:v>0.104</c:v>
                </c:pt>
                <c:pt idx="940">
                  <c:v>0.11093333333333333</c:v>
                </c:pt>
                <c:pt idx="941">
                  <c:v>0.11786666666666666</c:v>
                </c:pt>
                <c:pt idx="942">
                  <c:v>0.12479999999999999</c:v>
                </c:pt>
                <c:pt idx="943">
                  <c:v>0.13173333333333331</c:v>
                </c:pt>
                <c:pt idx="944">
                  <c:v>0.13866666666666666</c:v>
                </c:pt>
                <c:pt idx="945">
                  <c:v>0.14560000000000001</c:v>
                </c:pt>
                <c:pt idx="946">
                  <c:v>0.15253333333333335</c:v>
                </c:pt>
                <c:pt idx="947">
                  <c:v>0.1594666666666667</c:v>
                </c:pt>
                <c:pt idx="948">
                  <c:v>0.16640000000000005</c:v>
                </c:pt>
                <c:pt idx="949">
                  <c:v>0.17333333333333339</c:v>
                </c:pt>
                <c:pt idx="950">
                  <c:v>0.18026666666666674</c:v>
                </c:pt>
                <c:pt idx="951">
                  <c:v>0.18720000000000009</c:v>
                </c:pt>
                <c:pt idx="952">
                  <c:v>0.19413333333333344</c:v>
                </c:pt>
                <c:pt idx="953">
                  <c:v>0.20106666666666678</c:v>
                </c:pt>
                <c:pt idx="954">
                  <c:v>0.20800000000000013</c:v>
                </c:pt>
                <c:pt idx="955">
                  <c:v>0.21493333333333348</c:v>
                </c:pt>
                <c:pt idx="956">
                  <c:v>0.22186666666666682</c:v>
                </c:pt>
                <c:pt idx="957">
                  <c:v>0.22880000000000017</c:v>
                </c:pt>
                <c:pt idx="958">
                  <c:v>0.23573333333333352</c:v>
                </c:pt>
                <c:pt idx="959">
                  <c:v>0.24266666666666686</c:v>
                </c:pt>
                <c:pt idx="960">
                  <c:v>0.24960000000000021</c:v>
                </c:pt>
                <c:pt idx="961">
                  <c:v>0.25653333333333356</c:v>
                </c:pt>
                <c:pt idx="962">
                  <c:v>0.2634666666666669</c:v>
                </c:pt>
                <c:pt idx="963">
                  <c:v>0.27040000000000025</c:v>
                </c:pt>
                <c:pt idx="964">
                  <c:v>0.2773333333333336</c:v>
                </c:pt>
                <c:pt idx="965">
                  <c:v>0.28426666666666695</c:v>
                </c:pt>
                <c:pt idx="966">
                  <c:v>0.29120000000000029</c:v>
                </c:pt>
                <c:pt idx="967">
                  <c:v>0.29813333333333364</c:v>
                </c:pt>
                <c:pt idx="968">
                  <c:v>0.30506666666666699</c:v>
                </c:pt>
                <c:pt idx="969">
                  <c:v>0.31200000000000033</c:v>
                </c:pt>
                <c:pt idx="970">
                  <c:v>0.31893333333333368</c:v>
                </c:pt>
                <c:pt idx="971">
                  <c:v>0.32586666666666703</c:v>
                </c:pt>
                <c:pt idx="972">
                  <c:v>0.33280000000000037</c:v>
                </c:pt>
                <c:pt idx="973">
                  <c:v>0.33973333333333372</c:v>
                </c:pt>
                <c:pt idx="974">
                  <c:v>0.34666666666666707</c:v>
                </c:pt>
                <c:pt idx="975">
                  <c:v>0.35360000000000041</c:v>
                </c:pt>
                <c:pt idx="976">
                  <c:v>0.36053333333333376</c:v>
                </c:pt>
                <c:pt idx="977">
                  <c:v>0.36746666666666711</c:v>
                </c:pt>
                <c:pt idx="978">
                  <c:v>0.37440000000000045</c:v>
                </c:pt>
                <c:pt idx="979">
                  <c:v>0.3813333333333338</c:v>
                </c:pt>
                <c:pt idx="980">
                  <c:v>0.38826666666666715</c:v>
                </c:pt>
                <c:pt idx="981">
                  <c:v>0.3952000000000005</c:v>
                </c:pt>
                <c:pt idx="982">
                  <c:v>0.40213333333333384</c:v>
                </c:pt>
                <c:pt idx="983">
                  <c:v>0.40906666666666719</c:v>
                </c:pt>
                <c:pt idx="984">
                  <c:v>0.41600000000000054</c:v>
                </c:pt>
                <c:pt idx="985">
                  <c:v>0.42293333333333388</c:v>
                </c:pt>
                <c:pt idx="986">
                  <c:v>0.42986666666666723</c:v>
                </c:pt>
                <c:pt idx="987">
                  <c:v>0.43680000000000058</c:v>
                </c:pt>
                <c:pt idx="988">
                  <c:v>0.44373333333333392</c:v>
                </c:pt>
                <c:pt idx="989">
                  <c:v>0.45066666666666727</c:v>
                </c:pt>
                <c:pt idx="990">
                  <c:v>0.45760000000000062</c:v>
                </c:pt>
                <c:pt idx="991">
                  <c:v>0.46453333333333396</c:v>
                </c:pt>
                <c:pt idx="992">
                  <c:v>0.47146666666666731</c:v>
                </c:pt>
                <c:pt idx="993">
                  <c:v>0.47840000000000066</c:v>
                </c:pt>
                <c:pt idx="994">
                  <c:v>0.485333333333334</c:v>
                </c:pt>
                <c:pt idx="995">
                  <c:v>0.49226666666666735</c:v>
                </c:pt>
                <c:pt idx="996">
                  <c:v>0.4992000000000007</c:v>
                </c:pt>
                <c:pt idx="997">
                  <c:v>0.50613333333333399</c:v>
                </c:pt>
                <c:pt idx="998">
                  <c:v>0.51306666666666734</c:v>
                </c:pt>
                <c:pt idx="999">
                  <c:v>0.52000000000000068</c:v>
                </c:pt>
                <c:pt idx="1000">
                  <c:v>0.52693333333333403</c:v>
                </c:pt>
                <c:pt idx="1001">
                  <c:v>0.53386666666666738</c:v>
                </c:pt>
                <c:pt idx="1002">
                  <c:v>0.54080000000000072</c:v>
                </c:pt>
                <c:pt idx="1003">
                  <c:v>0.54773333333333407</c:v>
                </c:pt>
                <c:pt idx="1004">
                  <c:v>0.55466666666666742</c:v>
                </c:pt>
                <c:pt idx="1005">
                  <c:v>0.56160000000000077</c:v>
                </c:pt>
                <c:pt idx="1006">
                  <c:v>0.56853333333333411</c:v>
                </c:pt>
                <c:pt idx="1007">
                  <c:v>0.57546666666666746</c:v>
                </c:pt>
                <c:pt idx="1008">
                  <c:v>0.58240000000000081</c:v>
                </c:pt>
                <c:pt idx="1009">
                  <c:v>0.58933333333333415</c:v>
                </c:pt>
                <c:pt idx="1010">
                  <c:v>0.5962666666666675</c:v>
                </c:pt>
                <c:pt idx="1011">
                  <c:v>0.60320000000000085</c:v>
                </c:pt>
                <c:pt idx="1012">
                  <c:v>0.61013333333333419</c:v>
                </c:pt>
                <c:pt idx="1013">
                  <c:v>0.61706666666666754</c:v>
                </c:pt>
                <c:pt idx="1014">
                  <c:v>0.62400000000000089</c:v>
                </c:pt>
                <c:pt idx="1015">
                  <c:v>0.63093333333333423</c:v>
                </c:pt>
                <c:pt idx="1016">
                  <c:v>0.63786666666666758</c:v>
                </c:pt>
                <c:pt idx="1017">
                  <c:v>0.64480000000000093</c:v>
                </c:pt>
                <c:pt idx="1018">
                  <c:v>0.65173333333333427</c:v>
                </c:pt>
                <c:pt idx="1019">
                  <c:v>0.65866666666666762</c:v>
                </c:pt>
                <c:pt idx="1020">
                  <c:v>0.66560000000000097</c:v>
                </c:pt>
                <c:pt idx="1021">
                  <c:v>0.67253333333333432</c:v>
                </c:pt>
                <c:pt idx="1022">
                  <c:v>0.67946666666666766</c:v>
                </c:pt>
                <c:pt idx="1023">
                  <c:v>0.68640000000000101</c:v>
                </c:pt>
                <c:pt idx="1024">
                  <c:v>0.69333333333333436</c:v>
                </c:pt>
                <c:pt idx="1025">
                  <c:v>0.7002666666666677</c:v>
                </c:pt>
                <c:pt idx="1026">
                  <c:v>0.70720000000000105</c:v>
                </c:pt>
                <c:pt idx="1027">
                  <c:v>0.7141333333333344</c:v>
                </c:pt>
                <c:pt idx="1028">
                  <c:v>0.72106666666666774</c:v>
                </c:pt>
                <c:pt idx="1029">
                  <c:v>0.72800000000000109</c:v>
                </c:pt>
                <c:pt idx="1030">
                  <c:v>0.73493333333333444</c:v>
                </c:pt>
                <c:pt idx="1031">
                  <c:v>0.74186666666666778</c:v>
                </c:pt>
                <c:pt idx="1032">
                  <c:v>0.74880000000000113</c:v>
                </c:pt>
                <c:pt idx="1033">
                  <c:v>0.75573333333333448</c:v>
                </c:pt>
                <c:pt idx="1034">
                  <c:v>0.76266666666666783</c:v>
                </c:pt>
                <c:pt idx="1035">
                  <c:v>0.76960000000000117</c:v>
                </c:pt>
                <c:pt idx="1036">
                  <c:v>0.77653333333333452</c:v>
                </c:pt>
                <c:pt idx="1037">
                  <c:v>0.78346666666666787</c:v>
                </c:pt>
                <c:pt idx="1038">
                  <c:v>0.79040000000000121</c:v>
                </c:pt>
                <c:pt idx="1039">
                  <c:v>0.79733333333333456</c:v>
                </c:pt>
                <c:pt idx="1040">
                  <c:v>0.80426666666666791</c:v>
                </c:pt>
                <c:pt idx="1041">
                  <c:v>0.81120000000000125</c:v>
                </c:pt>
                <c:pt idx="1042">
                  <c:v>0.8181333333333346</c:v>
                </c:pt>
                <c:pt idx="1043">
                  <c:v>0.82506666666666795</c:v>
                </c:pt>
                <c:pt idx="1044">
                  <c:v>0.83200000000000129</c:v>
                </c:pt>
                <c:pt idx="1045">
                  <c:v>0.83893333333333464</c:v>
                </c:pt>
                <c:pt idx="1046">
                  <c:v>0.84586666666666799</c:v>
                </c:pt>
                <c:pt idx="1047">
                  <c:v>0.85280000000000133</c:v>
                </c:pt>
                <c:pt idx="1048">
                  <c:v>0.85973333333333468</c:v>
                </c:pt>
                <c:pt idx="1049">
                  <c:v>0.86666666666666803</c:v>
                </c:pt>
                <c:pt idx="1050">
                  <c:v>0.87360000000000138</c:v>
                </c:pt>
                <c:pt idx="1051">
                  <c:v>0.88053333333333472</c:v>
                </c:pt>
                <c:pt idx="1052">
                  <c:v>0.88746666666666807</c:v>
                </c:pt>
                <c:pt idx="1053">
                  <c:v>0.89440000000000142</c:v>
                </c:pt>
                <c:pt idx="1054">
                  <c:v>0.90133333333333476</c:v>
                </c:pt>
                <c:pt idx="1055">
                  <c:v>0.90826666666666811</c:v>
                </c:pt>
                <c:pt idx="1056">
                  <c:v>0.91520000000000146</c:v>
                </c:pt>
                <c:pt idx="1057">
                  <c:v>0.9221333333333348</c:v>
                </c:pt>
                <c:pt idx="1058">
                  <c:v>0.92906666666666815</c:v>
                </c:pt>
                <c:pt idx="1059">
                  <c:v>0.9360000000000015</c:v>
                </c:pt>
                <c:pt idx="1060">
                  <c:v>0.94293333333333484</c:v>
                </c:pt>
                <c:pt idx="1061">
                  <c:v>0.94986666666666819</c:v>
                </c:pt>
                <c:pt idx="1062">
                  <c:v>0.95680000000000154</c:v>
                </c:pt>
                <c:pt idx="1063">
                  <c:v>0.96373333333333489</c:v>
                </c:pt>
                <c:pt idx="1064">
                  <c:v>0.97066666666666823</c:v>
                </c:pt>
                <c:pt idx="1065">
                  <c:v>0.97760000000000158</c:v>
                </c:pt>
                <c:pt idx="1066">
                  <c:v>0.98453333333333493</c:v>
                </c:pt>
                <c:pt idx="1067">
                  <c:v>0.99146666666666827</c:v>
                </c:pt>
                <c:pt idx="1068">
                  <c:v>0.99840000000000162</c:v>
                </c:pt>
                <c:pt idx="1069">
                  <c:v>1.005333333333335</c:v>
                </c:pt>
                <c:pt idx="1070">
                  <c:v>1.0122666666666682</c:v>
                </c:pt>
                <c:pt idx="1071">
                  <c:v>1.0192000000000014</c:v>
                </c:pt>
                <c:pt idx="1072">
                  <c:v>1.0261333333333347</c:v>
                </c:pt>
                <c:pt idx="1073">
                  <c:v>1.0330666666666679</c:v>
                </c:pt>
                <c:pt idx="1074">
                  <c:v>1.0400000000000011</c:v>
                </c:pt>
                <c:pt idx="1075">
                  <c:v>1.0469333333333344</c:v>
                </c:pt>
                <c:pt idx="1076">
                  <c:v>1.0538666666666676</c:v>
                </c:pt>
                <c:pt idx="1077">
                  <c:v>1.0608000000000009</c:v>
                </c:pt>
                <c:pt idx="1078">
                  <c:v>1.0677333333333341</c:v>
                </c:pt>
                <c:pt idx="1079">
                  <c:v>1.0746666666666673</c:v>
                </c:pt>
                <c:pt idx="1080">
                  <c:v>1.0816000000000006</c:v>
                </c:pt>
                <c:pt idx="1081">
                  <c:v>1.0885333333333338</c:v>
                </c:pt>
                <c:pt idx="1082">
                  <c:v>1.095466666666667</c:v>
                </c:pt>
                <c:pt idx="1083">
                  <c:v>1.1024000000000003</c:v>
                </c:pt>
                <c:pt idx="1084">
                  <c:v>1.1093333333333335</c:v>
                </c:pt>
                <c:pt idx="1085">
                  <c:v>1.1162666666666667</c:v>
                </c:pt>
                <c:pt idx="1086">
                  <c:v>1.1232</c:v>
                </c:pt>
                <c:pt idx="1087">
                  <c:v>1.1301333333333332</c:v>
                </c:pt>
                <c:pt idx="1088">
                  <c:v>1.1370666666666664</c:v>
                </c:pt>
                <c:pt idx="1089">
                  <c:v>1.1439999999999997</c:v>
                </c:pt>
                <c:pt idx="1090">
                  <c:v>1.1509333333333329</c:v>
                </c:pt>
                <c:pt idx="1091">
                  <c:v>1.1578666666666662</c:v>
                </c:pt>
                <c:pt idx="1092">
                  <c:v>1.1647999999999994</c:v>
                </c:pt>
                <c:pt idx="1093">
                  <c:v>1.1717333333333326</c:v>
                </c:pt>
                <c:pt idx="1094">
                  <c:v>1.1786666666666659</c:v>
                </c:pt>
                <c:pt idx="1095">
                  <c:v>1.1855999999999991</c:v>
                </c:pt>
                <c:pt idx="1096">
                  <c:v>1.1925333333333323</c:v>
                </c:pt>
                <c:pt idx="1097">
                  <c:v>1.1994666666666656</c:v>
                </c:pt>
                <c:pt idx="1098">
                  <c:v>1.2063999999999988</c:v>
                </c:pt>
                <c:pt idx="1099">
                  <c:v>1.213333333333332</c:v>
                </c:pt>
                <c:pt idx="1100">
                  <c:v>1.2202666666666653</c:v>
                </c:pt>
                <c:pt idx="1101">
                  <c:v>1.2271999999999985</c:v>
                </c:pt>
                <c:pt idx="1102">
                  <c:v>1.2341333333333318</c:v>
                </c:pt>
                <c:pt idx="1103">
                  <c:v>1.241066666666665</c:v>
                </c:pt>
                <c:pt idx="1104">
                  <c:v>1.2479999999999982</c:v>
                </c:pt>
                <c:pt idx="1105">
                  <c:v>1.2549333333333315</c:v>
                </c:pt>
                <c:pt idx="1106">
                  <c:v>1.2618666666666647</c:v>
                </c:pt>
                <c:pt idx="1107">
                  <c:v>1.2687999999999979</c:v>
                </c:pt>
                <c:pt idx="1108">
                  <c:v>1.2757333333333312</c:v>
                </c:pt>
                <c:pt idx="1109">
                  <c:v>1.2826666666666644</c:v>
                </c:pt>
                <c:pt idx="1110">
                  <c:v>1.2895999999999976</c:v>
                </c:pt>
                <c:pt idx="1111">
                  <c:v>1.2965333333333309</c:v>
                </c:pt>
                <c:pt idx="1112">
                  <c:v>1.3034666666666641</c:v>
                </c:pt>
                <c:pt idx="1113">
                  <c:v>1.3103999999999973</c:v>
                </c:pt>
                <c:pt idx="1114">
                  <c:v>1.3173333333333306</c:v>
                </c:pt>
                <c:pt idx="1115">
                  <c:v>1.3242666666666638</c:v>
                </c:pt>
                <c:pt idx="1116">
                  <c:v>1.3311999999999971</c:v>
                </c:pt>
                <c:pt idx="1117">
                  <c:v>1.3381333333333303</c:v>
                </c:pt>
                <c:pt idx="1118">
                  <c:v>1.3450666666666635</c:v>
                </c:pt>
                <c:pt idx="1119">
                  <c:v>1.3519999999999968</c:v>
                </c:pt>
                <c:pt idx="1120">
                  <c:v>1.35893333333333</c:v>
                </c:pt>
                <c:pt idx="1121">
                  <c:v>1.3658666666666632</c:v>
                </c:pt>
                <c:pt idx="1122">
                  <c:v>1.3727999999999965</c:v>
                </c:pt>
                <c:pt idx="1123">
                  <c:v>1.3797333333333297</c:v>
                </c:pt>
                <c:pt idx="1124">
                  <c:v>1.3866666666666629</c:v>
                </c:pt>
                <c:pt idx="1125">
                  <c:v>1.3935999999999962</c:v>
                </c:pt>
                <c:pt idx="1126">
                  <c:v>1.4005333333333294</c:v>
                </c:pt>
                <c:pt idx="1127">
                  <c:v>1.4074666666666626</c:v>
                </c:pt>
                <c:pt idx="1128">
                  <c:v>1.4143999999999959</c:v>
                </c:pt>
                <c:pt idx="1129">
                  <c:v>1.4213333333333291</c:v>
                </c:pt>
                <c:pt idx="1130">
                  <c:v>1.4282666666666624</c:v>
                </c:pt>
                <c:pt idx="1131">
                  <c:v>1.4351999999999956</c:v>
                </c:pt>
                <c:pt idx="1132">
                  <c:v>1.4421333333333288</c:v>
                </c:pt>
                <c:pt idx="1133">
                  <c:v>1.4490666666666621</c:v>
                </c:pt>
                <c:pt idx="1134">
                  <c:v>1.4559999999999953</c:v>
                </c:pt>
                <c:pt idx="1135">
                  <c:v>1.4629333333333285</c:v>
                </c:pt>
                <c:pt idx="1136">
                  <c:v>1.4698666666666618</c:v>
                </c:pt>
                <c:pt idx="1137">
                  <c:v>1.476799999999995</c:v>
                </c:pt>
                <c:pt idx="1138">
                  <c:v>1.4837333333333282</c:v>
                </c:pt>
                <c:pt idx="1139">
                  <c:v>1.4906666666666615</c:v>
                </c:pt>
                <c:pt idx="1140">
                  <c:v>1.4975999999999947</c:v>
                </c:pt>
                <c:pt idx="1141">
                  <c:v>1.5045333333333279</c:v>
                </c:pt>
                <c:pt idx="1142">
                  <c:v>1.5114666666666612</c:v>
                </c:pt>
                <c:pt idx="1143">
                  <c:v>1.5183999999999944</c:v>
                </c:pt>
                <c:pt idx="1144">
                  <c:v>1.5253333333333277</c:v>
                </c:pt>
                <c:pt idx="1145">
                  <c:v>1.5322666666666609</c:v>
                </c:pt>
                <c:pt idx="1146">
                  <c:v>1.5391999999999941</c:v>
                </c:pt>
                <c:pt idx="1147">
                  <c:v>1.5461333333333274</c:v>
                </c:pt>
                <c:pt idx="1148">
                  <c:v>1.5530666666666606</c:v>
                </c:pt>
                <c:pt idx="1149">
                  <c:v>1.5599999999999938</c:v>
                </c:pt>
                <c:pt idx="1150">
                  <c:v>1.5669333333333271</c:v>
                </c:pt>
                <c:pt idx="1151">
                  <c:v>1.5738666666666603</c:v>
                </c:pt>
                <c:pt idx="1152">
                  <c:v>1.5807999999999935</c:v>
                </c:pt>
                <c:pt idx="1153">
                  <c:v>1.5877333333333268</c:v>
                </c:pt>
                <c:pt idx="1154">
                  <c:v>1.59466666666666</c:v>
                </c:pt>
                <c:pt idx="1155">
                  <c:v>1.6015999999999933</c:v>
                </c:pt>
                <c:pt idx="1156">
                  <c:v>1.6085333333333265</c:v>
                </c:pt>
                <c:pt idx="1157">
                  <c:v>1.6154666666666597</c:v>
                </c:pt>
                <c:pt idx="1158">
                  <c:v>1.622399999999993</c:v>
                </c:pt>
                <c:pt idx="1159">
                  <c:v>1.6293333333333262</c:v>
                </c:pt>
                <c:pt idx="1160">
                  <c:v>1.6362666666666594</c:v>
                </c:pt>
                <c:pt idx="1161">
                  <c:v>1.6431999999999927</c:v>
                </c:pt>
                <c:pt idx="1162">
                  <c:v>1.6501333333333259</c:v>
                </c:pt>
                <c:pt idx="1163">
                  <c:v>1.6570666666666591</c:v>
                </c:pt>
                <c:pt idx="1164">
                  <c:v>1.6639999999999924</c:v>
                </c:pt>
                <c:pt idx="1165">
                  <c:v>1.6709333333333256</c:v>
                </c:pt>
                <c:pt idx="1166">
                  <c:v>1.6778666666666588</c:v>
                </c:pt>
                <c:pt idx="1167">
                  <c:v>1.6847999999999921</c:v>
                </c:pt>
                <c:pt idx="1168">
                  <c:v>1.6917333333333253</c:v>
                </c:pt>
                <c:pt idx="1169">
                  <c:v>1.6986666666666586</c:v>
                </c:pt>
                <c:pt idx="1170">
                  <c:v>1.7055999999999918</c:v>
                </c:pt>
                <c:pt idx="1171">
                  <c:v>1.712533333333325</c:v>
                </c:pt>
                <c:pt idx="1172">
                  <c:v>1.7194666666666583</c:v>
                </c:pt>
                <c:pt idx="1173">
                  <c:v>1.7263999999999915</c:v>
                </c:pt>
                <c:pt idx="1174">
                  <c:v>1.7333333333333247</c:v>
                </c:pt>
                <c:pt idx="1175">
                  <c:v>1.740266666666658</c:v>
                </c:pt>
                <c:pt idx="1176">
                  <c:v>1.7471999999999912</c:v>
                </c:pt>
                <c:pt idx="1177">
                  <c:v>1.7541333333333244</c:v>
                </c:pt>
                <c:pt idx="1178">
                  <c:v>1.7610666666666577</c:v>
                </c:pt>
                <c:pt idx="1179">
                  <c:v>1.7679999999999909</c:v>
                </c:pt>
                <c:pt idx="1180">
                  <c:v>1.7749333333333241</c:v>
                </c:pt>
                <c:pt idx="1181">
                  <c:v>1.7818666666666574</c:v>
                </c:pt>
                <c:pt idx="1182">
                  <c:v>1.7887999999999906</c:v>
                </c:pt>
                <c:pt idx="1183">
                  <c:v>1.7957333333333239</c:v>
                </c:pt>
                <c:pt idx="1184">
                  <c:v>1.8026666666666571</c:v>
                </c:pt>
                <c:pt idx="1185">
                  <c:v>1.8095999999999903</c:v>
                </c:pt>
                <c:pt idx="1186">
                  <c:v>1.8165333333333236</c:v>
                </c:pt>
                <c:pt idx="1187">
                  <c:v>1.8234666666666568</c:v>
                </c:pt>
                <c:pt idx="1188">
                  <c:v>1.83039999999999</c:v>
                </c:pt>
                <c:pt idx="1189">
                  <c:v>1.8373333333333233</c:v>
                </c:pt>
                <c:pt idx="1190">
                  <c:v>1.8442666666666565</c:v>
                </c:pt>
                <c:pt idx="1191">
                  <c:v>1.8511999999999897</c:v>
                </c:pt>
                <c:pt idx="1192">
                  <c:v>1.858133333333323</c:v>
                </c:pt>
                <c:pt idx="1193">
                  <c:v>1.8650666666666562</c:v>
                </c:pt>
                <c:pt idx="1194">
                  <c:v>1.8719999999999895</c:v>
                </c:pt>
                <c:pt idx="1195">
                  <c:v>1.8789333333333227</c:v>
                </c:pt>
                <c:pt idx="1196">
                  <c:v>1.8858666666666559</c:v>
                </c:pt>
                <c:pt idx="1197">
                  <c:v>1.8927999999999892</c:v>
                </c:pt>
                <c:pt idx="1198">
                  <c:v>1.8997333333333224</c:v>
                </c:pt>
                <c:pt idx="1199">
                  <c:v>1.9066666666666556</c:v>
                </c:pt>
                <c:pt idx="1200">
                  <c:v>1.9135999999999889</c:v>
                </c:pt>
                <c:pt idx="1201">
                  <c:v>1.9205333333333221</c:v>
                </c:pt>
                <c:pt idx="1202">
                  <c:v>1.9274666666666553</c:v>
                </c:pt>
                <c:pt idx="1203">
                  <c:v>1.9343999999999886</c:v>
                </c:pt>
                <c:pt idx="1204">
                  <c:v>1.9413333333333218</c:v>
                </c:pt>
                <c:pt idx="1205">
                  <c:v>1.948266666666655</c:v>
                </c:pt>
                <c:pt idx="1206">
                  <c:v>1.9551999999999883</c:v>
                </c:pt>
                <c:pt idx="1207">
                  <c:v>1.9621333333333215</c:v>
                </c:pt>
                <c:pt idx="1208">
                  <c:v>1.9690666666666548</c:v>
                </c:pt>
                <c:pt idx="1209">
                  <c:v>1.975999999999988</c:v>
                </c:pt>
                <c:pt idx="1210">
                  <c:v>1.9829333333333212</c:v>
                </c:pt>
                <c:pt idx="1211">
                  <c:v>1.9898666666666545</c:v>
                </c:pt>
                <c:pt idx="1212">
                  <c:v>1.9967999999999877</c:v>
                </c:pt>
                <c:pt idx="1213">
                  <c:v>2.0037333333333209</c:v>
                </c:pt>
                <c:pt idx="1214">
                  <c:v>2.0106666666666544</c:v>
                </c:pt>
                <c:pt idx="1215">
                  <c:v>2.0175999999999878</c:v>
                </c:pt>
                <c:pt idx="1216">
                  <c:v>2.0245333333333213</c:v>
                </c:pt>
                <c:pt idx="1217">
                  <c:v>2.0314666666666548</c:v>
                </c:pt>
                <c:pt idx="1218">
                  <c:v>2.0383999999999882</c:v>
                </c:pt>
                <c:pt idx="1219">
                  <c:v>2.0453333333333217</c:v>
                </c:pt>
                <c:pt idx="1220">
                  <c:v>2.0522666666666551</c:v>
                </c:pt>
                <c:pt idx="1221">
                  <c:v>2.0591999999999886</c:v>
                </c:pt>
                <c:pt idx="1222">
                  <c:v>2.0661333333333221</c:v>
                </c:pt>
                <c:pt idx="1223">
                  <c:v>2.0730666666666555</c:v>
                </c:pt>
                <c:pt idx="1224">
                  <c:v>2.079999999999989</c:v>
                </c:pt>
                <c:pt idx="1225">
                  <c:v>2.0869333333333224</c:v>
                </c:pt>
                <c:pt idx="1226">
                  <c:v>2.0938666666666559</c:v>
                </c:pt>
                <c:pt idx="1227">
                  <c:v>2.1007999999999893</c:v>
                </c:pt>
                <c:pt idx="1228">
                  <c:v>2.1077333333333228</c:v>
                </c:pt>
                <c:pt idx="1229">
                  <c:v>2.1146666666666563</c:v>
                </c:pt>
                <c:pt idx="1230">
                  <c:v>2.1215999999999897</c:v>
                </c:pt>
                <c:pt idx="1231">
                  <c:v>2.1285333333333232</c:v>
                </c:pt>
                <c:pt idx="1232">
                  <c:v>2.1354666666666566</c:v>
                </c:pt>
                <c:pt idx="1233">
                  <c:v>2.1423999999999901</c:v>
                </c:pt>
                <c:pt idx="1234">
                  <c:v>2.1493333333333235</c:v>
                </c:pt>
                <c:pt idx="1235">
                  <c:v>2.156266666666657</c:v>
                </c:pt>
                <c:pt idx="1236">
                  <c:v>2.1631999999999905</c:v>
                </c:pt>
                <c:pt idx="1237">
                  <c:v>2.1701333333333239</c:v>
                </c:pt>
                <c:pt idx="1238">
                  <c:v>2.1770666666666574</c:v>
                </c:pt>
                <c:pt idx="1239">
                  <c:v>2.1839999999999908</c:v>
                </c:pt>
                <c:pt idx="1240">
                  <c:v>2.1909333333333243</c:v>
                </c:pt>
                <c:pt idx="1241">
                  <c:v>2.1978666666666578</c:v>
                </c:pt>
                <c:pt idx="1242">
                  <c:v>2.2047999999999912</c:v>
                </c:pt>
                <c:pt idx="1243">
                  <c:v>2.2117333333333247</c:v>
                </c:pt>
                <c:pt idx="1244">
                  <c:v>2.2186666666666581</c:v>
                </c:pt>
                <c:pt idx="1245">
                  <c:v>2.2255999999999916</c:v>
                </c:pt>
                <c:pt idx="1246">
                  <c:v>2.232533333333325</c:v>
                </c:pt>
                <c:pt idx="1247">
                  <c:v>2.2394666666666585</c:v>
                </c:pt>
                <c:pt idx="1248">
                  <c:v>2.246399999999992</c:v>
                </c:pt>
                <c:pt idx="1249">
                  <c:v>2.2533333333333254</c:v>
                </c:pt>
                <c:pt idx="1250">
                  <c:v>2.2602666666666589</c:v>
                </c:pt>
                <c:pt idx="1251">
                  <c:v>2.2671999999999923</c:v>
                </c:pt>
                <c:pt idx="1252">
                  <c:v>2.2741333333333258</c:v>
                </c:pt>
                <c:pt idx="1253">
                  <c:v>2.2810666666666592</c:v>
                </c:pt>
                <c:pt idx="1254">
                  <c:v>2.2879999999999927</c:v>
                </c:pt>
                <c:pt idx="1255">
                  <c:v>2.2949333333333262</c:v>
                </c:pt>
                <c:pt idx="1256">
                  <c:v>2.3018666666666596</c:v>
                </c:pt>
                <c:pt idx="1257">
                  <c:v>2.3087999999999931</c:v>
                </c:pt>
                <c:pt idx="1258">
                  <c:v>2.3157333333333265</c:v>
                </c:pt>
                <c:pt idx="1259">
                  <c:v>2.32266666666666</c:v>
                </c:pt>
                <c:pt idx="1260">
                  <c:v>2.3295999999999935</c:v>
                </c:pt>
                <c:pt idx="1261">
                  <c:v>2.3365333333333269</c:v>
                </c:pt>
                <c:pt idx="1262">
                  <c:v>2.3434666666666604</c:v>
                </c:pt>
                <c:pt idx="1263">
                  <c:v>2.3503999999999938</c:v>
                </c:pt>
                <c:pt idx="1264">
                  <c:v>2.3573333333333273</c:v>
                </c:pt>
                <c:pt idx="1265">
                  <c:v>2.3642666666666607</c:v>
                </c:pt>
                <c:pt idx="1266">
                  <c:v>2.3711999999999942</c:v>
                </c:pt>
                <c:pt idx="1267">
                  <c:v>2.3781333333333277</c:v>
                </c:pt>
                <c:pt idx="1268">
                  <c:v>2.3850666666666611</c:v>
                </c:pt>
                <c:pt idx="1269">
                  <c:v>2.3919999999999946</c:v>
                </c:pt>
                <c:pt idx="1270">
                  <c:v>2.398933333333328</c:v>
                </c:pt>
                <c:pt idx="1271">
                  <c:v>2.4058666666666615</c:v>
                </c:pt>
                <c:pt idx="1272">
                  <c:v>2.4127999999999949</c:v>
                </c:pt>
                <c:pt idx="1273">
                  <c:v>2.4197333333333284</c:v>
                </c:pt>
                <c:pt idx="1274">
                  <c:v>2.4266666666666619</c:v>
                </c:pt>
                <c:pt idx="1275">
                  <c:v>2.4335999999999953</c:v>
                </c:pt>
                <c:pt idx="1276">
                  <c:v>2.4405333333333288</c:v>
                </c:pt>
                <c:pt idx="1277">
                  <c:v>2.4474666666666622</c:v>
                </c:pt>
                <c:pt idx="1278">
                  <c:v>2.4543999999999957</c:v>
                </c:pt>
                <c:pt idx="1279">
                  <c:v>2.4613333333333292</c:v>
                </c:pt>
                <c:pt idx="1280">
                  <c:v>2.4682666666666626</c:v>
                </c:pt>
                <c:pt idx="1281">
                  <c:v>2.4751999999999961</c:v>
                </c:pt>
                <c:pt idx="1282">
                  <c:v>2.4821333333333295</c:v>
                </c:pt>
                <c:pt idx="1283">
                  <c:v>2.489066666666663</c:v>
                </c:pt>
                <c:pt idx="1284">
                  <c:v>2.4959999999999964</c:v>
                </c:pt>
                <c:pt idx="1285">
                  <c:v>2.5029333333333299</c:v>
                </c:pt>
                <c:pt idx="1286">
                  <c:v>2.5098666666666634</c:v>
                </c:pt>
                <c:pt idx="1287">
                  <c:v>2.5167999999999968</c:v>
                </c:pt>
                <c:pt idx="1288">
                  <c:v>2.5237333333333303</c:v>
                </c:pt>
                <c:pt idx="1289">
                  <c:v>2.5306666666666637</c:v>
                </c:pt>
                <c:pt idx="1290">
                  <c:v>2.5375999999999972</c:v>
                </c:pt>
                <c:pt idx="1291">
                  <c:v>2.5445333333333306</c:v>
                </c:pt>
                <c:pt idx="1292">
                  <c:v>2.5514666666666641</c:v>
                </c:pt>
                <c:pt idx="1293">
                  <c:v>2.5583999999999976</c:v>
                </c:pt>
                <c:pt idx="1294">
                  <c:v>2.565333333333331</c:v>
                </c:pt>
                <c:pt idx="1295">
                  <c:v>2.5722666666666645</c:v>
                </c:pt>
                <c:pt idx="1296">
                  <c:v>2.5791999999999979</c:v>
                </c:pt>
                <c:pt idx="1297">
                  <c:v>2.5861333333333314</c:v>
                </c:pt>
                <c:pt idx="1298">
                  <c:v>2.5930666666666649</c:v>
                </c:pt>
                <c:pt idx="1299">
                  <c:v>2.5999999999999983</c:v>
                </c:pt>
                <c:pt idx="1300">
                  <c:v>2.6069333333333318</c:v>
                </c:pt>
                <c:pt idx="1301">
                  <c:v>2.6138666666666652</c:v>
                </c:pt>
                <c:pt idx="1302">
                  <c:v>2.6207999999999987</c:v>
                </c:pt>
                <c:pt idx="1303">
                  <c:v>2.6277333333333321</c:v>
                </c:pt>
                <c:pt idx="1304">
                  <c:v>2.6346666666666656</c:v>
                </c:pt>
                <c:pt idx="1305">
                  <c:v>2.6415999999999991</c:v>
                </c:pt>
                <c:pt idx="1306">
                  <c:v>2.6485333333333325</c:v>
                </c:pt>
                <c:pt idx="1307">
                  <c:v>2.655466666666666</c:v>
                </c:pt>
                <c:pt idx="1308">
                  <c:v>2.6623999999999994</c:v>
                </c:pt>
                <c:pt idx="1309">
                  <c:v>2.6693333333333329</c:v>
                </c:pt>
                <c:pt idx="1310">
                  <c:v>2.6762666666666663</c:v>
                </c:pt>
                <c:pt idx="1311">
                  <c:v>2.6831999999999998</c:v>
                </c:pt>
                <c:pt idx="1312">
                  <c:v>2.6901333333333333</c:v>
                </c:pt>
                <c:pt idx="1313">
                  <c:v>2.6970666666666667</c:v>
                </c:pt>
                <c:pt idx="1314">
                  <c:v>2.7040000000000002</c:v>
                </c:pt>
                <c:pt idx="1315">
                  <c:v>2.7109333333333336</c:v>
                </c:pt>
                <c:pt idx="1316">
                  <c:v>2.7178666666666671</c:v>
                </c:pt>
                <c:pt idx="1317">
                  <c:v>2.7248000000000006</c:v>
                </c:pt>
                <c:pt idx="1318">
                  <c:v>2.731733333333334</c:v>
                </c:pt>
                <c:pt idx="1319">
                  <c:v>2.7386666666666675</c:v>
                </c:pt>
                <c:pt idx="1320">
                  <c:v>2.7456000000000009</c:v>
                </c:pt>
                <c:pt idx="1321">
                  <c:v>2.7525333333333344</c:v>
                </c:pt>
                <c:pt idx="1322">
                  <c:v>2.7594666666666678</c:v>
                </c:pt>
                <c:pt idx="1323">
                  <c:v>2.7664000000000013</c:v>
                </c:pt>
                <c:pt idx="1324">
                  <c:v>2.7733333333333348</c:v>
                </c:pt>
                <c:pt idx="1325">
                  <c:v>2.7802666666666682</c:v>
                </c:pt>
                <c:pt idx="1326">
                  <c:v>2.7872000000000017</c:v>
                </c:pt>
                <c:pt idx="1327">
                  <c:v>2.7941333333333351</c:v>
                </c:pt>
                <c:pt idx="1328">
                  <c:v>2.8010666666666686</c:v>
                </c:pt>
                <c:pt idx="1329">
                  <c:v>2.808000000000002</c:v>
                </c:pt>
                <c:pt idx="1330">
                  <c:v>2.8149333333333355</c:v>
                </c:pt>
                <c:pt idx="1331">
                  <c:v>2.821866666666669</c:v>
                </c:pt>
                <c:pt idx="1332">
                  <c:v>2.8288000000000024</c:v>
                </c:pt>
                <c:pt idx="1333">
                  <c:v>2.8357333333333359</c:v>
                </c:pt>
                <c:pt idx="1334">
                  <c:v>2.8426666666666693</c:v>
                </c:pt>
                <c:pt idx="1335">
                  <c:v>2.8496000000000028</c:v>
                </c:pt>
                <c:pt idx="1336">
                  <c:v>2.8565333333333363</c:v>
                </c:pt>
                <c:pt idx="1337">
                  <c:v>2.8634666666666697</c:v>
                </c:pt>
                <c:pt idx="1338">
                  <c:v>2.8704000000000032</c:v>
                </c:pt>
                <c:pt idx="1339">
                  <c:v>2.8773333333333366</c:v>
                </c:pt>
                <c:pt idx="1340">
                  <c:v>2.8842666666666701</c:v>
                </c:pt>
                <c:pt idx="1341">
                  <c:v>2.8912000000000035</c:v>
                </c:pt>
                <c:pt idx="1342">
                  <c:v>2.898133333333337</c:v>
                </c:pt>
                <c:pt idx="1343">
                  <c:v>2.9050666666666705</c:v>
                </c:pt>
                <c:pt idx="1344">
                  <c:v>2.9120000000000039</c:v>
                </c:pt>
                <c:pt idx="1345">
                  <c:v>2.9189333333333374</c:v>
                </c:pt>
                <c:pt idx="1346">
                  <c:v>2.9258666666666708</c:v>
                </c:pt>
                <c:pt idx="1347">
                  <c:v>2.9328000000000043</c:v>
                </c:pt>
                <c:pt idx="1348">
                  <c:v>2.9397333333333378</c:v>
                </c:pt>
                <c:pt idx="1349">
                  <c:v>2.9466666666666712</c:v>
                </c:pt>
                <c:pt idx="1350">
                  <c:v>2.9536000000000047</c:v>
                </c:pt>
                <c:pt idx="1351">
                  <c:v>2.9605333333333381</c:v>
                </c:pt>
                <c:pt idx="1352">
                  <c:v>2.9674666666666716</c:v>
                </c:pt>
                <c:pt idx="1353">
                  <c:v>2.974400000000005</c:v>
                </c:pt>
                <c:pt idx="1354">
                  <c:v>2.9813333333333385</c:v>
                </c:pt>
                <c:pt idx="1355">
                  <c:v>2.988266666666672</c:v>
                </c:pt>
                <c:pt idx="1356">
                  <c:v>2.9952000000000054</c:v>
                </c:pt>
                <c:pt idx="1357">
                  <c:v>3.0021333333333389</c:v>
                </c:pt>
                <c:pt idx="1358">
                  <c:v>3.0090666666666723</c:v>
                </c:pt>
                <c:pt idx="1359">
                  <c:v>3.0160000000000058</c:v>
                </c:pt>
                <c:pt idx="1360">
                  <c:v>3.0229333333333392</c:v>
                </c:pt>
                <c:pt idx="1361">
                  <c:v>3.0298666666666727</c:v>
                </c:pt>
                <c:pt idx="1362">
                  <c:v>3.0368000000000062</c:v>
                </c:pt>
                <c:pt idx="1363">
                  <c:v>3.0437333333333396</c:v>
                </c:pt>
                <c:pt idx="1364">
                  <c:v>3.0506666666666731</c:v>
                </c:pt>
                <c:pt idx="1365">
                  <c:v>3.0576000000000065</c:v>
                </c:pt>
                <c:pt idx="1366">
                  <c:v>3.06453333333334</c:v>
                </c:pt>
                <c:pt idx="1367">
                  <c:v>3.0714666666666735</c:v>
                </c:pt>
                <c:pt idx="1368">
                  <c:v>3.0784000000000069</c:v>
                </c:pt>
                <c:pt idx="1369">
                  <c:v>3.0853333333333404</c:v>
                </c:pt>
                <c:pt idx="1370">
                  <c:v>3.0922666666666738</c:v>
                </c:pt>
                <c:pt idx="1371">
                  <c:v>3.0992000000000073</c:v>
                </c:pt>
                <c:pt idx="1372">
                  <c:v>3.1061333333333407</c:v>
                </c:pt>
                <c:pt idx="1373">
                  <c:v>3.1130666666666742</c:v>
                </c:pt>
                <c:pt idx="1374">
                  <c:v>3.1200000000000077</c:v>
                </c:pt>
                <c:pt idx="1375">
                  <c:v>3.1269333333333411</c:v>
                </c:pt>
                <c:pt idx="1376">
                  <c:v>3.1338666666666746</c:v>
                </c:pt>
                <c:pt idx="1377">
                  <c:v>3.140800000000008</c:v>
                </c:pt>
                <c:pt idx="1378">
                  <c:v>3.1477333333333415</c:v>
                </c:pt>
                <c:pt idx="1379">
                  <c:v>3.1546666666666749</c:v>
                </c:pt>
                <c:pt idx="1380">
                  <c:v>3.1616000000000084</c:v>
                </c:pt>
                <c:pt idx="1381">
                  <c:v>3.1685333333333419</c:v>
                </c:pt>
                <c:pt idx="1382">
                  <c:v>3.1754666666666753</c:v>
                </c:pt>
                <c:pt idx="1383">
                  <c:v>3.1824000000000088</c:v>
                </c:pt>
                <c:pt idx="1384">
                  <c:v>3.1893333333333422</c:v>
                </c:pt>
                <c:pt idx="1385">
                  <c:v>3.1962666666666757</c:v>
                </c:pt>
                <c:pt idx="1386">
                  <c:v>3.2032000000000092</c:v>
                </c:pt>
                <c:pt idx="1387">
                  <c:v>3.2101333333333426</c:v>
                </c:pt>
                <c:pt idx="1388">
                  <c:v>3.2170666666666761</c:v>
                </c:pt>
                <c:pt idx="1389">
                  <c:v>3.2240000000000095</c:v>
                </c:pt>
                <c:pt idx="1390">
                  <c:v>3.230933333333343</c:v>
                </c:pt>
                <c:pt idx="1391">
                  <c:v>3.2378666666666764</c:v>
                </c:pt>
                <c:pt idx="1392">
                  <c:v>3.2448000000000099</c:v>
                </c:pt>
                <c:pt idx="1393">
                  <c:v>3.2517333333333434</c:v>
                </c:pt>
                <c:pt idx="1394">
                  <c:v>3.2586666666666768</c:v>
                </c:pt>
                <c:pt idx="1395">
                  <c:v>3.2656000000000103</c:v>
                </c:pt>
                <c:pt idx="1396">
                  <c:v>3.2725333333333437</c:v>
                </c:pt>
                <c:pt idx="1397">
                  <c:v>3.2794666666666772</c:v>
                </c:pt>
                <c:pt idx="1398">
                  <c:v>3.2864000000000106</c:v>
                </c:pt>
                <c:pt idx="1399">
                  <c:v>3.2933333333333441</c:v>
                </c:pt>
                <c:pt idx="1400">
                  <c:v>3.3002666666666776</c:v>
                </c:pt>
                <c:pt idx="1401">
                  <c:v>3.307200000000011</c:v>
                </c:pt>
                <c:pt idx="1402">
                  <c:v>3.3141333333333445</c:v>
                </c:pt>
                <c:pt idx="1403">
                  <c:v>3.3210666666666779</c:v>
                </c:pt>
                <c:pt idx="1404">
                  <c:v>3.3280000000000114</c:v>
                </c:pt>
                <c:pt idx="1405">
                  <c:v>3.3349333333333449</c:v>
                </c:pt>
                <c:pt idx="1406">
                  <c:v>3.3418666666666783</c:v>
                </c:pt>
                <c:pt idx="1407">
                  <c:v>3.3488000000000118</c:v>
                </c:pt>
                <c:pt idx="1408">
                  <c:v>3.3557333333333452</c:v>
                </c:pt>
                <c:pt idx="1409">
                  <c:v>3.3626666666666787</c:v>
                </c:pt>
                <c:pt idx="1410">
                  <c:v>3.3696000000000121</c:v>
                </c:pt>
                <c:pt idx="1411">
                  <c:v>3.3765333333333456</c:v>
                </c:pt>
                <c:pt idx="1412">
                  <c:v>3.3834666666666791</c:v>
                </c:pt>
                <c:pt idx="1413">
                  <c:v>3.3904000000000125</c:v>
                </c:pt>
                <c:pt idx="1414">
                  <c:v>3.397333333333346</c:v>
                </c:pt>
                <c:pt idx="1415">
                  <c:v>3.4042666666666794</c:v>
                </c:pt>
                <c:pt idx="1416">
                  <c:v>3.4112000000000129</c:v>
                </c:pt>
                <c:pt idx="1417">
                  <c:v>3.4181333333333463</c:v>
                </c:pt>
                <c:pt idx="1418">
                  <c:v>3.4250666666666798</c:v>
                </c:pt>
                <c:pt idx="1419">
                  <c:v>3.4320000000000133</c:v>
                </c:pt>
                <c:pt idx="1420">
                  <c:v>3.4389333333333467</c:v>
                </c:pt>
                <c:pt idx="1421">
                  <c:v>3.4458666666666802</c:v>
                </c:pt>
                <c:pt idx="1422">
                  <c:v>3.4528000000000136</c:v>
                </c:pt>
                <c:pt idx="1423">
                  <c:v>3.4597333333333471</c:v>
                </c:pt>
                <c:pt idx="1424">
                  <c:v>3.4666666666666806</c:v>
                </c:pt>
                <c:pt idx="1425">
                  <c:v>3.473600000000014</c:v>
                </c:pt>
                <c:pt idx="1426">
                  <c:v>3.4805333333333475</c:v>
                </c:pt>
                <c:pt idx="1427">
                  <c:v>3.4874666666666809</c:v>
                </c:pt>
                <c:pt idx="1428">
                  <c:v>3.4944000000000144</c:v>
                </c:pt>
                <c:pt idx="1429">
                  <c:v>3.5013333333333478</c:v>
                </c:pt>
                <c:pt idx="1430">
                  <c:v>3.5082666666666813</c:v>
                </c:pt>
                <c:pt idx="1431">
                  <c:v>3.5152000000000148</c:v>
                </c:pt>
                <c:pt idx="1432">
                  <c:v>3.5221333333333482</c:v>
                </c:pt>
                <c:pt idx="1433">
                  <c:v>3.5290666666666817</c:v>
                </c:pt>
                <c:pt idx="1434">
                  <c:v>3.5360000000000151</c:v>
                </c:pt>
                <c:pt idx="1435">
                  <c:v>3.5429333333333486</c:v>
                </c:pt>
                <c:pt idx="1436">
                  <c:v>3.549866666666682</c:v>
                </c:pt>
                <c:pt idx="1437">
                  <c:v>3.5568000000000155</c:v>
                </c:pt>
                <c:pt idx="1438">
                  <c:v>3.563733333333349</c:v>
                </c:pt>
                <c:pt idx="1439">
                  <c:v>3.5706666666666824</c:v>
                </c:pt>
                <c:pt idx="1440">
                  <c:v>3.5776000000000159</c:v>
                </c:pt>
                <c:pt idx="1441">
                  <c:v>3.5845333333333493</c:v>
                </c:pt>
                <c:pt idx="1442">
                  <c:v>3.5914666666666828</c:v>
                </c:pt>
                <c:pt idx="1443">
                  <c:v>3.5984000000000163</c:v>
                </c:pt>
                <c:pt idx="1444">
                  <c:v>3.6053333333333497</c:v>
                </c:pt>
                <c:pt idx="1445">
                  <c:v>3.6122666666666832</c:v>
                </c:pt>
                <c:pt idx="1446">
                  <c:v>3.6192000000000166</c:v>
                </c:pt>
                <c:pt idx="1447">
                  <c:v>3.6261333333333501</c:v>
                </c:pt>
                <c:pt idx="1448">
                  <c:v>3.6330666666666835</c:v>
                </c:pt>
                <c:pt idx="1449">
                  <c:v>3.640000000000017</c:v>
                </c:pt>
                <c:pt idx="1450">
                  <c:v>3.6469333333333505</c:v>
                </c:pt>
                <c:pt idx="1451">
                  <c:v>3.6538666666666839</c:v>
                </c:pt>
                <c:pt idx="1452">
                  <c:v>3.6608000000000174</c:v>
                </c:pt>
                <c:pt idx="1453">
                  <c:v>3.6677333333333508</c:v>
                </c:pt>
                <c:pt idx="1454">
                  <c:v>3.6746666666666843</c:v>
                </c:pt>
                <c:pt idx="1455">
                  <c:v>3.6816000000000177</c:v>
                </c:pt>
                <c:pt idx="1456">
                  <c:v>3.6885333333333512</c:v>
                </c:pt>
                <c:pt idx="1457">
                  <c:v>3.6954666666666847</c:v>
                </c:pt>
                <c:pt idx="1458">
                  <c:v>3.7024000000000181</c:v>
                </c:pt>
                <c:pt idx="1459">
                  <c:v>3.7093333333333516</c:v>
                </c:pt>
                <c:pt idx="1460">
                  <c:v>3.716266666666685</c:v>
                </c:pt>
                <c:pt idx="1461">
                  <c:v>3.7232000000000185</c:v>
                </c:pt>
                <c:pt idx="1462">
                  <c:v>3.730133333333352</c:v>
                </c:pt>
                <c:pt idx="1463">
                  <c:v>3.7370666666666854</c:v>
                </c:pt>
                <c:pt idx="1464">
                  <c:v>3.7440000000000189</c:v>
                </c:pt>
                <c:pt idx="1465">
                  <c:v>3.7509333333333523</c:v>
                </c:pt>
                <c:pt idx="1466">
                  <c:v>3.7578666666666858</c:v>
                </c:pt>
                <c:pt idx="1467">
                  <c:v>3.7648000000000192</c:v>
                </c:pt>
                <c:pt idx="1468">
                  <c:v>3.7717333333333527</c:v>
                </c:pt>
                <c:pt idx="1469">
                  <c:v>3.7786666666666862</c:v>
                </c:pt>
                <c:pt idx="1470">
                  <c:v>3.7856000000000196</c:v>
                </c:pt>
                <c:pt idx="1471">
                  <c:v>3.7925333333333531</c:v>
                </c:pt>
                <c:pt idx="1472">
                  <c:v>3.7994666666666865</c:v>
                </c:pt>
                <c:pt idx="1473">
                  <c:v>3.80640000000002</c:v>
                </c:pt>
                <c:pt idx="1474">
                  <c:v>3.8133333333333534</c:v>
                </c:pt>
                <c:pt idx="1475">
                  <c:v>3.8202666666666869</c:v>
                </c:pt>
                <c:pt idx="1476">
                  <c:v>3.8272000000000204</c:v>
                </c:pt>
                <c:pt idx="1477">
                  <c:v>3.8341333333333538</c:v>
                </c:pt>
                <c:pt idx="1478">
                  <c:v>3.8410666666666873</c:v>
                </c:pt>
                <c:pt idx="1479">
                  <c:v>3.8480000000000207</c:v>
                </c:pt>
                <c:pt idx="1480">
                  <c:v>3.8549333333333542</c:v>
                </c:pt>
                <c:pt idx="1481">
                  <c:v>3.8618666666666877</c:v>
                </c:pt>
                <c:pt idx="1482">
                  <c:v>3.8688000000000211</c:v>
                </c:pt>
                <c:pt idx="1483">
                  <c:v>3.8757333333333546</c:v>
                </c:pt>
                <c:pt idx="1484">
                  <c:v>3.882666666666688</c:v>
                </c:pt>
                <c:pt idx="1485">
                  <c:v>3.8896000000000215</c:v>
                </c:pt>
                <c:pt idx="1486">
                  <c:v>3.8965333333333549</c:v>
                </c:pt>
                <c:pt idx="1487">
                  <c:v>3.9034666666666884</c:v>
                </c:pt>
                <c:pt idx="1488">
                  <c:v>3.9104000000000219</c:v>
                </c:pt>
                <c:pt idx="1489">
                  <c:v>3.9173333333333553</c:v>
                </c:pt>
                <c:pt idx="1490">
                  <c:v>3.9242666666666888</c:v>
                </c:pt>
                <c:pt idx="1491">
                  <c:v>3.9312000000000222</c:v>
                </c:pt>
                <c:pt idx="1492">
                  <c:v>3.9381333333333557</c:v>
                </c:pt>
                <c:pt idx="1493">
                  <c:v>3.9450666666666891</c:v>
                </c:pt>
                <c:pt idx="1494">
                  <c:v>3.9520000000000226</c:v>
                </c:pt>
                <c:pt idx="1495">
                  <c:v>3.9589333333333561</c:v>
                </c:pt>
                <c:pt idx="1496">
                  <c:v>3.9658666666666895</c:v>
                </c:pt>
                <c:pt idx="1497">
                  <c:v>3.972800000000023</c:v>
                </c:pt>
                <c:pt idx="1498">
                  <c:v>3.9797333333333564</c:v>
                </c:pt>
                <c:pt idx="1499">
                  <c:v>3.9866666666666899</c:v>
                </c:pt>
                <c:pt idx="1500">
                  <c:v>3.9936000000000234</c:v>
                </c:pt>
                <c:pt idx="1501">
                  <c:v>4</c:v>
                </c:pt>
                <c:pt idx="1502">
                  <c:v>4</c:v>
                </c:pt>
              </c:numCache>
            </c:numRef>
          </c:yVal>
          <c:smooth val="0"/>
        </c:ser>
        <c:ser>
          <c:idx val="1"/>
          <c:order val="1"/>
          <c:tx>
            <c:v>Bundslamshøjde</c:v>
          </c:tx>
          <c:spPr>
            <a:ln>
              <a:solidFill>
                <a:schemeClr val="accent6">
                  <a:lumMod val="50000"/>
                </a:schemeClr>
              </a:solidFill>
            </a:ln>
          </c:spPr>
          <c:marker>
            <c:symbol val="none"/>
          </c:marker>
          <c:xVal>
            <c:numRef>
              <c:f>'Beregninger scenarie 1'!$G$30:$G$1530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1'!$I$30:$I$1530</c:f>
              <c:numCache>
                <c:formatCode>#,##0.00</c:formatCode>
                <c:ptCount val="15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numCache>
            </c:numRef>
          </c:yVal>
          <c:smooth val="0"/>
        </c:ser>
        <c:ser>
          <c:idx val="2"/>
          <c:order val="2"/>
          <c:tx>
            <c:v>Vandspejlshøjde</c:v>
          </c:tx>
          <c:spPr>
            <a:ln>
              <a:solidFill>
                <a:srgbClr val="0070C0"/>
              </a:solidFill>
            </a:ln>
          </c:spPr>
          <c:marker>
            <c:symbol val="none"/>
          </c:marker>
          <c:xVal>
            <c:numRef>
              <c:f>'Beregninger scenarie 1'!$G$30:$G$1530</c:f>
              <c:numCache>
                <c:formatCode>#,##0.00</c:formatCode>
                <c:ptCount val="1501"/>
                <c:pt idx="0">
                  <c:v>2</c:v>
                </c:pt>
                <c:pt idx="1">
                  <c:v>2.0086666666666666</c:v>
                </c:pt>
                <c:pt idx="2">
                  <c:v>2.0173333333333332</c:v>
                </c:pt>
                <c:pt idx="3">
                  <c:v>2.0259999999999998</c:v>
                </c:pt>
                <c:pt idx="4">
                  <c:v>2.0346666666666668</c:v>
                </c:pt>
                <c:pt idx="5">
                  <c:v>2.0433333333333334</c:v>
                </c:pt>
                <c:pt idx="6">
                  <c:v>2.052</c:v>
                </c:pt>
                <c:pt idx="7">
                  <c:v>2.0606666666666666</c:v>
                </c:pt>
                <c:pt idx="8">
                  <c:v>2.0693333333333332</c:v>
                </c:pt>
                <c:pt idx="9">
                  <c:v>2.0779999999999998</c:v>
                </c:pt>
                <c:pt idx="10">
                  <c:v>2.0866666666666669</c:v>
                </c:pt>
                <c:pt idx="11">
                  <c:v>2.0953333333333335</c:v>
                </c:pt>
                <c:pt idx="12">
                  <c:v>2.1040000000000001</c:v>
                </c:pt>
                <c:pt idx="13">
                  <c:v>2.1126666666666667</c:v>
                </c:pt>
                <c:pt idx="14">
                  <c:v>2.1213333333333333</c:v>
                </c:pt>
                <c:pt idx="15">
                  <c:v>2.13</c:v>
                </c:pt>
                <c:pt idx="16">
                  <c:v>2.1386666666666665</c:v>
                </c:pt>
                <c:pt idx="17">
                  <c:v>2.1473333333333335</c:v>
                </c:pt>
                <c:pt idx="18">
                  <c:v>2.1560000000000001</c:v>
                </c:pt>
                <c:pt idx="19">
                  <c:v>2.1646666666666667</c:v>
                </c:pt>
                <c:pt idx="20">
                  <c:v>2.1733333333333333</c:v>
                </c:pt>
                <c:pt idx="21">
                  <c:v>2.1819999999999999</c:v>
                </c:pt>
                <c:pt idx="22">
                  <c:v>2.1906666666666665</c:v>
                </c:pt>
                <c:pt idx="23">
                  <c:v>2.1993333333333331</c:v>
                </c:pt>
                <c:pt idx="24">
                  <c:v>2.2079999999999997</c:v>
                </c:pt>
                <c:pt idx="25">
                  <c:v>2.2166666666666668</c:v>
                </c:pt>
                <c:pt idx="26">
                  <c:v>2.2253333333333334</c:v>
                </c:pt>
                <c:pt idx="27">
                  <c:v>2.234</c:v>
                </c:pt>
                <c:pt idx="28">
                  <c:v>2.2426666666666666</c:v>
                </c:pt>
                <c:pt idx="29">
                  <c:v>2.2513333333333332</c:v>
                </c:pt>
                <c:pt idx="30">
                  <c:v>2.2599999999999998</c:v>
                </c:pt>
                <c:pt idx="31">
                  <c:v>2.2686666666666664</c:v>
                </c:pt>
                <c:pt idx="32">
                  <c:v>2.277333333333333</c:v>
                </c:pt>
                <c:pt idx="33">
                  <c:v>2.286</c:v>
                </c:pt>
                <c:pt idx="34">
                  <c:v>2.2946666666666666</c:v>
                </c:pt>
                <c:pt idx="35">
                  <c:v>2.3033333333333332</c:v>
                </c:pt>
                <c:pt idx="36">
                  <c:v>2.3119999999999998</c:v>
                </c:pt>
                <c:pt idx="37">
                  <c:v>2.3206666666666664</c:v>
                </c:pt>
                <c:pt idx="38">
                  <c:v>2.329333333333333</c:v>
                </c:pt>
                <c:pt idx="39">
                  <c:v>2.3379999999999996</c:v>
                </c:pt>
                <c:pt idx="40">
                  <c:v>2.3466666666666667</c:v>
                </c:pt>
                <c:pt idx="41">
                  <c:v>2.3553333333333333</c:v>
                </c:pt>
                <c:pt idx="42">
                  <c:v>2.3639999999999999</c:v>
                </c:pt>
                <c:pt idx="43">
                  <c:v>2.3726666666666665</c:v>
                </c:pt>
                <c:pt idx="44">
                  <c:v>2.3813333333333331</c:v>
                </c:pt>
                <c:pt idx="45">
                  <c:v>2.3899999999999997</c:v>
                </c:pt>
                <c:pt idx="46">
                  <c:v>2.3986666666666663</c:v>
                </c:pt>
                <c:pt idx="47">
                  <c:v>2.4073333333333329</c:v>
                </c:pt>
                <c:pt idx="48">
                  <c:v>2.4159999999999995</c:v>
                </c:pt>
                <c:pt idx="49">
                  <c:v>2.4246666666666665</c:v>
                </c:pt>
                <c:pt idx="50">
                  <c:v>2.4333333333333331</c:v>
                </c:pt>
                <c:pt idx="51">
                  <c:v>2.4419999999999997</c:v>
                </c:pt>
                <c:pt idx="52">
                  <c:v>2.4506666666666663</c:v>
                </c:pt>
                <c:pt idx="53">
                  <c:v>2.4593333333333329</c:v>
                </c:pt>
                <c:pt idx="54">
                  <c:v>2.4679999999999995</c:v>
                </c:pt>
                <c:pt idx="55">
                  <c:v>2.4766666666666661</c:v>
                </c:pt>
                <c:pt idx="56">
                  <c:v>2.4853333333333332</c:v>
                </c:pt>
                <c:pt idx="57">
                  <c:v>2.4939999999999998</c:v>
                </c:pt>
                <c:pt idx="58">
                  <c:v>2.5026666666666664</c:v>
                </c:pt>
                <c:pt idx="59">
                  <c:v>2.511333333333333</c:v>
                </c:pt>
                <c:pt idx="60">
                  <c:v>2.5199999999999996</c:v>
                </c:pt>
                <c:pt idx="61">
                  <c:v>2.5286666666666662</c:v>
                </c:pt>
                <c:pt idx="62">
                  <c:v>2.5373333333333332</c:v>
                </c:pt>
                <c:pt idx="63">
                  <c:v>2.5459999999999998</c:v>
                </c:pt>
                <c:pt idx="64">
                  <c:v>2.5546666666666664</c:v>
                </c:pt>
                <c:pt idx="65">
                  <c:v>2.5633333333333335</c:v>
                </c:pt>
                <c:pt idx="66">
                  <c:v>2.5720000000000001</c:v>
                </c:pt>
                <c:pt idx="67">
                  <c:v>2.5806666666666667</c:v>
                </c:pt>
                <c:pt idx="68">
                  <c:v>2.5893333333333333</c:v>
                </c:pt>
                <c:pt idx="69">
                  <c:v>2.5979999999999999</c:v>
                </c:pt>
                <c:pt idx="70">
                  <c:v>2.6066666666666669</c:v>
                </c:pt>
                <c:pt idx="71">
                  <c:v>2.6153333333333335</c:v>
                </c:pt>
                <c:pt idx="72">
                  <c:v>2.6240000000000001</c:v>
                </c:pt>
                <c:pt idx="73">
                  <c:v>2.6326666666666672</c:v>
                </c:pt>
                <c:pt idx="74">
                  <c:v>2.6413333333333338</c:v>
                </c:pt>
                <c:pt idx="75">
                  <c:v>2.6500000000000004</c:v>
                </c:pt>
                <c:pt idx="76">
                  <c:v>2.658666666666667</c:v>
                </c:pt>
                <c:pt idx="77">
                  <c:v>2.6673333333333336</c:v>
                </c:pt>
                <c:pt idx="78">
                  <c:v>2.6760000000000006</c:v>
                </c:pt>
                <c:pt idx="79">
                  <c:v>2.6846666666666672</c:v>
                </c:pt>
                <c:pt idx="80">
                  <c:v>2.6933333333333338</c:v>
                </c:pt>
                <c:pt idx="81">
                  <c:v>2.7020000000000008</c:v>
                </c:pt>
                <c:pt idx="82">
                  <c:v>2.7106666666666674</c:v>
                </c:pt>
                <c:pt idx="83">
                  <c:v>2.719333333333334</c:v>
                </c:pt>
                <c:pt idx="84">
                  <c:v>2.7280000000000006</c:v>
                </c:pt>
                <c:pt idx="85">
                  <c:v>2.7366666666666672</c:v>
                </c:pt>
                <c:pt idx="86">
                  <c:v>2.7453333333333343</c:v>
                </c:pt>
                <c:pt idx="87">
                  <c:v>2.7540000000000009</c:v>
                </c:pt>
                <c:pt idx="88">
                  <c:v>2.7626666666666675</c:v>
                </c:pt>
                <c:pt idx="89">
                  <c:v>2.7713333333333345</c:v>
                </c:pt>
                <c:pt idx="90">
                  <c:v>2.7800000000000011</c:v>
                </c:pt>
                <c:pt idx="91">
                  <c:v>2.7886666666666677</c:v>
                </c:pt>
                <c:pt idx="92">
                  <c:v>2.7973333333333343</c:v>
                </c:pt>
                <c:pt idx="93">
                  <c:v>2.8060000000000009</c:v>
                </c:pt>
                <c:pt idx="94">
                  <c:v>2.814666666666668</c:v>
                </c:pt>
                <c:pt idx="95">
                  <c:v>2.8233333333333346</c:v>
                </c:pt>
                <c:pt idx="96">
                  <c:v>2.8320000000000012</c:v>
                </c:pt>
                <c:pt idx="97">
                  <c:v>2.8406666666666682</c:v>
                </c:pt>
                <c:pt idx="98">
                  <c:v>2.8493333333333348</c:v>
                </c:pt>
                <c:pt idx="99">
                  <c:v>2.8580000000000014</c:v>
                </c:pt>
                <c:pt idx="100">
                  <c:v>2.866666666666668</c:v>
                </c:pt>
                <c:pt idx="101">
                  <c:v>2.8753333333333346</c:v>
                </c:pt>
                <c:pt idx="102">
                  <c:v>2.8840000000000017</c:v>
                </c:pt>
                <c:pt idx="103">
                  <c:v>2.8926666666666683</c:v>
                </c:pt>
                <c:pt idx="104">
                  <c:v>2.9013333333333349</c:v>
                </c:pt>
                <c:pt idx="105">
                  <c:v>2.9100000000000019</c:v>
                </c:pt>
                <c:pt idx="106">
                  <c:v>2.9186666666666685</c:v>
                </c:pt>
                <c:pt idx="107">
                  <c:v>2.9273333333333351</c:v>
                </c:pt>
                <c:pt idx="108">
                  <c:v>2.9360000000000017</c:v>
                </c:pt>
                <c:pt idx="109">
                  <c:v>2.9446666666666683</c:v>
                </c:pt>
                <c:pt idx="110">
                  <c:v>2.9533333333333354</c:v>
                </c:pt>
                <c:pt idx="111">
                  <c:v>2.962000000000002</c:v>
                </c:pt>
                <c:pt idx="112">
                  <c:v>2.9706666666666686</c:v>
                </c:pt>
                <c:pt idx="113">
                  <c:v>2.9793333333333356</c:v>
                </c:pt>
                <c:pt idx="114">
                  <c:v>2.9880000000000022</c:v>
                </c:pt>
                <c:pt idx="115">
                  <c:v>2.9966666666666688</c:v>
                </c:pt>
                <c:pt idx="116">
                  <c:v>3.0053333333333354</c:v>
                </c:pt>
                <c:pt idx="117">
                  <c:v>3.014000000000002</c:v>
                </c:pt>
                <c:pt idx="118">
                  <c:v>3.0226666666666686</c:v>
                </c:pt>
                <c:pt idx="119">
                  <c:v>3.0313333333333352</c:v>
                </c:pt>
                <c:pt idx="120">
                  <c:v>3.0400000000000018</c:v>
                </c:pt>
                <c:pt idx="121">
                  <c:v>3.0486666666666684</c:v>
                </c:pt>
                <c:pt idx="122">
                  <c:v>3.057333333333335</c:v>
                </c:pt>
                <c:pt idx="123">
                  <c:v>3.0660000000000016</c:v>
                </c:pt>
                <c:pt idx="124">
                  <c:v>3.0746666666666682</c:v>
                </c:pt>
                <c:pt idx="125">
                  <c:v>3.0833333333333348</c:v>
                </c:pt>
                <c:pt idx="126">
                  <c:v>3.0920000000000014</c:v>
                </c:pt>
                <c:pt idx="127">
                  <c:v>3.100666666666668</c:v>
                </c:pt>
                <c:pt idx="128">
                  <c:v>3.1093333333333346</c:v>
                </c:pt>
                <c:pt idx="129">
                  <c:v>3.1180000000000012</c:v>
                </c:pt>
                <c:pt idx="130">
                  <c:v>3.1266666666666678</c:v>
                </c:pt>
                <c:pt idx="131">
                  <c:v>3.1353333333333344</c:v>
                </c:pt>
                <c:pt idx="132">
                  <c:v>3.144000000000001</c:v>
                </c:pt>
                <c:pt idx="133">
                  <c:v>3.1526666666666676</c:v>
                </c:pt>
                <c:pt idx="134">
                  <c:v>3.1613333333333342</c:v>
                </c:pt>
                <c:pt idx="135">
                  <c:v>3.1700000000000008</c:v>
                </c:pt>
                <c:pt idx="136">
                  <c:v>3.1786666666666674</c:v>
                </c:pt>
                <c:pt idx="137">
                  <c:v>3.187333333333334</c:v>
                </c:pt>
                <c:pt idx="138">
                  <c:v>3.1960000000000006</c:v>
                </c:pt>
                <c:pt idx="139">
                  <c:v>3.2046666666666672</c:v>
                </c:pt>
                <c:pt idx="140">
                  <c:v>3.2133333333333338</c:v>
                </c:pt>
                <c:pt idx="141">
                  <c:v>3.2220000000000004</c:v>
                </c:pt>
                <c:pt idx="142">
                  <c:v>3.230666666666667</c:v>
                </c:pt>
                <c:pt idx="143">
                  <c:v>3.2393333333333336</c:v>
                </c:pt>
                <c:pt idx="144">
                  <c:v>3.2480000000000002</c:v>
                </c:pt>
                <c:pt idx="145">
                  <c:v>3.2566666666666668</c:v>
                </c:pt>
                <c:pt idx="146">
                  <c:v>3.2653333333333334</c:v>
                </c:pt>
                <c:pt idx="147">
                  <c:v>3.274</c:v>
                </c:pt>
                <c:pt idx="148">
                  <c:v>3.2826666666666666</c:v>
                </c:pt>
                <c:pt idx="149">
                  <c:v>3.2913333333333332</c:v>
                </c:pt>
                <c:pt idx="150">
                  <c:v>3.3</c:v>
                </c:pt>
                <c:pt idx="151">
                  <c:v>3.3086666666666664</c:v>
                </c:pt>
                <c:pt idx="152">
                  <c:v>3.317333333333333</c:v>
                </c:pt>
                <c:pt idx="153">
                  <c:v>3.3259999999999996</c:v>
                </c:pt>
                <c:pt idx="154">
                  <c:v>3.3346666666666662</c:v>
                </c:pt>
                <c:pt idx="155">
                  <c:v>3.3433333333333328</c:v>
                </c:pt>
                <c:pt idx="156">
                  <c:v>3.3519999999999994</c:v>
                </c:pt>
                <c:pt idx="157">
                  <c:v>3.360666666666666</c:v>
                </c:pt>
                <c:pt idx="158">
                  <c:v>3.3693333333333326</c:v>
                </c:pt>
                <c:pt idx="159">
                  <c:v>3.3779999999999992</c:v>
                </c:pt>
                <c:pt idx="160">
                  <c:v>3.3866666666666658</c:v>
                </c:pt>
                <c:pt idx="161">
                  <c:v>3.3953333333333324</c:v>
                </c:pt>
                <c:pt idx="162">
                  <c:v>3.403999999999999</c:v>
                </c:pt>
                <c:pt idx="163">
                  <c:v>3.4126666666666656</c:v>
                </c:pt>
                <c:pt idx="164">
                  <c:v>3.4213333333333322</c:v>
                </c:pt>
                <c:pt idx="165">
                  <c:v>3.4299999999999988</c:v>
                </c:pt>
                <c:pt idx="166">
                  <c:v>3.4386666666666654</c:v>
                </c:pt>
                <c:pt idx="167">
                  <c:v>3.447333333333332</c:v>
                </c:pt>
                <c:pt idx="168">
                  <c:v>3.4559999999999986</c:v>
                </c:pt>
                <c:pt idx="169">
                  <c:v>3.4646666666666652</c:v>
                </c:pt>
                <c:pt idx="170">
                  <c:v>3.4733333333333318</c:v>
                </c:pt>
                <c:pt idx="171">
                  <c:v>3.4819999999999984</c:v>
                </c:pt>
                <c:pt idx="172">
                  <c:v>3.490666666666665</c:v>
                </c:pt>
                <c:pt idx="173">
                  <c:v>3.4993333333333316</c:v>
                </c:pt>
                <c:pt idx="174">
                  <c:v>3.5079999999999982</c:v>
                </c:pt>
                <c:pt idx="175">
                  <c:v>3.5166666666666648</c:v>
                </c:pt>
                <c:pt idx="176">
                  <c:v>3.5253333333333314</c:v>
                </c:pt>
                <c:pt idx="177">
                  <c:v>3.533999999999998</c:v>
                </c:pt>
                <c:pt idx="178">
                  <c:v>3.5426666666666646</c:v>
                </c:pt>
                <c:pt idx="179">
                  <c:v>3.5513333333333312</c:v>
                </c:pt>
                <c:pt idx="180">
                  <c:v>3.5599999999999978</c:v>
                </c:pt>
                <c:pt idx="181">
                  <c:v>3.5686666666666644</c:v>
                </c:pt>
                <c:pt idx="182">
                  <c:v>3.577333333333331</c:v>
                </c:pt>
                <c:pt idx="183">
                  <c:v>3.5859999999999976</c:v>
                </c:pt>
                <c:pt idx="184">
                  <c:v>3.5946666666666642</c:v>
                </c:pt>
                <c:pt idx="185">
                  <c:v>3.6033333333333308</c:v>
                </c:pt>
                <c:pt idx="186">
                  <c:v>3.6119999999999974</c:v>
                </c:pt>
                <c:pt idx="187">
                  <c:v>3.620666666666664</c:v>
                </c:pt>
                <c:pt idx="188">
                  <c:v>3.6293333333333306</c:v>
                </c:pt>
                <c:pt idx="189">
                  <c:v>3.6379999999999972</c:v>
                </c:pt>
                <c:pt idx="190">
                  <c:v>3.6466666666666638</c:v>
                </c:pt>
                <c:pt idx="191">
                  <c:v>3.6553333333333304</c:v>
                </c:pt>
                <c:pt idx="192">
                  <c:v>3.663999999999997</c:v>
                </c:pt>
                <c:pt idx="193">
                  <c:v>3.6726666666666636</c:v>
                </c:pt>
                <c:pt idx="194">
                  <c:v>3.6813333333333302</c:v>
                </c:pt>
                <c:pt idx="195">
                  <c:v>3.6899999999999968</c:v>
                </c:pt>
                <c:pt idx="196">
                  <c:v>3.6986666666666634</c:v>
                </c:pt>
                <c:pt idx="197">
                  <c:v>3.70733333333333</c:v>
                </c:pt>
                <c:pt idx="198">
                  <c:v>3.7159999999999966</c:v>
                </c:pt>
                <c:pt idx="199">
                  <c:v>3.7246666666666632</c:v>
                </c:pt>
                <c:pt idx="200">
                  <c:v>3.7333333333333298</c:v>
                </c:pt>
                <c:pt idx="201">
                  <c:v>3.7419999999999964</c:v>
                </c:pt>
                <c:pt idx="202">
                  <c:v>3.750666666666663</c:v>
                </c:pt>
                <c:pt idx="203">
                  <c:v>3.7593333333333296</c:v>
                </c:pt>
                <c:pt idx="204">
                  <c:v>3.7679999999999962</c:v>
                </c:pt>
                <c:pt idx="205">
                  <c:v>3.7766666666666628</c:v>
                </c:pt>
                <c:pt idx="206">
                  <c:v>3.7853333333333294</c:v>
                </c:pt>
                <c:pt idx="207">
                  <c:v>3.793999999999996</c:v>
                </c:pt>
                <c:pt idx="208">
                  <c:v>3.8026666666666626</c:v>
                </c:pt>
                <c:pt idx="209">
                  <c:v>3.8113333333333292</c:v>
                </c:pt>
                <c:pt idx="210">
                  <c:v>3.8199999999999958</c:v>
                </c:pt>
                <c:pt idx="211">
                  <c:v>3.8286666666666624</c:v>
                </c:pt>
                <c:pt idx="212">
                  <c:v>3.837333333333329</c:v>
                </c:pt>
                <c:pt idx="213">
                  <c:v>3.8459999999999956</c:v>
                </c:pt>
                <c:pt idx="214">
                  <c:v>3.8546666666666622</c:v>
                </c:pt>
                <c:pt idx="215">
                  <c:v>3.8633333333333288</c:v>
                </c:pt>
                <c:pt idx="216">
                  <c:v>3.8719999999999954</c:v>
                </c:pt>
                <c:pt idx="217">
                  <c:v>3.880666666666662</c:v>
                </c:pt>
                <c:pt idx="218">
                  <c:v>3.8893333333333286</c:v>
                </c:pt>
                <c:pt idx="219">
                  <c:v>3.8979999999999952</c:v>
                </c:pt>
                <c:pt idx="220">
                  <c:v>3.9066666666666618</c:v>
                </c:pt>
                <c:pt idx="221">
                  <c:v>3.9153333333333284</c:v>
                </c:pt>
                <c:pt idx="222">
                  <c:v>3.923999999999995</c:v>
                </c:pt>
                <c:pt idx="223">
                  <c:v>3.9326666666666616</c:v>
                </c:pt>
                <c:pt idx="224">
                  <c:v>3.9413333333333282</c:v>
                </c:pt>
                <c:pt idx="225">
                  <c:v>3.9499999999999948</c:v>
                </c:pt>
                <c:pt idx="226">
                  <c:v>3.9586666666666614</c:v>
                </c:pt>
                <c:pt idx="227">
                  <c:v>3.967333333333328</c:v>
                </c:pt>
                <c:pt idx="228">
                  <c:v>3.9759999999999946</c:v>
                </c:pt>
                <c:pt idx="229">
                  <c:v>3.9846666666666612</c:v>
                </c:pt>
                <c:pt idx="230">
                  <c:v>3.9933333333333279</c:v>
                </c:pt>
                <c:pt idx="231">
                  <c:v>4.0019999999999945</c:v>
                </c:pt>
                <c:pt idx="232">
                  <c:v>4.0106666666666611</c:v>
                </c:pt>
                <c:pt idx="233">
                  <c:v>4.0193333333333277</c:v>
                </c:pt>
                <c:pt idx="234">
                  <c:v>4.0279999999999943</c:v>
                </c:pt>
                <c:pt idx="235">
                  <c:v>4.0366666666666609</c:v>
                </c:pt>
                <c:pt idx="236">
                  <c:v>4.0453333333333275</c:v>
                </c:pt>
                <c:pt idx="237">
                  <c:v>4.0539999999999941</c:v>
                </c:pt>
                <c:pt idx="238">
                  <c:v>4.0626666666666607</c:v>
                </c:pt>
                <c:pt idx="239">
                  <c:v>4.0713333333333273</c:v>
                </c:pt>
                <c:pt idx="240">
                  <c:v>4.0799999999999939</c:v>
                </c:pt>
                <c:pt idx="241">
                  <c:v>4.0886666666666605</c:v>
                </c:pt>
                <c:pt idx="242">
                  <c:v>4.0973333333333271</c:v>
                </c:pt>
                <c:pt idx="243">
                  <c:v>4.1059999999999937</c:v>
                </c:pt>
                <c:pt idx="244">
                  <c:v>4.1146666666666603</c:v>
                </c:pt>
                <c:pt idx="245">
                  <c:v>4.1233333333333269</c:v>
                </c:pt>
                <c:pt idx="246">
                  <c:v>4.1319999999999935</c:v>
                </c:pt>
                <c:pt idx="247">
                  <c:v>4.1406666666666601</c:v>
                </c:pt>
                <c:pt idx="248">
                  <c:v>4.1493333333333267</c:v>
                </c:pt>
                <c:pt idx="249">
                  <c:v>4.1579999999999933</c:v>
                </c:pt>
                <c:pt idx="250">
                  <c:v>4.1666666666666599</c:v>
                </c:pt>
                <c:pt idx="251">
                  <c:v>4.1753333333333265</c:v>
                </c:pt>
                <c:pt idx="252">
                  <c:v>4.1839999999999931</c:v>
                </c:pt>
                <c:pt idx="253">
                  <c:v>4.1926666666666597</c:v>
                </c:pt>
                <c:pt idx="254">
                  <c:v>4.2013333333333263</c:v>
                </c:pt>
                <c:pt idx="255">
                  <c:v>4.2099999999999929</c:v>
                </c:pt>
                <c:pt idx="256">
                  <c:v>4.2186666666666595</c:v>
                </c:pt>
                <c:pt idx="257">
                  <c:v>4.2273333333333261</c:v>
                </c:pt>
                <c:pt idx="258">
                  <c:v>4.2359999999999927</c:v>
                </c:pt>
                <c:pt idx="259">
                  <c:v>4.2446666666666593</c:v>
                </c:pt>
                <c:pt idx="260">
                  <c:v>4.2533333333333259</c:v>
                </c:pt>
                <c:pt idx="261">
                  <c:v>4.2619999999999925</c:v>
                </c:pt>
                <c:pt idx="262">
                  <c:v>4.2706666666666591</c:v>
                </c:pt>
                <c:pt idx="263">
                  <c:v>4.2793333333333257</c:v>
                </c:pt>
                <c:pt idx="264">
                  <c:v>4.2879999999999923</c:v>
                </c:pt>
                <c:pt idx="265">
                  <c:v>4.2966666666666589</c:v>
                </c:pt>
                <c:pt idx="266">
                  <c:v>4.3053333333333255</c:v>
                </c:pt>
                <c:pt idx="267">
                  <c:v>4.3139999999999921</c:v>
                </c:pt>
                <c:pt idx="268">
                  <c:v>4.3226666666666587</c:v>
                </c:pt>
                <c:pt idx="269">
                  <c:v>4.3313333333333253</c:v>
                </c:pt>
                <c:pt idx="270">
                  <c:v>4.3399999999999919</c:v>
                </c:pt>
                <c:pt idx="271">
                  <c:v>4.3486666666666585</c:v>
                </c:pt>
                <c:pt idx="272">
                  <c:v>4.3573333333333251</c:v>
                </c:pt>
                <c:pt idx="273">
                  <c:v>4.3659999999999917</c:v>
                </c:pt>
                <c:pt idx="274">
                  <c:v>4.3746666666666583</c:v>
                </c:pt>
                <c:pt idx="275">
                  <c:v>4.3833333333333249</c:v>
                </c:pt>
                <c:pt idx="276">
                  <c:v>4.3919999999999915</c:v>
                </c:pt>
                <c:pt idx="277">
                  <c:v>4.4006666666666581</c:v>
                </c:pt>
                <c:pt idx="278">
                  <c:v>4.4093333333333247</c:v>
                </c:pt>
                <c:pt idx="279">
                  <c:v>4.4179999999999913</c:v>
                </c:pt>
                <c:pt idx="280">
                  <c:v>4.4266666666666579</c:v>
                </c:pt>
                <c:pt idx="281">
                  <c:v>4.4353333333333245</c:v>
                </c:pt>
                <c:pt idx="282">
                  <c:v>4.4439999999999911</c:v>
                </c:pt>
                <c:pt idx="283">
                  <c:v>4.4526666666666577</c:v>
                </c:pt>
                <c:pt idx="284">
                  <c:v>4.4613333333333243</c:v>
                </c:pt>
                <c:pt idx="285">
                  <c:v>4.4699999999999909</c:v>
                </c:pt>
                <c:pt idx="286">
                  <c:v>4.4786666666666575</c:v>
                </c:pt>
                <c:pt idx="287">
                  <c:v>4.4873333333333241</c:v>
                </c:pt>
                <c:pt idx="288">
                  <c:v>4.4959999999999907</c:v>
                </c:pt>
                <c:pt idx="289">
                  <c:v>4.5046666666666573</c:v>
                </c:pt>
                <c:pt idx="290">
                  <c:v>4.5133333333333239</c:v>
                </c:pt>
                <c:pt idx="291">
                  <c:v>4.5219999999999905</c:v>
                </c:pt>
                <c:pt idx="292">
                  <c:v>4.5306666666666571</c:v>
                </c:pt>
                <c:pt idx="293">
                  <c:v>4.5393333333333237</c:v>
                </c:pt>
                <c:pt idx="294">
                  <c:v>4.5479999999999903</c:v>
                </c:pt>
                <c:pt idx="295">
                  <c:v>4.5566666666666569</c:v>
                </c:pt>
                <c:pt idx="296">
                  <c:v>4.5653333333333235</c:v>
                </c:pt>
                <c:pt idx="297">
                  <c:v>4.5739999999999901</c:v>
                </c:pt>
                <c:pt idx="298">
                  <c:v>4.5826666666666567</c:v>
                </c:pt>
                <c:pt idx="299">
                  <c:v>4.5913333333333233</c:v>
                </c:pt>
                <c:pt idx="300">
                  <c:v>4.5999999999999899</c:v>
                </c:pt>
                <c:pt idx="301">
                  <c:v>4.6086666666666565</c:v>
                </c:pt>
                <c:pt idx="302">
                  <c:v>4.6173333333333231</c:v>
                </c:pt>
                <c:pt idx="303">
                  <c:v>4.6259999999999897</c:v>
                </c:pt>
                <c:pt idx="304">
                  <c:v>4.6346666666666563</c:v>
                </c:pt>
                <c:pt idx="305">
                  <c:v>4.6433333333333229</c:v>
                </c:pt>
                <c:pt idx="306">
                  <c:v>4.6519999999999895</c:v>
                </c:pt>
                <c:pt idx="307">
                  <c:v>4.6606666666666561</c:v>
                </c:pt>
                <c:pt idx="308">
                  <c:v>4.6693333333333227</c:v>
                </c:pt>
                <c:pt idx="309">
                  <c:v>4.6779999999999893</c:v>
                </c:pt>
                <c:pt idx="310">
                  <c:v>4.6866666666666559</c:v>
                </c:pt>
                <c:pt idx="311">
                  <c:v>4.6953333333333225</c:v>
                </c:pt>
                <c:pt idx="312">
                  <c:v>4.7039999999999891</c:v>
                </c:pt>
                <c:pt idx="313">
                  <c:v>4.7126666666666557</c:v>
                </c:pt>
                <c:pt idx="314">
                  <c:v>4.7213333333333223</c:v>
                </c:pt>
                <c:pt idx="315">
                  <c:v>4.7299999999999889</c:v>
                </c:pt>
                <c:pt idx="316">
                  <c:v>4.7386666666666555</c:v>
                </c:pt>
                <c:pt idx="317">
                  <c:v>4.7473333333333221</c:v>
                </c:pt>
                <c:pt idx="318">
                  <c:v>4.7559999999999887</c:v>
                </c:pt>
                <c:pt idx="319">
                  <c:v>4.7646666666666553</c:v>
                </c:pt>
                <c:pt idx="320">
                  <c:v>4.7733333333333219</c:v>
                </c:pt>
                <c:pt idx="321">
                  <c:v>4.7819999999999885</c:v>
                </c:pt>
                <c:pt idx="322">
                  <c:v>4.7906666666666551</c:v>
                </c:pt>
                <c:pt idx="323">
                  <c:v>4.7993333333333217</c:v>
                </c:pt>
                <c:pt idx="324">
                  <c:v>4.8079999999999883</c:v>
                </c:pt>
                <c:pt idx="325">
                  <c:v>4.8166666666666549</c:v>
                </c:pt>
                <c:pt idx="326">
                  <c:v>4.8253333333333215</c:v>
                </c:pt>
                <c:pt idx="327">
                  <c:v>4.8339999999999881</c:v>
                </c:pt>
                <c:pt idx="328">
                  <c:v>4.8426666666666547</c:v>
                </c:pt>
                <c:pt idx="329">
                  <c:v>4.8513333333333213</c:v>
                </c:pt>
                <c:pt idx="330">
                  <c:v>4.8599999999999879</c:v>
                </c:pt>
                <c:pt idx="331">
                  <c:v>4.8686666666666545</c:v>
                </c:pt>
                <c:pt idx="332">
                  <c:v>4.8773333333333211</c:v>
                </c:pt>
                <c:pt idx="333">
                  <c:v>4.8859999999999877</c:v>
                </c:pt>
                <c:pt idx="334">
                  <c:v>4.8946666666666543</c:v>
                </c:pt>
                <c:pt idx="335">
                  <c:v>4.9033333333333209</c:v>
                </c:pt>
                <c:pt idx="336">
                  <c:v>4.9119999999999875</c:v>
                </c:pt>
                <c:pt idx="337">
                  <c:v>4.9206666666666541</c:v>
                </c:pt>
                <c:pt idx="338">
                  <c:v>4.9293333333333207</c:v>
                </c:pt>
                <c:pt idx="339">
                  <c:v>4.9379999999999873</c:v>
                </c:pt>
                <c:pt idx="340">
                  <c:v>4.9466666666666539</c:v>
                </c:pt>
                <c:pt idx="341">
                  <c:v>4.9553333333333205</c:v>
                </c:pt>
                <c:pt idx="342">
                  <c:v>4.9639999999999871</c:v>
                </c:pt>
                <c:pt idx="343">
                  <c:v>4.9726666666666537</c:v>
                </c:pt>
                <c:pt idx="344">
                  <c:v>4.9813333333333203</c:v>
                </c:pt>
                <c:pt idx="345">
                  <c:v>4.9899999999999869</c:v>
                </c:pt>
                <c:pt idx="346">
                  <c:v>4.9986666666666535</c:v>
                </c:pt>
                <c:pt idx="347">
                  <c:v>5.0073333333333201</c:v>
                </c:pt>
                <c:pt idx="348">
                  <c:v>5.0159999999999867</c:v>
                </c:pt>
                <c:pt idx="349">
                  <c:v>5.0246666666666533</c:v>
                </c:pt>
                <c:pt idx="350">
                  <c:v>5.0333333333333199</c:v>
                </c:pt>
                <c:pt idx="351">
                  <c:v>5.0419999999999865</c:v>
                </c:pt>
                <c:pt idx="352">
                  <c:v>5.0506666666666531</c:v>
                </c:pt>
                <c:pt idx="353">
                  <c:v>5.0593333333333197</c:v>
                </c:pt>
                <c:pt idx="354">
                  <c:v>5.0679999999999863</c:v>
                </c:pt>
                <c:pt idx="355">
                  <c:v>5.0766666666666529</c:v>
                </c:pt>
                <c:pt idx="356">
                  <c:v>5.0853333333333195</c:v>
                </c:pt>
                <c:pt idx="357">
                  <c:v>5.0939999999999861</c:v>
                </c:pt>
                <c:pt idx="358">
                  <c:v>5.1026666666666527</c:v>
                </c:pt>
                <c:pt idx="359">
                  <c:v>5.1113333333333193</c:v>
                </c:pt>
                <c:pt idx="360">
                  <c:v>5.1199999999999859</c:v>
                </c:pt>
                <c:pt idx="361">
                  <c:v>5.1286666666666525</c:v>
                </c:pt>
                <c:pt idx="362">
                  <c:v>5.1373333333333191</c:v>
                </c:pt>
                <c:pt idx="363">
                  <c:v>5.1459999999999857</c:v>
                </c:pt>
                <c:pt idx="364">
                  <c:v>5.1546666666666523</c:v>
                </c:pt>
                <c:pt idx="365">
                  <c:v>5.1633333333333189</c:v>
                </c:pt>
                <c:pt idx="366">
                  <c:v>5.1719999999999855</c:v>
                </c:pt>
                <c:pt idx="367">
                  <c:v>5.1806666666666521</c:v>
                </c:pt>
                <c:pt idx="368">
                  <c:v>5.1893333333333187</c:v>
                </c:pt>
                <c:pt idx="369">
                  <c:v>5.1979999999999853</c:v>
                </c:pt>
                <c:pt idx="370">
                  <c:v>5.2066666666666519</c:v>
                </c:pt>
                <c:pt idx="371">
                  <c:v>5.2153333333333185</c:v>
                </c:pt>
                <c:pt idx="372">
                  <c:v>5.2239999999999851</c:v>
                </c:pt>
                <c:pt idx="373">
                  <c:v>5.2326666666666517</c:v>
                </c:pt>
                <c:pt idx="374">
                  <c:v>5.2413333333333183</c:v>
                </c:pt>
                <c:pt idx="375">
                  <c:v>5.2499999999999849</c:v>
                </c:pt>
                <c:pt idx="376">
                  <c:v>5.2586666666666515</c:v>
                </c:pt>
                <c:pt idx="377">
                  <c:v>5.2673333333333181</c:v>
                </c:pt>
                <c:pt idx="378">
                  <c:v>5.2759999999999847</c:v>
                </c:pt>
                <c:pt idx="379">
                  <c:v>5.2846666666666513</c:v>
                </c:pt>
                <c:pt idx="380">
                  <c:v>5.2933333333333179</c:v>
                </c:pt>
                <c:pt idx="381">
                  <c:v>5.3019999999999845</c:v>
                </c:pt>
                <c:pt idx="382">
                  <c:v>5.3106666666666511</c:v>
                </c:pt>
                <c:pt idx="383">
                  <c:v>5.3193333333333177</c:v>
                </c:pt>
                <c:pt idx="384">
                  <c:v>5.3279999999999843</c:v>
                </c:pt>
                <c:pt idx="385">
                  <c:v>5.3366666666666509</c:v>
                </c:pt>
                <c:pt idx="386">
                  <c:v>5.3453333333333175</c:v>
                </c:pt>
                <c:pt idx="387">
                  <c:v>5.3539999999999841</c:v>
                </c:pt>
                <c:pt idx="388">
                  <c:v>5.3626666666666507</c:v>
                </c:pt>
                <c:pt idx="389">
                  <c:v>5.3713333333333173</c:v>
                </c:pt>
                <c:pt idx="390">
                  <c:v>5.3799999999999839</c:v>
                </c:pt>
                <c:pt idx="391">
                  <c:v>5.3886666666666505</c:v>
                </c:pt>
                <c:pt idx="392">
                  <c:v>5.3973333333333171</c:v>
                </c:pt>
                <c:pt idx="393">
                  <c:v>5.4059999999999837</c:v>
                </c:pt>
                <c:pt idx="394">
                  <c:v>5.4146666666666503</c:v>
                </c:pt>
                <c:pt idx="395">
                  <c:v>5.4233333333333169</c:v>
                </c:pt>
                <c:pt idx="396">
                  <c:v>5.4319999999999835</c:v>
                </c:pt>
                <c:pt idx="397">
                  <c:v>5.4406666666666501</c:v>
                </c:pt>
                <c:pt idx="398">
                  <c:v>5.4493333333333167</c:v>
                </c:pt>
                <c:pt idx="399">
                  <c:v>5.4579999999999833</c:v>
                </c:pt>
                <c:pt idx="400">
                  <c:v>5.4666666666666499</c:v>
                </c:pt>
                <c:pt idx="401">
                  <c:v>5.4753333333333165</c:v>
                </c:pt>
                <c:pt idx="402">
                  <c:v>5.4839999999999831</c:v>
                </c:pt>
                <c:pt idx="403">
                  <c:v>5.4926666666666497</c:v>
                </c:pt>
                <c:pt idx="404">
                  <c:v>5.5013333333333163</c:v>
                </c:pt>
                <c:pt idx="405">
                  <c:v>5.5099999999999829</c:v>
                </c:pt>
                <c:pt idx="406">
                  <c:v>5.5186666666666495</c:v>
                </c:pt>
                <c:pt idx="407">
                  <c:v>5.5273333333333161</c:v>
                </c:pt>
                <c:pt idx="408">
                  <c:v>5.5359999999999827</c:v>
                </c:pt>
                <c:pt idx="409">
                  <c:v>5.5446666666666493</c:v>
                </c:pt>
                <c:pt idx="410">
                  <c:v>5.5533333333333159</c:v>
                </c:pt>
                <c:pt idx="411">
                  <c:v>5.5619999999999825</c:v>
                </c:pt>
                <c:pt idx="412">
                  <c:v>5.5706666666666491</c:v>
                </c:pt>
                <c:pt idx="413">
                  <c:v>5.5793333333333157</c:v>
                </c:pt>
                <c:pt idx="414">
                  <c:v>5.5879999999999823</c:v>
                </c:pt>
                <c:pt idx="415">
                  <c:v>5.5966666666666489</c:v>
                </c:pt>
                <c:pt idx="416">
                  <c:v>5.6053333333333155</c:v>
                </c:pt>
                <c:pt idx="417">
                  <c:v>5.6139999999999821</c:v>
                </c:pt>
                <c:pt idx="418">
                  <c:v>5.6226666666666487</c:v>
                </c:pt>
                <c:pt idx="419">
                  <c:v>5.6313333333333153</c:v>
                </c:pt>
                <c:pt idx="420">
                  <c:v>5.6399999999999819</c:v>
                </c:pt>
                <c:pt idx="421">
                  <c:v>5.6486666666666485</c:v>
                </c:pt>
                <c:pt idx="422">
                  <c:v>5.6573333333333151</c:v>
                </c:pt>
                <c:pt idx="423">
                  <c:v>5.6659999999999817</c:v>
                </c:pt>
                <c:pt idx="424">
                  <c:v>5.6746666666666483</c:v>
                </c:pt>
                <c:pt idx="425">
                  <c:v>5.6833333333333149</c:v>
                </c:pt>
                <c:pt idx="426">
                  <c:v>5.6919999999999815</c:v>
                </c:pt>
                <c:pt idx="427">
                  <c:v>5.7006666666666481</c:v>
                </c:pt>
                <c:pt idx="428">
                  <c:v>5.7093333333333147</c:v>
                </c:pt>
                <c:pt idx="429">
                  <c:v>5.7179999999999813</c:v>
                </c:pt>
                <c:pt idx="430">
                  <c:v>5.7266666666666479</c:v>
                </c:pt>
                <c:pt idx="431">
                  <c:v>5.7353333333333145</c:v>
                </c:pt>
                <c:pt idx="432">
                  <c:v>5.7439999999999811</c:v>
                </c:pt>
                <c:pt idx="433">
                  <c:v>5.7526666666666477</c:v>
                </c:pt>
                <c:pt idx="434">
                  <c:v>5.7613333333333143</c:v>
                </c:pt>
                <c:pt idx="435">
                  <c:v>5.7699999999999809</c:v>
                </c:pt>
                <c:pt idx="436">
                  <c:v>5.7786666666666475</c:v>
                </c:pt>
                <c:pt idx="437">
                  <c:v>5.7873333333333141</c:v>
                </c:pt>
                <c:pt idx="438">
                  <c:v>5.7959999999999807</c:v>
                </c:pt>
                <c:pt idx="439">
                  <c:v>5.8046666666666473</c:v>
                </c:pt>
                <c:pt idx="440">
                  <c:v>5.8133333333333139</c:v>
                </c:pt>
                <c:pt idx="441">
                  <c:v>5.8219999999999805</c:v>
                </c:pt>
                <c:pt idx="442">
                  <c:v>5.8306666666666471</c:v>
                </c:pt>
                <c:pt idx="443">
                  <c:v>5.8393333333333137</c:v>
                </c:pt>
                <c:pt idx="444">
                  <c:v>5.8479999999999803</c:v>
                </c:pt>
                <c:pt idx="445">
                  <c:v>5.8566666666666469</c:v>
                </c:pt>
                <c:pt idx="446">
                  <c:v>5.8653333333333135</c:v>
                </c:pt>
                <c:pt idx="447">
                  <c:v>5.8739999999999801</c:v>
                </c:pt>
                <c:pt idx="448">
                  <c:v>5.8826666666666467</c:v>
                </c:pt>
                <c:pt idx="449">
                  <c:v>5.8913333333333133</c:v>
                </c:pt>
                <c:pt idx="450">
                  <c:v>5.8999999999999799</c:v>
                </c:pt>
                <c:pt idx="451">
                  <c:v>5.9086666666666465</c:v>
                </c:pt>
                <c:pt idx="452">
                  <c:v>5.9173333333333131</c:v>
                </c:pt>
                <c:pt idx="453">
                  <c:v>5.9259999999999797</c:v>
                </c:pt>
                <c:pt idx="454">
                  <c:v>5.9346666666666463</c:v>
                </c:pt>
                <c:pt idx="455">
                  <c:v>5.9433333333333129</c:v>
                </c:pt>
                <c:pt idx="456">
                  <c:v>5.9519999999999795</c:v>
                </c:pt>
                <c:pt idx="457">
                  <c:v>5.9606666666666461</c:v>
                </c:pt>
                <c:pt idx="458">
                  <c:v>5.9693333333333127</c:v>
                </c:pt>
                <c:pt idx="459">
                  <c:v>5.9779999999999793</c:v>
                </c:pt>
                <c:pt idx="460">
                  <c:v>5.9866666666666459</c:v>
                </c:pt>
                <c:pt idx="461">
                  <c:v>5.9953333333333125</c:v>
                </c:pt>
                <c:pt idx="462">
                  <c:v>6.0039999999999791</c:v>
                </c:pt>
                <c:pt idx="463">
                  <c:v>6.0126666666666457</c:v>
                </c:pt>
                <c:pt idx="464">
                  <c:v>6.0213333333333123</c:v>
                </c:pt>
                <c:pt idx="465">
                  <c:v>6.0299999999999789</c:v>
                </c:pt>
                <c:pt idx="466">
                  <c:v>6.0386666666666455</c:v>
                </c:pt>
                <c:pt idx="467">
                  <c:v>6.0473333333333121</c:v>
                </c:pt>
                <c:pt idx="468">
                  <c:v>6.0559999999999787</c:v>
                </c:pt>
                <c:pt idx="469">
                  <c:v>6.0646666666666453</c:v>
                </c:pt>
                <c:pt idx="470">
                  <c:v>6.0733333333333119</c:v>
                </c:pt>
                <c:pt idx="471">
                  <c:v>6.0819999999999785</c:v>
                </c:pt>
                <c:pt idx="472">
                  <c:v>6.0906666666666451</c:v>
                </c:pt>
                <c:pt idx="473">
                  <c:v>6.0993333333333117</c:v>
                </c:pt>
                <c:pt idx="474">
                  <c:v>6.1079999999999783</c:v>
                </c:pt>
                <c:pt idx="475">
                  <c:v>6.1166666666666449</c:v>
                </c:pt>
                <c:pt idx="476">
                  <c:v>6.1253333333333115</c:v>
                </c:pt>
                <c:pt idx="477">
                  <c:v>6.1339999999999781</c:v>
                </c:pt>
                <c:pt idx="478">
                  <c:v>6.1426666666666447</c:v>
                </c:pt>
                <c:pt idx="479">
                  <c:v>6.1513333333333113</c:v>
                </c:pt>
                <c:pt idx="480">
                  <c:v>6.1599999999999779</c:v>
                </c:pt>
                <c:pt idx="481">
                  <c:v>6.1686666666666445</c:v>
                </c:pt>
                <c:pt idx="482">
                  <c:v>6.1773333333333111</c:v>
                </c:pt>
                <c:pt idx="483">
                  <c:v>6.1859999999999777</c:v>
                </c:pt>
                <c:pt idx="484">
                  <c:v>6.1946666666666443</c:v>
                </c:pt>
                <c:pt idx="485">
                  <c:v>6.2033333333333109</c:v>
                </c:pt>
                <c:pt idx="486">
                  <c:v>6.2119999999999775</c:v>
                </c:pt>
                <c:pt idx="487">
                  <c:v>6.2206666666666441</c:v>
                </c:pt>
                <c:pt idx="488">
                  <c:v>6.2293333333333107</c:v>
                </c:pt>
                <c:pt idx="489">
                  <c:v>6.2379999999999773</c:v>
                </c:pt>
                <c:pt idx="490">
                  <c:v>6.2466666666666439</c:v>
                </c:pt>
                <c:pt idx="491">
                  <c:v>6.2553333333333105</c:v>
                </c:pt>
                <c:pt idx="492">
                  <c:v>6.2639999999999771</c:v>
                </c:pt>
                <c:pt idx="493">
                  <c:v>6.2726666666666437</c:v>
                </c:pt>
                <c:pt idx="494">
                  <c:v>6.2813333333333103</c:v>
                </c:pt>
                <c:pt idx="495">
                  <c:v>6.2899999999999769</c:v>
                </c:pt>
                <c:pt idx="496">
                  <c:v>6.2986666666666435</c:v>
                </c:pt>
                <c:pt idx="497">
                  <c:v>6.3073333333333101</c:v>
                </c:pt>
                <c:pt idx="498">
                  <c:v>6.3159999999999767</c:v>
                </c:pt>
                <c:pt idx="499">
                  <c:v>6.3246666666666433</c:v>
                </c:pt>
                <c:pt idx="500">
                  <c:v>6.3333333333333099</c:v>
                </c:pt>
                <c:pt idx="501">
                  <c:v>6.3419999999999765</c:v>
                </c:pt>
                <c:pt idx="502">
                  <c:v>6.3506666666666431</c:v>
                </c:pt>
                <c:pt idx="503">
                  <c:v>6.3593333333333097</c:v>
                </c:pt>
                <c:pt idx="504">
                  <c:v>6.3679999999999763</c:v>
                </c:pt>
                <c:pt idx="505">
                  <c:v>6.3766666666666429</c:v>
                </c:pt>
                <c:pt idx="506">
                  <c:v>6.3853333333333095</c:v>
                </c:pt>
                <c:pt idx="507">
                  <c:v>6.3939999999999761</c:v>
                </c:pt>
                <c:pt idx="508">
                  <c:v>6.4026666666666427</c:v>
                </c:pt>
                <c:pt idx="509">
                  <c:v>6.4113333333333093</c:v>
                </c:pt>
                <c:pt idx="510">
                  <c:v>6.4199999999999759</c:v>
                </c:pt>
                <c:pt idx="511">
                  <c:v>6.4286666666666425</c:v>
                </c:pt>
                <c:pt idx="512">
                  <c:v>6.4373333333333091</c:v>
                </c:pt>
                <c:pt idx="513">
                  <c:v>6.4459999999999757</c:v>
                </c:pt>
                <c:pt idx="514">
                  <c:v>6.4546666666666423</c:v>
                </c:pt>
                <c:pt idx="515">
                  <c:v>6.4633333333333089</c:v>
                </c:pt>
                <c:pt idx="516">
                  <c:v>6.4719999999999756</c:v>
                </c:pt>
                <c:pt idx="517">
                  <c:v>6.4806666666666422</c:v>
                </c:pt>
                <c:pt idx="518">
                  <c:v>6.4893333333333088</c:v>
                </c:pt>
                <c:pt idx="519">
                  <c:v>6.4979999999999754</c:v>
                </c:pt>
                <c:pt idx="520">
                  <c:v>6.506666666666642</c:v>
                </c:pt>
                <c:pt idx="521">
                  <c:v>6.5153333333333086</c:v>
                </c:pt>
                <c:pt idx="522">
                  <c:v>6.5239999999999752</c:v>
                </c:pt>
                <c:pt idx="523">
                  <c:v>6.5326666666666418</c:v>
                </c:pt>
                <c:pt idx="524">
                  <c:v>6.5413333333333084</c:v>
                </c:pt>
                <c:pt idx="525">
                  <c:v>6.549999999999975</c:v>
                </c:pt>
                <c:pt idx="526">
                  <c:v>6.5586666666666416</c:v>
                </c:pt>
                <c:pt idx="527">
                  <c:v>6.5673333333333082</c:v>
                </c:pt>
                <c:pt idx="528">
                  <c:v>6.5759999999999748</c:v>
                </c:pt>
                <c:pt idx="529">
                  <c:v>6.5846666666666414</c:v>
                </c:pt>
                <c:pt idx="530">
                  <c:v>6.593333333333308</c:v>
                </c:pt>
                <c:pt idx="531">
                  <c:v>6.6019999999999746</c:v>
                </c:pt>
                <c:pt idx="532">
                  <c:v>6.6106666666666412</c:v>
                </c:pt>
                <c:pt idx="533">
                  <c:v>6.6193333333333078</c:v>
                </c:pt>
                <c:pt idx="534">
                  <c:v>6.6279999999999744</c:v>
                </c:pt>
                <c:pt idx="535">
                  <c:v>6.636666666666641</c:v>
                </c:pt>
                <c:pt idx="536">
                  <c:v>6.6453333333333076</c:v>
                </c:pt>
                <c:pt idx="537">
                  <c:v>6.6539999999999742</c:v>
                </c:pt>
                <c:pt idx="538">
                  <c:v>6.6626666666666408</c:v>
                </c:pt>
                <c:pt idx="539">
                  <c:v>6.6713333333333074</c:v>
                </c:pt>
                <c:pt idx="540">
                  <c:v>6.679999999999974</c:v>
                </c:pt>
                <c:pt idx="541">
                  <c:v>6.6886666666666406</c:v>
                </c:pt>
                <c:pt idx="542">
                  <c:v>6.6973333333333072</c:v>
                </c:pt>
                <c:pt idx="543">
                  <c:v>6.7059999999999738</c:v>
                </c:pt>
                <c:pt idx="544">
                  <c:v>6.7146666666666404</c:v>
                </c:pt>
                <c:pt idx="545">
                  <c:v>6.723333333333307</c:v>
                </c:pt>
                <c:pt idx="546">
                  <c:v>6.7319999999999736</c:v>
                </c:pt>
                <c:pt idx="547">
                  <c:v>6.7406666666666402</c:v>
                </c:pt>
                <c:pt idx="548">
                  <c:v>6.7493333333333068</c:v>
                </c:pt>
                <c:pt idx="549">
                  <c:v>6.7579999999999734</c:v>
                </c:pt>
                <c:pt idx="550">
                  <c:v>6.76666666666664</c:v>
                </c:pt>
                <c:pt idx="551">
                  <c:v>6.7753333333333066</c:v>
                </c:pt>
                <c:pt idx="552">
                  <c:v>6.7839999999999732</c:v>
                </c:pt>
                <c:pt idx="553">
                  <c:v>6.7926666666666398</c:v>
                </c:pt>
                <c:pt idx="554">
                  <c:v>6.8013333333333064</c:v>
                </c:pt>
                <c:pt idx="555">
                  <c:v>6.809999999999973</c:v>
                </c:pt>
                <c:pt idx="556">
                  <c:v>6.8186666666666396</c:v>
                </c:pt>
                <c:pt idx="557">
                  <c:v>6.8273333333333062</c:v>
                </c:pt>
                <c:pt idx="558">
                  <c:v>6.8359999999999728</c:v>
                </c:pt>
                <c:pt idx="559">
                  <c:v>6.8446666666666394</c:v>
                </c:pt>
                <c:pt idx="560">
                  <c:v>6.853333333333306</c:v>
                </c:pt>
                <c:pt idx="561">
                  <c:v>6.8619999999999726</c:v>
                </c:pt>
                <c:pt idx="562">
                  <c:v>6.8706666666666392</c:v>
                </c:pt>
                <c:pt idx="563">
                  <c:v>6.8793333333333058</c:v>
                </c:pt>
                <c:pt idx="564">
                  <c:v>6.8879999999999724</c:v>
                </c:pt>
                <c:pt idx="565">
                  <c:v>6.896666666666639</c:v>
                </c:pt>
                <c:pt idx="566">
                  <c:v>6.9053333333333056</c:v>
                </c:pt>
                <c:pt idx="567">
                  <c:v>6.9139999999999722</c:v>
                </c:pt>
                <c:pt idx="568">
                  <c:v>6.9226666666666388</c:v>
                </c:pt>
                <c:pt idx="569">
                  <c:v>6.9313333333333054</c:v>
                </c:pt>
                <c:pt idx="570">
                  <c:v>6.939999999999972</c:v>
                </c:pt>
                <c:pt idx="571">
                  <c:v>6.9486666666666386</c:v>
                </c:pt>
                <c:pt idx="572">
                  <c:v>6.9573333333333052</c:v>
                </c:pt>
                <c:pt idx="573">
                  <c:v>6.9659999999999718</c:v>
                </c:pt>
                <c:pt idx="574">
                  <c:v>6.9746666666666384</c:v>
                </c:pt>
                <c:pt idx="575">
                  <c:v>6.983333333333305</c:v>
                </c:pt>
                <c:pt idx="576">
                  <c:v>6.9919999999999716</c:v>
                </c:pt>
                <c:pt idx="577">
                  <c:v>7.0006666666666382</c:v>
                </c:pt>
                <c:pt idx="578">
                  <c:v>7.0093333333333048</c:v>
                </c:pt>
                <c:pt idx="579">
                  <c:v>7.0179999999999714</c:v>
                </c:pt>
                <c:pt idx="580">
                  <c:v>7.026666666666638</c:v>
                </c:pt>
                <c:pt idx="581">
                  <c:v>7.0353333333333046</c:v>
                </c:pt>
                <c:pt idx="582">
                  <c:v>7.0439999999999712</c:v>
                </c:pt>
                <c:pt idx="583">
                  <c:v>7.0526666666666378</c:v>
                </c:pt>
                <c:pt idx="584">
                  <c:v>7.0613333333333044</c:v>
                </c:pt>
                <c:pt idx="585">
                  <c:v>7.069999999999971</c:v>
                </c:pt>
                <c:pt idx="586">
                  <c:v>7.0786666666666376</c:v>
                </c:pt>
                <c:pt idx="587">
                  <c:v>7.0873333333333042</c:v>
                </c:pt>
                <c:pt idx="588">
                  <c:v>7.0959999999999708</c:v>
                </c:pt>
                <c:pt idx="589">
                  <c:v>7.1046666666666374</c:v>
                </c:pt>
                <c:pt idx="590">
                  <c:v>7.113333333333304</c:v>
                </c:pt>
                <c:pt idx="591">
                  <c:v>7.1219999999999706</c:v>
                </c:pt>
                <c:pt idx="592">
                  <c:v>7.1306666666666372</c:v>
                </c:pt>
                <c:pt idx="593">
                  <c:v>7.1393333333333038</c:v>
                </c:pt>
                <c:pt idx="594">
                  <c:v>7.1479999999999704</c:v>
                </c:pt>
                <c:pt idx="595">
                  <c:v>7.156666666666637</c:v>
                </c:pt>
                <c:pt idx="596">
                  <c:v>7.1653333333333036</c:v>
                </c:pt>
                <c:pt idx="597">
                  <c:v>7.1739999999999702</c:v>
                </c:pt>
                <c:pt idx="598">
                  <c:v>7.1826666666666368</c:v>
                </c:pt>
                <c:pt idx="599">
                  <c:v>7.1913333333333034</c:v>
                </c:pt>
                <c:pt idx="600">
                  <c:v>7.19999999999997</c:v>
                </c:pt>
                <c:pt idx="601">
                  <c:v>7.2086666666666366</c:v>
                </c:pt>
                <c:pt idx="602">
                  <c:v>7.2173333333333032</c:v>
                </c:pt>
                <c:pt idx="603">
                  <c:v>7.2259999999999698</c:v>
                </c:pt>
                <c:pt idx="604">
                  <c:v>7.2346666666666364</c:v>
                </c:pt>
                <c:pt idx="605">
                  <c:v>7.243333333333303</c:v>
                </c:pt>
                <c:pt idx="606">
                  <c:v>7.2519999999999696</c:v>
                </c:pt>
                <c:pt idx="607">
                  <c:v>7.2606666666666362</c:v>
                </c:pt>
                <c:pt idx="608">
                  <c:v>7.2693333333333028</c:v>
                </c:pt>
                <c:pt idx="609">
                  <c:v>7.2779999999999694</c:v>
                </c:pt>
                <c:pt idx="610">
                  <c:v>7.286666666666636</c:v>
                </c:pt>
                <c:pt idx="611">
                  <c:v>7.2953333333333026</c:v>
                </c:pt>
                <c:pt idx="612">
                  <c:v>7.3039999999999692</c:v>
                </c:pt>
                <c:pt idx="613">
                  <c:v>7.3126666666666358</c:v>
                </c:pt>
                <c:pt idx="614">
                  <c:v>7.3213333333333024</c:v>
                </c:pt>
                <c:pt idx="615">
                  <c:v>7.329999999999969</c:v>
                </c:pt>
                <c:pt idx="616">
                  <c:v>7.3386666666666356</c:v>
                </c:pt>
                <c:pt idx="617">
                  <c:v>7.3473333333333022</c:v>
                </c:pt>
                <c:pt idx="618">
                  <c:v>7.3559999999999688</c:v>
                </c:pt>
                <c:pt idx="619">
                  <c:v>7.3646666666666354</c:v>
                </c:pt>
                <c:pt idx="620">
                  <c:v>7.373333333333302</c:v>
                </c:pt>
                <c:pt idx="621">
                  <c:v>7.3819999999999686</c:v>
                </c:pt>
                <c:pt idx="622">
                  <c:v>7.3906666666666352</c:v>
                </c:pt>
                <c:pt idx="623">
                  <c:v>7.3993333333333018</c:v>
                </c:pt>
                <c:pt idx="624">
                  <c:v>7.4079999999999684</c:v>
                </c:pt>
                <c:pt idx="625">
                  <c:v>7.416666666666635</c:v>
                </c:pt>
                <c:pt idx="626">
                  <c:v>7.4253333333333016</c:v>
                </c:pt>
                <c:pt idx="627">
                  <c:v>7.4339999999999682</c:v>
                </c:pt>
                <c:pt idx="628">
                  <c:v>7.4426666666666348</c:v>
                </c:pt>
                <c:pt idx="629">
                  <c:v>7.4513333333333014</c:v>
                </c:pt>
                <c:pt idx="630">
                  <c:v>7.459999999999968</c:v>
                </c:pt>
                <c:pt idx="631">
                  <c:v>7.4686666666666346</c:v>
                </c:pt>
                <c:pt idx="632">
                  <c:v>7.4773333333333012</c:v>
                </c:pt>
                <c:pt idx="633">
                  <c:v>7.4859999999999678</c:v>
                </c:pt>
                <c:pt idx="634">
                  <c:v>7.4946666666666344</c:v>
                </c:pt>
                <c:pt idx="635">
                  <c:v>7.503333333333301</c:v>
                </c:pt>
                <c:pt idx="636">
                  <c:v>7.5119999999999676</c:v>
                </c:pt>
                <c:pt idx="637">
                  <c:v>7.5206666666666342</c:v>
                </c:pt>
                <c:pt idx="638">
                  <c:v>7.5293333333333008</c:v>
                </c:pt>
                <c:pt idx="639">
                  <c:v>7.5379999999999674</c:v>
                </c:pt>
                <c:pt idx="640">
                  <c:v>7.546666666666634</c:v>
                </c:pt>
                <c:pt idx="641">
                  <c:v>7.5553333333333006</c:v>
                </c:pt>
                <c:pt idx="642">
                  <c:v>7.5639999999999672</c:v>
                </c:pt>
                <c:pt idx="643">
                  <c:v>7.5726666666666338</c:v>
                </c:pt>
                <c:pt idx="644">
                  <c:v>7.5813333333333004</c:v>
                </c:pt>
                <c:pt idx="645">
                  <c:v>7.589999999999967</c:v>
                </c:pt>
                <c:pt idx="646">
                  <c:v>7.5986666666666336</c:v>
                </c:pt>
                <c:pt idx="647">
                  <c:v>7.6073333333333002</c:v>
                </c:pt>
                <c:pt idx="648">
                  <c:v>7.6159999999999668</c:v>
                </c:pt>
                <c:pt idx="649">
                  <c:v>7.6246666666666334</c:v>
                </c:pt>
                <c:pt idx="650">
                  <c:v>7.6333333333333</c:v>
                </c:pt>
                <c:pt idx="651">
                  <c:v>7.6419999999999666</c:v>
                </c:pt>
                <c:pt idx="652">
                  <c:v>7.6506666666666332</c:v>
                </c:pt>
                <c:pt idx="653">
                  <c:v>7.6593333333332998</c:v>
                </c:pt>
                <c:pt idx="654">
                  <c:v>7.6679999999999664</c:v>
                </c:pt>
                <c:pt idx="655">
                  <c:v>7.676666666666633</c:v>
                </c:pt>
                <c:pt idx="656">
                  <c:v>7.6853333333332996</c:v>
                </c:pt>
                <c:pt idx="657">
                  <c:v>7.6939999999999662</c:v>
                </c:pt>
                <c:pt idx="658">
                  <c:v>7.7026666666666328</c:v>
                </c:pt>
                <c:pt idx="659">
                  <c:v>7.7113333333332994</c:v>
                </c:pt>
                <c:pt idx="660">
                  <c:v>7.719999999999966</c:v>
                </c:pt>
                <c:pt idx="661">
                  <c:v>7.7286666666666326</c:v>
                </c:pt>
                <c:pt idx="662">
                  <c:v>7.7373333333332992</c:v>
                </c:pt>
                <c:pt idx="663">
                  <c:v>7.7459999999999658</c:v>
                </c:pt>
                <c:pt idx="664">
                  <c:v>7.7546666666666324</c:v>
                </c:pt>
                <c:pt idx="665">
                  <c:v>7.763333333333299</c:v>
                </c:pt>
                <c:pt idx="666">
                  <c:v>7.7719999999999656</c:v>
                </c:pt>
                <c:pt idx="667">
                  <c:v>7.7806666666666322</c:v>
                </c:pt>
                <c:pt idx="668">
                  <c:v>7.7893333333332988</c:v>
                </c:pt>
                <c:pt idx="669">
                  <c:v>7.7979999999999654</c:v>
                </c:pt>
                <c:pt idx="670">
                  <c:v>7.806666666666632</c:v>
                </c:pt>
                <c:pt idx="671">
                  <c:v>7.8153333333332986</c:v>
                </c:pt>
                <c:pt idx="672">
                  <c:v>7.8239999999999652</c:v>
                </c:pt>
                <c:pt idx="673">
                  <c:v>7.8326666666666318</c:v>
                </c:pt>
                <c:pt idx="674">
                  <c:v>7.8413333333332984</c:v>
                </c:pt>
                <c:pt idx="675">
                  <c:v>7.849999999999965</c:v>
                </c:pt>
                <c:pt idx="676">
                  <c:v>7.8586666666666316</c:v>
                </c:pt>
                <c:pt idx="677">
                  <c:v>7.8673333333332982</c:v>
                </c:pt>
                <c:pt idx="678">
                  <c:v>7.8759999999999648</c:v>
                </c:pt>
                <c:pt idx="679">
                  <c:v>7.8846666666666314</c:v>
                </c:pt>
                <c:pt idx="680">
                  <c:v>7.893333333333298</c:v>
                </c:pt>
                <c:pt idx="681">
                  <c:v>7.9019999999999646</c:v>
                </c:pt>
                <c:pt idx="682">
                  <c:v>7.9106666666666312</c:v>
                </c:pt>
                <c:pt idx="683">
                  <c:v>7.9193333333332978</c:v>
                </c:pt>
                <c:pt idx="684">
                  <c:v>7.9279999999999644</c:v>
                </c:pt>
                <c:pt idx="685">
                  <c:v>7.936666666666631</c:v>
                </c:pt>
                <c:pt idx="686">
                  <c:v>7.9453333333332976</c:v>
                </c:pt>
                <c:pt idx="687">
                  <c:v>7.9539999999999642</c:v>
                </c:pt>
                <c:pt idx="688">
                  <c:v>7.9626666666666308</c:v>
                </c:pt>
                <c:pt idx="689">
                  <c:v>7.9713333333332974</c:v>
                </c:pt>
                <c:pt idx="690">
                  <c:v>7.979999999999964</c:v>
                </c:pt>
                <c:pt idx="691">
                  <c:v>7.9886666666666306</c:v>
                </c:pt>
                <c:pt idx="692">
                  <c:v>7.9973333333332972</c:v>
                </c:pt>
                <c:pt idx="693">
                  <c:v>8.0059999999999647</c:v>
                </c:pt>
                <c:pt idx="694">
                  <c:v>8.0146666666666313</c:v>
                </c:pt>
                <c:pt idx="695">
                  <c:v>8.0233333333332979</c:v>
                </c:pt>
                <c:pt idx="696">
                  <c:v>8.0319999999999645</c:v>
                </c:pt>
                <c:pt idx="697">
                  <c:v>8.0406666666666311</c:v>
                </c:pt>
                <c:pt idx="698">
                  <c:v>8.0493333333332977</c:v>
                </c:pt>
                <c:pt idx="699">
                  <c:v>8.0579999999999643</c:v>
                </c:pt>
                <c:pt idx="700">
                  <c:v>8.0666666666666309</c:v>
                </c:pt>
                <c:pt idx="701">
                  <c:v>8.0753333333332975</c:v>
                </c:pt>
                <c:pt idx="702">
                  <c:v>8.0839999999999641</c:v>
                </c:pt>
                <c:pt idx="703">
                  <c:v>8.0926666666666307</c:v>
                </c:pt>
                <c:pt idx="704">
                  <c:v>8.1013333333332973</c:v>
                </c:pt>
                <c:pt idx="705">
                  <c:v>8.1099999999999639</c:v>
                </c:pt>
                <c:pt idx="706">
                  <c:v>8.1186666666666305</c:v>
                </c:pt>
                <c:pt idx="707">
                  <c:v>8.1273333333332971</c:v>
                </c:pt>
                <c:pt idx="708">
                  <c:v>8.1359999999999637</c:v>
                </c:pt>
                <c:pt idx="709">
                  <c:v>8.1446666666666303</c:v>
                </c:pt>
                <c:pt idx="710">
                  <c:v>8.1533333333332969</c:v>
                </c:pt>
                <c:pt idx="711">
                  <c:v>8.1619999999999635</c:v>
                </c:pt>
                <c:pt idx="712">
                  <c:v>8.1706666666666301</c:v>
                </c:pt>
                <c:pt idx="713">
                  <c:v>8.1793333333332967</c:v>
                </c:pt>
                <c:pt idx="714">
                  <c:v>8.1879999999999633</c:v>
                </c:pt>
                <c:pt idx="715">
                  <c:v>8.1966666666666299</c:v>
                </c:pt>
                <c:pt idx="716">
                  <c:v>8.2053333333332965</c:v>
                </c:pt>
                <c:pt idx="717">
                  <c:v>8.2139999999999631</c:v>
                </c:pt>
                <c:pt idx="718">
                  <c:v>8.2226666666666297</c:v>
                </c:pt>
                <c:pt idx="719">
                  <c:v>8.2313333333332963</c:v>
                </c:pt>
                <c:pt idx="720">
                  <c:v>8.2399999999999629</c:v>
                </c:pt>
                <c:pt idx="721">
                  <c:v>8.2486666666666295</c:v>
                </c:pt>
                <c:pt idx="722">
                  <c:v>8.2573333333332961</c:v>
                </c:pt>
                <c:pt idx="723">
                  <c:v>8.2659999999999627</c:v>
                </c:pt>
                <c:pt idx="724">
                  <c:v>8.2746666666666293</c:v>
                </c:pt>
                <c:pt idx="725">
                  <c:v>8.2833333333332959</c:v>
                </c:pt>
                <c:pt idx="726">
                  <c:v>8.2919999999999625</c:v>
                </c:pt>
                <c:pt idx="727">
                  <c:v>8.3006666666666291</c:v>
                </c:pt>
                <c:pt idx="728">
                  <c:v>8.3093333333332957</c:v>
                </c:pt>
                <c:pt idx="729">
                  <c:v>8.3179999999999623</c:v>
                </c:pt>
                <c:pt idx="730">
                  <c:v>8.3266666666666289</c:v>
                </c:pt>
                <c:pt idx="731">
                  <c:v>8.3353333333332955</c:v>
                </c:pt>
                <c:pt idx="732">
                  <c:v>8.3439999999999621</c:v>
                </c:pt>
                <c:pt idx="733">
                  <c:v>8.3526666666666287</c:v>
                </c:pt>
                <c:pt idx="734">
                  <c:v>8.3613333333332953</c:v>
                </c:pt>
                <c:pt idx="735">
                  <c:v>8.3699999999999619</c:v>
                </c:pt>
                <c:pt idx="736">
                  <c:v>8.3786666666666285</c:v>
                </c:pt>
                <c:pt idx="737">
                  <c:v>8.3873333333332951</c:v>
                </c:pt>
                <c:pt idx="738">
                  <c:v>8.3959999999999617</c:v>
                </c:pt>
                <c:pt idx="739">
                  <c:v>8.4046666666666283</c:v>
                </c:pt>
                <c:pt idx="740">
                  <c:v>8.4133333333332949</c:v>
                </c:pt>
                <c:pt idx="741">
                  <c:v>8.4219999999999615</c:v>
                </c:pt>
                <c:pt idx="742">
                  <c:v>8.4306666666666281</c:v>
                </c:pt>
                <c:pt idx="743">
                  <c:v>8.4393333333332947</c:v>
                </c:pt>
                <c:pt idx="744">
                  <c:v>8.4479999999999613</c:v>
                </c:pt>
                <c:pt idx="745">
                  <c:v>8.4566666666666279</c:v>
                </c:pt>
                <c:pt idx="746">
                  <c:v>8.4653333333332945</c:v>
                </c:pt>
                <c:pt idx="747">
                  <c:v>8.4739999999999611</c:v>
                </c:pt>
                <c:pt idx="748">
                  <c:v>8.4826666666666277</c:v>
                </c:pt>
                <c:pt idx="749">
                  <c:v>8.4913333333332943</c:v>
                </c:pt>
                <c:pt idx="750">
                  <c:v>8.4999999999999609</c:v>
                </c:pt>
                <c:pt idx="751">
                  <c:v>8.5086666666666275</c:v>
                </c:pt>
                <c:pt idx="752">
                  <c:v>8.5173333333332941</c:v>
                </c:pt>
                <c:pt idx="753">
                  <c:v>8.5259999999999607</c:v>
                </c:pt>
                <c:pt idx="754">
                  <c:v>8.5346666666666273</c:v>
                </c:pt>
                <c:pt idx="755">
                  <c:v>8.5433333333332939</c:v>
                </c:pt>
                <c:pt idx="756">
                  <c:v>8.5519999999999605</c:v>
                </c:pt>
                <c:pt idx="757">
                  <c:v>8.5606666666666271</c:v>
                </c:pt>
                <c:pt idx="758">
                  <c:v>8.5693333333332937</c:v>
                </c:pt>
                <c:pt idx="759">
                  <c:v>8.5779999999999603</c:v>
                </c:pt>
                <c:pt idx="760">
                  <c:v>8.5866666666666269</c:v>
                </c:pt>
                <c:pt idx="761">
                  <c:v>8.5953333333332935</c:v>
                </c:pt>
                <c:pt idx="762">
                  <c:v>8.6039999999999601</c:v>
                </c:pt>
                <c:pt idx="763">
                  <c:v>8.6126666666666267</c:v>
                </c:pt>
                <c:pt idx="764">
                  <c:v>8.6213333333332933</c:v>
                </c:pt>
                <c:pt idx="765">
                  <c:v>8.6299999999999599</c:v>
                </c:pt>
                <c:pt idx="766">
                  <c:v>8.6386666666666265</c:v>
                </c:pt>
                <c:pt idx="767">
                  <c:v>8.6473333333332931</c:v>
                </c:pt>
                <c:pt idx="768">
                  <c:v>8.6559999999999597</c:v>
                </c:pt>
                <c:pt idx="769">
                  <c:v>8.6646666666666263</c:v>
                </c:pt>
                <c:pt idx="770">
                  <c:v>8.6733333333332929</c:v>
                </c:pt>
                <c:pt idx="771">
                  <c:v>8.6819999999999595</c:v>
                </c:pt>
                <c:pt idx="772">
                  <c:v>8.6906666666666261</c:v>
                </c:pt>
                <c:pt idx="773">
                  <c:v>8.6993333333332927</c:v>
                </c:pt>
                <c:pt idx="774">
                  <c:v>8.7079999999999593</c:v>
                </c:pt>
                <c:pt idx="775">
                  <c:v>8.7166666666666259</c:v>
                </c:pt>
                <c:pt idx="776">
                  <c:v>8.7253333333332925</c:v>
                </c:pt>
                <c:pt idx="777">
                  <c:v>8.7339999999999591</c:v>
                </c:pt>
                <c:pt idx="778">
                  <c:v>8.7426666666666257</c:v>
                </c:pt>
                <c:pt idx="779">
                  <c:v>8.7513333333332923</c:v>
                </c:pt>
                <c:pt idx="780">
                  <c:v>8.7599999999999589</c:v>
                </c:pt>
                <c:pt idx="781">
                  <c:v>8.7686666666666255</c:v>
                </c:pt>
                <c:pt idx="782">
                  <c:v>8.7773333333332921</c:v>
                </c:pt>
                <c:pt idx="783">
                  <c:v>8.7859999999999587</c:v>
                </c:pt>
                <c:pt idx="784">
                  <c:v>8.7946666666666253</c:v>
                </c:pt>
                <c:pt idx="785">
                  <c:v>8.8033333333332919</c:v>
                </c:pt>
                <c:pt idx="786">
                  <c:v>8.8119999999999585</c:v>
                </c:pt>
                <c:pt idx="787">
                  <c:v>8.8206666666666251</c:v>
                </c:pt>
                <c:pt idx="788">
                  <c:v>8.8293333333332917</c:v>
                </c:pt>
                <c:pt idx="789">
                  <c:v>8.8379999999999583</c:v>
                </c:pt>
                <c:pt idx="790">
                  <c:v>8.8466666666666249</c:v>
                </c:pt>
                <c:pt idx="791">
                  <c:v>8.8553333333332915</c:v>
                </c:pt>
                <c:pt idx="792">
                  <c:v>8.8639999999999581</c:v>
                </c:pt>
                <c:pt idx="793">
                  <c:v>8.8726666666666247</c:v>
                </c:pt>
                <c:pt idx="794">
                  <c:v>8.8813333333332913</c:v>
                </c:pt>
                <c:pt idx="795">
                  <c:v>8.8899999999999579</c:v>
                </c:pt>
                <c:pt idx="796">
                  <c:v>8.8986666666666245</c:v>
                </c:pt>
                <c:pt idx="797">
                  <c:v>8.9073333333332911</c:v>
                </c:pt>
                <c:pt idx="798">
                  <c:v>8.9159999999999577</c:v>
                </c:pt>
                <c:pt idx="799">
                  <c:v>8.9246666666666243</c:v>
                </c:pt>
                <c:pt idx="800">
                  <c:v>8.9333333333332909</c:v>
                </c:pt>
                <c:pt idx="801">
                  <c:v>8.9419999999999575</c:v>
                </c:pt>
                <c:pt idx="802">
                  <c:v>8.9506666666666241</c:v>
                </c:pt>
                <c:pt idx="803">
                  <c:v>8.9593333333332907</c:v>
                </c:pt>
                <c:pt idx="804">
                  <c:v>8.9679999999999573</c:v>
                </c:pt>
                <c:pt idx="805">
                  <c:v>8.9766666666666239</c:v>
                </c:pt>
                <c:pt idx="806">
                  <c:v>8.9853333333332905</c:v>
                </c:pt>
                <c:pt idx="807">
                  <c:v>8.9939999999999571</c:v>
                </c:pt>
                <c:pt idx="808">
                  <c:v>9.0026666666666237</c:v>
                </c:pt>
                <c:pt idx="809">
                  <c:v>9.0113333333332903</c:v>
                </c:pt>
                <c:pt idx="810">
                  <c:v>9.0199999999999569</c:v>
                </c:pt>
                <c:pt idx="811">
                  <c:v>9.0286666666666235</c:v>
                </c:pt>
                <c:pt idx="812">
                  <c:v>9.0373333333332901</c:v>
                </c:pt>
                <c:pt idx="813">
                  <c:v>9.0459999999999567</c:v>
                </c:pt>
                <c:pt idx="814">
                  <c:v>9.0546666666666233</c:v>
                </c:pt>
                <c:pt idx="815">
                  <c:v>9.0633333333332899</c:v>
                </c:pt>
                <c:pt idx="816">
                  <c:v>9.0719999999999565</c:v>
                </c:pt>
                <c:pt idx="817">
                  <c:v>9.0806666666666231</c:v>
                </c:pt>
                <c:pt idx="818">
                  <c:v>9.0893333333332897</c:v>
                </c:pt>
                <c:pt idx="819">
                  <c:v>9.0979999999999563</c:v>
                </c:pt>
                <c:pt idx="820">
                  <c:v>9.1066666666666229</c:v>
                </c:pt>
                <c:pt idx="821">
                  <c:v>9.1153333333332895</c:v>
                </c:pt>
                <c:pt idx="822">
                  <c:v>9.1239999999999561</c:v>
                </c:pt>
                <c:pt idx="823">
                  <c:v>9.1326666666666227</c:v>
                </c:pt>
                <c:pt idx="824">
                  <c:v>9.1413333333332893</c:v>
                </c:pt>
                <c:pt idx="825">
                  <c:v>9.1499999999999559</c:v>
                </c:pt>
                <c:pt idx="826">
                  <c:v>9.1586666666666225</c:v>
                </c:pt>
                <c:pt idx="827">
                  <c:v>9.1673333333332891</c:v>
                </c:pt>
                <c:pt idx="828">
                  <c:v>9.1759999999999557</c:v>
                </c:pt>
                <c:pt idx="829">
                  <c:v>9.1846666666666223</c:v>
                </c:pt>
                <c:pt idx="830">
                  <c:v>9.1933333333332889</c:v>
                </c:pt>
                <c:pt idx="831">
                  <c:v>9.2019999999999555</c:v>
                </c:pt>
                <c:pt idx="832">
                  <c:v>9.2106666666666221</c:v>
                </c:pt>
                <c:pt idx="833">
                  <c:v>9.2193333333332887</c:v>
                </c:pt>
                <c:pt idx="834">
                  <c:v>9.2279999999999553</c:v>
                </c:pt>
                <c:pt idx="835">
                  <c:v>9.2366666666666219</c:v>
                </c:pt>
                <c:pt idx="836">
                  <c:v>9.2453333333332886</c:v>
                </c:pt>
                <c:pt idx="837">
                  <c:v>9.2539999999999552</c:v>
                </c:pt>
                <c:pt idx="838">
                  <c:v>9.2626666666666218</c:v>
                </c:pt>
                <c:pt idx="839">
                  <c:v>9.2713333333332884</c:v>
                </c:pt>
                <c:pt idx="840">
                  <c:v>9.279999999999955</c:v>
                </c:pt>
                <c:pt idx="841">
                  <c:v>9.2886666666666216</c:v>
                </c:pt>
                <c:pt idx="842">
                  <c:v>9.2973333333332882</c:v>
                </c:pt>
                <c:pt idx="843">
                  <c:v>9.3059999999999548</c:v>
                </c:pt>
                <c:pt idx="844">
                  <c:v>9.3146666666666214</c:v>
                </c:pt>
                <c:pt idx="845">
                  <c:v>9.323333333333288</c:v>
                </c:pt>
                <c:pt idx="846">
                  <c:v>9.3319999999999546</c:v>
                </c:pt>
                <c:pt idx="847">
                  <c:v>9.3406666666666212</c:v>
                </c:pt>
                <c:pt idx="848">
                  <c:v>9.3493333333332878</c:v>
                </c:pt>
                <c:pt idx="849">
                  <c:v>9.3579999999999544</c:v>
                </c:pt>
                <c:pt idx="850">
                  <c:v>9.366666666666621</c:v>
                </c:pt>
                <c:pt idx="851">
                  <c:v>9.3753333333332876</c:v>
                </c:pt>
                <c:pt idx="852">
                  <c:v>9.3839999999999542</c:v>
                </c:pt>
                <c:pt idx="853">
                  <c:v>9.3926666666666208</c:v>
                </c:pt>
                <c:pt idx="854">
                  <c:v>9.4013333333332874</c:v>
                </c:pt>
                <c:pt idx="855">
                  <c:v>9.409999999999954</c:v>
                </c:pt>
                <c:pt idx="856">
                  <c:v>9.4186666666666206</c:v>
                </c:pt>
                <c:pt idx="857">
                  <c:v>9.4273333333332872</c:v>
                </c:pt>
                <c:pt idx="858">
                  <c:v>9.4359999999999538</c:v>
                </c:pt>
                <c:pt idx="859">
                  <c:v>9.4446666666666204</c:v>
                </c:pt>
                <c:pt idx="860">
                  <c:v>9.453333333333287</c:v>
                </c:pt>
                <c:pt idx="861">
                  <c:v>9.4619999999999536</c:v>
                </c:pt>
                <c:pt idx="862">
                  <c:v>9.4706666666666202</c:v>
                </c:pt>
                <c:pt idx="863">
                  <c:v>9.4793333333332868</c:v>
                </c:pt>
                <c:pt idx="864">
                  <c:v>9.4879999999999534</c:v>
                </c:pt>
                <c:pt idx="865">
                  <c:v>9.49666666666662</c:v>
                </c:pt>
                <c:pt idx="866">
                  <c:v>9.5053333333332866</c:v>
                </c:pt>
                <c:pt idx="867">
                  <c:v>9.5139999999999532</c:v>
                </c:pt>
                <c:pt idx="868">
                  <c:v>9.5226666666666198</c:v>
                </c:pt>
                <c:pt idx="869">
                  <c:v>9.5313333333332864</c:v>
                </c:pt>
                <c:pt idx="870">
                  <c:v>9.539999999999953</c:v>
                </c:pt>
                <c:pt idx="871">
                  <c:v>9.5486666666666196</c:v>
                </c:pt>
                <c:pt idx="872">
                  <c:v>9.5573333333332862</c:v>
                </c:pt>
                <c:pt idx="873">
                  <c:v>9.5659999999999528</c:v>
                </c:pt>
                <c:pt idx="874">
                  <c:v>9.5746666666666194</c:v>
                </c:pt>
                <c:pt idx="875">
                  <c:v>9.583333333333286</c:v>
                </c:pt>
                <c:pt idx="876">
                  <c:v>9.5919999999999526</c:v>
                </c:pt>
                <c:pt idx="877">
                  <c:v>9.6006666666666192</c:v>
                </c:pt>
                <c:pt idx="878">
                  <c:v>9.6093333333332858</c:v>
                </c:pt>
                <c:pt idx="879">
                  <c:v>9.6179999999999524</c:v>
                </c:pt>
                <c:pt idx="880">
                  <c:v>9.626666666666619</c:v>
                </c:pt>
                <c:pt idx="881">
                  <c:v>9.6353333333332856</c:v>
                </c:pt>
                <c:pt idx="882">
                  <c:v>9.6439999999999522</c:v>
                </c:pt>
                <c:pt idx="883">
                  <c:v>9.6526666666666188</c:v>
                </c:pt>
                <c:pt idx="884">
                  <c:v>9.6613333333332854</c:v>
                </c:pt>
                <c:pt idx="885">
                  <c:v>9.669999999999952</c:v>
                </c:pt>
                <c:pt idx="886">
                  <c:v>9.6786666666666186</c:v>
                </c:pt>
                <c:pt idx="887">
                  <c:v>9.6873333333332852</c:v>
                </c:pt>
                <c:pt idx="888">
                  <c:v>9.6959999999999518</c:v>
                </c:pt>
                <c:pt idx="889">
                  <c:v>9.7046666666666184</c:v>
                </c:pt>
                <c:pt idx="890">
                  <c:v>9.713333333333285</c:v>
                </c:pt>
                <c:pt idx="891">
                  <c:v>9.7219999999999516</c:v>
                </c:pt>
                <c:pt idx="892">
                  <c:v>9.7306666666666182</c:v>
                </c:pt>
                <c:pt idx="893">
                  <c:v>9.7393333333332848</c:v>
                </c:pt>
                <c:pt idx="894">
                  <c:v>9.7479999999999514</c:v>
                </c:pt>
                <c:pt idx="895">
                  <c:v>9.756666666666618</c:v>
                </c:pt>
                <c:pt idx="896">
                  <c:v>9.7653333333332846</c:v>
                </c:pt>
                <c:pt idx="897">
                  <c:v>9.7739999999999512</c:v>
                </c:pt>
                <c:pt idx="898">
                  <c:v>9.7826666666666178</c:v>
                </c:pt>
                <c:pt idx="899">
                  <c:v>9.7913333333332844</c:v>
                </c:pt>
                <c:pt idx="900">
                  <c:v>9.799999999999951</c:v>
                </c:pt>
                <c:pt idx="901">
                  <c:v>9.8086666666666176</c:v>
                </c:pt>
                <c:pt idx="902">
                  <c:v>9.8173333333332842</c:v>
                </c:pt>
                <c:pt idx="903">
                  <c:v>9.8259999999999508</c:v>
                </c:pt>
                <c:pt idx="904">
                  <c:v>9.8346666666666174</c:v>
                </c:pt>
                <c:pt idx="905">
                  <c:v>9.843333333333284</c:v>
                </c:pt>
                <c:pt idx="906">
                  <c:v>9.8519999999999506</c:v>
                </c:pt>
                <c:pt idx="907">
                  <c:v>9.8606666666666172</c:v>
                </c:pt>
                <c:pt idx="908">
                  <c:v>9.8693333333332838</c:v>
                </c:pt>
                <c:pt idx="909">
                  <c:v>9.8779999999999504</c:v>
                </c:pt>
                <c:pt idx="910">
                  <c:v>9.886666666666617</c:v>
                </c:pt>
                <c:pt idx="911">
                  <c:v>9.8953333333332836</c:v>
                </c:pt>
                <c:pt idx="912">
                  <c:v>9.9039999999999502</c:v>
                </c:pt>
                <c:pt idx="913">
                  <c:v>9.9126666666666168</c:v>
                </c:pt>
                <c:pt idx="914">
                  <c:v>9.9213333333332834</c:v>
                </c:pt>
                <c:pt idx="915">
                  <c:v>9.92999999999995</c:v>
                </c:pt>
                <c:pt idx="916">
                  <c:v>9.9386666666666166</c:v>
                </c:pt>
                <c:pt idx="917">
                  <c:v>9.9473333333332832</c:v>
                </c:pt>
                <c:pt idx="918">
                  <c:v>9.9559999999999498</c:v>
                </c:pt>
                <c:pt idx="919">
                  <c:v>9.9646666666666164</c:v>
                </c:pt>
                <c:pt idx="920">
                  <c:v>9.973333333333283</c:v>
                </c:pt>
                <c:pt idx="921">
                  <c:v>9.9819999999999496</c:v>
                </c:pt>
                <c:pt idx="922">
                  <c:v>9.9906666666666162</c:v>
                </c:pt>
                <c:pt idx="923">
                  <c:v>9.9993333333332828</c:v>
                </c:pt>
                <c:pt idx="924">
                  <c:v>10.007999999999949</c:v>
                </c:pt>
                <c:pt idx="925">
                  <c:v>10.016666666666616</c:v>
                </c:pt>
                <c:pt idx="926">
                  <c:v>10.025333333333283</c:v>
                </c:pt>
                <c:pt idx="927">
                  <c:v>10.033999999999949</c:v>
                </c:pt>
                <c:pt idx="928">
                  <c:v>10.042666666666616</c:v>
                </c:pt>
                <c:pt idx="929">
                  <c:v>10.051333333333282</c:v>
                </c:pt>
                <c:pt idx="930">
                  <c:v>10.059999999999949</c:v>
                </c:pt>
                <c:pt idx="931">
                  <c:v>10.068666666666616</c:v>
                </c:pt>
                <c:pt idx="932">
                  <c:v>10.077333333333282</c:v>
                </c:pt>
                <c:pt idx="933">
                  <c:v>10.085999999999949</c:v>
                </c:pt>
                <c:pt idx="934">
                  <c:v>10.094666666666615</c:v>
                </c:pt>
                <c:pt idx="935">
                  <c:v>10.103333333333282</c:v>
                </c:pt>
                <c:pt idx="936">
                  <c:v>10.111999999999949</c:v>
                </c:pt>
                <c:pt idx="937">
                  <c:v>10.120666666666615</c:v>
                </c:pt>
                <c:pt idx="938">
                  <c:v>10.129333333333282</c:v>
                </c:pt>
                <c:pt idx="939">
                  <c:v>10.137999999999948</c:v>
                </c:pt>
                <c:pt idx="940">
                  <c:v>10.146666666666615</c:v>
                </c:pt>
                <c:pt idx="941">
                  <c:v>10.155333333333282</c:v>
                </c:pt>
                <c:pt idx="942">
                  <c:v>10.163999999999948</c:v>
                </c:pt>
                <c:pt idx="943">
                  <c:v>10.172666666666615</c:v>
                </c:pt>
                <c:pt idx="944">
                  <c:v>10.181333333333281</c:v>
                </c:pt>
                <c:pt idx="945">
                  <c:v>10.189999999999948</c:v>
                </c:pt>
                <c:pt idx="946">
                  <c:v>10.198666666666615</c:v>
                </c:pt>
                <c:pt idx="947">
                  <c:v>10.207333333333281</c:v>
                </c:pt>
                <c:pt idx="948">
                  <c:v>10.215999999999948</c:v>
                </c:pt>
                <c:pt idx="949">
                  <c:v>10.224666666666614</c:v>
                </c:pt>
                <c:pt idx="950">
                  <c:v>10.233333333333281</c:v>
                </c:pt>
                <c:pt idx="951">
                  <c:v>10.241999999999948</c:v>
                </c:pt>
                <c:pt idx="952">
                  <c:v>10.250666666666614</c:v>
                </c:pt>
                <c:pt idx="953">
                  <c:v>10.259333333333281</c:v>
                </c:pt>
                <c:pt idx="954">
                  <c:v>10.267999999999947</c:v>
                </c:pt>
                <c:pt idx="955">
                  <c:v>10.276666666666614</c:v>
                </c:pt>
                <c:pt idx="956">
                  <c:v>10.285333333333281</c:v>
                </c:pt>
                <c:pt idx="957">
                  <c:v>10.293999999999947</c:v>
                </c:pt>
                <c:pt idx="958">
                  <c:v>10.302666666666614</c:v>
                </c:pt>
                <c:pt idx="959">
                  <c:v>10.31133333333328</c:v>
                </c:pt>
                <c:pt idx="960">
                  <c:v>10.319999999999947</c:v>
                </c:pt>
                <c:pt idx="961">
                  <c:v>10.328666666666614</c:v>
                </c:pt>
                <c:pt idx="962">
                  <c:v>10.33733333333328</c:v>
                </c:pt>
                <c:pt idx="963">
                  <c:v>10.345999999999947</c:v>
                </c:pt>
                <c:pt idx="964">
                  <c:v>10.354666666666613</c:v>
                </c:pt>
                <c:pt idx="965">
                  <c:v>10.36333333333328</c:v>
                </c:pt>
                <c:pt idx="966">
                  <c:v>10.371999999999947</c:v>
                </c:pt>
                <c:pt idx="967">
                  <c:v>10.380666666666613</c:v>
                </c:pt>
                <c:pt idx="968">
                  <c:v>10.38933333333328</c:v>
                </c:pt>
                <c:pt idx="969">
                  <c:v>10.397999999999946</c:v>
                </c:pt>
                <c:pt idx="970">
                  <c:v>10.406666666666613</c:v>
                </c:pt>
                <c:pt idx="971">
                  <c:v>10.41533333333328</c:v>
                </c:pt>
                <c:pt idx="972">
                  <c:v>10.423999999999946</c:v>
                </c:pt>
                <c:pt idx="973">
                  <c:v>10.432666666666613</c:v>
                </c:pt>
                <c:pt idx="974">
                  <c:v>10.441333333333279</c:v>
                </c:pt>
                <c:pt idx="975">
                  <c:v>10.449999999999946</c:v>
                </c:pt>
                <c:pt idx="976">
                  <c:v>10.458666666666613</c:v>
                </c:pt>
                <c:pt idx="977">
                  <c:v>10.467333333333279</c:v>
                </c:pt>
                <c:pt idx="978">
                  <c:v>10.475999999999946</c:v>
                </c:pt>
                <c:pt idx="979">
                  <c:v>10.484666666666612</c:v>
                </c:pt>
                <c:pt idx="980">
                  <c:v>10.493333333333279</c:v>
                </c:pt>
                <c:pt idx="981">
                  <c:v>10.501999999999946</c:v>
                </c:pt>
                <c:pt idx="982">
                  <c:v>10.510666666666612</c:v>
                </c:pt>
                <c:pt idx="983">
                  <c:v>10.519333333333279</c:v>
                </c:pt>
                <c:pt idx="984">
                  <c:v>10.527999999999945</c:v>
                </c:pt>
                <c:pt idx="985">
                  <c:v>10.536666666666612</c:v>
                </c:pt>
                <c:pt idx="986">
                  <c:v>10.545333333333279</c:v>
                </c:pt>
                <c:pt idx="987">
                  <c:v>10.553999999999945</c:v>
                </c:pt>
                <c:pt idx="988">
                  <c:v>10.562666666666612</c:v>
                </c:pt>
                <c:pt idx="989">
                  <c:v>10.571333333333278</c:v>
                </c:pt>
                <c:pt idx="990">
                  <c:v>10.579999999999945</c:v>
                </c:pt>
                <c:pt idx="991">
                  <c:v>10.588666666666612</c:v>
                </c:pt>
                <c:pt idx="992">
                  <c:v>10.597333333333278</c:v>
                </c:pt>
                <c:pt idx="993">
                  <c:v>10.605999999999945</c:v>
                </c:pt>
                <c:pt idx="994">
                  <c:v>10.614666666666611</c:v>
                </c:pt>
                <c:pt idx="995">
                  <c:v>10.623333333333278</c:v>
                </c:pt>
                <c:pt idx="996">
                  <c:v>10.631999999999945</c:v>
                </c:pt>
                <c:pt idx="997">
                  <c:v>10.640666666666611</c:v>
                </c:pt>
                <c:pt idx="998">
                  <c:v>10.649333333333278</c:v>
                </c:pt>
                <c:pt idx="999">
                  <c:v>10.657999999999944</c:v>
                </c:pt>
                <c:pt idx="1000">
                  <c:v>10.666666666666611</c:v>
                </c:pt>
                <c:pt idx="1001">
                  <c:v>10.675333333333278</c:v>
                </c:pt>
                <c:pt idx="1002">
                  <c:v>10.683999999999944</c:v>
                </c:pt>
                <c:pt idx="1003">
                  <c:v>10.692666666666611</c:v>
                </c:pt>
                <c:pt idx="1004">
                  <c:v>10.701333333333277</c:v>
                </c:pt>
                <c:pt idx="1005">
                  <c:v>10.709999999999944</c:v>
                </c:pt>
                <c:pt idx="1006">
                  <c:v>10.718666666666611</c:v>
                </c:pt>
                <c:pt idx="1007">
                  <c:v>10.727333333333277</c:v>
                </c:pt>
                <c:pt idx="1008">
                  <c:v>10.735999999999944</c:v>
                </c:pt>
                <c:pt idx="1009">
                  <c:v>10.74466666666661</c:v>
                </c:pt>
                <c:pt idx="1010">
                  <c:v>10.753333333333277</c:v>
                </c:pt>
                <c:pt idx="1011">
                  <c:v>10.761999999999944</c:v>
                </c:pt>
                <c:pt idx="1012">
                  <c:v>10.77066666666661</c:v>
                </c:pt>
                <c:pt idx="1013">
                  <c:v>10.779333333333277</c:v>
                </c:pt>
                <c:pt idx="1014">
                  <c:v>10.787999999999943</c:v>
                </c:pt>
                <c:pt idx="1015">
                  <c:v>10.79666666666661</c:v>
                </c:pt>
                <c:pt idx="1016">
                  <c:v>10.805333333333277</c:v>
                </c:pt>
                <c:pt idx="1017">
                  <c:v>10.813999999999943</c:v>
                </c:pt>
                <c:pt idx="1018">
                  <c:v>10.82266666666661</c:v>
                </c:pt>
                <c:pt idx="1019">
                  <c:v>10.831333333333276</c:v>
                </c:pt>
                <c:pt idx="1020">
                  <c:v>10.839999999999943</c:v>
                </c:pt>
                <c:pt idx="1021">
                  <c:v>10.84866666666661</c:v>
                </c:pt>
                <c:pt idx="1022">
                  <c:v>10.857333333333276</c:v>
                </c:pt>
                <c:pt idx="1023">
                  <c:v>10.865999999999943</c:v>
                </c:pt>
                <c:pt idx="1024">
                  <c:v>10.874666666666609</c:v>
                </c:pt>
                <c:pt idx="1025">
                  <c:v>10.883333333333276</c:v>
                </c:pt>
                <c:pt idx="1026">
                  <c:v>10.891999999999943</c:v>
                </c:pt>
                <c:pt idx="1027">
                  <c:v>10.900666666666609</c:v>
                </c:pt>
                <c:pt idx="1028">
                  <c:v>10.909333333333276</c:v>
                </c:pt>
                <c:pt idx="1029">
                  <c:v>10.917999999999942</c:v>
                </c:pt>
                <c:pt idx="1030">
                  <c:v>10.926666666666609</c:v>
                </c:pt>
                <c:pt idx="1031">
                  <c:v>10.935333333333276</c:v>
                </c:pt>
                <c:pt idx="1032">
                  <c:v>10.943999999999942</c:v>
                </c:pt>
                <c:pt idx="1033">
                  <c:v>10.952666666666609</c:v>
                </c:pt>
                <c:pt idx="1034">
                  <c:v>10.961333333333275</c:v>
                </c:pt>
                <c:pt idx="1035">
                  <c:v>10.969999999999942</c:v>
                </c:pt>
                <c:pt idx="1036">
                  <c:v>10.978666666666609</c:v>
                </c:pt>
                <c:pt idx="1037">
                  <c:v>10.987333333333275</c:v>
                </c:pt>
                <c:pt idx="1038">
                  <c:v>10.995999999999942</c:v>
                </c:pt>
                <c:pt idx="1039">
                  <c:v>11.004666666666608</c:v>
                </c:pt>
                <c:pt idx="1040">
                  <c:v>11.013333333333275</c:v>
                </c:pt>
                <c:pt idx="1041">
                  <c:v>11.021999999999942</c:v>
                </c:pt>
                <c:pt idx="1042">
                  <c:v>11.030666666666608</c:v>
                </c:pt>
                <c:pt idx="1043">
                  <c:v>11.039333333333275</c:v>
                </c:pt>
                <c:pt idx="1044">
                  <c:v>11.047999999999941</c:v>
                </c:pt>
                <c:pt idx="1045">
                  <c:v>11.056666666666608</c:v>
                </c:pt>
                <c:pt idx="1046">
                  <c:v>11.065333333333275</c:v>
                </c:pt>
                <c:pt idx="1047">
                  <c:v>11.073999999999941</c:v>
                </c:pt>
                <c:pt idx="1048">
                  <c:v>11.082666666666608</c:v>
                </c:pt>
                <c:pt idx="1049">
                  <c:v>11.091333333333274</c:v>
                </c:pt>
                <c:pt idx="1050">
                  <c:v>11.099999999999941</c:v>
                </c:pt>
                <c:pt idx="1051">
                  <c:v>11.108666666666608</c:v>
                </c:pt>
                <c:pt idx="1052">
                  <c:v>11.117333333333274</c:v>
                </c:pt>
                <c:pt idx="1053">
                  <c:v>11.125999999999941</c:v>
                </c:pt>
                <c:pt idx="1054">
                  <c:v>11.134666666666607</c:v>
                </c:pt>
                <c:pt idx="1055">
                  <c:v>11.143333333333274</c:v>
                </c:pt>
                <c:pt idx="1056">
                  <c:v>11.151999999999941</c:v>
                </c:pt>
                <c:pt idx="1057">
                  <c:v>11.160666666666607</c:v>
                </c:pt>
                <c:pt idx="1058">
                  <c:v>11.169333333333274</c:v>
                </c:pt>
                <c:pt idx="1059">
                  <c:v>11.17799999999994</c:v>
                </c:pt>
                <c:pt idx="1060">
                  <c:v>11.186666666666607</c:v>
                </c:pt>
                <c:pt idx="1061">
                  <c:v>11.195333333333274</c:v>
                </c:pt>
                <c:pt idx="1062">
                  <c:v>11.20399999999994</c:v>
                </c:pt>
                <c:pt idx="1063">
                  <c:v>11.212666666666607</c:v>
                </c:pt>
                <c:pt idx="1064">
                  <c:v>11.221333333333273</c:v>
                </c:pt>
                <c:pt idx="1065">
                  <c:v>11.22999999999994</c:v>
                </c:pt>
                <c:pt idx="1066">
                  <c:v>11.238666666666607</c:v>
                </c:pt>
                <c:pt idx="1067">
                  <c:v>11.247333333333273</c:v>
                </c:pt>
                <c:pt idx="1068">
                  <c:v>11.25599999999994</c:v>
                </c:pt>
                <c:pt idx="1069">
                  <c:v>11.264666666666606</c:v>
                </c:pt>
                <c:pt idx="1070">
                  <c:v>11.273333333333273</c:v>
                </c:pt>
                <c:pt idx="1071">
                  <c:v>11.28199999999994</c:v>
                </c:pt>
                <c:pt idx="1072">
                  <c:v>11.290666666666606</c:v>
                </c:pt>
                <c:pt idx="1073">
                  <c:v>11.299333333333273</c:v>
                </c:pt>
                <c:pt idx="1074">
                  <c:v>11.307999999999939</c:v>
                </c:pt>
                <c:pt idx="1075">
                  <c:v>11.316666666666606</c:v>
                </c:pt>
                <c:pt idx="1076">
                  <c:v>11.325333333333273</c:v>
                </c:pt>
                <c:pt idx="1077">
                  <c:v>11.333999999999939</c:v>
                </c:pt>
                <c:pt idx="1078">
                  <c:v>11.342666666666606</c:v>
                </c:pt>
                <c:pt idx="1079">
                  <c:v>11.351333333333272</c:v>
                </c:pt>
                <c:pt idx="1080">
                  <c:v>11.359999999999939</c:v>
                </c:pt>
                <c:pt idx="1081">
                  <c:v>11.368666666666606</c:v>
                </c:pt>
                <c:pt idx="1082">
                  <c:v>11.377333333333272</c:v>
                </c:pt>
                <c:pt idx="1083">
                  <c:v>11.385999999999939</c:v>
                </c:pt>
                <c:pt idx="1084">
                  <c:v>11.394666666666605</c:v>
                </c:pt>
                <c:pt idx="1085">
                  <c:v>11.403333333333272</c:v>
                </c:pt>
                <c:pt idx="1086">
                  <c:v>11.411999999999939</c:v>
                </c:pt>
                <c:pt idx="1087">
                  <c:v>11.420666666666605</c:v>
                </c:pt>
                <c:pt idx="1088">
                  <c:v>11.429333333333272</c:v>
                </c:pt>
                <c:pt idx="1089">
                  <c:v>11.437999999999938</c:v>
                </c:pt>
                <c:pt idx="1090">
                  <c:v>11.446666666666605</c:v>
                </c:pt>
                <c:pt idx="1091">
                  <c:v>11.455333333333272</c:v>
                </c:pt>
                <c:pt idx="1092">
                  <c:v>11.463999999999938</c:v>
                </c:pt>
                <c:pt idx="1093">
                  <c:v>11.472666666666605</c:v>
                </c:pt>
                <c:pt idx="1094">
                  <c:v>11.481333333333271</c:v>
                </c:pt>
                <c:pt idx="1095">
                  <c:v>11.489999999999938</c:v>
                </c:pt>
                <c:pt idx="1096">
                  <c:v>11.498666666666605</c:v>
                </c:pt>
                <c:pt idx="1097">
                  <c:v>11.507333333333271</c:v>
                </c:pt>
                <c:pt idx="1098">
                  <c:v>11.515999999999938</c:v>
                </c:pt>
                <c:pt idx="1099">
                  <c:v>11.524666666666604</c:v>
                </c:pt>
                <c:pt idx="1100">
                  <c:v>11.533333333333271</c:v>
                </c:pt>
                <c:pt idx="1101">
                  <c:v>11.541999999999938</c:v>
                </c:pt>
                <c:pt idx="1102">
                  <c:v>11.550666666666604</c:v>
                </c:pt>
                <c:pt idx="1103">
                  <c:v>11.559333333333271</c:v>
                </c:pt>
                <c:pt idx="1104">
                  <c:v>11.567999999999937</c:v>
                </c:pt>
                <c:pt idx="1105">
                  <c:v>11.576666666666604</c:v>
                </c:pt>
                <c:pt idx="1106">
                  <c:v>11.585333333333271</c:v>
                </c:pt>
                <c:pt idx="1107">
                  <c:v>11.593999999999937</c:v>
                </c:pt>
                <c:pt idx="1108">
                  <c:v>11.602666666666604</c:v>
                </c:pt>
                <c:pt idx="1109">
                  <c:v>11.61133333333327</c:v>
                </c:pt>
                <c:pt idx="1110">
                  <c:v>11.619999999999937</c:v>
                </c:pt>
                <c:pt idx="1111">
                  <c:v>11.628666666666604</c:v>
                </c:pt>
                <c:pt idx="1112">
                  <c:v>11.63733333333327</c:v>
                </c:pt>
                <c:pt idx="1113">
                  <c:v>11.645999999999937</c:v>
                </c:pt>
                <c:pt idx="1114">
                  <c:v>11.654666666666603</c:v>
                </c:pt>
                <c:pt idx="1115">
                  <c:v>11.66333333333327</c:v>
                </c:pt>
                <c:pt idx="1116">
                  <c:v>11.671999999999937</c:v>
                </c:pt>
                <c:pt idx="1117">
                  <c:v>11.680666666666603</c:v>
                </c:pt>
                <c:pt idx="1118">
                  <c:v>11.68933333333327</c:v>
                </c:pt>
                <c:pt idx="1119">
                  <c:v>11.697999999999936</c:v>
                </c:pt>
                <c:pt idx="1120">
                  <c:v>11.706666666666603</c:v>
                </c:pt>
                <c:pt idx="1121">
                  <c:v>11.71533333333327</c:v>
                </c:pt>
                <c:pt idx="1122">
                  <c:v>11.723999999999936</c:v>
                </c:pt>
                <c:pt idx="1123">
                  <c:v>11.732666666666603</c:v>
                </c:pt>
                <c:pt idx="1124">
                  <c:v>11.741333333333269</c:v>
                </c:pt>
                <c:pt idx="1125">
                  <c:v>11.749999999999936</c:v>
                </c:pt>
                <c:pt idx="1126">
                  <c:v>11.758666666666603</c:v>
                </c:pt>
                <c:pt idx="1127">
                  <c:v>11.767333333333269</c:v>
                </c:pt>
                <c:pt idx="1128">
                  <c:v>11.775999999999936</c:v>
                </c:pt>
                <c:pt idx="1129">
                  <c:v>11.784666666666602</c:v>
                </c:pt>
                <c:pt idx="1130">
                  <c:v>11.793333333333269</c:v>
                </c:pt>
                <c:pt idx="1131">
                  <c:v>11.801999999999936</c:v>
                </c:pt>
                <c:pt idx="1132">
                  <c:v>11.810666666666602</c:v>
                </c:pt>
                <c:pt idx="1133">
                  <c:v>11.819333333333269</c:v>
                </c:pt>
                <c:pt idx="1134">
                  <c:v>11.827999999999935</c:v>
                </c:pt>
                <c:pt idx="1135">
                  <c:v>11.836666666666602</c:v>
                </c:pt>
                <c:pt idx="1136">
                  <c:v>11.845333333333269</c:v>
                </c:pt>
                <c:pt idx="1137">
                  <c:v>11.853999999999935</c:v>
                </c:pt>
                <c:pt idx="1138">
                  <c:v>11.862666666666602</c:v>
                </c:pt>
                <c:pt idx="1139">
                  <c:v>11.871333333333268</c:v>
                </c:pt>
                <c:pt idx="1140">
                  <c:v>11.879999999999935</c:v>
                </c:pt>
                <c:pt idx="1141">
                  <c:v>11.888666666666602</c:v>
                </c:pt>
                <c:pt idx="1142">
                  <c:v>11.897333333333268</c:v>
                </c:pt>
                <c:pt idx="1143">
                  <c:v>11.905999999999935</c:v>
                </c:pt>
                <c:pt idx="1144">
                  <c:v>11.914666666666601</c:v>
                </c:pt>
                <c:pt idx="1145">
                  <c:v>11.923333333333268</c:v>
                </c:pt>
                <c:pt idx="1146">
                  <c:v>11.931999999999935</c:v>
                </c:pt>
                <c:pt idx="1147">
                  <c:v>11.940666666666601</c:v>
                </c:pt>
                <c:pt idx="1148">
                  <c:v>11.949333333333268</c:v>
                </c:pt>
                <c:pt idx="1149">
                  <c:v>11.957999999999934</c:v>
                </c:pt>
                <c:pt idx="1150">
                  <c:v>11.966666666666601</c:v>
                </c:pt>
                <c:pt idx="1151">
                  <c:v>11.975333333333268</c:v>
                </c:pt>
                <c:pt idx="1152">
                  <c:v>11.983999999999934</c:v>
                </c:pt>
                <c:pt idx="1153">
                  <c:v>11.992666666666601</c:v>
                </c:pt>
                <c:pt idx="1154">
                  <c:v>12.001333333333267</c:v>
                </c:pt>
                <c:pt idx="1155">
                  <c:v>12.009999999999934</c:v>
                </c:pt>
                <c:pt idx="1156">
                  <c:v>12.018666666666601</c:v>
                </c:pt>
                <c:pt idx="1157">
                  <c:v>12.027333333333267</c:v>
                </c:pt>
                <c:pt idx="1158">
                  <c:v>12.035999999999934</c:v>
                </c:pt>
                <c:pt idx="1159">
                  <c:v>12.0446666666666</c:v>
                </c:pt>
                <c:pt idx="1160">
                  <c:v>12.053333333333267</c:v>
                </c:pt>
                <c:pt idx="1161">
                  <c:v>12.061999999999934</c:v>
                </c:pt>
                <c:pt idx="1162">
                  <c:v>12.0706666666666</c:v>
                </c:pt>
                <c:pt idx="1163">
                  <c:v>12.079333333333267</c:v>
                </c:pt>
                <c:pt idx="1164">
                  <c:v>12.087999999999933</c:v>
                </c:pt>
                <c:pt idx="1165">
                  <c:v>12.0966666666666</c:v>
                </c:pt>
                <c:pt idx="1166">
                  <c:v>12.105333333333267</c:v>
                </c:pt>
                <c:pt idx="1167">
                  <c:v>12.113999999999933</c:v>
                </c:pt>
                <c:pt idx="1168">
                  <c:v>12.1226666666666</c:v>
                </c:pt>
                <c:pt idx="1169">
                  <c:v>12.131333333333266</c:v>
                </c:pt>
                <c:pt idx="1170">
                  <c:v>12.139999999999933</c:v>
                </c:pt>
                <c:pt idx="1171">
                  <c:v>12.1486666666666</c:v>
                </c:pt>
                <c:pt idx="1172">
                  <c:v>12.157333333333266</c:v>
                </c:pt>
                <c:pt idx="1173">
                  <c:v>12.165999999999933</c:v>
                </c:pt>
                <c:pt idx="1174">
                  <c:v>12.174666666666599</c:v>
                </c:pt>
                <c:pt idx="1175">
                  <c:v>12.183333333333266</c:v>
                </c:pt>
                <c:pt idx="1176">
                  <c:v>12.191999999999933</c:v>
                </c:pt>
                <c:pt idx="1177">
                  <c:v>12.200666666666599</c:v>
                </c:pt>
                <c:pt idx="1178">
                  <c:v>12.209333333333266</c:v>
                </c:pt>
                <c:pt idx="1179">
                  <c:v>12.217999999999932</c:v>
                </c:pt>
                <c:pt idx="1180">
                  <c:v>12.226666666666599</c:v>
                </c:pt>
                <c:pt idx="1181">
                  <c:v>12.235333333333266</c:v>
                </c:pt>
                <c:pt idx="1182">
                  <c:v>12.243999999999932</c:v>
                </c:pt>
                <c:pt idx="1183">
                  <c:v>12.252666666666599</c:v>
                </c:pt>
                <c:pt idx="1184">
                  <c:v>12.261333333333265</c:v>
                </c:pt>
                <c:pt idx="1185">
                  <c:v>12.269999999999932</c:v>
                </c:pt>
                <c:pt idx="1186">
                  <c:v>12.278666666666599</c:v>
                </c:pt>
                <c:pt idx="1187">
                  <c:v>12.287333333333265</c:v>
                </c:pt>
                <c:pt idx="1188">
                  <c:v>12.295999999999932</c:v>
                </c:pt>
                <c:pt idx="1189">
                  <c:v>12.304666666666598</c:v>
                </c:pt>
                <c:pt idx="1190">
                  <c:v>12.313333333333265</c:v>
                </c:pt>
                <c:pt idx="1191">
                  <c:v>12.321999999999932</c:v>
                </c:pt>
                <c:pt idx="1192">
                  <c:v>12.330666666666598</c:v>
                </c:pt>
                <c:pt idx="1193">
                  <c:v>12.339333333333265</c:v>
                </c:pt>
                <c:pt idx="1194">
                  <c:v>12.347999999999931</c:v>
                </c:pt>
                <c:pt idx="1195">
                  <c:v>12.356666666666598</c:v>
                </c:pt>
                <c:pt idx="1196">
                  <c:v>12.365333333333265</c:v>
                </c:pt>
                <c:pt idx="1197">
                  <c:v>12.373999999999931</c:v>
                </c:pt>
                <c:pt idx="1198">
                  <c:v>12.382666666666598</c:v>
                </c:pt>
                <c:pt idx="1199">
                  <c:v>12.391333333333264</c:v>
                </c:pt>
                <c:pt idx="1200">
                  <c:v>12.399999999999931</c:v>
                </c:pt>
                <c:pt idx="1201">
                  <c:v>12.408666666666598</c:v>
                </c:pt>
                <c:pt idx="1202">
                  <c:v>12.417333333333264</c:v>
                </c:pt>
                <c:pt idx="1203">
                  <c:v>12.425999999999931</c:v>
                </c:pt>
                <c:pt idx="1204">
                  <c:v>12.434666666666597</c:v>
                </c:pt>
                <c:pt idx="1205">
                  <c:v>12.443333333333264</c:v>
                </c:pt>
                <c:pt idx="1206">
                  <c:v>12.451999999999931</c:v>
                </c:pt>
                <c:pt idx="1207">
                  <c:v>12.460666666666597</c:v>
                </c:pt>
                <c:pt idx="1208">
                  <c:v>12.469333333333264</c:v>
                </c:pt>
                <c:pt idx="1209">
                  <c:v>12.47799999999993</c:v>
                </c:pt>
                <c:pt idx="1210">
                  <c:v>12.486666666666597</c:v>
                </c:pt>
                <c:pt idx="1211">
                  <c:v>12.495333333333264</c:v>
                </c:pt>
                <c:pt idx="1212">
                  <c:v>12.50399999999993</c:v>
                </c:pt>
                <c:pt idx="1213">
                  <c:v>12.512666666666597</c:v>
                </c:pt>
                <c:pt idx="1214">
                  <c:v>12.521333333333263</c:v>
                </c:pt>
                <c:pt idx="1215">
                  <c:v>12.52999999999993</c:v>
                </c:pt>
                <c:pt idx="1216">
                  <c:v>12.538666666666597</c:v>
                </c:pt>
                <c:pt idx="1217">
                  <c:v>12.547333333333263</c:v>
                </c:pt>
                <c:pt idx="1218">
                  <c:v>12.55599999999993</c:v>
                </c:pt>
                <c:pt idx="1219">
                  <c:v>12.564666666666596</c:v>
                </c:pt>
                <c:pt idx="1220">
                  <c:v>12.573333333333263</c:v>
                </c:pt>
                <c:pt idx="1221">
                  <c:v>12.58199999999993</c:v>
                </c:pt>
                <c:pt idx="1222">
                  <c:v>12.590666666666596</c:v>
                </c:pt>
                <c:pt idx="1223">
                  <c:v>12.599333333333263</c:v>
                </c:pt>
                <c:pt idx="1224">
                  <c:v>12.607999999999929</c:v>
                </c:pt>
                <c:pt idx="1225">
                  <c:v>12.616666666666596</c:v>
                </c:pt>
                <c:pt idx="1226">
                  <c:v>12.625333333333263</c:v>
                </c:pt>
                <c:pt idx="1227">
                  <c:v>12.633999999999929</c:v>
                </c:pt>
                <c:pt idx="1228">
                  <c:v>12.642666666666596</c:v>
                </c:pt>
                <c:pt idx="1229">
                  <c:v>12.651333333333262</c:v>
                </c:pt>
                <c:pt idx="1230">
                  <c:v>12.659999999999929</c:v>
                </c:pt>
                <c:pt idx="1231">
                  <c:v>12.668666666666596</c:v>
                </c:pt>
                <c:pt idx="1232">
                  <c:v>12.677333333333262</c:v>
                </c:pt>
                <c:pt idx="1233">
                  <c:v>12.685999999999929</c:v>
                </c:pt>
                <c:pt idx="1234">
                  <c:v>12.694666666666595</c:v>
                </c:pt>
                <c:pt idx="1235">
                  <c:v>12.703333333333262</c:v>
                </c:pt>
                <c:pt idx="1236">
                  <c:v>12.711999999999929</c:v>
                </c:pt>
                <c:pt idx="1237">
                  <c:v>12.720666666666595</c:v>
                </c:pt>
                <c:pt idx="1238">
                  <c:v>12.729333333333262</c:v>
                </c:pt>
                <c:pt idx="1239">
                  <c:v>12.737999999999928</c:v>
                </c:pt>
                <c:pt idx="1240">
                  <c:v>12.746666666666595</c:v>
                </c:pt>
                <c:pt idx="1241">
                  <c:v>12.755333333333262</c:v>
                </c:pt>
                <c:pt idx="1242">
                  <c:v>12.763999999999928</c:v>
                </c:pt>
                <c:pt idx="1243">
                  <c:v>12.772666666666595</c:v>
                </c:pt>
                <c:pt idx="1244">
                  <c:v>12.781333333333261</c:v>
                </c:pt>
                <c:pt idx="1245">
                  <c:v>12.789999999999928</c:v>
                </c:pt>
                <c:pt idx="1246">
                  <c:v>12.798666666666595</c:v>
                </c:pt>
                <c:pt idx="1247">
                  <c:v>12.807333333333261</c:v>
                </c:pt>
                <c:pt idx="1248">
                  <c:v>12.815999999999928</c:v>
                </c:pt>
                <c:pt idx="1249">
                  <c:v>12.824666666666594</c:v>
                </c:pt>
                <c:pt idx="1250">
                  <c:v>12.833333333333261</c:v>
                </c:pt>
                <c:pt idx="1251">
                  <c:v>12.841999999999928</c:v>
                </c:pt>
                <c:pt idx="1252">
                  <c:v>12.850666666666594</c:v>
                </c:pt>
                <c:pt idx="1253">
                  <c:v>12.859333333333261</c:v>
                </c:pt>
                <c:pt idx="1254">
                  <c:v>12.867999999999927</c:v>
                </c:pt>
                <c:pt idx="1255">
                  <c:v>12.876666666666594</c:v>
                </c:pt>
                <c:pt idx="1256">
                  <c:v>12.885333333333261</c:v>
                </c:pt>
                <c:pt idx="1257">
                  <c:v>12.893999999999927</c:v>
                </c:pt>
                <c:pt idx="1258">
                  <c:v>12.902666666666594</c:v>
                </c:pt>
                <c:pt idx="1259">
                  <c:v>12.91133333333326</c:v>
                </c:pt>
                <c:pt idx="1260">
                  <c:v>12.919999999999927</c:v>
                </c:pt>
                <c:pt idx="1261">
                  <c:v>12.928666666666594</c:v>
                </c:pt>
                <c:pt idx="1262">
                  <c:v>12.93733333333326</c:v>
                </c:pt>
                <c:pt idx="1263">
                  <c:v>12.945999999999927</c:v>
                </c:pt>
                <c:pt idx="1264">
                  <c:v>12.954666666666593</c:v>
                </c:pt>
                <c:pt idx="1265">
                  <c:v>12.96333333333326</c:v>
                </c:pt>
                <c:pt idx="1266">
                  <c:v>12.971999999999927</c:v>
                </c:pt>
                <c:pt idx="1267">
                  <c:v>12.980666666666593</c:v>
                </c:pt>
                <c:pt idx="1268">
                  <c:v>12.98933333333326</c:v>
                </c:pt>
                <c:pt idx="1269">
                  <c:v>12.997999999999927</c:v>
                </c:pt>
                <c:pt idx="1270">
                  <c:v>13.006666666666593</c:v>
                </c:pt>
                <c:pt idx="1271">
                  <c:v>13.01533333333326</c:v>
                </c:pt>
                <c:pt idx="1272">
                  <c:v>13.023999999999926</c:v>
                </c:pt>
                <c:pt idx="1273">
                  <c:v>13.032666666666593</c:v>
                </c:pt>
                <c:pt idx="1274">
                  <c:v>13.04133333333326</c:v>
                </c:pt>
                <c:pt idx="1275">
                  <c:v>13.049999999999926</c:v>
                </c:pt>
                <c:pt idx="1276">
                  <c:v>13.058666666666593</c:v>
                </c:pt>
                <c:pt idx="1277">
                  <c:v>13.067333333333259</c:v>
                </c:pt>
                <c:pt idx="1278">
                  <c:v>13.075999999999926</c:v>
                </c:pt>
                <c:pt idx="1279">
                  <c:v>13.084666666666593</c:v>
                </c:pt>
                <c:pt idx="1280">
                  <c:v>13.093333333333259</c:v>
                </c:pt>
                <c:pt idx="1281">
                  <c:v>13.101999999999926</c:v>
                </c:pt>
                <c:pt idx="1282">
                  <c:v>13.110666666666592</c:v>
                </c:pt>
                <c:pt idx="1283">
                  <c:v>13.119333333333259</c:v>
                </c:pt>
                <c:pt idx="1284">
                  <c:v>13.127999999999926</c:v>
                </c:pt>
                <c:pt idx="1285">
                  <c:v>13.136666666666592</c:v>
                </c:pt>
                <c:pt idx="1286">
                  <c:v>13.145333333333259</c:v>
                </c:pt>
                <c:pt idx="1287">
                  <c:v>13.153999999999925</c:v>
                </c:pt>
                <c:pt idx="1288">
                  <c:v>13.162666666666592</c:v>
                </c:pt>
                <c:pt idx="1289">
                  <c:v>13.171333333333259</c:v>
                </c:pt>
                <c:pt idx="1290">
                  <c:v>13.179999999999925</c:v>
                </c:pt>
                <c:pt idx="1291">
                  <c:v>13.188666666666592</c:v>
                </c:pt>
                <c:pt idx="1292">
                  <c:v>13.197333333333258</c:v>
                </c:pt>
                <c:pt idx="1293">
                  <c:v>13.205999999999925</c:v>
                </c:pt>
                <c:pt idx="1294">
                  <c:v>13.214666666666592</c:v>
                </c:pt>
                <c:pt idx="1295">
                  <c:v>13.223333333333258</c:v>
                </c:pt>
                <c:pt idx="1296">
                  <c:v>13.231999999999925</c:v>
                </c:pt>
                <c:pt idx="1297">
                  <c:v>13.240666666666591</c:v>
                </c:pt>
                <c:pt idx="1298">
                  <c:v>13.249333333333258</c:v>
                </c:pt>
                <c:pt idx="1299">
                  <c:v>13.257999999999925</c:v>
                </c:pt>
                <c:pt idx="1300">
                  <c:v>13.266666666666591</c:v>
                </c:pt>
                <c:pt idx="1301">
                  <c:v>13.275333333333258</c:v>
                </c:pt>
                <c:pt idx="1302">
                  <c:v>13.283999999999924</c:v>
                </c:pt>
                <c:pt idx="1303">
                  <c:v>13.292666666666591</c:v>
                </c:pt>
                <c:pt idx="1304">
                  <c:v>13.301333333333258</c:v>
                </c:pt>
                <c:pt idx="1305">
                  <c:v>13.309999999999924</c:v>
                </c:pt>
                <c:pt idx="1306">
                  <c:v>13.318666666666591</c:v>
                </c:pt>
                <c:pt idx="1307">
                  <c:v>13.327333333333257</c:v>
                </c:pt>
                <c:pt idx="1308">
                  <c:v>13.335999999999924</c:v>
                </c:pt>
                <c:pt idx="1309">
                  <c:v>13.344666666666591</c:v>
                </c:pt>
                <c:pt idx="1310">
                  <c:v>13.353333333333257</c:v>
                </c:pt>
                <c:pt idx="1311">
                  <c:v>13.361999999999924</c:v>
                </c:pt>
                <c:pt idx="1312">
                  <c:v>13.37066666666659</c:v>
                </c:pt>
                <c:pt idx="1313">
                  <c:v>13.379333333333257</c:v>
                </c:pt>
                <c:pt idx="1314">
                  <c:v>13.387999999999924</c:v>
                </c:pt>
                <c:pt idx="1315">
                  <c:v>13.39666666666659</c:v>
                </c:pt>
                <c:pt idx="1316">
                  <c:v>13.405333333333257</c:v>
                </c:pt>
                <c:pt idx="1317">
                  <c:v>13.413999999999923</c:v>
                </c:pt>
                <c:pt idx="1318">
                  <c:v>13.42266666666659</c:v>
                </c:pt>
                <c:pt idx="1319">
                  <c:v>13.431333333333257</c:v>
                </c:pt>
                <c:pt idx="1320">
                  <c:v>13.439999999999923</c:v>
                </c:pt>
                <c:pt idx="1321">
                  <c:v>13.44866666666659</c:v>
                </c:pt>
                <c:pt idx="1322">
                  <c:v>13.457333333333256</c:v>
                </c:pt>
                <c:pt idx="1323">
                  <c:v>13.465999999999923</c:v>
                </c:pt>
                <c:pt idx="1324">
                  <c:v>13.47466666666659</c:v>
                </c:pt>
                <c:pt idx="1325">
                  <c:v>13.483333333333256</c:v>
                </c:pt>
                <c:pt idx="1326">
                  <c:v>13.491999999999923</c:v>
                </c:pt>
                <c:pt idx="1327">
                  <c:v>13.500666666666589</c:v>
                </c:pt>
                <c:pt idx="1328">
                  <c:v>13.509333333333256</c:v>
                </c:pt>
                <c:pt idx="1329">
                  <c:v>13.517999999999923</c:v>
                </c:pt>
                <c:pt idx="1330">
                  <c:v>13.526666666666589</c:v>
                </c:pt>
                <c:pt idx="1331">
                  <c:v>13.535333333333256</c:v>
                </c:pt>
                <c:pt idx="1332">
                  <c:v>13.543999999999922</c:v>
                </c:pt>
                <c:pt idx="1333">
                  <c:v>13.552666666666589</c:v>
                </c:pt>
                <c:pt idx="1334">
                  <c:v>13.561333333333256</c:v>
                </c:pt>
                <c:pt idx="1335">
                  <c:v>13.569999999999922</c:v>
                </c:pt>
                <c:pt idx="1336">
                  <c:v>13.578666666666589</c:v>
                </c:pt>
                <c:pt idx="1337">
                  <c:v>13.587333333333255</c:v>
                </c:pt>
                <c:pt idx="1338">
                  <c:v>13.595999999999922</c:v>
                </c:pt>
                <c:pt idx="1339">
                  <c:v>13.604666666666589</c:v>
                </c:pt>
                <c:pt idx="1340">
                  <c:v>13.613333333333255</c:v>
                </c:pt>
                <c:pt idx="1341">
                  <c:v>13.621999999999922</c:v>
                </c:pt>
                <c:pt idx="1342">
                  <c:v>13.630666666666588</c:v>
                </c:pt>
                <c:pt idx="1343">
                  <c:v>13.639333333333255</c:v>
                </c:pt>
                <c:pt idx="1344">
                  <c:v>13.647999999999922</c:v>
                </c:pt>
                <c:pt idx="1345">
                  <c:v>13.656666666666588</c:v>
                </c:pt>
                <c:pt idx="1346">
                  <c:v>13.665333333333255</c:v>
                </c:pt>
                <c:pt idx="1347">
                  <c:v>13.673999999999921</c:v>
                </c:pt>
                <c:pt idx="1348">
                  <c:v>13.682666666666588</c:v>
                </c:pt>
                <c:pt idx="1349">
                  <c:v>13.691333333333255</c:v>
                </c:pt>
                <c:pt idx="1350">
                  <c:v>13.699999999999921</c:v>
                </c:pt>
                <c:pt idx="1351">
                  <c:v>13.708666666666588</c:v>
                </c:pt>
                <c:pt idx="1352">
                  <c:v>13.717333333333254</c:v>
                </c:pt>
                <c:pt idx="1353">
                  <c:v>13.725999999999921</c:v>
                </c:pt>
                <c:pt idx="1354">
                  <c:v>13.734666666666588</c:v>
                </c:pt>
                <c:pt idx="1355">
                  <c:v>13.743333333333254</c:v>
                </c:pt>
                <c:pt idx="1356">
                  <c:v>13.751999999999921</c:v>
                </c:pt>
                <c:pt idx="1357">
                  <c:v>13.760666666666587</c:v>
                </c:pt>
                <c:pt idx="1358">
                  <c:v>13.769333333333254</c:v>
                </c:pt>
                <c:pt idx="1359">
                  <c:v>13.777999999999921</c:v>
                </c:pt>
                <c:pt idx="1360">
                  <c:v>13.786666666666587</c:v>
                </c:pt>
                <c:pt idx="1361">
                  <c:v>13.795333333333254</c:v>
                </c:pt>
                <c:pt idx="1362">
                  <c:v>13.80399999999992</c:v>
                </c:pt>
                <c:pt idx="1363">
                  <c:v>13.812666666666587</c:v>
                </c:pt>
                <c:pt idx="1364">
                  <c:v>13.821333333333254</c:v>
                </c:pt>
                <c:pt idx="1365">
                  <c:v>13.82999999999992</c:v>
                </c:pt>
                <c:pt idx="1366">
                  <c:v>13.838666666666587</c:v>
                </c:pt>
                <c:pt idx="1367">
                  <c:v>13.847333333333253</c:v>
                </c:pt>
                <c:pt idx="1368">
                  <c:v>13.85599999999992</c:v>
                </c:pt>
                <c:pt idx="1369">
                  <c:v>13.864666666666587</c:v>
                </c:pt>
                <c:pt idx="1370">
                  <c:v>13.873333333333253</c:v>
                </c:pt>
                <c:pt idx="1371">
                  <c:v>13.88199999999992</c:v>
                </c:pt>
                <c:pt idx="1372">
                  <c:v>13.890666666666586</c:v>
                </c:pt>
                <c:pt idx="1373">
                  <c:v>13.899333333333253</c:v>
                </c:pt>
                <c:pt idx="1374">
                  <c:v>13.90799999999992</c:v>
                </c:pt>
                <c:pt idx="1375">
                  <c:v>13.916666666666586</c:v>
                </c:pt>
                <c:pt idx="1376">
                  <c:v>13.925333333333253</c:v>
                </c:pt>
                <c:pt idx="1377">
                  <c:v>13.933999999999919</c:v>
                </c:pt>
                <c:pt idx="1378">
                  <c:v>13.942666666666586</c:v>
                </c:pt>
                <c:pt idx="1379">
                  <c:v>13.951333333333253</c:v>
                </c:pt>
                <c:pt idx="1380">
                  <c:v>13.959999999999919</c:v>
                </c:pt>
                <c:pt idx="1381">
                  <c:v>13.968666666666586</c:v>
                </c:pt>
                <c:pt idx="1382">
                  <c:v>13.977333333333252</c:v>
                </c:pt>
                <c:pt idx="1383">
                  <c:v>13.985999999999919</c:v>
                </c:pt>
                <c:pt idx="1384">
                  <c:v>13.994666666666586</c:v>
                </c:pt>
                <c:pt idx="1385">
                  <c:v>14.003333333333252</c:v>
                </c:pt>
                <c:pt idx="1386">
                  <c:v>14.011999999999919</c:v>
                </c:pt>
                <c:pt idx="1387">
                  <c:v>14.020666666666585</c:v>
                </c:pt>
                <c:pt idx="1388">
                  <c:v>14.029333333333252</c:v>
                </c:pt>
                <c:pt idx="1389">
                  <c:v>14.037999999999919</c:v>
                </c:pt>
                <c:pt idx="1390">
                  <c:v>14.046666666666585</c:v>
                </c:pt>
                <c:pt idx="1391">
                  <c:v>14.055333333333252</c:v>
                </c:pt>
                <c:pt idx="1392">
                  <c:v>14.063999999999918</c:v>
                </c:pt>
                <c:pt idx="1393">
                  <c:v>14.072666666666585</c:v>
                </c:pt>
                <c:pt idx="1394">
                  <c:v>14.081333333333252</c:v>
                </c:pt>
                <c:pt idx="1395">
                  <c:v>14.089999999999918</c:v>
                </c:pt>
                <c:pt idx="1396">
                  <c:v>14.098666666666585</c:v>
                </c:pt>
                <c:pt idx="1397">
                  <c:v>14.107333333333251</c:v>
                </c:pt>
                <c:pt idx="1398">
                  <c:v>14.115999999999918</c:v>
                </c:pt>
                <c:pt idx="1399">
                  <c:v>14.124666666666585</c:v>
                </c:pt>
                <c:pt idx="1400">
                  <c:v>14.133333333333251</c:v>
                </c:pt>
                <c:pt idx="1401">
                  <c:v>14.141999999999918</c:v>
                </c:pt>
                <c:pt idx="1402">
                  <c:v>14.150666666666584</c:v>
                </c:pt>
                <c:pt idx="1403">
                  <c:v>14.159333333333251</c:v>
                </c:pt>
                <c:pt idx="1404">
                  <c:v>14.167999999999918</c:v>
                </c:pt>
                <c:pt idx="1405">
                  <c:v>14.176666666666584</c:v>
                </c:pt>
                <c:pt idx="1406">
                  <c:v>14.185333333333251</c:v>
                </c:pt>
                <c:pt idx="1407">
                  <c:v>14.193999999999917</c:v>
                </c:pt>
                <c:pt idx="1408">
                  <c:v>14.202666666666584</c:v>
                </c:pt>
                <c:pt idx="1409">
                  <c:v>14.211333333333251</c:v>
                </c:pt>
                <c:pt idx="1410">
                  <c:v>14.219999999999917</c:v>
                </c:pt>
                <c:pt idx="1411">
                  <c:v>14.228666666666584</c:v>
                </c:pt>
                <c:pt idx="1412">
                  <c:v>14.23733333333325</c:v>
                </c:pt>
                <c:pt idx="1413">
                  <c:v>14.245999999999917</c:v>
                </c:pt>
                <c:pt idx="1414">
                  <c:v>14.254666666666584</c:v>
                </c:pt>
                <c:pt idx="1415">
                  <c:v>14.26333333333325</c:v>
                </c:pt>
                <c:pt idx="1416">
                  <c:v>14.271999999999917</c:v>
                </c:pt>
                <c:pt idx="1417">
                  <c:v>14.280666666666583</c:v>
                </c:pt>
                <c:pt idx="1418">
                  <c:v>14.28933333333325</c:v>
                </c:pt>
                <c:pt idx="1419">
                  <c:v>14.297999999999917</c:v>
                </c:pt>
                <c:pt idx="1420">
                  <c:v>14.306666666666583</c:v>
                </c:pt>
                <c:pt idx="1421">
                  <c:v>14.31533333333325</c:v>
                </c:pt>
                <c:pt idx="1422">
                  <c:v>14.323999999999916</c:v>
                </c:pt>
                <c:pt idx="1423">
                  <c:v>14.332666666666583</c:v>
                </c:pt>
                <c:pt idx="1424">
                  <c:v>14.34133333333325</c:v>
                </c:pt>
                <c:pt idx="1425">
                  <c:v>14.349999999999916</c:v>
                </c:pt>
                <c:pt idx="1426">
                  <c:v>14.358666666666583</c:v>
                </c:pt>
                <c:pt idx="1427">
                  <c:v>14.367333333333249</c:v>
                </c:pt>
                <c:pt idx="1428">
                  <c:v>14.375999999999916</c:v>
                </c:pt>
                <c:pt idx="1429">
                  <c:v>14.384666666666583</c:v>
                </c:pt>
                <c:pt idx="1430">
                  <c:v>14.393333333333249</c:v>
                </c:pt>
                <c:pt idx="1431">
                  <c:v>14.401999999999916</c:v>
                </c:pt>
                <c:pt idx="1432">
                  <c:v>14.410666666666582</c:v>
                </c:pt>
                <c:pt idx="1433">
                  <c:v>14.419333333333249</c:v>
                </c:pt>
                <c:pt idx="1434">
                  <c:v>14.427999999999916</c:v>
                </c:pt>
                <c:pt idx="1435">
                  <c:v>14.436666666666582</c:v>
                </c:pt>
                <c:pt idx="1436">
                  <c:v>14.445333333333249</c:v>
                </c:pt>
                <c:pt idx="1437">
                  <c:v>14.453999999999915</c:v>
                </c:pt>
                <c:pt idx="1438">
                  <c:v>14.462666666666582</c:v>
                </c:pt>
                <c:pt idx="1439">
                  <c:v>14.471333333333249</c:v>
                </c:pt>
                <c:pt idx="1440">
                  <c:v>14.479999999999915</c:v>
                </c:pt>
                <c:pt idx="1441">
                  <c:v>14.488666666666582</c:v>
                </c:pt>
                <c:pt idx="1442">
                  <c:v>14.497333333333248</c:v>
                </c:pt>
                <c:pt idx="1443">
                  <c:v>14.505999999999915</c:v>
                </c:pt>
                <c:pt idx="1444">
                  <c:v>14.514666666666582</c:v>
                </c:pt>
                <c:pt idx="1445">
                  <c:v>14.523333333333248</c:v>
                </c:pt>
                <c:pt idx="1446">
                  <c:v>14.531999999999915</c:v>
                </c:pt>
                <c:pt idx="1447">
                  <c:v>14.540666666666581</c:v>
                </c:pt>
                <c:pt idx="1448">
                  <c:v>14.549333333333248</c:v>
                </c:pt>
                <c:pt idx="1449">
                  <c:v>14.557999999999915</c:v>
                </c:pt>
                <c:pt idx="1450">
                  <c:v>14.566666666666581</c:v>
                </c:pt>
                <c:pt idx="1451">
                  <c:v>14.575333333333248</c:v>
                </c:pt>
                <c:pt idx="1452">
                  <c:v>14.583999999999914</c:v>
                </c:pt>
                <c:pt idx="1453">
                  <c:v>14.592666666666581</c:v>
                </c:pt>
                <c:pt idx="1454">
                  <c:v>14.601333333333248</c:v>
                </c:pt>
                <c:pt idx="1455">
                  <c:v>14.609999999999914</c:v>
                </c:pt>
                <c:pt idx="1456">
                  <c:v>14.618666666666581</c:v>
                </c:pt>
                <c:pt idx="1457">
                  <c:v>14.627333333333247</c:v>
                </c:pt>
                <c:pt idx="1458">
                  <c:v>14.635999999999914</c:v>
                </c:pt>
                <c:pt idx="1459">
                  <c:v>14.644666666666581</c:v>
                </c:pt>
                <c:pt idx="1460">
                  <c:v>14.653333333333247</c:v>
                </c:pt>
                <c:pt idx="1461">
                  <c:v>14.661999999999914</c:v>
                </c:pt>
                <c:pt idx="1462">
                  <c:v>14.67066666666658</c:v>
                </c:pt>
                <c:pt idx="1463">
                  <c:v>14.679333333333247</c:v>
                </c:pt>
                <c:pt idx="1464">
                  <c:v>14.687999999999914</c:v>
                </c:pt>
                <c:pt idx="1465">
                  <c:v>14.69666666666658</c:v>
                </c:pt>
                <c:pt idx="1466">
                  <c:v>14.705333333333247</c:v>
                </c:pt>
                <c:pt idx="1467">
                  <c:v>14.713999999999913</c:v>
                </c:pt>
                <c:pt idx="1468">
                  <c:v>14.72266666666658</c:v>
                </c:pt>
                <c:pt idx="1469">
                  <c:v>14.731333333333247</c:v>
                </c:pt>
                <c:pt idx="1470">
                  <c:v>14.739999999999913</c:v>
                </c:pt>
                <c:pt idx="1471">
                  <c:v>14.74866666666658</c:v>
                </c:pt>
                <c:pt idx="1472">
                  <c:v>14.757333333333246</c:v>
                </c:pt>
                <c:pt idx="1473">
                  <c:v>14.765999999999913</c:v>
                </c:pt>
                <c:pt idx="1474">
                  <c:v>14.77466666666658</c:v>
                </c:pt>
                <c:pt idx="1475">
                  <c:v>14.783333333333246</c:v>
                </c:pt>
                <c:pt idx="1476">
                  <c:v>14.791999999999913</c:v>
                </c:pt>
                <c:pt idx="1477">
                  <c:v>14.800666666666579</c:v>
                </c:pt>
                <c:pt idx="1478">
                  <c:v>14.809333333333246</c:v>
                </c:pt>
                <c:pt idx="1479">
                  <c:v>14.817999999999913</c:v>
                </c:pt>
                <c:pt idx="1480">
                  <c:v>14.826666666666579</c:v>
                </c:pt>
                <c:pt idx="1481">
                  <c:v>14.835333333333246</c:v>
                </c:pt>
                <c:pt idx="1482">
                  <c:v>14.843999999999912</c:v>
                </c:pt>
                <c:pt idx="1483">
                  <c:v>14.852666666666579</c:v>
                </c:pt>
                <c:pt idx="1484">
                  <c:v>14.861333333333246</c:v>
                </c:pt>
                <c:pt idx="1485">
                  <c:v>14.869999999999912</c:v>
                </c:pt>
                <c:pt idx="1486">
                  <c:v>14.878666666666579</c:v>
                </c:pt>
                <c:pt idx="1487">
                  <c:v>14.887333333333245</c:v>
                </c:pt>
                <c:pt idx="1488">
                  <c:v>14.895999999999912</c:v>
                </c:pt>
                <c:pt idx="1489">
                  <c:v>14.904666666666579</c:v>
                </c:pt>
                <c:pt idx="1490">
                  <c:v>14.913333333333245</c:v>
                </c:pt>
                <c:pt idx="1491">
                  <c:v>14.921999999999912</c:v>
                </c:pt>
                <c:pt idx="1492">
                  <c:v>14.930666666666578</c:v>
                </c:pt>
                <c:pt idx="1493">
                  <c:v>14.939333333333245</c:v>
                </c:pt>
                <c:pt idx="1494">
                  <c:v>14.947999999999912</c:v>
                </c:pt>
                <c:pt idx="1495">
                  <c:v>14.956666666666578</c:v>
                </c:pt>
                <c:pt idx="1496">
                  <c:v>14.965333333333245</c:v>
                </c:pt>
                <c:pt idx="1497">
                  <c:v>14.973999999999911</c:v>
                </c:pt>
                <c:pt idx="1498">
                  <c:v>14.982666666666578</c:v>
                </c:pt>
                <c:pt idx="1499">
                  <c:v>14.991333333333245</c:v>
                </c:pt>
                <c:pt idx="1500">
                  <c:v>14.999999999999911</c:v>
                </c:pt>
              </c:numCache>
            </c:numRef>
          </c:xVal>
          <c:yVal>
            <c:numRef>
              <c:f>'Beregninger scenarie 1'!$J$30:$J$1530</c:f>
              <c:numCache>
                <c:formatCode>#,##0.00</c:formatCode>
                <c:ptCount val="150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pt idx="765">
                  <c:v>4</c:v>
                </c:pt>
                <c:pt idx="766">
                  <c:v>4</c:v>
                </c:pt>
                <c:pt idx="767">
                  <c:v>4</c:v>
                </c:pt>
                <c:pt idx="768">
                  <c:v>4</c:v>
                </c:pt>
                <c:pt idx="769">
                  <c:v>4</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4</c:v>
                </c:pt>
                <c:pt idx="788">
                  <c:v>4</c:v>
                </c:pt>
                <c:pt idx="789">
                  <c:v>4</c:v>
                </c:pt>
                <c:pt idx="790">
                  <c:v>4</c:v>
                </c:pt>
                <c:pt idx="791">
                  <c:v>4</c:v>
                </c:pt>
                <c:pt idx="792">
                  <c:v>4</c:v>
                </c:pt>
                <c:pt idx="793">
                  <c:v>4</c:v>
                </c:pt>
                <c:pt idx="794">
                  <c:v>4</c:v>
                </c:pt>
                <c:pt idx="795">
                  <c:v>4</c:v>
                </c:pt>
                <c:pt idx="796">
                  <c:v>4</c:v>
                </c:pt>
                <c:pt idx="797">
                  <c:v>4</c:v>
                </c:pt>
                <c:pt idx="798">
                  <c:v>4</c:v>
                </c:pt>
                <c:pt idx="799">
                  <c:v>4</c:v>
                </c:pt>
                <c:pt idx="800">
                  <c:v>4</c:v>
                </c:pt>
                <c:pt idx="801">
                  <c:v>4</c:v>
                </c:pt>
                <c:pt idx="802">
                  <c:v>4</c:v>
                </c:pt>
                <c:pt idx="803">
                  <c:v>4</c:v>
                </c:pt>
                <c:pt idx="804">
                  <c:v>4</c:v>
                </c:pt>
                <c:pt idx="805">
                  <c:v>4</c:v>
                </c:pt>
                <c:pt idx="806">
                  <c:v>4</c:v>
                </c:pt>
                <c:pt idx="807">
                  <c:v>4</c:v>
                </c:pt>
                <c:pt idx="808">
                  <c:v>4</c:v>
                </c:pt>
                <c:pt idx="809">
                  <c:v>4</c:v>
                </c:pt>
                <c:pt idx="810">
                  <c:v>4</c:v>
                </c:pt>
                <c:pt idx="811">
                  <c:v>4</c:v>
                </c:pt>
                <c:pt idx="812">
                  <c:v>4</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c:v>
                </c:pt>
                <c:pt idx="909">
                  <c:v>4</c:v>
                </c:pt>
                <c:pt idx="910">
                  <c:v>4</c:v>
                </c:pt>
                <c:pt idx="911">
                  <c:v>4</c:v>
                </c:pt>
                <c:pt idx="912">
                  <c:v>4</c:v>
                </c:pt>
                <c:pt idx="913">
                  <c:v>4</c:v>
                </c:pt>
                <c:pt idx="914">
                  <c:v>4</c:v>
                </c:pt>
                <c:pt idx="915">
                  <c:v>4</c:v>
                </c:pt>
                <c:pt idx="916">
                  <c:v>4</c:v>
                </c:pt>
                <c:pt idx="917">
                  <c:v>4</c:v>
                </c:pt>
                <c:pt idx="918">
                  <c:v>4</c:v>
                </c:pt>
                <c:pt idx="919">
                  <c:v>4</c:v>
                </c:pt>
                <c:pt idx="920">
                  <c:v>4</c:v>
                </c:pt>
                <c:pt idx="921">
                  <c:v>4</c:v>
                </c:pt>
                <c:pt idx="922">
                  <c:v>4</c:v>
                </c:pt>
                <c:pt idx="923">
                  <c:v>4</c:v>
                </c:pt>
                <c:pt idx="924">
                  <c:v>4</c:v>
                </c:pt>
                <c:pt idx="925">
                  <c:v>4</c:v>
                </c:pt>
                <c:pt idx="926">
                  <c:v>4</c:v>
                </c:pt>
                <c:pt idx="927">
                  <c:v>4</c:v>
                </c:pt>
                <c:pt idx="928">
                  <c:v>4</c:v>
                </c:pt>
                <c:pt idx="929">
                  <c:v>4</c:v>
                </c:pt>
                <c:pt idx="930">
                  <c:v>4</c:v>
                </c:pt>
                <c:pt idx="931">
                  <c:v>4</c:v>
                </c:pt>
                <c:pt idx="932">
                  <c:v>4</c:v>
                </c:pt>
                <c:pt idx="933">
                  <c:v>4</c:v>
                </c:pt>
                <c:pt idx="934">
                  <c:v>4</c:v>
                </c:pt>
                <c:pt idx="935">
                  <c:v>4</c:v>
                </c:pt>
                <c:pt idx="936">
                  <c:v>4</c:v>
                </c:pt>
                <c:pt idx="937">
                  <c:v>4</c:v>
                </c:pt>
                <c:pt idx="938">
                  <c:v>4</c:v>
                </c:pt>
                <c:pt idx="939">
                  <c:v>4</c:v>
                </c:pt>
                <c:pt idx="940">
                  <c:v>4</c:v>
                </c:pt>
                <c:pt idx="941">
                  <c:v>4</c:v>
                </c:pt>
                <c:pt idx="942">
                  <c:v>4</c:v>
                </c:pt>
                <c:pt idx="943">
                  <c:v>4</c:v>
                </c:pt>
                <c:pt idx="944">
                  <c:v>4</c:v>
                </c:pt>
                <c:pt idx="945">
                  <c:v>4</c:v>
                </c:pt>
                <c:pt idx="946">
                  <c:v>4</c:v>
                </c:pt>
                <c:pt idx="947">
                  <c:v>4</c:v>
                </c:pt>
                <c:pt idx="948">
                  <c:v>4</c:v>
                </c:pt>
                <c:pt idx="949">
                  <c:v>4</c:v>
                </c:pt>
                <c:pt idx="950">
                  <c:v>4</c:v>
                </c:pt>
                <c:pt idx="951">
                  <c:v>4</c:v>
                </c:pt>
                <c:pt idx="952">
                  <c:v>4</c:v>
                </c:pt>
                <c:pt idx="953">
                  <c:v>4</c:v>
                </c:pt>
                <c:pt idx="954">
                  <c:v>4</c:v>
                </c:pt>
                <c:pt idx="955">
                  <c:v>4</c:v>
                </c:pt>
                <c:pt idx="956">
                  <c:v>4</c:v>
                </c:pt>
                <c:pt idx="957">
                  <c:v>4</c:v>
                </c:pt>
                <c:pt idx="958">
                  <c:v>4</c:v>
                </c:pt>
                <c:pt idx="959">
                  <c:v>4</c:v>
                </c:pt>
                <c:pt idx="960">
                  <c:v>4</c:v>
                </c:pt>
                <c:pt idx="961">
                  <c:v>4</c:v>
                </c:pt>
                <c:pt idx="962">
                  <c:v>4</c:v>
                </c:pt>
                <c:pt idx="963">
                  <c:v>4</c:v>
                </c:pt>
                <c:pt idx="964">
                  <c:v>4</c:v>
                </c:pt>
                <c:pt idx="965">
                  <c:v>4</c:v>
                </c:pt>
                <c:pt idx="966">
                  <c:v>4</c:v>
                </c:pt>
                <c:pt idx="967">
                  <c:v>4</c:v>
                </c:pt>
                <c:pt idx="968">
                  <c:v>4</c:v>
                </c:pt>
                <c:pt idx="969">
                  <c:v>4</c:v>
                </c:pt>
                <c:pt idx="970">
                  <c:v>4</c:v>
                </c:pt>
                <c:pt idx="971">
                  <c:v>4</c:v>
                </c:pt>
                <c:pt idx="972">
                  <c:v>4</c:v>
                </c:pt>
                <c:pt idx="973">
                  <c:v>4</c:v>
                </c:pt>
                <c:pt idx="974">
                  <c:v>4</c:v>
                </c:pt>
                <c:pt idx="975">
                  <c:v>4</c:v>
                </c:pt>
                <c:pt idx="976">
                  <c:v>4</c:v>
                </c:pt>
                <c:pt idx="977">
                  <c:v>4</c:v>
                </c:pt>
                <c:pt idx="978">
                  <c:v>4</c:v>
                </c:pt>
                <c:pt idx="979">
                  <c:v>4</c:v>
                </c:pt>
                <c:pt idx="980">
                  <c:v>4</c:v>
                </c:pt>
                <c:pt idx="981">
                  <c:v>4</c:v>
                </c:pt>
                <c:pt idx="982">
                  <c:v>4</c:v>
                </c:pt>
                <c:pt idx="983">
                  <c:v>4</c:v>
                </c:pt>
                <c:pt idx="984">
                  <c:v>4</c:v>
                </c:pt>
                <c:pt idx="985">
                  <c:v>4</c:v>
                </c:pt>
                <c:pt idx="986">
                  <c:v>4</c:v>
                </c:pt>
                <c:pt idx="987">
                  <c:v>4</c:v>
                </c:pt>
                <c:pt idx="988">
                  <c:v>4</c:v>
                </c:pt>
                <c:pt idx="989">
                  <c:v>4</c:v>
                </c:pt>
                <c:pt idx="990">
                  <c:v>4</c:v>
                </c:pt>
                <c:pt idx="991">
                  <c:v>4</c:v>
                </c:pt>
                <c:pt idx="992">
                  <c:v>4</c:v>
                </c:pt>
                <c:pt idx="993">
                  <c:v>4</c:v>
                </c:pt>
                <c:pt idx="994">
                  <c:v>4</c:v>
                </c:pt>
                <c:pt idx="995">
                  <c:v>4</c:v>
                </c:pt>
                <c:pt idx="996">
                  <c:v>4</c:v>
                </c:pt>
                <c:pt idx="997">
                  <c:v>4</c:v>
                </c:pt>
                <c:pt idx="998">
                  <c:v>4</c:v>
                </c:pt>
                <c:pt idx="999">
                  <c:v>4</c:v>
                </c:pt>
                <c:pt idx="1000">
                  <c:v>4</c:v>
                </c:pt>
                <c:pt idx="1001">
                  <c:v>4</c:v>
                </c:pt>
                <c:pt idx="1002">
                  <c:v>4</c:v>
                </c:pt>
                <c:pt idx="1003">
                  <c:v>4</c:v>
                </c:pt>
                <c:pt idx="1004">
                  <c:v>4</c:v>
                </c:pt>
                <c:pt idx="1005">
                  <c:v>4</c:v>
                </c:pt>
                <c:pt idx="1006">
                  <c:v>4</c:v>
                </c:pt>
                <c:pt idx="1007">
                  <c:v>4</c:v>
                </c:pt>
                <c:pt idx="1008">
                  <c:v>4</c:v>
                </c:pt>
                <c:pt idx="1009">
                  <c:v>4</c:v>
                </c:pt>
                <c:pt idx="1010">
                  <c:v>4</c:v>
                </c:pt>
                <c:pt idx="1011">
                  <c:v>4</c:v>
                </c:pt>
                <c:pt idx="1012">
                  <c:v>4</c:v>
                </c:pt>
                <c:pt idx="1013">
                  <c:v>4</c:v>
                </c:pt>
                <c:pt idx="1014">
                  <c:v>4</c:v>
                </c:pt>
                <c:pt idx="1015">
                  <c:v>4</c:v>
                </c:pt>
                <c:pt idx="1016">
                  <c:v>4</c:v>
                </c:pt>
                <c:pt idx="1017">
                  <c:v>4</c:v>
                </c:pt>
                <c:pt idx="1018">
                  <c:v>4</c:v>
                </c:pt>
                <c:pt idx="1019">
                  <c:v>4</c:v>
                </c:pt>
                <c:pt idx="1020">
                  <c:v>4</c:v>
                </c:pt>
                <c:pt idx="1021">
                  <c:v>4</c:v>
                </c:pt>
                <c:pt idx="1022">
                  <c:v>4</c:v>
                </c:pt>
                <c:pt idx="1023">
                  <c:v>4</c:v>
                </c:pt>
                <c:pt idx="1024">
                  <c:v>4</c:v>
                </c:pt>
                <c:pt idx="1025">
                  <c:v>4</c:v>
                </c:pt>
                <c:pt idx="1026">
                  <c:v>4</c:v>
                </c:pt>
                <c:pt idx="1027">
                  <c:v>4</c:v>
                </c:pt>
                <c:pt idx="1028">
                  <c:v>4</c:v>
                </c:pt>
                <c:pt idx="1029">
                  <c:v>4</c:v>
                </c:pt>
                <c:pt idx="1030">
                  <c:v>4</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4</c:v>
                </c:pt>
                <c:pt idx="1063">
                  <c:v>4</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c:v>
                </c:pt>
                <c:pt idx="1114">
                  <c:v>4</c:v>
                </c:pt>
                <c:pt idx="1115">
                  <c:v>4</c:v>
                </c:pt>
                <c:pt idx="1116">
                  <c:v>4</c:v>
                </c:pt>
                <c:pt idx="1117">
                  <c:v>4</c:v>
                </c:pt>
                <c:pt idx="1118">
                  <c:v>4</c:v>
                </c:pt>
                <c:pt idx="1119">
                  <c:v>4</c:v>
                </c:pt>
                <c:pt idx="1120">
                  <c:v>4</c:v>
                </c:pt>
                <c:pt idx="1121">
                  <c:v>4</c:v>
                </c:pt>
                <c:pt idx="1122">
                  <c:v>4</c:v>
                </c:pt>
                <c:pt idx="1123">
                  <c:v>4</c:v>
                </c:pt>
                <c:pt idx="1124">
                  <c:v>4</c:v>
                </c:pt>
                <c:pt idx="1125">
                  <c:v>4</c:v>
                </c:pt>
                <c:pt idx="1126">
                  <c:v>4</c:v>
                </c:pt>
                <c:pt idx="1127">
                  <c:v>4</c:v>
                </c:pt>
                <c:pt idx="1128">
                  <c:v>4</c:v>
                </c:pt>
                <c:pt idx="1129">
                  <c:v>4</c:v>
                </c:pt>
                <c:pt idx="1130">
                  <c:v>4</c:v>
                </c:pt>
                <c:pt idx="1131">
                  <c:v>4</c:v>
                </c:pt>
                <c:pt idx="1132">
                  <c:v>4</c:v>
                </c:pt>
                <c:pt idx="1133">
                  <c:v>4</c:v>
                </c:pt>
                <c:pt idx="1134">
                  <c:v>4</c:v>
                </c:pt>
                <c:pt idx="1135">
                  <c:v>4</c:v>
                </c:pt>
                <c:pt idx="1136">
                  <c:v>4</c:v>
                </c:pt>
                <c:pt idx="1137">
                  <c:v>4</c:v>
                </c:pt>
                <c:pt idx="1138">
                  <c:v>4</c:v>
                </c:pt>
                <c:pt idx="1139">
                  <c:v>4</c:v>
                </c:pt>
                <c:pt idx="1140">
                  <c:v>4</c:v>
                </c:pt>
                <c:pt idx="1141">
                  <c:v>4</c:v>
                </c:pt>
                <c:pt idx="1142">
                  <c:v>4</c:v>
                </c:pt>
                <c:pt idx="1143">
                  <c:v>4</c:v>
                </c:pt>
                <c:pt idx="1144">
                  <c:v>4</c:v>
                </c:pt>
                <c:pt idx="1145">
                  <c:v>4</c:v>
                </c:pt>
                <c:pt idx="1146">
                  <c:v>4</c:v>
                </c:pt>
                <c:pt idx="1147">
                  <c:v>4</c:v>
                </c:pt>
                <c:pt idx="1148">
                  <c:v>4</c:v>
                </c:pt>
                <c:pt idx="1149">
                  <c:v>4</c:v>
                </c:pt>
                <c:pt idx="1150">
                  <c:v>4</c:v>
                </c:pt>
                <c:pt idx="1151">
                  <c:v>4</c:v>
                </c:pt>
                <c:pt idx="1152">
                  <c:v>4</c:v>
                </c:pt>
                <c:pt idx="1153">
                  <c:v>4</c:v>
                </c:pt>
                <c:pt idx="1154">
                  <c:v>4</c:v>
                </c:pt>
                <c:pt idx="1155">
                  <c:v>4</c:v>
                </c:pt>
                <c:pt idx="1156">
                  <c:v>4</c:v>
                </c:pt>
                <c:pt idx="1157">
                  <c:v>4</c:v>
                </c:pt>
                <c:pt idx="1158">
                  <c:v>4</c:v>
                </c:pt>
                <c:pt idx="1159">
                  <c:v>4</c:v>
                </c:pt>
                <c:pt idx="1160">
                  <c:v>4</c:v>
                </c:pt>
                <c:pt idx="1161">
                  <c:v>4</c:v>
                </c:pt>
                <c:pt idx="1162">
                  <c:v>4</c:v>
                </c:pt>
                <c:pt idx="1163">
                  <c:v>4</c:v>
                </c:pt>
                <c:pt idx="1164">
                  <c:v>4</c:v>
                </c:pt>
                <c:pt idx="1165">
                  <c:v>4</c:v>
                </c:pt>
                <c:pt idx="1166">
                  <c:v>4</c:v>
                </c:pt>
                <c:pt idx="1167">
                  <c:v>4</c:v>
                </c:pt>
                <c:pt idx="1168">
                  <c:v>4</c:v>
                </c:pt>
                <c:pt idx="1169">
                  <c:v>4</c:v>
                </c:pt>
                <c:pt idx="1170">
                  <c:v>4</c:v>
                </c:pt>
                <c:pt idx="1171">
                  <c:v>4</c:v>
                </c:pt>
                <c:pt idx="1172">
                  <c:v>4</c:v>
                </c:pt>
                <c:pt idx="1173">
                  <c:v>4</c:v>
                </c:pt>
                <c:pt idx="1174">
                  <c:v>4</c:v>
                </c:pt>
                <c:pt idx="1175">
                  <c:v>4</c:v>
                </c:pt>
                <c:pt idx="1176">
                  <c:v>4</c:v>
                </c:pt>
                <c:pt idx="1177">
                  <c:v>4</c:v>
                </c:pt>
                <c:pt idx="1178">
                  <c:v>4</c:v>
                </c:pt>
                <c:pt idx="1179">
                  <c:v>4</c:v>
                </c:pt>
                <c:pt idx="1180">
                  <c:v>4</c:v>
                </c:pt>
                <c:pt idx="1181">
                  <c:v>4</c:v>
                </c:pt>
                <c:pt idx="1182">
                  <c:v>4</c:v>
                </c:pt>
                <c:pt idx="1183">
                  <c:v>4</c:v>
                </c:pt>
                <c:pt idx="1184">
                  <c:v>4</c:v>
                </c:pt>
                <c:pt idx="1185">
                  <c:v>4</c:v>
                </c:pt>
                <c:pt idx="1186">
                  <c:v>4</c:v>
                </c:pt>
                <c:pt idx="1187">
                  <c:v>4</c:v>
                </c:pt>
                <c:pt idx="1188">
                  <c:v>4</c:v>
                </c:pt>
                <c:pt idx="1189">
                  <c:v>4</c:v>
                </c:pt>
                <c:pt idx="1190">
                  <c:v>4</c:v>
                </c:pt>
                <c:pt idx="1191">
                  <c:v>4</c:v>
                </c:pt>
                <c:pt idx="1192">
                  <c:v>4</c:v>
                </c:pt>
                <c:pt idx="1193">
                  <c:v>4</c:v>
                </c:pt>
                <c:pt idx="1194">
                  <c:v>4</c:v>
                </c:pt>
                <c:pt idx="1195">
                  <c:v>4</c:v>
                </c:pt>
                <c:pt idx="1196">
                  <c:v>4</c:v>
                </c:pt>
                <c:pt idx="1197">
                  <c:v>4</c:v>
                </c:pt>
                <c:pt idx="1198">
                  <c:v>4</c:v>
                </c:pt>
                <c:pt idx="1199">
                  <c:v>4</c:v>
                </c:pt>
                <c:pt idx="1200">
                  <c:v>4</c:v>
                </c:pt>
                <c:pt idx="1201">
                  <c:v>4</c:v>
                </c:pt>
                <c:pt idx="1202">
                  <c:v>4</c:v>
                </c:pt>
                <c:pt idx="1203">
                  <c:v>4</c:v>
                </c:pt>
                <c:pt idx="1204">
                  <c:v>4</c:v>
                </c:pt>
                <c:pt idx="1205">
                  <c:v>4</c:v>
                </c:pt>
                <c:pt idx="1206">
                  <c:v>4</c:v>
                </c:pt>
                <c:pt idx="1207">
                  <c:v>4</c:v>
                </c:pt>
                <c:pt idx="1208">
                  <c:v>4</c:v>
                </c:pt>
                <c:pt idx="1209">
                  <c:v>4</c:v>
                </c:pt>
                <c:pt idx="1210">
                  <c:v>4</c:v>
                </c:pt>
                <c:pt idx="1211">
                  <c:v>4</c:v>
                </c:pt>
                <c:pt idx="1212">
                  <c:v>4</c:v>
                </c:pt>
                <c:pt idx="1213">
                  <c:v>4</c:v>
                </c:pt>
                <c:pt idx="1214">
                  <c:v>4</c:v>
                </c:pt>
                <c:pt idx="1215">
                  <c:v>4</c:v>
                </c:pt>
                <c:pt idx="1216">
                  <c:v>4</c:v>
                </c:pt>
                <c:pt idx="1217">
                  <c:v>4</c:v>
                </c:pt>
                <c:pt idx="1218">
                  <c:v>4</c:v>
                </c:pt>
                <c:pt idx="1219">
                  <c:v>4</c:v>
                </c:pt>
                <c:pt idx="1220">
                  <c:v>4</c:v>
                </c:pt>
                <c:pt idx="1221">
                  <c:v>4</c:v>
                </c:pt>
                <c:pt idx="1222">
                  <c:v>4</c:v>
                </c:pt>
                <c:pt idx="1223">
                  <c:v>4</c:v>
                </c:pt>
                <c:pt idx="1224">
                  <c:v>4</c:v>
                </c:pt>
                <c:pt idx="1225">
                  <c:v>4</c:v>
                </c:pt>
                <c:pt idx="1226">
                  <c:v>4</c:v>
                </c:pt>
                <c:pt idx="1227">
                  <c:v>4</c:v>
                </c:pt>
                <c:pt idx="1228">
                  <c:v>4</c:v>
                </c:pt>
                <c:pt idx="1229">
                  <c:v>4</c:v>
                </c:pt>
                <c:pt idx="1230">
                  <c:v>4</c:v>
                </c:pt>
                <c:pt idx="1231">
                  <c:v>4</c:v>
                </c:pt>
                <c:pt idx="1232">
                  <c:v>4</c:v>
                </c:pt>
                <c:pt idx="1233">
                  <c:v>4</c:v>
                </c:pt>
                <c:pt idx="1234">
                  <c:v>4</c:v>
                </c:pt>
                <c:pt idx="1235">
                  <c:v>4</c:v>
                </c:pt>
                <c:pt idx="1236">
                  <c:v>4</c:v>
                </c:pt>
                <c:pt idx="1237">
                  <c:v>4</c:v>
                </c:pt>
                <c:pt idx="1238">
                  <c:v>4</c:v>
                </c:pt>
                <c:pt idx="1239">
                  <c:v>4</c:v>
                </c:pt>
                <c:pt idx="1240">
                  <c:v>4</c:v>
                </c:pt>
                <c:pt idx="1241">
                  <c:v>4</c:v>
                </c:pt>
                <c:pt idx="1242">
                  <c:v>4</c:v>
                </c:pt>
                <c:pt idx="1243">
                  <c:v>4</c:v>
                </c:pt>
                <c:pt idx="1244">
                  <c:v>4</c:v>
                </c:pt>
                <c:pt idx="1245">
                  <c:v>4</c:v>
                </c:pt>
                <c:pt idx="1246">
                  <c:v>4</c:v>
                </c:pt>
                <c:pt idx="1247">
                  <c:v>4</c:v>
                </c:pt>
                <c:pt idx="1248">
                  <c:v>4</c:v>
                </c:pt>
                <c:pt idx="1249">
                  <c:v>4</c:v>
                </c:pt>
                <c:pt idx="1250">
                  <c:v>4</c:v>
                </c:pt>
                <c:pt idx="1251">
                  <c:v>4</c:v>
                </c:pt>
                <c:pt idx="1252">
                  <c:v>4</c:v>
                </c:pt>
                <c:pt idx="1253">
                  <c:v>4</c:v>
                </c:pt>
                <c:pt idx="1254">
                  <c:v>4</c:v>
                </c:pt>
                <c:pt idx="1255">
                  <c:v>4</c:v>
                </c:pt>
                <c:pt idx="1256">
                  <c:v>4</c:v>
                </c:pt>
                <c:pt idx="1257">
                  <c:v>4</c:v>
                </c:pt>
                <c:pt idx="1258">
                  <c:v>4</c:v>
                </c:pt>
                <c:pt idx="1259">
                  <c:v>4</c:v>
                </c:pt>
                <c:pt idx="1260">
                  <c:v>4</c:v>
                </c:pt>
                <c:pt idx="1261">
                  <c:v>4</c:v>
                </c:pt>
                <c:pt idx="1262">
                  <c:v>4</c:v>
                </c:pt>
                <c:pt idx="1263">
                  <c:v>4</c:v>
                </c:pt>
                <c:pt idx="1264">
                  <c:v>4</c:v>
                </c:pt>
                <c:pt idx="1265">
                  <c:v>4</c:v>
                </c:pt>
                <c:pt idx="1266">
                  <c:v>4</c:v>
                </c:pt>
                <c:pt idx="1267">
                  <c:v>4</c:v>
                </c:pt>
                <c:pt idx="1268">
                  <c:v>4</c:v>
                </c:pt>
                <c:pt idx="1269">
                  <c:v>4</c:v>
                </c:pt>
                <c:pt idx="1270">
                  <c:v>4</c:v>
                </c:pt>
                <c:pt idx="1271">
                  <c:v>4</c:v>
                </c:pt>
                <c:pt idx="1272">
                  <c:v>4</c:v>
                </c:pt>
                <c:pt idx="1273">
                  <c:v>4</c:v>
                </c:pt>
                <c:pt idx="1274">
                  <c:v>4</c:v>
                </c:pt>
                <c:pt idx="1275">
                  <c:v>4</c:v>
                </c:pt>
                <c:pt idx="1276">
                  <c:v>4</c:v>
                </c:pt>
                <c:pt idx="1277">
                  <c:v>4</c:v>
                </c:pt>
                <c:pt idx="1278">
                  <c:v>4</c:v>
                </c:pt>
                <c:pt idx="1279">
                  <c:v>4</c:v>
                </c:pt>
                <c:pt idx="1280">
                  <c:v>4</c:v>
                </c:pt>
                <c:pt idx="1281">
                  <c:v>4</c:v>
                </c:pt>
                <c:pt idx="1282">
                  <c:v>4</c:v>
                </c:pt>
                <c:pt idx="1283">
                  <c:v>4</c:v>
                </c:pt>
                <c:pt idx="1284">
                  <c:v>4</c:v>
                </c:pt>
                <c:pt idx="1285">
                  <c:v>4</c:v>
                </c:pt>
                <c:pt idx="1286">
                  <c:v>4</c:v>
                </c:pt>
                <c:pt idx="1287">
                  <c:v>4</c:v>
                </c:pt>
                <c:pt idx="1288">
                  <c:v>4</c:v>
                </c:pt>
                <c:pt idx="1289">
                  <c:v>4</c:v>
                </c:pt>
                <c:pt idx="1290">
                  <c:v>4</c:v>
                </c:pt>
                <c:pt idx="1291">
                  <c:v>4</c:v>
                </c:pt>
                <c:pt idx="1292">
                  <c:v>4</c:v>
                </c:pt>
                <c:pt idx="1293">
                  <c:v>4</c:v>
                </c:pt>
                <c:pt idx="1294">
                  <c:v>4</c:v>
                </c:pt>
                <c:pt idx="1295">
                  <c:v>4</c:v>
                </c:pt>
                <c:pt idx="1296">
                  <c:v>4</c:v>
                </c:pt>
                <c:pt idx="1297">
                  <c:v>4</c:v>
                </c:pt>
                <c:pt idx="1298">
                  <c:v>4</c:v>
                </c:pt>
                <c:pt idx="1299">
                  <c:v>4</c:v>
                </c:pt>
                <c:pt idx="1300">
                  <c:v>4</c:v>
                </c:pt>
                <c:pt idx="1301">
                  <c:v>4</c:v>
                </c:pt>
                <c:pt idx="1302">
                  <c:v>4</c:v>
                </c:pt>
                <c:pt idx="1303">
                  <c:v>4</c:v>
                </c:pt>
                <c:pt idx="1304">
                  <c:v>4</c:v>
                </c:pt>
                <c:pt idx="1305">
                  <c:v>4</c:v>
                </c:pt>
                <c:pt idx="1306">
                  <c:v>4</c:v>
                </c:pt>
                <c:pt idx="1307">
                  <c:v>4</c:v>
                </c:pt>
                <c:pt idx="1308">
                  <c:v>4</c:v>
                </c:pt>
                <c:pt idx="1309">
                  <c:v>4</c:v>
                </c:pt>
                <c:pt idx="1310">
                  <c:v>4</c:v>
                </c:pt>
                <c:pt idx="1311">
                  <c:v>4</c:v>
                </c:pt>
                <c:pt idx="1312">
                  <c:v>4</c:v>
                </c:pt>
                <c:pt idx="1313">
                  <c:v>4</c:v>
                </c:pt>
                <c:pt idx="1314">
                  <c:v>4</c:v>
                </c:pt>
                <c:pt idx="1315">
                  <c:v>4</c:v>
                </c:pt>
                <c:pt idx="1316">
                  <c:v>4</c:v>
                </c:pt>
                <c:pt idx="1317">
                  <c:v>4</c:v>
                </c:pt>
                <c:pt idx="1318">
                  <c:v>4</c:v>
                </c:pt>
                <c:pt idx="1319">
                  <c:v>4</c:v>
                </c:pt>
                <c:pt idx="1320">
                  <c:v>4</c:v>
                </c:pt>
                <c:pt idx="1321">
                  <c:v>4</c:v>
                </c:pt>
                <c:pt idx="1322">
                  <c:v>4</c:v>
                </c:pt>
                <c:pt idx="1323">
                  <c:v>4</c:v>
                </c:pt>
                <c:pt idx="1324">
                  <c:v>4</c:v>
                </c:pt>
                <c:pt idx="1325">
                  <c:v>4</c:v>
                </c:pt>
                <c:pt idx="1326">
                  <c:v>4</c:v>
                </c:pt>
                <c:pt idx="1327">
                  <c:v>4</c:v>
                </c:pt>
                <c:pt idx="1328">
                  <c:v>4</c:v>
                </c:pt>
                <c:pt idx="1329">
                  <c:v>4</c:v>
                </c:pt>
                <c:pt idx="1330">
                  <c:v>4</c:v>
                </c:pt>
                <c:pt idx="1331">
                  <c:v>4</c:v>
                </c:pt>
                <c:pt idx="1332">
                  <c:v>4</c:v>
                </c:pt>
                <c:pt idx="1333">
                  <c:v>4</c:v>
                </c:pt>
                <c:pt idx="1334">
                  <c:v>4</c:v>
                </c:pt>
                <c:pt idx="1335">
                  <c:v>4</c:v>
                </c:pt>
                <c:pt idx="1336">
                  <c:v>4</c:v>
                </c:pt>
                <c:pt idx="1337">
                  <c:v>4</c:v>
                </c:pt>
                <c:pt idx="1338">
                  <c:v>4</c:v>
                </c:pt>
                <c:pt idx="1339">
                  <c:v>4</c:v>
                </c:pt>
                <c:pt idx="1340">
                  <c:v>4</c:v>
                </c:pt>
                <c:pt idx="1341">
                  <c:v>4</c:v>
                </c:pt>
                <c:pt idx="1342">
                  <c:v>4</c:v>
                </c:pt>
                <c:pt idx="1343">
                  <c:v>4</c:v>
                </c:pt>
                <c:pt idx="1344">
                  <c:v>4</c:v>
                </c:pt>
                <c:pt idx="1345">
                  <c:v>4</c:v>
                </c:pt>
                <c:pt idx="1346">
                  <c:v>4</c:v>
                </c:pt>
                <c:pt idx="1347">
                  <c:v>4</c:v>
                </c:pt>
                <c:pt idx="1348">
                  <c:v>4</c:v>
                </c:pt>
                <c:pt idx="1349">
                  <c:v>4</c:v>
                </c:pt>
                <c:pt idx="1350">
                  <c:v>4</c:v>
                </c:pt>
                <c:pt idx="1351">
                  <c:v>4</c:v>
                </c:pt>
                <c:pt idx="1352">
                  <c:v>4</c:v>
                </c:pt>
                <c:pt idx="1353">
                  <c:v>4</c:v>
                </c:pt>
                <c:pt idx="1354">
                  <c:v>4</c:v>
                </c:pt>
                <c:pt idx="1355">
                  <c:v>4</c:v>
                </c:pt>
                <c:pt idx="1356">
                  <c:v>4</c:v>
                </c:pt>
                <c:pt idx="1357">
                  <c:v>4</c:v>
                </c:pt>
                <c:pt idx="1358">
                  <c:v>4</c:v>
                </c:pt>
                <c:pt idx="1359">
                  <c:v>4</c:v>
                </c:pt>
                <c:pt idx="1360">
                  <c:v>4</c:v>
                </c:pt>
                <c:pt idx="1361">
                  <c:v>4</c:v>
                </c:pt>
                <c:pt idx="1362">
                  <c:v>4</c:v>
                </c:pt>
                <c:pt idx="1363">
                  <c:v>4</c:v>
                </c:pt>
                <c:pt idx="1364">
                  <c:v>4</c:v>
                </c:pt>
                <c:pt idx="1365">
                  <c:v>4</c:v>
                </c:pt>
                <c:pt idx="1366">
                  <c:v>4</c:v>
                </c:pt>
                <c:pt idx="1367">
                  <c:v>4</c:v>
                </c:pt>
                <c:pt idx="1368">
                  <c:v>4</c:v>
                </c:pt>
                <c:pt idx="1369">
                  <c:v>4</c:v>
                </c:pt>
                <c:pt idx="1370">
                  <c:v>4</c:v>
                </c:pt>
                <c:pt idx="1371">
                  <c:v>4</c:v>
                </c:pt>
                <c:pt idx="1372">
                  <c:v>4</c:v>
                </c:pt>
                <c:pt idx="1373">
                  <c:v>4</c:v>
                </c:pt>
                <c:pt idx="1374">
                  <c:v>4</c:v>
                </c:pt>
                <c:pt idx="1375">
                  <c:v>4</c:v>
                </c:pt>
                <c:pt idx="1376">
                  <c:v>4</c:v>
                </c:pt>
                <c:pt idx="1377">
                  <c:v>4</c:v>
                </c:pt>
                <c:pt idx="1378">
                  <c:v>4</c:v>
                </c:pt>
                <c:pt idx="1379">
                  <c:v>4</c:v>
                </c:pt>
                <c:pt idx="1380">
                  <c:v>4</c:v>
                </c:pt>
                <c:pt idx="1381">
                  <c:v>4</c:v>
                </c:pt>
                <c:pt idx="1382">
                  <c:v>4</c:v>
                </c:pt>
                <c:pt idx="1383">
                  <c:v>4</c:v>
                </c:pt>
                <c:pt idx="1384">
                  <c:v>4</c:v>
                </c:pt>
                <c:pt idx="1385">
                  <c:v>4</c:v>
                </c:pt>
                <c:pt idx="1386">
                  <c:v>4</c:v>
                </c:pt>
                <c:pt idx="1387">
                  <c:v>4</c:v>
                </c:pt>
                <c:pt idx="1388">
                  <c:v>4</c:v>
                </c:pt>
                <c:pt idx="1389">
                  <c:v>4</c:v>
                </c:pt>
                <c:pt idx="1390">
                  <c:v>4</c:v>
                </c:pt>
                <c:pt idx="1391">
                  <c:v>4</c:v>
                </c:pt>
                <c:pt idx="1392">
                  <c:v>4</c:v>
                </c:pt>
                <c:pt idx="1393">
                  <c:v>4</c:v>
                </c:pt>
                <c:pt idx="1394">
                  <c:v>4</c:v>
                </c:pt>
                <c:pt idx="1395">
                  <c:v>4</c:v>
                </c:pt>
                <c:pt idx="1396">
                  <c:v>4</c:v>
                </c:pt>
                <c:pt idx="1397">
                  <c:v>4</c:v>
                </c:pt>
                <c:pt idx="1398">
                  <c:v>4</c:v>
                </c:pt>
                <c:pt idx="1399">
                  <c:v>4</c:v>
                </c:pt>
                <c:pt idx="1400">
                  <c:v>4</c:v>
                </c:pt>
                <c:pt idx="1401">
                  <c:v>4</c:v>
                </c:pt>
                <c:pt idx="1402">
                  <c:v>4</c:v>
                </c:pt>
                <c:pt idx="1403">
                  <c:v>4</c:v>
                </c:pt>
                <c:pt idx="1404">
                  <c:v>4</c:v>
                </c:pt>
                <c:pt idx="1405">
                  <c:v>4</c:v>
                </c:pt>
                <c:pt idx="1406">
                  <c:v>4</c:v>
                </c:pt>
                <c:pt idx="1407">
                  <c:v>4</c:v>
                </c:pt>
                <c:pt idx="1408">
                  <c:v>4</c:v>
                </c:pt>
                <c:pt idx="1409">
                  <c:v>4</c:v>
                </c:pt>
                <c:pt idx="1410">
                  <c:v>4</c:v>
                </c:pt>
                <c:pt idx="1411">
                  <c:v>4</c:v>
                </c:pt>
                <c:pt idx="1412">
                  <c:v>4</c:v>
                </c:pt>
                <c:pt idx="1413">
                  <c:v>4</c:v>
                </c:pt>
                <c:pt idx="1414">
                  <c:v>4</c:v>
                </c:pt>
                <c:pt idx="1415">
                  <c:v>4</c:v>
                </c:pt>
                <c:pt idx="1416">
                  <c:v>4</c:v>
                </c:pt>
                <c:pt idx="1417">
                  <c:v>4</c:v>
                </c:pt>
                <c:pt idx="1418">
                  <c:v>4</c:v>
                </c:pt>
                <c:pt idx="1419">
                  <c:v>4</c:v>
                </c:pt>
                <c:pt idx="1420">
                  <c:v>4</c:v>
                </c:pt>
                <c:pt idx="1421">
                  <c:v>4</c:v>
                </c:pt>
                <c:pt idx="1422">
                  <c:v>4</c:v>
                </c:pt>
                <c:pt idx="1423">
                  <c:v>4</c:v>
                </c:pt>
                <c:pt idx="1424">
                  <c:v>4</c:v>
                </c:pt>
                <c:pt idx="1425">
                  <c:v>4</c:v>
                </c:pt>
                <c:pt idx="1426">
                  <c:v>4</c:v>
                </c:pt>
                <c:pt idx="1427">
                  <c:v>4</c:v>
                </c:pt>
                <c:pt idx="1428">
                  <c:v>4</c:v>
                </c:pt>
                <c:pt idx="1429">
                  <c:v>4</c:v>
                </c:pt>
                <c:pt idx="1430">
                  <c:v>4</c:v>
                </c:pt>
                <c:pt idx="1431">
                  <c:v>4</c:v>
                </c:pt>
                <c:pt idx="1432">
                  <c:v>4</c:v>
                </c:pt>
                <c:pt idx="1433">
                  <c:v>4</c:v>
                </c:pt>
                <c:pt idx="1434">
                  <c:v>4</c:v>
                </c:pt>
                <c:pt idx="1435">
                  <c:v>4</c:v>
                </c:pt>
                <c:pt idx="1436">
                  <c:v>4</c:v>
                </c:pt>
                <c:pt idx="1437">
                  <c:v>4</c:v>
                </c:pt>
                <c:pt idx="1438">
                  <c:v>4</c:v>
                </c:pt>
                <c:pt idx="1439">
                  <c:v>4</c:v>
                </c:pt>
                <c:pt idx="1440">
                  <c:v>4</c:v>
                </c:pt>
                <c:pt idx="1441">
                  <c:v>4</c:v>
                </c:pt>
                <c:pt idx="1442">
                  <c:v>4</c:v>
                </c:pt>
                <c:pt idx="1443">
                  <c:v>4</c:v>
                </c:pt>
                <c:pt idx="1444">
                  <c:v>4</c:v>
                </c:pt>
                <c:pt idx="1445">
                  <c:v>4</c:v>
                </c:pt>
                <c:pt idx="1446">
                  <c:v>4</c:v>
                </c:pt>
                <c:pt idx="1447">
                  <c:v>4</c:v>
                </c:pt>
                <c:pt idx="1448">
                  <c:v>4</c:v>
                </c:pt>
                <c:pt idx="1449">
                  <c:v>4</c:v>
                </c:pt>
                <c:pt idx="1450">
                  <c:v>4</c:v>
                </c:pt>
                <c:pt idx="1451">
                  <c:v>4</c:v>
                </c:pt>
                <c:pt idx="1452">
                  <c:v>4</c:v>
                </c:pt>
                <c:pt idx="1453">
                  <c:v>4</c:v>
                </c:pt>
                <c:pt idx="1454">
                  <c:v>4</c:v>
                </c:pt>
                <c:pt idx="1455">
                  <c:v>4</c:v>
                </c:pt>
                <c:pt idx="1456">
                  <c:v>4</c:v>
                </c:pt>
                <c:pt idx="1457">
                  <c:v>4</c:v>
                </c:pt>
                <c:pt idx="1458">
                  <c:v>4</c:v>
                </c:pt>
                <c:pt idx="1459">
                  <c:v>4</c:v>
                </c:pt>
                <c:pt idx="1460">
                  <c:v>4</c:v>
                </c:pt>
                <c:pt idx="1461">
                  <c:v>4</c:v>
                </c:pt>
                <c:pt idx="1462">
                  <c:v>4</c:v>
                </c:pt>
                <c:pt idx="1463">
                  <c:v>4</c:v>
                </c:pt>
                <c:pt idx="1464">
                  <c:v>4</c:v>
                </c:pt>
                <c:pt idx="1465">
                  <c:v>4</c:v>
                </c:pt>
                <c:pt idx="1466">
                  <c:v>4</c:v>
                </c:pt>
                <c:pt idx="1467">
                  <c:v>4</c:v>
                </c:pt>
                <c:pt idx="1468">
                  <c:v>4</c:v>
                </c:pt>
                <c:pt idx="1469">
                  <c:v>4</c:v>
                </c:pt>
                <c:pt idx="1470">
                  <c:v>4</c:v>
                </c:pt>
                <c:pt idx="1471">
                  <c:v>4</c:v>
                </c:pt>
                <c:pt idx="1472">
                  <c:v>4</c:v>
                </c:pt>
                <c:pt idx="1473">
                  <c:v>4</c:v>
                </c:pt>
                <c:pt idx="1474">
                  <c:v>4</c:v>
                </c:pt>
                <c:pt idx="1475">
                  <c:v>4</c:v>
                </c:pt>
                <c:pt idx="1476">
                  <c:v>4</c:v>
                </c:pt>
                <c:pt idx="1477">
                  <c:v>4</c:v>
                </c:pt>
                <c:pt idx="1478">
                  <c:v>4</c:v>
                </c:pt>
                <c:pt idx="1479">
                  <c:v>4</c:v>
                </c:pt>
                <c:pt idx="1480">
                  <c:v>4</c:v>
                </c:pt>
                <c:pt idx="1481">
                  <c:v>4</c:v>
                </c:pt>
                <c:pt idx="1482">
                  <c:v>4</c:v>
                </c:pt>
                <c:pt idx="1483">
                  <c:v>4</c:v>
                </c:pt>
                <c:pt idx="1484">
                  <c:v>4</c:v>
                </c:pt>
                <c:pt idx="1485">
                  <c:v>4</c:v>
                </c:pt>
                <c:pt idx="1486">
                  <c:v>4</c:v>
                </c:pt>
                <c:pt idx="1487">
                  <c:v>4</c:v>
                </c:pt>
                <c:pt idx="1488">
                  <c:v>4</c:v>
                </c:pt>
                <c:pt idx="1489">
                  <c:v>4</c:v>
                </c:pt>
                <c:pt idx="1490">
                  <c:v>4</c:v>
                </c:pt>
                <c:pt idx="1491">
                  <c:v>4</c:v>
                </c:pt>
                <c:pt idx="1492">
                  <c:v>4</c:v>
                </c:pt>
                <c:pt idx="1493">
                  <c:v>4</c:v>
                </c:pt>
                <c:pt idx="1494">
                  <c:v>4</c:v>
                </c:pt>
                <c:pt idx="1495">
                  <c:v>4</c:v>
                </c:pt>
                <c:pt idx="1496">
                  <c:v>4</c:v>
                </c:pt>
                <c:pt idx="1497">
                  <c:v>4</c:v>
                </c:pt>
                <c:pt idx="1498">
                  <c:v>4</c:v>
                </c:pt>
                <c:pt idx="1499">
                  <c:v>4</c:v>
                </c:pt>
                <c:pt idx="1500">
                  <c:v>4</c:v>
                </c:pt>
              </c:numCache>
            </c:numRef>
          </c:yVal>
          <c:smooth val="0"/>
        </c:ser>
        <c:dLbls>
          <c:showLegendKey val="0"/>
          <c:showVal val="0"/>
          <c:showCatName val="0"/>
          <c:showSerName val="0"/>
          <c:showPercent val="0"/>
          <c:showBubbleSize val="0"/>
        </c:dLbls>
        <c:axId val="259766912"/>
        <c:axId val="259769088"/>
      </c:scatterChart>
      <c:valAx>
        <c:axId val="259766912"/>
        <c:scaling>
          <c:orientation val="minMax"/>
        </c:scaling>
        <c:delete val="0"/>
        <c:axPos val="b"/>
        <c:majorGridlines/>
        <c:minorGridlines/>
        <c:title>
          <c:tx>
            <c:rich>
              <a:bodyPr/>
              <a:lstStyle/>
              <a:p>
                <a:pPr>
                  <a:defRPr/>
                </a:pPr>
                <a:r>
                  <a:rPr lang="da-DK"/>
                  <a:t>Tværsnit i meter</a:t>
                </a:r>
              </a:p>
            </c:rich>
          </c:tx>
          <c:layout/>
          <c:overlay val="0"/>
        </c:title>
        <c:numFmt formatCode="#,##0.00" sourceLinked="1"/>
        <c:majorTickMark val="out"/>
        <c:minorTickMark val="none"/>
        <c:tickLblPos val="nextTo"/>
        <c:crossAx val="259769088"/>
        <c:crosses val="autoZero"/>
        <c:crossBetween val="midCat"/>
      </c:valAx>
      <c:valAx>
        <c:axId val="259769088"/>
        <c:scaling>
          <c:orientation val="minMax"/>
        </c:scaling>
        <c:delete val="0"/>
        <c:axPos val="l"/>
        <c:majorGridlines/>
        <c:minorGridlines/>
        <c:title>
          <c:tx>
            <c:rich>
              <a:bodyPr/>
              <a:lstStyle/>
              <a:p>
                <a:pPr>
                  <a:defRPr/>
                </a:pPr>
                <a:r>
                  <a:rPr lang="da-DK"/>
                  <a:t>Højde i meter</a:t>
                </a:r>
              </a:p>
            </c:rich>
          </c:tx>
          <c:layout/>
          <c:overlay val="0"/>
        </c:title>
        <c:numFmt formatCode="#,##0.00" sourceLinked="1"/>
        <c:majorTickMark val="out"/>
        <c:minorTickMark val="none"/>
        <c:tickLblPos val="nextTo"/>
        <c:crossAx val="259766912"/>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sheetViews>
    <sheetView zoomScale="7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78"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7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7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jpeg"/><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2.jpeg"/><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2.jpeg"/><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5</xdr:col>
      <xdr:colOff>600075</xdr:colOff>
      <xdr:row>28</xdr:row>
      <xdr:rowOff>0</xdr:rowOff>
    </xdr:from>
    <xdr:to>
      <xdr:col>10</xdr:col>
      <xdr:colOff>371475</xdr:colOff>
      <xdr:row>40</xdr:row>
      <xdr:rowOff>9525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8</xdr:col>
      <xdr:colOff>1769747</xdr:colOff>
      <xdr:row>16</xdr:row>
      <xdr:rowOff>0</xdr:rowOff>
    </xdr:to>
    <xdr:sp macro="" textlink="">
      <xdr:nvSpPr>
        <xdr:cNvPr id="4" name="Text Box 1"/>
        <xdr:cNvSpPr txBox="1">
          <a:spLocks noChangeArrowheads="1"/>
        </xdr:cNvSpPr>
      </xdr:nvSpPr>
      <xdr:spPr bwMode="auto">
        <a:xfrm>
          <a:off x="609600" y="942975"/>
          <a:ext cx="9856472" cy="2286000"/>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lnSpc>
              <a:spcPts val="1300"/>
            </a:lnSpc>
            <a:defRPr sz="1000"/>
          </a:pPr>
          <a:r>
            <a:rPr lang="da-DK" sz="1300" b="1" i="0" u="none" strike="noStrike" baseline="0">
              <a:solidFill>
                <a:srgbClr val="000000"/>
              </a:solidFill>
              <a:latin typeface="Arial"/>
              <a:cs typeface="Arial"/>
            </a:rPr>
            <a:t>Regnearket giver en retningsvisende beregning af:</a:t>
          </a:r>
          <a:endParaRPr lang="da-DK" sz="1200" b="1" i="0" u="none" strike="noStrike" baseline="0">
            <a:solidFill>
              <a:srgbClr val="000000"/>
            </a:solidFill>
            <a:latin typeface="Arial"/>
            <a:cs typeface="Arial"/>
          </a:endParaRPr>
        </a:p>
        <a:p>
          <a:pPr algn="l" rtl="0">
            <a:lnSpc>
              <a:spcPts val="1300"/>
            </a:lnSpc>
            <a:defRPr sz="1000"/>
          </a:pPr>
          <a:r>
            <a:rPr lang="da-DK" sz="1200" b="1" i="0" u="none" strike="noStrike" baseline="0">
              <a:solidFill>
                <a:srgbClr val="000000"/>
              </a:solidFill>
              <a:latin typeface="Arial"/>
              <a:cs typeface="Arial"/>
            </a:rPr>
            <a:t>1. Tværsnitsarealet på den våde del af kanalen og tværsnitsarealet på den slamfyldte del af kanalen</a:t>
          </a:r>
          <a:endParaRPr lang="da-DK" sz="1200" b="1" i="0" u="none" strike="noStrike" baseline="0">
            <a:solidFill>
              <a:srgbClr val="000000"/>
            </a:solidFill>
            <a:latin typeface="Arial"/>
            <a:ea typeface="+mn-ea"/>
            <a:cs typeface="Arial"/>
          </a:endParaRPr>
        </a:p>
        <a:p>
          <a:pPr marL="0" marR="0" indent="0" algn="l" defTabSz="914400" rtl="0" eaLnBrk="1" fontAlgn="auto" latinLnBrk="0" hangingPunct="1">
            <a:lnSpc>
              <a:spcPts val="1200"/>
            </a:lnSpc>
            <a:spcBef>
              <a:spcPts val="0"/>
            </a:spcBef>
            <a:spcAft>
              <a:spcPts val="0"/>
            </a:spcAft>
            <a:buClrTx/>
            <a:buSzTx/>
            <a:buFontTx/>
            <a:buNone/>
            <a:tabLst/>
            <a:defRPr sz="1000"/>
          </a:pPr>
          <a:r>
            <a:rPr lang="da-DK" sz="1200" b="1" i="0" u="none" strike="noStrike" baseline="0">
              <a:solidFill>
                <a:srgbClr val="000000"/>
              </a:solidFill>
              <a:latin typeface="Arial"/>
              <a:ea typeface="+mn-ea"/>
              <a:cs typeface="Arial"/>
            </a:rPr>
            <a:t>2. Vandføringsevnen både i m</a:t>
          </a:r>
          <a:r>
            <a:rPr lang="da-DK" sz="1200" b="1" i="0" u="none" strike="noStrike" baseline="30000">
              <a:solidFill>
                <a:srgbClr val="000000"/>
              </a:solidFill>
              <a:latin typeface="Arial"/>
              <a:ea typeface="+mn-ea"/>
              <a:cs typeface="Arial"/>
            </a:rPr>
            <a:t>3</a:t>
          </a:r>
          <a:r>
            <a:rPr lang="da-DK" sz="1200" b="1" i="0" u="none" strike="noStrike" baseline="0">
              <a:solidFill>
                <a:srgbClr val="000000"/>
              </a:solidFill>
              <a:latin typeface="Arial"/>
              <a:ea typeface="+mn-ea"/>
              <a:cs typeface="Arial"/>
            </a:rPr>
            <a:t>/s og l/s</a:t>
          </a:r>
          <a:endParaRPr lang="da-DK" sz="1200" b="1" i="0" u="none" strike="noStrike" baseline="0">
            <a:solidFill>
              <a:srgbClr val="000000"/>
            </a:solidFill>
            <a:latin typeface="Arial"/>
            <a:cs typeface="Arial"/>
          </a:endParaRPr>
        </a:p>
        <a:p>
          <a:pPr algn="l" rtl="0">
            <a:lnSpc>
              <a:spcPts val="1300"/>
            </a:lnSpc>
            <a:defRPr sz="1000"/>
          </a:pPr>
          <a:r>
            <a:rPr lang="da-DK" sz="1200" b="1" i="0" u="none" strike="noStrike" baseline="0">
              <a:solidFill>
                <a:srgbClr val="000000"/>
              </a:solidFill>
              <a:latin typeface="Arial"/>
              <a:cs typeface="Arial"/>
            </a:rPr>
            <a:t>3. Afvandingskapaciteten både i l/s/ha og mm vand pr. dag</a:t>
          </a:r>
        </a:p>
        <a:p>
          <a:pPr algn="l" rtl="0">
            <a:lnSpc>
              <a:spcPts val="1200"/>
            </a:lnSpc>
            <a:defRPr sz="1000"/>
          </a:pPr>
          <a:r>
            <a:rPr lang="da-DK" sz="1200" b="1" i="0" u="none" strike="noStrike" baseline="0">
              <a:solidFill>
                <a:srgbClr val="000000"/>
              </a:solidFill>
              <a:latin typeface="Arial"/>
              <a:cs typeface="Arial"/>
            </a:rPr>
            <a:t>4. Vandhastigheden både i m/s, cm/s og km/t.</a:t>
          </a:r>
        </a:p>
        <a:p>
          <a:pPr algn="l" rtl="0">
            <a:lnSpc>
              <a:spcPts val="1300"/>
            </a:lnSpc>
            <a:defRPr sz="1000"/>
          </a:pPr>
          <a:r>
            <a:rPr lang="da-DK" sz="1200" b="1" i="0" u="none" strike="noStrike" baseline="0">
              <a:solidFill>
                <a:srgbClr val="000000"/>
              </a:solidFill>
              <a:latin typeface="Arial"/>
              <a:cs typeface="Arial"/>
            </a:rPr>
            <a:t>Alt sammen for det tværsnit på åen, som er blevet forudsat</a:t>
          </a:r>
        </a:p>
        <a:p>
          <a:pPr algn="l" rtl="0">
            <a:lnSpc>
              <a:spcPts val="1300"/>
            </a:lnSpc>
            <a:defRPr sz="1000"/>
          </a:pPr>
          <a:endParaRPr lang="da-DK" sz="1200" b="1" i="0" u="none" strike="noStrike" baseline="0">
            <a:solidFill>
              <a:srgbClr val="000000"/>
            </a:solidFill>
            <a:latin typeface="Arial"/>
            <a:cs typeface="Arial"/>
          </a:endParaRPr>
        </a:p>
        <a:p>
          <a:pPr algn="l" rtl="0">
            <a:lnSpc>
              <a:spcPts val="1200"/>
            </a:lnSpc>
            <a:defRPr sz="1000"/>
          </a:pPr>
          <a:r>
            <a:rPr lang="da-DK" sz="1200" b="1" i="0" u="none" strike="noStrike" baseline="0">
              <a:solidFill>
                <a:srgbClr val="000000"/>
              </a:solidFill>
              <a:latin typeface="Arial"/>
              <a:cs typeface="Arial"/>
            </a:rPr>
            <a:t>- Regnearket er opbygget relativt simpelt ud fra et ønske om at gøre det let at benytte og overskueligt. Resultatet er således alene </a:t>
          </a:r>
          <a:r>
            <a:rPr lang="da-DK" sz="1200" b="1" i="0" u="sng" strike="noStrike" baseline="0">
              <a:solidFill>
                <a:srgbClr val="000000"/>
              </a:solidFill>
              <a:latin typeface="Arial"/>
              <a:cs typeface="Arial"/>
            </a:rPr>
            <a:t>retningsvisende,</a:t>
          </a:r>
          <a:r>
            <a:rPr lang="da-DK" sz="1200" b="1" i="0" u="none" strike="noStrike" baseline="0">
              <a:solidFill>
                <a:srgbClr val="000000"/>
              </a:solidFill>
              <a:latin typeface="Arial"/>
              <a:cs typeface="Arial"/>
            </a:rPr>
            <a:t> og Danske Vandløb kan ikke drages til ansvar herfor. </a:t>
          </a:r>
        </a:p>
        <a:p>
          <a:pPr algn="l" rtl="0">
            <a:lnSpc>
              <a:spcPts val="1200"/>
            </a:lnSpc>
            <a:defRPr sz="1000"/>
          </a:pPr>
          <a:r>
            <a:rPr lang="da-DK" sz="1200" b="1" i="0" u="none" strike="noStrike" baseline="0">
              <a:solidFill>
                <a:srgbClr val="000000"/>
              </a:solidFill>
              <a:latin typeface="Arial"/>
              <a:cs typeface="Arial"/>
            </a:rPr>
            <a:t>- Den "simple" opbygning indebærer bl.a., at beregningerne foretages ud fra en forudsætning om, at kanalen er fuldstændig trapezformet/rekangulær, og der derfor ikke tages hensyn til "udposninger " på brinken/trapezen. </a:t>
          </a:r>
        </a:p>
        <a:p>
          <a:pPr algn="l" rtl="0">
            <a:lnSpc>
              <a:spcPts val="1200"/>
            </a:lnSpc>
            <a:defRPr sz="1000"/>
          </a:pPr>
          <a:endParaRPr lang="da-DK" sz="1200" b="1" i="0" u="none" strike="noStrike" baseline="0">
            <a:solidFill>
              <a:srgbClr val="000000"/>
            </a:solidFill>
            <a:latin typeface="Arial"/>
            <a:cs typeface="Arial"/>
          </a:endParaRPr>
        </a:p>
        <a:p>
          <a:pPr algn="l" rtl="0">
            <a:lnSpc>
              <a:spcPts val="1200"/>
            </a:lnSpc>
            <a:defRPr sz="1000"/>
          </a:pPr>
          <a:r>
            <a:rPr lang="da-DK" sz="1200" b="1" i="0" u="none" strike="noStrike" baseline="0">
              <a:solidFill>
                <a:srgbClr val="000000"/>
              </a:solidFill>
              <a:latin typeface="Arial"/>
              <a:cs typeface="Arial"/>
            </a:rPr>
            <a:t>Alt i alt fortæller det således hvor meget vand dit vandløb kan tage på et givet tværsnit af åen, såfremt det har fuldstændig trapezformet tværsnit.</a:t>
          </a:r>
        </a:p>
        <a:p>
          <a:pPr algn="l" rtl="0">
            <a:lnSpc>
              <a:spcPts val="1200"/>
            </a:lnSpc>
            <a:defRPr sz="1000"/>
          </a:pPr>
          <a:endParaRPr lang="da-DK" sz="1200" b="1" i="0" u="none" strike="noStrike" baseline="0">
            <a:solidFill>
              <a:srgbClr val="000000"/>
            </a:solidFill>
            <a:latin typeface="Arial"/>
            <a:cs typeface="Arial"/>
          </a:endParaRPr>
        </a:p>
        <a:p>
          <a:pPr algn="l" rtl="0">
            <a:lnSpc>
              <a:spcPts val="1200"/>
            </a:lnSpc>
            <a:defRPr sz="1000"/>
          </a:pPr>
          <a:endParaRPr lang="da-DK" sz="1200" b="1" i="0" u="none" strike="noStrike" baseline="0">
            <a:solidFill>
              <a:srgbClr val="000000"/>
            </a:solidFill>
            <a:latin typeface="Arial"/>
            <a:cs typeface="Arial"/>
          </a:endParaRPr>
        </a:p>
        <a:p>
          <a:pPr algn="l" rtl="0">
            <a:defRPr sz="1000"/>
          </a:pPr>
          <a:endParaRPr lang="da-DK" sz="1200" b="1" i="0" u="none" strike="noStrike" baseline="0">
            <a:solidFill>
              <a:srgbClr val="000000"/>
            </a:solidFill>
            <a:latin typeface="Arial"/>
            <a:cs typeface="Arial"/>
          </a:endParaRPr>
        </a:p>
        <a:p>
          <a:pPr algn="l" rtl="0">
            <a:lnSpc>
              <a:spcPts val="1300"/>
            </a:lnSpc>
            <a:defRPr sz="1000"/>
          </a:pPr>
          <a:endParaRPr lang="da-DK" sz="1200" b="1" i="0" u="none" strike="noStrike" baseline="0">
            <a:solidFill>
              <a:srgbClr val="000000"/>
            </a:solidFill>
            <a:latin typeface="Arial"/>
            <a:cs typeface="Arial"/>
          </a:endParaRPr>
        </a:p>
        <a:p>
          <a:pPr algn="l" rtl="0">
            <a:defRPr sz="1000"/>
          </a:pPr>
          <a:endParaRPr lang="da-DK"/>
        </a:p>
      </xdr:txBody>
    </xdr:sp>
    <xdr:clientData/>
  </xdr:twoCellAnchor>
  <xdr:twoCellAnchor>
    <xdr:from>
      <xdr:col>1</xdr:col>
      <xdr:colOff>0</xdr:colOff>
      <xdr:row>16</xdr:row>
      <xdr:rowOff>190499</xdr:rowOff>
    </xdr:from>
    <xdr:to>
      <xdr:col>8</xdr:col>
      <xdr:colOff>1781175</xdr:colOff>
      <xdr:row>26</xdr:row>
      <xdr:rowOff>57150</xdr:rowOff>
    </xdr:to>
    <xdr:sp macro="" textlink="">
      <xdr:nvSpPr>
        <xdr:cNvPr id="6" name="Text Box 2"/>
        <xdr:cNvSpPr txBox="1">
          <a:spLocks noChangeArrowheads="1"/>
        </xdr:cNvSpPr>
      </xdr:nvSpPr>
      <xdr:spPr bwMode="auto">
        <a:xfrm>
          <a:off x="609600" y="3419474"/>
          <a:ext cx="9867900" cy="1771651"/>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da-DK" sz="1400" b="1" i="0" u="sng" strike="noStrike" baseline="0">
              <a:solidFill>
                <a:srgbClr val="000000"/>
              </a:solidFill>
              <a:latin typeface="Arial"/>
              <a:cs typeface="Arial"/>
            </a:rPr>
            <a:t>VIGTIGT</a:t>
          </a:r>
          <a:endParaRPr lang="da-DK" sz="1200" b="1" i="0" u="none" strike="noStrike" baseline="0">
            <a:solidFill>
              <a:srgbClr val="000000"/>
            </a:solidFill>
            <a:latin typeface="Arial"/>
            <a:cs typeface="Arial"/>
          </a:endParaRPr>
        </a:p>
        <a:p>
          <a:pPr algn="l" rtl="0">
            <a:defRPr sz="1000"/>
          </a:pPr>
          <a:r>
            <a:rPr lang="da-DK" sz="1200" b="1" i="0" u="none" strike="noStrike" baseline="0">
              <a:solidFill>
                <a:srgbClr val="000000"/>
              </a:solidFill>
              <a:latin typeface="Arial"/>
              <a:cs typeface="Arial"/>
            </a:rPr>
            <a:t>- </a:t>
          </a:r>
          <a:r>
            <a:rPr lang="da-DK" sz="1200" b="1" i="0" u="sng" strike="noStrike" baseline="0">
              <a:solidFill>
                <a:srgbClr val="000000"/>
              </a:solidFill>
              <a:latin typeface="Arial"/>
              <a:cs typeface="Arial"/>
            </a:rPr>
            <a:t>INDTAST KUN FORUDSÆTNINGER I DE GULE FELTER</a:t>
          </a:r>
          <a:r>
            <a:rPr lang="da-DK" sz="1200" b="1" i="0" u="none" strike="noStrike" baseline="0">
              <a:solidFill>
                <a:srgbClr val="000000"/>
              </a:solidFill>
              <a:latin typeface="Arial"/>
              <a:cs typeface="Arial"/>
            </a:rPr>
            <a:t> (indtastninger i andre end de gule felter kan medføre fejl i regnearket, og skulle det ske, skal man derfor hente regnearket på ny fra Danske Vandløbs hjemmeside og indtaste forfra). '</a:t>
          </a:r>
        </a:p>
        <a:p>
          <a:pPr algn="l" rtl="0">
            <a:defRPr sz="1000"/>
          </a:pPr>
          <a:endParaRPr lang="da-DK" sz="1200" b="1" i="0" u="none" strike="noStrike" baseline="0">
            <a:solidFill>
              <a:srgbClr val="000000"/>
            </a:solidFill>
            <a:latin typeface="Arial"/>
            <a:cs typeface="Arial"/>
          </a:endParaRPr>
        </a:p>
        <a:p>
          <a:pPr algn="l" rtl="0">
            <a:defRPr sz="1000"/>
          </a:pPr>
          <a:r>
            <a:rPr lang="da-DK" sz="1200" b="1" i="0" u="none" strike="noStrike" baseline="0">
              <a:solidFill>
                <a:srgbClr val="000000"/>
              </a:solidFill>
              <a:latin typeface="Arial"/>
              <a:cs typeface="Arial"/>
            </a:rPr>
            <a:t>-Når forudsætninger ændres, ændres også nedenstående profiltegning af vandløbet. Profiltegningen kan således anvendes til at kontrollere at de indtastede forudsætninger giver mening. Når forudsætningerne er på plads, kan nøgletal for vandløbets evne til at bortlede vand ved målestedet aflæses i resultatarket. Dertil kommer tilhørende beregnede Q-h kurver med mere i efterfølgende </a:t>
          </a:r>
          <a:r>
            <a:rPr lang="da-DK" sz="1200" b="1" i="0" u="none" strike="noStrike" baseline="0">
              <a:solidFill>
                <a:srgbClr val="000000"/>
              </a:solidFill>
              <a:latin typeface="Arial" panose="020B0604020202020204" pitchFamily="34" charset="0"/>
              <a:cs typeface="Arial" panose="020B0604020202020204" pitchFamily="34" charset="0"/>
            </a:rPr>
            <a:t>ark. </a:t>
          </a:r>
          <a:r>
            <a:rPr lang="da-DK" sz="1200" b="1" i="0" u="none" strike="noStrike">
              <a:effectLst/>
              <a:latin typeface="Arial" panose="020B0604020202020204" pitchFamily="34" charset="0"/>
              <a:ea typeface="+mn-ea"/>
              <a:cs typeface="Arial" panose="020B0604020202020204" pitchFamily="34" charset="0"/>
            </a:rPr>
            <a:t>Husk korrekte resultater kræver korrekte forudsætninger.</a:t>
          </a:r>
          <a:r>
            <a:rPr lang="da-DK" sz="1200">
              <a:latin typeface="Arial" panose="020B0604020202020204" pitchFamily="34" charset="0"/>
              <a:cs typeface="Arial" panose="020B0604020202020204" pitchFamily="34" charset="0"/>
            </a:rPr>
            <a:t> </a:t>
          </a:r>
          <a:endParaRPr lang="da-DK" sz="1200" b="1" i="0" u="none" strike="noStrike" baseline="0">
            <a:solidFill>
              <a:srgbClr val="000000"/>
            </a:solidFill>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da-DK" sz="1200" b="0" i="0" baseline="0">
              <a:effectLst/>
              <a:latin typeface="Arial Black" panose="020B0A04020102020204" pitchFamily="34" charset="0"/>
              <a:ea typeface="+mn-ea"/>
              <a:cs typeface="+mn-cs"/>
            </a:rPr>
            <a:t>God fornøjelse</a:t>
          </a:r>
          <a:endParaRPr lang="da-DK" sz="1200" b="0">
            <a:effectLst/>
            <a:latin typeface="Arial Black" panose="020B0A04020102020204" pitchFamily="34" charset="0"/>
          </a:endParaRPr>
        </a:p>
        <a:p>
          <a:pPr algn="l" rtl="0">
            <a:defRPr sz="1000"/>
          </a:pPr>
          <a:endParaRPr lang="da-DK" sz="1000" b="0" i="0" u="none" strike="noStrike" baseline="0">
            <a:solidFill>
              <a:sysClr val="windowText" lastClr="000000"/>
            </a:solidFill>
            <a:latin typeface="+mn-lt"/>
            <a:cs typeface="+mn-cs"/>
          </a:endParaRPr>
        </a:p>
      </xdr:txBody>
    </xdr:sp>
    <xdr:clientData/>
  </xdr:twoCellAnchor>
  <xdr:twoCellAnchor>
    <xdr:from>
      <xdr:col>1</xdr:col>
      <xdr:colOff>0</xdr:colOff>
      <xdr:row>41</xdr:row>
      <xdr:rowOff>0</xdr:rowOff>
    </xdr:from>
    <xdr:to>
      <xdr:col>2</xdr:col>
      <xdr:colOff>514350</xdr:colOff>
      <xdr:row>55</xdr:row>
      <xdr:rowOff>76200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190498</xdr:rowOff>
    </xdr:from>
    <xdr:to>
      <xdr:col>8</xdr:col>
      <xdr:colOff>1704975</xdr:colOff>
      <xdr:row>55</xdr:row>
      <xdr:rowOff>76198</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1724025</xdr:colOff>
      <xdr:row>41</xdr:row>
      <xdr:rowOff>0</xdr:rowOff>
    </xdr:from>
    <xdr:to>
      <xdr:col>15</xdr:col>
      <xdr:colOff>276225</xdr:colOff>
      <xdr:row>55</xdr:row>
      <xdr:rowOff>76200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542925</xdr:colOff>
      <xdr:row>24</xdr:row>
      <xdr:rowOff>19050</xdr:rowOff>
    </xdr:from>
    <xdr:to>
      <xdr:col>7</xdr:col>
      <xdr:colOff>152400</xdr:colOff>
      <xdr:row>44</xdr:row>
      <xdr:rowOff>142875</xdr:rowOff>
    </xdr:to>
    <xdr:pic>
      <xdr:nvPicPr>
        <xdr:cNvPr id="2" name="Billede 1" descr="https://dlgb.files.wordpress.com/2008/09/hjulstrom_curve_task.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1725" y="4648200"/>
          <a:ext cx="4914900" cy="393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305192" cy="6069135"/>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5192" cy="6069135"/>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305192" cy="6069135"/>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5192" cy="6069135"/>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10</xdr:col>
      <xdr:colOff>581025</xdr:colOff>
      <xdr:row>27</xdr:row>
      <xdr:rowOff>61912</xdr:rowOff>
    </xdr:from>
    <xdr:to>
      <xdr:col>18</xdr:col>
      <xdr:colOff>276225</xdr:colOff>
      <xdr:row>41</xdr:row>
      <xdr:rowOff>138112</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1</xdr:row>
      <xdr:rowOff>0</xdr:rowOff>
    </xdr:from>
    <xdr:to>
      <xdr:col>6</xdr:col>
      <xdr:colOff>38100</xdr:colOff>
      <xdr:row>8</xdr:row>
      <xdr:rowOff>66675</xdr:rowOff>
    </xdr:to>
    <xdr:pic>
      <xdr:nvPicPr>
        <xdr:cNvPr id="3" name="Billede 2" descr="Trapezoidal Channel"/>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6200" y="190500"/>
          <a:ext cx="142875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419100</xdr:colOff>
      <xdr:row>1539</xdr:row>
      <xdr:rowOff>119062</xdr:rowOff>
    </xdr:from>
    <xdr:to>
      <xdr:col>13</xdr:col>
      <xdr:colOff>485775</xdr:colOff>
      <xdr:row>1554</xdr:row>
      <xdr:rowOff>4762</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581025</xdr:colOff>
      <xdr:row>27</xdr:row>
      <xdr:rowOff>61912</xdr:rowOff>
    </xdr:from>
    <xdr:to>
      <xdr:col>18</xdr:col>
      <xdr:colOff>276225</xdr:colOff>
      <xdr:row>41</xdr:row>
      <xdr:rowOff>138112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1</xdr:row>
      <xdr:rowOff>0</xdr:rowOff>
    </xdr:from>
    <xdr:to>
      <xdr:col>6</xdr:col>
      <xdr:colOff>38100</xdr:colOff>
      <xdr:row>8</xdr:row>
      <xdr:rowOff>66675</xdr:rowOff>
    </xdr:to>
    <xdr:pic>
      <xdr:nvPicPr>
        <xdr:cNvPr id="3" name="Billede 2" descr="Trapezoidal Channel"/>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4975" y="190500"/>
          <a:ext cx="142875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419100</xdr:colOff>
      <xdr:row>1539</xdr:row>
      <xdr:rowOff>119062</xdr:rowOff>
    </xdr:from>
    <xdr:to>
      <xdr:col>13</xdr:col>
      <xdr:colOff>485775</xdr:colOff>
      <xdr:row>1554</xdr:row>
      <xdr:rowOff>4762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581025</xdr:colOff>
      <xdr:row>27</xdr:row>
      <xdr:rowOff>61912</xdr:rowOff>
    </xdr:from>
    <xdr:to>
      <xdr:col>18</xdr:col>
      <xdr:colOff>276225</xdr:colOff>
      <xdr:row>41</xdr:row>
      <xdr:rowOff>138112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1</xdr:row>
      <xdr:rowOff>0</xdr:rowOff>
    </xdr:from>
    <xdr:to>
      <xdr:col>6</xdr:col>
      <xdr:colOff>38100</xdr:colOff>
      <xdr:row>8</xdr:row>
      <xdr:rowOff>66675</xdr:rowOff>
    </xdr:to>
    <xdr:pic>
      <xdr:nvPicPr>
        <xdr:cNvPr id="3" name="Billede 2" descr="Trapezoidal Channel"/>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4975" y="190500"/>
          <a:ext cx="142875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419100</xdr:colOff>
      <xdr:row>1539</xdr:row>
      <xdr:rowOff>119062</xdr:rowOff>
    </xdr:from>
    <xdr:to>
      <xdr:col>13</xdr:col>
      <xdr:colOff>485775</xdr:colOff>
      <xdr:row>1554</xdr:row>
      <xdr:rowOff>4762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dlgb.files.wordpress.com/2008/09/hjulstrom_curve_task.jpg"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v.wikipedia.org/wiki/Mannings_formel" TargetMode="External"/><Relationship Id="rId1" Type="http://schemas.openxmlformats.org/officeDocument/2006/relationships/hyperlink" Target="http://www.brighthubengineering.com/hydraulics-civil-engineering/67126-calculation-of-hydraulic-radius-for-uniform-open-channel-flow/"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v.wikipedia.org/wiki/Mannings_formel" TargetMode="External"/><Relationship Id="rId1" Type="http://schemas.openxmlformats.org/officeDocument/2006/relationships/hyperlink" Target="http://www.brighthubengineering.com/hydraulics-civil-engineering/67126-calculation-of-hydraulic-radius-for-uniform-open-channel-flow/"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v.wikipedia.org/wiki/Mannings_formel" TargetMode="External"/><Relationship Id="rId1" Type="http://schemas.openxmlformats.org/officeDocument/2006/relationships/hyperlink" Target="http://www.brighthubengineering.com/hydraulics-civil-engineering/67126-calculation-of-hydraulic-radius-for-uniform-open-channel-flo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tabSelected="1" workbookViewId="0">
      <selection activeCell="B37" sqref="B37"/>
    </sheetView>
  </sheetViews>
  <sheetFormatPr defaultRowHeight="15" x14ac:dyDescent="0.25"/>
  <cols>
    <col min="2" max="2" width="63.5703125" bestFit="1" customWidth="1"/>
    <col min="3" max="3" width="12" bestFit="1" customWidth="1"/>
    <col min="4" max="4" width="12.7109375" customWidth="1"/>
    <col min="9" max="9" width="38.140625" bestFit="1" customWidth="1"/>
  </cols>
  <sheetData>
    <row r="1" spans="1:9" ht="23.25" x14ac:dyDescent="0.35">
      <c r="A1" s="31" t="s">
        <v>106</v>
      </c>
      <c r="B1" s="32"/>
      <c r="C1" s="33"/>
      <c r="H1" s="34" t="s">
        <v>102</v>
      </c>
      <c r="I1" s="35">
        <v>42084</v>
      </c>
    </row>
    <row r="2" spans="1:9" ht="18" x14ac:dyDescent="0.25">
      <c r="A2" s="36" t="s">
        <v>107</v>
      </c>
      <c r="C2" s="33"/>
      <c r="H2" s="37"/>
      <c r="I2" s="38" t="s">
        <v>104</v>
      </c>
    </row>
    <row r="3" spans="1:9" ht="18" x14ac:dyDescent="0.25">
      <c r="A3" s="36" t="s">
        <v>103</v>
      </c>
      <c r="C3" s="33"/>
      <c r="H3" s="37"/>
      <c r="I3" s="38" t="s">
        <v>105</v>
      </c>
    </row>
    <row r="29" spans="2:7" ht="21" x14ac:dyDescent="0.35">
      <c r="B29" s="23" t="s">
        <v>0</v>
      </c>
      <c r="C29" s="39" t="s">
        <v>108</v>
      </c>
      <c r="D29" s="39" t="s">
        <v>109</v>
      </c>
      <c r="E29" s="39" t="s">
        <v>112</v>
      </c>
      <c r="F29" s="8"/>
      <c r="G29" s="39"/>
    </row>
    <row r="30" spans="2:7" ht="18.75" x14ac:dyDescent="0.3">
      <c r="B30" s="24" t="s">
        <v>6</v>
      </c>
      <c r="C30" s="24" t="s">
        <v>72</v>
      </c>
      <c r="D30" s="24" t="s">
        <v>72</v>
      </c>
      <c r="E30" s="24" t="s">
        <v>72</v>
      </c>
      <c r="F30" s="24" t="s">
        <v>73</v>
      </c>
      <c r="G30" s="24"/>
    </row>
    <row r="31" spans="2:7" x14ac:dyDescent="0.25">
      <c r="B31" s="8" t="s">
        <v>9</v>
      </c>
      <c r="C31" s="20">
        <v>4</v>
      </c>
      <c r="D31" s="20">
        <v>5</v>
      </c>
      <c r="E31" s="20">
        <v>4</v>
      </c>
      <c r="F31" s="8" t="s">
        <v>5</v>
      </c>
      <c r="G31" s="41"/>
    </row>
    <row r="32" spans="2:7" x14ac:dyDescent="0.25">
      <c r="B32" s="8" t="s">
        <v>8</v>
      </c>
      <c r="C32" s="20">
        <v>4</v>
      </c>
      <c r="D32" s="20">
        <v>4</v>
      </c>
      <c r="E32" s="20">
        <v>4</v>
      </c>
      <c r="F32" s="8" t="s">
        <v>5</v>
      </c>
      <c r="G32" s="41"/>
    </row>
    <row r="33" spans="2:7" x14ac:dyDescent="0.25">
      <c r="B33" s="8" t="s">
        <v>1</v>
      </c>
      <c r="C33" s="20">
        <v>3</v>
      </c>
      <c r="D33" s="20">
        <v>0.5</v>
      </c>
      <c r="E33" s="20">
        <v>2.6</v>
      </c>
      <c r="F33" s="8" t="s">
        <v>5</v>
      </c>
      <c r="G33" s="41"/>
    </row>
    <row r="34" spans="2:7" x14ac:dyDescent="0.25">
      <c r="B34" s="8" t="s">
        <v>2</v>
      </c>
      <c r="C34" s="20">
        <v>0</v>
      </c>
      <c r="D34" s="20">
        <v>1</v>
      </c>
      <c r="E34" s="20">
        <v>0</v>
      </c>
      <c r="F34" s="8" t="s">
        <v>5</v>
      </c>
      <c r="G34" s="41"/>
    </row>
    <row r="35" spans="2:7" x14ac:dyDescent="0.25">
      <c r="B35" s="8" t="s">
        <v>94</v>
      </c>
      <c r="C35" s="20">
        <v>1.25</v>
      </c>
      <c r="D35" s="20">
        <v>1.25</v>
      </c>
      <c r="E35" s="20">
        <v>1</v>
      </c>
      <c r="F35" s="8"/>
      <c r="G35" s="41"/>
    </row>
    <row r="36" spans="2:7" x14ac:dyDescent="0.25">
      <c r="B36" s="8" t="s">
        <v>3</v>
      </c>
      <c r="C36" s="21">
        <v>0.16544117647058801</v>
      </c>
      <c r="D36" s="21">
        <v>0.16544117647058801</v>
      </c>
      <c r="E36" s="21">
        <v>0.158013544018059</v>
      </c>
      <c r="F36" s="8" t="s">
        <v>7</v>
      </c>
      <c r="G36" s="41"/>
    </row>
    <row r="37" spans="2:7" ht="17.25" x14ac:dyDescent="0.25">
      <c r="B37" s="8" t="s">
        <v>4</v>
      </c>
      <c r="C37" s="20">
        <v>5</v>
      </c>
      <c r="D37" s="20">
        <v>5</v>
      </c>
      <c r="E37" s="20">
        <v>5</v>
      </c>
      <c r="F37" s="8" t="s">
        <v>87</v>
      </c>
      <c r="G37" s="41"/>
    </row>
    <row r="38" spans="2:7" x14ac:dyDescent="0.25">
      <c r="B38" s="8" t="s">
        <v>48</v>
      </c>
      <c r="C38" s="22">
        <v>5012.1783089999999</v>
      </c>
      <c r="D38" s="22">
        <v>5012.1783089999999</v>
      </c>
      <c r="E38" s="22">
        <v>3413.6071919999999</v>
      </c>
      <c r="F38" s="8" t="s">
        <v>49</v>
      </c>
      <c r="G38" s="42"/>
    </row>
    <row r="40" spans="2:7" ht="18.75" x14ac:dyDescent="0.3">
      <c r="B40" s="29" t="s">
        <v>93</v>
      </c>
      <c r="C40" s="30"/>
      <c r="D40" s="30"/>
      <c r="E40" s="3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L47"/>
  <sheetViews>
    <sheetView workbookViewId="0">
      <selection activeCell="F20" sqref="F20"/>
    </sheetView>
  </sheetViews>
  <sheetFormatPr defaultRowHeight="15" x14ac:dyDescent="0.25"/>
  <cols>
    <col min="5" max="5" width="43.5703125" bestFit="1" customWidth="1"/>
    <col min="6" max="6" width="13.85546875" bestFit="1" customWidth="1"/>
    <col min="7" max="7" width="13" bestFit="1" customWidth="1"/>
    <col min="8" max="8" width="12.7109375" customWidth="1"/>
    <col min="9" max="9" width="16.5703125" customWidth="1"/>
    <col min="10" max="12" width="15.42578125" bestFit="1" customWidth="1"/>
  </cols>
  <sheetData>
    <row r="1" spans="5:12" ht="21" x14ac:dyDescent="0.35">
      <c r="E1" s="7" t="s">
        <v>82</v>
      </c>
    </row>
    <row r="2" spans="5:12" ht="18.75" x14ac:dyDescent="0.3">
      <c r="E2" s="3" t="s">
        <v>79</v>
      </c>
      <c r="J2" s="40" t="s">
        <v>111</v>
      </c>
      <c r="K2" s="40" t="s">
        <v>111</v>
      </c>
      <c r="L2" s="40" t="s">
        <v>111</v>
      </c>
    </row>
    <row r="3" spans="5:12" ht="18.75" x14ac:dyDescent="0.3">
      <c r="F3" s="40" t="s">
        <v>110</v>
      </c>
      <c r="G3" s="40" t="s">
        <v>109</v>
      </c>
      <c r="H3" s="40" t="s">
        <v>112</v>
      </c>
      <c r="I3" s="40" t="s">
        <v>73</v>
      </c>
      <c r="J3" s="40" t="s">
        <v>113</v>
      </c>
      <c r="K3" s="40" t="s">
        <v>114</v>
      </c>
      <c r="L3" s="40" t="s">
        <v>115</v>
      </c>
    </row>
    <row r="4" spans="5:12" ht="17.25" x14ac:dyDescent="0.25">
      <c r="E4" s="11" t="s">
        <v>75</v>
      </c>
      <c r="F4" s="12">
        <f>'Beregninger scenarie 1'!C9</f>
        <v>0</v>
      </c>
      <c r="G4" s="12">
        <f>'Beregninger scenarie 2'!C9</f>
        <v>1.75</v>
      </c>
      <c r="H4" s="12">
        <f>'Beregninger scenarie 3'!C9</f>
        <v>0</v>
      </c>
      <c r="I4" s="12" t="s">
        <v>41</v>
      </c>
      <c r="J4" s="12">
        <f>F4-G4</f>
        <v>-1.75</v>
      </c>
      <c r="K4" s="12">
        <f>F4-H4</f>
        <v>0</v>
      </c>
      <c r="L4" s="12">
        <f>G4-H4</f>
        <v>1.75</v>
      </c>
    </row>
    <row r="5" spans="5:12" ht="17.25" x14ac:dyDescent="0.25">
      <c r="E5" s="11" t="s">
        <v>61</v>
      </c>
      <c r="F5" s="13">
        <f>'Beregninger scenarie 1'!C4</f>
        <v>32</v>
      </c>
      <c r="G5" s="13">
        <f>'Beregninger scenarie 2'!C4</f>
        <v>32</v>
      </c>
      <c r="H5" s="13">
        <f>'Beregninger scenarie 3'!C4</f>
        <v>26.4</v>
      </c>
      <c r="I5" s="12" t="s">
        <v>41</v>
      </c>
      <c r="J5" s="12">
        <f>F5-G5</f>
        <v>0</v>
      </c>
      <c r="K5" s="13">
        <f>F5-H5</f>
        <v>5.6000000000000014</v>
      </c>
      <c r="L5" s="13">
        <f>G5-H5</f>
        <v>5.6000000000000014</v>
      </c>
    </row>
    <row r="7" spans="5:12" ht="17.25" x14ac:dyDescent="0.25">
      <c r="E7" s="8" t="s">
        <v>80</v>
      </c>
      <c r="F7" s="9">
        <f>'Beregninger scenarie 1'!F13</f>
        <v>3.2934866183717348</v>
      </c>
      <c r="G7" s="9">
        <f>'Beregninger scenarie 2'!F13</f>
        <v>3.2934866183717348</v>
      </c>
      <c r="H7" s="9">
        <f>'Beregninger scenarie 3'!F13</f>
        <v>2.5430902476727786</v>
      </c>
      <c r="I7" s="10" t="s">
        <v>83</v>
      </c>
      <c r="J7" s="9">
        <f>F7-G7</f>
        <v>0</v>
      </c>
      <c r="K7" s="9">
        <f>F7-H7</f>
        <v>0.75039637069895626</v>
      </c>
      <c r="L7" s="9">
        <f>G7-H7</f>
        <v>0.75039637069895626</v>
      </c>
    </row>
    <row r="8" spans="5:12" ht="17.25" x14ac:dyDescent="0.25">
      <c r="E8" s="8"/>
      <c r="F8" s="9">
        <f>'Beregninger scenarie 1'!F14</f>
        <v>197.60919710230408</v>
      </c>
      <c r="G8" s="9">
        <f>'Beregninger scenarie 2'!F14</f>
        <v>197.60919710230408</v>
      </c>
      <c r="H8" s="9">
        <f>'Beregninger scenarie 3'!F14</f>
        <v>152.58541486036671</v>
      </c>
      <c r="I8" s="10" t="s">
        <v>84</v>
      </c>
      <c r="J8" s="9">
        <f>F8-G8</f>
        <v>0</v>
      </c>
      <c r="K8" s="9">
        <f>F8-H8</f>
        <v>45.023782241937369</v>
      </c>
      <c r="L8" s="9">
        <f>G8-H8</f>
        <v>45.023782241937369</v>
      </c>
    </row>
    <row r="9" spans="5:12" ht="17.25" x14ac:dyDescent="0.25">
      <c r="E9" s="8"/>
      <c r="F9" s="9">
        <f>'Beregninger scenarie 1'!F15</f>
        <v>11856.551826138244</v>
      </c>
      <c r="G9" s="9">
        <f>'Beregninger scenarie 2'!F15</f>
        <v>11856.551826138244</v>
      </c>
      <c r="H9" s="9">
        <f>'Beregninger scenarie 3'!F15</f>
        <v>9155.1248916220029</v>
      </c>
      <c r="I9" s="10" t="s">
        <v>85</v>
      </c>
      <c r="J9" s="9">
        <f>F9-G9</f>
        <v>0</v>
      </c>
      <c r="K9" s="9">
        <f>F9-H9</f>
        <v>2701.4269345162411</v>
      </c>
      <c r="L9" s="9">
        <f>G9-H9</f>
        <v>2701.4269345162411</v>
      </c>
    </row>
    <row r="10" spans="5:12" ht="17.25" x14ac:dyDescent="0.25">
      <c r="E10" s="8"/>
      <c r="F10" s="9">
        <f>'Beregninger scenarie 1'!F16</f>
        <v>284557.24382731784</v>
      </c>
      <c r="G10" s="9">
        <f>'Beregninger scenarie 2'!F16</f>
        <v>284557.24382731784</v>
      </c>
      <c r="H10" s="9">
        <f>'Beregninger scenarie 3'!F16</f>
        <v>219722.99739892807</v>
      </c>
      <c r="I10" s="10" t="s">
        <v>86</v>
      </c>
      <c r="J10" s="9">
        <f>F10-G10</f>
        <v>0</v>
      </c>
      <c r="K10" s="9">
        <f>F10-H10</f>
        <v>64834.246428389772</v>
      </c>
      <c r="L10" s="9">
        <f>G10-H10</f>
        <v>64834.246428389772</v>
      </c>
    </row>
    <row r="11" spans="5:12" x14ac:dyDescent="0.25">
      <c r="E11" s="8"/>
      <c r="F11" s="9">
        <f>'Beregninger scenarie 1'!F20</f>
        <v>3293.4866183717349</v>
      </c>
      <c r="G11" s="9">
        <f>'Beregninger scenarie 2'!F20</f>
        <v>3293.4866183717349</v>
      </c>
      <c r="H11" s="9">
        <f>'Beregninger scenarie 3'!F20</f>
        <v>2543.0902476727788</v>
      </c>
      <c r="I11" s="10" t="s">
        <v>47</v>
      </c>
      <c r="J11" s="9">
        <f>F11-G11</f>
        <v>0</v>
      </c>
      <c r="K11" s="9">
        <f>F11-H11</f>
        <v>750.39637069895616</v>
      </c>
      <c r="L11" s="9">
        <f>G11-H11</f>
        <v>750.39637069895616</v>
      </c>
    </row>
    <row r="13" spans="5:12" x14ac:dyDescent="0.25">
      <c r="E13" s="25" t="s">
        <v>92</v>
      </c>
      <c r="F13" s="26">
        <f>'Beregninger scenarie 1'!M15</f>
        <v>0.65709685795851747</v>
      </c>
      <c r="G13" s="26">
        <f>'Beregninger scenarie 2'!M15</f>
        <v>0.65709685795851747</v>
      </c>
      <c r="H13" s="26">
        <f>'Beregninger scenarie 3'!M15</f>
        <v>0.74498619924186604</v>
      </c>
      <c r="I13" s="27" t="s">
        <v>53</v>
      </c>
      <c r="J13" s="26">
        <f>F13-G13</f>
        <v>0</v>
      </c>
      <c r="K13" s="26">
        <f>F13-H13</f>
        <v>-8.7889341283348577E-2</v>
      </c>
      <c r="L13" s="26">
        <f>G13-H13</f>
        <v>-8.7889341283348577E-2</v>
      </c>
    </row>
    <row r="14" spans="5:12" ht="17.25" x14ac:dyDescent="0.25">
      <c r="E14" s="25"/>
      <c r="F14" s="26">
        <f>F13*100</f>
        <v>65.70968579585174</v>
      </c>
      <c r="G14" s="26">
        <f t="shared" ref="G14:H14" si="0">G13*100</f>
        <v>65.70968579585174</v>
      </c>
      <c r="H14" s="26">
        <f t="shared" si="0"/>
        <v>74.498619924186599</v>
      </c>
      <c r="I14" s="27" t="s">
        <v>116</v>
      </c>
      <c r="J14" s="26">
        <f>J13*100</f>
        <v>0</v>
      </c>
      <c r="K14" s="26">
        <f t="shared" ref="K14:L14" si="1">K13*100</f>
        <v>-8.7889341283348585</v>
      </c>
      <c r="L14" s="26">
        <f t="shared" si="1"/>
        <v>-8.7889341283348585</v>
      </c>
    </row>
    <row r="15" spans="5:12" x14ac:dyDescent="0.25">
      <c r="E15" s="25"/>
      <c r="F15" s="28">
        <f>'Beregninger scenarie 1'!M17</f>
        <v>5.6773168527615896</v>
      </c>
      <c r="G15" s="28">
        <f>'Beregninger scenarie 2'!M17</f>
        <v>5.6773168527615896</v>
      </c>
      <c r="H15" s="28">
        <f>'Beregninger scenarie 3'!M17</f>
        <v>6.436680761449721</v>
      </c>
      <c r="I15" s="27" t="s">
        <v>78</v>
      </c>
      <c r="J15" s="26">
        <f>F15-G15</f>
        <v>0</v>
      </c>
      <c r="K15" s="26">
        <f>F15-H15</f>
        <v>-0.75936390868813142</v>
      </c>
      <c r="L15" s="26">
        <f>G15-H15</f>
        <v>-0.75936390868813142</v>
      </c>
    </row>
    <row r="17" spans="5:12" x14ac:dyDescent="0.25">
      <c r="E17" s="18" t="s">
        <v>91</v>
      </c>
      <c r="F17" s="17">
        <f>F13/2</f>
        <v>0.32854842897925873</v>
      </c>
      <c r="G17" s="17">
        <f>G13/2</f>
        <v>0.32854842897925873</v>
      </c>
      <c r="H17" s="17">
        <f>H13/2</f>
        <v>0.37249309962093302</v>
      </c>
      <c r="I17" s="18" t="s">
        <v>53</v>
      </c>
      <c r="J17" s="17">
        <f>F17-G17</f>
        <v>0</v>
      </c>
      <c r="K17" s="17">
        <f>F17-H17</f>
        <v>-4.3944670641674288E-2</v>
      </c>
      <c r="L17" s="17">
        <f>G17-H17</f>
        <v>-4.3944670641674288E-2</v>
      </c>
    </row>
    <row r="18" spans="5:12" x14ac:dyDescent="0.25">
      <c r="E18" s="18"/>
      <c r="F18" s="19">
        <f>F15/2</f>
        <v>2.8386584263807948</v>
      </c>
      <c r="G18" s="19">
        <f>G15/2</f>
        <v>2.8386584263807948</v>
      </c>
      <c r="H18" s="19">
        <f>H15/2</f>
        <v>3.2183403807248605</v>
      </c>
      <c r="I18" s="18" t="s">
        <v>78</v>
      </c>
      <c r="J18" s="17">
        <f>F18-G18</f>
        <v>0</v>
      </c>
      <c r="K18" s="17">
        <f>F18-H18</f>
        <v>-0.37968195434406571</v>
      </c>
      <c r="L18" s="17">
        <f>G18-H18</f>
        <v>-0.37968195434406571</v>
      </c>
    </row>
    <row r="20" spans="5:12" x14ac:dyDescent="0.25">
      <c r="E20" s="14" t="s">
        <v>81</v>
      </c>
      <c r="F20" s="15">
        <f>'Beregninger scenarie 1'!C17</f>
        <v>0.10292145682411671</v>
      </c>
      <c r="G20" s="15">
        <f>'Beregninger scenarie 2'!C17</f>
        <v>0.10292145682411671</v>
      </c>
      <c r="H20" s="15">
        <f>'Beregninger scenarie 3'!C17</f>
        <v>9.6329176048211312E-2</v>
      </c>
      <c r="I20" s="16" t="s">
        <v>76</v>
      </c>
      <c r="J20" s="15">
        <f>F20-G20</f>
        <v>0</v>
      </c>
      <c r="K20" s="15">
        <f>F20-H20</f>
        <v>6.5922807759054014E-3</v>
      </c>
      <c r="L20" s="15">
        <f>G20-H20</f>
        <v>6.5922807759054014E-3</v>
      </c>
    </row>
    <row r="21" spans="5:12" x14ac:dyDescent="0.25">
      <c r="E21" s="14"/>
      <c r="F21" s="15">
        <f>'Beregninger scenarie 1'!C18</f>
        <v>0.37051724456682017</v>
      </c>
      <c r="G21" s="15">
        <f>'Beregninger scenarie 2'!C18</f>
        <v>0.37051724456682017</v>
      </c>
      <c r="H21" s="15">
        <f>'Beregninger scenarie 3'!C18</f>
        <v>0.34678503377356074</v>
      </c>
      <c r="I21" s="16" t="s">
        <v>77</v>
      </c>
      <c r="J21" s="15">
        <f>F21-G21</f>
        <v>0</v>
      </c>
      <c r="K21" s="15">
        <f>F21-H21</f>
        <v>2.3732210793259434E-2</v>
      </c>
      <c r="L21" s="15">
        <f>G21-H21</f>
        <v>2.3732210793259434E-2</v>
      </c>
    </row>
    <row r="22" spans="5:12" x14ac:dyDescent="0.25">
      <c r="E22" s="14"/>
      <c r="F22" s="15">
        <f>'Beregninger scenarie 1'!C19</f>
        <v>10.292145682411672</v>
      </c>
      <c r="G22" s="15">
        <f>'Beregninger scenarie 2'!C19</f>
        <v>10.292145682411672</v>
      </c>
      <c r="H22" s="15">
        <f>'Beregninger scenarie 3'!C19</f>
        <v>9.6329176048211309</v>
      </c>
      <c r="I22" s="16" t="s">
        <v>99</v>
      </c>
      <c r="J22" s="15">
        <f>F22-G22</f>
        <v>0</v>
      </c>
      <c r="K22" s="15">
        <f>F22-H22</f>
        <v>0.65922807759054081</v>
      </c>
      <c r="L22" s="15">
        <f>G22-H22</f>
        <v>0.65922807759054081</v>
      </c>
    </row>
    <row r="24" spans="5:12" x14ac:dyDescent="0.25">
      <c r="E24" s="3" t="s">
        <v>100</v>
      </c>
    </row>
    <row r="47" spans="5:5" x14ac:dyDescent="0.25">
      <c r="E47" s="1" t="s">
        <v>101</v>
      </c>
    </row>
  </sheetData>
  <hyperlinks>
    <hyperlink ref="E47" r:id="rId1"/>
  </hyperlinks>
  <pageMargins left="0.7" right="0.7" top="0.75" bottom="0.75" header="0.3" footer="0.3"/>
  <ignoredErrors>
    <ignoredError sqref="J14:L14"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9"/>
  <sheetViews>
    <sheetView workbookViewId="0">
      <selection activeCell="C7" sqref="C7"/>
    </sheetView>
  </sheetViews>
  <sheetFormatPr defaultRowHeight="15" x14ac:dyDescent="0.25"/>
  <cols>
    <col min="2" max="2" width="47.140625" bestFit="1" customWidth="1"/>
    <col min="4" max="4" width="17.28515625" bestFit="1" customWidth="1"/>
    <col min="6" max="6" width="11.7109375" bestFit="1" customWidth="1"/>
    <col min="8" max="8" width="16.28515625" bestFit="1" customWidth="1"/>
    <col min="13" max="13" width="12.7109375" bestFit="1" customWidth="1"/>
  </cols>
  <sheetData>
    <row r="1" spans="2:14" x14ac:dyDescent="0.25">
      <c r="B1" s="3" t="s">
        <v>20</v>
      </c>
    </row>
    <row r="2" spans="2:14" x14ac:dyDescent="0.25">
      <c r="B2" t="s">
        <v>21</v>
      </c>
      <c r="C2" s="2">
        <f>Inddata!$C$33+2*Inddata!$C$34*Inddata!$C$35</f>
        <v>3</v>
      </c>
      <c r="D2" t="s">
        <v>5</v>
      </c>
    </row>
    <row r="3" spans="2:14" x14ac:dyDescent="0.25">
      <c r="B3" t="s">
        <v>36</v>
      </c>
      <c r="C3" s="2">
        <f>C2+2*Inddata!$C$35*Inddata!$C$32</f>
        <v>13</v>
      </c>
      <c r="D3" t="s">
        <v>5</v>
      </c>
    </row>
    <row r="4" spans="2:14" ht="17.25" x14ac:dyDescent="0.25">
      <c r="B4" s="3" t="s">
        <v>40</v>
      </c>
      <c r="C4" s="4">
        <f>0.5*(C3+C2)*Inddata!$C$32</f>
        <v>32</v>
      </c>
      <c r="D4" s="3" t="s">
        <v>41</v>
      </c>
    </row>
    <row r="5" spans="2:14" x14ac:dyDescent="0.25">
      <c r="B5" t="s">
        <v>26</v>
      </c>
      <c r="C5" s="2">
        <f>SQRT(Inddata!$C$32^2+(Inddata!$C$35*Inddata!$C$32)^2)</f>
        <v>6.4031242374328485</v>
      </c>
      <c r="D5" t="s">
        <v>5</v>
      </c>
      <c r="I5" s="1" t="s">
        <v>27</v>
      </c>
    </row>
    <row r="6" spans="2:14" x14ac:dyDescent="0.25">
      <c r="B6" s="3" t="s">
        <v>31</v>
      </c>
      <c r="C6" s="4">
        <f>C2+2*C5</f>
        <v>15.806248474865697</v>
      </c>
      <c r="D6" s="3" t="s">
        <v>5</v>
      </c>
    </row>
    <row r="7" spans="2:14" x14ac:dyDescent="0.25">
      <c r="B7" s="3" t="s">
        <v>25</v>
      </c>
      <c r="C7" s="4">
        <f>C4/C6</f>
        <v>2.0245158141658215</v>
      </c>
      <c r="D7" s="3" t="s">
        <v>5</v>
      </c>
    </row>
    <row r="9" spans="2:14" ht="17.25" x14ac:dyDescent="0.25">
      <c r="B9" s="3" t="s">
        <v>74</v>
      </c>
      <c r="C9" s="3">
        <f>0.5*(C2+Inddata!$C$33)*Inddata!$C$34</f>
        <v>0</v>
      </c>
      <c r="D9" s="3" t="s">
        <v>41</v>
      </c>
    </row>
    <row r="12" spans="2:14" x14ac:dyDescent="0.25">
      <c r="B12" s="3" t="s">
        <v>88</v>
      </c>
      <c r="F12" t="s">
        <v>43</v>
      </c>
      <c r="K12" t="s">
        <v>50</v>
      </c>
    </row>
    <row r="13" spans="2:14" ht="17.25" x14ac:dyDescent="0.25">
      <c r="B13" t="s">
        <v>96</v>
      </c>
      <c r="C13">
        <f>Inddata!C36/1000</f>
        <v>1.6544117647058801E-4</v>
      </c>
      <c r="D13" t="s">
        <v>29</v>
      </c>
      <c r="F13" s="5">
        <f>C20</f>
        <v>3.2934866183717348</v>
      </c>
      <c r="G13" s="3" t="s">
        <v>42</v>
      </c>
      <c r="K13" t="s">
        <v>51</v>
      </c>
      <c r="M13" s="5">
        <f>Inddata!C38</f>
        <v>5012.1783089999999</v>
      </c>
      <c r="N13" t="s">
        <v>49</v>
      </c>
    </row>
    <row r="14" spans="2:14" ht="17.25" x14ac:dyDescent="0.25">
      <c r="B14" t="s">
        <v>97</v>
      </c>
      <c r="C14">
        <f>Inddata!C37</f>
        <v>5</v>
      </c>
      <c r="D14" t="s">
        <v>30</v>
      </c>
      <c r="F14" s="5">
        <f>F13*60</f>
        <v>197.60919710230408</v>
      </c>
      <c r="G14" s="3" t="s">
        <v>44</v>
      </c>
      <c r="K14" t="s">
        <v>51</v>
      </c>
      <c r="M14" s="5">
        <f>M13*10000</f>
        <v>50121783.089999996</v>
      </c>
      <c r="N14" t="s">
        <v>24</v>
      </c>
    </row>
    <row r="15" spans="2:14" ht="17.25" x14ac:dyDescent="0.25">
      <c r="B15" t="s">
        <v>35</v>
      </c>
      <c r="C15" s="5">
        <f>C7^(2/3)</f>
        <v>1.6003468365035269</v>
      </c>
      <c r="D15" t="s">
        <v>39</v>
      </c>
      <c r="F15" s="5">
        <f>F14*60</f>
        <v>11856.551826138244</v>
      </c>
      <c r="G15" s="3" t="s">
        <v>45</v>
      </c>
      <c r="K15" s="3" t="s">
        <v>52</v>
      </c>
      <c r="L15" s="3"/>
      <c r="M15" s="4">
        <f>F20/M13</f>
        <v>0.65709685795851747</v>
      </c>
      <c r="N15" s="3" t="s">
        <v>53</v>
      </c>
    </row>
    <row r="16" spans="2:14" ht="17.25" x14ac:dyDescent="0.25">
      <c r="B16" t="s">
        <v>37</v>
      </c>
      <c r="C16" s="5">
        <f>C13^0.5</f>
        <v>1.2862393885688155E-2</v>
      </c>
      <c r="D16" t="s">
        <v>38</v>
      </c>
      <c r="F16" s="5">
        <f>F15*24</f>
        <v>284557.24382731784</v>
      </c>
      <c r="G16" s="3" t="s">
        <v>46</v>
      </c>
      <c r="K16" t="s">
        <v>55</v>
      </c>
      <c r="M16">
        <f>F16/M14</f>
        <v>5.6773168527615896E-3</v>
      </c>
      <c r="N16" t="s">
        <v>54</v>
      </c>
    </row>
    <row r="17" spans="1:15" ht="17.25" x14ac:dyDescent="0.25">
      <c r="B17" s="3" t="s">
        <v>32</v>
      </c>
      <c r="C17" s="6">
        <f>C14*C15*C16</f>
        <v>0.10292145682411671</v>
      </c>
      <c r="D17" s="3" t="s">
        <v>33</v>
      </c>
      <c r="E17" t="s">
        <v>95</v>
      </c>
      <c r="F17" s="5"/>
      <c r="K17" s="3" t="s">
        <v>55</v>
      </c>
      <c r="L17" s="3"/>
      <c r="M17" s="6">
        <f>M16*1000</f>
        <v>5.6773168527615896</v>
      </c>
      <c r="N17" s="3" t="s">
        <v>56</v>
      </c>
      <c r="O17" s="3"/>
    </row>
    <row r="18" spans="1:15" x14ac:dyDescent="0.25">
      <c r="B18" s="3" t="s">
        <v>32</v>
      </c>
      <c r="C18" s="6">
        <f>(C17*3600)/1000</f>
        <v>0.37051724456682017</v>
      </c>
      <c r="D18" s="3" t="s">
        <v>77</v>
      </c>
      <c r="F18" s="5"/>
      <c r="K18" s="3"/>
      <c r="L18" s="3"/>
      <c r="M18" s="6"/>
      <c r="N18" s="3"/>
      <c r="O18" s="3"/>
    </row>
    <row r="19" spans="1:15" x14ac:dyDescent="0.25">
      <c r="B19" s="3" t="s">
        <v>32</v>
      </c>
      <c r="C19" s="6">
        <f>C17*100</f>
        <v>10.292145682411672</v>
      </c>
      <c r="D19" s="3" t="s">
        <v>99</v>
      </c>
      <c r="F19" s="5"/>
      <c r="K19" s="3"/>
      <c r="L19" s="3"/>
      <c r="M19" s="6"/>
      <c r="N19" s="3"/>
      <c r="O19" s="3"/>
    </row>
    <row r="20" spans="1:15" ht="17.25" x14ac:dyDescent="0.25">
      <c r="B20" s="3" t="s">
        <v>34</v>
      </c>
      <c r="C20" s="6">
        <f>C17*C4</f>
        <v>3.2934866183717348</v>
      </c>
      <c r="D20" s="3" t="s">
        <v>42</v>
      </c>
      <c r="F20" s="5">
        <f>F13*1000</f>
        <v>3293.4866183717349</v>
      </c>
      <c r="G20" s="3" t="s">
        <v>47</v>
      </c>
    </row>
    <row r="21" spans="1:15" x14ac:dyDescent="0.25">
      <c r="B21" s="1" t="s">
        <v>57</v>
      </c>
      <c r="C21" t="s">
        <v>98</v>
      </c>
    </row>
    <row r="23" spans="1:15" x14ac:dyDescent="0.25">
      <c r="B23" s="3" t="s">
        <v>89</v>
      </c>
      <c r="F23">
        <v>0</v>
      </c>
      <c r="G23">
        <f>IF(F23=0,1,0)</f>
        <v>1</v>
      </c>
    </row>
    <row r="24" spans="1:15" x14ac:dyDescent="0.25">
      <c r="B24" t="s">
        <v>28</v>
      </c>
      <c r="C24">
        <v>1</v>
      </c>
    </row>
    <row r="26" spans="1:15" x14ac:dyDescent="0.25">
      <c r="B26" t="s">
        <v>10</v>
      </c>
      <c r="C26" s="5">
        <f>(Inddata!C33+2*Inddata!C35*Inddata!C31)*C24</f>
        <v>13</v>
      </c>
      <c r="D26" s="5"/>
      <c r="E26" s="5"/>
      <c r="F26" s="5"/>
    </row>
    <row r="27" spans="1:15" x14ac:dyDescent="0.25">
      <c r="B27" t="s">
        <v>11</v>
      </c>
      <c r="C27" s="5">
        <f>C26/1500</f>
        <v>8.6666666666666663E-3</v>
      </c>
      <c r="D27" s="5"/>
      <c r="E27" s="5"/>
      <c r="F27" s="5">
        <f>C27/Inddata!C35</f>
        <v>6.933333333333333E-3</v>
      </c>
    </row>
    <row r="28" spans="1:15" x14ac:dyDescent="0.25">
      <c r="D28" t="s">
        <v>13</v>
      </c>
      <c r="E28" t="s">
        <v>14</v>
      </c>
      <c r="F28" t="s">
        <v>15</v>
      </c>
      <c r="G28" t="s">
        <v>17</v>
      </c>
      <c r="H28" t="s">
        <v>16</v>
      </c>
      <c r="I28" t="s">
        <v>18</v>
      </c>
      <c r="J28" t="s">
        <v>19</v>
      </c>
    </row>
    <row r="29" spans="1:15" x14ac:dyDescent="0.25">
      <c r="C29" s="5"/>
      <c r="D29" s="5"/>
      <c r="E29" s="5"/>
      <c r="F29" s="5"/>
      <c r="G29" s="5">
        <v>0</v>
      </c>
      <c r="H29" s="5">
        <f>H30</f>
        <v>4</v>
      </c>
      <c r="I29" s="5"/>
      <c r="J29" s="5"/>
      <c r="K29" s="5"/>
    </row>
    <row r="30" spans="1:15" x14ac:dyDescent="0.25">
      <c r="A30">
        <v>1</v>
      </c>
      <c r="B30" t="s">
        <v>12</v>
      </c>
      <c r="C30" s="5">
        <v>0</v>
      </c>
      <c r="D30" s="5">
        <f>Inddata!C31</f>
        <v>4</v>
      </c>
      <c r="E30" s="5">
        <v>0</v>
      </c>
      <c r="F30" s="5">
        <f>IF(Inddata!$C$31*Inddata!$C$35+Inddata!$C$33&gt;'Beregninger scenarie 1'!C30,0,1)</f>
        <v>0</v>
      </c>
      <c r="G30" s="5">
        <f>C30+2</f>
        <v>2</v>
      </c>
      <c r="H30" s="5">
        <f>D30+E30+F30</f>
        <v>4</v>
      </c>
      <c r="I30" s="5">
        <f>Inddata!$C$34</f>
        <v>0</v>
      </c>
      <c r="J30" s="5">
        <f>Inddata!$C$32+Inddata!$C$34</f>
        <v>4</v>
      </c>
      <c r="K30" s="5"/>
    </row>
    <row r="31" spans="1:15" x14ac:dyDescent="0.25">
      <c r="A31">
        <v>2</v>
      </c>
      <c r="C31" s="5">
        <f>C30+$C$27</f>
        <v>8.6666666666666663E-3</v>
      </c>
      <c r="D31" s="5">
        <f>IF(Inddata!$C$35=0,0,IF(($D$30-C31*(1/Inddata!$C$35))&lt;0,0,($D$30-C31*(1/Inddata!$C$35))))</f>
        <v>3.9930666666666665</v>
      </c>
      <c r="E31" s="5">
        <v>0</v>
      </c>
      <c r="F31" s="5">
        <f>IF(Inddata!$C$31*Inddata!$C$35+Inddata!$C$33&gt;'Beregninger scenarie 1'!C31,0,F30+$F$27)</f>
        <v>0</v>
      </c>
      <c r="G31" s="5">
        <f>C31+2</f>
        <v>2.0086666666666666</v>
      </c>
      <c r="H31" s="5">
        <f>IF(D31+E31+F31&gt;Inddata!$C$31,Inddata!$C$31,D31+E31+F31)</f>
        <v>3.9930666666666665</v>
      </c>
      <c r="I31" s="5">
        <f>Inddata!$C$34</f>
        <v>0</v>
      </c>
      <c r="J31" s="5">
        <f>Inddata!$C$32+Inddata!$C$34</f>
        <v>4</v>
      </c>
      <c r="K31" s="5"/>
    </row>
    <row r="32" spans="1:15" x14ac:dyDescent="0.25">
      <c r="A32">
        <v>3</v>
      </c>
      <c r="C32" s="5">
        <f>C31+$C$27</f>
        <v>1.7333333333333333E-2</v>
      </c>
      <c r="D32" s="5">
        <f>IF(Inddata!$C$35=0,0,IF(($D$30-C32*(1/Inddata!$C$35))&lt;0,0,($D$30-C32*(1/Inddata!$C$35))))</f>
        <v>3.9861333333333335</v>
      </c>
      <c r="E32" s="5">
        <v>0</v>
      </c>
      <c r="F32" s="5">
        <f>IF(Inddata!$C$31*Inddata!$C$35+Inddata!$C$33&gt;'Beregninger scenarie 1'!C32,0,F31+$F$27)</f>
        <v>0</v>
      </c>
      <c r="G32" s="5">
        <f t="shared" ref="G32:G95" si="0">C32+2</f>
        <v>2.0173333333333332</v>
      </c>
      <c r="H32" s="5">
        <f>IF(D32+E32+F32&gt;Inddata!$C$31,Inddata!$C$31,D32+E32+F32)</f>
        <v>3.9861333333333335</v>
      </c>
      <c r="I32" s="5">
        <f>Inddata!$C$34</f>
        <v>0</v>
      </c>
      <c r="J32" s="5">
        <f>Inddata!$C$32+Inddata!$C$34</f>
        <v>4</v>
      </c>
      <c r="K32" s="5"/>
    </row>
    <row r="33" spans="1:11" x14ac:dyDescent="0.25">
      <c r="A33">
        <v>4</v>
      </c>
      <c r="C33" s="5">
        <f t="shared" ref="C33:C96" si="1">C32+$C$27</f>
        <v>2.5999999999999999E-2</v>
      </c>
      <c r="D33" s="5">
        <f>IF(Inddata!$C$35=0,0,IF(($D$30-C33*(1/Inddata!$C$35))&lt;0,0,($D$30-C33*(1/Inddata!$C$35))))</f>
        <v>3.9792000000000001</v>
      </c>
      <c r="E33" s="5">
        <v>0</v>
      </c>
      <c r="F33" s="5">
        <f>IF(Inddata!$C$31*Inddata!$C$35+Inddata!$C$33&gt;'Beregninger scenarie 1'!C33,0,F32+$F$27)</f>
        <v>0</v>
      </c>
      <c r="G33" s="5">
        <f t="shared" si="0"/>
        <v>2.0259999999999998</v>
      </c>
      <c r="H33" s="5">
        <f>IF(D33+E33+F33&gt;Inddata!$C$31,Inddata!$C$31,D33+E33+F33)</f>
        <v>3.9792000000000001</v>
      </c>
      <c r="I33" s="5">
        <f>Inddata!$C$34</f>
        <v>0</v>
      </c>
      <c r="J33" s="5">
        <f>Inddata!$C$32+Inddata!$C$34</f>
        <v>4</v>
      </c>
      <c r="K33" s="5"/>
    </row>
    <row r="34" spans="1:11" x14ac:dyDescent="0.25">
      <c r="A34">
        <v>5</v>
      </c>
      <c r="C34" s="5">
        <f t="shared" si="1"/>
        <v>3.4666666666666665E-2</v>
      </c>
      <c r="D34" s="5">
        <f>IF(Inddata!$C$35=0,0,IF(($D$30-C34*(1/Inddata!$C$35))&lt;0,0,($D$30-C34*(1/Inddata!$C$35))))</f>
        <v>3.9722666666666666</v>
      </c>
      <c r="E34" s="5">
        <v>0</v>
      </c>
      <c r="F34" s="5">
        <f>IF(Inddata!$C$31*Inddata!$C$35+Inddata!$C$33&gt;'Beregninger scenarie 1'!C34,0,F33+$F$27)</f>
        <v>0</v>
      </c>
      <c r="G34" s="5">
        <f t="shared" si="0"/>
        <v>2.0346666666666668</v>
      </c>
      <c r="H34" s="5">
        <f>IF(D34+E34+F34&gt;Inddata!$C$31,Inddata!$C$31,D34+E34+F34)</f>
        <v>3.9722666666666666</v>
      </c>
      <c r="I34" s="5">
        <f>Inddata!$C$34</f>
        <v>0</v>
      </c>
      <c r="J34" s="5">
        <f>Inddata!$C$32+Inddata!$C$34</f>
        <v>4</v>
      </c>
      <c r="K34" s="5"/>
    </row>
    <row r="35" spans="1:11" x14ac:dyDescent="0.25">
      <c r="A35">
        <v>6</v>
      </c>
      <c r="C35" s="5">
        <f t="shared" si="1"/>
        <v>4.3333333333333335E-2</v>
      </c>
      <c r="D35" s="5">
        <f>IF(Inddata!$C$35=0,0,IF(($D$30-C35*(1/Inddata!$C$35))&lt;0,0,($D$30-C35*(1/Inddata!$C$35))))</f>
        <v>3.9653333333333332</v>
      </c>
      <c r="E35" s="5">
        <v>0</v>
      </c>
      <c r="F35" s="5">
        <f>IF(Inddata!$C$31*Inddata!$C$35+Inddata!$C$33&gt;'Beregninger scenarie 1'!C35,0,F34+$F$27)</f>
        <v>0</v>
      </c>
      <c r="G35" s="5">
        <f t="shared" si="0"/>
        <v>2.0433333333333334</v>
      </c>
      <c r="H35" s="5">
        <f>IF(D35+E35+F35&gt;Inddata!$C$31,Inddata!$C$31,D35+E35+F35)</f>
        <v>3.9653333333333332</v>
      </c>
      <c r="I35" s="5">
        <f>Inddata!$C$34</f>
        <v>0</v>
      </c>
      <c r="J35" s="5">
        <f>Inddata!$C$32+Inddata!$C$34</f>
        <v>4</v>
      </c>
      <c r="K35" s="5"/>
    </row>
    <row r="36" spans="1:11" x14ac:dyDescent="0.25">
      <c r="A36">
        <v>7</v>
      </c>
      <c r="C36" s="5">
        <f t="shared" si="1"/>
        <v>5.2000000000000005E-2</v>
      </c>
      <c r="D36" s="5">
        <f>IF(Inddata!$C$35=0,0,IF(($D$30-C36*(1/Inddata!$C$35))&lt;0,0,($D$30-C36*(1/Inddata!$C$35))))</f>
        <v>3.9584000000000001</v>
      </c>
      <c r="E36" s="5">
        <v>0</v>
      </c>
      <c r="F36" s="5">
        <f>IF(Inddata!$C$31*Inddata!$C$35+Inddata!$C$33&gt;'Beregninger scenarie 1'!C36,0,F35+$F$27)</f>
        <v>0</v>
      </c>
      <c r="G36" s="5">
        <f t="shared" si="0"/>
        <v>2.052</v>
      </c>
      <c r="H36" s="5">
        <f>IF(D36+E36+F36&gt;Inddata!$C$31,Inddata!$C$31,D36+E36+F36)</f>
        <v>3.9584000000000001</v>
      </c>
      <c r="I36" s="5">
        <f>Inddata!$C$34</f>
        <v>0</v>
      </c>
      <c r="J36" s="5">
        <f>Inddata!$C$32+Inddata!$C$34</f>
        <v>4</v>
      </c>
      <c r="K36" s="5"/>
    </row>
    <row r="37" spans="1:11" x14ac:dyDescent="0.25">
      <c r="A37">
        <v>8</v>
      </c>
      <c r="C37" s="5">
        <f t="shared" si="1"/>
        <v>6.0666666666666674E-2</v>
      </c>
      <c r="D37" s="5">
        <f>IF(Inddata!$C$35=0,0,IF(($D$30-C37*(1/Inddata!$C$35))&lt;0,0,($D$30-C37*(1/Inddata!$C$35))))</f>
        <v>3.9514666666666667</v>
      </c>
      <c r="E37" s="5">
        <v>0</v>
      </c>
      <c r="F37" s="5">
        <f>IF(Inddata!$C$31*Inddata!$C$35+Inddata!$C$33&gt;'Beregninger scenarie 1'!C37,0,F36+$F$27)</f>
        <v>0</v>
      </c>
      <c r="G37" s="5">
        <f t="shared" si="0"/>
        <v>2.0606666666666666</v>
      </c>
      <c r="H37" s="5">
        <f>IF(D37+E37+F37&gt;Inddata!$C$31,Inddata!$C$31,D37+E37+F37)</f>
        <v>3.9514666666666667</v>
      </c>
      <c r="I37" s="5">
        <f>Inddata!$C$34</f>
        <v>0</v>
      </c>
      <c r="J37" s="5">
        <f>Inddata!$C$32+Inddata!$C$34</f>
        <v>4</v>
      </c>
      <c r="K37" s="5"/>
    </row>
    <row r="38" spans="1:11" x14ac:dyDescent="0.25">
      <c r="A38">
        <v>9</v>
      </c>
      <c r="C38" s="5">
        <f t="shared" si="1"/>
        <v>6.9333333333333344E-2</v>
      </c>
      <c r="D38" s="5">
        <f>IF(Inddata!$C$35=0,0,IF(($D$30-C38*(1/Inddata!$C$35))&lt;0,0,($D$30-C38*(1/Inddata!$C$35))))</f>
        <v>3.9445333333333332</v>
      </c>
      <c r="E38" s="5">
        <v>0</v>
      </c>
      <c r="F38" s="5">
        <f>IF(Inddata!$C$31*Inddata!$C$35+Inddata!$C$33&gt;'Beregninger scenarie 1'!C38,0,F37+$F$27)</f>
        <v>0</v>
      </c>
      <c r="G38" s="5">
        <f t="shared" si="0"/>
        <v>2.0693333333333332</v>
      </c>
      <c r="H38" s="5">
        <f>IF(D38+E38+F38&gt;Inddata!$C$31,Inddata!$C$31,D38+E38+F38)</f>
        <v>3.9445333333333332</v>
      </c>
      <c r="I38" s="5">
        <f>Inddata!$C$34</f>
        <v>0</v>
      </c>
      <c r="J38" s="5">
        <f>Inddata!$C$32+Inddata!$C$34</f>
        <v>4</v>
      </c>
      <c r="K38" s="5"/>
    </row>
    <row r="39" spans="1:11" x14ac:dyDescent="0.25">
      <c r="A39">
        <v>10</v>
      </c>
      <c r="C39" s="5">
        <f t="shared" si="1"/>
        <v>7.8000000000000014E-2</v>
      </c>
      <c r="D39" s="5">
        <f>IF(Inddata!$C$35=0,0,IF(($D$30-C39*(1/Inddata!$C$35))&lt;0,0,($D$30-C39*(1/Inddata!$C$35))))</f>
        <v>3.9375999999999998</v>
      </c>
      <c r="E39" s="5">
        <v>0</v>
      </c>
      <c r="F39" s="5">
        <f>IF(Inddata!$C$31*Inddata!$C$35+Inddata!$C$33&gt;'Beregninger scenarie 1'!C39,0,F38+$F$27)</f>
        <v>0</v>
      </c>
      <c r="G39" s="5">
        <f t="shared" si="0"/>
        <v>2.0779999999999998</v>
      </c>
      <c r="H39" s="5">
        <f>IF(D39+E39+F39&gt;Inddata!$C$31,Inddata!$C$31,D39+E39+F39)</f>
        <v>3.9375999999999998</v>
      </c>
      <c r="I39" s="5">
        <f>Inddata!$C$34</f>
        <v>0</v>
      </c>
      <c r="J39" s="5">
        <f>Inddata!$C$32+Inddata!$C$34</f>
        <v>4</v>
      </c>
      <c r="K39" s="5"/>
    </row>
    <row r="40" spans="1:11" x14ac:dyDescent="0.25">
      <c r="A40">
        <v>11</v>
      </c>
      <c r="C40" s="5">
        <f t="shared" si="1"/>
        <v>8.6666666666666684E-2</v>
      </c>
      <c r="D40" s="5">
        <f>IF(Inddata!$C$35=0,0,IF(($D$30-C40*(1/Inddata!$C$35))&lt;0,0,($D$30-C40*(1/Inddata!$C$35))))</f>
        <v>3.9306666666666668</v>
      </c>
      <c r="E40" s="5">
        <v>0</v>
      </c>
      <c r="F40" s="5">
        <f>IF(Inddata!$C$31*Inddata!$C$35+Inddata!$C$33&gt;'Beregninger scenarie 1'!C40,0,F39+$F$27)</f>
        <v>0</v>
      </c>
      <c r="G40" s="5">
        <f t="shared" si="0"/>
        <v>2.0866666666666669</v>
      </c>
      <c r="H40" s="5">
        <f>IF(D40+E40+F40&gt;Inddata!$C$31,Inddata!$C$31,D40+E40+F40)</f>
        <v>3.9306666666666668</v>
      </c>
      <c r="I40" s="5">
        <f>Inddata!$C$34</f>
        <v>0</v>
      </c>
      <c r="J40" s="5">
        <f>Inddata!$C$32+Inddata!$C$34</f>
        <v>4</v>
      </c>
      <c r="K40" s="5"/>
    </row>
    <row r="41" spans="1:11" x14ac:dyDescent="0.25">
      <c r="A41">
        <v>12</v>
      </c>
      <c r="C41" s="5">
        <f t="shared" si="1"/>
        <v>9.5333333333333353E-2</v>
      </c>
      <c r="D41" s="5">
        <f>IF(Inddata!$C$35=0,0,IF(($D$30-C41*(1/Inddata!$C$35))&lt;0,0,($D$30-C41*(1/Inddata!$C$35))))</f>
        <v>3.9237333333333333</v>
      </c>
      <c r="E41" s="5">
        <v>0</v>
      </c>
      <c r="F41" s="5">
        <f>IF(Inddata!$C$31*Inddata!$C$35+Inddata!$C$33&gt;'Beregninger scenarie 1'!C41,0,F40+$F$27)</f>
        <v>0</v>
      </c>
      <c r="G41" s="5">
        <f t="shared" si="0"/>
        <v>2.0953333333333335</v>
      </c>
      <c r="H41" s="5">
        <f>IF(D41+E41+F41&gt;Inddata!$C$31,Inddata!$C$31,D41+E41+F41)</f>
        <v>3.9237333333333333</v>
      </c>
      <c r="I41" s="5">
        <f>Inddata!$C$34</f>
        <v>0</v>
      </c>
      <c r="J41" s="5">
        <f>Inddata!$C$32+Inddata!$C$34</f>
        <v>4</v>
      </c>
      <c r="K41" s="5"/>
    </row>
    <row r="42" spans="1:11" x14ac:dyDescent="0.25">
      <c r="A42">
        <v>13</v>
      </c>
      <c r="C42" s="5">
        <f t="shared" si="1"/>
        <v>0.10400000000000002</v>
      </c>
      <c r="D42" s="5">
        <f>IF(Inddata!$C$35=0,0,IF(($D$30-C42*(1/Inddata!$C$35))&lt;0,0,($D$30-C42*(1/Inddata!$C$35))))</f>
        <v>3.9167999999999998</v>
      </c>
      <c r="E42" s="5">
        <v>0</v>
      </c>
      <c r="F42" s="5">
        <f>IF(Inddata!$C$31*Inddata!$C$35+Inddata!$C$33&gt;'Beregninger scenarie 1'!C42,0,F41+$F$27)</f>
        <v>0</v>
      </c>
      <c r="G42" s="5">
        <f t="shared" si="0"/>
        <v>2.1040000000000001</v>
      </c>
      <c r="H42" s="5">
        <f>IF(D42+E42+F42&gt;Inddata!$C$31,Inddata!$C$31,D42+E42+F42)</f>
        <v>3.9167999999999998</v>
      </c>
      <c r="I42" s="5">
        <f>Inddata!$C$34</f>
        <v>0</v>
      </c>
      <c r="J42" s="5">
        <f>Inddata!$C$32+Inddata!$C$34</f>
        <v>4</v>
      </c>
      <c r="K42" s="5"/>
    </row>
    <row r="43" spans="1:11" x14ac:dyDescent="0.25">
      <c r="A43">
        <v>14</v>
      </c>
      <c r="C43" s="5">
        <f t="shared" si="1"/>
        <v>0.11266666666666669</v>
      </c>
      <c r="D43" s="5">
        <f>IF(Inddata!$C$35=0,0,IF(($D$30-C43*(1/Inddata!$C$35))&lt;0,0,($D$30-C43*(1/Inddata!$C$35))))</f>
        <v>3.9098666666666668</v>
      </c>
      <c r="E43" s="5">
        <v>0</v>
      </c>
      <c r="F43" s="5">
        <f>IF(Inddata!$C$31*Inddata!$C$35+Inddata!$C$33&gt;'Beregninger scenarie 1'!C43,0,F42+$F$27)</f>
        <v>0</v>
      </c>
      <c r="G43" s="5">
        <f t="shared" si="0"/>
        <v>2.1126666666666667</v>
      </c>
      <c r="H43" s="5">
        <f>IF(D43+E43+F43&gt;Inddata!$C$31,Inddata!$C$31,D43+E43+F43)</f>
        <v>3.9098666666666668</v>
      </c>
      <c r="I43" s="5">
        <f>Inddata!$C$34</f>
        <v>0</v>
      </c>
      <c r="J43" s="5">
        <f>Inddata!$C$32+Inddata!$C$34</f>
        <v>4</v>
      </c>
      <c r="K43" s="5"/>
    </row>
    <row r="44" spans="1:11" x14ac:dyDescent="0.25">
      <c r="A44">
        <v>15</v>
      </c>
      <c r="C44" s="5">
        <f t="shared" si="1"/>
        <v>0.12133333333333336</v>
      </c>
      <c r="D44" s="5">
        <f>IF(Inddata!$C$35=0,0,IF(($D$30-C44*(1/Inddata!$C$35))&lt;0,0,($D$30-C44*(1/Inddata!$C$35))))</f>
        <v>3.9029333333333334</v>
      </c>
      <c r="E44" s="5">
        <v>0</v>
      </c>
      <c r="F44" s="5">
        <f>IF(Inddata!$C$31*Inddata!$C$35+Inddata!$C$33&gt;'Beregninger scenarie 1'!C44,0,F43+$F$27)</f>
        <v>0</v>
      </c>
      <c r="G44" s="5">
        <f t="shared" si="0"/>
        <v>2.1213333333333333</v>
      </c>
      <c r="H44" s="5">
        <f>IF(D44+E44+F44&gt;Inddata!$C$31,Inddata!$C$31,D44+E44+F44)</f>
        <v>3.9029333333333334</v>
      </c>
      <c r="I44" s="5">
        <f>Inddata!$C$34</f>
        <v>0</v>
      </c>
      <c r="J44" s="5">
        <f>Inddata!$C$32+Inddata!$C$34</f>
        <v>4</v>
      </c>
      <c r="K44" s="5"/>
    </row>
    <row r="45" spans="1:11" x14ac:dyDescent="0.25">
      <c r="A45">
        <v>16</v>
      </c>
      <c r="C45" s="5">
        <f t="shared" si="1"/>
        <v>0.13000000000000003</v>
      </c>
      <c r="D45" s="5">
        <f>IF(Inddata!$C$35=0,0,IF(($D$30-C45*(1/Inddata!$C$35))&lt;0,0,($D$30-C45*(1/Inddata!$C$35))))</f>
        <v>3.8959999999999999</v>
      </c>
      <c r="E45" s="5">
        <v>0</v>
      </c>
      <c r="F45" s="5">
        <f>IF(Inddata!$C$31*Inddata!$C$35+Inddata!$C$33&gt;'Beregninger scenarie 1'!C45,0,F44+$F$27)</f>
        <v>0</v>
      </c>
      <c r="G45" s="5">
        <f t="shared" si="0"/>
        <v>2.13</v>
      </c>
      <c r="H45" s="5">
        <f>IF(D45+E45+F45&gt;Inddata!$C$31,Inddata!$C$31,D45+E45+F45)</f>
        <v>3.8959999999999999</v>
      </c>
      <c r="I45" s="5">
        <f>Inddata!$C$34</f>
        <v>0</v>
      </c>
      <c r="J45" s="5">
        <f>Inddata!$C$32+Inddata!$C$34</f>
        <v>4</v>
      </c>
      <c r="K45" s="5"/>
    </row>
    <row r="46" spans="1:11" x14ac:dyDescent="0.25">
      <c r="A46">
        <v>17</v>
      </c>
      <c r="C46" s="5">
        <f t="shared" si="1"/>
        <v>0.13866666666666669</v>
      </c>
      <c r="D46" s="5">
        <f>IF(Inddata!$C$35=0,0,IF(($D$30-C46*(1/Inddata!$C$35))&lt;0,0,($D$30-C46*(1/Inddata!$C$35))))</f>
        <v>3.8890666666666664</v>
      </c>
      <c r="E46" s="5">
        <v>0</v>
      </c>
      <c r="F46" s="5">
        <f>IF(Inddata!$C$31*Inddata!$C$35+Inddata!$C$33&gt;'Beregninger scenarie 1'!C46,0,F45+$F$27)</f>
        <v>0</v>
      </c>
      <c r="G46" s="5">
        <f t="shared" si="0"/>
        <v>2.1386666666666665</v>
      </c>
      <c r="H46" s="5">
        <f>IF(D46+E46+F46&gt;Inddata!$C$31,Inddata!$C$31,D46+E46+F46)</f>
        <v>3.8890666666666664</v>
      </c>
      <c r="I46" s="5">
        <f>Inddata!$C$34</f>
        <v>0</v>
      </c>
      <c r="J46" s="5">
        <f>Inddata!$C$32+Inddata!$C$34</f>
        <v>4</v>
      </c>
      <c r="K46" s="5"/>
    </row>
    <row r="47" spans="1:11" x14ac:dyDescent="0.25">
      <c r="A47">
        <v>18</v>
      </c>
      <c r="C47" s="5">
        <f t="shared" si="1"/>
        <v>0.14733333333333334</v>
      </c>
      <c r="D47" s="5">
        <f>IF(Inddata!$C$35=0,0,IF(($D$30-C47*(1/Inddata!$C$35))&lt;0,0,($D$30-C47*(1/Inddata!$C$35))))</f>
        <v>3.8821333333333334</v>
      </c>
      <c r="E47" s="5">
        <v>0</v>
      </c>
      <c r="F47" s="5">
        <f>IF(Inddata!$C$31*Inddata!$C$35+Inddata!$C$33&gt;'Beregninger scenarie 1'!C47,0,F46+$F$27)</f>
        <v>0</v>
      </c>
      <c r="G47" s="5">
        <f t="shared" si="0"/>
        <v>2.1473333333333335</v>
      </c>
      <c r="H47" s="5">
        <f>IF(D47+E47+F47&gt;Inddata!$C$31,Inddata!$C$31,D47+E47+F47)</f>
        <v>3.8821333333333334</v>
      </c>
      <c r="I47" s="5">
        <f>Inddata!$C$34</f>
        <v>0</v>
      </c>
      <c r="J47" s="5">
        <f>Inddata!$C$32+Inddata!$C$34</f>
        <v>4</v>
      </c>
      <c r="K47" s="5"/>
    </row>
    <row r="48" spans="1:11" x14ac:dyDescent="0.25">
      <c r="A48">
        <v>19</v>
      </c>
      <c r="C48" s="5">
        <f t="shared" si="1"/>
        <v>0.156</v>
      </c>
      <c r="D48" s="5">
        <f>IF(Inddata!$C$35=0,0,IF(($D$30-C48*(1/Inddata!$C$35))&lt;0,0,($D$30-C48*(1/Inddata!$C$35))))</f>
        <v>3.8752</v>
      </c>
      <c r="E48" s="5">
        <v>0</v>
      </c>
      <c r="F48" s="5">
        <f>IF(Inddata!$C$31*Inddata!$C$35+Inddata!$C$33&gt;'Beregninger scenarie 1'!C48,0,F47+$F$27)</f>
        <v>0</v>
      </c>
      <c r="G48" s="5">
        <f t="shared" si="0"/>
        <v>2.1560000000000001</v>
      </c>
      <c r="H48" s="5">
        <f>IF(D48+E48+F48&gt;Inddata!$C$31,Inddata!$C$31,D48+E48+F48)</f>
        <v>3.8752</v>
      </c>
      <c r="I48" s="5">
        <f>Inddata!$C$34</f>
        <v>0</v>
      </c>
      <c r="J48" s="5">
        <f>Inddata!$C$32+Inddata!$C$34</f>
        <v>4</v>
      </c>
      <c r="K48" s="5"/>
    </row>
    <row r="49" spans="1:11" x14ac:dyDescent="0.25">
      <c r="A49">
        <v>20</v>
      </c>
      <c r="C49" s="5">
        <f t="shared" si="1"/>
        <v>0.16466666666666666</v>
      </c>
      <c r="D49" s="5">
        <f>IF(Inddata!$C$35=0,0,IF(($D$30-C49*(1/Inddata!$C$35))&lt;0,0,($D$30-C49*(1/Inddata!$C$35))))</f>
        <v>3.8682666666666665</v>
      </c>
      <c r="E49" s="5">
        <v>0</v>
      </c>
      <c r="F49" s="5">
        <f>IF(Inddata!$C$31*Inddata!$C$35+Inddata!$C$33&gt;'Beregninger scenarie 1'!C49,0,F48+$F$27)</f>
        <v>0</v>
      </c>
      <c r="G49" s="5">
        <f t="shared" si="0"/>
        <v>2.1646666666666667</v>
      </c>
      <c r="H49" s="5">
        <f>IF(D49+E49+F49&gt;Inddata!$C$31,Inddata!$C$31,D49+E49+F49)</f>
        <v>3.8682666666666665</v>
      </c>
      <c r="I49" s="5">
        <f>Inddata!$C$34</f>
        <v>0</v>
      </c>
      <c r="J49" s="5">
        <f>Inddata!$C$32+Inddata!$C$34</f>
        <v>4</v>
      </c>
      <c r="K49" s="5"/>
    </row>
    <row r="50" spans="1:11" x14ac:dyDescent="0.25">
      <c r="A50">
        <v>21</v>
      </c>
      <c r="C50" s="5">
        <f t="shared" si="1"/>
        <v>0.17333333333333331</v>
      </c>
      <c r="D50" s="5">
        <f>IF(Inddata!$C$35=0,0,IF(($D$30-C50*(1/Inddata!$C$35))&lt;0,0,($D$30-C50*(1/Inddata!$C$35))))</f>
        <v>3.8613333333333335</v>
      </c>
      <c r="E50" s="5">
        <v>0</v>
      </c>
      <c r="F50" s="5">
        <f>IF(Inddata!$C$31*Inddata!$C$35+Inddata!$C$33&gt;'Beregninger scenarie 1'!C50,0,F49+$F$27)</f>
        <v>0</v>
      </c>
      <c r="G50" s="5">
        <f t="shared" si="0"/>
        <v>2.1733333333333333</v>
      </c>
      <c r="H50" s="5">
        <f>IF(D50+E50+F50&gt;Inddata!$C$31,Inddata!$C$31,D50+E50+F50)</f>
        <v>3.8613333333333335</v>
      </c>
      <c r="I50" s="5">
        <f>Inddata!$C$34</f>
        <v>0</v>
      </c>
      <c r="J50" s="5">
        <f>Inddata!$C$32+Inddata!$C$34</f>
        <v>4</v>
      </c>
      <c r="K50" s="5"/>
    </row>
    <row r="51" spans="1:11" x14ac:dyDescent="0.25">
      <c r="A51">
        <v>22</v>
      </c>
      <c r="C51" s="5">
        <f t="shared" si="1"/>
        <v>0.18199999999999997</v>
      </c>
      <c r="D51" s="5">
        <f>IF(Inddata!$C$35=0,0,IF(($D$30-C51*(1/Inddata!$C$35))&lt;0,0,($D$30-C51*(1/Inddata!$C$35))))</f>
        <v>3.8544</v>
      </c>
      <c r="E51" s="5">
        <v>0</v>
      </c>
      <c r="F51" s="5">
        <f>IF(Inddata!$C$31*Inddata!$C$35+Inddata!$C$33&gt;'Beregninger scenarie 1'!C51,0,F50+$F$27)</f>
        <v>0</v>
      </c>
      <c r="G51" s="5">
        <f t="shared" si="0"/>
        <v>2.1819999999999999</v>
      </c>
      <c r="H51" s="5">
        <f>IF(D51+E51+F51&gt;Inddata!$C$31,Inddata!$C$31,D51+E51+F51)</f>
        <v>3.8544</v>
      </c>
      <c r="I51" s="5">
        <f>Inddata!$C$34</f>
        <v>0</v>
      </c>
      <c r="J51" s="5">
        <f>Inddata!$C$32+Inddata!$C$34</f>
        <v>4</v>
      </c>
      <c r="K51" s="5"/>
    </row>
    <row r="52" spans="1:11" x14ac:dyDescent="0.25">
      <c r="A52">
        <v>23</v>
      </c>
      <c r="C52" s="5">
        <f t="shared" si="1"/>
        <v>0.19066666666666662</v>
      </c>
      <c r="D52" s="5">
        <f>IF(Inddata!$C$35=0,0,IF(($D$30-C52*(1/Inddata!$C$35))&lt;0,0,($D$30-C52*(1/Inddata!$C$35))))</f>
        <v>3.8474666666666666</v>
      </c>
      <c r="E52" s="5">
        <v>0</v>
      </c>
      <c r="F52" s="5">
        <f>IF(Inddata!$C$31*Inddata!$C$35+Inddata!$C$33&gt;'Beregninger scenarie 1'!C52,0,F51+$F$27)</f>
        <v>0</v>
      </c>
      <c r="G52" s="5">
        <f t="shared" si="0"/>
        <v>2.1906666666666665</v>
      </c>
      <c r="H52" s="5">
        <f>IF(D52+E52+F52&gt;Inddata!$C$31,Inddata!$C$31,D52+E52+F52)</f>
        <v>3.8474666666666666</v>
      </c>
      <c r="I52" s="5">
        <f>Inddata!$C$34</f>
        <v>0</v>
      </c>
      <c r="J52" s="5">
        <f>Inddata!$C$32+Inddata!$C$34</f>
        <v>4</v>
      </c>
      <c r="K52" s="5"/>
    </row>
    <row r="53" spans="1:11" x14ac:dyDescent="0.25">
      <c r="A53">
        <v>24</v>
      </c>
      <c r="C53" s="5">
        <f t="shared" si="1"/>
        <v>0.19933333333333328</v>
      </c>
      <c r="D53" s="5">
        <f>IF(Inddata!$C$35=0,0,IF(($D$30-C53*(1/Inddata!$C$35))&lt;0,0,($D$30-C53*(1/Inddata!$C$35))))</f>
        <v>3.8405333333333331</v>
      </c>
      <c r="E53" s="5">
        <v>0</v>
      </c>
      <c r="F53" s="5">
        <f>IF(Inddata!$C$31*Inddata!$C$35+Inddata!$C$33&gt;'Beregninger scenarie 1'!C53,0,F52+$F$27)</f>
        <v>0</v>
      </c>
      <c r="G53" s="5">
        <f t="shared" si="0"/>
        <v>2.1993333333333331</v>
      </c>
      <c r="H53" s="5">
        <f>IF(D53+E53+F53&gt;Inddata!$C$31,Inddata!$C$31,D53+E53+F53)</f>
        <v>3.8405333333333331</v>
      </c>
      <c r="I53" s="5">
        <f>Inddata!$C$34</f>
        <v>0</v>
      </c>
      <c r="J53" s="5">
        <f>Inddata!$C$32+Inddata!$C$34</f>
        <v>4</v>
      </c>
      <c r="K53" s="5"/>
    </row>
    <row r="54" spans="1:11" x14ac:dyDescent="0.25">
      <c r="A54">
        <v>25</v>
      </c>
      <c r="C54" s="5">
        <f t="shared" si="1"/>
        <v>0.20799999999999993</v>
      </c>
      <c r="D54" s="5">
        <f>IF(Inddata!$C$35=0,0,IF(($D$30-C54*(1/Inddata!$C$35))&lt;0,0,($D$30-C54*(1/Inddata!$C$35))))</f>
        <v>3.8336000000000001</v>
      </c>
      <c r="E54" s="5">
        <v>0</v>
      </c>
      <c r="F54" s="5">
        <f>IF(Inddata!$C$31*Inddata!$C$35+Inddata!$C$33&gt;'Beregninger scenarie 1'!C54,0,F53+$F$27)</f>
        <v>0</v>
      </c>
      <c r="G54" s="5">
        <f t="shared" si="0"/>
        <v>2.2079999999999997</v>
      </c>
      <c r="H54" s="5">
        <f>IF(D54+E54+F54&gt;Inddata!$C$31,Inddata!$C$31,D54+E54+F54)</f>
        <v>3.8336000000000001</v>
      </c>
      <c r="I54" s="5">
        <f>Inddata!$C$34</f>
        <v>0</v>
      </c>
      <c r="J54" s="5">
        <f>Inddata!$C$32+Inddata!$C$34</f>
        <v>4</v>
      </c>
      <c r="K54" s="5"/>
    </row>
    <row r="55" spans="1:11" x14ac:dyDescent="0.25">
      <c r="A55">
        <v>26</v>
      </c>
      <c r="C55" s="5">
        <f t="shared" si="1"/>
        <v>0.21666666666666659</v>
      </c>
      <c r="D55" s="5">
        <f>IF(Inddata!$C$35=0,0,IF(($D$30-C55*(1/Inddata!$C$35))&lt;0,0,($D$30-C55*(1/Inddata!$C$35))))</f>
        <v>3.8266666666666667</v>
      </c>
      <c r="E55" s="5">
        <v>0</v>
      </c>
      <c r="F55" s="5">
        <f>IF(Inddata!$C$31*Inddata!$C$35+Inddata!$C$33&gt;'Beregninger scenarie 1'!C55,0,F54+$F$27)</f>
        <v>0</v>
      </c>
      <c r="G55" s="5">
        <f t="shared" si="0"/>
        <v>2.2166666666666668</v>
      </c>
      <c r="H55" s="5">
        <f>IF(D55+E55+F55&gt;Inddata!$C$31,Inddata!$C$31,D55+E55+F55)</f>
        <v>3.8266666666666667</v>
      </c>
      <c r="I55" s="5">
        <f>Inddata!$C$34</f>
        <v>0</v>
      </c>
      <c r="J55" s="5">
        <f>Inddata!$C$32+Inddata!$C$34</f>
        <v>4</v>
      </c>
      <c r="K55" s="5"/>
    </row>
    <row r="56" spans="1:11" x14ac:dyDescent="0.25">
      <c r="A56">
        <v>27</v>
      </c>
      <c r="C56" s="5">
        <f t="shared" si="1"/>
        <v>0.22533333333333325</v>
      </c>
      <c r="D56" s="5">
        <f>IF(Inddata!$C$35=0,0,IF(($D$30-C56*(1/Inddata!$C$35))&lt;0,0,($D$30-C56*(1/Inddata!$C$35))))</f>
        <v>3.8197333333333332</v>
      </c>
      <c r="E56" s="5">
        <v>0</v>
      </c>
      <c r="F56" s="5">
        <f>IF(Inddata!$C$31*Inddata!$C$35+Inddata!$C$33&gt;'Beregninger scenarie 1'!C56,0,F55+$F$27)</f>
        <v>0</v>
      </c>
      <c r="G56" s="5">
        <f t="shared" si="0"/>
        <v>2.2253333333333334</v>
      </c>
      <c r="H56" s="5">
        <f>IF(D56+E56+F56&gt;Inddata!$C$31,Inddata!$C$31,D56+E56+F56)</f>
        <v>3.8197333333333332</v>
      </c>
      <c r="I56" s="5">
        <f>Inddata!$C$34</f>
        <v>0</v>
      </c>
      <c r="J56" s="5">
        <f>Inddata!$C$32+Inddata!$C$34</f>
        <v>4</v>
      </c>
      <c r="K56" s="5"/>
    </row>
    <row r="57" spans="1:11" x14ac:dyDescent="0.25">
      <c r="A57">
        <v>28</v>
      </c>
      <c r="C57" s="5">
        <f t="shared" si="1"/>
        <v>0.2339999999999999</v>
      </c>
      <c r="D57" s="5">
        <f>IF(Inddata!$C$35=0,0,IF(($D$30-C57*(1/Inddata!$C$35))&lt;0,0,($D$30-C57*(1/Inddata!$C$35))))</f>
        <v>3.8128000000000002</v>
      </c>
      <c r="E57" s="5">
        <v>0</v>
      </c>
      <c r="F57" s="5">
        <f>IF(Inddata!$C$31*Inddata!$C$35+Inddata!$C$33&gt;'Beregninger scenarie 1'!C57,0,F56+$F$27)</f>
        <v>0</v>
      </c>
      <c r="G57" s="5">
        <f t="shared" si="0"/>
        <v>2.234</v>
      </c>
      <c r="H57" s="5">
        <f>IF(D57+E57+F57&gt;Inddata!$C$31,Inddata!$C$31,D57+E57+F57)</f>
        <v>3.8128000000000002</v>
      </c>
      <c r="I57" s="5">
        <f>Inddata!$C$34</f>
        <v>0</v>
      </c>
      <c r="J57" s="5">
        <f>Inddata!$C$32+Inddata!$C$34</f>
        <v>4</v>
      </c>
      <c r="K57" s="5"/>
    </row>
    <row r="58" spans="1:11" x14ac:dyDescent="0.25">
      <c r="A58">
        <v>29</v>
      </c>
      <c r="C58" s="5">
        <f t="shared" si="1"/>
        <v>0.24266666666666656</v>
      </c>
      <c r="D58" s="5">
        <f>IF(Inddata!$C$35=0,0,IF(($D$30-C58*(1/Inddata!$C$35))&lt;0,0,($D$30-C58*(1/Inddata!$C$35))))</f>
        <v>3.8058666666666667</v>
      </c>
      <c r="E58" s="5">
        <v>0</v>
      </c>
      <c r="F58" s="5">
        <f>IF(Inddata!$C$31*Inddata!$C$35+Inddata!$C$33&gt;'Beregninger scenarie 1'!C58,0,F57+$F$27)</f>
        <v>0</v>
      </c>
      <c r="G58" s="5">
        <f t="shared" si="0"/>
        <v>2.2426666666666666</v>
      </c>
      <c r="H58" s="5">
        <f>IF(D58+E58+F58&gt;Inddata!$C$31,Inddata!$C$31,D58+E58+F58)</f>
        <v>3.8058666666666667</v>
      </c>
      <c r="I58" s="5">
        <f>Inddata!$C$34</f>
        <v>0</v>
      </c>
      <c r="J58" s="5">
        <f>Inddata!$C$32+Inddata!$C$34</f>
        <v>4</v>
      </c>
      <c r="K58" s="5"/>
    </row>
    <row r="59" spans="1:11" x14ac:dyDescent="0.25">
      <c r="A59">
        <v>30</v>
      </c>
      <c r="C59" s="5">
        <f t="shared" si="1"/>
        <v>0.25133333333333324</v>
      </c>
      <c r="D59" s="5">
        <f>IF(Inddata!$C$35=0,0,IF(($D$30-C59*(1/Inddata!$C$35))&lt;0,0,($D$30-C59*(1/Inddata!$C$35))))</f>
        <v>3.7989333333333333</v>
      </c>
      <c r="E59" s="5">
        <v>0</v>
      </c>
      <c r="F59" s="5">
        <f>IF(Inddata!$C$31*Inddata!$C$35+Inddata!$C$33&gt;'Beregninger scenarie 1'!C59,0,F58+$F$27)</f>
        <v>0</v>
      </c>
      <c r="G59" s="5">
        <f t="shared" si="0"/>
        <v>2.2513333333333332</v>
      </c>
      <c r="H59" s="5">
        <f>IF(D59+E59+F59&gt;Inddata!$C$31,Inddata!$C$31,D59+E59+F59)</f>
        <v>3.7989333333333333</v>
      </c>
      <c r="I59" s="5">
        <f>Inddata!$C$34</f>
        <v>0</v>
      </c>
      <c r="J59" s="5">
        <f>Inddata!$C$32+Inddata!$C$34</f>
        <v>4</v>
      </c>
      <c r="K59" s="5"/>
    </row>
    <row r="60" spans="1:11" x14ac:dyDescent="0.25">
      <c r="A60">
        <v>31</v>
      </c>
      <c r="C60" s="5">
        <f t="shared" si="1"/>
        <v>0.2599999999999999</v>
      </c>
      <c r="D60" s="5">
        <f>IF(Inddata!$C$35=0,0,IF(($D$30-C60*(1/Inddata!$C$35))&lt;0,0,($D$30-C60*(1/Inddata!$C$35))))</f>
        <v>3.7920000000000003</v>
      </c>
      <c r="E60" s="5">
        <v>0</v>
      </c>
      <c r="F60" s="5">
        <f>IF(Inddata!$C$31*Inddata!$C$35+Inddata!$C$33&gt;'Beregninger scenarie 1'!C60,0,F59+$F$27)</f>
        <v>0</v>
      </c>
      <c r="G60" s="5">
        <f t="shared" si="0"/>
        <v>2.2599999999999998</v>
      </c>
      <c r="H60" s="5">
        <f>IF(D60+E60+F60&gt;Inddata!$C$31,Inddata!$C$31,D60+E60+F60)</f>
        <v>3.7920000000000003</v>
      </c>
      <c r="I60" s="5">
        <f>Inddata!$C$34</f>
        <v>0</v>
      </c>
      <c r="J60" s="5">
        <f>Inddata!$C$32+Inddata!$C$34</f>
        <v>4</v>
      </c>
      <c r="K60" s="5"/>
    </row>
    <row r="61" spans="1:11" x14ac:dyDescent="0.25">
      <c r="A61">
        <v>32</v>
      </c>
      <c r="C61" s="5">
        <f t="shared" si="1"/>
        <v>0.26866666666666655</v>
      </c>
      <c r="D61" s="5">
        <f>IF(Inddata!$C$35=0,0,IF(($D$30-C61*(1/Inddata!$C$35))&lt;0,0,($D$30-C61*(1/Inddata!$C$35))))</f>
        <v>3.7850666666666668</v>
      </c>
      <c r="E61" s="5">
        <v>0</v>
      </c>
      <c r="F61" s="5">
        <f>IF(Inddata!$C$31*Inddata!$C$35+Inddata!$C$33&gt;'Beregninger scenarie 1'!C61,0,F60+$F$27)</f>
        <v>0</v>
      </c>
      <c r="G61" s="5">
        <f t="shared" si="0"/>
        <v>2.2686666666666664</v>
      </c>
      <c r="H61" s="5">
        <f>IF(D61+E61+F61&gt;Inddata!$C$31,Inddata!$C$31,D61+E61+F61)</f>
        <v>3.7850666666666668</v>
      </c>
      <c r="I61" s="5">
        <f>Inddata!$C$34</f>
        <v>0</v>
      </c>
      <c r="J61" s="5">
        <f>Inddata!$C$32+Inddata!$C$34</f>
        <v>4</v>
      </c>
      <c r="K61" s="5"/>
    </row>
    <row r="62" spans="1:11" x14ac:dyDescent="0.25">
      <c r="A62">
        <v>33</v>
      </c>
      <c r="C62" s="5">
        <f t="shared" si="1"/>
        <v>0.27733333333333321</v>
      </c>
      <c r="D62" s="5">
        <f>IF(Inddata!$C$35=0,0,IF(($D$30-C62*(1/Inddata!$C$35))&lt;0,0,($D$30-C62*(1/Inddata!$C$35))))</f>
        <v>3.7781333333333333</v>
      </c>
      <c r="E62" s="5">
        <v>0</v>
      </c>
      <c r="F62" s="5">
        <f>IF(Inddata!$C$31*Inddata!$C$35+Inddata!$C$33&gt;'Beregninger scenarie 1'!C62,0,F61+$F$27)</f>
        <v>0</v>
      </c>
      <c r="G62" s="5">
        <f t="shared" si="0"/>
        <v>2.277333333333333</v>
      </c>
      <c r="H62" s="5">
        <f>IF(D62+E62+F62&gt;Inddata!$C$31,Inddata!$C$31,D62+E62+F62)</f>
        <v>3.7781333333333333</v>
      </c>
      <c r="I62" s="5">
        <f>Inddata!$C$34</f>
        <v>0</v>
      </c>
      <c r="J62" s="5">
        <f>Inddata!$C$32+Inddata!$C$34</f>
        <v>4</v>
      </c>
      <c r="K62" s="5"/>
    </row>
    <row r="63" spans="1:11" x14ac:dyDescent="0.25">
      <c r="A63">
        <v>34</v>
      </c>
      <c r="C63" s="5">
        <f t="shared" si="1"/>
        <v>0.28599999999999987</v>
      </c>
      <c r="D63" s="5">
        <f>IF(Inddata!$C$35=0,0,IF(($D$30-C63*(1/Inddata!$C$35))&lt;0,0,($D$30-C63*(1/Inddata!$C$35))))</f>
        <v>3.7712000000000003</v>
      </c>
      <c r="E63" s="5">
        <v>0</v>
      </c>
      <c r="F63" s="5">
        <f>IF(Inddata!$C$31*Inddata!$C$35+Inddata!$C$33&gt;'Beregninger scenarie 1'!C63,0,F62+$F$27)</f>
        <v>0</v>
      </c>
      <c r="G63" s="5">
        <f t="shared" si="0"/>
        <v>2.286</v>
      </c>
      <c r="H63" s="5">
        <f>IF(D63+E63+F63&gt;Inddata!$C$31,Inddata!$C$31,D63+E63+F63)</f>
        <v>3.7712000000000003</v>
      </c>
      <c r="I63" s="5">
        <f>Inddata!$C$34</f>
        <v>0</v>
      </c>
      <c r="J63" s="5">
        <f>Inddata!$C$32+Inddata!$C$34</f>
        <v>4</v>
      </c>
      <c r="K63" s="5"/>
    </row>
    <row r="64" spans="1:11" x14ac:dyDescent="0.25">
      <c r="A64">
        <v>35</v>
      </c>
      <c r="C64" s="5">
        <f t="shared" si="1"/>
        <v>0.29466666666666652</v>
      </c>
      <c r="D64" s="5">
        <f>IF(Inddata!$C$35=0,0,IF(($D$30-C64*(1/Inddata!$C$35))&lt;0,0,($D$30-C64*(1/Inddata!$C$35))))</f>
        <v>3.7642666666666669</v>
      </c>
      <c r="E64" s="5">
        <v>0</v>
      </c>
      <c r="F64" s="5">
        <f>IF(Inddata!$C$31*Inddata!$C$35+Inddata!$C$33&gt;'Beregninger scenarie 1'!C64,0,F63+$F$27)</f>
        <v>0</v>
      </c>
      <c r="G64" s="5">
        <f t="shared" si="0"/>
        <v>2.2946666666666666</v>
      </c>
      <c r="H64" s="5">
        <f>IF(D64+E64+F64&gt;Inddata!$C$31,Inddata!$C$31,D64+E64+F64)</f>
        <v>3.7642666666666669</v>
      </c>
      <c r="I64" s="5">
        <f>Inddata!$C$34</f>
        <v>0</v>
      </c>
      <c r="J64" s="5">
        <f>Inddata!$C$32+Inddata!$C$34</f>
        <v>4</v>
      </c>
      <c r="K64" s="5"/>
    </row>
    <row r="65" spans="1:11" x14ac:dyDescent="0.25">
      <c r="A65">
        <v>36</v>
      </c>
      <c r="C65" s="5">
        <f t="shared" si="1"/>
        <v>0.30333333333333318</v>
      </c>
      <c r="D65" s="5">
        <f>IF(Inddata!$C$35=0,0,IF(($D$30-C65*(1/Inddata!$C$35))&lt;0,0,($D$30-C65*(1/Inddata!$C$35))))</f>
        <v>3.7573333333333334</v>
      </c>
      <c r="E65" s="5">
        <v>0</v>
      </c>
      <c r="F65" s="5">
        <f>IF(Inddata!$C$31*Inddata!$C$35+Inddata!$C$33&gt;'Beregninger scenarie 1'!C65,0,F64+$F$27)</f>
        <v>0</v>
      </c>
      <c r="G65" s="5">
        <f t="shared" si="0"/>
        <v>2.3033333333333332</v>
      </c>
      <c r="H65" s="5">
        <f>IF(D65+E65+F65&gt;Inddata!$C$31,Inddata!$C$31,D65+E65+F65)</f>
        <v>3.7573333333333334</v>
      </c>
      <c r="I65" s="5">
        <f>Inddata!$C$34</f>
        <v>0</v>
      </c>
      <c r="J65" s="5">
        <f>Inddata!$C$32+Inddata!$C$34</f>
        <v>4</v>
      </c>
      <c r="K65" s="5"/>
    </row>
    <row r="66" spans="1:11" x14ac:dyDescent="0.25">
      <c r="A66">
        <v>37</v>
      </c>
      <c r="C66" s="5">
        <f t="shared" si="1"/>
        <v>0.31199999999999983</v>
      </c>
      <c r="D66" s="5">
        <f>IF(Inddata!$C$35=0,0,IF(($D$30-C66*(1/Inddata!$C$35))&lt;0,0,($D$30-C66*(1/Inddata!$C$35))))</f>
        <v>3.7504</v>
      </c>
      <c r="E66" s="5">
        <v>0</v>
      </c>
      <c r="F66" s="5">
        <f>IF(Inddata!$C$31*Inddata!$C$35+Inddata!$C$33&gt;'Beregninger scenarie 1'!C66,0,F65+$F$27)</f>
        <v>0</v>
      </c>
      <c r="G66" s="5">
        <f t="shared" si="0"/>
        <v>2.3119999999999998</v>
      </c>
      <c r="H66" s="5">
        <f>IF(D66+E66+F66&gt;Inddata!$C$31,Inddata!$C$31,D66+E66+F66)</f>
        <v>3.7504</v>
      </c>
      <c r="I66" s="5">
        <f>Inddata!$C$34</f>
        <v>0</v>
      </c>
      <c r="J66" s="5">
        <f>Inddata!$C$32+Inddata!$C$34</f>
        <v>4</v>
      </c>
      <c r="K66" s="5"/>
    </row>
    <row r="67" spans="1:11" x14ac:dyDescent="0.25">
      <c r="A67">
        <v>38</v>
      </c>
      <c r="C67" s="5">
        <f t="shared" si="1"/>
        <v>0.32066666666666649</v>
      </c>
      <c r="D67" s="5">
        <f>IF(Inddata!$C$35=0,0,IF(($D$30-C67*(1/Inddata!$C$35))&lt;0,0,($D$30-C67*(1/Inddata!$C$35))))</f>
        <v>3.7434666666666669</v>
      </c>
      <c r="E67" s="5">
        <v>0</v>
      </c>
      <c r="F67" s="5">
        <f>IF(Inddata!$C$31*Inddata!$C$35+Inddata!$C$33&gt;'Beregninger scenarie 1'!C67,0,F66+$F$27)</f>
        <v>0</v>
      </c>
      <c r="G67" s="5">
        <f t="shared" si="0"/>
        <v>2.3206666666666664</v>
      </c>
      <c r="H67" s="5">
        <f>IF(D67+E67+F67&gt;Inddata!$C$31,Inddata!$C$31,D67+E67+F67)</f>
        <v>3.7434666666666669</v>
      </c>
      <c r="I67" s="5">
        <f>Inddata!$C$34</f>
        <v>0</v>
      </c>
      <c r="J67" s="5">
        <f>Inddata!$C$32+Inddata!$C$34</f>
        <v>4</v>
      </c>
      <c r="K67" s="5"/>
    </row>
    <row r="68" spans="1:11" x14ac:dyDescent="0.25">
      <c r="A68">
        <v>39</v>
      </c>
      <c r="C68" s="5">
        <f t="shared" si="1"/>
        <v>0.32933333333333314</v>
      </c>
      <c r="D68" s="5">
        <f>IF(Inddata!$C$35=0,0,IF(($D$30-C68*(1/Inddata!$C$35))&lt;0,0,($D$30-C68*(1/Inddata!$C$35))))</f>
        <v>3.7365333333333335</v>
      </c>
      <c r="E68" s="5">
        <v>0</v>
      </c>
      <c r="F68" s="5">
        <f>IF(Inddata!$C$31*Inddata!$C$35+Inddata!$C$33&gt;'Beregninger scenarie 1'!C68,0,F67+$F$27)</f>
        <v>0</v>
      </c>
      <c r="G68" s="5">
        <f t="shared" si="0"/>
        <v>2.329333333333333</v>
      </c>
      <c r="H68" s="5">
        <f>IF(D68+E68+F68&gt;Inddata!$C$31,Inddata!$C$31,D68+E68+F68)</f>
        <v>3.7365333333333335</v>
      </c>
      <c r="I68" s="5">
        <f>Inddata!$C$34</f>
        <v>0</v>
      </c>
      <c r="J68" s="5">
        <f>Inddata!$C$32+Inddata!$C$34</f>
        <v>4</v>
      </c>
      <c r="K68" s="5"/>
    </row>
    <row r="69" spans="1:11" x14ac:dyDescent="0.25">
      <c r="A69">
        <v>40</v>
      </c>
      <c r="C69" s="5">
        <f t="shared" si="1"/>
        <v>0.3379999999999998</v>
      </c>
      <c r="D69" s="5">
        <f>IF(Inddata!$C$35=0,0,IF(($D$30-C69*(1/Inddata!$C$35))&lt;0,0,($D$30-C69*(1/Inddata!$C$35))))</f>
        <v>3.7296</v>
      </c>
      <c r="E69" s="5">
        <v>0</v>
      </c>
      <c r="F69" s="5">
        <f>IF(Inddata!$C$31*Inddata!$C$35+Inddata!$C$33&gt;'Beregninger scenarie 1'!C69,0,F68+$F$27)</f>
        <v>0</v>
      </c>
      <c r="G69" s="5">
        <f t="shared" si="0"/>
        <v>2.3379999999999996</v>
      </c>
      <c r="H69" s="5">
        <f>IF(D69+E69+F69&gt;Inddata!$C$31,Inddata!$C$31,D69+E69+F69)</f>
        <v>3.7296</v>
      </c>
      <c r="I69" s="5">
        <f>Inddata!$C$34</f>
        <v>0</v>
      </c>
      <c r="J69" s="5">
        <f>Inddata!$C$32+Inddata!$C$34</f>
        <v>4</v>
      </c>
      <c r="K69" s="5"/>
    </row>
    <row r="70" spans="1:11" x14ac:dyDescent="0.25">
      <c r="A70">
        <v>41</v>
      </c>
      <c r="C70" s="5">
        <f t="shared" si="1"/>
        <v>0.34666666666666646</v>
      </c>
      <c r="D70" s="5">
        <f>IF(Inddata!$C$35=0,0,IF(($D$30-C70*(1/Inddata!$C$35))&lt;0,0,($D$30-C70*(1/Inddata!$C$35))))</f>
        <v>3.722666666666667</v>
      </c>
      <c r="E70" s="5">
        <v>0</v>
      </c>
      <c r="F70" s="5">
        <f>IF(Inddata!$C$31*Inddata!$C$35+Inddata!$C$33&gt;'Beregninger scenarie 1'!C70,0,F69+$F$27)</f>
        <v>0</v>
      </c>
      <c r="G70" s="5">
        <f t="shared" si="0"/>
        <v>2.3466666666666667</v>
      </c>
      <c r="H70" s="5">
        <f>IF(D70+E70+F70&gt;Inddata!$C$31,Inddata!$C$31,D70+E70+F70)</f>
        <v>3.722666666666667</v>
      </c>
      <c r="I70" s="5">
        <f>Inddata!$C$34</f>
        <v>0</v>
      </c>
      <c r="J70" s="5">
        <f>Inddata!$C$32+Inddata!$C$34</f>
        <v>4</v>
      </c>
      <c r="K70" s="5"/>
    </row>
    <row r="71" spans="1:11" x14ac:dyDescent="0.25">
      <c r="A71">
        <v>42</v>
      </c>
      <c r="C71" s="5">
        <f t="shared" si="1"/>
        <v>0.35533333333333311</v>
      </c>
      <c r="D71" s="5">
        <f>IF(Inddata!$C$35=0,0,IF(($D$30-C71*(1/Inddata!$C$35))&lt;0,0,($D$30-C71*(1/Inddata!$C$35))))</f>
        <v>3.7157333333333336</v>
      </c>
      <c r="E71" s="5">
        <v>0</v>
      </c>
      <c r="F71" s="5">
        <f>IF(Inddata!$C$31*Inddata!$C$35+Inddata!$C$33&gt;'Beregninger scenarie 1'!C71,0,F70+$F$27)</f>
        <v>0</v>
      </c>
      <c r="G71" s="5">
        <f t="shared" si="0"/>
        <v>2.3553333333333333</v>
      </c>
      <c r="H71" s="5">
        <f>IF(D71+E71+F71&gt;Inddata!$C$31,Inddata!$C$31,D71+E71+F71)</f>
        <v>3.7157333333333336</v>
      </c>
      <c r="I71" s="5">
        <f>Inddata!$C$34</f>
        <v>0</v>
      </c>
      <c r="J71" s="5">
        <f>Inddata!$C$32+Inddata!$C$34</f>
        <v>4</v>
      </c>
      <c r="K71" s="5"/>
    </row>
    <row r="72" spans="1:11" x14ac:dyDescent="0.25">
      <c r="A72">
        <v>43</v>
      </c>
      <c r="C72" s="5">
        <f t="shared" si="1"/>
        <v>0.36399999999999977</v>
      </c>
      <c r="D72" s="5">
        <f>IF(Inddata!$C$35=0,0,IF(($D$30-C72*(1/Inddata!$C$35))&lt;0,0,($D$30-C72*(1/Inddata!$C$35))))</f>
        <v>3.7088000000000001</v>
      </c>
      <c r="E72" s="5">
        <v>0</v>
      </c>
      <c r="F72" s="5">
        <f>IF(Inddata!$C$31*Inddata!$C$35+Inddata!$C$33&gt;'Beregninger scenarie 1'!C72,0,F71+$F$27)</f>
        <v>0</v>
      </c>
      <c r="G72" s="5">
        <f t="shared" si="0"/>
        <v>2.3639999999999999</v>
      </c>
      <c r="H72" s="5">
        <f>IF(D72+E72+F72&gt;Inddata!$C$31,Inddata!$C$31,D72+E72+F72)</f>
        <v>3.7088000000000001</v>
      </c>
      <c r="I72" s="5">
        <f>Inddata!$C$34</f>
        <v>0</v>
      </c>
      <c r="J72" s="5">
        <f>Inddata!$C$32+Inddata!$C$34</f>
        <v>4</v>
      </c>
      <c r="K72" s="5"/>
    </row>
    <row r="73" spans="1:11" x14ac:dyDescent="0.25">
      <c r="A73">
        <v>44</v>
      </c>
      <c r="C73" s="5">
        <f t="shared" si="1"/>
        <v>0.37266666666666642</v>
      </c>
      <c r="D73" s="5">
        <f>IF(Inddata!$C$35=0,0,IF(($D$30-C73*(1/Inddata!$C$35))&lt;0,0,($D$30-C73*(1/Inddata!$C$35))))</f>
        <v>3.7018666666666666</v>
      </c>
      <c r="E73" s="5">
        <v>0</v>
      </c>
      <c r="F73" s="5">
        <f>IF(Inddata!$C$31*Inddata!$C$35+Inddata!$C$33&gt;'Beregninger scenarie 1'!C73,0,F72+$F$27)</f>
        <v>0</v>
      </c>
      <c r="G73" s="5">
        <f t="shared" si="0"/>
        <v>2.3726666666666665</v>
      </c>
      <c r="H73" s="5">
        <f>IF(D73+E73+F73&gt;Inddata!$C$31,Inddata!$C$31,D73+E73+F73)</f>
        <v>3.7018666666666666</v>
      </c>
      <c r="I73" s="5">
        <f>Inddata!$C$34</f>
        <v>0</v>
      </c>
      <c r="J73" s="5">
        <f>Inddata!$C$32+Inddata!$C$34</f>
        <v>4</v>
      </c>
      <c r="K73" s="5"/>
    </row>
    <row r="74" spans="1:11" x14ac:dyDescent="0.25">
      <c r="A74">
        <v>45</v>
      </c>
      <c r="C74" s="5">
        <f t="shared" si="1"/>
        <v>0.38133333333333308</v>
      </c>
      <c r="D74" s="5">
        <f>IF(Inddata!$C$35=0,0,IF(($D$30-C74*(1/Inddata!$C$35))&lt;0,0,($D$30-C74*(1/Inddata!$C$35))))</f>
        <v>3.6949333333333336</v>
      </c>
      <c r="E74" s="5">
        <v>0</v>
      </c>
      <c r="F74" s="5">
        <f>IF(Inddata!$C$31*Inddata!$C$35+Inddata!$C$33&gt;'Beregninger scenarie 1'!C74,0,F73+$F$27)</f>
        <v>0</v>
      </c>
      <c r="G74" s="5">
        <f t="shared" si="0"/>
        <v>2.3813333333333331</v>
      </c>
      <c r="H74" s="5">
        <f>IF(D74+E74+F74&gt;Inddata!$C$31,Inddata!$C$31,D74+E74+F74)</f>
        <v>3.6949333333333336</v>
      </c>
      <c r="I74" s="5">
        <f>Inddata!$C$34</f>
        <v>0</v>
      </c>
      <c r="J74" s="5">
        <f>Inddata!$C$32+Inddata!$C$34</f>
        <v>4</v>
      </c>
      <c r="K74" s="5"/>
    </row>
    <row r="75" spans="1:11" x14ac:dyDescent="0.25">
      <c r="A75">
        <v>46</v>
      </c>
      <c r="C75" s="5">
        <f t="shared" si="1"/>
        <v>0.38999999999999974</v>
      </c>
      <c r="D75" s="5">
        <f>IF(Inddata!$C$35=0,0,IF(($D$30-C75*(1/Inddata!$C$35))&lt;0,0,($D$30-C75*(1/Inddata!$C$35))))</f>
        <v>3.6880000000000002</v>
      </c>
      <c r="E75" s="5">
        <v>0</v>
      </c>
      <c r="F75" s="5">
        <f>IF(Inddata!$C$31*Inddata!$C$35+Inddata!$C$33&gt;'Beregninger scenarie 1'!C75,0,F74+$F$27)</f>
        <v>0</v>
      </c>
      <c r="G75" s="5">
        <f t="shared" si="0"/>
        <v>2.3899999999999997</v>
      </c>
      <c r="H75" s="5">
        <f>IF(D75+E75+F75&gt;Inddata!$C$31,Inddata!$C$31,D75+E75+F75)</f>
        <v>3.6880000000000002</v>
      </c>
      <c r="I75" s="5">
        <f>Inddata!$C$34</f>
        <v>0</v>
      </c>
      <c r="J75" s="5">
        <f>Inddata!$C$32+Inddata!$C$34</f>
        <v>4</v>
      </c>
      <c r="K75" s="5"/>
    </row>
    <row r="76" spans="1:11" x14ac:dyDescent="0.25">
      <c r="A76">
        <v>47</v>
      </c>
      <c r="C76" s="5">
        <f t="shared" si="1"/>
        <v>0.39866666666666639</v>
      </c>
      <c r="D76" s="5">
        <f>IF(Inddata!$C$35=0,0,IF(($D$30-C76*(1/Inddata!$C$35))&lt;0,0,($D$30-C76*(1/Inddata!$C$35))))</f>
        <v>3.6810666666666667</v>
      </c>
      <c r="E76" s="5">
        <v>0</v>
      </c>
      <c r="F76" s="5">
        <f>IF(Inddata!$C$31*Inddata!$C$35+Inddata!$C$33&gt;'Beregninger scenarie 1'!C76,0,F75+$F$27)</f>
        <v>0</v>
      </c>
      <c r="G76" s="5">
        <f t="shared" si="0"/>
        <v>2.3986666666666663</v>
      </c>
      <c r="H76" s="5">
        <f>IF(D76+E76+F76&gt;Inddata!$C$31,Inddata!$C$31,D76+E76+F76)</f>
        <v>3.6810666666666667</v>
      </c>
      <c r="I76" s="5">
        <f>Inddata!$C$34</f>
        <v>0</v>
      </c>
      <c r="J76" s="5">
        <f>Inddata!$C$32+Inddata!$C$34</f>
        <v>4</v>
      </c>
      <c r="K76" s="5"/>
    </row>
    <row r="77" spans="1:11" x14ac:dyDescent="0.25">
      <c r="A77">
        <v>48</v>
      </c>
      <c r="C77" s="5">
        <f t="shared" si="1"/>
        <v>0.40733333333333305</v>
      </c>
      <c r="D77" s="5">
        <f>IF(Inddata!$C$35=0,0,IF(($D$30-C77*(1/Inddata!$C$35))&lt;0,0,($D$30-C77*(1/Inddata!$C$35))))</f>
        <v>3.6741333333333337</v>
      </c>
      <c r="E77" s="5">
        <v>0</v>
      </c>
      <c r="F77" s="5">
        <f>IF(Inddata!$C$31*Inddata!$C$35+Inddata!$C$33&gt;'Beregninger scenarie 1'!C77,0,F76+$F$27)</f>
        <v>0</v>
      </c>
      <c r="G77" s="5">
        <f t="shared" si="0"/>
        <v>2.4073333333333329</v>
      </c>
      <c r="H77" s="5">
        <f>IF(D77+E77+F77&gt;Inddata!$C$31,Inddata!$C$31,D77+E77+F77)</f>
        <v>3.6741333333333337</v>
      </c>
      <c r="I77" s="5">
        <f>Inddata!$C$34</f>
        <v>0</v>
      </c>
      <c r="J77" s="5">
        <f>Inddata!$C$32+Inddata!$C$34</f>
        <v>4</v>
      </c>
      <c r="K77" s="5"/>
    </row>
    <row r="78" spans="1:11" x14ac:dyDescent="0.25">
      <c r="A78">
        <v>49</v>
      </c>
      <c r="C78" s="5">
        <f t="shared" si="1"/>
        <v>0.4159999999999997</v>
      </c>
      <c r="D78" s="5">
        <f>IF(Inddata!$C$35=0,0,IF(($D$30-C78*(1/Inddata!$C$35))&lt;0,0,($D$30-C78*(1/Inddata!$C$35))))</f>
        <v>3.6672000000000002</v>
      </c>
      <c r="E78" s="5">
        <v>0</v>
      </c>
      <c r="F78" s="5">
        <f>IF(Inddata!$C$31*Inddata!$C$35+Inddata!$C$33&gt;'Beregninger scenarie 1'!C78,0,F77+$F$27)</f>
        <v>0</v>
      </c>
      <c r="G78" s="5">
        <f t="shared" si="0"/>
        <v>2.4159999999999995</v>
      </c>
      <c r="H78" s="5">
        <f>IF(D78+E78+F78&gt;Inddata!$C$31,Inddata!$C$31,D78+E78+F78)</f>
        <v>3.6672000000000002</v>
      </c>
      <c r="I78" s="5">
        <f>Inddata!$C$34</f>
        <v>0</v>
      </c>
      <c r="J78" s="5">
        <f>Inddata!$C$32+Inddata!$C$34</f>
        <v>4</v>
      </c>
      <c r="K78" s="5"/>
    </row>
    <row r="79" spans="1:11" x14ac:dyDescent="0.25">
      <c r="A79">
        <v>50</v>
      </c>
      <c r="C79" s="5">
        <f t="shared" si="1"/>
        <v>0.42466666666666636</v>
      </c>
      <c r="D79" s="5">
        <f>IF(Inddata!$C$35=0,0,IF(($D$30-C79*(1/Inddata!$C$35))&lt;0,0,($D$30-C79*(1/Inddata!$C$35))))</f>
        <v>3.6602666666666668</v>
      </c>
      <c r="E79" s="5">
        <v>0</v>
      </c>
      <c r="F79" s="5">
        <f>IF(Inddata!$C$31*Inddata!$C$35+Inddata!$C$33&gt;'Beregninger scenarie 1'!C79,0,F78+$F$27)</f>
        <v>0</v>
      </c>
      <c r="G79" s="5">
        <f t="shared" si="0"/>
        <v>2.4246666666666665</v>
      </c>
      <c r="H79" s="5">
        <f>IF(D79+E79+F79&gt;Inddata!$C$31,Inddata!$C$31,D79+E79+F79)</f>
        <v>3.6602666666666668</v>
      </c>
      <c r="I79" s="5">
        <f>Inddata!$C$34</f>
        <v>0</v>
      </c>
      <c r="J79" s="5">
        <f>Inddata!$C$32+Inddata!$C$34</f>
        <v>4</v>
      </c>
      <c r="K79" s="5"/>
    </row>
    <row r="80" spans="1:11" x14ac:dyDescent="0.25">
      <c r="A80">
        <v>51</v>
      </c>
      <c r="C80" s="5">
        <f t="shared" si="1"/>
        <v>0.43333333333333302</v>
      </c>
      <c r="D80" s="5">
        <f>IF(Inddata!$C$35=0,0,IF(($D$30-C80*(1/Inddata!$C$35))&lt;0,0,($D$30-C80*(1/Inddata!$C$35))))</f>
        <v>3.6533333333333333</v>
      </c>
      <c r="E80" s="5">
        <v>0</v>
      </c>
      <c r="F80" s="5">
        <f>IF(Inddata!$C$31*Inddata!$C$35+Inddata!$C$33&gt;'Beregninger scenarie 1'!C80,0,F79+$F$27)</f>
        <v>0</v>
      </c>
      <c r="G80" s="5">
        <f t="shared" si="0"/>
        <v>2.4333333333333331</v>
      </c>
      <c r="H80" s="5">
        <f>IF(D80+E80+F80&gt;Inddata!$C$31,Inddata!$C$31,D80+E80+F80)</f>
        <v>3.6533333333333333</v>
      </c>
      <c r="I80" s="5">
        <f>Inddata!$C$34</f>
        <v>0</v>
      </c>
      <c r="J80" s="5">
        <f>Inddata!$C$32+Inddata!$C$34</f>
        <v>4</v>
      </c>
      <c r="K80" s="5"/>
    </row>
    <row r="81" spans="1:11" x14ac:dyDescent="0.25">
      <c r="A81">
        <v>52</v>
      </c>
      <c r="C81" s="5">
        <f t="shared" si="1"/>
        <v>0.44199999999999967</v>
      </c>
      <c r="D81" s="5">
        <f>IF(Inddata!$C$35=0,0,IF(($D$30-C81*(1/Inddata!$C$35))&lt;0,0,($D$30-C81*(1/Inddata!$C$35))))</f>
        <v>3.6464000000000003</v>
      </c>
      <c r="E81" s="5">
        <v>0</v>
      </c>
      <c r="F81" s="5">
        <f>IF(Inddata!$C$31*Inddata!$C$35+Inddata!$C$33&gt;'Beregninger scenarie 1'!C81,0,F80+$F$27)</f>
        <v>0</v>
      </c>
      <c r="G81" s="5">
        <f t="shared" si="0"/>
        <v>2.4419999999999997</v>
      </c>
      <c r="H81" s="5">
        <f>IF(D81+E81+F81&gt;Inddata!$C$31,Inddata!$C$31,D81+E81+F81)</f>
        <v>3.6464000000000003</v>
      </c>
      <c r="I81" s="5">
        <f>Inddata!$C$34</f>
        <v>0</v>
      </c>
      <c r="J81" s="5">
        <f>Inddata!$C$32+Inddata!$C$34</f>
        <v>4</v>
      </c>
      <c r="K81" s="5"/>
    </row>
    <row r="82" spans="1:11" x14ac:dyDescent="0.25">
      <c r="A82">
        <v>53</v>
      </c>
      <c r="C82" s="5">
        <f t="shared" si="1"/>
        <v>0.45066666666666633</v>
      </c>
      <c r="D82" s="5">
        <f>IF(Inddata!$C$35=0,0,IF(($D$30-C82*(1/Inddata!$C$35))&lt;0,0,($D$30-C82*(1/Inddata!$C$35))))</f>
        <v>3.6394666666666668</v>
      </c>
      <c r="E82" s="5">
        <v>0</v>
      </c>
      <c r="F82" s="5">
        <f>IF(Inddata!$C$31*Inddata!$C$35+Inddata!$C$33&gt;'Beregninger scenarie 1'!C82,0,F81+$F$27)</f>
        <v>0</v>
      </c>
      <c r="G82" s="5">
        <f t="shared" si="0"/>
        <v>2.4506666666666663</v>
      </c>
      <c r="H82" s="5">
        <f>IF(D82+E82+F82&gt;Inddata!$C$31,Inddata!$C$31,D82+E82+F82)</f>
        <v>3.6394666666666668</v>
      </c>
      <c r="I82" s="5">
        <f>Inddata!$C$34</f>
        <v>0</v>
      </c>
      <c r="J82" s="5">
        <f>Inddata!$C$32+Inddata!$C$34</f>
        <v>4</v>
      </c>
      <c r="K82" s="5"/>
    </row>
    <row r="83" spans="1:11" x14ac:dyDescent="0.25">
      <c r="A83">
        <v>54</v>
      </c>
      <c r="C83" s="5">
        <f t="shared" si="1"/>
        <v>0.45933333333333298</v>
      </c>
      <c r="D83" s="5">
        <f>IF(Inddata!$C$35=0,0,IF(($D$30-C83*(1/Inddata!$C$35))&lt;0,0,($D$30-C83*(1/Inddata!$C$35))))</f>
        <v>3.6325333333333338</v>
      </c>
      <c r="E83" s="5">
        <v>0</v>
      </c>
      <c r="F83" s="5">
        <f>IF(Inddata!$C$31*Inddata!$C$35+Inddata!$C$33&gt;'Beregninger scenarie 1'!C83,0,F82+$F$27)</f>
        <v>0</v>
      </c>
      <c r="G83" s="5">
        <f t="shared" si="0"/>
        <v>2.4593333333333329</v>
      </c>
      <c r="H83" s="5">
        <f>IF(D83+E83+F83&gt;Inddata!$C$31,Inddata!$C$31,D83+E83+F83)</f>
        <v>3.6325333333333338</v>
      </c>
      <c r="I83" s="5">
        <f>Inddata!$C$34</f>
        <v>0</v>
      </c>
      <c r="J83" s="5">
        <f>Inddata!$C$32+Inddata!$C$34</f>
        <v>4</v>
      </c>
      <c r="K83" s="5"/>
    </row>
    <row r="84" spans="1:11" x14ac:dyDescent="0.25">
      <c r="A84">
        <v>55</v>
      </c>
      <c r="C84" s="5">
        <f t="shared" si="1"/>
        <v>0.46799999999999964</v>
      </c>
      <c r="D84" s="5">
        <f>IF(Inddata!$C$35=0,0,IF(($D$30-C84*(1/Inddata!$C$35))&lt;0,0,($D$30-C84*(1/Inddata!$C$35))))</f>
        <v>3.6256000000000004</v>
      </c>
      <c r="E84" s="5">
        <v>0</v>
      </c>
      <c r="F84" s="5">
        <f>IF(Inddata!$C$31*Inddata!$C$35+Inddata!$C$33&gt;'Beregninger scenarie 1'!C84,0,F83+$F$27)</f>
        <v>0</v>
      </c>
      <c r="G84" s="5">
        <f t="shared" si="0"/>
        <v>2.4679999999999995</v>
      </c>
      <c r="H84" s="5">
        <f>IF(D84+E84+F84&gt;Inddata!$C$31,Inddata!$C$31,D84+E84+F84)</f>
        <v>3.6256000000000004</v>
      </c>
      <c r="I84" s="5">
        <f>Inddata!$C$34</f>
        <v>0</v>
      </c>
      <c r="J84" s="5">
        <f>Inddata!$C$32+Inddata!$C$34</f>
        <v>4</v>
      </c>
      <c r="K84" s="5"/>
    </row>
    <row r="85" spans="1:11" x14ac:dyDescent="0.25">
      <c r="A85">
        <v>56</v>
      </c>
      <c r="C85" s="5">
        <f t="shared" si="1"/>
        <v>0.47666666666666629</v>
      </c>
      <c r="D85" s="5">
        <f>IF(Inddata!$C$35=0,0,IF(($D$30-C85*(1/Inddata!$C$35))&lt;0,0,($D$30-C85*(1/Inddata!$C$35))))</f>
        <v>3.6186666666666669</v>
      </c>
      <c r="E85" s="5">
        <v>0</v>
      </c>
      <c r="F85" s="5">
        <f>IF(Inddata!$C$31*Inddata!$C$35+Inddata!$C$33&gt;'Beregninger scenarie 1'!C85,0,F84+$F$27)</f>
        <v>0</v>
      </c>
      <c r="G85" s="5">
        <f t="shared" si="0"/>
        <v>2.4766666666666661</v>
      </c>
      <c r="H85" s="5">
        <f>IF(D85+E85+F85&gt;Inddata!$C$31,Inddata!$C$31,D85+E85+F85)</f>
        <v>3.6186666666666669</v>
      </c>
      <c r="I85" s="5">
        <f>Inddata!$C$34</f>
        <v>0</v>
      </c>
      <c r="J85" s="5">
        <f>Inddata!$C$32+Inddata!$C$34</f>
        <v>4</v>
      </c>
      <c r="K85" s="5"/>
    </row>
    <row r="86" spans="1:11" x14ac:dyDescent="0.25">
      <c r="A86">
        <v>57</v>
      </c>
      <c r="C86" s="5">
        <f t="shared" si="1"/>
        <v>0.48533333333333295</v>
      </c>
      <c r="D86" s="5">
        <f>IF(Inddata!$C$35=0,0,IF(($D$30-C86*(1/Inddata!$C$35))&lt;0,0,($D$30-C86*(1/Inddata!$C$35))))</f>
        <v>3.6117333333333335</v>
      </c>
      <c r="E86" s="5">
        <v>0</v>
      </c>
      <c r="F86" s="5">
        <f>IF(Inddata!$C$31*Inddata!$C$35+Inddata!$C$33&gt;'Beregninger scenarie 1'!C86,0,F85+$F$27)</f>
        <v>0</v>
      </c>
      <c r="G86" s="5">
        <f t="shared" si="0"/>
        <v>2.4853333333333332</v>
      </c>
      <c r="H86" s="5">
        <f>IF(D86+E86+F86&gt;Inddata!$C$31,Inddata!$C$31,D86+E86+F86)</f>
        <v>3.6117333333333335</v>
      </c>
      <c r="I86" s="5">
        <f>Inddata!$C$34</f>
        <v>0</v>
      </c>
      <c r="J86" s="5">
        <f>Inddata!$C$32+Inddata!$C$34</f>
        <v>4</v>
      </c>
      <c r="K86" s="5"/>
    </row>
    <row r="87" spans="1:11" x14ac:dyDescent="0.25">
      <c r="A87">
        <v>58</v>
      </c>
      <c r="C87" s="5">
        <f t="shared" si="1"/>
        <v>0.49399999999999961</v>
      </c>
      <c r="D87" s="5">
        <f>IF(Inddata!$C$35=0,0,IF(($D$30-C87*(1/Inddata!$C$35))&lt;0,0,($D$30-C87*(1/Inddata!$C$35))))</f>
        <v>3.6048000000000004</v>
      </c>
      <c r="E87" s="5">
        <v>0</v>
      </c>
      <c r="F87" s="5">
        <f>IF(Inddata!$C$31*Inddata!$C$35+Inddata!$C$33&gt;'Beregninger scenarie 1'!C87,0,F86+$F$27)</f>
        <v>0</v>
      </c>
      <c r="G87" s="5">
        <f t="shared" si="0"/>
        <v>2.4939999999999998</v>
      </c>
      <c r="H87" s="5">
        <f>IF(D87+E87+F87&gt;Inddata!$C$31,Inddata!$C$31,D87+E87+F87)</f>
        <v>3.6048000000000004</v>
      </c>
      <c r="I87" s="5">
        <f>Inddata!$C$34</f>
        <v>0</v>
      </c>
      <c r="J87" s="5">
        <f>Inddata!$C$32+Inddata!$C$34</f>
        <v>4</v>
      </c>
      <c r="K87" s="5"/>
    </row>
    <row r="88" spans="1:11" x14ac:dyDescent="0.25">
      <c r="A88">
        <v>59</v>
      </c>
      <c r="C88" s="5">
        <f t="shared" si="1"/>
        <v>0.50266666666666626</v>
      </c>
      <c r="D88" s="5">
        <f>IF(Inddata!$C$35=0,0,IF(($D$30-C88*(1/Inddata!$C$35))&lt;0,0,($D$30-C88*(1/Inddata!$C$35))))</f>
        <v>3.597866666666667</v>
      </c>
      <c r="E88" s="5">
        <v>0</v>
      </c>
      <c r="F88" s="5">
        <f>IF(Inddata!$C$31*Inddata!$C$35+Inddata!$C$33&gt;'Beregninger scenarie 1'!C88,0,F87+$F$27)</f>
        <v>0</v>
      </c>
      <c r="G88" s="5">
        <f t="shared" si="0"/>
        <v>2.5026666666666664</v>
      </c>
      <c r="H88" s="5">
        <f>IF(D88+E88+F88&gt;Inddata!$C$31,Inddata!$C$31,D88+E88+F88)</f>
        <v>3.597866666666667</v>
      </c>
      <c r="I88" s="5">
        <f>Inddata!$C$34</f>
        <v>0</v>
      </c>
      <c r="J88" s="5">
        <f>Inddata!$C$32+Inddata!$C$34</f>
        <v>4</v>
      </c>
      <c r="K88" s="5"/>
    </row>
    <row r="89" spans="1:11" x14ac:dyDescent="0.25">
      <c r="A89">
        <v>60</v>
      </c>
      <c r="C89" s="5">
        <f t="shared" si="1"/>
        <v>0.51133333333333297</v>
      </c>
      <c r="D89" s="5">
        <f>IF(Inddata!$C$35=0,0,IF(($D$30-C89*(1/Inddata!$C$35))&lt;0,0,($D$30-C89*(1/Inddata!$C$35))))</f>
        <v>3.5909333333333335</v>
      </c>
      <c r="E89" s="5">
        <v>0</v>
      </c>
      <c r="F89" s="5">
        <f>IF(Inddata!$C$31*Inddata!$C$35+Inddata!$C$33&gt;'Beregninger scenarie 1'!C89,0,F88+$F$27)</f>
        <v>0</v>
      </c>
      <c r="G89" s="5">
        <f t="shared" si="0"/>
        <v>2.511333333333333</v>
      </c>
      <c r="H89" s="5">
        <f>IF(D89+E89+F89&gt;Inddata!$C$31,Inddata!$C$31,D89+E89+F89)</f>
        <v>3.5909333333333335</v>
      </c>
      <c r="I89" s="5">
        <f>Inddata!$C$34</f>
        <v>0</v>
      </c>
      <c r="J89" s="5">
        <f>Inddata!$C$32+Inddata!$C$34</f>
        <v>4</v>
      </c>
      <c r="K89" s="5"/>
    </row>
    <row r="90" spans="1:11" x14ac:dyDescent="0.25">
      <c r="A90">
        <v>61</v>
      </c>
      <c r="C90" s="5">
        <f t="shared" si="1"/>
        <v>0.51999999999999968</v>
      </c>
      <c r="D90" s="5">
        <f>IF(Inddata!$C$35=0,0,IF(($D$30-C90*(1/Inddata!$C$35))&lt;0,0,($D$30-C90*(1/Inddata!$C$35))))</f>
        <v>3.5840000000000001</v>
      </c>
      <c r="E90" s="5">
        <v>0</v>
      </c>
      <c r="F90" s="5">
        <f>IF(Inddata!$C$31*Inddata!$C$35+Inddata!$C$33&gt;'Beregninger scenarie 1'!C90,0,F89+$F$27)</f>
        <v>0</v>
      </c>
      <c r="G90" s="5">
        <f t="shared" si="0"/>
        <v>2.5199999999999996</v>
      </c>
      <c r="H90" s="5">
        <f>IF(D90+E90+F90&gt;Inddata!$C$31,Inddata!$C$31,D90+E90+F90)</f>
        <v>3.5840000000000001</v>
      </c>
      <c r="I90" s="5">
        <f>Inddata!$C$34</f>
        <v>0</v>
      </c>
      <c r="J90" s="5">
        <f>Inddata!$C$32+Inddata!$C$34</f>
        <v>4</v>
      </c>
      <c r="K90" s="5"/>
    </row>
    <row r="91" spans="1:11" x14ac:dyDescent="0.25">
      <c r="A91">
        <v>62</v>
      </c>
      <c r="C91" s="5">
        <f t="shared" si="1"/>
        <v>0.5286666666666664</v>
      </c>
      <c r="D91" s="5">
        <f>IF(Inddata!$C$35=0,0,IF(($D$30-C91*(1/Inddata!$C$35))&lt;0,0,($D$30-C91*(1/Inddata!$C$35))))</f>
        <v>3.5770666666666671</v>
      </c>
      <c r="E91" s="5">
        <v>0</v>
      </c>
      <c r="F91" s="5">
        <f>IF(Inddata!$C$31*Inddata!$C$35+Inddata!$C$33&gt;'Beregninger scenarie 1'!C91,0,F90+$F$27)</f>
        <v>0</v>
      </c>
      <c r="G91" s="5">
        <f t="shared" si="0"/>
        <v>2.5286666666666662</v>
      </c>
      <c r="H91" s="5">
        <f>IF(D91+E91+F91&gt;Inddata!$C$31,Inddata!$C$31,D91+E91+F91)</f>
        <v>3.5770666666666671</v>
      </c>
      <c r="I91" s="5">
        <f>Inddata!$C$34</f>
        <v>0</v>
      </c>
      <c r="J91" s="5">
        <f>Inddata!$C$32+Inddata!$C$34</f>
        <v>4</v>
      </c>
      <c r="K91" s="5"/>
    </row>
    <row r="92" spans="1:11" x14ac:dyDescent="0.25">
      <c r="A92">
        <v>63</v>
      </c>
      <c r="C92" s="5">
        <f t="shared" si="1"/>
        <v>0.53733333333333311</v>
      </c>
      <c r="D92" s="5">
        <f>IF(Inddata!$C$35=0,0,IF(($D$30-C92*(1/Inddata!$C$35))&lt;0,0,($D$30-C92*(1/Inddata!$C$35))))</f>
        <v>3.5701333333333336</v>
      </c>
      <c r="E92" s="5">
        <v>0</v>
      </c>
      <c r="F92" s="5">
        <f>IF(Inddata!$C$31*Inddata!$C$35+Inddata!$C$33&gt;'Beregninger scenarie 1'!C92,0,F91+$F$27)</f>
        <v>0</v>
      </c>
      <c r="G92" s="5">
        <f t="shared" si="0"/>
        <v>2.5373333333333332</v>
      </c>
      <c r="H92" s="5">
        <f>IF(D92+E92+F92&gt;Inddata!$C$31,Inddata!$C$31,D92+E92+F92)</f>
        <v>3.5701333333333336</v>
      </c>
      <c r="I92" s="5">
        <f>Inddata!$C$34</f>
        <v>0</v>
      </c>
      <c r="J92" s="5">
        <f>Inddata!$C$32+Inddata!$C$34</f>
        <v>4</v>
      </c>
      <c r="K92" s="5"/>
    </row>
    <row r="93" spans="1:11" x14ac:dyDescent="0.25">
      <c r="A93">
        <v>64</v>
      </c>
      <c r="C93" s="5">
        <f t="shared" si="1"/>
        <v>0.54599999999999982</v>
      </c>
      <c r="D93" s="5">
        <f>IF(Inddata!$C$35=0,0,IF(($D$30-C93*(1/Inddata!$C$35))&lt;0,0,($D$30-C93*(1/Inddata!$C$35))))</f>
        <v>3.5632000000000001</v>
      </c>
      <c r="E93" s="5">
        <v>0</v>
      </c>
      <c r="F93" s="5">
        <f>IF(Inddata!$C$31*Inddata!$C$35+Inddata!$C$33&gt;'Beregninger scenarie 1'!C93,0,F92+$F$27)</f>
        <v>0</v>
      </c>
      <c r="G93" s="5">
        <f t="shared" si="0"/>
        <v>2.5459999999999998</v>
      </c>
      <c r="H93" s="5">
        <f>IF(D93+E93+F93&gt;Inddata!$C$31,Inddata!$C$31,D93+E93+F93)</f>
        <v>3.5632000000000001</v>
      </c>
      <c r="I93" s="5">
        <f>Inddata!$C$34</f>
        <v>0</v>
      </c>
      <c r="J93" s="5">
        <f>Inddata!$C$32+Inddata!$C$34</f>
        <v>4</v>
      </c>
      <c r="K93" s="5"/>
    </row>
    <row r="94" spans="1:11" x14ac:dyDescent="0.25">
      <c r="A94">
        <v>65</v>
      </c>
      <c r="C94" s="5">
        <f t="shared" si="1"/>
        <v>0.55466666666666653</v>
      </c>
      <c r="D94" s="5">
        <f>IF(Inddata!$C$35=0,0,IF(($D$30-C94*(1/Inddata!$C$35))&lt;0,0,($D$30-C94*(1/Inddata!$C$35))))</f>
        <v>3.5562666666666667</v>
      </c>
      <c r="E94" s="5">
        <v>0</v>
      </c>
      <c r="F94" s="5">
        <f>IF(Inddata!$C$31*Inddata!$C$35+Inddata!$C$33&gt;'Beregninger scenarie 1'!C94,0,F93+$F$27)</f>
        <v>0</v>
      </c>
      <c r="G94" s="5">
        <f t="shared" si="0"/>
        <v>2.5546666666666664</v>
      </c>
      <c r="H94" s="5">
        <f>IF(D94+E94+F94&gt;Inddata!$C$31,Inddata!$C$31,D94+E94+F94)</f>
        <v>3.5562666666666667</v>
      </c>
      <c r="I94" s="5">
        <f>Inddata!$C$34</f>
        <v>0</v>
      </c>
      <c r="J94" s="5">
        <f>Inddata!$C$32+Inddata!$C$34</f>
        <v>4</v>
      </c>
      <c r="K94" s="5"/>
    </row>
    <row r="95" spans="1:11" x14ac:dyDescent="0.25">
      <c r="A95">
        <v>66</v>
      </c>
      <c r="C95" s="5">
        <f t="shared" si="1"/>
        <v>0.56333333333333324</v>
      </c>
      <c r="D95" s="5">
        <f>IF(Inddata!$C$35=0,0,IF(($D$30-C95*(1/Inddata!$C$35))&lt;0,0,($D$30-C95*(1/Inddata!$C$35))))</f>
        <v>3.5493333333333332</v>
      </c>
      <c r="E95" s="5">
        <v>0</v>
      </c>
      <c r="F95" s="5">
        <f>IF(Inddata!$C$31*Inddata!$C$35+Inddata!$C$33&gt;'Beregninger scenarie 1'!C95,0,F94+$F$27)</f>
        <v>0</v>
      </c>
      <c r="G95" s="5">
        <f t="shared" si="0"/>
        <v>2.5633333333333335</v>
      </c>
      <c r="H95" s="5">
        <f>IF(D95+E95+F95&gt;Inddata!$C$31,Inddata!$C$31,D95+E95+F95)</f>
        <v>3.5493333333333332</v>
      </c>
      <c r="I95" s="5">
        <f>Inddata!$C$34</f>
        <v>0</v>
      </c>
      <c r="J95" s="5">
        <f>Inddata!$C$32+Inddata!$C$34</f>
        <v>4</v>
      </c>
      <c r="K95" s="5"/>
    </row>
    <row r="96" spans="1:11" x14ac:dyDescent="0.25">
      <c r="A96">
        <v>67</v>
      </c>
      <c r="C96" s="5">
        <f t="shared" si="1"/>
        <v>0.57199999999999995</v>
      </c>
      <c r="D96" s="5">
        <f>IF(Inddata!$C$35=0,0,IF(($D$30-C96*(1/Inddata!$C$35))&lt;0,0,($D$30-C96*(1/Inddata!$C$35))))</f>
        <v>3.5423999999999998</v>
      </c>
      <c r="E96" s="5">
        <v>0</v>
      </c>
      <c r="F96" s="5">
        <f>IF(Inddata!$C$31*Inddata!$C$35+Inddata!$C$33&gt;'Beregninger scenarie 1'!C96,0,F95+$F$27)</f>
        <v>0</v>
      </c>
      <c r="G96" s="5">
        <f t="shared" ref="G96:G159" si="2">C96+2</f>
        <v>2.5720000000000001</v>
      </c>
      <c r="H96" s="5">
        <f>IF(D96+E96+F96&gt;Inddata!$C$31,Inddata!$C$31,D96+E96+F96)</f>
        <v>3.5423999999999998</v>
      </c>
      <c r="I96" s="5">
        <f>Inddata!$C$34</f>
        <v>0</v>
      </c>
      <c r="J96" s="5">
        <f>Inddata!$C$32+Inddata!$C$34</f>
        <v>4</v>
      </c>
      <c r="K96" s="5"/>
    </row>
    <row r="97" spans="1:11" x14ac:dyDescent="0.25">
      <c r="A97">
        <v>68</v>
      </c>
      <c r="C97" s="5">
        <f t="shared" ref="C97:C160" si="3">C96+$C$27</f>
        <v>0.58066666666666666</v>
      </c>
      <c r="D97" s="5">
        <f>IF(Inddata!$C$35=0,0,IF(($D$30-C97*(1/Inddata!$C$35))&lt;0,0,($D$30-C97*(1/Inddata!$C$35))))</f>
        <v>3.5354666666666668</v>
      </c>
      <c r="E97" s="5">
        <v>0</v>
      </c>
      <c r="F97" s="5">
        <f>IF(Inddata!$C$31*Inddata!$C$35+Inddata!$C$33&gt;'Beregninger scenarie 1'!C97,0,F96+$F$27)</f>
        <v>0</v>
      </c>
      <c r="G97" s="5">
        <f t="shared" si="2"/>
        <v>2.5806666666666667</v>
      </c>
      <c r="H97" s="5">
        <f>IF(D97+E97+F97&gt;Inddata!$C$31,Inddata!$C$31,D97+E97+F97)</f>
        <v>3.5354666666666668</v>
      </c>
      <c r="I97" s="5">
        <f>Inddata!$C$34</f>
        <v>0</v>
      </c>
      <c r="J97" s="5">
        <f>Inddata!$C$32+Inddata!$C$34</f>
        <v>4</v>
      </c>
      <c r="K97" s="5"/>
    </row>
    <row r="98" spans="1:11" x14ac:dyDescent="0.25">
      <c r="A98">
        <v>69</v>
      </c>
      <c r="C98" s="5">
        <f t="shared" si="3"/>
        <v>0.58933333333333338</v>
      </c>
      <c r="D98" s="5">
        <f>IF(Inddata!$C$35=0,0,IF(($D$30-C98*(1/Inddata!$C$35))&lt;0,0,($D$30-C98*(1/Inddata!$C$35))))</f>
        <v>3.5285333333333333</v>
      </c>
      <c r="E98" s="5">
        <v>0</v>
      </c>
      <c r="F98" s="5">
        <f>IF(Inddata!$C$31*Inddata!$C$35+Inddata!$C$33&gt;'Beregninger scenarie 1'!C98,0,F97+$F$27)</f>
        <v>0</v>
      </c>
      <c r="G98" s="5">
        <f t="shared" si="2"/>
        <v>2.5893333333333333</v>
      </c>
      <c r="H98" s="5">
        <f>IF(D98+E98+F98&gt;Inddata!$C$31,Inddata!$C$31,D98+E98+F98)</f>
        <v>3.5285333333333333</v>
      </c>
      <c r="I98" s="5">
        <f>Inddata!$C$34</f>
        <v>0</v>
      </c>
      <c r="J98" s="5">
        <f>Inddata!$C$32+Inddata!$C$34</f>
        <v>4</v>
      </c>
      <c r="K98" s="5"/>
    </row>
    <row r="99" spans="1:11" x14ac:dyDescent="0.25">
      <c r="A99">
        <v>70</v>
      </c>
      <c r="C99" s="5">
        <f t="shared" si="3"/>
        <v>0.59800000000000009</v>
      </c>
      <c r="D99" s="5">
        <f>IF(Inddata!$C$35=0,0,IF(($D$30-C99*(1/Inddata!$C$35))&lt;0,0,($D$30-C99*(1/Inddata!$C$35))))</f>
        <v>3.5215999999999998</v>
      </c>
      <c r="E99" s="5">
        <v>0</v>
      </c>
      <c r="F99" s="5">
        <f>IF(Inddata!$C$31*Inddata!$C$35+Inddata!$C$33&gt;'Beregninger scenarie 1'!C99,0,F98+$F$27)</f>
        <v>0</v>
      </c>
      <c r="G99" s="5">
        <f t="shared" si="2"/>
        <v>2.5979999999999999</v>
      </c>
      <c r="H99" s="5">
        <f>IF(D99+E99+F99&gt;Inddata!$C$31,Inddata!$C$31,D99+E99+F99)</f>
        <v>3.5215999999999998</v>
      </c>
      <c r="I99" s="5">
        <f>Inddata!$C$34</f>
        <v>0</v>
      </c>
      <c r="J99" s="5">
        <f>Inddata!$C$32+Inddata!$C$34</f>
        <v>4</v>
      </c>
      <c r="K99" s="5"/>
    </row>
    <row r="100" spans="1:11" x14ac:dyDescent="0.25">
      <c r="A100">
        <v>71</v>
      </c>
      <c r="C100" s="5">
        <f t="shared" si="3"/>
        <v>0.6066666666666668</v>
      </c>
      <c r="D100" s="5">
        <f>IF(Inddata!$C$35=0,0,IF(($D$30-C100*(1/Inddata!$C$35))&lt;0,0,($D$30-C100*(1/Inddata!$C$35))))</f>
        <v>3.5146666666666664</v>
      </c>
      <c r="E100" s="5">
        <v>0</v>
      </c>
      <c r="F100" s="5">
        <f>IF(Inddata!$C$31*Inddata!$C$35+Inddata!$C$33&gt;'Beregninger scenarie 1'!C100,0,F99+$F$27)</f>
        <v>0</v>
      </c>
      <c r="G100" s="5">
        <f t="shared" si="2"/>
        <v>2.6066666666666669</v>
      </c>
      <c r="H100" s="5">
        <f>IF(D100+E100+F100&gt;Inddata!$C$31,Inddata!$C$31,D100+E100+F100)</f>
        <v>3.5146666666666664</v>
      </c>
      <c r="I100" s="5">
        <f>Inddata!$C$34</f>
        <v>0</v>
      </c>
      <c r="J100" s="5">
        <f>Inddata!$C$32+Inddata!$C$34</f>
        <v>4</v>
      </c>
      <c r="K100" s="5"/>
    </row>
    <row r="101" spans="1:11" x14ac:dyDescent="0.25">
      <c r="A101">
        <v>72</v>
      </c>
      <c r="C101" s="5">
        <f t="shared" si="3"/>
        <v>0.61533333333333351</v>
      </c>
      <c r="D101" s="5">
        <f>IF(Inddata!$C$35=0,0,IF(($D$30-C101*(1/Inddata!$C$35))&lt;0,0,($D$30-C101*(1/Inddata!$C$35))))</f>
        <v>3.5077333333333334</v>
      </c>
      <c r="E101" s="5">
        <v>0</v>
      </c>
      <c r="F101" s="5">
        <f>IF(Inddata!$C$31*Inddata!$C$35+Inddata!$C$33&gt;'Beregninger scenarie 1'!C101,0,F100+$F$27)</f>
        <v>0</v>
      </c>
      <c r="G101" s="5">
        <f t="shared" si="2"/>
        <v>2.6153333333333335</v>
      </c>
      <c r="H101" s="5">
        <f>IF(D101+E101+F101&gt;Inddata!$C$31,Inddata!$C$31,D101+E101+F101)</f>
        <v>3.5077333333333334</v>
      </c>
      <c r="I101" s="5">
        <f>Inddata!$C$34</f>
        <v>0</v>
      </c>
      <c r="J101" s="5">
        <f>Inddata!$C$32+Inddata!$C$34</f>
        <v>4</v>
      </c>
      <c r="K101" s="5"/>
    </row>
    <row r="102" spans="1:11" x14ac:dyDescent="0.25">
      <c r="A102">
        <v>73</v>
      </c>
      <c r="C102" s="5">
        <f t="shared" si="3"/>
        <v>0.62400000000000022</v>
      </c>
      <c r="D102" s="5">
        <f>IF(Inddata!$C$35=0,0,IF(($D$30-C102*(1/Inddata!$C$35))&lt;0,0,($D$30-C102*(1/Inddata!$C$35))))</f>
        <v>3.5007999999999999</v>
      </c>
      <c r="E102" s="5">
        <v>0</v>
      </c>
      <c r="F102" s="5">
        <f>IF(Inddata!$C$31*Inddata!$C$35+Inddata!$C$33&gt;'Beregninger scenarie 1'!C102,0,F101+$F$27)</f>
        <v>0</v>
      </c>
      <c r="G102" s="5">
        <f t="shared" si="2"/>
        <v>2.6240000000000001</v>
      </c>
      <c r="H102" s="5">
        <f>IF(D102+E102+F102&gt;Inddata!$C$31,Inddata!$C$31,D102+E102+F102)</f>
        <v>3.5007999999999999</v>
      </c>
      <c r="I102" s="5">
        <f>Inddata!$C$34</f>
        <v>0</v>
      </c>
      <c r="J102" s="5">
        <f>Inddata!$C$32+Inddata!$C$34</f>
        <v>4</v>
      </c>
      <c r="K102" s="5"/>
    </row>
    <row r="103" spans="1:11" x14ac:dyDescent="0.25">
      <c r="A103">
        <v>74</v>
      </c>
      <c r="C103" s="5">
        <f t="shared" si="3"/>
        <v>0.63266666666666693</v>
      </c>
      <c r="D103" s="5">
        <f>IF(Inddata!$C$35=0,0,IF(($D$30-C103*(1/Inddata!$C$35))&lt;0,0,($D$30-C103*(1/Inddata!$C$35))))</f>
        <v>3.4938666666666665</v>
      </c>
      <c r="E103" s="5">
        <v>0</v>
      </c>
      <c r="F103" s="5">
        <f>IF(Inddata!$C$31*Inddata!$C$35+Inddata!$C$33&gt;'Beregninger scenarie 1'!C103,0,F102+$F$27)</f>
        <v>0</v>
      </c>
      <c r="G103" s="5">
        <f t="shared" si="2"/>
        <v>2.6326666666666672</v>
      </c>
      <c r="H103" s="5">
        <f>IF(D103+E103+F103&gt;Inddata!$C$31,Inddata!$C$31,D103+E103+F103)</f>
        <v>3.4938666666666665</v>
      </c>
      <c r="I103" s="5">
        <f>Inddata!$C$34</f>
        <v>0</v>
      </c>
      <c r="J103" s="5">
        <f>Inddata!$C$32+Inddata!$C$34</f>
        <v>4</v>
      </c>
      <c r="K103" s="5"/>
    </row>
    <row r="104" spans="1:11" x14ac:dyDescent="0.25">
      <c r="A104">
        <v>75</v>
      </c>
      <c r="C104" s="5">
        <f t="shared" si="3"/>
        <v>0.64133333333333364</v>
      </c>
      <c r="D104" s="5">
        <f>IF(Inddata!$C$35=0,0,IF(($D$30-C104*(1/Inddata!$C$35))&lt;0,0,($D$30-C104*(1/Inddata!$C$35))))</f>
        <v>3.486933333333333</v>
      </c>
      <c r="E104" s="5">
        <v>0</v>
      </c>
      <c r="F104" s="5">
        <f>IF(Inddata!$C$31*Inddata!$C$35+Inddata!$C$33&gt;'Beregninger scenarie 1'!C104,0,F103+$F$27)</f>
        <v>0</v>
      </c>
      <c r="G104" s="5">
        <f t="shared" si="2"/>
        <v>2.6413333333333338</v>
      </c>
      <c r="H104" s="5">
        <f>IF(D104+E104+F104&gt;Inddata!$C$31,Inddata!$C$31,D104+E104+F104)</f>
        <v>3.486933333333333</v>
      </c>
      <c r="I104" s="5">
        <f>Inddata!$C$34</f>
        <v>0</v>
      </c>
      <c r="J104" s="5">
        <f>Inddata!$C$32+Inddata!$C$34</f>
        <v>4</v>
      </c>
      <c r="K104" s="5"/>
    </row>
    <row r="105" spans="1:11" x14ac:dyDescent="0.25">
      <c r="A105">
        <v>76</v>
      </c>
      <c r="C105" s="5">
        <f t="shared" si="3"/>
        <v>0.65000000000000036</v>
      </c>
      <c r="D105" s="5">
        <f>IF(Inddata!$C$35=0,0,IF(($D$30-C105*(1/Inddata!$C$35))&lt;0,0,($D$30-C105*(1/Inddata!$C$35))))</f>
        <v>3.4799999999999995</v>
      </c>
      <c r="E105" s="5">
        <v>0</v>
      </c>
      <c r="F105" s="5">
        <f>IF(Inddata!$C$31*Inddata!$C$35+Inddata!$C$33&gt;'Beregninger scenarie 1'!C105,0,F104+$F$27)</f>
        <v>0</v>
      </c>
      <c r="G105" s="5">
        <f t="shared" si="2"/>
        <v>2.6500000000000004</v>
      </c>
      <c r="H105" s="5">
        <f>IF(D105+E105+F105&gt;Inddata!$C$31,Inddata!$C$31,D105+E105+F105)</f>
        <v>3.4799999999999995</v>
      </c>
      <c r="I105" s="5">
        <f>Inddata!$C$34</f>
        <v>0</v>
      </c>
      <c r="J105" s="5">
        <f>Inddata!$C$32+Inddata!$C$34</f>
        <v>4</v>
      </c>
      <c r="K105" s="5"/>
    </row>
    <row r="106" spans="1:11" x14ac:dyDescent="0.25">
      <c r="A106">
        <v>77</v>
      </c>
      <c r="C106" s="5">
        <f t="shared" si="3"/>
        <v>0.65866666666666707</v>
      </c>
      <c r="D106" s="5">
        <f>IF(Inddata!$C$35=0,0,IF(($D$30-C106*(1/Inddata!$C$35))&lt;0,0,($D$30-C106*(1/Inddata!$C$35))))</f>
        <v>3.4730666666666661</v>
      </c>
      <c r="E106" s="5">
        <v>0</v>
      </c>
      <c r="F106" s="5">
        <f>IF(Inddata!$C$31*Inddata!$C$35+Inddata!$C$33&gt;'Beregninger scenarie 1'!C106,0,F105+$F$27)</f>
        <v>0</v>
      </c>
      <c r="G106" s="5">
        <f t="shared" si="2"/>
        <v>2.658666666666667</v>
      </c>
      <c r="H106" s="5">
        <f>IF(D106+E106+F106&gt;Inddata!$C$31,Inddata!$C$31,D106+E106+F106)</f>
        <v>3.4730666666666661</v>
      </c>
      <c r="I106" s="5">
        <f>Inddata!$C$34</f>
        <v>0</v>
      </c>
      <c r="J106" s="5">
        <f>Inddata!$C$32+Inddata!$C$34</f>
        <v>4</v>
      </c>
      <c r="K106" s="5"/>
    </row>
    <row r="107" spans="1:11" x14ac:dyDescent="0.25">
      <c r="A107">
        <v>78</v>
      </c>
      <c r="C107" s="5">
        <f t="shared" si="3"/>
        <v>0.66733333333333378</v>
      </c>
      <c r="D107" s="5">
        <f>IF(Inddata!$C$35=0,0,IF(($D$30-C107*(1/Inddata!$C$35))&lt;0,0,($D$30-C107*(1/Inddata!$C$35))))</f>
        <v>3.4661333333333331</v>
      </c>
      <c r="E107" s="5">
        <v>0</v>
      </c>
      <c r="F107" s="5">
        <f>IF(Inddata!$C$31*Inddata!$C$35+Inddata!$C$33&gt;'Beregninger scenarie 1'!C107,0,F106+$F$27)</f>
        <v>0</v>
      </c>
      <c r="G107" s="5">
        <f t="shared" si="2"/>
        <v>2.6673333333333336</v>
      </c>
      <c r="H107" s="5">
        <f>IF(D107+E107+F107&gt;Inddata!$C$31,Inddata!$C$31,D107+E107+F107)</f>
        <v>3.4661333333333331</v>
      </c>
      <c r="I107" s="5">
        <f>Inddata!$C$34</f>
        <v>0</v>
      </c>
      <c r="J107" s="5">
        <f>Inddata!$C$32+Inddata!$C$34</f>
        <v>4</v>
      </c>
      <c r="K107" s="5"/>
    </row>
    <row r="108" spans="1:11" x14ac:dyDescent="0.25">
      <c r="A108">
        <v>79</v>
      </c>
      <c r="C108" s="5">
        <f t="shared" si="3"/>
        <v>0.67600000000000049</v>
      </c>
      <c r="D108" s="5">
        <f>IF(Inddata!$C$35=0,0,IF(($D$30-C108*(1/Inddata!$C$35))&lt;0,0,($D$30-C108*(1/Inddata!$C$35))))</f>
        <v>3.4591999999999996</v>
      </c>
      <c r="E108" s="5">
        <v>0</v>
      </c>
      <c r="F108" s="5">
        <f>IF(Inddata!$C$31*Inddata!$C$35+Inddata!$C$33&gt;'Beregninger scenarie 1'!C108,0,F107+$F$27)</f>
        <v>0</v>
      </c>
      <c r="G108" s="5">
        <f t="shared" si="2"/>
        <v>2.6760000000000006</v>
      </c>
      <c r="H108" s="5">
        <f>IF(D108+E108+F108&gt;Inddata!$C$31,Inddata!$C$31,D108+E108+F108)</f>
        <v>3.4591999999999996</v>
      </c>
      <c r="I108" s="5">
        <f>Inddata!$C$34</f>
        <v>0</v>
      </c>
      <c r="J108" s="5">
        <f>Inddata!$C$32+Inddata!$C$34</f>
        <v>4</v>
      </c>
      <c r="K108" s="5"/>
    </row>
    <row r="109" spans="1:11" x14ac:dyDescent="0.25">
      <c r="A109">
        <v>80</v>
      </c>
      <c r="C109" s="5">
        <f t="shared" si="3"/>
        <v>0.6846666666666672</v>
      </c>
      <c r="D109" s="5">
        <f>IF(Inddata!$C$35=0,0,IF(($D$30-C109*(1/Inddata!$C$35))&lt;0,0,($D$30-C109*(1/Inddata!$C$35))))</f>
        <v>3.4522666666666662</v>
      </c>
      <c r="E109" s="5">
        <v>0</v>
      </c>
      <c r="F109" s="5">
        <f>IF(Inddata!$C$31*Inddata!$C$35+Inddata!$C$33&gt;'Beregninger scenarie 1'!C109,0,F108+$F$27)</f>
        <v>0</v>
      </c>
      <c r="G109" s="5">
        <f t="shared" si="2"/>
        <v>2.6846666666666672</v>
      </c>
      <c r="H109" s="5">
        <f>IF(D109+E109+F109&gt;Inddata!$C$31,Inddata!$C$31,D109+E109+F109)</f>
        <v>3.4522666666666662</v>
      </c>
      <c r="I109" s="5">
        <f>Inddata!$C$34</f>
        <v>0</v>
      </c>
      <c r="J109" s="5">
        <f>Inddata!$C$32+Inddata!$C$34</f>
        <v>4</v>
      </c>
      <c r="K109" s="5"/>
    </row>
    <row r="110" spans="1:11" x14ac:dyDescent="0.25">
      <c r="A110">
        <v>81</v>
      </c>
      <c r="C110" s="5">
        <f t="shared" si="3"/>
        <v>0.69333333333333391</v>
      </c>
      <c r="D110" s="5">
        <f>IF(Inddata!$C$35=0,0,IF(($D$30-C110*(1/Inddata!$C$35))&lt;0,0,($D$30-C110*(1/Inddata!$C$35))))</f>
        <v>3.4453333333333327</v>
      </c>
      <c r="E110" s="5">
        <v>0</v>
      </c>
      <c r="F110" s="5">
        <f>IF(Inddata!$C$31*Inddata!$C$35+Inddata!$C$33&gt;'Beregninger scenarie 1'!C110,0,F109+$F$27)</f>
        <v>0</v>
      </c>
      <c r="G110" s="5">
        <f t="shared" si="2"/>
        <v>2.6933333333333338</v>
      </c>
      <c r="H110" s="5">
        <f>IF(D110+E110+F110&gt;Inddata!$C$31,Inddata!$C$31,D110+E110+F110)</f>
        <v>3.4453333333333327</v>
      </c>
      <c r="I110" s="5">
        <f>Inddata!$C$34</f>
        <v>0</v>
      </c>
      <c r="J110" s="5">
        <f>Inddata!$C$32+Inddata!$C$34</f>
        <v>4</v>
      </c>
      <c r="K110" s="5"/>
    </row>
    <row r="111" spans="1:11" x14ac:dyDescent="0.25">
      <c r="A111">
        <v>82</v>
      </c>
      <c r="C111" s="5">
        <f t="shared" si="3"/>
        <v>0.70200000000000062</v>
      </c>
      <c r="D111" s="5">
        <f>IF(Inddata!$C$35=0,0,IF(($D$30-C111*(1/Inddata!$C$35))&lt;0,0,($D$30-C111*(1/Inddata!$C$35))))</f>
        <v>3.4383999999999997</v>
      </c>
      <c r="E111" s="5">
        <v>0</v>
      </c>
      <c r="F111" s="5">
        <f>IF(Inddata!$C$31*Inddata!$C$35+Inddata!$C$33&gt;'Beregninger scenarie 1'!C111,0,F110+$F$27)</f>
        <v>0</v>
      </c>
      <c r="G111" s="5">
        <f t="shared" si="2"/>
        <v>2.7020000000000008</v>
      </c>
      <c r="H111" s="5">
        <f>IF(D111+E111+F111&gt;Inddata!$C$31,Inddata!$C$31,D111+E111+F111)</f>
        <v>3.4383999999999997</v>
      </c>
      <c r="I111" s="5">
        <f>Inddata!$C$34</f>
        <v>0</v>
      </c>
      <c r="J111" s="5">
        <f>Inddata!$C$32+Inddata!$C$34</f>
        <v>4</v>
      </c>
      <c r="K111" s="5"/>
    </row>
    <row r="112" spans="1:11" x14ac:dyDescent="0.25">
      <c r="A112">
        <v>83</v>
      </c>
      <c r="C112" s="5">
        <f t="shared" si="3"/>
        <v>0.71066666666666733</v>
      </c>
      <c r="D112" s="5">
        <f>IF(Inddata!$C$35=0,0,IF(($D$30-C112*(1/Inddata!$C$35))&lt;0,0,($D$30-C112*(1/Inddata!$C$35))))</f>
        <v>3.4314666666666662</v>
      </c>
      <c r="E112" s="5">
        <v>0</v>
      </c>
      <c r="F112" s="5">
        <f>IF(Inddata!$C$31*Inddata!$C$35+Inddata!$C$33&gt;'Beregninger scenarie 1'!C112,0,F111+$F$27)</f>
        <v>0</v>
      </c>
      <c r="G112" s="5">
        <f t="shared" si="2"/>
        <v>2.7106666666666674</v>
      </c>
      <c r="H112" s="5">
        <f>IF(D112+E112+F112&gt;Inddata!$C$31,Inddata!$C$31,D112+E112+F112)</f>
        <v>3.4314666666666662</v>
      </c>
      <c r="I112" s="5">
        <f>Inddata!$C$34</f>
        <v>0</v>
      </c>
      <c r="J112" s="5">
        <f>Inddata!$C$32+Inddata!$C$34</f>
        <v>4</v>
      </c>
      <c r="K112" s="5"/>
    </row>
    <row r="113" spans="1:11" x14ac:dyDescent="0.25">
      <c r="A113">
        <v>84</v>
      </c>
      <c r="C113" s="5">
        <f t="shared" si="3"/>
        <v>0.71933333333333405</v>
      </c>
      <c r="D113" s="5">
        <f>IF(Inddata!$C$35=0,0,IF(($D$30-C113*(1/Inddata!$C$35))&lt;0,0,($D$30-C113*(1/Inddata!$C$35))))</f>
        <v>3.4245333333333328</v>
      </c>
      <c r="E113" s="5">
        <v>0</v>
      </c>
      <c r="F113" s="5">
        <f>IF(Inddata!$C$31*Inddata!$C$35+Inddata!$C$33&gt;'Beregninger scenarie 1'!C113,0,F112+$F$27)</f>
        <v>0</v>
      </c>
      <c r="G113" s="5">
        <f t="shared" si="2"/>
        <v>2.719333333333334</v>
      </c>
      <c r="H113" s="5">
        <f>IF(D113+E113+F113&gt;Inddata!$C$31,Inddata!$C$31,D113+E113+F113)</f>
        <v>3.4245333333333328</v>
      </c>
      <c r="I113" s="5">
        <f>Inddata!$C$34</f>
        <v>0</v>
      </c>
      <c r="J113" s="5">
        <f>Inddata!$C$32+Inddata!$C$34</f>
        <v>4</v>
      </c>
      <c r="K113" s="5"/>
    </row>
    <row r="114" spans="1:11" x14ac:dyDescent="0.25">
      <c r="A114">
        <v>85</v>
      </c>
      <c r="C114" s="5">
        <f t="shared" si="3"/>
        <v>0.72800000000000076</v>
      </c>
      <c r="D114" s="5">
        <f>IF(Inddata!$C$35=0,0,IF(($D$30-C114*(1/Inddata!$C$35))&lt;0,0,($D$30-C114*(1/Inddata!$C$35))))</f>
        <v>3.4175999999999993</v>
      </c>
      <c r="E114" s="5">
        <v>0</v>
      </c>
      <c r="F114" s="5">
        <f>IF(Inddata!$C$31*Inddata!$C$35+Inddata!$C$33&gt;'Beregninger scenarie 1'!C114,0,F113+$F$27)</f>
        <v>0</v>
      </c>
      <c r="G114" s="5">
        <f t="shared" si="2"/>
        <v>2.7280000000000006</v>
      </c>
      <c r="H114" s="5">
        <f>IF(D114+E114+F114&gt;Inddata!$C$31,Inddata!$C$31,D114+E114+F114)</f>
        <v>3.4175999999999993</v>
      </c>
      <c r="I114" s="5">
        <f>Inddata!$C$34</f>
        <v>0</v>
      </c>
      <c r="J114" s="5">
        <f>Inddata!$C$32+Inddata!$C$34</f>
        <v>4</v>
      </c>
      <c r="K114" s="5"/>
    </row>
    <row r="115" spans="1:11" x14ac:dyDescent="0.25">
      <c r="A115">
        <v>86</v>
      </c>
      <c r="C115" s="5">
        <f t="shared" si="3"/>
        <v>0.73666666666666747</v>
      </c>
      <c r="D115" s="5">
        <f>IF(Inddata!$C$35=0,0,IF(($D$30-C115*(1/Inddata!$C$35))&lt;0,0,($D$30-C115*(1/Inddata!$C$35))))</f>
        <v>3.4106666666666658</v>
      </c>
      <c r="E115" s="5">
        <v>0</v>
      </c>
      <c r="F115" s="5">
        <f>IF(Inddata!$C$31*Inddata!$C$35+Inddata!$C$33&gt;'Beregninger scenarie 1'!C115,0,F114+$F$27)</f>
        <v>0</v>
      </c>
      <c r="G115" s="5">
        <f t="shared" si="2"/>
        <v>2.7366666666666672</v>
      </c>
      <c r="H115" s="5">
        <f>IF(D115+E115+F115&gt;Inddata!$C$31,Inddata!$C$31,D115+E115+F115)</f>
        <v>3.4106666666666658</v>
      </c>
      <c r="I115" s="5">
        <f>Inddata!$C$34</f>
        <v>0</v>
      </c>
      <c r="J115" s="5">
        <f>Inddata!$C$32+Inddata!$C$34</f>
        <v>4</v>
      </c>
      <c r="K115" s="5"/>
    </row>
    <row r="116" spans="1:11" x14ac:dyDescent="0.25">
      <c r="A116">
        <v>87</v>
      </c>
      <c r="C116" s="5">
        <f t="shared" si="3"/>
        <v>0.74533333333333418</v>
      </c>
      <c r="D116" s="5">
        <f>IF(Inddata!$C$35=0,0,IF(($D$30-C116*(1/Inddata!$C$35))&lt;0,0,($D$30-C116*(1/Inddata!$C$35))))</f>
        <v>3.4037333333333324</v>
      </c>
      <c r="E116" s="5">
        <v>0</v>
      </c>
      <c r="F116" s="5">
        <f>IF(Inddata!$C$31*Inddata!$C$35+Inddata!$C$33&gt;'Beregninger scenarie 1'!C116,0,F115+$F$27)</f>
        <v>0</v>
      </c>
      <c r="G116" s="5">
        <f t="shared" si="2"/>
        <v>2.7453333333333343</v>
      </c>
      <c r="H116" s="5">
        <f>IF(D116+E116+F116&gt;Inddata!$C$31,Inddata!$C$31,D116+E116+F116)</f>
        <v>3.4037333333333324</v>
      </c>
      <c r="I116" s="5">
        <f>Inddata!$C$34</f>
        <v>0</v>
      </c>
      <c r="J116" s="5">
        <f>Inddata!$C$32+Inddata!$C$34</f>
        <v>4</v>
      </c>
      <c r="K116" s="5"/>
    </row>
    <row r="117" spans="1:11" x14ac:dyDescent="0.25">
      <c r="A117">
        <v>88</v>
      </c>
      <c r="C117" s="5">
        <f t="shared" si="3"/>
        <v>0.75400000000000089</v>
      </c>
      <c r="D117" s="5">
        <f>IF(Inddata!$C$35=0,0,IF(($D$30-C117*(1/Inddata!$C$35))&lt;0,0,($D$30-C117*(1/Inddata!$C$35))))</f>
        <v>3.3967999999999994</v>
      </c>
      <c r="E117" s="5">
        <v>0</v>
      </c>
      <c r="F117" s="5">
        <f>IF(Inddata!$C$31*Inddata!$C$35+Inddata!$C$33&gt;'Beregninger scenarie 1'!C117,0,F116+$F$27)</f>
        <v>0</v>
      </c>
      <c r="G117" s="5">
        <f t="shared" si="2"/>
        <v>2.7540000000000009</v>
      </c>
      <c r="H117" s="5">
        <f>IF(D117+E117+F117&gt;Inddata!$C$31,Inddata!$C$31,D117+E117+F117)</f>
        <v>3.3967999999999994</v>
      </c>
      <c r="I117" s="5">
        <f>Inddata!$C$34</f>
        <v>0</v>
      </c>
      <c r="J117" s="5">
        <f>Inddata!$C$32+Inddata!$C$34</f>
        <v>4</v>
      </c>
      <c r="K117" s="5"/>
    </row>
    <row r="118" spans="1:11" x14ac:dyDescent="0.25">
      <c r="A118">
        <v>89</v>
      </c>
      <c r="C118" s="5">
        <f t="shared" si="3"/>
        <v>0.7626666666666676</v>
      </c>
      <c r="D118" s="5">
        <f>IF(Inddata!$C$35=0,0,IF(($D$30-C118*(1/Inddata!$C$35))&lt;0,0,($D$30-C118*(1/Inddata!$C$35))))</f>
        <v>3.3898666666666659</v>
      </c>
      <c r="E118" s="5">
        <v>0</v>
      </c>
      <c r="F118" s="5">
        <f>IF(Inddata!$C$31*Inddata!$C$35+Inddata!$C$33&gt;'Beregninger scenarie 1'!C118,0,F117+$F$27)</f>
        <v>0</v>
      </c>
      <c r="G118" s="5">
        <f t="shared" si="2"/>
        <v>2.7626666666666675</v>
      </c>
      <c r="H118" s="5">
        <f>IF(D118+E118+F118&gt;Inddata!$C$31,Inddata!$C$31,D118+E118+F118)</f>
        <v>3.3898666666666659</v>
      </c>
      <c r="I118" s="5">
        <f>Inddata!$C$34</f>
        <v>0</v>
      </c>
      <c r="J118" s="5">
        <f>Inddata!$C$32+Inddata!$C$34</f>
        <v>4</v>
      </c>
      <c r="K118" s="5"/>
    </row>
    <row r="119" spans="1:11" x14ac:dyDescent="0.25">
      <c r="A119">
        <v>90</v>
      </c>
      <c r="C119" s="5">
        <f t="shared" si="3"/>
        <v>0.77133333333333431</v>
      </c>
      <c r="D119" s="5">
        <f>IF(Inddata!$C$35=0,0,IF(($D$30-C119*(1/Inddata!$C$35))&lt;0,0,($D$30-C119*(1/Inddata!$C$35))))</f>
        <v>3.3829333333333325</v>
      </c>
      <c r="E119" s="5">
        <v>0</v>
      </c>
      <c r="F119" s="5">
        <f>IF(Inddata!$C$31*Inddata!$C$35+Inddata!$C$33&gt;'Beregninger scenarie 1'!C119,0,F118+$F$27)</f>
        <v>0</v>
      </c>
      <c r="G119" s="5">
        <f t="shared" si="2"/>
        <v>2.7713333333333345</v>
      </c>
      <c r="H119" s="5">
        <f>IF(D119+E119+F119&gt;Inddata!$C$31,Inddata!$C$31,D119+E119+F119)</f>
        <v>3.3829333333333325</v>
      </c>
      <c r="I119" s="5">
        <f>Inddata!$C$34</f>
        <v>0</v>
      </c>
      <c r="J119" s="5">
        <f>Inddata!$C$32+Inddata!$C$34</f>
        <v>4</v>
      </c>
      <c r="K119" s="5"/>
    </row>
    <row r="120" spans="1:11" x14ac:dyDescent="0.25">
      <c r="A120">
        <v>91</v>
      </c>
      <c r="C120" s="5">
        <f t="shared" si="3"/>
        <v>0.78000000000000103</v>
      </c>
      <c r="D120" s="5">
        <f>IF(Inddata!$C$35=0,0,IF(($D$30-C120*(1/Inddata!$C$35))&lt;0,0,($D$30-C120*(1/Inddata!$C$35))))</f>
        <v>3.375999999999999</v>
      </c>
      <c r="E120" s="5">
        <v>0</v>
      </c>
      <c r="F120" s="5">
        <f>IF(Inddata!$C$31*Inddata!$C$35+Inddata!$C$33&gt;'Beregninger scenarie 1'!C120,0,F119+$F$27)</f>
        <v>0</v>
      </c>
      <c r="G120" s="5">
        <f t="shared" si="2"/>
        <v>2.7800000000000011</v>
      </c>
      <c r="H120" s="5">
        <f>IF(D120+E120+F120&gt;Inddata!$C$31,Inddata!$C$31,D120+E120+F120)</f>
        <v>3.375999999999999</v>
      </c>
      <c r="I120" s="5">
        <f>Inddata!$C$34</f>
        <v>0</v>
      </c>
      <c r="J120" s="5">
        <f>Inddata!$C$32+Inddata!$C$34</f>
        <v>4</v>
      </c>
      <c r="K120" s="5"/>
    </row>
    <row r="121" spans="1:11" x14ac:dyDescent="0.25">
      <c r="A121">
        <v>92</v>
      </c>
      <c r="C121" s="5">
        <f t="shared" si="3"/>
        <v>0.78866666666666774</v>
      </c>
      <c r="D121" s="5">
        <f>IF(Inddata!$C$35=0,0,IF(($D$30-C121*(1/Inddata!$C$35))&lt;0,0,($D$30-C121*(1/Inddata!$C$35))))</f>
        <v>3.369066666666666</v>
      </c>
      <c r="E121" s="5">
        <v>0</v>
      </c>
      <c r="F121" s="5">
        <f>IF(Inddata!$C$31*Inddata!$C$35+Inddata!$C$33&gt;'Beregninger scenarie 1'!C121,0,F120+$F$27)</f>
        <v>0</v>
      </c>
      <c r="G121" s="5">
        <f t="shared" si="2"/>
        <v>2.7886666666666677</v>
      </c>
      <c r="H121" s="5">
        <f>IF(D121+E121+F121&gt;Inddata!$C$31,Inddata!$C$31,D121+E121+F121)</f>
        <v>3.369066666666666</v>
      </c>
      <c r="I121" s="5">
        <f>Inddata!$C$34</f>
        <v>0</v>
      </c>
      <c r="J121" s="5">
        <f>Inddata!$C$32+Inddata!$C$34</f>
        <v>4</v>
      </c>
      <c r="K121" s="5"/>
    </row>
    <row r="122" spans="1:11" x14ac:dyDescent="0.25">
      <c r="A122">
        <v>93</v>
      </c>
      <c r="C122" s="5">
        <f t="shared" si="3"/>
        <v>0.79733333333333445</v>
      </c>
      <c r="D122" s="5">
        <f>IF(Inddata!$C$35=0,0,IF(($D$30-C122*(1/Inddata!$C$35))&lt;0,0,($D$30-C122*(1/Inddata!$C$35))))</f>
        <v>3.3621333333333325</v>
      </c>
      <c r="E122" s="5">
        <v>0</v>
      </c>
      <c r="F122" s="5">
        <f>IF(Inddata!$C$31*Inddata!$C$35+Inddata!$C$33&gt;'Beregninger scenarie 1'!C122,0,F121+$F$27)</f>
        <v>0</v>
      </c>
      <c r="G122" s="5">
        <f t="shared" si="2"/>
        <v>2.7973333333333343</v>
      </c>
      <c r="H122" s="5">
        <f>IF(D122+E122+F122&gt;Inddata!$C$31,Inddata!$C$31,D122+E122+F122)</f>
        <v>3.3621333333333325</v>
      </c>
      <c r="I122" s="5">
        <f>Inddata!$C$34</f>
        <v>0</v>
      </c>
      <c r="J122" s="5">
        <f>Inddata!$C$32+Inddata!$C$34</f>
        <v>4</v>
      </c>
      <c r="K122" s="5"/>
    </row>
    <row r="123" spans="1:11" x14ac:dyDescent="0.25">
      <c r="A123">
        <v>94</v>
      </c>
      <c r="C123" s="5">
        <f t="shared" si="3"/>
        <v>0.80600000000000116</v>
      </c>
      <c r="D123" s="5">
        <f>IF(Inddata!$C$35=0,0,IF(($D$30-C123*(1/Inddata!$C$35))&lt;0,0,($D$30-C123*(1/Inddata!$C$35))))</f>
        <v>3.3551999999999991</v>
      </c>
      <c r="E123" s="5">
        <v>0</v>
      </c>
      <c r="F123" s="5">
        <f>IF(Inddata!$C$31*Inddata!$C$35+Inddata!$C$33&gt;'Beregninger scenarie 1'!C123,0,F122+$F$27)</f>
        <v>0</v>
      </c>
      <c r="G123" s="5">
        <f t="shared" si="2"/>
        <v>2.8060000000000009</v>
      </c>
      <c r="H123" s="5">
        <f>IF(D123+E123+F123&gt;Inddata!$C$31,Inddata!$C$31,D123+E123+F123)</f>
        <v>3.3551999999999991</v>
      </c>
      <c r="I123" s="5">
        <f>Inddata!$C$34</f>
        <v>0</v>
      </c>
      <c r="J123" s="5">
        <f>Inddata!$C$32+Inddata!$C$34</f>
        <v>4</v>
      </c>
      <c r="K123" s="5"/>
    </row>
    <row r="124" spans="1:11" x14ac:dyDescent="0.25">
      <c r="A124">
        <v>95</v>
      </c>
      <c r="C124" s="5">
        <f t="shared" si="3"/>
        <v>0.81466666666666787</v>
      </c>
      <c r="D124" s="5">
        <f>IF(Inddata!$C$35=0,0,IF(($D$30-C124*(1/Inddata!$C$35))&lt;0,0,($D$30-C124*(1/Inddata!$C$35))))</f>
        <v>3.3482666666666656</v>
      </c>
      <c r="E124" s="5">
        <v>0</v>
      </c>
      <c r="F124" s="5">
        <f>IF(Inddata!$C$31*Inddata!$C$35+Inddata!$C$33&gt;'Beregninger scenarie 1'!C124,0,F123+$F$27)</f>
        <v>0</v>
      </c>
      <c r="G124" s="5">
        <f t="shared" si="2"/>
        <v>2.814666666666668</v>
      </c>
      <c r="H124" s="5">
        <f>IF(D124+E124+F124&gt;Inddata!$C$31,Inddata!$C$31,D124+E124+F124)</f>
        <v>3.3482666666666656</v>
      </c>
      <c r="I124" s="5">
        <f>Inddata!$C$34</f>
        <v>0</v>
      </c>
      <c r="J124" s="5">
        <f>Inddata!$C$32+Inddata!$C$34</f>
        <v>4</v>
      </c>
      <c r="K124" s="5"/>
    </row>
    <row r="125" spans="1:11" x14ac:dyDescent="0.25">
      <c r="A125">
        <v>96</v>
      </c>
      <c r="C125" s="5">
        <f t="shared" si="3"/>
        <v>0.82333333333333458</v>
      </c>
      <c r="D125" s="5">
        <f>IF(Inddata!$C$35=0,0,IF(($D$30-C125*(1/Inddata!$C$35))&lt;0,0,($D$30-C125*(1/Inddata!$C$35))))</f>
        <v>3.3413333333333322</v>
      </c>
      <c r="E125" s="5">
        <v>0</v>
      </c>
      <c r="F125" s="5">
        <f>IF(Inddata!$C$31*Inddata!$C$35+Inddata!$C$33&gt;'Beregninger scenarie 1'!C125,0,F124+$F$27)</f>
        <v>0</v>
      </c>
      <c r="G125" s="5">
        <f t="shared" si="2"/>
        <v>2.8233333333333346</v>
      </c>
      <c r="H125" s="5">
        <f>IF(D125+E125+F125&gt;Inddata!$C$31,Inddata!$C$31,D125+E125+F125)</f>
        <v>3.3413333333333322</v>
      </c>
      <c r="I125" s="5">
        <f>Inddata!$C$34</f>
        <v>0</v>
      </c>
      <c r="J125" s="5">
        <f>Inddata!$C$32+Inddata!$C$34</f>
        <v>4</v>
      </c>
      <c r="K125" s="5"/>
    </row>
    <row r="126" spans="1:11" x14ac:dyDescent="0.25">
      <c r="A126">
        <v>97</v>
      </c>
      <c r="C126" s="5">
        <f t="shared" si="3"/>
        <v>0.83200000000000129</v>
      </c>
      <c r="D126" s="5">
        <f>IF(Inddata!$C$35=0,0,IF(($D$30-C126*(1/Inddata!$C$35))&lt;0,0,($D$30-C126*(1/Inddata!$C$35))))</f>
        <v>3.3343999999999987</v>
      </c>
      <c r="E126" s="5">
        <v>0</v>
      </c>
      <c r="F126" s="5">
        <f>IF(Inddata!$C$31*Inddata!$C$35+Inddata!$C$33&gt;'Beregninger scenarie 1'!C126,0,F125+$F$27)</f>
        <v>0</v>
      </c>
      <c r="G126" s="5">
        <f t="shared" si="2"/>
        <v>2.8320000000000012</v>
      </c>
      <c r="H126" s="5">
        <f>IF(D126+E126+F126&gt;Inddata!$C$31,Inddata!$C$31,D126+E126+F126)</f>
        <v>3.3343999999999987</v>
      </c>
      <c r="I126" s="5">
        <f>Inddata!$C$34</f>
        <v>0</v>
      </c>
      <c r="J126" s="5">
        <f>Inddata!$C$32+Inddata!$C$34</f>
        <v>4</v>
      </c>
      <c r="K126" s="5"/>
    </row>
    <row r="127" spans="1:11" x14ac:dyDescent="0.25">
      <c r="A127">
        <v>98</v>
      </c>
      <c r="C127" s="5">
        <f t="shared" si="3"/>
        <v>0.84066666666666801</v>
      </c>
      <c r="D127" s="5">
        <f>IF(Inddata!$C$35=0,0,IF(($D$30-C127*(1/Inddata!$C$35))&lt;0,0,($D$30-C127*(1/Inddata!$C$35))))</f>
        <v>3.3274666666666657</v>
      </c>
      <c r="E127" s="5">
        <v>0</v>
      </c>
      <c r="F127" s="5">
        <f>IF(Inddata!$C$31*Inddata!$C$35+Inddata!$C$33&gt;'Beregninger scenarie 1'!C127,0,F126+$F$27)</f>
        <v>0</v>
      </c>
      <c r="G127" s="5">
        <f t="shared" si="2"/>
        <v>2.8406666666666682</v>
      </c>
      <c r="H127" s="5">
        <f>IF(D127+E127+F127&gt;Inddata!$C$31,Inddata!$C$31,D127+E127+F127)</f>
        <v>3.3274666666666657</v>
      </c>
      <c r="I127" s="5">
        <f>Inddata!$C$34</f>
        <v>0</v>
      </c>
      <c r="J127" s="5">
        <f>Inddata!$C$32+Inddata!$C$34</f>
        <v>4</v>
      </c>
      <c r="K127" s="5"/>
    </row>
    <row r="128" spans="1:11" x14ac:dyDescent="0.25">
      <c r="A128">
        <v>99</v>
      </c>
      <c r="C128" s="5">
        <f t="shared" si="3"/>
        <v>0.84933333333333472</v>
      </c>
      <c r="D128" s="5">
        <f>IF(Inddata!$C$35=0,0,IF(($D$30-C128*(1/Inddata!$C$35))&lt;0,0,($D$30-C128*(1/Inddata!$C$35))))</f>
        <v>3.3205333333333322</v>
      </c>
      <c r="E128" s="5">
        <v>0</v>
      </c>
      <c r="F128" s="5">
        <f>IF(Inddata!$C$31*Inddata!$C$35+Inddata!$C$33&gt;'Beregninger scenarie 1'!C128,0,F127+$F$27)</f>
        <v>0</v>
      </c>
      <c r="G128" s="5">
        <f t="shared" si="2"/>
        <v>2.8493333333333348</v>
      </c>
      <c r="H128" s="5">
        <f>IF(D128+E128+F128&gt;Inddata!$C$31,Inddata!$C$31,D128+E128+F128)</f>
        <v>3.3205333333333322</v>
      </c>
      <c r="I128" s="5">
        <f>Inddata!$C$34</f>
        <v>0</v>
      </c>
      <c r="J128" s="5">
        <f>Inddata!$C$32+Inddata!$C$34</f>
        <v>4</v>
      </c>
      <c r="K128" s="5"/>
    </row>
    <row r="129" spans="1:11" x14ac:dyDescent="0.25">
      <c r="A129">
        <v>100</v>
      </c>
      <c r="C129" s="5">
        <f t="shared" si="3"/>
        <v>0.85800000000000143</v>
      </c>
      <c r="D129" s="5">
        <f>IF(Inddata!$C$35=0,0,IF(($D$30-C129*(1/Inddata!$C$35))&lt;0,0,($D$30-C129*(1/Inddata!$C$35))))</f>
        <v>3.3135999999999988</v>
      </c>
      <c r="E129" s="5">
        <v>0</v>
      </c>
      <c r="F129" s="5">
        <f>IF(Inddata!$C$31*Inddata!$C$35+Inddata!$C$33&gt;'Beregninger scenarie 1'!C129,0,F128+$F$27)</f>
        <v>0</v>
      </c>
      <c r="G129" s="5">
        <f t="shared" si="2"/>
        <v>2.8580000000000014</v>
      </c>
      <c r="H129" s="5">
        <f>IF(D129+E129+F129&gt;Inddata!$C$31,Inddata!$C$31,D129+E129+F129)</f>
        <v>3.3135999999999988</v>
      </c>
      <c r="I129" s="5">
        <f>Inddata!$C$34</f>
        <v>0</v>
      </c>
      <c r="J129" s="5">
        <f>Inddata!$C$32+Inddata!$C$34</f>
        <v>4</v>
      </c>
      <c r="K129" s="5"/>
    </row>
    <row r="130" spans="1:11" x14ac:dyDescent="0.25">
      <c r="A130">
        <v>101</v>
      </c>
      <c r="C130" s="5">
        <f t="shared" si="3"/>
        <v>0.86666666666666814</v>
      </c>
      <c r="D130" s="5">
        <f>IF(Inddata!$C$35=0,0,IF(($D$30-C130*(1/Inddata!$C$35))&lt;0,0,($D$30-C130*(1/Inddata!$C$35))))</f>
        <v>3.3066666666666653</v>
      </c>
      <c r="E130" s="5">
        <v>0</v>
      </c>
      <c r="F130" s="5">
        <f>IF(Inddata!$C$31*Inddata!$C$35+Inddata!$C$33&gt;'Beregninger scenarie 1'!C130,0,F129+$F$27)</f>
        <v>0</v>
      </c>
      <c r="G130" s="5">
        <f t="shared" si="2"/>
        <v>2.866666666666668</v>
      </c>
      <c r="H130" s="5">
        <f>IF(D130+E130+F130&gt;Inddata!$C$31,Inddata!$C$31,D130+E130+F130)</f>
        <v>3.3066666666666653</v>
      </c>
      <c r="I130" s="5">
        <f>Inddata!$C$34</f>
        <v>0</v>
      </c>
      <c r="J130" s="5">
        <f>Inddata!$C$32+Inddata!$C$34</f>
        <v>4</v>
      </c>
      <c r="K130" s="5"/>
    </row>
    <row r="131" spans="1:11" x14ac:dyDescent="0.25">
      <c r="A131">
        <v>102</v>
      </c>
      <c r="C131" s="5">
        <f t="shared" si="3"/>
        <v>0.87533333333333485</v>
      </c>
      <c r="D131" s="5">
        <f>IF(Inddata!$C$35=0,0,IF(($D$30-C131*(1/Inddata!$C$35))&lt;0,0,($D$30-C131*(1/Inddata!$C$35))))</f>
        <v>3.2997333333333323</v>
      </c>
      <c r="E131" s="5">
        <v>0</v>
      </c>
      <c r="F131" s="5">
        <f>IF(Inddata!$C$31*Inddata!$C$35+Inddata!$C$33&gt;'Beregninger scenarie 1'!C131,0,F130+$F$27)</f>
        <v>0</v>
      </c>
      <c r="G131" s="5">
        <f t="shared" si="2"/>
        <v>2.8753333333333346</v>
      </c>
      <c r="H131" s="5">
        <f>IF(D131+E131+F131&gt;Inddata!$C$31,Inddata!$C$31,D131+E131+F131)</f>
        <v>3.2997333333333323</v>
      </c>
      <c r="I131" s="5">
        <f>Inddata!$C$34</f>
        <v>0</v>
      </c>
      <c r="J131" s="5">
        <f>Inddata!$C$32+Inddata!$C$34</f>
        <v>4</v>
      </c>
      <c r="K131" s="5"/>
    </row>
    <row r="132" spans="1:11" x14ac:dyDescent="0.25">
      <c r="A132">
        <v>103</v>
      </c>
      <c r="C132" s="5">
        <f t="shared" si="3"/>
        <v>0.88400000000000156</v>
      </c>
      <c r="D132" s="5">
        <f>IF(Inddata!$C$35=0,0,IF(($D$30-C132*(1/Inddata!$C$35))&lt;0,0,($D$30-C132*(1/Inddata!$C$35))))</f>
        <v>3.2927999999999988</v>
      </c>
      <c r="E132" s="5">
        <v>0</v>
      </c>
      <c r="F132" s="5">
        <f>IF(Inddata!$C$31*Inddata!$C$35+Inddata!$C$33&gt;'Beregninger scenarie 1'!C132,0,F131+$F$27)</f>
        <v>0</v>
      </c>
      <c r="G132" s="5">
        <f t="shared" si="2"/>
        <v>2.8840000000000017</v>
      </c>
      <c r="H132" s="5">
        <f>IF(D132+E132+F132&gt;Inddata!$C$31,Inddata!$C$31,D132+E132+F132)</f>
        <v>3.2927999999999988</v>
      </c>
      <c r="I132" s="5">
        <f>Inddata!$C$34</f>
        <v>0</v>
      </c>
      <c r="J132" s="5">
        <f>Inddata!$C$32+Inddata!$C$34</f>
        <v>4</v>
      </c>
      <c r="K132" s="5"/>
    </row>
    <row r="133" spans="1:11" x14ac:dyDescent="0.25">
      <c r="A133">
        <v>104</v>
      </c>
      <c r="C133" s="5">
        <f t="shared" si="3"/>
        <v>0.89266666666666827</v>
      </c>
      <c r="D133" s="5">
        <f>IF(Inddata!$C$35=0,0,IF(($D$30-C133*(1/Inddata!$C$35))&lt;0,0,($D$30-C133*(1/Inddata!$C$35))))</f>
        <v>3.2858666666666654</v>
      </c>
      <c r="E133" s="5">
        <v>0</v>
      </c>
      <c r="F133" s="5">
        <f>IF(Inddata!$C$31*Inddata!$C$35+Inddata!$C$33&gt;'Beregninger scenarie 1'!C133,0,F132+$F$27)</f>
        <v>0</v>
      </c>
      <c r="G133" s="5">
        <f t="shared" si="2"/>
        <v>2.8926666666666683</v>
      </c>
      <c r="H133" s="5">
        <f>IF(D133+E133+F133&gt;Inddata!$C$31,Inddata!$C$31,D133+E133+F133)</f>
        <v>3.2858666666666654</v>
      </c>
      <c r="I133" s="5">
        <f>Inddata!$C$34</f>
        <v>0</v>
      </c>
      <c r="J133" s="5">
        <f>Inddata!$C$32+Inddata!$C$34</f>
        <v>4</v>
      </c>
      <c r="K133" s="5"/>
    </row>
    <row r="134" spans="1:11" x14ac:dyDescent="0.25">
      <c r="A134">
        <v>105</v>
      </c>
      <c r="C134" s="5">
        <f t="shared" si="3"/>
        <v>0.90133333333333499</v>
      </c>
      <c r="D134" s="5">
        <f>IF(Inddata!$C$35=0,0,IF(($D$30-C134*(1/Inddata!$C$35))&lt;0,0,($D$30-C134*(1/Inddata!$C$35))))</f>
        <v>3.2789333333333319</v>
      </c>
      <c r="E134" s="5">
        <v>0</v>
      </c>
      <c r="F134" s="5">
        <f>IF(Inddata!$C$31*Inddata!$C$35+Inddata!$C$33&gt;'Beregninger scenarie 1'!C134,0,F133+$F$27)</f>
        <v>0</v>
      </c>
      <c r="G134" s="5">
        <f t="shared" si="2"/>
        <v>2.9013333333333349</v>
      </c>
      <c r="H134" s="5">
        <f>IF(D134+E134+F134&gt;Inddata!$C$31,Inddata!$C$31,D134+E134+F134)</f>
        <v>3.2789333333333319</v>
      </c>
      <c r="I134" s="5">
        <f>Inddata!$C$34</f>
        <v>0</v>
      </c>
      <c r="J134" s="5">
        <f>Inddata!$C$32+Inddata!$C$34</f>
        <v>4</v>
      </c>
      <c r="K134" s="5"/>
    </row>
    <row r="135" spans="1:11" x14ac:dyDescent="0.25">
      <c r="A135">
        <v>106</v>
      </c>
      <c r="C135" s="5">
        <f t="shared" si="3"/>
        <v>0.9100000000000017</v>
      </c>
      <c r="D135" s="5">
        <f>IF(Inddata!$C$35=0,0,IF(($D$30-C135*(1/Inddata!$C$35))&lt;0,0,($D$30-C135*(1/Inddata!$C$35))))</f>
        <v>3.2719999999999985</v>
      </c>
      <c r="E135" s="5">
        <v>0</v>
      </c>
      <c r="F135" s="5">
        <f>IF(Inddata!$C$31*Inddata!$C$35+Inddata!$C$33&gt;'Beregninger scenarie 1'!C135,0,F134+$F$27)</f>
        <v>0</v>
      </c>
      <c r="G135" s="5">
        <f t="shared" si="2"/>
        <v>2.9100000000000019</v>
      </c>
      <c r="H135" s="5">
        <f>IF(D135+E135+F135&gt;Inddata!$C$31,Inddata!$C$31,D135+E135+F135)</f>
        <v>3.2719999999999985</v>
      </c>
      <c r="I135" s="5">
        <f>Inddata!$C$34</f>
        <v>0</v>
      </c>
      <c r="J135" s="5">
        <f>Inddata!$C$32+Inddata!$C$34</f>
        <v>4</v>
      </c>
      <c r="K135" s="5"/>
    </row>
    <row r="136" spans="1:11" x14ac:dyDescent="0.25">
      <c r="A136">
        <v>107</v>
      </c>
      <c r="C136" s="5">
        <f t="shared" si="3"/>
        <v>0.91866666666666841</v>
      </c>
      <c r="D136" s="5">
        <f>IF(Inddata!$C$35=0,0,IF(($D$30-C136*(1/Inddata!$C$35))&lt;0,0,($D$30-C136*(1/Inddata!$C$35))))</f>
        <v>3.265066666666665</v>
      </c>
      <c r="E136" s="5">
        <v>0</v>
      </c>
      <c r="F136" s="5">
        <f>IF(Inddata!$C$31*Inddata!$C$35+Inddata!$C$33&gt;'Beregninger scenarie 1'!C136,0,F135+$F$27)</f>
        <v>0</v>
      </c>
      <c r="G136" s="5">
        <f t="shared" si="2"/>
        <v>2.9186666666666685</v>
      </c>
      <c r="H136" s="5">
        <f>IF(D136+E136+F136&gt;Inddata!$C$31,Inddata!$C$31,D136+E136+F136)</f>
        <v>3.265066666666665</v>
      </c>
      <c r="I136" s="5">
        <f>Inddata!$C$34</f>
        <v>0</v>
      </c>
      <c r="J136" s="5">
        <f>Inddata!$C$32+Inddata!$C$34</f>
        <v>4</v>
      </c>
      <c r="K136" s="5"/>
    </row>
    <row r="137" spans="1:11" x14ac:dyDescent="0.25">
      <c r="A137">
        <v>108</v>
      </c>
      <c r="C137" s="5">
        <f t="shared" si="3"/>
        <v>0.92733333333333512</v>
      </c>
      <c r="D137" s="5">
        <f>IF(Inddata!$C$35=0,0,IF(($D$30-C137*(1/Inddata!$C$35))&lt;0,0,($D$30-C137*(1/Inddata!$C$35))))</f>
        <v>3.258133333333332</v>
      </c>
      <c r="E137" s="5">
        <v>0</v>
      </c>
      <c r="F137" s="5">
        <f>IF(Inddata!$C$31*Inddata!$C$35+Inddata!$C$33&gt;'Beregninger scenarie 1'!C137,0,F136+$F$27)</f>
        <v>0</v>
      </c>
      <c r="G137" s="5">
        <f t="shared" si="2"/>
        <v>2.9273333333333351</v>
      </c>
      <c r="H137" s="5">
        <f>IF(D137+E137+F137&gt;Inddata!$C$31,Inddata!$C$31,D137+E137+F137)</f>
        <v>3.258133333333332</v>
      </c>
      <c r="I137" s="5">
        <f>Inddata!$C$34</f>
        <v>0</v>
      </c>
      <c r="J137" s="5">
        <f>Inddata!$C$32+Inddata!$C$34</f>
        <v>4</v>
      </c>
      <c r="K137" s="5"/>
    </row>
    <row r="138" spans="1:11" x14ac:dyDescent="0.25">
      <c r="A138">
        <v>109</v>
      </c>
      <c r="C138" s="5">
        <f t="shared" si="3"/>
        <v>0.93600000000000183</v>
      </c>
      <c r="D138" s="5">
        <f>IF(Inddata!$C$35=0,0,IF(($D$30-C138*(1/Inddata!$C$35))&lt;0,0,($D$30-C138*(1/Inddata!$C$35))))</f>
        <v>3.2511999999999985</v>
      </c>
      <c r="E138" s="5">
        <v>0</v>
      </c>
      <c r="F138" s="5">
        <f>IF(Inddata!$C$31*Inddata!$C$35+Inddata!$C$33&gt;'Beregninger scenarie 1'!C138,0,F137+$F$27)</f>
        <v>0</v>
      </c>
      <c r="G138" s="5">
        <f t="shared" si="2"/>
        <v>2.9360000000000017</v>
      </c>
      <c r="H138" s="5">
        <f>IF(D138+E138+F138&gt;Inddata!$C$31,Inddata!$C$31,D138+E138+F138)</f>
        <v>3.2511999999999985</v>
      </c>
      <c r="I138" s="5">
        <f>Inddata!$C$34</f>
        <v>0</v>
      </c>
      <c r="J138" s="5">
        <f>Inddata!$C$32+Inddata!$C$34</f>
        <v>4</v>
      </c>
      <c r="K138" s="5"/>
    </row>
    <row r="139" spans="1:11" x14ac:dyDescent="0.25">
      <c r="A139">
        <v>110</v>
      </c>
      <c r="C139" s="5">
        <f t="shared" si="3"/>
        <v>0.94466666666666854</v>
      </c>
      <c r="D139" s="5">
        <f>IF(Inddata!$C$35=0,0,IF(($D$30-C139*(1/Inddata!$C$35))&lt;0,0,($D$30-C139*(1/Inddata!$C$35))))</f>
        <v>3.2442666666666651</v>
      </c>
      <c r="E139" s="5">
        <v>0</v>
      </c>
      <c r="F139" s="5">
        <f>IF(Inddata!$C$31*Inddata!$C$35+Inddata!$C$33&gt;'Beregninger scenarie 1'!C139,0,F138+$F$27)</f>
        <v>0</v>
      </c>
      <c r="G139" s="5">
        <f t="shared" si="2"/>
        <v>2.9446666666666683</v>
      </c>
      <c r="H139" s="5">
        <f>IF(D139+E139+F139&gt;Inddata!$C$31,Inddata!$C$31,D139+E139+F139)</f>
        <v>3.2442666666666651</v>
      </c>
      <c r="I139" s="5">
        <f>Inddata!$C$34</f>
        <v>0</v>
      </c>
      <c r="J139" s="5">
        <f>Inddata!$C$32+Inddata!$C$34</f>
        <v>4</v>
      </c>
      <c r="K139" s="5"/>
    </row>
    <row r="140" spans="1:11" x14ac:dyDescent="0.25">
      <c r="A140">
        <v>111</v>
      </c>
      <c r="C140" s="5">
        <f t="shared" si="3"/>
        <v>0.95333333333333525</v>
      </c>
      <c r="D140" s="5">
        <f>IF(Inddata!$C$35=0,0,IF(($D$30-C140*(1/Inddata!$C$35))&lt;0,0,($D$30-C140*(1/Inddata!$C$35))))</f>
        <v>3.2373333333333316</v>
      </c>
      <c r="E140" s="5">
        <v>0</v>
      </c>
      <c r="F140" s="5">
        <f>IF(Inddata!$C$31*Inddata!$C$35+Inddata!$C$33&gt;'Beregninger scenarie 1'!C140,0,F139+$F$27)</f>
        <v>0</v>
      </c>
      <c r="G140" s="5">
        <f t="shared" si="2"/>
        <v>2.9533333333333354</v>
      </c>
      <c r="H140" s="5">
        <f>IF(D140+E140+F140&gt;Inddata!$C$31,Inddata!$C$31,D140+E140+F140)</f>
        <v>3.2373333333333316</v>
      </c>
      <c r="I140" s="5">
        <f>Inddata!$C$34</f>
        <v>0</v>
      </c>
      <c r="J140" s="5">
        <f>Inddata!$C$32+Inddata!$C$34</f>
        <v>4</v>
      </c>
      <c r="K140" s="5"/>
    </row>
    <row r="141" spans="1:11" x14ac:dyDescent="0.25">
      <c r="A141">
        <v>112</v>
      </c>
      <c r="C141" s="5">
        <f t="shared" si="3"/>
        <v>0.96200000000000196</v>
      </c>
      <c r="D141" s="5">
        <f>IF(Inddata!$C$35=0,0,IF(($D$30-C141*(1/Inddata!$C$35))&lt;0,0,($D$30-C141*(1/Inddata!$C$35))))</f>
        <v>3.2303999999999986</v>
      </c>
      <c r="E141" s="5">
        <v>0</v>
      </c>
      <c r="F141" s="5">
        <f>IF(Inddata!$C$31*Inddata!$C$35+Inddata!$C$33&gt;'Beregninger scenarie 1'!C141,0,F140+$F$27)</f>
        <v>0</v>
      </c>
      <c r="G141" s="5">
        <f t="shared" si="2"/>
        <v>2.962000000000002</v>
      </c>
      <c r="H141" s="5">
        <f>IF(D141+E141+F141&gt;Inddata!$C$31,Inddata!$C$31,D141+E141+F141)</f>
        <v>3.2303999999999986</v>
      </c>
      <c r="I141" s="5">
        <f>Inddata!$C$34</f>
        <v>0</v>
      </c>
      <c r="J141" s="5">
        <f>Inddata!$C$32+Inddata!$C$34</f>
        <v>4</v>
      </c>
      <c r="K141" s="5"/>
    </row>
    <row r="142" spans="1:11" x14ac:dyDescent="0.25">
      <c r="A142">
        <v>113</v>
      </c>
      <c r="C142" s="5">
        <f t="shared" si="3"/>
        <v>0.97066666666666868</v>
      </c>
      <c r="D142" s="5">
        <f>IF(Inddata!$C$35=0,0,IF(($D$30-C142*(1/Inddata!$C$35))&lt;0,0,($D$30-C142*(1/Inddata!$C$35))))</f>
        <v>3.2234666666666651</v>
      </c>
      <c r="E142" s="5">
        <v>0</v>
      </c>
      <c r="F142" s="5">
        <f>IF(Inddata!$C$31*Inddata!$C$35+Inddata!$C$33&gt;'Beregninger scenarie 1'!C142,0,F141+$F$27)</f>
        <v>0</v>
      </c>
      <c r="G142" s="5">
        <f t="shared" si="2"/>
        <v>2.9706666666666686</v>
      </c>
      <c r="H142" s="5">
        <f>IF(D142+E142+F142&gt;Inddata!$C$31,Inddata!$C$31,D142+E142+F142)</f>
        <v>3.2234666666666651</v>
      </c>
      <c r="I142" s="5">
        <f>Inddata!$C$34</f>
        <v>0</v>
      </c>
      <c r="J142" s="5">
        <f>Inddata!$C$32+Inddata!$C$34</f>
        <v>4</v>
      </c>
      <c r="K142" s="5"/>
    </row>
    <row r="143" spans="1:11" x14ac:dyDescent="0.25">
      <c r="A143">
        <v>114</v>
      </c>
      <c r="C143" s="5">
        <f t="shared" si="3"/>
        <v>0.97933333333333539</v>
      </c>
      <c r="D143" s="5">
        <f>IF(Inddata!$C$35=0,0,IF(($D$30-C143*(1/Inddata!$C$35))&lt;0,0,($D$30-C143*(1/Inddata!$C$35))))</f>
        <v>3.2165333333333317</v>
      </c>
      <c r="E143" s="5">
        <v>0</v>
      </c>
      <c r="F143" s="5">
        <f>IF(Inddata!$C$31*Inddata!$C$35+Inddata!$C$33&gt;'Beregninger scenarie 1'!C143,0,F142+$F$27)</f>
        <v>0</v>
      </c>
      <c r="G143" s="5">
        <f t="shared" si="2"/>
        <v>2.9793333333333356</v>
      </c>
      <c r="H143" s="5">
        <f>IF(D143+E143+F143&gt;Inddata!$C$31,Inddata!$C$31,D143+E143+F143)</f>
        <v>3.2165333333333317</v>
      </c>
      <c r="I143" s="5">
        <f>Inddata!$C$34</f>
        <v>0</v>
      </c>
      <c r="J143" s="5">
        <f>Inddata!$C$32+Inddata!$C$34</f>
        <v>4</v>
      </c>
      <c r="K143" s="5"/>
    </row>
    <row r="144" spans="1:11" x14ac:dyDescent="0.25">
      <c r="A144">
        <v>115</v>
      </c>
      <c r="C144" s="5">
        <f t="shared" si="3"/>
        <v>0.9880000000000021</v>
      </c>
      <c r="D144" s="5">
        <f>IF(Inddata!$C$35=0,0,IF(($D$30-C144*(1/Inddata!$C$35))&lt;0,0,($D$30-C144*(1/Inddata!$C$35))))</f>
        <v>3.2095999999999982</v>
      </c>
      <c r="E144" s="5">
        <v>0</v>
      </c>
      <c r="F144" s="5">
        <f>IF(Inddata!$C$31*Inddata!$C$35+Inddata!$C$33&gt;'Beregninger scenarie 1'!C144,0,F143+$F$27)</f>
        <v>0</v>
      </c>
      <c r="G144" s="5">
        <f t="shared" si="2"/>
        <v>2.9880000000000022</v>
      </c>
      <c r="H144" s="5">
        <f>IF(D144+E144+F144&gt;Inddata!$C$31,Inddata!$C$31,D144+E144+F144)</f>
        <v>3.2095999999999982</v>
      </c>
      <c r="I144" s="5">
        <f>Inddata!$C$34</f>
        <v>0</v>
      </c>
      <c r="J144" s="5">
        <f>Inddata!$C$32+Inddata!$C$34</f>
        <v>4</v>
      </c>
      <c r="K144" s="5"/>
    </row>
    <row r="145" spans="1:11" x14ac:dyDescent="0.25">
      <c r="A145">
        <v>116</v>
      </c>
      <c r="C145" s="5">
        <f t="shared" si="3"/>
        <v>0.99666666666666881</v>
      </c>
      <c r="D145" s="5">
        <f>IF(Inddata!$C$35=0,0,IF(($D$30-C145*(1/Inddata!$C$35))&lt;0,0,($D$30-C145*(1/Inddata!$C$35))))</f>
        <v>3.2026666666666648</v>
      </c>
      <c r="E145" s="5">
        <v>0</v>
      </c>
      <c r="F145" s="5">
        <f>IF(Inddata!$C$31*Inddata!$C$35+Inddata!$C$33&gt;'Beregninger scenarie 1'!C145,0,F144+$F$27)</f>
        <v>0</v>
      </c>
      <c r="G145" s="5">
        <f t="shared" si="2"/>
        <v>2.9966666666666688</v>
      </c>
      <c r="H145" s="5">
        <f>IF(D145+E145+F145&gt;Inddata!$C$31,Inddata!$C$31,D145+E145+F145)</f>
        <v>3.2026666666666648</v>
      </c>
      <c r="I145" s="5">
        <f>Inddata!$C$34</f>
        <v>0</v>
      </c>
      <c r="J145" s="5">
        <f>Inddata!$C$32+Inddata!$C$34</f>
        <v>4</v>
      </c>
      <c r="K145" s="5"/>
    </row>
    <row r="146" spans="1:11" x14ac:dyDescent="0.25">
      <c r="A146">
        <v>117</v>
      </c>
      <c r="C146" s="5">
        <f t="shared" si="3"/>
        <v>1.0053333333333354</v>
      </c>
      <c r="D146" s="5">
        <f>IF(Inddata!$C$35=0,0,IF(($D$30-C146*(1/Inddata!$C$35))&lt;0,0,($D$30-C146*(1/Inddata!$C$35))))</f>
        <v>3.1957333333333318</v>
      </c>
      <c r="E146" s="5">
        <v>0</v>
      </c>
      <c r="F146" s="5">
        <f>IF(Inddata!$C$31*Inddata!$C$35+Inddata!$C$33&gt;'Beregninger scenarie 1'!C146,0,F145+$F$27)</f>
        <v>0</v>
      </c>
      <c r="G146" s="5">
        <f t="shared" si="2"/>
        <v>3.0053333333333354</v>
      </c>
      <c r="H146" s="5">
        <f>IF(D146+E146+F146&gt;Inddata!$C$31,Inddata!$C$31,D146+E146+F146)</f>
        <v>3.1957333333333318</v>
      </c>
      <c r="I146" s="5">
        <f>Inddata!$C$34</f>
        <v>0</v>
      </c>
      <c r="J146" s="5">
        <f>Inddata!$C$32+Inddata!$C$34</f>
        <v>4</v>
      </c>
      <c r="K146" s="5"/>
    </row>
    <row r="147" spans="1:11" x14ac:dyDescent="0.25">
      <c r="A147">
        <v>118</v>
      </c>
      <c r="C147" s="5">
        <f t="shared" si="3"/>
        <v>1.014000000000002</v>
      </c>
      <c r="D147" s="5">
        <f>IF(Inddata!$C$35=0,0,IF(($D$30-C147*(1/Inddata!$C$35))&lt;0,0,($D$30-C147*(1/Inddata!$C$35))))</f>
        <v>3.1887999999999983</v>
      </c>
      <c r="E147" s="5">
        <v>0</v>
      </c>
      <c r="F147" s="5">
        <f>IF(Inddata!$C$31*Inddata!$C$35+Inddata!$C$33&gt;'Beregninger scenarie 1'!C147,0,F146+$F$27)</f>
        <v>0</v>
      </c>
      <c r="G147" s="5">
        <f t="shared" si="2"/>
        <v>3.014000000000002</v>
      </c>
      <c r="H147" s="5">
        <f>IF(D147+E147+F147&gt;Inddata!$C$31,Inddata!$C$31,D147+E147+F147)</f>
        <v>3.1887999999999983</v>
      </c>
      <c r="I147" s="5">
        <f>Inddata!$C$34</f>
        <v>0</v>
      </c>
      <c r="J147" s="5">
        <f>Inddata!$C$32+Inddata!$C$34</f>
        <v>4</v>
      </c>
      <c r="K147" s="5"/>
    </row>
    <row r="148" spans="1:11" x14ac:dyDescent="0.25">
      <c r="A148">
        <v>119</v>
      </c>
      <c r="C148" s="5">
        <f t="shared" si="3"/>
        <v>1.0226666666666686</v>
      </c>
      <c r="D148" s="5">
        <f>IF(Inddata!$C$35=0,0,IF(($D$30-C148*(1/Inddata!$C$35))&lt;0,0,($D$30-C148*(1/Inddata!$C$35))))</f>
        <v>3.1818666666666653</v>
      </c>
      <c r="E148" s="5">
        <v>0</v>
      </c>
      <c r="F148" s="5">
        <f>IF(Inddata!$C$31*Inddata!$C$35+Inddata!$C$33&gt;'Beregninger scenarie 1'!C148,0,F147+$F$27)</f>
        <v>0</v>
      </c>
      <c r="G148" s="5">
        <f t="shared" si="2"/>
        <v>3.0226666666666686</v>
      </c>
      <c r="H148" s="5">
        <f>IF(D148+E148+F148&gt;Inddata!$C$31,Inddata!$C$31,D148+E148+F148)</f>
        <v>3.1818666666666653</v>
      </c>
      <c r="I148" s="5">
        <f>Inddata!$C$34</f>
        <v>0</v>
      </c>
      <c r="J148" s="5">
        <f>Inddata!$C$32+Inddata!$C$34</f>
        <v>4</v>
      </c>
      <c r="K148" s="5"/>
    </row>
    <row r="149" spans="1:11" x14ac:dyDescent="0.25">
      <c r="A149">
        <v>120</v>
      </c>
      <c r="C149" s="5">
        <f t="shared" si="3"/>
        <v>1.0313333333333352</v>
      </c>
      <c r="D149" s="5">
        <f>IF(Inddata!$C$35=0,0,IF(($D$30-C149*(1/Inddata!$C$35))&lt;0,0,($D$30-C149*(1/Inddata!$C$35))))</f>
        <v>3.1749333333333318</v>
      </c>
      <c r="E149" s="5">
        <v>0</v>
      </c>
      <c r="F149" s="5">
        <f>IF(Inddata!$C$31*Inddata!$C$35+Inddata!$C$33&gt;'Beregninger scenarie 1'!C149,0,F148+$F$27)</f>
        <v>0</v>
      </c>
      <c r="G149" s="5">
        <f t="shared" si="2"/>
        <v>3.0313333333333352</v>
      </c>
      <c r="H149" s="5">
        <f>IF(D149+E149+F149&gt;Inddata!$C$31,Inddata!$C$31,D149+E149+F149)</f>
        <v>3.1749333333333318</v>
      </c>
      <c r="I149" s="5">
        <f>Inddata!$C$34</f>
        <v>0</v>
      </c>
      <c r="J149" s="5">
        <f>Inddata!$C$32+Inddata!$C$34</f>
        <v>4</v>
      </c>
      <c r="K149" s="5"/>
    </row>
    <row r="150" spans="1:11" x14ac:dyDescent="0.25">
      <c r="A150">
        <v>121</v>
      </c>
      <c r="C150" s="5">
        <f t="shared" si="3"/>
        <v>1.0400000000000018</v>
      </c>
      <c r="D150" s="5">
        <f>IF(Inddata!$C$35=0,0,IF(($D$30-C150*(1/Inddata!$C$35))&lt;0,0,($D$30-C150*(1/Inddata!$C$35))))</f>
        <v>3.1679999999999984</v>
      </c>
      <c r="E150" s="5">
        <v>0</v>
      </c>
      <c r="F150" s="5">
        <f>IF(Inddata!$C$31*Inddata!$C$35+Inddata!$C$33&gt;'Beregninger scenarie 1'!C150,0,F149+$F$27)</f>
        <v>0</v>
      </c>
      <c r="G150" s="5">
        <f t="shared" si="2"/>
        <v>3.0400000000000018</v>
      </c>
      <c r="H150" s="5">
        <f>IF(D150+E150+F150&gt;Inddata!$C$31,Inddata!$C$31,D150+E150+F150)</f>
        <v>3.1679999999999984</v>
      </c>
      <c r="I150" s="5">
        <f>Inddata!$C$34</f>
        <v>0</v>
      </c>
      <c r="J150" s="5">
        <f>Inddata!$C$32+Inddata!$C$34</f>
        <v>4</v>
      </c>
      <c r="K150" s="5"/>
    </row>
    <row r="151" spans="1:11" x14ac:dyDescent="0.25">
      <c r="A151">
        <v>122</v>
      </c>
      <c r="C151" s="5">
        <f t="shared" si="3"/>
        <v>1.0486666666666684</v>
      </c>
      <c r="D151" s="5">
        <f>IF(Inddata!$C$35=0,0,IF(($D$30-C151*(1/Inddata!$C$35))&lt;0,0,($D$30-C151*(1/Inddata!$C$35))))</f>
        <v>3.1610666666666654</v>
      </c>
      <c r="E151" s="5">
        <v>0</v>
      </c>
      <c r="F151" s="5">
        <f>IF(Inddata!$C$31*Inddata!$C$35+Inddata!$C$33&gt;'Beregninger scenarie 1'!C151,0,F150+$F$27)</f>
        <v>0</v>
      </c>
      <c r="G151" s="5">
        <f t="shared" si="2"/>
        <v>3.0486666666666684</v>
      </c>
      <c r="H151" s="5">
        <f>IF(D151+E151+F151&gt;Inddata!$C$31,Inddata!$C$31,D151+E151+F151)</f>
        <v>3.1610666666666654</v>
      </c>
      <c r="I151" s="5">
        <f>Inddata!$C$34</f>
        <v>0</v>
      </c>
      <c r="J151" s="5">
        <f>Inddata!$C$32+Inddata!$C$34</f>
        <v>4</v>
      </c>
      <c r="K151" s="5"/>
    </row>
    <row r="152" spans="1:11" x14ac:dyDescent="0.25">
      <c r="A152">
        <v>123</v>
      </c>
      <c r="C152" s="5">
        <f t="shared" si="3"/>
        <v>1.057333333333335</v>
      </c>
      <c r="D152" s="5">
        <f>IF(Inddata!$C$35=0,0,IF(($D$30-C152*(1/Inddata!$C$35))&lt;0,0,($D$30-C152*(1/Inddata!$C$35))))</f>
        <v>3.1541333333333319</v>
      </c>
      <c r="E152" s="5">
        <v>0</v>
      </c>
      <c r="F152" s="5">
        <f>IF(Inddata!$C$31*Inddata!$C$35+Inddata!$C$33&gt;'Beregninger scenarie 1'!C152,0,F151+$F$27)</f>
        <v>0</v>
      </c>
      <c r="G152" s="5">
        <f t="shared" si="2"/>
        <v>3.057333333333335</v>
      </c>
      <c r="H152" s="5">
        <f>IF(D152+E152+F152&gt;Inddata!$C$31,Inddata!$C$31,D152+E152+F152)</f>
        <v>3.1541333333333319</v>
      </c>
      <c r="I152" s="5">
        <f>Inddata!$C$34</f>
        <v>0</v>
      </c>
      <c r="J152" s="5">
        <f>Inddata!$C$32+Inddata!$C$34</f>
        <v>4</v>
      </c>
      <c r="K152" s="5"/>
    </row>
    <row r="153" spans="1:11" x14ac:dyDescent="0.25">
      <c r="A153">
        <v>124</v>
      </c>
      <c r="C153" s="5">
        <f t="shared" si="3"/>
        <v>1.0660000000000016</v>
      </c>
      <c r="D153" s="5">
        <f>IF(Inddata!$C$35=0,0,IF(($D$30-C153*(1/Inddata!$C$35))&lt;0,0,($D$30-C153*(1/Inddata!$C$35))))</f>
        <v>3.1471999999999989</v>
      </c>
      <c r="E153" s="5">
        <v>0</v>
      </c>
      <c r="F153" s="5">
        <f>IF(Inddata!$C$31*Inddata!$C$35+Inddata!$C$33&gt;'Beregninger scenarie 1'!C153,0,F152+$F$27)</f>
        <v>0</v>
      </c>
      <c r="G153" s="5">
        <f t="shared" si="2"/>
        <v>3.0660000000000016</v>
      </c>
      <c r="H153" s="5">
        <f>IF(D153+E153+F153&gt;Inddata!$C$31,Inddata!$C$31,D153+E153+F153)</f>
        <v>3.1471999999999989</v>
      </c>
      <c r="I153" s="5">
        <f>Inddata!$C$34</f>
        <v>0</v>
      </c>
      <c r="J153" s="5">
        <f>Inddata!$C$32+Inddata!$C$34</f>
        <v>4</v>
      </c>
      <c r="K153" s="5"/>
    </row>
    <row r="154" spans="1:11" x14ac:dyDescent="0.25">
      <c r="A154">
        <v>125</v>
      </c>
      <c r="C154" s="5">
        <f t="shared" si="3"/>
        <v>1.0746666666666682</v>
      </c>
      <c r="D154" s="5">
        <f>IF(Inddata!$C$35=0,0,IF(($D$30-C154*(1/Inddata!$C$35))&lt;0,0,($D$30-C154*(1/Inddata!$C$35))))</f>
        <v>3.1402666666666654</v>
      </c>
      <c r="E154" s="5">
        <v>0</v>
      </c>
      <c r="F154" s="5">
        <f>IF(Inddata!$C$31*Inddata!$C$35+Inddata!$C$33&gt;'Beregninger scenarie 1'!C154,0,F153+$F$27)</f>
        <v>0</v>
      </c>
      <c r="G154" s="5">
        <f t="shared" si="2"/>
        <v>3.0746666666666682</v>
      </c>
      <c r="H154" s="5">
        <f>IF(D154+E154+F154&gt;Inddata!$C$31,Inddata!$C$31,D154+E154+F154)</f>
        <v>3.1402666666666654</v>
      </c>
      <c r="I154" s="5">
        <f>Inddata!$C$34</f>
        <v>0</v>
      </c>
      <c r="J154" s="5">
        <f>Inddata!$C$32+Inddata!$C$34</f>
        <v>4</v>
      </c>
      <c r="K154" s="5"/>
    </row>
    <row r="155" spans="1:11" x14ac:dyDescent="0.25">
      <c r="A155">
        <v>126</v>
      </c>
      <c r="C155" s="5">
        <f t="shared" si="3"/>
        <v>1.0833333333333348</v>
      </c>
      <c r="D155" s="5">
        <f>IF(Inddata!$C$35=0,0,IF(($D$30-C155*(1/Inddata!$C$35))&lt;0,0,($D$30-C155*(1/Inddata!$C$35))))</f>
        <v>3.133333333333332</v>
      </c>
      <c r="E155" s="5">
        <v>0</v>
      </c>
      <c r="F155" s="5">
        <f>IF(Inddata!$C$31*Inddata!$C$35+Inddata!$C$33&gt;'Beregninger scenarie 1'!C155,0,F154+$F$27)</f>
        <v>0</v>
      </c>
      <c r="G155" s="5">
        <f t="shared" si="2"/>
        <v>3.0833333333333348</v>
      </c>
      <c r="H155" s="5">
        <f>IF(D155+E155+F155&gt;Inddata!$C$31,Inddata!$C$31,D155+E155+F155)</f>
        <v>3.133333333333332</v>
      </c>
      <c r="I155" s="5">
        <f>Inddata!$C$34</f>
        <v>0</v>
      </c>
      <c r="J155" s="5">
        <f>Inddata!$C$32+Inddata!$C$34</f>
        <v>4</v>
      </c>
      <c r="K155" s="5"/>
    </row>
    <row r="156" spans="1:11" x14ac:dyDescent="0.25">
      <c r="A156">
        <v>127</v>
      </c>
      <c r="C156" s="5">
        <f t="shared" si="3"/>
        <v>1.0920000000000014</v>
      </c>
      <c r="D156" s="5">
        <f>IF(Inddata!$C$35=0,0,IF(($D$30-C156*(1/Inddata!$C$35))&lt;0,0,($D$30-C156*(1/Inddata!$C$35))))</f>
        <v>3.126399999999999</v>
      </c>
      <c r="E156" s="5">
        <v>0</v>
      </c>
      <c r="F156" s="5">
        <f>IF(Inddata!$C$31*Inddata!$C$35+Inddata!$C$33&gt;'Beregninger scenarie 1'!C156,0,F155+$F$27)</f>
        <v>0</v>
      </c>
      <c r="G156" s="5">
        <f t="shared" si="2"/>
        <v>3.0920000000000014</v>
      </c>
      <c r="H156" s="5">
        <f>IF(D156+E156+F156&gt;Inddata!$C$31,Inddata!$C$31,D156+E156+F156)</f>
        <v>3.126399999999999</v>
      </c>
      <c r="I156" s="5">
        <f>Inddata!$C$34</f>
        <v>0</v>
      </c>
      <c r="J156" s="5">
        <f>Inddata!$C$32+Inddata!$C$34</f>
        <v>4</v>
      </c>
      <c r="K156" s="5"/>
    </row>
    <row r="157" spans="1:11" x14ac:dyDescent="0.25">
      <c r="A157">
        <v>128</v>
      </c>
      <c r="C157" s="5">
        <f t="shared" si="3"/>
        <v>1.100666666666668</v>
      </c>
      <c r="D157" s="5">
        <f>IF(Inddata!$C$35=0,0,IF(($D$30-C157*(1/Inddata!$C$35))&lt;0,0,($D$30-C157*(1/Inddata!$C$35))))</f>
        <v>3.1194666666666655</v>
      </c>
      <c r="E157" s="5">
        <v>0</v>
      </c>
      <c r="F157" s="5">
        <f>IF(Inddata!$C$31*Inddata!$C$35+Inddata!$C$33&gt;'Beregninger scenarie 1'!C157,0,F156+$F$27)</f>
        <v>0</v>
      </c>
      <c r="G157" s="5">
        <f t="shared" si="2"/>
        <v>3.100666666666668</v>
      </c>
      <c r="H157" s="5">
        <f>IF(D157+E157+F157&gt;Inddata!$C$31,Inddata!$C$31,D157+E157+F157)</f>
        <v>3.1194666666666655</v>
      </c>
      <c r="I157" s="5">
        <f>Inddata!$C$34</f>
        <v>0</v>
      </c>
      <c r="J157" s="5">
        <f>Inddata!$C$32+Inddata!$C$34</f>
        <v>4</v>
      </c>
      <c r="K157" s="5"/>
    </row>
    <row r="158" spans="1:11" x14ac:dyDescent="0.25">
      <c r="A158">
        <v>129</v>
      </c>
      <c r="C158" s="5">
        <f t="shared" si="3"/>
        <v>1.1093333333333346</v>
      </c>
      <c r="D158" s="5">
        <f>IF(Inddata!$C$35=0,0,IF(($D$30-C158*(1/Inddata!$C$35))&lt;0,0,($D$30-C158*(1/Inddata!$C$35))))</f>
        <v>3.1125333333333325</v>
      </c>
      <c r="E158" s="5">
        <v>0</v>
      </c>
      <c r="F158" s="5">
        <f>IF(Inddata!$C$31*Inddata!$C$35+Inddata!$C$33&gt;'Beregninger scenarie 1'!C158,0,F157+$F$27)</f>
        <v>0</v>
      </c>
      <c r="G158" s="5">
        <f t="shared" si="2"/>
        <v>3.1093333333333346</v>
      </c>
      <c r="H158" s="5">
        <f>IF(D158+E158+F158&gt;Inddata!$C$31,Inddata!$C$31,D158+E158+F158)</f>
        <v>3.1125333333333325</v>
      </c>
      <c r="I158" s="5">
        <f>Inddata!$C$34</f>
        <v>0</v>
      </c>
      <c r="J158" s="5">
        <f>Inddata!$C$32+Inddata!$C$34</f>
        <v>4</v>
      </c>
      <c r="K158" s="5"/>
    </row>
    <row r="159" spans="1:11" x14ac:dyDescent="0.25">
      <c r="A159">
        <v>130</v>
      </c>
      <c r="C159" s="5">
        <f t="shared" si="3"/>
        <v>1.1180000000000012</v>
      </c>
      <c r="D159" s="5">
        <f>IF(Inddata!$C$35=0,0,IF(($D$30-C159*(1/Inddata!$C$35))&lt;0,0,($D$30-C159*(1/Inddata!$C$35))))</f>
        <v>3.105599999999999</v>
      </c>
      <c r="E159" s="5">
        <v>0</v>
      </c>
      <c r="F159" s="5">
        <f>IF(Inddata!$C$31*Inddata!$C$35+Inddata!$C$33&gt;'Beregninger scenarie 1'!C159,0,F158+$F$27)</f>
        <v>0</v>
      </c>
      <c r="G159" s="5">
        <f t="shared" si="2"/>
        <v>3.1180000000000012</v>
      </c>
      <c r="H159" s="5">
        <f>IF(D159+E159+F159&gt;Inddata!$C$31,Inddata!$C$31,D159+E159+F159)</f>
        <v>3.105599999999999</v>
      </c>
      <c r="I159" s="5">
        <f>Inddata!$C$34</f>
        <v>0</v>
      </c>
      <c r="J159" s="5">
        <f>Inddata!$C$32+Inddata!$C$34</f>
        <v>4</v>
      </c>
      <c r="K159" s="5"/>
    </row>
    <row r="160" spans="1:11" x14ac:dyDescent="0.25">
      <c r="A160">
        <v>131</v>
      </c>
      <c r="C160" s="5">
        <f t="shared" si="3"/>
        <v>1.1266666666666678</v>
      </c>
      <c r="D160" s="5">
        <f>IF(Inddata!$C$35=0,0,IF(($D$30-C160*(1/Inddata!$C$35))&lt;0,0,($D$30-C160*(1/Inddata!$C$35))))</f>
        <v>3.0986666666666656</v>
      </c>
      <c r="E160" s="5">
        <v>0</v>
      </c>
      <c r="F160" s="5">
        <f>IF(Inddata!$C$31*Inddata!$C$35+Inddata!$C$33&gt;'Beregninger scenarie 1'!C160,0,F159+$F$27)</f>
        <v>0</v>
      </c>
      <c r="G160" s="5">
        <f t="shared" ref="G160:G223" si="4">C160+2</f>
        <v>3.1266666666666678</v>
      </c>
      <c r="H160" s="5">
        <f>IF(D160+E160+F160&gt;Inddata!$C$31,Inddata!$C$31,D160+E160+F160)</f>
        <v>3.0986666666666656</v>
      </c>
      <c r="I160" s="5">
        <f>Inddata!$C$34</f>
        <v>0</v>
      </c>
      <c r="J160" s="5">
        <f>Inddata!$C$32+Inddata!$C$34</f>
        <v>4</v>
      </c>
      <c r="K160" s="5"/>
    </row>
    <row r="161" spans="1:11" x14ac:dyDescent="0.25">
      <c r="A161">
        <v>132</v>
      </c>
      <c r="C161" s="5">
        <f t="shared" ref="C161:C180" si="5">C160+$C$27</f>
        <v>1.1353333333333344</v>
      </c>
      <c r="D161" s="5">
        <f>IF(Inddata!$C$35=0,0,IF(($D$30-C161*(1/Inddata!$C$35))&lt;0,0,($D$30-C161*(1/Inddata!$C$35))))</f>
        <v>3.0917333333333326</v>
      </c>
      <c r="E161" s="5">
        <v>0</v>
      </c>
      <c r="F161" s="5">
        <f>IF(Inddata!$C$31*Inddata!$C$35+Inddata!$C$33&gt;'Beregninger scenarie 1'!C161,0,F160+$F$27)</f>
        <v>0</v>
      </c>
      <c r="G161" s="5">
        <f t="shared" si="4"/>
        <v>3.1353333333333344</v>
      </c>
      <c r="H161" s="5">
        <f>IF(D161+E161+F161&gt;Inddata!$C$31,Inddata!$C$31,D161+E161+F161)</f>
        <v>3.0917333333333326</v>
      </c>
      <c r="I161" s="5">
        <f>Inddata!$C$34</f>
        <v>0</v>
      </c>
      <c r="J161" s="5">
        <f>Inddata!$C$32+Inddata!$C$34</f>
        <v>4</v>
      </c>
      <c r="K161" s="5"/>
    </row>
    <row r="162" spans="1:11" x14ac:dyDescent="0.25">
      <c r="A162">
        <v>133</v>
      </c>
      <c r="C162" s="5">
        <f t="shared" si="5"/>
        <v>1.144000000000001</v>
      </c>
      <c r="D162" s="5">
        <f>IF(Inddata!$C$35=0,0,IF(($D$30-C162*(1/Inddata!$C$35))&lt;0,0,($D$30-C162*(1/Inddata!$C$35))))</f>
        <v>3.0847999999999991</v>
      </c>
      <c r="E162" s="5">
        <v>0</v>
      </c>
      <c r="F162" s="5">
        <f>IF(Inddata!$C$31*Inddata!$C$35+Inddata!$C$33&gt;'Beregninger scenarie 1'!C162,0,F161+$F$27)</f>
        <v>0</v>
      </c>
      <c r="G162" s="5">
        <f t="shared" si="4"/>
        <v>3.144000000000001</v>
      </c>
      <c r="H162" s="5">
        <f>IF(D162+E162+F162&gt;Inddata!$C$31,Inddata!$C$31,D162+E162+F162)</f>
        <v>3.0847999999999991</v>
      </c>
      <c r="I162" s="5">
        <f>Inddata!$C$34</f>
        <v>0</v>
      </c>
      <c r="J162" s="5">
        <f>Inddata!$C$32+Inddata!$C$34</f>
        <v>4</v>
      </c>
      <c r="K162" s="5"/>
    </row>
    <row r="163" spans="1:11" x14ac:dyDescent="0.25">
      <c r="A163">
        <v>134</v>
      </c>
      <c r="C163" s="5">
        <f t="shared" si="5"/>
        <v>1.1526666666666676</v>
      </c>
      <c r="D163" s="5">
        <f>IF(Inddata!$C$35=0,0,IF(($D$30-C163*(1/Inddata!$C$35))&lt;0,0,($D$30-C163*(1/Inddata!$C$35))))</f>
        <v>3.0778666666666661</v>
      </c>
      <c r="E163" s="5">
        <v>0</v>
      </c>
      <c r="F163" s="5">
        <f>IF(Inddata!$C$31*Inddata!$C$35+Inddata!$C$33&gt;'Beregninger scenarie 1'!C163,0,F162+$F$27)</f>
        <v>0</v>
      </c>
      <c r="G163" s="5">
        <f t="shared" si="4"/>
        <v>3.1526666666666676</v>
      </c>
      <c r="H163" s="5">
        <f>IF(D163+E163+F163&gt;Inddata!$C$31,Inddata!$C$31,D163+E163+F163)</f>
        <v>3.0778666666666661</v>
      </c>
      <c r="I163" s="5">
        <f>Inddata!$C$34</f>
        <v>0</v>
      </c>
      <c r="J163" s="5">
        <f>Inddata!$C$32+Inddata!$C$34</f>
        <v>4</v>
      </c>
      <c r="K163" s="5"/>
    </row>
    <row r="164" spans="1:11" x14ac:dyDescent="0.25">
      <c r="A164">
        <v>135</v>
      </c>
      <c r="C164" s="5">
        <f t="shared" si="5"/>
        <v>1.1613333333333342</v>
      </c>
      <c r="D164" s="5">
        <f>IF(Inddata!$C$35=0,0,IF(($D$30-C164*(1/Inddata!$C$35))&lt;0,0,($D$30-C164*(1/Inddata!$C$35))))</f>
        <v>3.0709333333333326</v>
      </c>
      <c r="E164" s="5">
        <v>0</v>
      </c>
      <c r="F164" s="5">
        <f>IF(Inddata!$C$31*Inddata!$C$35+Inddata!$C$33&gt;'Beregninger scenarie 1'!C164,0,F163+$F$27)</f>
        <v>0</v>
      </c>
      <c r="G164" s="5">
        <f t="shared" si="4"/>
        <v>3.1613333333333342</v>
      </c>
      <c r="H164" s="5">
        <f>IF(D164+E164+F164&gt;Inddata!$C$31,Inddata!$C$31,D164+E164+F164)</f>
        <v>3.0709333333333326</v>
      </c>
      <c r="I164" s="5">
        <f>Inddata!$C$34</f>
        <v>0</v>
      </c>
      <c r="J164" s="5">
        <f>Inddata!$C$32+Inddata!$C$34</f>
        <v>4</v>
      </c>
      <c r="K164" s="5"/>
    </row>
    <row r="165" spans="1:11" x14ac:dyDescent="0.25">
      <c r="A165">
        <v>136</v>
      </c>
      <c r="C165" s="5">
        <f t="shared" si="5"/>
        <v>1.1700000000000008</v>
      </c>
      <c r="D165" s="5">
        <f>IF(Inddata!$C$35=0,0,IF(($D$30-C165*(1/Inddata!$C$35))&lt;0,0,($D$30-C165*(1/Inddata!$C$35))))</f>
        <v>3.0639999999999992</v>
      </c>
      <c r="E165" s="5">
        <v>0</v>
      </c>
      <c r="F165" s="5">
        <f>IF(Inddata!$C$31*Inddata!$C$35+Inddata!$C$33&gt;'Beregninger scenarie 1'!C165,0,F164+$F$27)</f>
        <v>0</v>
      </c>
      <c r="G165" s="5">
        <f t="shared" si="4"/>
        <v>3.1700000000000008</v>
      </c>
      <c r="H165" s="5">
        <f>IF(D165+E165+F165&gt;Inddata!$C$31,Inddata!$C$31,D165+E165+F165)</f>
        <v>3.0639999999999992</v>
      </c>
      <c r="I165" s="5">
        <f>Inddata!$C$34</f>
        <v>0</v>
      </c>
      <c r="J165" s="5">
        <f>Inddata!$C$32+Inddata!$C$34</f>
        <v>4</v>
      </c>
      <c r="K165" s="5"/>
    </row>
    <row r="166" spans="1:11" x14ac:dyDescent="0.25">
      <c r="A166">
        <v>137</v>
      </c>
      <c r="C166" s="5">
        <f t="shared" si="5"/>
        <v>1.1786666666666674</v>
      </c>
      <c r="D166" s="5">
        <f>IF(Inddata!$C$35=0,0,IF(($D$30-C166*(1/Inddata!$C$35))&lt;0,0,($D$30-C166*(1/Inddata!$C$35))))</f>
        <v>3.0570666666666662</v>
      </c>
      <c r="E166" s="5">
        <v>0</v>
      </c>
      <c r="F166" s="5">
        <f>IF(Inddata!$C$31*Inddata!$C$35+Inddata!$C$33&gt;'Beregninger scenarie 1'!C166,0,F165+$F$27)</f>
        <v>0</v>
      </c>
      <c r="G166" s="5">
        <f t="shared" si="4"/>
        <v>3.1786666666666674</v>
      </c>
      <c r="H166" s="5">
        <f>IF(D166+E166+F166&gt;Inddata!$C$31,Inddata!$C$31,D166+E166+F166)</f>
        <v>3.0570666666666662</v>
      </c>
      <c r="I166" s="5">
        <f>Inddata!$C$34</f>
        <v>0</v>
      </c>
      <c r="J166" s="5">
        <f>Inddata!$C$32+Inddata!$C$34</f>
        <v>4</v>
      </c>
      <c r="K166" s="5"/>
    </row>
    <row r="167" spans="1:11" x14ac:dyDescent="0.25">
      <c r="A167">
        <v>138</v>
      </c>
      <c r="C167" s="5">
        <f t="shared" si="5"/>
        <v>1.187333333333334</v>
      </c>
      <c r="D167" s="5">
        <f>IF(Inddata!$C$35=0,0,IF(($D$30-C167*(1/Inddata!$C$35))&lt;0,0,($D$30-C167*(1/Inddata!$C$35))))</f>
        <v>3.0501333333333327</v>
      </c>
      <c r="E167" s="5">
        <v>0</v>
      </c>
      <c r="F167" s="5">
        <f>IF(Inddata!$C$31*Inddata!$C$35+Inddata!$C$33&gt;'Beregninger scenarie 1'!C167,0,F166+$F$27)</f>
        <v>0</v>
      </c>
      <c r="G167" s="5">
        <f t="shared" si="4"/>
        <v>3.187333333333334</v>
      </c>
      <c r="H167" s="5">
        <f>IF(D167+E167+F167&gt;Inddata!$C$31,Inddata!$C$31,D167+E167+F167)</f>
        <v>3.0501333333333327</v>
      </c>
      <c r="I167" s="5">
        <f>Inddata!$C$34</f>
        <v>0</v>
      </c>
      <c r="J167" s="5">
        <f>Inddata!$C$32+Inddata!$C$34</f>
        <v>4</v>
      </c>
      <c r="K167" s="5"/>
    </row>
    <row r="168" spans="1:11" x14ac:dyDescent="0.25">
      <c r="A168">
        <v>139</v>
      </c>
      <c r="C168" s="5">
        <f t="shared" si="5"/>
        <v>1.1960000000000006</v>
      </c>
      <c r="D168" s="5">
        <f>IF(Inddata!$C$35=0,0,IF(($D$30-C168*(1/Inddata!$C$35))&lt;0,0,($D$30-C168*(1/Inddata!$C$35))))</f>
        <v>3.0431999999999997</v>
      </c>
      <c r="E168" s="5">
        <v>0</v>
      </c>
      <c r="F168" s="5">
        <f>IF(Inddata!$C$31*Inddata!$C$35+Inddata!$C$33&gt;'Beregninger scenarie 1'!C168,0,F167+$F$27)</f>
        <v>0</v>
      </c>
      <c r="G168" s="5">
        <f t="shared" si="4"/>
        <v>3.1960000000000006</v>
      </c>
      <c r="H168" s="5">
        <f>IF(D168+E168+F168&gt;Inddata!$C$31,Inddata!$C$31,D168+E168+F168)</f>
        <v>3.0431999999999997</v>
      </c>
      <c r="I168" s="5">
        <f>Inddata!$C$34</f>
        <v>0</v>
      </c>
      <c r="J168" s="5">
        <f>Inddata!$C$32+Inddata!$C$34</f>
        <v>4</v>
      </c>
      <c r="K168" s="5"/>
    </row>
    <row r="169" spans="1:11" x14ac:dyDescent="0.25">
      <c r="A169">
        <v>140</v>
      </c>
      <c r="C169" s="5">
        <f t="shared" si="5"/>
        <v>1.2046666666666672</v>
      </c>
      <c r="D169" s="5">
        <f>IF(Inddata!$C$35=0,0,IF(($D$30-C169*(1/Inddata!$C$35))&lt;0,0,($D$30-C169*(1/Inddata!$C$35))))</f>
        <v>3.0362666666666662</v>
      </c>
      <c r="E169" s="5">
        <v>0</v>
      </c>
      <c r="F169" s="5">
        <f>IF(Inddata!$C$31*Inddata!$C$35+Inddata!$C$33&gt;'Beregninger scenarie 1'!C169,0,F168+$F$27)</f>
        <v>0</v>
      </c>
      <c r="G169" s="5">
        <f t="shared" si="4"/>
        <v>3.2046666666666672</v>
      </c>
      <c r="H169" s="5">
        <f>IF(D169+E169+F169&gt;Inddata!$C$31,Inddata!$C$31,D169+E169+F169)</f>
        <v>3.0362666666666662</v>
      </c>
      <c r="I169" s="5">
        <f>Inddata!$C$34</f>
        <v>0</v>
      </c>
      <c r="J169" s="5">
        <f>Inddata!$C$32+Inddata!$C$34</f>
        <v>4</v>
      </c>
      <c r="K169" s="5"/>
    </row>
    <row r="170" spans="1:11" x14ac:dyDescent="0.25">
      <c r="A170">
        <v>141</v>
      </c>
      <c r="C170" s="5">
        <f t="shared" si="5"/>
        <v>1.2133333333333338</v>
      </c>
      <c r="D170" s="5">
        <f>IF(Inddata!$C$35=0,0,IF(($D$30-C170*(1/Inddata!$C$35))&lt;0,0,($D$30-C170*(1/Inddata!$C$35))))</f>
        <v>3.0293333333333328</v>
      </c>
      <c r="E170" s="5">
        <v>0</v>
      </c>
      <c r="F170" s="5">
        <f>IF(Inddata!$C$31*Inddata!$C$35+Inddata!$C$33&gt;'Beregninger scenarie 1'!C170,0,F169+$F$27)</f>
        <v>0</v>
      </c>
      <c r="G170" s="5">
        <f t="shared" si="4"/>
        <v>3.2133333333333338</v>
      </c>
      <c r="H170" s="5">
        <f>IF(D170+E170+F170&gt;Inddata!$C$31,Inddata!$C$31,D170+E170+F170)</f>
        <v>3.0293333333333328</v>
      </c>
      <c r="I170" s="5">
        <f>Inddata!$C$34</f>
        <v>0</v>
      </c>
      <c r="J170" s="5">
        <f>Inddata!$C$32+Inddata!$C$34</f>
        <v>4</v>
      </c>
      <c r="K170" s="5"/>
    </row>
    <row r="171" spans="1:11" x14ac:dyDescent="0.25">
      <c r="A171">
        <v>142</v>
      </c>
      <c r="C171" s="5">
        <f t="shared" si="5"/>
        <v>1.2220000000000004</v>
      </c>
      <c r="D171" s="5">
        <f>IF(Inddata!$C$35=0,0,IF(($D$30-C171*(1/Inddata!$C$35))&lt;0,0,($D$30-C171*(1/Inddata!$C$35))))</f>
        <v>3.0223999999999998</v>
      </c>
      <c r="E171" s="5">
        <v>0</v>
      </c>
      <c r="F171" s="5">
        <f>IF(Inddata!$C$31*Inddata!$C$35+Inddata!$C$33&gt;'Beregninger scenarie 1'!C171,0,F170+$F$27)</f>
        <v>0</v>
      </c>
      <c r="G171" s="5">
        <f t="shared" si="4"/>
        <v>3.2220000000000004</v>
      </c>
      <c r="H171" s="5">
        <f>IF(D171+E171+F171&gt;Inddata!$C$31,Inddata!$C$31,D171+E171+F171)</f>
        <v>3.0223999999999998</v>
      </c>
      <c r="I171" s="5">
        <f>Inddata!$C$34</f>
        <v>0</v>
      </c>
      <c r="J171" s="5">
        <f>Inddata!$C$32+Inddata!$C$34</f>
        <v>4</v>
      </c>
      <c r="K171" s="5"/>
    </row>
    <row r="172" spans="1:11" x14ac:dyDescent="0.25">
      <c r="A172">
        <v>143</v>
      </c>
      <c r="C172" s="5">
        <f t="shared" si="5"/>
        <v>1.230666666666667</v>
      </c>
      <c r="D172" s="5">
        <f>IF(Inddata!$C$35=0,0,IF(($D$30-C172*(1/Inddata!$C$35))&lt;0,0,($D$30-C172*(1/Inddata!$C$35))))</f>
        <v>3.0154666666666663</v>
      </c>
      <c r="E172" s="5">
        <v>0</v>
      </c>
      <c r="F172" s="5">
        <f>IF(Inddata!$C$31*Inddata!$C$35+Inddata!$C$33&gt;'Beregninger scenarie 1'!C172,0,F171+$F$27)</f>
        <v>0</v>
      </c>
      <c r="G172" s="5">
        <f t="shared" si="4"/>
        <v>3.230666666666667</v>
      </c>
      <c r="H172" s="5">
        <f>IF(D172+E172+F172&gt;Inddata!$C$31,Inddata!$C$31,D172+E172+F172)</f>
        <v>3.0154666666666663</v>
      </c>
      <c r="I172" s="5">
        <f>Inddata!$C$34</f>
        <v>0</v>
      </c>
      <c r="J172" s="5">
        <f>Inddata!$C$32+Inddata!$C$34</f>
        <v>4</v>
      </c>
      <c r="K172" s="5"/>
    </row>
    <row r="173" spans="1:11" x14ac:dyDescent="0.25">
      <c r="A173">
        <v>144</v>
      </c>
      <c r="C173" s="5">
        <f t="shared" si="5"/>
        <v>1.2393333333333336</v>
      </c>
      <c r="D173" s="5">
        <f>IF(Inddata!$C$35=0,0,IF(($D$30-C173*(1/Inddata!$C$35))&lt;0,0,($D$30-C173*(1/Inddata!$C$35))))</f>
        <v>3.0085333333333333</v>
      </c>
      <c r="E173" s="5">
        <v>0</v>
      </c>
      <c r="F173" s="5">
        <f>IF(Inddata!$C$31*Inddata!$C$35+Inddata!$C$33&gt;'Beregninger scenarie 1'!C173,0,F172+$F$27)</f>
        <v>0</v>
      </c>
      <c r="G173" s="5">
        <f t="shared" si="4"/>
        <v>3.2393333333333336</v>
      </c>
      <c r="H173" s="5">
        <f>IF(D173+E173+F173&gt;Inddata!$C$31,Inddata!$C$31,D173+E173+F173)</f>
        <v>3.0085333333333333</v>
      </c>
      <c r="I173" s="5">
        <f>Inddata!$C$34</f>
        <v>0</v>
      </c>
      <c r="J173" s="5">
        <f>Inddata!$C$32+Inddata!$C$34</f>
        <v>4</v>
      </c>
      <c r="K173" s="5"/>
    </row>
    <row r="174" spans="1:11" x14ac:dyDescent="0.25">
      <c r="A174">
        <v>145</v>
      </c>
      <c r="C174" s="5">
        <f t="shared" si="5"/>
        <v>1.2480000000000002</v>
      </c>
      <c r="D174" s="5">
        <f>IF(Inddata!$C$35=0,0,IF(($D$30-C174*(1/Inddata!$C$35))&lt;0,0,($D$30-C174*(1/Inddata!$C$35))))</f>
        <v>3.0015999999999998</v>
      </c>
      <c r="E174" s="5">
        <v>0</v>
      </c>
      <c r="F174" s="5">
        <f>IF(Inddata!$C$31*Inddata!$C$35+Inddata!$C$33&gt;'Beregninger scenarie 1'!C174,0,F173+$F$27)</f>
        <v>0</v>
      </c>
      <c r="G174" s="5">
        <f t="shared" si="4"/>
        <v>3.2480000000000002</v>
      </c>
      <c r="H174" s="5">
        <f>IF(D174+E174+F174&gt;Inddata!$C$31,Inddata!$C$31,D174+E174+F174)</f>
        <v>3.0015999999999998</v>
      </c>
      <c r="I174" s="5">
        <f>Inddata!$C$34</f>
        <v>0</v>
      </c>
      <c r="J174" s="5">
        <f>Inddata!$C$32+Inddata!$C$34</f>
        <v>4</v>
      </c>
      <c r="K174" s="5"/>
    </row>
    <row r="175" spans="1:11" x14ac:dyDescent="0.25">
      <c r="A175">
        <v>146</v>
      </c>
      <c r="C175" s="5">
        <f t="shared" si="5"/>
        <v>1.2566666666666668</v>
      </c>
      <c r="D175" s="5">
        <f>IF(Inddata!$C$35=0,0,IF(($D$30-C175*(1/Inddata!$C$35))&lt;0,0,($D$30-C175*(1/Inddata!$C$35))))</f>
        <v>2.9946666666666664</v>
      </c>
      <c r="E175" s="5">
        <v>0</v>
      </c>
      <c r="F175" s="5">
        <f>IF(Inddata!$C$31*Inddata!$C$35+Inddata!$C$33&gt;'Beregninger scenarie 1'!C175,0,F174+$F$27)</f>
        <v>0</v>
      </c>
      <c r="G175" s="5">
        <f t="shared" si="4"/>
        <v>3.2566666666666668</v>
      </c>
      <c r="H175" s="5">
        <f>IF(D175+E175+F175&gt;Inddata!$C$31,Inddata!$C$31,D175+E175+F175)</f>
        <v>2.9946666666666664</v>
      </c>
      <c r="I175" s="5">
        <f>Inddata!$C$34</f>
        <v>0</v>
      </c>
      <c r="J175" s="5">
        <f>Inddata!$C$32+Inddata!$C$34</f>
        <v>4</v>
      </c>
      <c r="K175" s="5"/>
    </row>
    <row r="176" spans="1:11" x14ac:dyDescent="0.25">
      <c r="A176">
        <v>147</v>
      </c>
      <c r="C176" s="5">
        <f t="shared" si="5"/>
        <v>1.2653333333333334</v>
      </c>
      <c r="D176" s="5">
        <f>IF(Inddata!$C$35=0,0,IF(($D$30-C176*(1/Inddata!$C$35))&lt;0,0,($D$30-C176*(1/Inddata!$C$35))))</f>
        <v>2.9877333333333329</v>
      </c>
      <c r="E176" s="5">
        <v>0</v>
      </c>
      <c r="F176" s="5">
        <f>IF(Inddata!$C$31*Inddata!$C$35+Inddata!$C$33&gt;'Beregninger scenarie 1'!C176,0,F175+$F$27)</f>
        <v>0</v>
      </c>
      <c r="G176" s="5">
        <f t="shared" si="4"/>
        <v>3.2653333333333334</v>
      </c>
      <c r="H176" s="5">
        <f>IF(D176+E176+F176&gt;Inddata!$C$31,Inddata!$C$31,D176+E176+F176)</f>
        <v>2.9877333333333329</v>
      </c>
      <c r="I176" s="5">
        <f>Inddata!$C$34</f>
        <v>0</v>
      </c>
      <c r="J176" s="5">
        <f>Inddata!$C$32+Inddata!$C$34</f>
        <v>4</v>
      </c>
      <c r="K176" s="5"/>
    </row>
    <row r="177" spans="1:11" x14ac:dyDescent="0.25">
      <c r="A177">
        <v>148</v>
      </c>
      <c r="C177" s="5">
        <f t="shared" si="5"/>
        <v>1.274</v>
      </c>
      <c r="D177" s="5">
        <f>IF(Inddata!$C$35=0,0,IF(($D$30-C177*(1/Inddata!$C$35))&lt;0,0,($D$30-C177*(1/Inddata!$C$35))))</f>
        <v>2.9807999999999999</v>
      </c>
      <c r="E177" s="5">
        <v>0</v>
      </c>
      <c r="F177" s="5">
        <f>IF(Inddata!$C$31*Inddata!$C$35+Inddata!$C$33&gt;'Beregninger scenarie 1'!C177,0,F176+$F$27)</f>
        <v>0</v>
      </c>
      <c r="G177" s="5">
        <f t="shared" si="4"/>
        <v>3.274</v>
      </c>
      <c r="H177" s="5">
        <f>IF(D177+E177+F177&gt;Inddata!$C$31,Inddata!$C$31,D177+E177+F177)</f>
        <v>2.9807999999999999</v>
      </c>
      <c r="I177" s="5">
        <f>Inddata!$C$34</f>
        <v>0</v>
      </c>
      <c r="J177" s="5">
        <f>Inddata!$C$32+Inddata!$C$34</f>
        <v>4</v>
      </c>
      <c r="K177" s="5"/>
    </row>
    <row r="178" spans="1:11" x14ac:dyDescent="0.25">
      <c r="A178">
        <v>149</v>
      </c>
      <c r="C178" s="5">
        <f t="shared" si="5"/>
        <v>1.2826666666666666</v>
      </c>
      <c r="D178" s="5">
        <f>IF(Inddata!$C$35=0,0,IF(($D$30-C178*(1/Inddata!$C$35))&lt;0,0,($D$30-C178*(1/Inddata!$C$35))))</f>
        <v>2.9738666666666669</v>
      </c>
      <c r="E178" s="5">
        <v>0</v>
      </c>
      <c r="F178" s="5">
        <f>IF(Inddata!$C$31*Inddata!$C$35+Inddata!$C$33&gt;'Beregninger scenarie 1'!C178,0,F177+$F$27)</f>
        <v>0</v>
      </c>
      <c r="G178" s="5">
        <f t="shared" si="4"/>
        <v>3.2826666666666666</v>
      </c>
      <c r="H178" s="5">
        <f>IF(D178+E178+F178&gt;Inddata!$C$31,Inddata!$C$31,D178+E178+F178)</f>
        <v>2.9738666666666669</v>
      </c>
      <c r="I178" s="5">
        <f>Inddata!$C$34</f>
        <v>0</v>
      </c>
      <c r="J178" s="5">
        <f>Inddata!$C$32+Inddata!$C$34</f>
        <v>4</v>
      </c>
      <c r="K178" s="5"/>
    </row>
    <row r="179" spans="1:11" x14ac:dyDescent="0.25">
      <c r="A179">
        <v>150</v>
      </c>
      <c r="C179" s="5">
        <f t="shared" si="5"/>
        <v>1.2913333333333332</v>
      </c>
      <c r="D179" s="5">
        <f>IF(Inddata!$C$35=0,0,IF(($D$30-C179*(1/Inddata!$C$35))&lt;0,0,($D$30-C179*(1/Inddata!$C$35))))</f>
        <v>2.9669333333333334</v>
      </c>
      <c r="E179" s="5">
        <v>0</v>
      </c>
      <c r="F179" s="5">
        <f>IF(Inddata!$C$31*Inddata!$C$35+Inddata!$C$33&gt;'Beregninger scenarie 1'!C179,0,F178+$F$27)</f>
        <v>0</v>
      </c>
      <c r="G179" s="5">
        <f t="shared" si="4"/>
        <v>3.2913333333333332</v>
      </c>
      <c r="H179" s="5">
        <f>IF(D179+E179+F179&gt;Inddata!$C$31,Inddata!$C$31,D179+E179+F179)</f>
        <v>2.9669333333333334</v>
      </c>
      <c r="I179" s="5">
        <f>Inddata!$C$34</f>
        <v>0</v>
      </c>
      <c r="J179" s="5">
        <f>Inddata!$C$32+Inddata!$C$34</f>
        <v>4</v>
      </c>
      <c r="K179" s="5"/>
    </row>
    <row r="180" spans="1:11" x14ac:dyDescent="0.25">
      <c r="A180">
        <v>151</v>
      </c>
      <c r="C180" s="5">
        <f t="shared" si="5"/>
        <v>1.2999999999999998</v>
      </c>
      <c r="D180" s="5">
        <f>IF(Inddata!$C$35=0,0,IF(($D$30-C180*(1/Inddata!$C$35))&lt;0,0,($D$30-C180*(1/Inddata!$C$35))))</f>
        <v>2.96</v>
      </c>
      <c r="E180" s="5">
        <v>0</v>
      </c>
      <c r="F180" s="5">
        <f>IF(Inddata!$C$31*Inddata!$C$35+Inddata!$C$33&gt;'Beregninger scenarie 1'!C180,0,F179+$F$27)</f>
        <v>0</v>
      </c>
      <c r="G180" s="5">
        <f t="shared" si="4"/>
        <v>3.3</v>
      </c>
      <c r="H180" s="5">
        <f>IF(D180+E180+F180&gt;Inddata!$C$31,Inddata!$C$31,D180+E180+F180)</f>
        <v>2.96</v>
      </c>
      <c r="I180" s="5">
        <f>Inddata!$C$34</f>
        <v>0</v>
      </c>
      <c r="J180" s="5">
        <f>Inddata!$C$32+Inddata!$C$34</f>
        <v>4</v>
      </c>
      <c r="K180" s="5"/>
    </row>
    <row r="181" spans="1:11" x14ac:dyDescent="0.25">
      <c r="A181">
        <v>152</v>
      </c>
      <c r="C181" s="5">
        <f t="shared" ref="C181:C244" si="6">C180+$C$27</f>
        <v>1.3086666666666664</v>
      </c>
      <c r="D181" s="5">
        <f>IF(Inddata!$C$35=0,0,IF(($D$30-C181*(1/Inddata!$C$35))&lt;0,0,($D$30-C181*(1/Inddata!$C$35))))</f>
        <v>2.9530666666666665</v>
      </c>
      <c r="E181" s="5">
        <v>0</v>
      </c>
      <c r="F181" s="5">
        <f>IF(Inddata!$C$31*Inddata!$C$35+Inddata!$C$33&gt;'Beregninger scenarie 1'!C181,0,F180+$F$27)</f>
        <v>0</v>
      </c>
      <c r="G181" s="5">
        <f t="shared" si="4"/>
        <v>3.3086666666666664</v>
      </c>
      <c r="H181" s="5">
        <f>IF(D181+E181+F181&gt;Inddata!$C$31,Inddata!$C$31,D181+E181+F181)</f>
        <v>2.9530666666666665</v>
      </c>
      <c r="I181" s="5">
        <f>Inddata!$C$34</f>
        <v>0</v>
      </c>
      <c r="J181" s="5">
        <f>Inddata!$C$32+Inddata!$C$34</f>
        <v>4</v>
      </c>
      <c r="K181" s="5"/>
    </row>
    <row r="182" spans="1:11" x14ac:dyDescent="0.25">
      <c r="A182">
        <v>153</v>
      </c>
      <c r="C182" s="5">
        <f t="shared" si="6"/>
        <v>1.317333333333333</v>
      </c>
      <c r="D182" s="5">
        <f>IF(Inddata!$C$35=0,0,IF(($D$30-C182*(1/Inddata!$C$35))&lt;0,0,($D$30-C182*(1/Inddata!$C$35))))</f>
        <v>2.9461333333333335</v>
      </c>
      <c r="E182" s="5">
        <v>0</v>
      </c>
      <c r="F182" s="5">
        <f>IF(Inddata!$C$31*Inddata!$C$35+Inddata!$C$33&gt;'Beregninger scenarie 1'!C182,0,F181+$F$27)</f>
        <v>0</v>
      </c>
      <c r="G182" s="5">
        <f t="shared" si="4"/>
        <v>3.317333333333333</v>
      </c>
      <c r="H182" s="5">
        <f>IF(D182+E182+F182&gt;Inddata!$C$31,Inddata!$C$31,D182+E182+F182)</f>
        <v>2.9461333333333335</v>
      </c>
      <c r="I182" s="5">
        <f>Inddata!$C$34</f>
        <v>0</v>
      </c>
      <c r="J182" s="5">
        <f>Inddata!$C$32+Inddata!$C$34</f>
        <v>4</v>
      </c>
      <c r="K182" s="5"/>
    </row>
    <row r="183" spans="1:11" x14ac:dyDescent="0.25">
      <c r="A183">
        <v>154</v>
      </c>
      <c r="C183" s="5">
        <f t="shared" si="6"/>
        <v>1.3259999999999996</v>
      </c>
      <c r="D183" s="5">
        <f>IF(Inddata!$C$35=0,0,IF(($D$30-C183*(1/Inddata!$C$35))&lt;0,0,($D$30-C183*(1/Inddata!$C$35))))</f>
        <v>2.9392000000000005</v>
      </c>
      <c r="E183" s="5">
        <v>0</v>
      </c>
      <c r="F183" s="5">
        <f>IF(Inddata!$C$31*Inddata!$C$35+Inddata!$C$33&gt;'Beregninger scenarie 1'!C183,0,F182+$F$27)</f>
        <v>0</v>
      </c>
      <c r="G183" s="5">
        <f t="shared" si="4"/>
        <v>3.3259999999999996</v>
      </c>
      <c r="H183" s="5">
        <f>IF(D183+E183+F183&gt;Inddata!$C$31,Inddata!$C$31,D183+E183+F183)</f>
        <v>2.9392000000000005</v>
      </c>
      <c r="I183" s="5">
        <f>Inddata!$C$34</f>
        <v>0</v>
      </c>
      <c r="J183" s="5">
        <f>Inddata!$C$32+Inddata!$C$34</f>
        <v>4</v>
      </c>
      <c r="K183" s="5"/>
    </row>
    <row r="184" spans="1:11" x14ac:dyDescent="0.25">
      <c r="A184">
        <v>155</v>
      </c>
      <c r="C184" s="5">
        <f t="shared" si="6"/>
        <v>1.3346666666666662</v>
      </c>
      <c r="D184" s="5">
        <f>IF(Inddata!$C$35=0,0,IF(($D$30-C184*(1/Inddata!$C$35))&lt;0,0,($D$30-C184*(1/Inddata!$C$35))))</f>
        <v>2.932266666666667</v>
      </c>
      <c r="E184" s="5">
        <v>0</v>
      </c>
      <c r="F184" s="5">
        <f>IF(Inddata!$C$31*Inddata!$C$35+Inddata!$C$33&gt;'Beregninger scenarie 1'!C184,0,F183+$F$27)</f>
        <v>0</v>
      </c>
      <c r="G184" s="5">
        <f t="shared" si="4"/>
        <v>3.3346666666666662</v>
      </c>
      <c r="H184" s="5">
        <f>IF(D184+E184+F184&gt;Inddata!$C$31,Inddata!$C$31,D184+E184+F184)</f>
        <v>2.932266666666667</v>
      </c>
      <c r="I184" s="5">
        <f>Inddata!$C$34</f>
        <v>0</v>
      </c>
      <c r="J184" s="5">
        <f>Inddata!$C$32+Inddata!$C$34</f>
        <v>4</v>
      </c>
      <c r="K184" s="5"/>
    </row>
    <row r="185" spans="1:11" x14ac:dyDescent="0.25">
      <c r="A185">
        <v>156</v>
      </c>
      <c r="C185" s="5">
        <f t="shared" si="6"/>
        <v>1.3433333333333328</v>
      </c>
      <c r="D185" s="5">
        <f>IF(Inddata!$C$35=0,0,IF(($D$30-C185*(1/Inddata!$C$35))&lt;0,0,($D$30-C185*(1/Inddata!$C$35))))</f>
        <v>2.9253333333333336</v>
      </c>
      <c r="E185" s="5">
        <v>0</v>
      </c>
      <c r="F185" s="5">
        <f>IF(Inddata!$C$31*Inddata!$C$35+Inddata!$C$33&gt;'Beregninger scenarie 1'!C185,0,F184+$F$27)</f>
        <v>0</v>
      </c>
      <c r="G185" s="5">
        <f t="shared" si="4"/>
        <v>3.3433333333333328</v>
      </c>
      <c r="H185" s="5">
        <f>IF(D185+E185+F185&gt;Inddata!$C$31,Inddata!$C$31,D185+E185+F185)</f>
        <v>2.9253333333333336</v>
      </c>
      <c r="I185" s="5">
        <f>Inddata!$C$34</f>
        <v>0</v>
      </c>
      <c r="J185" s="5">
        <f>Inddata!$C$32+Inddata!$C$34</f>
        <v>4</v>
      </c>
      <c r="K185" s="5"/>
    </row>
    <row r="186" spans="1:11" x14ac:dyDescent="0.25">
      <c r="A186">
        <v>157</v>
      </c>
      <c r="C186" s="5">
        <f t="shared" si="6"/>
        <v>1.3519999999999994</v>
      </c>
      <c r="D186" s="5">
        <f>IF(Inddata!$C$35=0,0,IF(($D$30-C186*(1/Inddata!$C$35))&lt;0,0,($D$30-C186*(1/Inddata!$C$35))))</f>
        <v>2.9184000000000001</v>
      </c>
      <c r="E186" s="5">
        <v>0</v>
      </c>
      <c r="F186" s="5">
        <f>IF(Inddata!$C$31*Inddata!$C$35+Inddata!$C$33&gt;'Beregninger scenarie 1'!C186,0,F185+$F$27)</f>
        <v>0</v>
      </c>
      <c r="G186" s="5">
        <f t="shared" si="4"/>
        <v>3.3519999999999994</v>
      </c>
      <c r="H186" s="5">
        <f>IF(D186+E186+F186&gt;Inddata!$C$31,Inddata!$C$31,D186+E186+F186)</f>
        <v>2.9184000000000001</v>
      </c>
      <c r="I186" s="5">
        <f>Inddata!$C$34</f>
        <v>0</v>
      </c>
      <c r="J186" s="5">
        <f>Inddata!$C$32+Inddata!$C$34</f>
        <v>4</v>
      </c>
      <c r="K186" s="5"/>
    </row>
    <row r="187" spans="1:11" x14ac:dyDescent="0.25">
      <c r="A187">
        <v>158</v>
      </c>
      <c r="C187" s="5">
        <f t="shared" si="6"/>
        <v>1.360666666666666</v>
      </c>
      <c r="D187" s="5">
        <f>IF(Inddata!$C$35=0,0,IF(($D$30-C187*(1/Inddata!$C$35))&lt;0,0,($D$30-C187*(1/Inddata!$C$35))))</f>
        <v>2.9114666666666671</v>
      </c>
      <c r="E187" s="5">
        <v>0</v>
      </c>
      <c r="F187" s="5">
        <f>IF(Inddata!$C$31*Inddata!$C$35+Inddata!$C$33&gt;'Beregninger scenarie 1'!C187,0,F186+$F$27)</f>
        <v>0</v>
      </c>
      <c r="G187" s="5">
        <f t="shared" si="4"/>
        <v>3.360666666666666</v>
      </c>
      <c r="H187" s="5">
        <f>IF(D187+E187+F187&gt;Inddata!$C$31,Inddata!$C$31,D187+E187+F187)</f>
        <v>2.9114666666666671</v>
      </c>
      <c r="I187" s="5">
        <f>Inddata!$C$34</f>
        <v>0</v>
      </c>
      <c r="J187" s="5">
        <f>Inddata!$C$32+Inddata!$C$34</f>
        <v>4</v>
      </c>
      <c r="K187" s="5"/>
    </row>
    <row r="188" spans="1:11" x14ac:dyDescent="0.25">
      <c r="A188">
        <v>159</v>
      </c>
      <c r="C188" s="5">
        <f t="shared" si="6"/>
        <v>1.3693333333333326</v>
      </c>
      <c r="D188" s="5">
        <f>IF(Inddata!$C$35=0,0,IF(($D$30-C188*(1/Inddata!$C$35))&lt;0,0,($D$30-C188*(1/Inddata!$C$35))))</f>
        <v>2.9045333333333341</v>
      </c>
      <c r="E188" s="5">
        <v>0</v>
      </c>
      <c r="F188" s="5">
        <f>IF(Inddata!$C$31*Inddata!$C$35+Inddata!$C$33&gt;'Beregninger scenarie 1'!C188,0,F187+$F$27)</f>
        <v>0</v>
      </c>
      <c r="G188" s="5">
        <f t="shared" si="4"/>
        <v>3.3693333333333326</v>
      </c>
      <c r="H188" s="5">
        <f>IF(D188+E188+F188&gt;Inddata!$C$31,Inddata!$C$31,D188+E188+F188)</f>
        <v>2.9045333333333341</v>
      </c>
      <c r="I188" s="5">
        <f>Inddata!$C$34</f>
        <v>0</v>
      </c>
      <c r="J188" s="5">
        <f>Inddata!$C$32+Inddata!$C$34</f>
        <v>4</v>
      </c>
      <c r="K188" s="5"/>
    </row>
    <row r="189" spans="1:11" x14ac:dyDescent="0.25">
      <c r="A189">
        <v>160</v>
      </c>
      <c r="C189" s="5">
        <f t="shared" si="6"/>
        <v>1.3779999999999992</v>
      </c>
      <c r="D189" s="5">
        <f>IF(Inddata!$C$35=0,0,IF(($D$30-C189*(1/Inddata!$C$35))&lt;0,0,($D$30-C189*(1/Inddata!$C$35))))</f>
        <v>2.8976000000000006</v>
      </c>
      <c r="E189" s="5">
        <v>0</v>
      </c>
      <c r="F189" s="5">
        <f>IF(Inddata!$C$31*Inddata!$C$35+Inddata!$C$33&gt;'Beregninger scenarie 1'!C189,0,F188+$F$27)</f>
        <v>0</v>
      </c>
      <c r="G189" s="5">
        <f t="shared" si="4"/>
        <v>3.3779999999999992</v>
      </c>
      <c r="H189" s="5">
        <f>IF(D189+E189+F189&gt;Inddata!$C$31,Inddata!$C$31,D189+E189+F189)</f>
        <v>2.8976000000000006</v>
      </c>
      <c r="I189" s="5">
        <f>Inddata!$C$34</f>
        <v>0</v>
      </c>
      <c r="J189" s="5">
        <f>Inddata!$C$32+Inddata!$C$34</f>
        <v>4</v>
      </c>
      <c r="K189" s="5"/>
    </row>
    <row r="190" spans="1:11" x14ac:dyDescent="0.25">
      <c r="A190">
        <v>161</v>
      </c>
      <c r="C190" s="5">
        <f t="shared" si="6"/>
        <v>1.3866666666666658</v>
      </c>
      <c r="D190" s="5">
        <f>IF(Inddata!$C$35=0,0,IF(($D$30-C190*(1/Inddata!$C$35))&lt;0,0,($D$30-C190*(1/Inddata!$C$35))))</f>
        <v>2.8906666666666672</v>
      </c>
      <c r="E190" s="5">
        <v>0</v>
      </c>
      <c r="F190" s="5">
        <f>IF(Inddata!$C$31*Inddata!$C$35+Inddata!$C$33&gt;'Beregninger scenarie 1'!C190,0,F189+$F$27)</f>
        <v>0</v>
      </c>
      <c r="G190" s="5">
        <f t="shared" si="4"/>
        <v>3.3866666666666658</v>
      </c>
      <c r="H190" s="5">
        <f>IF(D190+E190+F190&gt;Inddata!$C$31,Inddata!$C$31,D190+E190+F190)</f>
        <v>2.8906666666666672</v>
      </c>
      <c r="I190" s="5">
        <f>Inddata!$C$34</f>
        <v>0</v>
      </c>
      <c r="J190" s="5">
        <f>Inddata!$C$32+Inddata!$C$34</f>
        <v>4</v>
      </c>
      <c r="K190" s="5"/>
    </row>
    <row r="191" spans="1:11" x14ac:dyDescent="0.25">
      <c r="A191">
        <v>162</v>
      </c>
      <c r="C191" s="5">
        <f t="shared" si="6"/>
        <v>1.3953333333333324</v>
      </c>
      <c r="D191" s="5">
        <f>IF(Inddata!$C$35=0,0,IF(($D$30-C191*(1/Inddata!$C$35))&lt;0,0,($D$30-C191*(1/Inddata!$C$35))))</f>
        <v>2.8837333333333337</v>
      </c>
      <c r="E191" s="5">
        <v>0</v>
      </c>
      <c r="F191" s="5">
        <f>IF(Inddata!$C$31*Inddata!$C$35+Inddata!$C$33&gt;'Beregninger scenarie 1'!C191,0,F190+$F$27)</f>
        <v>0</v>
      </c>
      <c r="G191" s="5">
        <f t="shared" si="4"/>
        <v>3.3953333333333324</v>
      </c>
      <c r="H191" s="5">
        <f>IF(D191+E191+F191&gt;Inddata!$C$31,Inddata!$C$31,D191+E191+F191)</f>
        <v>2.8837333333333337</v>
      </c>
      <c r="I191" s="5">
        <f>Inddata!$C$34</f>
        <v>0</v>
      </c>
      <c r="J191" s="5">
        <f>Inddata!$C$32+Inddata!$C$34</f>
        <v>4</v>
      </c>
      <c r="K191" s="5"/>
    </row>
    <row r="192" spans="1:11" x14ac:dyDescent="0.25">
      <c r="A192">
        <v>163</v>
      </c>
      <c r="C192" s="5">
        <f t="shared" si="6"/>
        <v>1.403999999999999</v>
      </c>
      <c r="D192" s="5">
        <f>IF(Inddata!$C$35=0,0,IF(($D$30-C192*(1/Inddata!$C$35))&lt;0,0,($D$30-C192*(1/Inddata!$C$35))))</f>
        <v>2.8768000000000007</v>
      </c>
      <c r="E192" s="5">
        <v>0</v>
      </c>
      <c r="F192" s="5">
        <f>IF(Inddata!$C$31*Inddata!$C$35+Inddata!$C$33&gt;'Beregninger scenarie 1'!C192,0,F191+$F$27)</f>
        <v>0</v>
      </c>
      <c r="G192" s="5">
        <f t="shared" si="4"/>
        <v>3.403999999999999</v>
      </c>
      <c r="H192" s="5">
        <f>IF(D192+E192+F192&gt;Inddata!$C$31,Inddata!$C$31,D192+E192+F192)</f>
        <v>2.8768000000000007</v>
      </c>
      <c r="I192" s="5">
        <f>Inddata!$C$34</f>
        <v>0</v>
      </c>
      <c r="J192" s="5">
        <f>Inddata!$C$32+Inddata!$C$34</f>
        <v>4</v>
      </c>
      <c r="K192" s="5"/>
    </row>
    <row r="193" spans="1:11" x14ac:dyDescent="0.25">
      <c r="A193">
        <v>164</v>
      </c>
      <c r="C193" s="5">
        <f t="shared" si="6"/>
        <v>1.4126666666666656</v>
      </c>
      <c r="D193" s="5">
        <f>IF(Inddata!$C$35=0,0,IF(($D$30-C193*(1/Inddata!$C$35))&lt;0,0,($D$30-C193*(1/Inddata!$C$35))))</f>
        <v>2.8698666666666677</v>
      </c>
      <c r="E193" s="5">
        <v>0</v>
      </c>
      <c r="F193" s="5">
        <f>IF(Inddata!$C$31*Inddata!$C$35+Inddata!$C$33&gt;'Beregninger scenarie 1'!C193,0,F192+$F$27)</f>
        <v>0</v>
      </c>
      <c r="G193" s="5">
        <f t="shared" si="4"/>
        <v>3.4126666666666656</v>
      </c>
      <c r="H193" s="5">
        <f>IF(D193+E193+F193&gt;Inddata!$C$31,Inddata!$C$31,D193+E193+F193)</f>
        <v>2.8698666666666677</v>
      </c>
      <c r="I193" s="5">
        <f>Inddata!$C$34</f>
        <v>0</v>
      </c>
      <c r="J193" s="5">
        <f>Inddata!$C$32+Inddata!$C$34</f>
        <v>4</v>
      </c>
      <c r="K193" s="5"/>
    </row>
    <row r="194" spans="1:11" x14ac:dyDescent="0.25">
      <c r="A194">
        <v>165</v>
      </c>
      <c r="C194" s="5">
        <f t="shared" si="6"/>
        <v>1.4213333333333322</v>
      </c>
      <c r="D194" s="5">
        <f>IF(Inddata!$C$35=0,0,IF(($D$30-C194*(1/Inddata!$C$35))&lt;0,0,($D$30-C194*(1/Inddata!$C$35))))</f>
        <v>2.8629333333333342</v>
      </c>
      <c r="E194" s="5">
        <v>0</v>
      </c>
      <c r="F194" s="5">
        <f>IF(Inddata!$C$31*Inddata!$C$35+Inddata!$C$33&gt;'Beregninger scenarie 1'!C194,0,F193+$F$27)</f>
        <v>0</v>
      </c>
      <c r="G194" s="5">
        <f t="shared" si="4"/>
        <v>3.4213333333333322</v>
      </c>
      <c r="H194" s="5">
        <f>IF(D194+E194+F194&gt;Inddata!$C$31,Inddata!$C$31,D194+E194+F194)</f>
        <v>2.8629333333333342</v>
      </c>
      <c r="I194" s="5">
        <f>Inddata!$C$34</f>
        <v>0</v>
      </c>
      <c r="J194" s="5">
        <f>Inddata!$C$32+Inddata!$C$34</f>
        <v>4</v>
      </c>
      <c r="K194" s="5"/>
    </row>
    <row r="195" spans="1:11" x14ac:dyDescent="0.25">
      <c r="A195">
        <v>166</v>
      </c>
      <c r="C195" s="5">
        <f t="shared" si="6"/>
        <v>1.4299999999999988</v>
      </c>
      <c r="D195" s="5">
        <f>IF(Inddata!$C$35=0,0,IF(($D$30-C195*(1/Inddata!$C$35))&lt;0,0,($D$30-C195*(1/Inddata!$C$35))))</f>
        <v>2.8560000000000008</v>
      </c>
      <c r="E195" s="5">
        <v>0</v>
      </c>
      <c r="F195" s="5">
        <f>IF(Inddata!$C$31*Inddata!$C$35+Inddata!$C$33&gt;'Beregninger scenarie 1'!C195,0,F194+$F$27)</f>
        <v>0</v>
      </c>
      <c r="G195" s="5">
        <f t="shared" si="4"/>
        <v>3.4299999999999988</v>
      </c>
      <c r="H195" s="5">
        <f>IF(D195+E195+F195&gt;Inddata!$C$31,Inddata!$C$31,D195+E195+F195)</f>
        <v>2.8560000000000008</v>
      </c>
      <c r="I195" s="5">
        <f>Inddata!$C$34</f>
        <v>0</v>
      </c>
      <c r="J195" s="5">
        <f>Inddata!$C$32+Inddata!$C$34</f>
        <v>4</v>
      </c>
      <c r="K195" s="5"/>
    </row>
    <row r="196" spans="1:11" x14ac:dyDescent="0.25">
      <c r="A196">
        <v>167</v>
      </c>
      <c r="C196" s="5">
        <f t="shared" si="6"/>
        <v>1.4386666666666654</v>
      </c>
      <c r="D196" s="5">
        <f>IF(Inddata!$C$35=0,0,IF(($D$30-C196*(1/Inddata!$C$35))&lt;0,0,($D$30-C196*(1/Inddata!$C$35))))</f>
        <v>2.8490666666666673</v>
      </c>
      <c r="E196" s="5">
        <v>0</v>
      </c>
      <c r="F196" s="5">
        <f>IF(Inddata!$C$31*Inddata!$C$35+Inddata!$C$33&gt;'Beregninger scenarie 1'!C196,0,F195+$F$27)</f>
        <v>0</v>
      </c>
      <c r="G196" s="5">
        <f t="shared" si="4"/>
        <v>3.4386666666666654</v>
      </c>
      <c r="H196" s="5">
        <f>IF(D196+E196+F196&gt;Inddata!$C$31,Inddata!$C$31,D196+E196+F196)</f>
        <v>2.8490666666666673</v>
      </c>
      <c r="I196" s="5">
        <f>Inddata!$C$34</f>
        <v>0</v>
      </c>
      <c r="J196" s="5">
        <f>Inddata!$C$32+Inddata!$C$34</f>
        <v>4</v>
      </c>
      <c r="K196" s="5"/>
    </row>
    <row r="197" spans="1:11" x14ac:dyDescent="0.25">
      <c r="A197">
        <v>168</v>
      </c>
      <c r="C197" s="5">
        <f t="shared" si="6"/>
        <v>1.447333333333332</v>
      </c>
      <c r="D197" s="5">
        <f>IF(Inddata!$C$35=0,0,IF(($D$30-C197*(1/Inddata!$C$35))&lt;0,0,($D$30-C197*(1/Inddata!$C$35))))</f>
        <v>2.8421333333333343</v>
      </c>
      <c r="E197" s="5">
        <v>0</v>
      </c>
      <c r="F197" s="5">
        <f>IF(Inddata!$C$31*Inddata!$C$35+Inddata!$C$33&gt;'Beregninger scenarie 1'!C197,0,F196+$F$27)</f>
        <v>0</v>
      </c>
      <c r="G197" s="5">
        <f t="shared" si="4"/>
        <v>3.447333333333332</v>
      </c>
      <c r="H197" s="5">
        <f>IF(D197+E197+F197&gt;Inddata!$C$31,Inddata!$C$31,D197+E197+F197)</f>
        <v>2.8421333333333343</v>
      </c>
      <c r="I197" s="5">
        <f>Inddata!$C$34</f>
        <v>0</v>
      </c>
      <c r="J197" s="5">
        <f>Inddata!$C$32+Inddata!$C$34</f>
        <v>4</v>
      </c>
      <c r="K197" s="5"/>
    </row>
    <row r="198" spans="1:11" x14ac:dyDescent="0.25">
      <c r="A198">
        <v>169</v>
      </c>
      <c r="C198" s="5">
        <f t="shared" si="6"/>
        <v>1.4559999999999986</v>
      </c>
      <c r="D198" s="5">
        <f>IF(Inddata!$C$35=0,0,IF(($D$30-C198*(1/Inddata!$C$35))&lt;0,0,($D$30-C198*(1/Inddata!$C$35))))</f>
        <v>2.8352000000000013</v>
      </c>
      <c r="E198" s="5">
        <v>0</v>
      </c>
      <c r="F198" s="5">
        <f>IF(Inddata!$C$31*Inddata!$C$35+Inddata!$C$33&gt;'Beregninger scenarie 1'!C198,0,F197+$F$27)</f>
        <v>0</v>
      </c>
      <c r="G198" s="5">
        <f t="shared" si="4"/>
        <v>3.4559999999999986</v>
      </c>
      <c r="H198" s="5">
        <f>IF(D198+E198+F198&gt;Inddata!$C$31,Inddata!$C$31,D198+E198+F198)</f>
        <v>2.8352000000000013</v>
      </c>
      <c r="I198" s="5">
        <f>Inddata!$C$34</f>
        <v>0</v>
      </c>
      <c r="J198" s="5">
        <f>Inddata!$C$32+Inddata!$C$34</f>
        <v>4</v>
      </c>
      <c r="K198" s="5"/>
    </row>
    <row r="199" spans="1:11" x14ac:dyDescent="0.25">
      <c r="A199">
        <v>170</v>
      </c>
      <c r="C199" s="5">
        <f t="shared" si="6"/>
        <v>1.4646666666666652</v>
      </c>
      <c r="D199" s="5">
        <f>IF(Inddata!$C$35=0,0,IF(($D$30-C199*(1/Inddata!$C$35))&lt;0,0,($D$30-C199*(1/Inddata!$C$35))))</f>
        <v>2.8282666666666678</v>
      </c>
      <c r="E199" s="5">
        <v>0</v>
      </c>
      <c r="F199" s="5">
        <f>IF(Inddata!$C$31*Inddata!$C$35+Inddata!$C$33&gt;'Beregninger scenarie 1'!C199,0,F198+$F$27)</f>
        <v>0</v>
      </c>
      <c r="G199" s="5">
        <f t="shared" si="4"/>
        <v>3.4646666666666652</v>
      </c>
      <c r="H199" s="5">
        <f>IF(D199+E199+F199&gt;Inddata!$C$31,Inddata!$C$31,D199+E199+F199)</f>
        <v>2.8282666666666678</v>
      </c>
      <c r="I199" s="5">
        <f>Inddata!$C$34</f>
        <v>0</v>
      </c>
      <c r="J199" s="5">
        <f>Inddata!$C$32+Inddata!$C$34</f>
        <v>4</v>
      </c>
      <c r="K199" s="5"/>
    </row>
    <row r="200" spans="1:11" x14ac:dyDescent="0.25">
      <c r="A200">
        <v>171</v>
      </c>
      <c r="C200" s="5">
        <f t="shared" si="6"/>
        <v>1.4733333333333318</v>
      </c>
      <c r="D200" s="5">
        <f>IF(Inddata!$C$35=0,0,IF(($D$30-C200*(1/Inddata!$C$35))&lt;0,0,($D$30-C200*(1/Inddata!$C$35))))</f>
        <v>2.8213333333333344</v>
      </c>
      <c r="E200" s="5">
        <v>0</v>
      </c>
      <c r="F200" s="5">
        <f>IF(Inddata!$C$31*Inddata!$C$35+Inddata!$C$33&gt;'Beregninger scenarie 1'!C200,0,F199+$F$27)</f>
        <v>0</v>
      </c>
      <c r="G200" s="5">
        <f t="shared" si="4"/>
        <v>3.4733333333333318</v>
      </c>
      <c r="H200" s="5">
        <f>IF(D200+E200+F200&gt;Inddata!$C$31,Inddata!$C$31,D200+E200+F200)</f>
        <v>2.8213333333333344</v>
      </c>
      <c r="I200" s="5">
        <f>Inddata!$C$34</f>
        <v>0</v>
      </c>
      <c r="J200" s="5">
        <f>Inddata!$C$32+Inddata!$C$34</f>
        <v>4</v>
      </c>
      <c r="K200" s="5"/>
    </row>
    <row r="201" spans="1:11" x14ac:dyDescent="0.25">
      <c r="A201">
        <v>172</v>
      </c>
      <c r="C201" s="5">
        <f t="shared" si="6"/>
        <v>1.4819999999999984</v>
      </c>
      <c r="D201" s="5">
        <f>IF(Inddata!$C$35=0,0,IF(($D$30-C201*(1/Inddata!$C$35))&lt;0,0,($D$30-C201*(1/Inddata!$C$35))))</f>
        <v>2.8144000000000009</v>
      </c>
      <c r="E201" s="5">
        <v>0</v>
      </c>
      <c r="F201" s="5">
        <f>IF(Inddata!$C$31*Inddata!$C$35+Inddata!$C$33&gt;'Beregninger scenarie 1'!C201,0,F200+$F$27)</f>
        <v>0</v>
      </c>
      <c r="G201" s="5">
        <f t="shared" si="4"/>
        <v>3.4819999999999984</v>
      </c>
      <c r="H201" s="5">
        <f>IF(D201+E201+F201&gt;Inddata!$C$31,Inddata!$C$31,D201+E201+F201)</f>
        <v>2.8144000000000009</v>
      </c>
      <c r="I201" s="5">
        <f>Inddata!$C$34</f>
        <v>0</v>
      </c>
      <c r="J201" s="5">
        <f>Inddata!$C$32+Inddata!$C$34</f>
        <v>4</v>
      </c>
      <c r="K201" s="5"/>
    </row>
    <row r="202" spans="1:11" x14ac:dyDescent="0.25">
      <c r="A202">
        <v>173</v>
      </c>
      <c r="C202" s="5">
        <f t="shared" si="6"/>
        <v>1.490666666666665</v>
      </c>
      <c r="D202" s="5">
        <f>IF(Inddata!$C$35=0,0,IF(($D$30-C202*(1/Inddata!$C$35))&lt;0,0,($D$30-C202*(1/Inddata!$C$35))))</f>
        <v>2.8074666666666679</v>
      </c>
      <c r="E202" s="5">
        <v>0</v>
      </c>
      <c r="F202" s="5">
        <f>IF(Inddata!$C$31*Inddata!$C$35+Inddata!$C$33&gt;'Beregninger scenarie 1'!C202,0,F201+$F$27)</f>
        <v>0</v>
      </c>
      <c r="G202" s="5">
        <f t="shared" si="4"/>
        <v>3.490666666666665</v>
      </c>
      <c r="H202" s="5">
        <f>IF(D202+E202+F202&gt;Inddata!$C$31,Inddata!$C$31,D202+E202+F202)</f>
        <v>2.8074666666666679</v>
      </c>
      <c r="I202" s="5">
        <f>Inddata!$C$34</f>
        <v>0</v>
      </c>
      <c r="J202" s="5">
        <f>Inddata!$C$32+Inddata!$C$34</f>
        <v>4</v>
      </c>
      <c r="K202" s="5"/>
    </row>
    <row r="203" spans="1:11" x14ac:dyDescent="0.25">
      <c r="A203">
        <v>174</v>
      </c>
      <c r="C203" s="5">
        <f t="shared" si="6"/>
        <v>1.4993333333333316</v>
      </c>
      <c r="D203" s="5">
        <f>IF(Inddata!$C$35=0,0,IF(($D$30-C203*(1/Inddata!$C$35))&lt;0,0,($D$30-C203*(1/Inddata!$C$35))))</f>
        <v>2.8005333333333349</v>
      </c>
      <c r="E203" s="5">
        <v>0</v>
      </c>
      <c r="F203" s="5">
        <f>IF(Inddata!$C$31*Inddata!$C$35+Inddata!$C$33&gt;'Beregninger scenarie 1'!C203,0,F202+$F$27)</f>
        <v>0</v>
      </c>
      <c r="G203" s="5">
        <f t="shared" si="4"/>
        <v>3.4993333333333316</v>
      </c>
      <c r="H203" s="5">
        <f>IF(D203+E203+F203&gt;Inddata!$C$31,Inddata!$C$31,D203+E203+F203)</f>
        <v>2.8005333333333349</v>
      </c>
      <c r="I203" s="5">
        <f>Inddata!$C$34</f>
        <v>0</v>
      </c>
      <c r="J203" s="5">
        <f>Inddata!$C$32+Inddata!$C$34</f>
        <v>4</v>
      </c>
      <c r="K203" s="5"/>
    </row>
    <row r="204" spans="1:11" x14ac:dyDescent="0.25">
      <c r="A204">
        <v>175</v>
      </c>
      <c r="C204" s="5">
        <f t="shared" si="6"/>
        <v>1.5079999999999982</v>
      </c>
      <c r="D204" s="5">
        <f>IF(Inddata!$C$35=0,0,IF(($D$30-C204*(1/Inddata!$C$35))&lt;0,0,($D$30-C204*(1/Inddata!$C$35))))</f>
        <v>2.7936000000000014</v>
      </c>
      <c r="E204" s="5">
        <v>0</v>
      </c>
      <c r="F204" s="5">
        <f>IF(Inddata!$C$31*Inddata!$C$35+Inddata!$C$33&gt;'Beregninger scenarie 1'!C204,0,F203+$F$27)</f>
        <v>0</v>
      </c>
      <c r="G204" s="5">
        <f t="shared" si="4"/>
        <v>3.5079999999999982</v>
      </c>
      <c r="H204" s="5">
        <f>IF(D204+E204+F204&gt;Inddata!$C$31,Inddata!$C$31,D204+E204+F204)</f>
        <v>2.7936000000000014</v>
      </c>
      <c r="I204" s="5">
        <f>Inddata!$C$34</f>
        <v>0</v>
      </c>
      <c r="J204" s="5">
        <f>Inddata!$C$32+Inddata!$C$34</f>
        <v>4</v>
      </c>
      <c r="K204" s="5"/>
    </row>
    <row r="205" spans="1:11" x14ac:dyDescent="0.25">
      <c r="A205">
        <v>176</v>
      </c>
      <c r="C205" s="5">
        <f t="shared" si="6"/>
        <v>1.5166666666666648</v>
      </c>
      <c r="D205" s="5">
        <f>IF(Inddata!$C$35=0,0,IF(($D$30-C205*(1/Inddata!$C$35))&lt;0,0,($D$30-C205*(1/Inddata!$C$35))))</f>
        <v>2.786666666666668</v>
      </c>
      <c r="E205" s="5">
        <v>0</v>
      </c>
      <c r="F205" s="5">
        <f>IF(Inddata!$C$31*Inddata!$C$35+Inddata!$C$33&gt;'Beregninger scenarie 1'!C205,0,F204+$F$27)</f>
        <v>0</v>
      </c>
      <c r="G205" s="5">
        <f t="shared" si="4"/>
        <v>3.5166666666666648</v>
      </c>
      <c r="H205" s="5">
        <f>IF(D205+E205+F205&gt;Inddata!$C$31,Inddata!$C$31,D205+E205+F205)</f>
        <v>2.786666666666668</v>
      </c>
      <c r="I205" s="5">
        <f>Inddata!$C$34</f>
        <v>0</v>
      </c>
      <c r="J205" s="5">
        <f>Inddata!$C$32+Inddata!$C$34</f>
        <v>4</v>
      </c>
      <c r="K205" s="5"/>
    </row>
    <row r="206" spans="1:11" x14ac:dyDescent="0.25">
      <c r="A206">
        <v>177</v>
      </c>
      <c r="C206" s="5">
        <f t="shared" si="6"/>
        <v>1.5253333333333314</v>
      </c>
      <c r="D206" s="5">
        <f>IF(Inddata!$C$35=0,0,IF(($D$30-C206*(1/Inddata!$C$35))&lt;0,0,($D$30-C206*(1/Inddata!$C$35))))</f>
        <v>2.7797333333333345</v>
      </c>
      <c r="E206" s="5">
        <v>0</v>
      </c>
      <c r="F206" s="5">
        <f>IF(Inddata!$C$31*Inddata!$C$35+Inddata!$C$33&gt;'Beregninger scenarie 1'!C206,0,F205+$F$27)</f>
        <v>0</v>
      </c>
      <c r="G206" s="5">
        <f t="shared" si="4"/>
        <v>3.5253333333333314</v>
      </c>
      <c r="H206" s="5">
        <f>IF(D206+E206+F206&gt;Inddata!$C$31,Inddata!$C$31,D206+E206+F206)</f>
        <v>2.7797333333333345</v>
      </c>
      <c r="I206" s="5">
        <f>Inddata!$C$34</f>
        <v>0</v>
      </c>
      <c r="J206" s="5">
        <f>Inddata!$C$32+Inddata!$C$34</f>
        <v>4</v>
      </c>
      <c r="K206" s="5"/>
    </row>
    <row r="207" spans="1:11" x14ac:dyDescent="0.25">
      <c r="A207">
        <v>178</v>
      </c>
      <c r="C207" s="5">
        <f t="shared" si="6"/>
        <v>1.533999999999998</v>
      </c>
      <c r="D207" s="5">
        <f>IF(Inddata!$C$35=0,0,IF(($D$30-C207*(1/Inddata!$C$35))&lt;0,0,($D$30-C207*(1/Inddata!$C$35))))</f>
        <v>2.7728000000000015</v>
      </c>
      <c r="E207" s="5">
        <v>0</v>
      </c>
      <c r="F207" s="5">
        <f>IF(Inddata!$C$31*Inddata!$C$35+Inddata!$C$33&gt;'Beregninger scenarie 1'!C207,0,F206+$F$27)</f>
        <v>0</v>
      </c>
      <c r="G207" s="5">
        <f t="shared" si="4"/>
        <v>3.533999999999998</v>
      </c>
      <c r="H207" s="5">
        <f>IF(D207+E207+F207&gt;Inddata!$C$31,Inddata!$C$31,D207+E207+F207)</f>
        <v>2.7728000000000015</v>
      </c>
      <c r="I207" s="5">
        <f>Inddata!$C$34</f>
        <v>0</v>
      </c>
      <c r="J207" s="5">
        <f>Inddata!$C$32+Inddata!$C$34</f>
        <v>4</v>
      </c>
      <c r="K207" s="5"/>
    </row>
    <row r="208" spans="1:11" x14ac:dyDescent="0.25">
      <c r="A208">
        <v>179</v>
      </c>
      <c r="C208" s="5">
        <f t="shared" si="6"/>
        <v>1.5426666666666646</v>
      </c>
      <c r="D208" s="5">
        <f>IF(Inddata!$C$35=0,0,IF(($D$30-C208*(1/Inddata!$C$35))&lt;0,0,($D$30-C208*(1/Inddata!$C$35))))</f>
        <v>2.7658666666666685</v>
      </c>
      <c r="E208" s="5">
        <v>0</v>
      </c>
      <c r="F208" s="5">
        <f>IF(Inddata!$C$31*Inddata!$C$35+Inddata!$C$33&gt;'Beregninger scenarie 1'!C208,0,F207+$F$27)</f>
        <v>0</v>
      </c>
      <c r="G208" s="5">
        <f t="shared" si="4"/>
        <v>3.5426666666666646</v>
      </c>
      <c r="H208" s="5">
        <f>IF(D208+E208+F208&gt;Inddata!$C$31,Inddata!$C$31,D208+E208+F208)</f>
        <v>2.7658666666666685</v>
      </c>
      <c r="I208" s="5">
        <f>Inddata!$C$34</f>
        <v>0</v>
      </c>
      <c r="J208" s="5">
        <f>Inddata!$C$32+Inddata!$C$34</f>
        <v>4</v>
      </c>
      <c r="K208" s="5"/>
    </row>
    <row r="209" spans="1:11" x14ac:dyDescent="0.25">
      <c r="A209">
        <v>180</v>
      </c>
      <c r="C209" s="5">
        <f t="shared" si="6"/>
        <v>1.5513333333333312</v>
      </c>
      <c r="D209" s="5">
        <f>IF(Inddata!$C$35=0,0,IF(($D$30-C209*(1/Inddata!$C$35))&lt;0,0,($D$30-C209*(1/Inddata!$C$35))))</f>
        <v>2.758933333333335</v>
      </c>
      <c r="E209" s="5">
        <v>0</v>
      </c>
      <c r="F209" s="5">
        <f>IF(Inddata!$C$31*Inddata!$C$35+Inddata!$C$33&gt;'Beregninger scenarie 1'!C209,0,F208+$F$27)</f>
        <v>0</v>
      </c>
      <c r="G209" s="5">
        <f t="shared" si="4"/>
        <v>3.5513333333333312</v>
      </c>
      <c r="H209" s="5">
        <f>IF(D209+E209+F209&gt;Inddata!$C$31,Inddata!$C$31,D209+E209+F209)</f>
        <v>2.758933333333335</v>
      </c>
      <c r="I209" s="5">
        <f>Inddata!$C$34</f>
        <v>0</v>
      </c>
      <c r="J209" s="5">
        <f>Inddata!$C$32+Inddata!$C$34</f>
        <v>4</v>
      </c>
      <c r="K209" s="5"/>
    </row>
    <row r="210" spans="1:11" x14ac:dyDescent="0.25">
      <c r="A210">
        <v>181</v>
      </c>
      <c r="C210" s="5">
        <f t="shared" si="6"/>
        <v>1.5599999999999978</v>
      </c>
      <c r="D210" s="5">
        <f>IF(Inddata!$C$35=0,0,IF(($D$30-C210*(1/Inddata!$C$35))&lt;0,0,($D$30-C210*(1/Inddata!$C$35))))</f>
        <v>2.7520000000000016</v>
      </c>
      <c r="E210" s="5">
        <v>0</v>
      </c>
      <c r="F210" s="5">
        <f>IF(Inddata!$C$31*Inddata!$C$35+Inddata!$C$33&gt;'Beregninger scenarie 1'!C210,0,F209+$F$27)</f>
        <v>0</v>
      </c>
      <c r="G210" s="5">
        <f t="shared" si="4"/>
        <v>3.5599999999999978</v>
      </c>
      <c r="H210" s="5">
        <f>IF(D210+E210+F210&gt;Inddata!$C$31,Inddata!$C$31,D210+E210+F210)</f>
        <v>2.7520000000000016</v>
      </c>
      <c r="I210" s="5">
        <f>Inddata!$C$34</f>
        <v>0</v>
      </c>
      <c r="J210" s="5">
        <f>Inddata!$C$32+Inddata!$C$34</f>
        <v>4</v>
      </c>
      <c r="K210" s="5"/>
    </row>
    <row r="211" spans="1:11" x14ac:dyDescent="0.25">
      <c r="A211">
        <v>182</v>
      </c>
      <c r="C211" s="5">
        <f t="shared" si="6"/>
        <v>1.5686666666666644</v>
      </c>
      <c r="D211" s="5">
        <f>IF(Inddata!$C$35=0,0,IF(($D$30-C211*(1/Inddata!$C$35))&lt;0,0,($D$30-C211*(1/Inddata!$C$35))))</f>
        <v>2.7450666666666681</v>
      </c>
      <c r="E211" s="5">
        <v>0</v>
      </c>
      <c r="F211" s="5">
        <f>IF(Inddata!$C$31*Inddata!$C$35+Inddata!$C$33&gt;'Beregninger scenarie 1'!C211,0,F210+$F$27)</f>
        <v>0</v>
      </c>
      <c r="G211" s="5">
        <f t="shared" si="4"/>
        <v>3.5686666666666644</v>
      </c>
      <c r="H211" s="5">
        <f>IF(D211+E211+F211&gt;Inddata!$C$31,Inddata!$C$31,D211+E211+F211)</f>
        <v>2.7450666666666681</v>
      </c>
      <c r="I211" s="5">
        <f>Inddata!$C$34</f>
        <v>0</v>
      </c>
      <c r="J211" s="5">
        <f>Inddata!$C$32+Inddata!$C$34</f>
        <v>4</v>
      </c>
      <c r="K211" s="5"/>
    </row>
    <row r="212" spans="1:11" x14ac:dyDescent="0.25">
      <c r="A212">
        <v>183</v>
      </c>
      <c r="C212" s="5">
        <f t="shared" si="6"/>
        <v>1.577333333333331</v>
      </c>
      <c r="D212" s="5">
        <f>IF(Inddata!$C$35=0,0,IF(($D$30-C212*(1/Inddata!$C$35))&lt;0,0,($D$30-C212*(1/Inddata!$C$35))))</f>
        <v>2.7381333333333351</v>
      </c>
      <c r="E212" s="5">
        <v>0</v>
      </c>
      <c r="F212" s="5">
        <f>IF(Inddata!$C$31*Inddata!$C$35+Inddata!$C$33&gt;'Beregninger scenarie 1'!C212,0,F211+$F$27)</f>
        <v>0</v>
      </c>
      <c r="G212" s="5">
        <f t="shared" si="4"/>
        <v>3.577333333333331</v>
      </c>
      <c r="H212" s="5">
        <f>IF(D212+E212+F212&gt;Inddata!$C$31,Inddata!$C$31,D212+E212+F212)</f>
        <v>2.7381333333333351</v>
      </c>
      <c r="I212" s="5">
        <f>Inddata!$C$34</f>
        <v>0</v>
      </c>
      <c r="J212" s="5">
        <f>Inddata!$C$32+Inddata!$C$34</f>
        <v>4</v>
      </c>
      <c r="K212" s="5"/>
    </row>
    <row r="213" spans="1:11" x14ac:dyDescent="0.25">
      <c r="A213">
        <v>184</v>
      </c>
      <c r="C213" s="5">
        <f t="shared" si="6"/>
        <v>1.5859999999999976</v>
      </c>
      <c r="D213" s="5">
        <f>IF(Inddata!$C$35=0,0,IF(($D$30-C213*(1/Inddata!$C$35))&lt;0,0,($D$30-C213*(1/Inddata!$C$35))))</f>
        <v>2.7312000000000021</v>
      </c>
      <c r="E213" s="5">
        <v>0</v>
      </c>
      <c r="F213" s="5">
        <f>IF(Inddata!$C$31*Inddata!$C$35+Inddata!$C$33&gt;'Beregninger scenarie 1'!C213,0,F212+$F$27)</f>
        <v>0</v>
      </c>
      <c r="G213" s="5">
        <f t="shared" si="4"/>
        <v>3.5859999999999976</v>
      </c>
      <c r="H213" s="5">
        <f>IF(D213+E213+F213&gt;Inddata!$C$31,Inddata!$C$31,D213+E213+F213)</f>
        <v>2.7312000000000021</v>
      </c>
      <c r="I213" s="5">
        <f>Inddata!$C$34</f>
        <v>0</v>
      </c>
      <c r="J213" s="5">
        <f>Inddata!$C$32+Inddata!$C$34</f>
        <v>4</v>
      </c>
      <c r="K213" s="5"/>
    </row>
    <row r="214" spans="1:11" x14ac:dyDescent="0.25">
      <c r="A214">
        <v>185</v>
      </c>
      <c r="C214" s="5">
        <f t="shared" si="6"/>
        <v>1.5946666666666642</v>
      </c>
      <c r="D214" s="5">
        <f>IF(Inddata!$C$35=0,0,IF(($D$30-C214*(1/Inddata!$C$35))&lt;0,0,($D$30-C214*(1/Inddata!$C$35))))</f>
        <v>2.7242666666666686</v>
      </c>
      <c r="E214" s="5">
        <v>0</v>
      </c>
      <c r="F214" s="5">
        <f>IF(Inddata!$C$31*Inddata!$C$35+Inddata!$C$33&gt;'Beregninger scenarie 1'!C214,0,F213+$F$27)</f>
        <v>0</v>
      </c>
      <c r="G214" s="5">
        <f t="shared" si="4"/>
        <v>3.5946666666666642</v>
      </c>
      <c r="H214" s="5">
        <f>IF(D214+E214+F214&gt;Inddata!$C$31,Inddata!$C$31,D214+E214+F214)</f>
        <v>2.7242666666666686</v>
      </c>
      <c r="I214" s="5">
        <f>Inddata!$C$34</f>
        <v>0</v>
      </c>
      <c r="J214" s="5">
        <f>Inddata!$C$32+Inddata!$C$34</f>
        <v>4</v>
      </c>
      <c r="K214" s="5"/>
    </row>
    <row r="215" spans="1:11" x14ac:dyDescent="0.25">
      <c r="A215">
        <v>186</v>
      </c>
      <c r="C215" s="5">
        <f t="shared" si="6"/>
        <v>1.6033333333333308</v>
      </c>
      <c r="D215" s="5">
        <f>IF(Inddata!$C$35=0,0,IF(($D$30-C215*(1/Inddata!$C$35))&lt;0,0,($D$30-C215*(1/Inddata!$C$35))))</f>
        <v>2.7173333333333352</v>
      </c>
      <c r="E215" s="5">
        <v>0</v>
      </c>
      <c r="F215" s="5">
        <f>IF(Inddata!$C$31*Inddata!$C$35+Inddata!$C$33&gt;'Beregninger scenarie 1'!C215,0,F214+$F$27)</f>
        <v>0</v>
      </c>
      <c r="G215" s="5">
        <f t="shared" si="4"/>
        <v>3.6033333333333308</v>
      </c>
      <c r="H215" s="5">
        <f>IF(D215+E215+F215&gt;Inddata!$C$31,Inddata!$C$31,D215+E215+F215)</f>
        <v>2.7173333333333352</v>
      </c>
      <c r="I215" s="5">
        <f>Inddata!$C$34</f>
        <v>0</v>
      </c>
      <c r="J215" s="5">
        <f>Inddata!$C$32+Inddata!$C$34</f>
        <v>4</v>
      </c>
      <c r="K215" s="5"/>
    </row>
    <row r="216" spans="1:11" x14ac:dyDescent="0.25">
      <c r="A216">
        <v>187</v>
      </c>
      <c r="C216" s="5">
        <f t="shared" si="6"/>
        <v>1.6119999999999974</v>
      </c>
      <c r="D216" s="5">
        <f>IF(Inddata!$C$35=0,0,IF(($D$30-C216*(1/Inddata!$C$35))&lt;0,0,($D$30-C216*(1/Inddata!$C$35))))</f>
        <v>2.7104000000000017</v>
      </c>
      <c r="E216" s="5">
        <v>0</v>
      </c>
      <c r="F216" s="5">
        <f>IF(Inddata!$C$31*Inddata!$C$35+Inddata!$C$33&gt;'Beregninger scenarie 1'!C216,0,F215+$F$27)</f>
        <v>0</v>
      </c>
      <c r="G216" s="5">
        <f t="shared" si="4"/>
        <v>3.6119999999999974</v>
      </c>
      <c r="H216" s="5">
        <f>IF(D216+E216+F216&gt;Inddata!$C$31,Inddata!$C$31,D216+E216+F216)</f>
        <v>2.7104000000000017</v>
      </c>
      <c r="I216" s="5">
        <f>Inddata!$C$34</f>
        <v>0</v>
      </c>
      <c r="J216" s="5">
        <f>Inddata!$C$32+Inddata!$C$34</f>
        <v>4</v>
      </c>
      <c r="K216" s="5"/>
    </row>
    <row r="217" spans="1:11" x14ac:dyDescent="0.25">
      <c r="A217">
        <v>188</v>
      </c>
      <c r="C217" s="5">
        <f t="shared" si="6"/>
        <v>1.620666666666664</v>
      </c>
      <c r="D217" s="5">
        <f>IF(Inddata!$C$35=0,0,IF(($D$30-C217*(1/Inddata!$C$35))&lt;0,0,($D$30-C217*(1/Inddata!$C$35))))</f>
        <v>2.7034666666666687</v>
      </c>
      <c r="E217" s="5">
        <v>0</v>
      </c>
      <c r="F217" s="5">
        <f>IF(Inddata!$C$31*Inddata!$C$35+Inddata!$C$33&gt;'Beregninger scenarie 1'!C217,0,F216+$F$27)</f>
        <v>0</v>
      </c>
      <c r="G217" s="5">
        <f t="shared" si="4"/>
        <v>3.620666666666664</v>
      </c>
      <c r="H217" s="5">
        <f>IF(D217+E217+F217&gt;Inddata!$C$31,Inddata!$C$31,D217+E217+F217)</f>
        <v>2.7034666666666687</v>
      </c>
      <c r="I217" s="5">
        <f>Inddata!$C$34</f>
        <v>0</v>
      </c>
      <c r="J217" s="5">
        <f>Inddata!$C$32+Inddata!$C$34</f>
        <v>4</v>
      </c>
      <c r="K217" s="5"/>
    </row>
    <row r="218" spans="1:11" x14ac:dyDescent="0.25">
      <c r="A218">
        <v>189</v>
      </c>
      <c r="C218" s="5">
        <f t="shared" si="6"/>
        <v>1.6293333333333306</v>
      </c>
      <c r="D218" s="5">
        <f>IF(Inddata!$C$35=0,0,IF(($D$30-C218*(1/Inddata!$C$35))&lt;0,0,($D$30-C218*(1/Inddata!$C$35))))</f>
        <v>2.6965333333333357</v>
      </c>
      <c r="E218" s="5">
        <v>0</v>
      </c>
      <c r="F218" s="5">
        <f>IF(Inddata!$C$31*Inddata!$C$35+Inddata!$C$33&gt;'Beregninger scenarie 1'!C218,0,F217+$F$27)</f>
        <v>0</v>
      </c>
      <c r="G218" s="5">
        <f t="shared" si="4"/>
        <v>3.6293333333333306</v>
      </c>
      <c r="H218" s="5">
        <f>IF(D218+E218+F218&gt;Inddata!$C$31,Inddata!$C$31,D218+E218+F218)</f>
        <v>2.6965333333333357</v>
      </c>
      <c r="I218" s="5">
        <f>Inddata!$C$34</f>
        <v>0</v>
      </c>
      <c r="J218" s="5">
        <f>Inddata!$C$32+Inddata!$C$34</f>
        <v>4</v>
      </c>
      <c r="K218" s="5"/>
    </row>
    <row r="219" spans="1:11" x14ac:dyDescent="0.25">
      <c r="A219">
        <v>190</v>
      </c>
      <c r="C219" s="5">
        <f t="shared" si="6"/>
        <v>1.6379999999999972</v>
      </c>
      <c r="D219" s="5">
        <f>IF(Inddata!$C$35=0,0,IF(($D$30-C219*(1/Inddata!$C$35))&lt;0,0,($D$30-C219*(1/Inddata!$C$35))))</f>
        <v>2.6896000000000022</v>
      </c>
      <c r="E219" s="5">
        <v>0</v>
      </c>
      <c r="F219" s="5">
        <f>IF(Inddata!$C$31*Inddata!$C$35+Inddata!$C$33&gt;'Beregninger scenarie 1'!C219,0,F218+$F$27)</f>
        <v>0</v>
      </c>
      <c r="G219" s="5">
        <f t="shared" si="4"/>
        <v>3.6379999999999972</v>
      </c>
      <c r="H219" s="5">
        <f>IF(D219+E219+F219&gt;Inddata!$C$31,Inddata!$C$31,D219+E219+F219)</f>
        <v>2.6896000000000022</v>
      </c>
      <c r="I219" s="5">
        <f>Inddata!$C$34</f>
        <v>0</v>
      </c>
      <c r="J219" s="5">
        <f>Inddata!$C$32+Inddata!$C$34</f>
        <v>4</v>
      </c>
      <c r="K219" s="5"/>
    </row>
    <row r="220" spans="1:11" x14ac:dyDescent="0.25">
      <c r="A220">
        <v>191</v>
      </c>
      <c r="C220" s="5">
        <f t="shared" si="6"/>
        <v>1.6466666666666638</v>
      </c>
      <c r="D220" s="5">
        <f>IF(Inddata!$C$35=0,0,IF(($D$30-C220*(1/Inddata!$C$35))&lt;0,0,($D$30-C220*(1/Inddata!$C$35))))</f>
        <v>2.6826666666666688</v>
      </c>
      <c r="E220" s="5">
        <v>0</v>
      </c>
      <c r="F220" s="5">
        <f>IF(Inddata!$C$31*Inddata!$C$35+Inddata!$C$33&gt;'Beregninger scenarie 1'!C220,0,F219+$F$27)</f>
        <v>0</v>
      </c>
      <c r="G220" s="5">
        <f t="shared" si="4"/>
        <v>3.6466666666666638</v>
      </c>
      <c r="H220" s="5">
        <f>IF(D220+E220+F220&gt;Inddata!$C$31,Inddata!$C$31,D220+E220+F220)</f>
        <v>2.6826666666666688</v>
      </c>
      <c r="I220" s="5">
        <f>Inddata!$C$34</f>
        <v>0</v>
      </c>
      <c r="J220" s="5">
        <f>Inddata!$C$32+Inddata!$C$34</f>
        <v>4</v>
      </c>
      <c r="K220" s="5"/>
    </row>
    <row r="221" spans="1:11" x14ac:dyDescent="0.25">
      <c r="A221">
        <v>192</v>
      </c>
      <c r="C221" s="5">
        <f t="shared" si="6"/>
        <v>1.6553333333333304</v>
      </c>
      <c r="D221" s="5">
        <f>IF(Inddata!$C$35=0,0,IF(($D$30-C221*(1/Inddata!$C$35))&lt;0,0,($D$30-C221*(1/Inddata!$C$35))))</f>
        <v>2.6757333333333353</v>
      </c>
      <c r="E221" s="5">
        <v>0</v>
      </c>
      <c r="F221" s="5">
        <f>IF(Inddata!$C$31*Inddata!$C$35+Inddata!$C$33&gt;'Beregninger scenarie 1'!C221,0,F220+$F$27)</f>
        <v>0</v>
      </c>
      <c r="G221" s="5">
        <f t="shared" si="4"/>
        <v>3.6553333333333304</v>
      </c>
      <c r="H221" s="5">
        <f>IF(D221+E221+F221&gt;Inddata!$C$31,Inddata!$C$31,D221+E221+F221)</f>
        <v>2.6757333333333353</v>
      </c>
      <c r="I221" s="5">
        <f>Inddata!$C$34</f>
        <v>0</v>
      </c>
      <c r="J221" s="5">
        <f>Inddata!$C$32+Inddata!$C$34</f>
        <v>4</v>
      </c>
      <c r="K221" s="5"/>
    </row>
    <row r="222" spans="1:11" x14ac:dyDescent="0.25">
      <c r="A222">
        <v>193</v>
      </c>
      <c r="C222" s="5">
        <f t="shared" si="6"/>
        <v>1.663999999999997</v>
      </c>
      <c r="D222" s="5">
        <f>IF(Inddata!$C$35=0,0,IF(($D$30-C222*(1/Inddata!$C$35))&lt;0,0,($D$30-C222*(1/Inddata!$C$35))))</f>
        <v>2.6688000000000023</v>
      </c>
      <c r="E222" s="5">
        <v>0</v>
      </c>
      <c r="F222" s="5">
        <f>IF(Inddata!$C$31*Inddata!$C$35+Inddata!$C$33&gt;'Beregninger scenarie 1'!C222,0,F221+$F$27)</f>
        <v>0</v>
      </c>
      <c r="G222" s="5">
        <f t="shared" si="4"/>
        <v>3.663999999999997</v>
      </c>
      <c r="H222" s="5">
        <f>IF(D222+E222+F222&gt;Inddata!$C$31,Inddata!$C$31,D222+E222+F222)</f>
        <v>2.6688000000000023</v>
      </c>
      <c r="I222" s="5">
        <f>Inddata!$C$34</f>
        <v>0</v>
      </c>
      <c r="J222" s="5">
        <f>Inddata!$C$32+Inddata!$C$34</f>
        <v>4</v>
      </c>
      <c r="K222" s="5"/>
    </row>
    <row r="223" spans="1:11" x14ac:dyDescent="0.25">
      <c r="A223">
        <v>194</v>
      </c>
      <c r="C223" s="5">
        <f t="shared" si="6"/>
        <v>1.6726666666666636</v>
      </c>
      <c r="D223" s="5">
        <f>IF(Inddata!$C$35=0,0,IF(($D$30-C223*(1/Inddata!$C$35))&lt;0,0,($D$30-C223*(1/Inddata!$C$35))))</f>
        <v>2.6618666666666693</v>
      </c>
      <c r="E223" s="5">
        <v>0</v>
      </c>
      <c r="F223" s="5">
        <f>IF(Inddata!$C$31*Inddata!$C$35+Inddata!$C$33&gt;'Beregninger scenarie 1'!C223,0,F222+$F$27)</f>
        <v>0</v>
      </c>
      <c r="G223" s="5">
        <f t="shared" si="4"/>
        <v>3.6726666666666636</v>
      </c>
      <c r="H223" s="5">
        <f>IF(D223+E223+F223&gt;Inddata!$C$31,Inddata!$C$31,D223+E223+F223)</f>
        <v>2.6618666666666693</v>
      </c>
      <c r="I223" s="5">
        <f>Inddata!$C$34</f>
        <v>0</v>
      </c>
      <c r="J223" s="5">
        <f>Inddata!$C$32+Inddata!$C$34</f>
        <v>4</v>
      </c>
      <c r="K223" s="5"/>
    </row>
    <row r="224" spans="1:11" x14ac:dyDescent="0.25">
      <c r="A224">
        <v>195</v>
      </c>
      <c r="C224" s="5">
        <f t="shared" si="6"/>
        <v>1.6813333333333302</v>
      </c>
      <c r="D224" s="5">
        <f>IF(Inddata!$C$35=0,0,IF(($D$30-C224*(1/Inddata!$C$35))&lt;0,0,($D$30-C224*(1/Inddata!$C$35))))</f>
        <v>2.6549333333333358</v>
      </c>
      <c r="E224" s="5">
        <v>0</v>
      </c>
      <c r="F224" s="5">
        <f>IF(Inddata!$C$31*Inddata!$C$35+Inddata!$C$33&gt;'Beregninger scenarie 1'!C224,0,F223+$F$27)</f>
        <v>0</v>
      </c>
      <c r="G224" s="5">
        <f t="shared" ref="G224:G287" si="7">C224+2</f>
        <v>3.6813333333333302</v>
      </c>
      <c r="H224" s="5">
        <f>IF(D224+E224+F224&gt;Inddata!$C$31,Inddata!$C$31,D224+E224+F224)</f>
        <v>2.6549333333333358</v>
      </c>
      <c r="I224" s="5">
        <f>Inddata!$C$34</f>
        <v>0</v>
      </c>
      <c r="J224" s="5">
        <f>Inddata!$C$32+Inddata!$C$34</f>
        <v>4</v>
      </c>
      <c r="K224" s="5"/>
    </row>
    <row r="225" spans="1:11" x14ac:dyDescent="0.25">
      <c r="A225">
        <v>196</v>
      </c>
      <c r="C225" s="5">
        <f t="shared" si="6"/>
        <v>1.6899999999999968</v>
      </c>
      <c r="D225" s="5">
        <f>IF(Inddata!$C$35=0,0,IF(($D$30-C225*(1/Inddata!$C$35))&lt;0,0,($D$30-C225*(1/Inddata!$C$35))))</f>
        <v>2.6480000000000024</v>
      </c>
      <c r="E225" s="5">
        <v>0</v>
      </c>
      <c r="F225" s="5">
        <f>IF(Inddata!$C$31*Inddata!$C$35+Inddata!$C$33&gt;'Beregninger scenarie 1'!C225,0,F224+$F$27)</f>
        <v>0</v>
      </c>
      <c r="G225" s="5">
        <f t="shared" si="7"/>
        <v>3.6899999999999968</v>
      </c>
      <c r="H225" s="5">
        <f>IF(D225+E225+F225&gt;Inddata!$C$31,Inddata!$C$31,D225+E225+F225)</f>
        <v>2.6480000000000024</v>
      </c>
      <c r="I225" s="5">
        <f>Inddata!$C$34</f>
        <v>0</v>
      </c>
      <c r="J225" s="5">
        <f>Inddata!$C$32+Inddata!$C$34</f>
        <v>4</v>
      </c>
      <c r="K225" s="5"/>
    </row>
    <row r="226" spans="1:11" x14ac:dyDescent="0.25">
      <c r="A226">
        <v>197</v>
      </c>
      <c r="C226" s="5">
        <f t="shared" si="6"/>
        <v>1.6986666666666634</v>
      </c>
      <c r="D226" s="5">
        <f>IF(Inddata!$C$35=0,0,IF(($D$30-C226*(1/Inddata!$C$35))&lt;0,0,($D$30-C226*(1/Inddata!$C$35))))</f>
        <v>2.6410666666666689</v>
      </c>
      <c r="E226" s="5">
        <v>0</v>
      </c>
      <c r="F226" s="5">
        <f>IF(Inddata!$C$31*Inddata!$C$35+Inddata!$C$33&gt;'Beregninger scenarie 1'!C226,0,F225+$F$27)</f>
        <v>0</v>
      </c>
      <c r="G226" s="5">
        <f t="shared" si="7"/>
        <v>3.6986666666666634</v>
      </c>
      <c r="H226" s="5">
        <f>IF(D226+E226+F226&gt;Inddata!$C$31,Inddata!$C$31,D226+E226+F226)</f>
        <v>2.6410666666666689</v>
      </c>
      <c r="I226" s="5">
        <f>Inddata!$C$34</f>
        <v>0</v>
      </c>
      <c r="J226" s="5">
        <f>Inddata!$C$32+Inddata!$C$34</f>
        <v>4</v>
      </c>
      <c r="K226" s="5"/>
    </row>
    <row r="227" spans="1:11" x14ac:dyDescent="0.25">
      <c r="A227">
        <v>198</v>
      </c>
      <c r="C227" s="5">
        <f t="shared" si="6"/>
        <v>1.70733333333333</v>
      </c>
      <c r="D227" s="5">
        <f>IF(Inddata!$C$35=0,0,IF(($D$30-C227*(1/Inddata!$C$35))&lt;0,0,($D$30-C227*(1/Inddata!$C$35))))</f>
        <v>2.6341333333333359</v>
      </c>
      <c r="E227" s="5">
        <v>0</v>
      </c>
      <c r="F227" s="5">
        <f>IF(Inddata!$C$31*Inddata!$C$35+Inddata!$C$33&gt;'Beregninger scenarie 1'!C227,0,F226+$F$27)</f>
        <v>0</v>
      </c>
      <c r="G227" s="5">
        <f t="shared" si="7"/>
        <v>3.70733333333333</v>
      </c>
      <c r="H227" s="5">
        <f>IF(D227+E227+F227&gt;Inddata!$C$31,Inddata!$C$31,D227+E227+F227)</f>
        <v>2.6341333333333359</v>
      </c>
      <c r="I227" s="5">
        <f>Inddata!$C$34</f>
        <v>0</v>
      </c>
      <c r="J227" s="5">
        <f>Inddata!$C$32+Inddata!$C$34</f>
        <v>4</v>
      </c>
      <c r="K227" s="5"/>
    </row>
    <row r="228" spans="1:11" x14ac:dyDescent="0.25">
      <c r="A228">
        <v>199</v>
      </c>
      <c r="C228" s="5">
        <f t="shared" si="6"/>
        <v>1.7159999999999966</v>
      </c>
      <c r="D228" s="5">
        <f>IF(Inddata!$C$35=0,0,IF(($D$30-C228*(1/Inddata!$C$35))&lt;0,0,($D$30-C228*(1/Inddata!$C$35))))</f>
        <v>2.6272000000000029</v>
      </c>
      <c r="E228" s="5">
        <v>0</v>
      </c>
      <c r="F228" s="5">
        <f>IF(Inddata!$C$31*Inddata!$C$35+Inddata!$C$33&gt;'Beregninger scenarie 1'!C228,0,F227+$F$27)</f>
        <v>0</v>
      </c>
      <c r="G228" s="5">
        <f t="shared" si="7"/>
        <v>3.7159999999999966</v>
      </c>
      <c r="H228" s="5">
        <f>IF(D228+E228+F228&gt;Inddata!$C$31,Inddata!$C$31,D228+E228+F228)</f>
        <v>2.6272000000000029</v>
      </c>
      <c r="I228" s="5">
        <f>Inddata!$C$34</f>
        <v>0</v>
      </c>
      <c r="J228" s="5">
        <f>Inddata!$C$32+Inddata!$C$34</f>
        <v>4</v>
      </c>
      <c r="K228" s="5"/>
    </row>
    <row r="229" spans="1:11" x14ac:dyDescent="0.25">
      <c r="A229">
        <v>200</v>
      </c>
      <c r="C229" s="5">
        <f t="shared" si="6"/>
        <v>1.7246666666666632</v>
      </c>
      <c r="D229" s="5">
        <f>IF(Inddata!$C$35=0,0,IF(($D$30-C229*(1/Inddata!$C$35))&lt;0,0,($D$30-C229*(1/Inddata!$C$35))))</f>
        <v>2.6202666666666694</v>
      </c>
      <c r="E229" s="5">
        <v>0</v>
      </c>
      <c r="F229" s="5">
        <f>IF(Inddata!$C$31*Inddata!$C$35+Inddata!$C$33&gt;'Beregninger scenarie 1'!C229,0,F228+$F$27)</f>
        <v>0</v>
      </c>
      <c r="G229" s="5">
        <f t="shared" si="7"/>
        <v>3.7246666666666632</v>
      </c>
      <c r="H229" s="5">
        <f>IF(D229+E229+F229&gt;Inddata!$C$31,Inddata!$C$31,D229+E229+F229)</f>
        <v>2.6202666666666694</v>
      </c>
      <c r="I229" s="5">
        <f>Inddata!$C$34</f>
        <v>0</v>
      </c>
      <c r="J229" s="5">
        <f>Inddata!$C$32+Inddata!$C$34</f>
        <v>4</v>
      </c>
      <c r="K229" s="5"/>
    </row>
    <row r="230" spans="1:11" x14ac:dyDescent="0.25">
      <c r="A230">
        <v>201</v>
      </c>
      <c r="C230" s="5">
        <f t="shared" si="6"/>
        <v>1.7333333333333298</v>
      </c>
      <c r="D230" s="5">
        <f>IF(Inddata!$C$35=0,0,IF(($D$30-C230*(1/Inddata!$C$35))&lt;0,0,($D$30-C230*(1/Inddata!$C$35))))</f>
        <v>2.613333333333336</v>
      </c>
      <c r="E230" s="5">
        <v>0</v>
      </c>
      <c r="F230" s="5">
        <f>IF(Inddata!$C$31*Inddata!$C$35+Inddata!$C$33&gt;'Beregninger scenarie 1'!C230,0,F229+$F$27)</f>
        <v>0</v>
      </c>
      <c r="G230" s="5">
        <f t="shared" si="7"/>
        <v>3.7333333333333298</v>
      </c>
      <c r="H230" s="5">
        <f>IF(D230+E230+F230&gt;Inddata!$C$31,Inddata!$C$31,D230+E230+F230)</f>
        <v>2.613333333333336</v>
      </c>
      <c r="I230" s="5">
        <f>Inddata!$C$34</f>
        <v>0</v>
      </c>
      <c r="J230" s="5">
        <f>Inddata!$C$32+Inddata!$C$34</f>
        <v>4</v>
      </c>
      <c r="K230" s="5"/>
    </row>
    <row r="231" spans="1:11" x14ac:dyDescent="0.25">
      <c r="A231">
        <v>202</v>
      </c>
      <c r="C231" s="5">
        <f t="shared" si="6"/>
        <v>1.7419999999999964</v>
      </c>
      <c r="D231" s="5">
        <f>IF(Inddata!$C$35=0,0,IF(($D$30-C231*(1/Inddata!$C$35))&lt;0,0,($D$30-C231*(1/Inddata!$C$35))))</f>
        <v>2.6064000000000025</v>
      </c>
      <c r="E231" s="5">
        <v>0</v>
      </c>
      <c r="F231" s="5">
        <f>IF(Inddata!$C$31*Inddata!$C$35+Inddata!$C$33&gt;'Beregninger scenarie 1'!C231,0,F230+$F$27)</f>
        <v>0</v>
      </c>
      <c r="G231" s="5">
        <f t="shared" si="7"/>
        <v>3.7419999999999964</v>
      </c>
      <c r="H231" s="5">
        <f>IF(D231+E231+F231&gt;Inddata!$C$31,Inddata!$C$31,D231+E231+F231)</f>
        <v>2.6064000000000025</v>
      </c>
      <c r="I231" s="5">
        <f>Inddata!$C$34</f>
        <v>0</v>
      </c>
      <c r="J231" s="5">
        <f>Inddata!$C$32+Inddata!$C$34</f>
        <v>4</v>
      </c>
      <c r="K231" s="5"/>
    </row>
    <row r="232" spans="1:11" x14ac:dyDescent="0.25">
      <c r="A232">
        <v>203</v>
      </c>
      <c r="C232" s="5">
        <f t="shared" si="6"/>
        <v>1.750666666666663</v>
      </c>
      <c r="D232" s="5">
        <f>IF(Inddata!$C$35=0,0,IF(($D$30-C232*(1/Inddata!$C$35))&lt;0,0,($D$30-C232*(1/Inddata!$C$35))))</f>
        <v>2.5994666666666695</v>
      </c>
      <c r="E232" s="5">
        <v>0</v>
      </c>
      <c r="F232" s="5">
        <f>IF(Inddata!$C$31*Inddata!$C$35+Inddata!$C$33&gt;'Beregninger scenarie 1'!C232,0,F231+$F$27)</f>
        <v>0</v>
      </c>
      <c r="G232" s="5">
        <f t="shared" si="7"/>
        <v>3.750666666666663</v>
      </c>
      <c r="H232" s="5">
        <f>IF(D232+E232+F232&gt;Inddata!$C$31,Inddata!$C$31,D232+E232+F232)</f>
        <v>2.5994666666666695</v>
      </c>
      <c r="I232" s="5">
        <f>Inddata!$C$34</f>
        <v>0</v>
      </c>
      <c r="J232" s="5">
        <f>Inddata!$C$32+Inddata!$C$34</f>
        <v>4</v>
      </c>
      <c r="K232" s="5"/>
    </row>
    <row r="233" spans="1:11" x14ac:dyDescent="0.25">
      <c r="A233">
        <v>204</v>
      </c>
      <c r="C233" s="5">
        <f t="shared" si="6"/>
        <v>1.7593333333333296</v>
      </c>
      <c r="D233" s="5">
        <f>IF(Inddata!$C$35=0,0,IF(($D$30-C233*(1/Inddata!$C$35))&lt;0,0,($D$30-C233*(1/Inddata!$C$35))))</f>
        <v>2.5925333333333365</v>
      </c>
      <c r="E233" s="5">
        <v>0</v>
      </c>
      <c r="F233" s="5">
        <f>IF(Inddata!$C$31*Inddata!$C$35+Inddata!$C$33&gt;'Beregninger scenarie 1'!C233,0,F232+$F$27)</f>
        <v>0</v>
      </c>
      <c r="G233" s="5">
        <f t="shared" si="7"/>
        <v>3.7593333333333296</v>
      </c>
      <c r="H233" s="5">
        <f>IF(D233+E233+F233&gt;Inddata!$C$31,Inddata!$C$31,D233+E233+F233)</f>
        <v>2.5925333333333365</v>
      </c>
      <c r="I233" s="5">
        <f>Inddata!$C$34</f>
        <v>0</v>
      </c>
      <c r="J233" s="5">
        <f>Inddata!$C$32+Inddata!$C$34</f>
        <v>4</v>
      </c>
      <c r="K233" s="5"/>
    </row>
    <row r="234" spans="1:11" x14ac:dyDescent="0.25">
      <c r="A234">
        <v>205</v>
      </c>
      <c r="C234" s="5">
        <f t="shared" si="6"/>
        <v>1.7679999999999962</v>
      </c>
      <c r="D234" s="5">
        <f>IF(Inddata!$C$35=0,0,IF(($D$30-C234*(1/Inddata!$C$35))&lt;0,0,($D$30-C234*(1/Inddata!$C$35))))</f>
        <v>2.585600000000003</v>
      </c>
      <c r="E234" s="5">
        <v>0</v>
      </c>
      <c r="F234" s="5">
        <f>IF(Inddata!$C$31*Inddata!$C$35+Inddata!$C$33&gt;'Beregninger scenarie 1'!C234,0,F233+$F$27)</f>
        <v>0</v>
      </c>
      <c r="G234" s="5">
        <f t="shared" si="7"/>
        <v>3.7679999999999962</v>
      </c>
      <c r="H234" s="5">
        <f>IF(D234+E234+F234&gt;Inddata!$C$31,Inddata!$C$31,D234+E234+F234)</f>
        <v>2.585600000000003</v>
      </c>
      <c r="I234" s="5">
        <f>Inddata!$C$34</f>
        <v>0</v>
      </c>
      <c r="J234" s="5">
        <f>Inddata!$C$32+Inddata!$C$34</f>
        <v>4</v>
      </c>
      <c r="K234" s="5"/>
    </row>
    <row r="235" spans="1:11" x14ac:dyDescent="0.25">
      <c r="A235">
        <v>206</v>
      </c>
      <c r="C235" s="5">
        <f t="shared" si="6"/>
        <v>1.7766666666666628</v>
      </c>
      <c r="D235" s="5">
        <f>IF(Inddata!$C$35=0,0,IF(($D$30-C235*(1/Inddata!$C$35))&lt;0,0,($D$30-C235*(1/Inddata!$C$35))))</f>
        <v>2.5786666666666695</v>
      </c>
      <c r="E235" s="5">
        <v>0</v>
      </c>
      <c r="F235" s="5">
        <f>IF(Inddata!$C$31*Inddata!$C$35+Inddata!$C$33&gt;'Beregninger scenarie 1'!C235,0,F234+$F$27)</f>
        <v>0</v>
      </c>
      <c r="G235" s="5">
        <f t="shared" si="7"/>
        <v>3.7766666666666628</v>
      </c>
      <c r="H235" s="5">
        <f>IF(D235+E235+F235&gt;Inddata!$C$31,Inddata!$C$31,D235+E235+F235)</f>
        <v>2.5786666666666695</v>
      </c>
      <c r="I235" s="5">
        <f>Inddata!$C$34</f>
        <v>0</v>
      </c>
      <c r="J235" s="5">
        <f>Inddata!$C$32+Inddata!$C$34</f>
        <v>4</v>
      </c>
      <c r="K235" s="5"/>
    </row>
    <row r="236" spans="1:11" x14ac:dyDescent="0.25">
      <c r="A236">
        <v>207</v>
      </c>
      <c r="C236" s="5">
        <f t="shared" si="6"/>
        <v>1.7853333333333294</v>
      </c>
      <c r="D236" s="5">
        <f>IF(Inddata!$C$35=0,0,IF(($D$30-C236*(1/Inddata!$C$35))&lt;0,0,($D$30-C236*(1/Inddata!$C$35))))</f>
        <v>2.5717333333333361</v>
      </c>
      <c r="E236" s="5">
        <v>0</v>
      </c>
      <c r="F236" s="5">
        <f>IF(Inddata!$C$31*Inddata!$C$35+Inddata!$C$33&gt;'Beregninger scenarie 1'!C236,0,F235+$F$27)</f>
        <v>0</v>
      </c>
      <c r="G236" s="5">
        <f t="shared" si="7"/>
        <v>3.7853333333333294</v>
      </c>
      <c r="H236" s="5">
        <f>IF(D236+E236+F236&gt;Inddata!$C$31,Inddata!$C$31,D236+E236+F236)</f>
        <v>2.5717333333333361</v>
      </c>
      <c r="I236" s="5">
        <f>Inddata!$C$34</f>
        <v>0</v>
      </c>
      <c r="J236" s="5">
        <f>Inddata!$C$32+Inddata!$C$34</f>
        <v>4</v>
      </c>
      <c r="K236" s="5"/>
    </row>
    <row r="237" spans="1:11" x14ac:dyDescent="0.25">
      <c r="A237">
        <v>208</v>
      </c>
      <c r="C237" s="5">
        <f t="shared" si="6"/>
        <v>1.793999999999996</v>
      </c>
      <c r="D237" s="5">
        <f>IF(Inddata!$C$35=0,0,IF(($D$30-C237*(1/Inddata!$C$35))&lt;0,0,($D$30-C237*(1/Inddata!$C$35))))</f>
        <v>2.5648000000000031</v>
      </c>
      <c r="E237" s="5">
        <v>0</v>
      </c>
      <c r="F237" s="5">
        <f>IF(Inddata!$C$31*Inddata!$C$35+Inddata!$C$33&gt;'Beregninger scenarie 1'!C237,0,F236+$F$27)</f>
        <v>0</v>
      </c>
      <c r="G237" s="5">
        <f t="shared" si="7"/>
        <v>3.793999999999996</v>
      </c>
      <c r="H237" s="5">
        <f>IF(D237+E237+F237&gt;Inddata!$C$31,Inddata!$C$31,D237+E237+F237)</f>
        <v>2.5648000000000031</v>
      </c>
      <c r="I237" s="5">
        <f>Inddata!$C$34</f>
        <v>0</v>
      </c>
      <c r="J237" s="5">
        <f>Inddata!$C$32+Inddata!$C$34</f>
        <v>4</v>
      </c>
      <c r="K237" s="5"/>
    </row>
    <row r="238" spans="1:11" x14ac:dyDescent="0.25">
      <c r="A238">
        <v>209</v>
      </c>
      <c r="C238" s="5">
        <f t="shared" si="6"/>
        <v>1.8026666666666626</v>
      </c>
      <c r="D238" s="5">
        <f>IF(Inddata!$C$35=0,0,IF(($D$30-C238*(1/Inddata!$C$35))&lt;0,0,($D$30-C238*(1/Inddata!$C$35))))</f>
        <v>2.5578666666666701</v>
      </c>
      <c r="E238" s="5">
        <v>0</v>
      </c>
      <c r="F238" s="5">
        <f>IF(Inddata!$C$31*Inddata!$C$35+Inddata!$C$33&gt;'Beregninger scenarie 1'!C238,0,F237+$F$27)</f>
        <v>0</v>
      </c>
      <c r="G238" s="5">
        <f t="shared" si="7"/>
        <v>3.8026666666666626</v>
      </c>
      <c r="H238" s="5">
        <f>IF(D238+E238+F238&gt;Inddata!$C$31,Inddata!$C$31,D238+E238+F238)</f>
        <v>2.5578666666666701</v>
      </c>
      <c r="I238" s="5">
        <f>Inddata!$C$34</f>
        <v>0</v>
      </c>
      <c r="J238" s="5">
        <f>Inddata!$C$32+Inddata!$C$34</f>
        <v>4</v>
      </c>
      <c r="K238" s="5"/>
    </row>
    <row r="239" spans="1:11" x14ac:dyDescent="0.25">
      <c r="A239">
        <v>210</v>
      </c>
      <c r="C239" s="5">
        <f t="shared" si="6"/>
        <v>1.8113333333333292</v>
      </c>
      <c r="D239" s="5">
        <f>IF(Inddata!$C$35=0,0,IF(($D$30-C239*(1/Inddata!$C$35))&lt;0,0,($D$30-C239*(1/Inddata!$C$35))))</f>
        <v>2.5509333333333366</v>
      </c>
      <c r="E239" s="5">
        <v>0</v>
      </c>
      <c r="F239" s="5">
        <f>IF(Inddata!$C$31*Inddata!$C$35+Inddata!$C$33&gt;'Beregninger scenarie 1'!C239,0,F238+$F$27)</f>
        <v>0</v>
      </c>
      <c r="G239" s="5">
        <f t="shared" si="7"/>
        <v>3.8113333333333292</v>
      </c>
      <c r="H239" s="5">
        <f>IF(D239+E239+F239&gt;Inddata!$C$31,Inddata!$C$31,D239+E239+F239)</f>
        <v>2.5509333333333366</v>
      </c>
      <c r="I239" s="5">
        <f>Inddata!$C$34</f>
        <v>0</v>
      </c>
      <c r="J239" s="5">
        <f>Inddata!$C$32+Inddata!$C$34</f>
        <v>4</v>
      </c>
      <c r="K239" s="5"/>
    </row>
    <row r="240" spans="1:11" x14ac:dyDescent="0.25">
      <c r="A240">
        <v>211</v>
      </c>
      <c r="C240" s="5">
        <f t="shared" si="6"/>
        <v>1.8199999999999958</v>
      </c>
      <c r="D240" s="5">
        <f>IF(Inddata!$C$35=0,0,IF(($D$30-C240*(1/Inddata!$C$35))&lt;0,0,($D$30-C240*(1/Inddata!$C$35))))</f>
        <v>2.5440000000000031</v>
      </c>
      <c r="E240" s="5">
        <v>0</v>
      </c>
      <c r="F240" s="5">
        <f>IF(Inddata!$C$31*Inddata!$C$35+Inddata!$C$33&gt;'Beregninger scenarie 1'!C240,0,F239+$F$27)</f>
        <v>0</v>
      </c>
      <c r="G240" s="5">
        <f t="shared" si="7"/>
        <v>3.8199999999999958</v>
      </c>
      <c r="H240" s="5">
        <f>IF(D240+E240+F240&gt;Inddata!$C$31,Inddata!$C$31,D240+E240+F240)</f>
        <v>2.5440000000000031</v>
      </c>
      <c r="I240" s="5">
        <f>Inddata!$C$34</f>
        <v>0</v>
      </c>
      <c r="J240" s="5">
        <f>Inddata!$C$32+Inddata!$C$34</f>
        <v>4</v>
      </c>
      <c r="K240" s="5"/>
    </row>
    <row r="241" spans="1:11" x14ac:dyDescent="0.25">
      <c r="A241">
        <v>212</v>
      </c>
      <c r="C241" s="5">
        <f t="shared" si="6"/>
        <v>1.8286666666666624</v>
      </c>
      <c r="D241" s="5">
        <f>IF(Inddata!$C$35=0,0,IF(($D$30-C241*(1/Inddata!$C$35))&lt;0,0,($D$30-C241*(1/Inddata!$C$35))))</f>
        <v>2.5370666666666697</v>
      </c>
      <c r="E241" s="5">
        <v>0</v>
      </c>
      <c r="F241" s="5">
        <f>IF(Inddata!$C$31*Inddata!$C$35+Inddata!$C$33&gt;'Beregninger scenarie 1'!C241,0,F240+$F$27)</f>
        <v>0</v>
      </c>
      <c r="G241" s="5">
        <f t="shared" si="7"/>
        <v>3.8286666666666624</v>
      </c>
      <c r="H241" s="5">
        <f>IF(D241+E241+F241&gt;Inddata!$C$31,Inddata!$C$31,D241+E241+F241)</f>
        <v>2.5370666666666697</v>
      </c>
      <c r="I241" s="5">
        <f>Inddata!$C$34</f>
        <v>0</v>
      </c>
      <c r="J241" s="5">
        <f>Inddata!$C$32+Inddata!$C$34</f>
        <v>4</v>
      </c>
      <c r="K241" s="5"/>
    </row>
    <row r="242" spans="1:11" x14ac:dyDescent="0.25">
      <c r="A242">
        <v>213</v>
      </c>
      <c r="C242" s="5">
        <f t="shared" si="6"/>
        <v>1.837333333333329</v>
      </c>
      <c r="D242" s="5">
        <f>IF(Inddata!$C$35=0,0,IF(($D$30-C242*(1/Inddata!$C$35))&lt;0,0,($D$30-C242*(1/Inddata!$C$35))))</f>
        <v>2.5301333333333367</v>
      </c>
      <c r="E242" s="5">
        <v>0</v>
      </c>
      <c r="F242" s="5">
        <f>IF(Inddata!$C$31*Inddata!$C$35+Inddata!$C$33&gt;'Beregninger scenarie 1'!C242,0,F241+$F$27)</f>
        <v>0</v>
      </c>
      <c r="G242" s="5">
        <f t="shared" si="7"/>
        <v>3.837333333333329</v>
      </c>
      <c r="H242" s="5">
        <f>IF(D242+E242+F242&gt;Inddata!$C$31,Inddata!$C$31,D242+E242+F242)</f>
        <v>2.5301333333333367</v>
      </c>
      <c r="I242" s="5">
        <f>Inddata!$C$34</f>
        <v>0</v>
      </c>
      <c r="J242" s="5">
        <f>Inddata!$C$32+Inddata!$C$34</f>
        <v>4</v>
      </c>
      <c r="K242" s="5"/>
    </row>
    <row r="243" spans="1:11" x14ac:dyDescent="0.25">
      <c r="A243">
        <v>214</v>
      </c>
      <c r="C243" s="5">
        <f t="shared" si="6"/>
        <v>1.8459999999999956</v>
      </c>
      <c r="D243" s="5">
        <f>IF(Inddata!$C$35=0,0,IF(($D$30-C243*(1/Inddata!$C$35))&lt;0,0,($D$30-C243*(1/Inddata!$C$35))))</f>
        <v>2.5232000000000037</v>
      </c>
      <c r="E243" s="5">
        <v>0</v>
      </c>
      <c r="F243" s="5">
        <f>IF(Inddata!$C$31*Inddata!$C$35+Inddata!$C$33&gt;'Beregninger scenarie 1'!C243,0,F242+$F$27)</f>
        <v>0</v>
      </c>
      <c r="G243" s="5">
        <f t="shared" si="7"/>
        <v>3.8459999999999956</v>
      </c>
      <c r="H243" s="5">
        <f>IF(D243+E243+F243&gt;Inddata!$C$31,Inddata!$C$31,D243+E243+F243)</f>
        <v>2.5232000000000037</v>
      </c>
      <c r="I243" s="5">
        <f>Inddata!$C$34</f>
        <v>0</v>
      </c>
      <c r="J243" s="5">
        <f>Inddata!$C$32+Inddata!$C$34</f>
        <v>4</v>
      </c>
      <c r="K243" s="5"/>
    </row>
    <row r="244" spans="1:11" x14ac:dyDescent="0.25">
      <c r="A244">
        <v>215</v>
      </c>
      <c r="C244" s="5">
        <f t="shared" si="6"/>
        <v>1.8546666666666622</v>
      </c>
      <c r="D244" s="5">
        <f>IF(Inddata!$C$35=0,0,IF(($D$30-C244*(1/Inddata!$C$35))&lt;0,0,($D$30-C244*(1/Inddata!$C$35))))</f>
        <v>2.5162666666666702</v>
      </c>
      <c r="E244" s="5">
        <v>0</v>
      </c>
      <c r="F244" s="5">
        <f>IF(Inddata!$C$31*Inddata!$C$35+Inddata!$C$33&gt;'Beregninger scenarie 1'!C244,0,F243+$F$27)</f>
        <v>0</v>
      </c>
      <c r="G244" s="5">
        <f t="shared" si="7"/>
        <v>3.8546666666666622</v>
      </c>
      <c r="H244" s="5">
        <f>IF(D244+E244+F244&gt;Inddata!$C$31,Inddata!$C$31,D244+E244+F244)</f>
        <v>2.5162666666666702</v>
      </c>
      <c r="I244" s="5">
        <f>Inddata!$C$34</f>
        <v>0</v>
      </c>
      <c r="J244" s="5">
        <f>Inddata!$C$32+Inddata!$C$34</f>
        <v>4</v>
      </c>
      <c r="K244" s="5"/>
    </row>
    <row r="245" spans="1:11" x14ac:dyDescent="0.25">
      <c r="A245">
        <v>216</v>
      </c>
      <c r="C245" s="5">
        <f t="shared" ref="C245:C308" si="8">C244+$C$27</f>
        <v>1.8633333333333288</v>
      </c>
      <c r="D245" s="5">
        <f>IF(Inddata!$C$35=0,0,IF(($D$30-C245*(1/Inddata!$C$35))&lt;0,0,($D$30-C245*(1/Inddata!$C$35))))</f>
        <v>2.5093333333333367</v>
      </c>
      <c r="E245" s="5">
        <v>0</v>
      </c>
      <c r="F245" s="5">
        <f>IF(Inddata!$C$31*Inddata!$C$35+Inddata!$C$33&gt;'Beregninger scenarie 1'!C245,0,F244+$F$27)</f>
        <v>0</v>
      </c>
      <c r="G245" s="5">
        <f t="shared" si="7"/>
        <v>3.8633333333333288</v>
      </c>
      <c r="H245" s="5">
        <f>IF(D245+E245+F245&gt;Inddata!$C$31,Inddata!$C$31,D245+E245+F245)</f>
        <v>2.5093333333333367</v>
      </c>
      <c r="I245" s="5">
        <f>Inddata!$C$34</f>
        <v>0</v>
      </c>
      <c r="J245" s="5">
        <f>Inddata!$C$32+Inddata!$C$34</f>
        <v>4</v>
      </c>
      <c r="K245" s="5"/>
    </row>
    <row r="246" spans="1:11" x14ac:dyDescent="0.25">
      <c r="A246">
        <v>217</v>
      </c>
      <c r="C246" s="5">
        <f t="shared" si="8"/>
        <v>1.8719999999999954</v>
      </c>
      <c r="D246" s="5">
        <f>IF(Inddata!$C$35=0,0,IF(($D$30-C246*(1/Inddata!$C$35))&lt;0,0,($D$30-C246*(1/Inddata!$C$35))))</f>
        <v>2.5024000000000033</v>
      </c>
      <c r="E246" s="5">
        <v>0</v>
      </c>
      <c r="F246" s="5">
        <f>IF(Inddata!$C$31*Inddata!$C$35+Inddata!$C$33&gt;'Beregninger scenarie 1'!C246,0,F245+$F$27)</f>
        <v>0</v>
      </c>
      <c r="G246" s="5">
        <f t="shared" si="7"/>
        <v>3.8719999999999954</v>
      </c>
      <c r="H246" s="5">
        <f>IF(D246+E246+F246&gt;Inddata!$C$31,Inddata!$C$31,D246+E246+F246)</f>
        <v>2.5024000000000033</v>
      </c>
      <c r="I246" s="5">
        <f>Inddata!$C$34</f>
        <v>0</v>
      </c>
      <c r="J246" s="5">
        <f>Inddata!$C$32+Inddata!$C$34</f>
        <v>4</v>
      </c>
      <c r="K246" s="5"/>
    </row>
    <row r="247" spans="1:11" x14ac:dyDescent="0.25">
      <c r="A247">
        <v>218</v>
      </c>
      <c r="C247" s="5">
        <f t="shared" si="8"/>
        <v>1.880666666666662</v>
      </c>
      <c r="D247" s="5">
        <f>IF(Inddata!$C$35=0,0,IF(($D$30-C247*(1/Inddata!$C$35))&lt;0,0,($D$30-C247*(1/Inddata!$C$35))))</f>
        <v>2.4954666666666703</v>
      </c>
      <c r="E247" s="5">
        <v>0</v>
      </c>
      <c r="F247" s="5">
        <f>IF(Inddata!$C$31*Inddata!$C$35+Inddata!$C$33&gt;'Beregninger scenarie 1'!C247,0,F246+$F$27)</f>
        <v>0</v>
      </c>
      <c r="G247" s="5">
        <f t="shared" si="7"/>
        <v>3.880666666666662</v>
      </c>
      <c r="H247" s="5">
        <f>IF(D247+E247+F247&gt;Inddata!$C$31,Inddata!$C$31,D247+E247+F247)</f>
        <v>2.4954666666666703</v>
      </c>
      <c r="I247" s="5">
        <f>Inddata!$C$34</f>
        <v>0</v>
      </c>
      <c r="J247" s="5">
        <f>Inddata!$C$32+Inddata!$C$34</f>
        <v>4</v>
      </c>
      <c r="K247" s="5"/>
    </row>
    <row r="248" spans="1:11" x14ac:dyDescent="0.25">
      <c r="A248">
        <v>219</v>
      </c>
      <c r="C248" s="5">
        <f t="shared" si="8"/>
        <v>1.8893333333333286</v>
      </c>
      <c r="D248" s="5">
        <f>IF(Inddata!$C$35=0,0,IF(($D$30-C248*(1/Inddata!$C$35))&lt;0,0,($D$30-C248*(1/Inddata!$C$35))))</f>
        <v>2.4885333333333373</v>
      </c>
      <c r="E248" s="5">
        <v>0</v>
      </c>
      <c r="F248" s="5">
        <f>IF(Inddata!$C$31*Inddata!$C$35+Inddata!$C$33&gt;'Beregninger scenarie 1'!C248,0,F247+$F$27)</f>
        <v>0</v>
      </c>
      <c r="G248" s="5">
        <f t="shared" si="7"/>
        <v>3.8893333333333286</v>
      </c>
      <c r="H248" s="5">
        <f>IF(D248+E248+F248&gt;Inddata!$C$31,Inddata!$C$31,D248+E248+F248)</f>
        <v>2.4885333333333373</v>
      </c>
      <c r="I248" s="5">
        <f>Inddata!$C$34</f>
        <v>0</v>
      </c>
      <c r="J248" s="5">
        <f>Inddata!$C$32+Inddata!$C$34</f>
        <v>4</v>
      </c>
      <c r="K248" s="5"/>
    </row>
    <row r="249" spans="1:11" x14ac:dyDescent="0.25">
      <c r="A249">
        <v>220</v>
      </c>
      <c r="C249" s="5">
        <f t="shared" si="8"/>
        <v>1.8979999999999952</v>
      </c>
      <c r="D249" s="5">
        <f>IF(Inddata!$C$35=0,0,IF(($D$30-C249*(1/Inddata!$C$35))&lt;0,0,($D$30-C249*(1/Inddata!$C$35))))</f>
        <v>2.4816000000000038</v>
      </c>
      <c r="E249" s="5">
        <v>0</v>
      </c>
      <c r="F249" s="5">
        <f>IF(Inddata!$C$31*Inddata!$C$35+Inddata!$C$33&gt;'Beregninger scenarie 1'!C249,0,F248+$F$27)</f>
        <v>0</v>
      </c>
      <c r="G249" s="5">
        <f t="shared" si="7"/>
        <v>3.8979999999999952</v>
      </c>
      <c r="H249" s="5">
        <f>IF(D249+E249+F249&gt;Inddata!$C$31,Inddata!$C$31,D249+E249+F249)</f>
        <v>2.4816000000000038</v>
      </c>
      <c r="I249" s="5">
        <f>Inddata!$C$34</f>
        <v>0</v>
      </c>
      <c r="J249" s="5">
        <f>Inddata!$C$32+Inddata!$C$34</f>
        <v>4</v>
      </c>
      <c r="K249" s="5"/>
    </row>
    <row r="250" spans="1:11" x14ac:dyDescent="0.25">
      <c r="A250">
        <v>221</v>
      </c>
      <c r="C250" s="5">
        <f t="shared" si="8"/>
        <v>1.9066666666666618</v>
      </c>
      <c r="D250" s="5">
        <f>IF(Inddata!$C$35=0,0,IF(($D$30-C250*(1/Inddata!$C$35))&lt;0,0,($D$30-C250*(1/Inddata!$C$35))))</f>
        <v>2.4746666666666703</v>
      </c>
      <c r="E250" s="5">
        <v>0</v>
      </c>
      <c r="F250" s="5">
        <f>IF(Inddata!$C$31*Inddata!$C$35+Inddata!$C$33&gt;'Beregninger scenarie 1'!C250,0,F249+$F$27)</f>
        <v>0</v>
      </c>
      <c r="G250" s="5">
        <f t="shared" si="7"/>
        <v>3.9066666666666618</v>
      </c>
      <c r="H250" s="5">
        <f>IF(D250+E250+F250&gt;Inddata!$C$31,Inddata!$C$31,D250+E250+F250)</f>
        <v>2.4746666666666703</v>
      </c>
      <c r="I250" s="5">
        <f>Inddata!$C$34</f>
        <v>0</v>
      </c>
      <c r="J250" s="5">
        <f>Inddata!$C$32+Inddata!$C$34</f>
        <v>4</v>
      </c>
      <c r="K250" s="5"/>
    </row>
    <row r="251" spans="1:11" x14ac:dyDescent="0.25">
      <c r="A251">
        <v>222</v>
      </c>
      <c r="C251" s="5">
        <f t="shared" si="8"/>
        <v>1.9153333333333284</v>
      </c>
      <c r="D251" s="5">
        <f>IF(Inddata!$C$35=0,0,IF(($D$30-C251*(1/Inddata!$C$35))&lt;0,0,($D$30-C251*(1/Inddata!$C$35))))</f>
        <v>2.4677333333333369</v>
      </c>
      <c r="E251" s="5">
        <v>0</v>
      </c>
      <c r="F251" s="5">
        <f>IF(Inddata!$C$31*Inddata!$C$35+Inddata!$C$33&gt;'Beregninger scenarie 1'!C251,0,F250+$F$27)</f>
        <v>0</v>
      </c>
      <c r="G251" s="5">
        <f t="shared" si="7"/>
        <v>3.9153333333333284</v>
      </c>
      <c r="H251" s="5">
        <f>IF(D251+E251+F251&gt;Inddata!$C$31,Inddata!$C$31,D251+E251+F251)</f>
        <v>2.4677333333333369</v>
      </c>
      <c r="I251" s="5">
        <f>Inddata!$C$34</f>
        <v>0</v>
      </c>
      <c r="J251" s="5">
        <f>Inddata!$C$32+Inddata!$C$34</f>
        <v>4</v>
      </c>
      <c r="K251" s="5"/>
    </row>
    <row r="252" spans="1:11" x14ac:dyDescent="0.25">
      <c r="A252">
        <v>223</v>
      </c>
      <c r="C252" s="5">
        <f t="shared" si="8"/>
        <v>1.923999999999995</v>
      </c>
      <c r="D252" s="5">
        <f>IF(Inddata!$C$35=0,0,IF(($D$30-C252*(1/Inddata!$C$35))&lt;0,0,($D$30-C252*(1/Inddata!$C$35))))</f>
        <v>2.4608000000000039</v>
      </c>
      <c r="E252" s="5">
        <v>0</v>
      </c>
      <c r="F252" s="5">
        <f>IF(Inddata!$C$31*Inddata!$C$35+Inddata!$C$33&gt;'Beregninger scenarie 1'!C252,0,F251+$F$27)</f>
        <v>0</v>
      </c>
      <c r="G252" s="5">
        <f t="shared" si="7"/>
        <v>3.923999999999995</v>
      </c>
      <c r="H252" s="5">
        <f>IF(D252+E252+F252&gt;Inddata!$C$31,Inddata!$C$31,D252+E252+F252)</f>
        <v>2.4608000000000039</v>
      </c>
      <c r="I252" s="5">
        <f>Inddata!$C$34</f>
        <v>0</v>
      </c>
      <c r="J252" s="5">
        <f>Inddata!$C$32+Inddata!$C$34</f>
        <v>4</v>
      </c>
      <c r="K252" s="5"/>
    </row>
    <row r="253" spans="1:11" x14ac:dyDescent="0.25">
      <c r="A253">
        <v>224</v>
      </c>
      <c r="C253" s="5">
        <f t="shared" si="8"/>
        <v>1.9326666666666616</v>
      </c>
      <c r="D253" s="5">
        <f>IF(Inddata!$C$35=0,0,IF(($D$30-C253*(1/Inddata!$C$35))&lt;0,0,($D$30-C253*(1/Inddata!$C$35))))</f>
        <v>2.4538666666666709</v>
      </c>
      <c r="E253" s="5">
        <v>0</v>
      </c>
      <c r="F253" s="5">
        <f>IF(Inddata!$C$31*Inddata!$C$35+Inddata!$C$33&gt;'Beregninger scenarie 1'!C253,0,F252+$F$27)</f>
        <v>0</v>
      </c>
      <c r="G253" s="5">
        <f t="shared" si="7"/>
        <v>3.9326666666666616</v>
      </c>
      <c r="H253" s="5">
        <f>IF(D253+E253+F253&gt;Inddata!$C$31,Inddata!$C$31,D253+E253+F253)</f>
        <v>2.4538666666666709</v>
      </c>
      <c r="I253" s="5">
        <f>Inddata!$C$34</f>
        <v>0</v>
      </c>
      <c r="J253" s="5">
        <f>Inddata!$C$32+Inddata!$C$34</f>
        <v>4</v>
      </c>
      <c r="K253" s="5"/>
    </row>
    <row r="254" spans="1:11" x14ac:dyDescent="0.25">
      <c r="A254">
        <v>225</v>
      </c>
      <c r="C254" s="5">
        <f t="shared" si="8"/>
        <v>1.9413333333333282</v>
      </c>
      <c r="D254" s="5">
        <f>IF(Inddata!$C$35=0,0,IF(($D$30-C254*(1/Inddata!$C$35))&lt;0,0,($D$30-C254*(1/Inddata!$C$35))))</f>
        <v>2.4469333333333374</v>
      </c>
      <c r="E254" s="5">
        <v>0</v>
      </c>
      <c r="F254" s="5">
        <f>IF(Inddata!$C$31*Inddata!$C$35+Inddata!$C$33&gt;'Beregninger scenarie 1'!C254,0,F253+$F$27)</f>
        <v>0</v>
      </c>
      <c r="G254" s="5">
        <f t="shared" si="7"/>
        <v>3.9413333333333282</v>
      </c>
      <c r="H254" s="5">
        <f>IF(D254+E254+F254&gt;Inddata!$C$31,Inddata!$C$31,D254+E254+F254)</f>
        <v>2.4469333333333374</v>
      </c>
      <c r="I254" s="5">
        <f>Inddata!$C$34</f>
        <v>0</v>
      </c>
      <c r="J254" s="5">
        <f>Inddata!$C$32+Inddata!$C$34</f>
        <v>4</v>
      </c>
      <c r="K254" s="5"/>
    </row>
    <row r="255" spans="1:11" x14ac:dyDescent="0.25">
      <c r="A255">
        <v>226</v>
      </c>
      <c r="C255" s="5">
        <f t="shared" si="8"/>
        <v>1.9499999999999948</v>
      </c>
      <c r="D255" s="5">
        <f>IF(Inddata!$C$35=0,0,IF(($D$30-C255*(1/Inddata!$C$35))&lt;0,0,($D$30-C255*(1/Inddata!$C$35))))</f>
        <v>2.4400000000000039</v>
      </c>
      <c r="E255" s="5">
        <v>0</v>
      </c>
      <c r="F255" s="5">
        <f>IF(Inddata!$C$31*Inddata!$C$35+Inddata!$C$33&gt;'Beregninger scenarie 1'!C255,0,F254+$F$27)</f>
        <v>0</v>
      </c>
      <c r="G255" s="5">
        <f t="shared" si="7"/>
        <v>3.9499999999999948</v>
      </c>
      <c r="H255" s="5">
        <f>IF(D255+E255+F255&gt;Inddata!$C$31,Inddata!$C$31,D255+E255+F255)</f>
        <v>2.4400000000000039</v>
      </c>
      <c r="I255" s="5">
        <f>Inddata!$C$34</f>
        <v>0</v>
      </c>
      <c r="J255" s="5">
        <f>Inddata!$C$32+Inddata!$C$34</f>
        <v>4</v>
      </c>
      <c r="K255" s="5"/>
    </row>
    <row r="256" spans="1:11" x14ac:dyDescent="0.25">
      <c r="A256">
        <v>227</v>
      </c>
      <c r="C256" s="5">
        <f t="shared" si="8"/>
        <v>1.9586666666666614</v>
      </c>
      <c r="D256" s="5">
        <f>IF(Inddata!$C$35=0,0,IF(($D$30-C256*(1/Inddata!$C$35))&lt;0,0,($D$30-C256*(1/Inddata!$C$35))))</f>
        <v>2.4330666666666705</v>
      </c>
      <c r="E256" s="5">
        <v>0</v>
      </c>
      <c r="F256" s="5">
        <f>IF(Inddata!$C$31*Inddata!$C$35+Inddata!$C$33&gt;'Beregninger scenarie 1'!C256,0,F255+$F$27)</f>
        <v>0</v>
      </c>
      <c r="G256" s="5">
        <f t="shared" si="7"/>
        <v>3.9586666666666614</v>
      </c>
      <c r="H256" s="5">
        <f>IF(D256+E256+F256&gt;Inddata!$C$31,Inddata!$C$31,D256+E256+F256)</f>
        <v>2.4330666666666705</v>
      </c>
      <c r="I256" s="5">
        <f>Inddata!$C$34</f>
        <v>0</v>
      </c>
      <c r="J256" s="5">
        <f>Inddata!$C$32+Inddata!$C$34</f>
        <v>4</v>
      </c>
      <c r="K256" s="5"/>
    </row>
    <row r="257" spans="1:11" x14ac:dyDescent="0.25">
      <c r="A257">
        <v>228</v>
      </c>
      <c r="C257" s="5">
        <f t="shared" si="8"/>
        <v>1.967333333333328</v>
      </c>
      <c r="D257" s="5">
        <f>IF(Inddata!$C$35=0,0,IF(($D$30-C257*(1/Inddata!$C$35))&lt;0,0,($D$30-C257*(1/Inddata!$C$35))))</f>
        <v>2.4261333333333375</v>
      </c>
      <c r="E257" s="5">
        <v>0</v>
      </c>
      <c r="F257" s="5">
        <f>IF(Inddata!$C$31*Inddata!$C$35+Inddata!$C$33&gt;'Beregninger scenarie 1'!C257,0,F256+$F$27)</f>
        <v>0</v>
      </c>
      <c r="G257" s="5">
        <f t="shared" si="7"/>
        <v>3.967333333333328</v>
      </c>
      <c r="H257" s="5">
        <f>IF(D257+E257+F257&gt;Inddata!$C$31,Inddata!$C$31,D257+E257+F257)</f>
        <v>2.4261333333333375</v>
      </c>
      <c r="I257" s="5">
        <f>Inddata!$C$34</f>
        <v>0</v>
      </c>
      <c r="J257" s="5">
        <f>Inddata!$C$32+Inddata!$C$34</f>
        <v>4</v>
      </c>
      <c r="K257" s="5"/>
    </row>
    <row r="258" spans="1:11" x14ac:dyDescent="0.25">
      <c r="A258">
        <v>229</v>
      </c>
      <c r="C258" s="5">
        <f t="shared" si="8"/>
        <v>1.9759999999999946</v>
      </c>
      <c r="D258" s="5">
        <f>IF(Inddata!$C$35=0,0,IF(($D$30-C258*(1/Inddata!$C$35))&lt;0,0,($D$30-C258*(1/Inddata!$C$35))))</f>
        <v>2.4192000000000045</v>
      </c>
      <c r="E258" s="5">
        <v>0</v>
      </c>
      <c r="F258" s="5">
        <f>IF(Inddata!$C$31*Inddata!$C$35+Inddata!$C$33&gt;'Beregninger scenarie 1'!C258,0,F257+$F$27)</f>
        <v>0</v>
      </c>
      <c r="G258" s="5">
        <f t="shared" si="7"/>
        <v>3.9759999999999946</v>
      </c>
      <c r="H258" s="5">
        <f>IF(D258+E258+F258&gt;Inddata!$C$31,Inddata!$C$31,D258+E258+F258)</f>
        <v>2.4192000000000045</v>
      </c>
      <c r="I258" s="5">
        <f>Inddata!$C$34</f>
        <v>0</v>
      </c>
      <c r="J258" s="5">
        <f>Inddata!$C$32+Inddata!$C$34</f>
        <v>4</v>
      </c>
      <c r="K258" s="5"/>
    </row>
    <row r="259" spans="1:11" x14ac:dyDescent="0.25">
      <c r="A259">
        <v>230</v>
      </c>
      <c r="C259" s="5">
        <f t="shared" si="8"/>
        <v>1.9846666666666612</v>
      </c>
      <c r="D259" s="5">
        <f>IF(Inddata!$C$35=0,0,IF(($D$30-C259*(1/Inddata!$C$35))&lt;0,0,($D$30-C259*(1/Inddata!$C$35))))</f>
        <v>2.412266666666671</v>
      </c>
      <c r="E259" s="5">
        <v>0</v>
      </c>
      <c r="F259" s="5">
        <f>IF(Inddata!$C$31*Inddata!$C$35+Inddata!$C$33&gt;'Beregninger scenarie 1'!C259,0,F258+$F$27)</f>
        <v>0</v>
      </c>
      <c r="G259" s="5">
        <f t="shared" si="7"/>
        <v>3.9846666666666612</v>
      </c>
      <c r="H259" s="5">
        <f>IF(D259+E259+F259&gt;Inddata!$C$31,Inddata!$C$31,D259+E259+F259)</f>
        <v>2.412266666666671</v>
      </c>
      <c r="I259" s="5">
        <f>Inddata!$C$34</f>
        <v>0</v>
      </c>
      <c r="J259" s="5">
        <f>Inddata!$C$32+Inddata!$C$34</f>
        <v>4</v>
      </c>
      <c r="K259" s="5"/>
    </row>
    <row r="260" spans="1:11" x14ac:dyDescent="0.25">
      <c r="A260">
        <v>231</v>
      </c>
      <c r="C260" s="5">
        <f t="shared" si="8"/>
        <v>1.9933333333333279</v>
      </c>
      <c r="D260" s="5">
        <f>IF(Inddata!$C$35=0,0,IF(($D$30-C260*(1/Inddata!$C$35))&lt;0,0,($D$30-C260*(1/Inddata!$C$35))))</f>
        <v>2.4053333333333375</v>
      </c>
      <c r="E260" s="5">
        <v>0</v>
      </c>
      <c r="F260" s="5">
        <f>IF(Inddata!$C$31*Inddata!$C$35+Inddata!$C$33&gt;'Beregninger scenarie 1'!C260,0,F259+$F$27)</f>
        <v>0</v>
      </c>
      <c r="G260" s="5">
        <f t="shared" si="7"/>
        <v>3.9933333333333279</v>
      </c>
      <c r="H260" s="5">
        <f>IF(D260+E260+F260&gt;Inddata!$C$31,Inddata!$C$31,D260+E260+F260)</f>
        <v>2.4053333333333375</v>
      </c>
      <c r="I260" s="5">
        <f>Inddata!$C$34</f>
        <v>0</v>
      </c>
      <c r="J260" s="5">
        <f>Inddata!$C$32+Inddata!$C$34</f>
        <v>4</v>
      </c>
      <c r="K260" s="5"/>
    </row>
    <row r="261" spans="1:11" x14ac:dyDescent="0.25">
      <c r="A261">
        <v>232</v>
      </c>
      <c r="C261" s="5">
        <f t="shared" si="8"/>
        <v>2.0019999999999945</v>
      </c>
      <c r="D261" s="5">
        <f>IF(Inddata!$C$35=0,0,IF(($D$30-C261*(1/Inddata!$C$35))&lt;0,0,($D$30-C261*(1/Inddata!$C$35))))</f>
        <v>2.3984000000000041</v>
      </c>
      <c r="E261" s="5">
        <v>0</v>
      </c>
      <c r="F261" s="5">
        <f>IF(Inddata!$C$31*Inddata!$C$35+Inddata!$C$33&gt;'Beregninger scenarie 1'!C261,0,F260+$F$27)</f>
        <v>0</v>
      </c>
      <c r="G261" s="5">
        <f t="shared" si="7"/>
        <v>4.0019999999999945</v>
      </c>
      <c r="H261" s="5">
        <f>IF(D261+E261+F261&gt;Inddata!$C$31,Inddata!$C$31,D261+E261+F261)</f>
        <v>2.3984000000000041</v>
      </c>
      <c r="I261" s="5">
        <f>Inddata!$C$34</f>
        <v>0</v>
      </c>
      <c r="J261" s="5">
        <f>Inddata!$C$32+Inddata!$C$34</f>
        <v>4</v>
      </c>
      <c r="K261" s="5"/>
    </row>
    <row r="262" spans="1:11" x14ac:dyDescent="0.25">
      <c r="A262">
        <v>233</v>
      </c>
      <c r="C262" s="5">
        <f t="shared" si="8"/>
        <v>2.0106666666666611</v>
      </c>
      <c r="D262" s="5">
        <f>IF(Inddata!$C$35=0,0,IF(($D$30-C262*(1/Inddata!$C$35))&lt;0,0,($D$30-C262*(1/Inddata!$C$35))))</f>
        <v>2.3914666666666711</v>
      </c>
      <c r="E262" s="5">
        <v>0</v>
      </c>
      <c r="F262" s="5">
        <f>IF(Inddata!$C$31*Inddata!$C$35+Inddata!$C$33&gt;'Beregninger scenarie 1'!C262,0,F261+$F$27)</f>
        <v>0</v>
      </c>
      <c r="G262" s="5">
        <f t="shared" si="7"/>
        <v>4.0106666666666611</v>
      </c>
      <c r="H262" s="5">
        <f>IF(D262+E262+F262&gt;Inddata!$C$31,Inddata!$C$31,D262+E262+F262)</f>
        <v>2.3914666666666711</v>
      </c>
      <c r="I262" s="5">
        <f>Inddata!$C$34</f>
        <v>0</v>
      </c>
      <c r="J262" s="5">
        <f>Inddata!$C$32+Inddata!$C$34</f>
        <v>4</v>
      </c>
      <c r="K262" s="5"/>
    </row>
    <row r="263" spans="1:11" x14ac:dyDescent="0.25">
      <c r="A263">
        <v>234</v>
      </c>
      <c r="C263" s="5">
        <f t="shared" si="8"/>
        <v>2.0193333333333277</v>
      </c>
      <c r="D263" s="5">
        <f>IF(Inddata!$C$35=0,0,IF(($D$30-C263*(1/Inddata!$C$35))&lt;0,0,($D$30-C263*(1/Inddata!$C$35))))</f>
        <v>2.3845333333333381</v>
      </c>
      <c r="E263" s="5">
        <v>0</v>
      </c>
      <c r="F263" s="5">
        <f>IF(Inddata!$C$31*Inddata!$C$35+Inddata!$C$33&gt;'Beregninger scenarie 1'!C263,0,F262+$F$27)</f>
        <v>0</v>
      </c>
      <c r="G263" s="5">
        <f t="shared" si="7"/>
        <v>4.0193333333333277</v>
      </c>
      <c r="H263" s="5">
        <f>IF(D263+E263+F263&gt;Inddata!$C$31,Inddata!$C$31,D263+E263+F263)</f>
        <v>2.3845333333333381</v>
      </c>
      <c r="I263" s="5">
        <f>Inddata!$C$34</f>
        <v>0</v>
      </c>
      <c r="J263" s="5">
        <f>Inddata!$C$32+Inddata!$C$34</f>
        <v>4</v>
      </c>
      <c r="K263" s="5"/>
    </row>
    <row r="264" spans="1:11" x14ac:dyDescent="0.25">
      <c r="A264">
        <v>235</v>
      </c>
      <c r="C264" s="5">
        <f t="shared" si="8"/>
        <v>2.0279999999999943</v>
      </c>
      <c r="D264" s="5">
        <f>IF(Inddata!$C$35=0,0,IF(($D$30-C264*(1/Inddata!$C$35))&lt;0,0,($D$30-C264*(1/Inddata!$C$35))))</f>
        <v>2.3776000000000046</v>
      </c>
      <c r="E264" s="5">
        <v>0</v>
      </c>
      <c r="F264" s="5">
        <f>IF(Inddata!$C$31*Inddata!$C$35+Inddata!$C$33&gt;'Beregninger scenarie 1'!C264,0,F263+$F$27)</f>
        <v>0</v>
      </c>
      <c r="G264" s="5">
        <f t="shared" si="7"/>
        <v>4.0279999999999943</v>
      </c>
      <c r="H264" s="5">
        <f>IF(D264+E264+F264&gt;Inddata!$C$31,Inddata!$C$31,D264+E264+F264)</f>
        <v>2.3776000000000046</v>
      </c>
      <c r="I264" s="5">
        <f>Inddata!$C$34</f>
        <v>0</v>
      </c>
      <c r="J264" s="5">
        <f>Inddata!$C$32+Inddata!$C$34</f>
        <v>4</v>
      </c>
      <c r="K264" s="5"/>
    </row>
    <row r="265" spans="1:11" x14ac:dyDescent="0.25">
      <c r="A265">
        <v>236</v>
      </c>
      <c r="C265" s="5">
        <f t="shared" si="8"/>
        <v>2.0366666666666609</v>
      </c>
      <c r="D265" s="5">
        <f>IF(Inddata!$C$35=0,0,IF(($D$30-C265*(1/Inddata!$C$35))&lt;0,0,($D$30-C265*(1/Inddata!$C$35))))</f>
        <v>2.3706666666666711</v>
      </c>
      <c r="E265" s="5">
        <v>0</v>
      </c>
      <c r="F265" s="5">
        <f>IF(Inddata!$C$31*Inddata!$C$35+Inddata!$C$33&gt;'Beregninger scenarie 1'!C265,0,F264+$F$27)</f>
        <v>0</v>
      </c>
      <c r="G265" s="5">
        <f t="shared" si="7"/>
        <v>4.0366666666666609</v>
      </c>
      <c r="H265" s="5">
        <f>IF(D265+E265+F265&gt;Inddata!$C$31,Inddata!$C$31,D265+E265+F265)</f>
        <v>2.3706666666666711</v>
      </c>
      <c r="I265" s="5">
        <f>Inddata!$C$34</f>
        <v>0</v>
      </c>
      <c r="J265" s="5">
        <f>Inddata!$C$32+Inddata!$C$34</f>
        <v>4</v>
      </c>
      <c r="K265" s="5"/>
    </row>
    <row r="266" spans="1:11" x14ac:dyDescent="0.25">
      <c r="A266">
        <v>237</v>
      </c>
      <c r="C266" s="5">
        <f t="shared" si="8"/>
        <v>2.0453333333333275</v>
      </c>
      <c r="D266" s="5">
        <f>IF(Inddata!$C$35=0,0,IF(($D$30-C266*(1/Inddata!$C$35))&lt;0,0,($D$30-C266*(1/Inddata!$C$35))))</f>
        <v>2.3637333333333377</v>
      </c>
      <c r="E266" s="5">
        <v>0</v>
      </c>
      <c r="F266" s="5">
        <f>IF(Inddata!$C$31*Inddata!$C$35+Inddata!$C$33&gt;'Beregninger scenarie 1'!C266,0,F265+$F$27)</f>
        <v>0</v>
      </c>
      <c r="G266" s="5">
        <f t="shared" si="7"/>
        <v>4.0453333333333275</v>
      </c>
      <c r="H266" s="5">
        <f>IF(D266+E266+F266&gt;Inddata!$C$31,Inddata!$C$31,D266+E266+F266)</f>
        <v>2.3637333333333377</v>
      </c>
      <c r="I266" s="5">
        <f>Inddata!$C$34</f>
        <v>0</v>
      </c>
      <c r="J266" s="5">
        <f>Inddata!$C$32+Inddata!$C$34</f>
        <v>4</v>
      </c>
      <c r="K266" s="5"/>
    </row>
    <row r="267" spans="1:11" x14ac:dyDescent="0.25">
      <c r="A267">
        <v>238</v>
      </c>
      <c r="C267" s="5">
        <f t="shared" si="8"/>
        <v>2.0539999999999941</v>
      </c>
      <c r="D267" s="5">
        <f>IF(Inddata!$C$35=0,0,IF(($D$30-C267*(1/Inddata!$C$35))&lt;0,0,($D$30-C267*(1/Inddata!$C$35))))</f>
        <v>2.3568000000000047</v>
      </c>
      <c r="E267" s="5">
        <v>0</v>
      </c>
      <c r="F267" s="5">
        <f>IF(Inddata!$C$31*Inddata!$C$35+Inddata!$C$33&gt;'Beregninger scenarie 1'!C267,0,F266+$F$27)</f>
        <v>0</v>
      </c>
      <c r="G267" s="5">
        <f t="shared" si="7"/>
        <v>4.0539999999999941</v>
      </c>
      <c r="H267" s="5">
        <f>IF(D267+E267+F267&gt;Inddata!$C$31,Inddata!$C$31,D267+E267+F267)</f>
        <v>2.3568000000000047</v>
      </c>
      <c r="I267" s="5">
        <f>Inddata!$C$34</f>
        <v>0</v>
      </c>
      <c r="J267" s="5">
        <f>Inddata!$C$32+Inddata!$C$34</f>
        <v>4</v>
      </c>
      <c r="K267" s="5"/>
    </row>
    <row r="268" spans="1:11" x14ac:dyDescent="0.25">
      <c r="A268">
        <v>239</v>
      </c>
      <c r="C268" s="5">
        <f t="shared" si="8"/>
        <v>2.0626666666666607</v>
      </c>
      <c r="D268" s="5">
        <f>IF(Inddata!$C$35=0,0,IF(($D$30-C268*(1/Inddata!$C$35))&lt;0,0,($D$30-C268*(1/Inddata!$C$35))))</f>
        <v>2.3498666666666717</v>
      </c>
      <c r="E268" s="5">
        <v>0</v>
      </c>
      <c r="F268" s="5">
        <f>IF(Inddata!$C$31*Inddata!$C$35+Inddata!$C$33&gt;'Beregninger scenarie 1'!C268,0,F267+$F$27)</f>
        <v>0</v>
      </c>
      <c r="G268" s="5">
        <f t="shared" si="7"/>
        <v>4.0626666666666607</v>
      </c>
      <c r="H268" s="5">
        <f>IF(D268+E268+F268&gt;Inddata!$C$31,Inddata!$C$31,D268+E268+F268)</f>
        <v>2.3498666666666717</v>
      </c>
      <c r="I268" s="5">
        <f>Inddata!$C$34</f>
        <v>0</v>
      </c>
      <c r="J268" s="5">
        <f>Inddata!$C$32+Inddata!$C$34</f>
        <v>4</v>
      </c>
      <c r="K268" s="5"/>
    </row>
    <row r="269" spans="1:11" x14ac:dyDescent="0.25">
      <c r="A269">
        <v>240</v>
      </c>
      <c r="C269" s="5">
        <f t="shared" si="8"/>
        <v>2.0713333333333273</v>
      </c>
      <c r="D269" s="5">
        <f>IF(Inddata!$C$35=0,0,IF(($D$30-C269*(1/Inddata!$C$35))&lt;0,0,($D$30-C269*(1/Inddata!$C$35))))</f>
        <v>2.3429333333333382</v>
      </c>
      <c r="E269" s="5">
        <v>0</v>
      </c>
      <c r="F269" s="5">
        <f>IF(Inddata!$C$31*Inddata!$C$35+Inddata!$C$33&gt;'Beregninger scenarie 1'!C269,0,F268+$F$27)</f>
        <v>0</v>
      </c>
      <c r="G269" s="5">
        <f t="shared" si="7"/>
        <v>4.0713333333333273</v>
      </c>
      <c r="H269" s="5">
        <f>IF(D269+E269+F269&gt;Inddata!$C$31,Inddata!$C$31,D269+E269+F269)</f>
        <v>2.3429333333333382</v>
      </c>
      <c r="I269" s="5">
        <f>Inddata!$C$34</f>
        <v>0</v>
      </c>
      <c r="J269" s="5">
        <f>Inddata!$C$32+Inddata!$C$34</f>
        <v>4</v>
      </c>
      <c r="K269" s="5"/>
    </row>
    <row r="270" spans="1:11" x14ac:dyDescent="0.25">
      <c r="A270">
        <v>241</v>
      </c>
      <c r="C270" s="5">
        <f t="shared" si="8"/>
        <v>2.0799999999999939</v>
      </c>
      <c r="D270" s="5">
        <f>IF(Inddata!$C$35=0,0,IF(($D$30-C270*(1/Inddata!$C$35))&lt;0,0,($D$30-C270*(1/Inddata!$C$35))))</f>
        <v>2.3360000000000047</v>
      </c>
      <c r="E270" s="5">
        <v>0</v>
      </c>
      <c r="F270" s="5">
        <f>IF(Inddata!$C$31*Inddata!$C$35+Inddata!$C$33&gt;'Beregninger scenarie 1'!C270,0,F269+$F$27)</f>
        <v>0</v>
      </c>
      <c r="G270" s="5">
        <f t="shared" si="7"/>
        <v>4.0799999999999939</v>
      </c>
      <c r="H270" s="5">
        <f>IF(D270+E270+F270&gt;Inddata!$C$31,Inddata!$C$31,D270+E270+F270)</f>
        <v>2.3360000000000047</v>
      </c>
      <c r="I270" s="5">
        <f>Inddata!$C$34</f>
        <v>0</v>
      </c>
      <c r="J270" s="5">
        <f>Inddata!$C$32+Inddata!$C$34</f>
        <v>4</v>
      </c>
      <c r="K270" s="5"/>
    </row>
    <row r="271" spans="1:11" x14ac:dyDescent="0.25">
      <c r="A271">
        <v>242</v>
      </c>
      <c r="C271" s="5">
        <f t="shared" si="8"/>
        <v>2.0886666666666605</v>
      </c>
      <c r="D271" s="5">
        <f>IF(Inddata!$C$35=0,0,IF(($D$30-C271*(1/Inddata!$C$35))&lt;0,0,($D$30-C271*(1/Inddata!$C$35))))</f>
        <v>2.3290666666666713</v>
      </c>
      <c r="E271" s="5">
        <v>0</v>
      </c>
      <c r="F271" s="5">
        <f>IF(Inddata!$C$31*Inddata!$C$35+Inddata!$C$33&gt;'Beregninger scenarie 1'!C271,0,F270+$F$27)</f>
        <v>0</v>
      </c>
      <c r="G271" s="5">
        <f t="shared" si="7"/>
        <v>4.0886666666666605</v>
      </c>
      <c r="H271" s="5">
        <f>IF(D271+E271+F271&gt;Inddata!$C$31,Inddata!$C$31,D271+E271+F271)</f>
        <v>2.3290666666666713</v>
      </c>
      <c r="I271" s="5">
        <f>Inddata!$C$34</f>
        <v>0</v>
      </c>
      <c r="J271" s="5">
        <f>Inddata!$C$32+Inddata!$C$34</f>
        <v>4</v>
      </c>
      <c r="K271" s="5"/>
    </row>
    <row r="272" spans="1:11" x14ac:dyDescent="0.25">
      <c r="A272">
        <v>243</v>
      </c>
      <c r="C272" s="5">
        <f t="shared" si="8"/>
        <v>2.0973333333333271</v>
      </c>
      <c r="D272" s="5">
        <f>IF(Inddata!$C$35=0,0,IF(($D$30-C272*(1/Inddata!$C$35))&lt;0,0,($D$30-C272*(1/Inddata!$C$35))))</f>
        <v>2.3221333333333383</v>
      </c>
      <c r="E272" s="5">
        <v>0</v>
      </c>
      <c r="F272" s="5">
        <f>IF(Inddata!$C$31*Inddata!$C$35+Inddata!$C$33&gt;'Beregninger scenarie 1'!C272,0,F271+$F$27)</f>
        <v>0</v>
      </c>
      <c r="G272" s="5">
        <f t="shared" si="7"/>
        <v>4.0973333333333271</v>
      </c>
      <c r="H272" s="5">
        <f>IF(D272+E272+F272&gt;Inddata!$C$31,Inddata!$C$31,D272+E272+F272)</f>
        <v>2.3221333333333383</v>
      </c>
      <c r="I272" s="5">
        <f>Inddata!$C$34</f>
        <v>0</v>
      </c>
      <c r="J272" s="5">
        <f>Inddata!$C$32+Inddata!$C$34</f>
        <v>4</v>
      </c>
      <c r="K272" s="5"/>
    </row>
    <row r="273" spans="1:11" x14ac:dyDescent="0.25">
      <c r="A273">
        <v>244</v>
      </c>
      <c r="C273" s="5">
        <f t="shared" si="8"/>
        <v>2.1059999999999937</v>
      </c>
      <c r="D273" s="5">
        <f>IF(Inddata!$C$35=0,0,IF(($D$30-C273*(1/Inddata!$C$35))&lt;0,0,($D$30-C273*(1/Inddata!$C$35))))</f>
        <v>2.3152000000000053</v>
      </c>
      <c r="E273" s="5">
        <v>0</v>
      </c>
      <c r="F273" s="5">
        <f>IF(Inddata!$C$31*Inddata!$C$35+Inddata!$C$33&gt;'Beregninger scenarie 1'!C273,0,F272+$F$27)</f>
        <v>0</v>
      </c>
      <c r="G273" s="5">
        <f t="shared" si="7"/>
        <v>4.1059999999999937</v>
      </c>
      <c r="H273" s="5">
        <f>IF(D273+E273+F273&gt;Inddata!$C$31,Inddata!$C$31,D273+E273+F273)</f>
        <v>2.3152000000000053</v>
      </c>
      <c r="I273" s="5">
        <f>Inddata!$C$34</f>
        <v>0</v>
      </c>
      <c r="J273" s="5">
        <f>Inddata!$C$32+Inddata!$C$34</f>
        <v>4</v>
      </c>
      <c r="K273" s="5"/>
    </row>
    <row r="274" spans="1:11" x14ac:dyDescent="0.25">
      <c r="A274">
        <v>245</v>
      </c>
      <c r="C274" s="5">
        <f t="shared" si="8"/>
        <v>2.1146666666666603</v>
      </c>
      <c r="D274" s="5">
        <f>IF(Inddata!$C$35=0,0,IF(($D$30-C274*(1/Inddata!$C$35))&lt;0,0,($D$30-C274*(1/Inddata!$C$35))))</f>
        <v>2.3082666666666718</v>
      </c>
      <c r="E274" s="5">
        <v>0</v>
      </c>
      <c r="F274" s="5">
        <f>IF(Inddata!$C$31*Inddata!$C$35+Inddata!$C$33&gt;'Beregninger scenarie 1'!C274,0,F273+$F$27)</f>
        <v>0</v>
      </c>
      <c r="G274" s="5">
        <f t="shared" si="7"/>
        <v>4.1146666666666603</v>
      </c>
      <c r="H274" s="5">
        <f>IF(D274+E274+F274&gt;Inddata!$C$31,Inddata!$C$31,D274+E274+F274)</f>
        <v>2.3082666666666718</v>
      </c>
      <c r="I274" s="5">
        <f>Inddata!$C$34</f>
        <v>0</v>
      </c>
      <c r="J274" s="5">
        <f>Inddata!$C$32+Inddata!$C$34</f>
        <v>4</v>
      </c>
      <c r="K274" s="5"/>
    </row>
    <row r="275" spans="1:11" x14ac:dyDescent="0.25">
      <c r="A275">
        <v>246</v>
      </c>
      <c r="C275" s="5">
        <f t="shared" si="8"/>
        <v>2.1233333333333269</v>
      </c>
      <c r="D275" s="5">
        <f>IF(Inddata!$C$35=0,0,IF(($D$30-C275*(1/Inddata!$C$35))&lt;0,0,($D$30-C275*(1/Inddata!$C$35))))</f>
        <v>2.3013333333333383</v>
      </c>
      <c r="E275" s="5">
        <v>0</v>
      </c>
      <c r="F275" s="5">
        <f>IF(Inddata!$C$31*Inddata!$C$35+Inddata!$C$33&gt;'Beregninger scenarie 1'!C275,0,F274+$F$27)</f>
        <v>0</v>
      </c>
      <c r="G275" s="5">
        <f t="shared" si="7"/>
        <v>4.1233333333333269</v>
      </c>
      <c r="H275" s="5">
        <f>IF(D275+E275+F275&gt;Inddata!$C$31,Inddata!$C$31,D275+E275+F275)</f>
        <v>2.3013333333333383</v>
      </c>
      <c r="I275" s="5">
        <f>Inddata!$C$34</f>
        <v>0</v>
      </c>
      <c r="J275" s="5">
        <f>Inddata!$C$32+Inddata!$C$34</f>
        <v>4</v>
      </c>
      <c r="K275" s="5"/>
    </row>
    <row r="276" spans="1:11" x14ac:dyDescent="0.25">
      <c r="A276">
        <v>247</v>
      </c>
      <c r="C276" s="5">
        <f t="shared" si="8"/>
        <v>2.1319999999999935</v>
      </c>
      <c r="D276" s="5">
        <f>IF(Inddata!$C$35=0,0,IF(($D$30-C276*(1/Inddata!$C$35))&lt;0,0,($D$30-C276*(1/Inddata!$C$35))))</f>
        <v>2.2944000000000049</v>
      </c>
      <c r="E276" s="5">
        <v>0</v>
      </c>
      <c r="F276" s="5">
        <f>IF(Inddata!$C$31*Inddata!$C$35+Inddata!$C$33&gt;'Beregninger scenarie 1'!C276,0,F275+$F$27)</f>
        <v>0</v>
      </c>
      <c r="G276" s="5">
        <f t="shared" si="7"/>
        <v>4.1319999999999935</v>
      </c>
      <c r="H276" s="5">
        <f>IF(D276+E276+F276&gt;Inddata!$C$31,Inddata!$C$31,D276+E276+F276)</f>
        <v>2.2944000000000049</v>
      </c>
      <c r="I276" s="5">
        <f>Inddata!$C$34</f>
        <v>0</v>
      </c>
      <c r="J276" s="5">
        <f>Inddata!$C$32+Inddata!$C$34</f>
        <v>4</v>
      </c>
      <c r="K276" s="5"/>
    </row>
    <row r="277" spans="1:11" x14ac:dyDescent="0.25">
      <c r="A277">
        <v>248</v>
      </c>
      <c r="C277" s="5">
        <f t="shared" si="8"/>
        <v>2.1406666666666601</v>
      </c>
      <c r="D277" s="5">
        <f>IF(Inddata!$C$35=0,0,IF(($D$30-C277*(1/Inddata!$C$35))&lt;0,0,($D$30-C277*(1/Inddata!$C$35))))</f>
        <v>2.2874666666666719</v>
      </c>
      <c r="E277" s="5">
        <v>0</v>
      </c>
      <c r="F277" s="5">
        <f>IF(Inddata!$C$31*Inddata!$C$35+Inddata!$C$33&gt;'Beregninger scenarie 1'!C277,0,F276+$F$27)</f>
        <v>0</v>
      </c>
      <c r="G277" s="5">
        <f t="shared" si="7"/>
        <v>4.1406666666666601</v>
      </c>
      <c r="H277" s="5">
        <f>IF(D277+E277+F277&gt;Inddata!$C$31,Inddata!$C$31,D277+E277+F277)</f>
        <v>2.2874666666666719</v>
      </c>
      <c r="I277" s="5">
        <f>Inddata!$C$34</f>
        <v>0</v>
      </c>
      <c r="J277" s="5">
        <f>Inddata!$C$32+Inddata!$C$34</f>
        <v>4</v>
      </c>
      <c r="K277" s="5"/>
    </row>
    <row r="278" spans="1:11" x14ac:dyDescent="0.25">
      <c r="A278">
        <v>249</v>
      </c>
      <c r="C278" s="5">
        <f t="shared" si="8"/>
        <v>2.1493333333333267</v>
      </c>
      <c r="D278" s="5">
        <f>IF(Inddata!$C$35=0,0,IF(($D$30-C278*(1/Inddata!$C$35))&lt;0,0,($D$30-C278*(1/Inddata!$C$35))))</f>
        <v>2.2805333333333389</v>
      </c>
      <c r="E278" s="5">
        <v>0</v>
      </c>
      <c r="F278" s="5">
        <f>IF(Inddata!$C$31*Inddata!$C$35+Inddata!$C$33&gt;'Beregninger scenarie 1'!C278,0,F277+$F$27)</f>
        <v>0</v>
      </c>
      <c r="G278" s="5">
        <f t="shared" si="7"/>
        <v>4.1493333333333267</v>
      </c>
      <c r="H278" s="5">
        <f>IF(D278+E278+F278&gt;Inddata!$C$31,Inddata!$C$31,D278+E278+F278)</f>
        <v>2.2805333333333389</v>
      </c>
      <c r="I278" s="5">
        <f>Inddata!$C$34</f>
        <v>0</v>
      </c>
      <c r="J278" s="5">
        <f>Inddata!$C$32+Inddata!$C$34</f>
        <v>4</v>
      </c>
      <c r="K278" s="5"/>
    </row>
    <row r="279" spans="1:11" x14ac:dyDescent="0.25">
      <c r="A279">
        <v>250</v>
      </c>
      <c r="C279" s="5">
        <f t="shared" si="8"/>
        <v>2.1579999999999933</v>
      </c>
      <c r="D279" s="5">
        <f>IF(Inddata!$C$35=0,0,IF(($D$30-C279*(1/Inddata!$C$35))&lt;0,0,($D$30-C279*(1/Inddata!$C$35))))</f>
        <v>2.2736000000000054</v>
      </c>
      <c r="E279" s="5">
        <v>0</v>
      </c>
      <c r="F279" s="5">
        <f>IF(Inddata!$C$31*Inddata!$C$35+Inddata!$C$33&gt;'Beregninger scenarie 1'!C279,0,F278+$F$27)</f>
        <v>0</v>
      </c>
      <c r="G279" s="5">
        <f t="shared" si="7"/>
        <v>4.1579999999999933</v>
      </c>
      <c r="H279" s="5">
        <f>IF(D279+E279+F279&gt;Inddata!$C$31,Inddata!$C$31,D279+E279+F279)</f>
        <v>2.2736000000000054</v>
      </c>
      <c r="I279" s="5">
        <f>Inddata!$C$34</f>
        <v>0</v>
      </c>
      <c r="J279" s="5">
        <f>Inddata!$C$32+Inddata!$C$34</f>
        <v>4</v>
      </c>
      <c r="K279" s="5"/>
    </row>
    <row r="280" spans="1:11" x14ac:dyDescent="0.25">
      <c r="A280">
        <v>251</v>
      </c>
      <c r="C280" s="5">
        <f t="shared" si="8"/>
        <v>2.1666666666666599</v>
      </c>
      <c r="D280" s="5">
        <f>IF(Inddata!$C$35=0,0,IF(($D$30-C280*(1/Inddata!$C$35))&lt;0,0,($D$30-C280*(1/Inddata!$C$35))))</f>
        <v>2.2666666666666719</v>
      </c>
      <c r="E280" s="5">
        <v>0</v>
      </c>
      <c r="F280" s="5">
        <f>IF(Inddata!$C$31*Inddata!$C$35+Inddata!$C$33&gt;'Beregninger scenarie 1'!C280,0,F279+$F$27)</f>
        <v>0</v>
      </c>
      <c r="G280" s="5">
        <f t="shared" si="7"/>
        <v>4.1666666666666599</v>
      </c>
      <c r="H280" s="5">
        <f>IF(D280+E280+F280&gt;Inddata!$C$31,Inddata!$C$31,D280+E280+F280)</f>
        <v>2.2666666666666719</v>
      </c>
      <c r="I280" s="5">
        <f>Inddata!$C$34</f>
        <v>0</v>
      </c>
      <c r="J280" s="5">
        <f>Inddata!$C$32+Inddata!$C$34</f>
        <v>4</v>
      </c>
      <c r="K280" s="5"/>
    </row>
    <row r="281" spans="1:11" x14ac:dyDescent="0.25">
      <c r="A281">
        <v>252</v>
      </c>
      <c r="C281" s="5">
        <f t="shared" si="8"/>
        <v>2.1753333333333265</v>
      </c>
      <c r="D281" s="5">
        <f>IF(Inddata!$C$35=0,0,IF(($D$30-C281*(1/Inddata!$C$35))&lt;0,0,($D$30-C281*(1/Inddata!$C$35))))</f>
        <v>2.2597333333333385</v>
      </c>
      <c r="E281" s="5">
        <v>0</v>
      </c>
      <c r="F281" s="5">
        <f>IF(Inddata!$C$31*Inddata!$C$35+Inddata!$C$33&gt;'Beregninger scenarie 1'!C281,0,F280+$F$27)</f>
        <v>0</v>
      </c>
      <c r="G281" s="5">
        <f t="shared" si="7"/>
        <v>4.1753333333333265</v>
      </c>
      <c r="H281" s="5">
        <f>IF(D281+E281+F281&gt;Inddata!$C$31,Inddata!$C$31,D281+E281+F281)</f>
        <v>2.2597333333333385</v>
      </c>
      <c r="I281" s="5">
        <f>Inddata!$C$34</f>
        <v>0</v>
      </c>
      <c r="J281" s="5">
        <f>Inddata!$C$32+Inddata!$C$34</f>
        <v>4</v>
      </c>
      <c r="K281" s="5"/>
    </row>
    <row r="282" spans="1:11" x14ac:dyDescent="0.25">
      <c r="A282">
        <v>253</v>
      </c>
      <c r="C282" s="5">
        <f t="shared" si="8"/>
        <v>2.1839999999999931</v>
      </c>
      <c r="D282" s="5">
        <f>IF(Inddata!$C$35=0,0,IF(($D$30-C282*(1/Inddata!$C$35))&lt;0,0,($D$30-C282*(1/Inddata!$C$35))))</f>
        <v>2.2528000000000055</v>
      </c>
      <c r="E282" s="5">
        <v>0</v>
      </c>
      <c r="F282" s="5">
        <f>IF(Inddata!$C$31*Inddata!$C$35+Inddata!$C$33&gt;'Beregninger scenarie 1'!C282,0,F281+$F$27)</f>
        <v>0</v>
      </c>
      <c r="G282" s="5">
        <f t="shared" si="7"/>
        <v>4.1839999999999931</v>
      </c>
      <c r="H282" s="5">
        <f>IF(D282+E282+F282&gt;Inddata!$C$31,Inddata!$C$31,D282+E282+F282)</f>
        <v>2.2528000000000055</v>
      </c>
      <c r="I282" s="5">
        <f>Inddata!$C$34</f>
        <v>0</v>
      </c>
      <c r="J282" s="5">
        <f>Inddata!$C$32+Inddata!$C$34</f>
        <v>4</v>
      </c>
      <c r="K282" s="5"/>
    </row>
    <row r="283" spans="1:11" x14ac:dyDescent="0.25">
      <c r="A283">
        <v>254</v>
      </c>
      <c r="C283" s="5">
        <f t="shared" si="8"/>
        <v>2.1926666666666597</v>
      </c>
      <c r="D283" s="5">
        <f>IF(Inddata!$C$35=0,0,IF(($D$30-C283*(1/Inddata!$C$35))&lt;0,0,($D$30-C283*(1/Inddata!$C$35))))</f>
        <v>2.2458666666666725</v>
      </c>
      <c r="E283" s="5">
        <v>0</v>
      </c>
      <c r="F283" s="5">
        <f>IF(Inddata!$C$31*Inddata!$C$35+Inddata!$C$33&gt;'Beregninger scenarie 1'!C283,0,F282+$F$27)</f>
        <v>0</v>
      </c>
      <c r="G283" s="5">
        <f t="shared" si="7"/>
        <v>4.1926666666666597</v>
      </c>
      <c r="H283" s="5">
        <f>IF(D283+E283+F283&gt;Inddata!$C$31,Inddata!$C$31,D283+E283+F283)</f>
        <v>2.2458666666666725</v>
      </c>
      <c r="I283" s="5">
        <f>Inddata!$C$34</f>
        <v>0</v>
      </c>
      <c r="J283" s="5">
        <f>Inddata!$C$32+Inddata!$C$34</f>
        <v>4</v>
      </c>
      <c r="K283" s="5"/>
    </row>
    <row r="284" spans="1:11" x14ac:dyDescent="0.25">
      <c r="A284">
        <v>255</v>
      </c>
      <c r="C284" s="5">
        <f t="shared" si="8"/>
        <v>2.2013333333333263</v>
      </c>
      <c r="D284" s="5">
        <f>IF(Inddata!$C$35=0,0,IF(($D$30-C284*(1/Inddata!$C$35))&lt;0,0,($D$30-C284*(1/Inddata!$C$35))))</f>
        <v>2.238933333333339</v>
      </c>
      <c r="E284" s="5">
        <v>0</v>
      </c>
      <c r="F284" s="5">
        <f>IF(Inddata!$C$31*Inddata!$C$35+Inddata!$C$33&gt;'Beregninger scenarie 1'!C284,0,F283+$F$27)</f>
        <v>0</v>
      </c>
      <c r="G284" s="5">
        <f t="shared" si="7"/>
        <v>4.2013333333333263</v>
      </c>
      <c r="H284" s="5">
        <f>IF(D284+E284+F284&gt;Inddata!$C$31,Inddata!$C$31,D284+E284+F284)</f>
        <v>2.238933333333339</v>
      </c>
      <c r="I284" s="5">
        <f>Inddata!$C$34</f>
        <v>0</v>
      </c>
      <c r="J284" s="5">
        <f>Inddata!$C$32+Inddata!$C$34</f>
        <v>4</v>
      </c>
      <c r="K284" s="5"/>
    </row>
    <row r="285" spans="1:11" x14ac:dyDescent="0.25">
      <c r="A285">
        <v>256</v>
      </c>
      <c r="C285" s="5">
        <f t="shared" si="8"/>
        <v>2.2099999999999929</v>
      </c>
      <c r="D285" s="5">
        <f>IF(Inddata!$C$35=0,0,IF(($D$30-C285*(1/Inddata!$C$35))&lt;0,0,($D$30-C285*(1/Inddata!$C$35))))</f>
        <v>2.2320000000000055</v>
      </c>
      <c r="E285" s="5">
        <v>0</v>
      </c>
      <c r="F285" s="5">
        <f>IF(Inddata!$C$31*Inddata!$C$35+Inddata!$C$33&gt;'Beregninger scenarie 1'!C285,0,F284+$F$27)</f>
        <v>0</v>
      </c>
      <c r="G285" s="5">
        <f t="shared" si="7"/>
        <v>4.2099999999999929</v>
      </c>
      <c r="H285" s="5">
        <f>IF(D285+E285+F285&gt;Inddata!$C$31,Inddata!$C$31,D285+E285+F285)</f>
        <v>2.2320000000000055</v>
      </c>
      <c r="I285" s="5">
        <f>Inddata!$C$34</f>
        <v>0</v>
      </c>
      <c r="J285" s="5">
        <f>Inddata!$C$32+Inddata!$C$34</f>
        <v>4</v>
      </c>
      <c r="K285" s="5"/>
    </row>
    <row r="286" spans="1:11" x14ac:dyDescent="0.25">
      <c r="A286">
        <v>257</v>
      </c>
      <c r="C286" s="5">
        <f t="shared" si="8"/>
        <v>2.2186666666666595</v>
      </c>
      <c r="D286" s="5">
        <f>IF(Inddata!$C$35=0,0,IF(($D$30-C286*(1/Inddata!$C$35))&lt;0,0,($D$30-C286*(1/Inddata!$C$35))))</f>
        <v>2.2250666666666721</v>
      </c>
      <c r="E286" s="5">
        <v>0</v>
      </c>
      <c r="F286" s="5">
        <f>IF(Inddata!$C$31*Inddata!$C$35+Inddata!$C$33&gt;'Beregninger scenarie 1'!C286,0,F285+$F$27)</f>
        <v>0</v>
      </c>
      <c r="G286" s="5">
        <f t="shared" si="7"/>
        <v>4.2186666666666595</v>
      </c>
      <c r="H286" s="5">
        <f>IF(D286+E286+F286&gt;Inddata!$C$31,Inddata!$C$31,D286+E286+F286)</f>
        <v>2.2250666666666721</v>
      </c>
      <c r="I286" s="5">
        <f>Inddata!$C$34</f>
        <v>0</v>
      </c>
      <c r="J286" s="5">
        <f>Inddata!$C$32+Inddata!$C$34</f>
        <v>4</v>
      </c>
      <c r="K286" s="5"/>
    </row>
    <row r="287" spans="1:11" x14ac:dyDescent="0.25">
      <c r="A287">
        <v>258</v>
      </c>
      <c r="C287" s="5">
        <f t="shared" si="8"/>
        <v>2.2273333333333261</v>
      </c>
      <c r="D287" s="5">
        <f>IF(Inddata!$C$35=0,0,IF(($D$30-C287*(1/Inddata!$C$35))&lt;0,0,($D$30-C287*(1/Inddata!$C$35))))</f>
        <v>2.2181333333333391</v>
      </c>
      <c r="E287" s="5">
        <v>0</v>
      </c>
      <c r="F287" s="5">
        <f>IF(Inddata!$C$31*Inddata!$C$35+Inddata!$C$33&gt;'Beregninger scenarie 1'!C287,0,F286+$F$27)</f>
        <v>0</v>
      </c>
      <c r="G287" s="5">
        <f t="shared" si="7"/>
        <v>4.2273333333333261</v>
      </c>
      <c r="H287" s="5">
        <f>IF(D287+E287+F287&gt;Inddata!$C$31,Inddata!$C$31,D287+E287+F287)</f>
        <v>2.2181333333333391</v>
      </c>
      <c r="I287" s="5">
        <f>Inddata!$C$34</f>
        <v>0</v>
      </c>
      <c r="J287" s="5">
        <f>Inddata!$C$32+Inddata!$C$34</f>
        <v>4</v>
      </c>
      <c r="K287" s="5"/>
    </row>
    <row r="288" spans="1:11" x14ac:dyDescent="0.25">
      <c r="A288">
        <v>259</v>
      </c>
      <c r="C288" s="5">
        <f t="shared" si="8"/>
        <v>2.2359999999999927</v>
      </c>
      <c r="D288" s="5">
        <f>IF(Inddata!$C$35=0,0,IF(($D$30-C288*(1/Inddata!$C$35))&lt;0,0,($D$30-C288*(1/Inddata!$C$35))))</f>
        <v>2.211200000000006</v>
      </c>
      <c r="E288" s="5">
        <v>0</v>
      </c>
      <c r="F288" s="5">
        <f>IF(Inddata!$C$31*Inddata!$C$35+Inddata!$C$33&gt;'Beregninger scenarie 1'!C288,0,F287+$F$27)</f>
        <v>0</v>
      </c>
      <c r="G288" s="5">
        <f t="shared" ref="G288:G351" si="9">C288+2</f>
        <v>4.2359999999999927</v>
      </c>
      <c r="H288" s="5">
        <f>IF(D288+E288+F288&gt;Inddata!$C$31,Inddata!$C$31,D288+E288+F288)</f>
        <v>2.211200000000006</v>
      </c>
      <c r="I288" s="5">
        <f>Inddata!$C$34</f>
        <v>0</v>
      </c>
      <c r="J288" s="5">
        <f>Inddata!$C$32+Inddata!$C$34</f>
        <v>4</v>
      </c>
      <c r="K288" s="5"/>
    </row>
    <row r="289" spans="1:11" x14ac:dyDescent="0.25">
      <c r="A289">
        <v>260</v>
      </c>
      <c r="C289" s="5">
        <f t="shared" si="8"/>
        <v>2.2446666666666593</v>
      </c>
      <c r="D289" s="5">
        <f>IF(Inddata!$C$35=0,0,IF(($D$30-C289*(1/Inddata!$C$35))&lt;0,0,($D$30-C289*(1/Inddata!$C$35))))</f>
        <v>2.2042666666666726</v>
      </c>
      <c r="E289" s="5">
        <v>0</v>
      </c>
      <c r="F289" s="5">
        <f>IF(Inddata!$C$31*Inddata!$C$35+Inddata!$C$33&gt;'Beregninger scenarie 1'!C289,0,F288+$F$27)</f>
        <v>0</v>
      </c>
      <c r="G289" s="5">
        <f t="shared" si="9"/>
        <v>4.2446666666666593</v>
      </c>
      <c r="H289" s="5">
        <f>IF(D289+E289+F289&gt;Inddata!$C$31,Inddata!$C$31,D289+E289+F289)</f>
        <v>2.2042666666666726</v>
      </c>
      <c r="I289" s="5">
        <f>Inddata!$C$34</f>
        <v>0</v>
      </c>
      <c r="J289" s="5">
        <f>Inddata!$C$32+Inddata!$C$34</f>
        <v>4</v>
      </c>
      <c r="K289" s="5"/>
    </row>
    <row r="290" spans="1:11" x14ac:dyDescent="0.25">
      <c r="A290">
        <v>261</v>
      </c>
      <c r="C290" s="5">
        <f t="shared" si="8"/>
        <v>2.2533333333333259</v>
      </c>
      <c r="D290" s="5">
        <f>IF(Inddata!$C$35=0,0,IF(($D$30-C290*(1/Inddata!$C$35))&lt;0,0,($D$30-C290*(1/Inddata!$C$35))))</f>
        <v>2.1973333333333391</v>
      </c>
      <c r="E290" s="5">
        <v>0</v>
      </c>
      <c r="F290" s="5">
        <f>IF(Inddata!$C$31*Inddata!$C$35+Inddata!$C$33&gt;'Beregninger scenarie 1'!C290,0,F289+$F$27)</f>
        <v>0</v>
      </c>
      <c r="G290" s="5">
        <f t="shared" si="9"/>
        <v>4.2533333333333259</v>
      </c>
      <c r="H290" s="5">
        <f>IF(D290+E290+F290&gt;Inddata!$C$31,Inddata!$C$31,D290+E290+F290)</f>
        <v>2.1973333333333391</v>
      </c>
      <c r="I290" s="5">
        <f>Inddata!$C$34</f>
        <v>0</v>
      </c>
      <c r="J290" s="5">
        <f>Inddata!$C$32+Inddata!$C$34</f>
        <v>4</v>
      </c>
      <c r="K290" s="5"/>
    </row>
    <row r="291" spans="1:11" x14ac:dyDescent="0.25">
      <c r="A291">
        <v>262</v>
      </c>
      <c r="C291" s="5">
        <f t="shared" si="8"/>
        <v>2.2619999999999925</v>
      </c>
      <c r="D291" s="5">
        <f>IF(Inddata!$C$35=0,0,IF(($D$30-C291*(1/Inddata!$C$35))&lt;0,0,($D$30-C291*(1/Inddata!$C$35))))</f>
        <v>2.1904000000000057</v>
      </c>
      <c r="E291" s="5">
        <v>0</v>
      </c>
      <c r="F291" s="5">
        <f>IF(Inddata!$C$31*Inddata!$C$35+Inddata!$C$33&gt;'Beregninger scenarie 1'!C291,0,F290+$F$27)</f>
        <v>0</v>
      </c>
      <c r="G291" s="5">
        <f t="shared" si="9"/>
        <v>4.2619999999999925</v>
      </c>
      <c r="H291" s="5">
        <f>IF(D291+E291+F291&gt;Inddata!$C$31,Inddata!$C$31,D291+E291+F291)</f>
        <v>2.1904000000000057</v>
      </c>
      <c r="I291" s="5">
        <f>Inddata!$C$34</f>
        <v>0</v>
      </c>
      <c r="J291" s="5">
        <f>Inddata!$C$32+Inddata!$C$34</f>
        <v>4</v>
      </c>
      <c r="K291" s="5"/>
    </row>
    <row r="292" spans="1:11" x14ac:dyDescent="0.25">
      <c r="A292">
        <v>263</v>
      </c>
      <c r="C292" s="5">
        <f t="shared" si="8"/>
        <v>2.2706666666666591</v>
      </c>
      <c r="D292" s="5">
        <f>IF(Inddata!$C$35=0,0,IF(($D$30-C292*(1/Inddata!$C$35))&lt;0,0,($D$30-C292*(1/Inddata!$C$35))))</f>
        <v>2.1834666666666727</v>
      </c>
      <c r="E292" s="5">
        <v>0</v>
      </c>
      <c r="F292" s="5">
        <f>IF(Inddata!$C$31*Inddata!$C$35+Inddata!$C$33&gt;'Beregninger scenarie 1'!C292,0,F291+$F$27)</f>
        <v>0</v>
      </c>
      <c r="G292" s="5">
        <f t="shared" si="9"/>
        <v>4.2706666666666591</v>
      </c>
      <c r="H292" s="5">
        <f>IF(D292+E292+F292&gt;Inddata!$C$31,Inddata!$C$31,D292+E292+F292)</f>
        <v>2.1834666666666727</v>
      </c>
      <c r="I292" s="5">
        <f>Inddata!$C$34</f>
        <v>0</v>
      </c>
      <c r="J292" s="5">
        <f>Inddata!$C$32+Inddata!$C$34</f>
        <v>4</v>
      </c>
      <c r="K292" s="5"/>
    </row>
    <row r="293" spans="1:11" x14ac:dyDescent="0.25">
      <c r="A293">
        <v>264</v>
      </c>
      <c r="C293" s="5">
        <f t="shared" si="8"/>
        <v>2.2793333333333257</v>
      </c>
      <c r="D293" s="5">
        <f>IF(Inddata!$C$35=0,0,IF(($D$30-C293*(1/Inddata!$C$35))&lt;0,0,($D$30-C293*(1/Inddata!$C$35))))</f>
        <v>2.1765333333333396</v>
      </c>
      <c r="E293" s="5">
        <v>0</v>
      </c>
      <c r="F293" s="5">
        <f>IF(Inddata!$C$31*Inddata!$C$35+Inddata!$C$33&gt;'Beregninger scenarie 1'!C293,0,F292+$F$27)</f>
        <v>0</v>
      </c>
      <c r="G293" s="5">
        <f t="shared" si="9"/>
        <v>4.2793333333333257</v>
      </c>
      <c r="H293" s="5">
        <f>IF(D293+E293+F293&gt;Inddata!$C$31,Inddata!$C$31,D293+E293+F293)</f>
        <v>2.1765333333333396</v>
      </c>
      <c r="I293" s="5">
        <f>Inddata!$C$34</f>
        <v>0</v>
      </c>
      <c r="J293" s="5">
        <f>Inddata!$C$32+Inddata!$C$34</f>
        <v>4</v>
      </c>
      <c r="K293" s="5"/>
    </row>
    <row r="294" spans="1:11" x14ac:dyDescent="0.25">
      <c r="A294">
        <v>265</v>
      </c>
      <c r="C294" s="5">
        <f t="shared" si="8"/>
        <v>2.2879999999999923</v>
      </c>
      <c r="D294" s="5">
        <f>IF(Inddata!$C$35=0,0,IF(($D$30-C294*(1/Inddata!$C$35))&lt;0,0,($D$30-C294*(1/Inddata!$C$35))))</f>
        <v>2.1696000000000062</v>
      </c>
      <c r="E294" s="5">
        <v>0</v>
      </c>
      <c r="F294" s="5">
        <f>IF(Inddata!$C$31*Inddata!$C$35+Inddata!$C$33&gt;'Beregninger scenarie 1'!C294,0,F293+$F$27)</f>
        <v>0</v>
      </c>
      <c r="G294" s="5">
        <f t="shared" si="9"/>
        <v>4.2879999999999923</v>
      </c>
      <c r="H294" s="5">
        <f>IF(D294+E294+F294&gt;Inddata!$C$31,Inddata!$C$31,D294+E294+F294)</f>
        <v>2.1696000000000062</v>
      </c>
      <c r="I294" s="5">
        <f>Inddata!$C$34</f>
        <v>0</v>
      </c>
      <c r="J294" s="5">
        <f>Inddata!$C$32+Inddata!$C$34</f>
        <v>4</v>
      </c>
      <c r="K294" s="5"/>
    </row>
    <row r="295" spans="1:11" x14ac:dyDescent="0.25">
      <c r="A295">
        <v>266</v>
      </c>
      <c r="C295" s="5">
        <f t="shared" si="8"/>
        <v>2.2966666666666589</v>
      </c>
      <c r="D295" s="5">
        <f>IF(Inddata!$C$35=0,0,IF(($D$30-C295*(1/Inddata!$C$35))&lt;0,0,($D$30-C295*(1/Inddata!$C$35))))</f>
        <v>2.1626666666666727</v>
      </c>
      <c r="E295" s="5">
        <v>0</v>
      </c>
      <c r="F295" s="5">
        <f>IF(Inddata!$C$31*Inddata!$C$35+Inddata!$C$33&gt;'Beregninger scenarie 1'!C295,0,F294+$F$27)</f>
        <v>0</v>
      </c>
      <c r="G295" s="5">
        <f t="shared" si="9"/>
        <v>4.2966666666666589</v>
      </c>
      <c r="H295" s="5">
        <f>IF(D295+E295+F295&gt;Inddata!$C$31,Inddata!$C$31,D295+E295+F295)</f>
        <v>2.1626666666666727</v>
      </c>
      <c r="I295" s="5">
        <f>Inddata!$C$34</f>
        <v>0</v>
      </c>
      <c r="J295" s="5">
        <f>Inddata!$C$32+Inddata!$C$34</f>
        <v>4</v>
      </c>
      <c r="K295" s="5"/>
    </row>
    <row r="296" spans="1:11" x14ac:dyDescent="0.25">
      <c r="A296">
        <v>267</v>
      </c>
      <c r="C296" s="5">
        <f t="shared" si="8"/>
        <v>2.3053333333333255</v>
      </c>
      <c r="D296" s="5">
        <f>IF(Inddata!$C$35=0,0,IF(($D$30-C296*(1/Inddata!$C$35))&lt;0,0,($D$30-C296*(1/Inddata!$C$35))))</f>
        <v>2.1557333333333393</v>
      </c>
      <c r="E296" s="5">
        <v>0</v>
      </c>
      <c r="F296" s="5">
        <f>IF(Inddata!$C$31*Inddata!$C$35+Inddata!$C$33&gt;'Beregninger scenarie 1'!C296,0,F295+$F$27)</f>
        <v>0</v>
      </c>
      <c r="G296" s="5">
        <f t="shared" si="9"/>
        <v>4.3053333333333255</v>
      </c>
      <c r="H296" s="5">
        <f>IF(D296+E296+F296&gt;Inddata!$C$31,Inddata!$C$31,D296+E296+F296)</f>
        <v>2.1557333333333393</v>
      </c>
      <c r="I296" s="5">
        <f>Inddata!$C$34</f>
        <v>0</v>
      </c>
      <c r="J296" s="5">
        <f>Inddata!$C$32+Inddata!$C$34</f>
        <v>4</v>
      </c>
      <c r="K296" s="5"/>
    </row>
    <row r="297" spans="1:11" x14ac:dyDescent="0.25">
      <c r="A297">
        <v>268</v>
      </c>
      <c r="C297" s="5">
        <f t="shared" si="8"/>
        <v>2.3139999999999921</v>
      </c>
      <c r="D297" s="5">
        <f>IF(Inddata!$C$35=0,0,IF(($D$30-C297*(1/Inddata!$C$35))&lt;0,0,($D$30-C297*(1/Inddata!$C$35))))</f>
        <v>2.1488000000000063</v>
      </c>
      <c r="E297" s="5">
        <v>0</v>
      </c>
      <c r="F297" s="5">
        <f>IF(Inddata!$C$31*Inddata!$C$35+Inddata!$C$33&gt;'Beregninger scenarie 1'!C297,0,F296+$F$27)</f>
        <v>0</v>
      </c>
      <c r="G297" s="5">
        <f t="shared" si="9"/>
        <v>4.3139999999999921</v>
      </c>
      <c r="H297" s="5">
        <f>IF(D297+E297+F297&gt;Inddata!$C$31,Inddata!$C$31,D297+E297+F297)</f>
        <v>2.1488000000000063</v>
      </c>
      <c r="I297" s="5">
        <f>Inddata!$C$34</f>
        <v>0</v>
      </c>
      <c r="J297" s="5">
        <f>Inddata!$C$32+Inddata!$C$34</f>
        <v>4</v>
      </c>
      <c r="K297" s="5"/>
    </row>
    <row r="298" spans="1:11" x14ac:dyDescent="0.25">
      <c r="A298">
        <v>269</v>
      </c>
      <c r="C298" s="5">
        <f t="shared" si="8"/>
        <v>2.3226666666666587</v>
      </c>
      <c r="D298" s="5">
        <f>IF(Inddata!$C$35=0,0,IF(($D$30-C298*(1/Inddata!$C$35))&lt;0,0,($D$30-C298*(1/Inddata!$C$35))))</f>
        <v>2.1418666666666732</v>
      </c>
      <c r="E298" s="5">
        <v>0</v>
      </c>
      <c r="F298" s="5">
        <f>IF(Inddata!$C$31*Inddata!$C$35+Inddata!$C$33&gt;'Beregninger scenarie 1'!C298,0,F297+$F$27)</f>
        <v>0</v>
      </c>
      <c r="G298" s="5">
        <f t="shared" si="9"/>
        <v>4.3226666666666587</v>
      </c>
      <c r="H298" s="5">
        <f>IF(D298+E298+F298&gt;Inddata!$C$31,Inddata!$C$31,D298+E298+F298)</f>
        <v>2.1418666666666732</v>
      </c>
      <c r="I298" s="5">
        <f>Inddata!$C$34</f>
        <v>0</v>
      </c>
      <c r="J298" s="5">
        <f>Inddata!$C$32+Inddata!$C$34</f>
        <v>4</v>
      </c>
      <c r="K298" s="5"/>
    </row>
    <row r="299" spans="1:11" x14ac:dyDescent="0.25">
      <c r="A299">
        <v>270</v>
      </c>
      <c r="C299" s="5">
        <f t="shared" si="8"/>
        <v>2.3313333333333253</v>
      </c>
      <c r="D299" s="5">
        <f>IF(Inddata!$C$35=0,0,IF(($D$30-C299*(1/Inddata!$C$35))&lt;0,0,($D$30-C299*(1/Inddata!$C$35))))</f>
        <v>2.1349333333333398</v>
      </c>
      <c r="E299" s="5">
        <v>0</v>
      </c>
      <c r="F299" s="5">
        <f>IF(Inddata!$C$31*Inddata!$C$35+Inddata!$C$33&gt;'Beregninger scenarie 1'!C299,0,F298+$F$27)</f>
        <v>0</v>
      </c>
      <c r="G299" s="5">
        <f t="shared" si="9"/>
        <v>4.3313333333333253</v>
      </c>
      <c r="H299" s="5">
        <f>IF(D299+E299+F299&gt;Inddata!$C$31,Inddata!$C$31,D299+E299+F299)</f>
        <v>2.1349333333333398</v>
      </c>
      <c r="I299" s="5">
        <f>Inddata!$C$34</f>
        <v>0</v>
      </c>
      <c r="J299" s="5">
        <f>Inddata!$C$32+Inddata!$C$34</f>
        <v>4</v>
      </c>
      <c r="K299" s="5"/>
    </row>
    <row r="300" spans="1:11" x14ac:dyDescent="0.25">
      <c r="A300">
        <v>271</v>
      </c>
      <c r="C300" s="5">
        <f t="shared" si="8"/>
        <v>2.3399999999999919</v>
      </c>
      <c r="D300" s="5">
        <f>IF(Inddata!$C$35=0,0,IF(($D$30-C300*(1/Inddata!$C$35))&lt;0,0,($D$30-C300*(1/Inddata!$C$35))))</f>
        <v>2.1280000000000063</v>
      </c>
      <c r="E300" s="5">
        <v>0</v>
      </c>
      <c r="F300" s="5">
        <f>IF(Inddata!$C$31*Inddata!$C$35+Inddata!$C$33&gt;'Beregninger scenarie 1'!C300,0,F299+$F$27)</f>
        <v>0</v>
      </c>
      <c r="G300" s="5">
        <f t="shared" si="9"/>
        <v>4.3399999999999919</v>
      </c>
      <c r="H300" s="5">
        <f>IF(D300+E300+F300&gt;Inddata!$C$31,Inddata!$C$31,D300+E300+F300)</f>
        <v>2.1280000000000063</v>
      </c>
      <c r="I300" s="5">
        <f>Inddata!$C$34</f>
        <v>0</v>
      </c>
      <c r="J300" s="5">
        <f>Inddata!$C$32+Inddata!$C$34</f>
        <v>4</v>
      </c>
      <c r="K300" s="5"/>
    </row>
    <row r="301" spans="1:11" x14ac:dyDescent="0.25">
      <c r="A301">
        <v>272</v>
      </c>
      <c r="C301" s="5">
        <f t="shared" si="8"/>
        <v>2.3486666666666585</v>
      </c>
      <c r="D301" s="5">
        <f>IF(Inddata!$C$35=0,0,IF(($D$30-C301*(1/Inddata!$C$35))&lt;0,0,($D$30-C301*(1/Inddata!$C$35))))</f>
        <v>2.1210666666666729</v>
      </c>
      <c r="E301" s="5">
        <v>0</v>
      </c>
      <c r="F301" s="5">
        <f>IF(Inddata!$C$31*Inddata!$C$35+Inddata!$C$33&gt;'Beregninger scenarie 1'!C301,0,F300+$F$27)</f>
        <v>0</v>
      </c>
      <c r="G301" s="5">
        <f t="shared" si="9"/>
        <v>4.3486666666666585</v>
      </c>
      <c r="H301" s="5">
        <f>IF(D301+E301+F301&gt;Inddata!$C$31,Inddata!$C$31,D301+E301+F301)</f>
        <v>2.1210666666666729</v>
      </c>
      <c r="I301" s="5">
        <f>Inddata!$C$34</f>
        <v>0</v>
      </c>
      <c r="J301" s="5">
        <f>Inddata!$C$32+Inddata!$C$34</f>
        <v>4</v>
      </c>
      <c r="K301" s="5"/>
    </row>
    <row r="302" spans="1:11" x14ac:dyDescent="0.25">
      <c r="A302">
        <v>273</v>
      </c>
      <c r="C302" s="5">
        <f t="shared" si="8"/>
        <v>2.3573333333333251</v>
      </c>
      <c r="D302" s="5">
        <f>IF(Inddata!$C$35=0,0,IF(($D$30-C302*(1/Inddata!$C$35))&lt;0,0,($D$30-C302*(1/Inddata!$C$35))))</f>
        <v>2.1141333333333399</v>
      </c>
      <c r="E302" s="5">
        <v>0</v>
      </c>
      <c r="F302" s="5">
        <f>IF(Inddata!$C$31*Inddata!$C$35+Inddata!$C$33&gt;'Beregninger scenarie 1'!C302,0,F301+$F$27)</f>
        <v>0</v>
      </c>
      <c r="G302" s="5">
        <f t="shared" si="9"/>
        <v>4.3573333333333251</v>
      </c>
      <c r="H302" s="5">
        <f>IF(D302+E302+F302&gt;Inddata!$C$31,Inddata!$C$31,D302+E302+F302)</f>
        <v>2.1141333333333399</v>
      </c>
      <c r="I302" s="5">
        <f>Inddata!$C$34</f>
        <v>0</v>
      </c>
      <c r="J302" s="5">
        <f>Inddata!$C$32+Inddata!$C$34</f>
        <v>4</v>
      </c>
      <c r="K302" s="5"/>
    </row>
    <row r="303" spans="1:11" x14ac:dyDescent="0.25">
      <c r="A303">
        <v>274</v>
      </c>
      <c r="C303" s="5">
        <f t="shared" si="8"/>
        <v>2.3659999999999917</v>
      </c>
      <c r="D303" s="5">
        <f>IF(Inddata!$C$35=0,0,IF(($D$30-C303*(1/Inddata!$C$35))&lt;0,0,($D$30-C303*(1/Inddata!$C$35))))</f>
        <v>2.1072000000000068</v>
      </c>
      <c r="E303" s="5">
        <v>0</v>
      </c>
      <c r="F303" s="5">
        <f>IF(Inddata!$C$31*Inddata!$C$35+Inddata!$C$33&gt;'Beregninger scenarie 1'!C303,0,F302+$F$27)</f>
        <v>0</v>
      </c>
      <c r="G303" s="5">
        <f t="shared" si="9"/>
        <v>4.3659999999999917</v>
      </c>
      <c r="H303" s="5">
        <f>IF(D303+E303+F303&gt;Inddata!$C$31,Inddata!$C$31,D303+E303+F303)</f>
        <v>2.1072000000000068</v>
      </c>
      <c r="I303" s="5">
        <f>Inddata!$C$34</f>
        <v>0</v>
      </c>
      <c r="J303" s="5">
        <f>Inddata!$C$32+Inddata!$C$34</f>
        <v>4</v>
      </c>
      <c r="K303" s="5"/>
    </row>
    <row r="304" spans="1:11" x14ac:dyDescent="0.25">
      <c r="A304">
        <v>275</v>
      </c>
      <c r="C304" s="5">
        <f t="shared" si="8"/>
        <v>2.3746666666666583</v>
      </c>
      <c r="D304" s="5">
        <f>IF(Inddata!$C$35=0,0,IF(($D$30-C304*(1/Inddata!$C$35))&lt;0,0,($D$30-C304*(1/Inddata!$C$35))))</f>
        <v>2.1002666666666734</v>
      </c>
      <c r="E304" s="5">
        <v>0</v>
      </c>
      <c r="F304" s="5">
        <f>IF(Inddata!$C$31*Inddata!$C$35+Inddata!$C$33&gt;'Beregninger scenarie 1'!C304,0,F303+$F$27)</f>
        <v>0</v>
      </c>
      <c r="G304" s="5">
        <f t="shared" si="9"/>
        <v>4.3746666666666583</v>
      </c>
      <c r="H304" s="5">
        <f>IF(D304+E304+F304&gt;Inddata!$C$31,Inddata!$C$31,D304+E304+F304)</f>
        <v>2.1002666666666734</v>
      </c>
      <c r="I304" s="5">
        <f>Inddata!$C$34</f>
        <v>0</v>
      </c>
      <c r="J304" s="5">
        <f>Inddata!$C$32+Inddata!$C$34</f>
        <v>4</v>
      </c>
      <c r="K304" s="5"/>
    </row>
    <row r="305" spans="1:11" x14ac:dyDescent="0.25">
      <c r="A305">
        <v>276</v>
      </c>
      <c r="C305" s="5">
        <f t="shared" si="8"/>
        <v>2.3833333333333249</v>
      </c>
      <c r="D305" s="5">
        <f>IF(Inddata!$C$35=0,0,IF(($D$30-C305*(1/Inddata!$C$35))&lt;0,0,($D$30-C305*(1/Inddata!$C$35))))</f>
        <v>2.0933333333333399</v>
      </c>
      <c r="E305" s="5">
        <v>0</v>
      </c>
      <c r="F305" s="5">
        <f>IF(Inddata!$C$31*Inddata!$C$35+Inddata!$C$33&gt;'Beregninger scenarie 1'!C305,0,F304+$F$27)</f>
        <v>0</v>
      </c>
      <c r="G305" s="5">
        <f t="shared" si="9"/>
        <v>4.3833333333333249</v>
      </c>
      <c r="H305" s="5">
        <f>IF(D305+E305+F305&gt;Inddata!$C$31,Inddata!$C$31,D305+E305+F305)</f>
        <v>2.0933333333333399</v>
      </c>
      <c r="I305" s="5">
        <f>Inddata!$C$34</f>
        <v>0</v>
      </c>
      <c r="J305" s="5">
        <f>Inddata!$C$32+Inddata!$C$34</f>
        <v>4</v>
      </c>
      <c r="K305" s="5"/>
    </row>
    <row r="306" spans="1:11" x14ac:dyDescent="0.25">
      <c r="A306">
        <v>277</v>
      </c>
      <c r="C306" s="5">
        <f t="shared" si="8"/>
        <v>2.3919999999999915</v>
      </c>
      <c r="D306" s="5">
        <f>IF(Inddata!$C$35=0,0,IF(($D$30-C306*(1/Inddata!$C$35))&lt;0,0,($D$30-C306*(1/Inddata!$C$35))))</f>
        <v>2.0864000000000065</v>
      </c>
      <c r="E306" s="5">
        <v>0</v>
      </c>
      <c r="F306" s="5">
        <f>IF(Inddata!$C$31*Inddata!$C$35+Inddata!$C$33&gt;'Beregninger scenarie 1'!C306,0,F305+$F$27)</f>
        <v>0</v>
      </c>
      <c r="G306" s="5">
        <f t="shared" si="9"/>
        <v>4.3919999999999915</v>
      </c>
      <c r="H306" s="5">
        <f>IF(D306+E306+F306&gt;Inddata!$C$31,Inddata!$C$31,D306+E306+F306)</f>
        <v>2.0864000000000065</v>
      </c>
      <c r="I306" s="5">
        <f>Inddata!$C$34</f>
        <v>0</v>
      </c>
      <c r="J306" s="5">
        <f>Inddata!$C$32+Inddata!$C$34</f>
        <v>4</v>
      </c>
      <c r="K306" s="5"/>
    </row>
    <row r="307" spans="1:11" x14ac:dyDescent="0.25">
      <c r="A307">
        <v>278</v>
      </c>
      <c r="C307" s="5">
        <f t="shared" si="8"/>
        <v>2.4006666666666581</v>
      </c>
      <c r="D307" s="5">
        <f>IF(Inddata!$C$35=0,0,IF(($D$30-C307*(1/Inddata!$C$35))&lt;0,0,($D$30-C307*(1/Inddata!$C$35))))</f>
        <v>2.0794666666666735</v>
      </c>
      <c r="E307" s="5">
        <v>0</v>
      </c>
      <c r="F307" s="5">
        <f>IF(Inddata!$C$31*Inddata!$C$35+Inddata!$C$33&gt;'Beregninger scenarie 1'!C307,0,F306+$F$27)</f>
        <v>0</v>
      </c>
      <c r="G307" s="5">
        <f t="shared" si="9"/>
        <v>4.4006666666666581</v>
      </c>
      <c r="H307" s="5">
        <f>IF(D307+E307+F307&gt;Inddata!$C$31,Inddata!$C$31,D307+E307+F307)</f>
        <v>2.0794666666666735</v>
      </c>
      <c r="I307" s="5">
        <f>Inddata!$C$34</f>
        <v>0</v>
      </c>
      <c r="J307" s="5">
        <f>Inddata!$C$32+Inddata!$C$34</f>
        <v>4</v>
      </c>
      <c r="K307" s="5"/>
    </row>
    <row r="308" spans="1:11" x14ac:dyDescent="0.25">
      <c r="A308">
        <v>279</v>
      </c>
      <c r="C308" s="5">
        <f t="shared" si="8"/>
        <v>2.4093333333333247</v>
      </c>
      <c r="D308" s="5">
        <f>IF(Inddata!$C$35=0,0,IF(($D$30-C308*(1/Inddata!$C$35))&lt;0,0,($D$30-C308*(1/Inddata!$C$35))))</f>
        <v>2.0725333333333404</v>
      </c>
      <c r="E308" s="5">
        <v>0</v>
      </c>
      <c r="F308" s="5">
        <f>IF(Inddata!$C$31*Inddata!$C$35+Inddata!$C$33&gt;'Beregninger scenarie 1'!C308,0,F307+$F$27)</f>
        <v>0</v>
      </c>
      <c r="G308" s="5">
        <f t="shared" si="9"/>
        <v>4.4093333333333247</v>
      </c>
      <c r="H308" s="5">
        <f>IF(D308+E308+F308&gt;Inddata!$C$31,Inddata!$C$31,D308+E308+F308)</f>
        <v>2.0725333333333404</v>
      </c>
      <c r="I308" s="5">
        <f>Inddata!$C$34</f>
        <v>0</v>
      </c>
      <c r="J308" s="5">
        <f>Inddata!$C$32+Inddata!$C$34</f>
        <v>4</v>
      </c>
      <c r="K308" s="5"/>
    </row>
    <row r="309" spans="1:11" x14ac:dyDescent="0.25">
      <c r="A309">
        <v>280</v>
      </c>
      <c r="C309" s="5">
        <f t="shared" ref="C309:C372" si="10">C308+$C$27</f>
        <v>2.4179999999999913</v>
      </c>
      <c r="D309" s="5">
        <f>IF(Inddata!$C$35=0,0,IF(($D$30-C309*(1/Inddata!$C$35))&lt;0,0,($D$30-C309*(1/Inddata!$C$35))))</f>
        <v>2.065600000000007</v>
      </c>
      <c r="E309" s="5">
        <v>0</v>
      </c>
      <c r="F309" s="5">
        <f>IF(Inddata!$C$31*Inddata!$C$35+Inddata!$C$33&gt;'Beregninger scenarie 1'!C309,0,F308+$F$27)</f>
        <v>0</v>
      </c>
      <c r="G309" s="5">
        <f t="shared" si="9"/>
        <v>4.4179999999999913</v>
      </c>
      <c r="H309" s="5">
        <f>IF(D309+E309+F309&gt;Inddata!$C$31,Inddata!$C$31,D309+E309+F309)</f>
        <v>2.065600000000007</v>
      </c>
      <c r="I309" s="5">
        <f>Inddata!$C$34</f>
        <v>0</v>
      </c>
      <c r="J309" s="5">
        <f>Inddata!$C$32+Inddata!$C$34</f>
        <v>4</v>
      </c>
      <c r="K309" s="5"/>
    </row>
    <row r="310" spans="1:11" x14ac:dyDescent="0.25">
      <c r="A310">
        <v>281</v>
      </c>
      <c r="C310" s="5">
        <f t="shared" si="10"/>
        <v>2.4266666666666579</v>
      </c>
      <c r="D310" s="5">
        <f>IF(Inddata!$C$35=0,0,IF(($D$30-C310*(1/Inddata!$C$35))&lt;0,0,($D$30-C310*(1/Inddata!$C$35))))</f>
        <v>2.0586666666666735</v>
      </c>
      <c r="E310" s="5">
        <v>0</v>
      </c>
      <c r="F310" s="5">
        <f>IF(Inddata!$C$31*Inddata!$C$35+Inddata!$C$33&gt;'Beregninger scenarie 1'!C310,0,F309+$F$27)</f>
        <v>0</v>
      </c>
      <c r="G310" s="5">
        <f t="shared" si="9"/>
        <v>4.4266666666666579</v>
      </c>
      <c r="H310" s="5">
        <f>IF(D310+E310+F310&gt;Inddata!$C$31,Inddata!$C$31,D310+E310+F310)</f>
        <v>2.0586666666666735</v>
      </c>
      <c r="I310" s="5">
        <f>Inddata!$C$34</f>
        <v>0</v>
      </c>
      <c r="J310" s="5">
        <f>Inddata!$C$32+Inddata!$C$34</f>
        <v>4</v>
      </c>
      <c r="K310" s="5"/>
    </row>
    <row r="311" spans="1:11" x14ac:dyDescent="0.25">
      <c r="A311">
        <v>282</v>
      </c>
      <c r="C311" s="5">
        <f t="shared" si="10"/>
        <v>2.4353333333333245</v>
      </c>
      <c r="D311" s="5">
        <f>IF(Inddata!$C$35=0,0,IF(($D$30-C311*(1/Inddata!$C$35))&lt;0,0,($D$30-C311*(1/Inddata!$C$35))))</f>
        <v>2.0517333333333401</v>
      </c>
      <c r="E311" s="5">
        <v>0</v>
      </c>
      <c r="F311" s="5">
        <f>IF(Inddata!$C$31*Inddata!$C$35+Inddata!$C$33&gt;'Beregninger scenarie 1'!C311,0,F310+$F$27)</f>
        <v>0</v>
      </c>
      <c r="G311" s="5">
        <f t="shared" si="9"/>
        <v>4.4353333333333245</v>
      </c>
      <c r="H311" s="5">
        <f>IF(D311+E311+F311&gt;Inddata!$C$31,Inddata!$C$31,D311+E311+F311)</f>
        <v>2.0517333333333401</v>
      </c>
      <c r="I311" s="5">
        <f>Inddata!$C$34</f>
        <v>0</v>
      </c>
      <c r="J311" s="5">
        <f>Inddata!$C$32+Inddata!$C$34</f>
        <v>4</v>
      </c>
      <c r="K311" s="5"/>
    </row>
    <row r="312" spans="1:11" x14ac:dyDescent="0.25">
      <c r="A312">
        <v>283</v>
      </c>
      <c r="C312" s="5">
        <f t="shared" si="10"/>
        <v>2.4439999999999911</v>
      </c>
      <c r="D312" s="5">
        <f>IF(Inddata!$C$35=0,0,IF(($D$30-C312*(1/Inddata!$C$35))&lt;0,0,($D$30-C312*(1/Inddata!$C$35))))</f>
        <v>2.0448000000000071</v>
      </c>
      <c r="E312" s="5">
        <v>0</v>
      </c>
      <c r="F312" s="5">
        <f>IF(Inddata!$C$31*Inddata!$C$35+Inddata!$C$33&gt;'Beregninger scenarie 1'!C312,0,F311+$F$27)</f>
        <v>0</v>
      </c>
      <c r="G312" s="5">
        <f t="shared" si="9"/>
        <v>4.4439999999999911</v>
      </c>
      <c r="H312" s="5">
        <f>IF(D312+E312+F312&gt;Inddata!$C$31,Inddata!$C$31,D312+E312+F312)</f>
        <v>2.0448000000000071</v>
      </c>
      <c r="I312" s="5">
        <f>Inddata!$C$34</f>
        <v>0</v>
      </c>
      <c r="J312" s="5">
        <f>Inddata!$C$32+Inddata!$C$34</f>
        <v>4</v>
      </c>
      <c r="K312" s="5"/>
    </row>
    <row r="313" spans="1:11" x14ac:dyDescent="0.25">
      <c r="A313">
        <v>284</v>
      </c>
      <c r="C313" s="5">
        <f t="shared" si="10"/>
        <v>2.4526666666666577</v>
      </c>
      <c r="D313" s="5">
        <f>IF(Inddata!$C$35=0,0,IF(($D$30-C313*(1/Inddata!$C$35))&lt;0,0,($D$30-C313*(1/Inddata!$C$35))))</f>
        <v>2.037866666666674</v>
      </c>
      <c r="E313" s="5">
        <v>0</v>
      </c>
      <c r="F313" s="5">
        <f>IF(Inddata!$C$31*Inddata!$C$35+Inddata!$C$33&gt;'Beregninger scenarie 1'!C313,0,F312+$F$27)</f>
        <v>0</v>
      </c>
      <c r="G313" s="5">
        <f t="shared" si="9"/>
        <v>4.4526666666666577</v>
      </c>
      <c r="H313" s="5">
        <f>IF(D313+E313+F313&gt;Inddata!$C$31,Inddata!$C$31,D313+E313+F313)</f>
        <v>2.037866666666674</v>
      </c>
      <c r="I313" s="5">
        <f>Inddata!$C$34</f>
        <v>0</v>
      </c>
      <c r="J313" s="5">
        <f>Inddata!$C$32+Inddata!$C$34</f>
        <v>4</v>
      </c>
      <c r="K313" s="5"/>
    </row>
    <row r="314" spans="1:11" x14ac:dyDescent="0.25">
      <c r="A314">
        <v>285</v>
      </c>
      <c r="C314" s="5">
        <f t="shared" si="10"/>
        <v>2.4613333333333243</v>
      </c>
      <c r="D314" s="5">
        <f>IF(Inddata!$C$35=0,0,IF(($D$30-C314*(1/Inddata!$C$35))&lt;0,0,($D$30-C314*(1/Inddata!$C$35))))</f>
        <v>2.0309333333333406</v>
      </c>
      <c r="E314" s="5">
        <v>0</v>
      </c>
      <c r="F314" s="5">
        <f>IF(Inddata!$C$31*Inddata!$C$35+Inddata!$C$33&gt;'Beregninger scenarie 1'!C314,0,F313+$F$27)</f>
        <v>0</v>
      </c>
      <c r="G314" s="5">
        <f t="shared" si="9"/>
        <v>4.4613333333333243</v>
      </c>
      <c r="H314" s="5">
        <f>IF(D314+E314+F314&gt;Inddata!$C$31,Inddata!$C$31,D314+E314+F314)</f>
        <v>2.0309333333333406</v>
      </c>
      <c r="I314" s="5">
        <f>Inddata!$C$34</f>
        <v>0</v>
      </c>
      <c r="J314" s="5">
        <f>Inddata!$C$32+Inddata!$C$34</f>
        <v>4</v>
      </c>
      <c r="K314" s="5"/>
    </row>
    <row r="315" spans="1:11" x14ac:dyDescent="0.25">
      <c r="A315">
        <v>286</v>
      </c>
      <c r="C315" s="5">
        <f t="shared" si="10"/>
        <v>2.4699999999999909</v>
      </c>
      <c r="D315" s="5">
        <f>IF(Inddata!$C$35=0,0,IF(($D$30-C315*(1/Inddata!$C$35))&lt;0,0,($D$30-C315*(1/Inddata!$C$35))))</f>
        <v>2.0240000000000071</v>
      </c>
      <c r="E315" s="5">
        <v>0</v>
      </c>
      <c r="F315" s="5">
        <f>IF(Inddata!$C$31*Inddata!$C$35+Inddata!$C$33&gt;'Beregninger scenarie 1'!C315,0,F314+$F$27)</f>
        <v>0</v>
      </c>
      <c r="G315" s="5">
        <f t="shared" si="9"/>
        <v>4.4699999999999909</v>
      </c>
      <c r="H315" s="5">
        <f>IF(D315+E315+F315&gt;Inddata!$C$31,Inddata!$C$31,D315+E315+F315)</f>
        <v>2.0240000000000071</v>
      </c>
      <c r="I315" s="5">
        <f>Inddata!$C$34</f>
        <v>0</v>
      </c>
      <c r="J315" s="5">
        <f>Inddata!$C$32+Inddata!$C$34</f>
        <v>4</v>
      </c>
      <c r="K315" s="5"/>
    </row>
    <row r="316" spans="1:11" x14ac:dyDescent="0.25">
      <c r="A316">
        <v>287</v>
      </c>
      <c r="C316" s="5">
        <f t="shared" si="10"/>
        <v>2.4786666666666575</v>
      </c>
      <c r="D316" s="5">
        <f>IF(Inddata!$C$35=0,0,IF(($D$30-C316*(1/Inddata!$C$35))&lt;0,0,($D$30-C316*(1/Inddata!$C$35))))</f>
        <v>2.0170666666666737</v>
      </c>
      <c r="E316" s="5">
        <v>0</v>
      </c>
      <c r="F316" s="5">
        <f>IF(Inddata!$C$31*Inddata!$C$35+Inddata!$C$33&gt;'Beregninger scenarie 1'!C316,0,F315+$F$27)</f>
        <v>0</v>
      </c>
      <c r="G316" s="5">
        <f t="shared" si="9"/>
        <v>4.4786666666666575</v>
      </c>
      <c r="H316" s="5">
        <f>IF(D316+E316+F316&gt;Inddata!$C$31,Inddata!$C$31,D316+E316+F316)</f>
        <v>2.0170666666666737</v>
      </c>
      <c r="I316" s="5">
        <f>Inddata!$C$34</f>
        <v>0</v>
      </c>
      <c r="J316" s="5">
        <f>Inddata!$C$32+Inddata!$C$34</f>
        <v>4</v>
      </c>
      <c r="K316" s="5"/>
    </row>
    <row r="317" spans="1:11" x14ac:dyDescent="0.25">
      <c r="A317">
        <v>288</v>
      </c>
      <c r="C317" s="5">
        <f t="shared" si="10"/>
        <v>2.4873333333333241</v>
      </c>
      <c r="D317" s="5">
        <f>IF(Inddata!$C$35=0,0,IF(($D$30-C317*(1/Inddata!$C$35))&lt;0,0,($D$30-C317*(1/Inddata!$C$35))))</f>
        <v>2.0101333333333407</v>
      </c>
      <c r="E317" s="5">
        <v>0</v>
      </c>
      <c r="F317" s="5">
        <f>IF(Inddata!$C$31*Inddata!$C$35+Inddata!$C$33&gt;'Beregninger scenarie 1'!C317,0,F316+$F$27)</f>
        <v>0</v>
      </c>
      <c r="G317" s="5">
        <f t="shared" si="9"/>
        <v>4.4873333333333241</v>
      </c>
      <c r="H317" s="5">
        <f>IF(D317+E317+F317&gt;Inddata!$C$31,Inddata!$C$31,D317+E317+F317)</f>
        <v>2.0101333333333407</v>
      </c>
      <c r="I317" s="5">
        <f>Inddata!$C$34</f>
        <v>0</v>
      </c>
      <c r="J317" s="5">
        <f>Inddata!$C$32+Inddata!$C$34</f>
        <v>4</v>
      </c>
      <c r="K317" s="5"/>
    </row>
    <row r="318" spans="1:11" x14ac:dyDescent="0.25">
      <c r="A318">
        <v>289</v>
      </c>
      <c r="C318" s="5">
        <f t="shared" si="10"/>
        <v>2.4959999999999907</v>
      </c>
      <c r="D318" s="5">
        <f>IF(Inddata!$C$35=0,0,IF(($D$30-C318*(1/Inddata!$C$35))&lt;0,0,($D$30-C318*(1/Inddata!$C$35))))</f>
        <v>2.0032000000000076</v>
      </c>
      <c r="E318" s="5">
        <v>0</v>
      </c>
      <c r="F318" s="5">
        <f>IF(Inddata!$C$31*Inddata!$C$35+Inddata!$C$33&gt;'Beregninger scenarie 1'!C318,0,F317+$F$27)</f>
        <v>0</v>
      </c>
      <c r="G318" s="5">
        <f t="shared" si="9"/>
        <v>4.4959999999999907</v>
      </c>
      <c r="H318" s="5">
        <f>IF(D318+E318+F318&gt;Inddata!$C$31,Inddata!$C$31,D318+E318+F318)</f>
        <v>2.0032000000000076</v>
      </c>
      <c r="I318" s="5">
        <f>Inddata!$C$34</f>
        <v>0</v>
      </c>
      <c r="J318" s="5">
        <f>Inddata!$C$32+Inddata!$C$34</f>
        <v>4</v>
      </c>
      <c r="K318" s="5"/>
    </row>
    <row r="319" spans="1:11" x14ac:dyDescent="0.25">
      <c r="A319">
        <v>290</v>
      </c>
      <c r="C319" s="5">
        <f t="shared" si="10"/>
        <v>2.5046666666666573</v>
      </c>
      <c r="D319" s="5">
        <f>IF(Inddata!$C$35=0,0,IF(($D$30-C319*(1/Inddata!$C$35))&lt;0,0,($D$30-C319*(1/Inddata!$C$35))))</f>
        <v>1.9962666666666742</v>
      </c>
      <c r="E319" s="5">
        <v>0</v>
      </c>
      <c r="F319" s="5">
        <f>IF(Inddata!$C$31*Inddata!$C$35+Inddata!$C$33&gt;'Beregninger scenarie 1'!C319,0,F318+$F$27)</f>
        <v>0</v>
      </c>
      <c r="G319" s="5">
        <f t="shared" si="9"/>
        <v>4.5046666666666573</v>
      </c>
      <c r="H319" s="5">
        <f>IF(D319+E319+F319&gt;Inddata!$C$31,Inddata!$C$31,D319+E319+F319)</f>
        <v>1.9962666666666742</v>
      </c>
      <c r="I319" s="5">
        <f>Inddata!$C$34</f>
        <v>0</v>
      </c>
      <c r="J319" s="5">
        <f>Inddata!$C$32+Inddata!$C$34</f>
        <v>4</v>
      </c>
      <c r="K319" s="5"/>
    </row>
    <row r="320" spans="1:11" x14ac:dyDescent="0.25">
      <c r="A320">
        <v>291</v>
      </c>
      <c r="C320" s="5">
        <f t="shared" si="10"/>
        <v>2.5133333333333239</v>
      </c>
      <c r="D320" s="5">
        <f>IF(Inddata!$C$35=0,0,IF(($D$30-C320*(1/Inddata!$C$35))&lt;0,0,($D$30-C320*(1/Inddata!$C$35))))</f>
        <v>1.9893333333333407</v>
      </c>
      <c r="E320" s="5">
        <v>0</v>
      </c>
      <c r="F320" s="5">
        <f>IF(Inddata!$C$31*Inddata!$C$35+Inddata!$C$33&gt;'Beregninger scenarie 1'!C320,0,F319+$F$27)</f>
        <v>0</v>
      </c>
      <c r="G320" s="5">
        <f t="shared" si="9"/>
        <v>4.5133333333333239</v>
      </c>
      <c r="H320" s="5">
        <f>IF(D320+E320+F320&gt;Inddata!$C$31,Inddata!$C$31,D320+E320+F320)</f>
        <v>1.9893333333333407</v>
      </c>
      <c r="I320" s="5">
        <f>Inddata!$C$34</f>
        <v>0</v>
      </c>
      <c r="J320" s="5">
        <f>Inddata!$C$32+Inddata!$C$34</f>
        <v>4</v>
      </c>
      <c r="K320" s="5"/>
    </row>
    <row r="321" spans="1:11" x14ac:dyDescent="0.25">
      <c r="A321">
        <v>292</v>
      </c>
      <c r="C321" s="5">
        <f t="shared" si="10"/>
        <v>2.5219999999999905</v>
      </c>
      <c r="D321" s="5">
        <f>IF(Inddata!$C$35=0,0,IF(($D$30-C321*(1/Inddata!$C$35))&lt;0,0,($D$30-C321*(1/Inddata!$C$35))))</f>
        <v>1.9824000000000077</v>
      </c>
      <c r="E321" s="5">
        <v>0</v>
      </c>
      <c r="F321" s="5">
        <f>IF(Inddata!$C$31*Inddata!$C$35+Inddata!$C$33&gt;'Beregninger scenarie 1'!C321,0,F320+$F$27)</f>
        <v>0</v>
      </c>
      <c r="G321" s="5">
        <f t="shared" si="9"/>
        <v>4.5219999999999905</v>
      </c>
      <c r="H321" s="5">
        <f>IF(D321+E321+F321&gt;Inddata!$C$31,Inddata!$C$31,D321+E321+F321)</f>
        <v>1.9824000000000077</v>
      </c>
      <c r="I321" s="5">
        <f>Inddata!$C$34</f>
        <v>0</v>
      </c>
      <c r="J321" s="5">
        <f>Inddata!$C$32+Inddata!$C$34</f>
        <v>4</v>
      </c>
      <c r="K321" s="5"/>
    </row>
    <row r="322" spans="1:11" x14ac:dyDescent="0.25">
      <c r="A322">
        <v>293</v>
      </c>
      <c r="C322" s="5">
        <f t="shared" si="10"/>
        <v>2.5306666666666571</v>
      </c>
      <c r="D322" s="5">
        <f>IF(Inddata!$C$35=0,0,IF(($D$30-C322*(1/Inddata!$C$35))&lt;0,0,($D$30-C322*(1/Inddata!$C$35))))</f>
        <v>1.9754666666666743</v>
      </c>
      <c r="E322" s="5">
        <v>0</v>
      </c>
      <c r="F322" s="5">
        <f>IF(Inddata!$C$31*Inddata!$C$35+Inddata!$C$33&gt;'Beregninger scenarie 1'!C322,0,F321+$F$27)</f>
        <v>0</v>
      </c>
      <c r="G322" s="5">
        <f t="shared" si="9"/>
        <v>4.5306666666666571</v>
      </c>
      <c r="H322" s="5">
        <f>IF(D322+E322+F322&gt;Inddata!$C$31,Inddata!$C$31,D322+E322+F322)</f>
        <v>1.9754666666666743</v>
      </c>
      <c r="I322" s="5">
        <f>Inddata!$C$34</f>
        <v>0</v>
      </c>
      <c r="J322" s="5">
        <f>Inddata!$C$32+Inddata!$C$34</f>
        <v>4</v>
      </c>
      <c r="K322" s="5"/>
    </row>
    <row r="323" spans="1:11" x14ac:dyDescent="0.25">
      <c r="A323">
        <v>294</v>
      </c>
      <c r="C323" s="5">
        <f t="shared" si="10"/>
        <v>2.5393333333333237</v>
      </c>
      <c r="D323" s="5">
        <f>IF(Inddata!$C$35=0,0,IF(($D$30-C323*(1/Inddata!$C$35))&lt;0,0,($D$30-C323*(1/Inddata!$C$35))))</f>
        <v>1.9685333333333408</v>
      </c>
      <c r="E323" s="5">
        <v>0</v>
      </c>
      <c r="F323" s="5">
        <f>IF(Inddata!$C$31*Inddata!$C$35+Inddata!$C$33&gt;'Beregninger scenarie 1'!C323,0,F322+$F$27)</f>
        <v>0</v>
      </c>
      <c r="G323" s="5">
        <f t="shared" si="9"/>
        <v>4.5393333333333237</v>
      </c>
      <c r="H323" s="5">
        <f>IF(D323+E323+F323&gt;Inddata!$C$31,Inddata!$C$31,D323+E323+F323)</f>
        <v>1.9685333333333408</v>
      </c>
      <c r="I323" s="5">
        <f>Inddata!$C$34</f>
        <v>0</v>
      </c>
      <c r="J323" s="5">
        <f>Inddata!$C$32+Inddata!$C$34</f>
        <v>4</v>
      </c>
      <c r="K323" s="5"/>
    </row>
    <row r="324" spans="1:11" x14ac:dyDescent="0.25">
      <c r="A324">
        <v>295</v>
      </c>
      <c r="C324" s="5">
        <f t="shared" si="10"/>
        <v>2.5479999999999903</v>
      </c>
      <c r="D324" s="5">
        <f>IF(Inddata!$C$35=0,0,IF(($D$30-C324*(1/Inddata!$C$35))&lt;0,0,($D$30-C324*(1/Inddata!$C$35))))</f>
        <v>1.9616000000000078</v>
      </c>
      <c r="E324" s="5">
        <v>0</v>
      </c>
      <c r="F324" s="5">
        <f>IF(Inddata!$C$31*Inddata!$C$35+Inddata!$C$33&gt;'Beregninger scenarie 1'!C324,0,F323+$F$27)</f>
        <v>0</v>
      </c>
      <c r="G324" s="5">
        <f t="shared" si="9"/>
        <v>4.5479999999999903</v>
      </c>
      <c r="H324" s="5">
        <f>IF(D324+E324+F324&gt;Inddata!$C$31,Inddata!$C$31,D324+E324+F324)</f>
        <v>1.9616000000000078</v>
      </c>
      <c r="I324" s="5">
        <f>Inddata!$C$34</f>
        <v>0</v>
      </c>
      <c r="J324" s="5">
        <f>Inddata!$C$32+Inddata!$C$34</f>
        <v>4</v>
      </c>
      <c r="K324" s="5"/>
    </row>
    <row r="325" spans="1:11" x14ac:dyDescent="0.25">
      <c r="A325">
        <v>296</v>
      </c>
      <c r="C325" s="5">
        <f t="shared" si="10"/>
        <v>2.5566666666666569</v>
      </c>
      <c r="D325" s="5">
        <f>IF(Inddata!$C$35=0,0,IF(($D$30-C325*(1/Inddata!$C$35))&lt;0,0,($D$30-C325*(1/Inddata!$C$35))))</f>
        <v>1.9546666666666743</v>
      </c>
      <c r="E325" s="5">
        <v>0</v>
      </c>
      <c r="F325" s="5">
        <f>IF(Inddata!$C$31*Inddata!$C$35+Inddata!$C$33&gt;'Beregninger scenarie 1'!C325,0,F324+$F$27)</f>
        <v>0</v>
      </c>
      <c r="G325" s="5">
        <f t="shared" si="9"/>
        <v>4.5566666666666569</v>
      </c>
      <c r="H325" s="5">
        <f>IF(D325+E325+F325&gt;Inddata!$C$31,Inddata!$C$31,D325+E325+F325)</f>
        <v>1.9546666666666743</v>
      </c>
      <c r="I325" s="5">
        <f>Inddata!$C$34</f>
        <v>0</v>
      </c>
      <c r="J325" s="5">
        <f>Inddata!$C$32+Inddata!$C$34</f>
        <v>4</v>
      </c>
      <c r="K325" s="5"/>
    </row>
    <row r="326" spans="1:11" x14ac:dyDescent="0.25">
      <c r="A326">
        <v>297</v>
      </c>
      <c r="C326" s="5">
        <f t="shared" si="10"/>
        <v>2.5653333333333235</v>
      </c>
      <c r="D326" s="5">
        <f>IF(Inddata!$C$35=0,0,IF(($D$30-C326*(1/Inddata!$C$35))&lt;0,0,($D$30-C326*(1/Inddata!$C$35))))</f>
        <v>1.9477333333333413</v>
      </c>
      <c r="E326" s="5">
        <v>0</v>
      </c>
      <c r="F326" s="5">
        <f>IF(Inddata!$C$31*Inddata!$C$35+Inddata!$C$33&gt;'Beregninger scenarie 1'!C326,0,F325+$F$27)</f>
        <v>0</v>
      </c>
      <c r="G326" s="5">
        <f t="shared" si="9"/>
        <v>4.5653333333333235</v>
      </c>
      <c r="H326" s="5">
        <f>IF(D326+E326+F326&gt;Inddata!$C$31,Inddata!$C$31,D326+E326+F326)</f>
        <v>1.9477333333333413</v>
      </c>
      <c r="I326" s="5">
        <f>Inddata!$C$34</f>
        <v>0</v>
      </c>
      <c r="J326" s="5">
        <f>Inddata!$C$32+Inddata!$C$34</f>
        <v>4</v>
      </c>
      <c r="K326" s="5"/>
    </row>
    <row r="327" spans="1:11" x14ac:dyDescent="0.25">
      <c r="A327">
        <v>298</v>
      </c>
      <c r="C327" s="5">
        <f t="shared" si="10"/>
        <v>2.5739999999999901</v>
      </c>
      <c r="D327" s="5">
        <f>IF(Inddata!$C$35=0,0,IF(($D$30-C327*(1/Inddata!$C$35))&lt;0,0,($D$30-C327*(1/Inddata!$C$35))))</f>
        <v>1.9408000000000079</v>
      </c>
      <c r="E327" s="5">
        <v>0</v>
      </c>
      <c r="F327" s="5">
        <f>IF(Inddata!$C$31*Inddata!$C$35+Inddata!$C$33&gt;'Beregninger scenarie 1'!C327,0,F326+$F$27)</f>
        <v>0</v>
      </c>
      <c r="G327" s="5">
        <f t="shared" si="9"/>
        <v>4.5739999999999901</v>
      </c>
      <c r="H327" s="5">
        <f>IF(D327+E327+F327&gt;Inddata!$C$31,Inddata!$C$31,D327+E327+F327)</f>
        <v>1.9408000000000079</v>
      </c>
      <c r="I327" s="5">
        <f>Inddata!$C$34</f>
        <v>0</v>
      </c>
      <c r="J327" s="5">
        <f>Inddata!$C$32+Inddata!$C$34</f>
        <v>4</v>
      </c>
      <c r="K327" s="5"/>
    </row>
    <row r="328" spans="1:11" x14ac:dyDescent="0.25">
      <c r="A328">
        <v>299</v>
      </c>
      <c r="C328" s="5">
        <f t="shared" si="10"/>
        <v>2.5826666666666567</v>
      </c>
      <c r="D328" s="5">
        <f>IF(Inddata!$C$35=0,0,IF(($D$30-C328*(1/Inddata!$C$35))&lt;0,0,($D$30-C328*(1/Inddata!$C$35))))</f>
        <v>1.9338666666666744</v>
      </c>
      <c r="E328" s="5">
        <v>0</v>
      </c>
      <c r="F328" s="5">
        <f>IF(Inddata!$C$31*Inddata!$C$35+Inddata!$C$33&gt;'Beregninger scenarie 1'!C328,0,F327+$F$27)</f>
        <v>0</v>
      </c>
      <c r="G328" s="5">
        <f t="shared" si="9"/>
        <v>4.5826666666666567</v>
      </c>
      <c r="H328" s="5">
        <f>IF(D328+E328+F328&gt;Inddata!$C$31,Inddata!$C$31,D328+E328+F328)</f>
        <v>1.9338666666666744</v>
      </c>
      <c r="I328" s="5">
        <f>Inddata!$C$34</f>
        <v>0</v>
      </c>
      <c r="J328" s="5">
        <f>Inddata!$C$32+Inddata!$C$34</f>
        <v>4</v>
      </c>
      <c r="K328" s="5"/>
    </row>
    <row r="329" spans="1:11" x14ac:dyDescent="0.25">
      <c r="A329">
        <v>300</v>
      </c>
      <c r="C329" s="5">
        <f t="shared" si="10"/>
        <v>2.5913333333333233</v>
      </c>
      <c r="D329" s="5">
        <f>IF(Inddata!$C$35=0,0,IF(($D$30-C329*(1/Inddata!$C$35))&lt;0,0,($D$30-C329*(1/Inddata!$C$35))))</f>
        <v>1.9269333333333414</v>
      </c>
      <c r="E329" s="5">
        <v>0</v>
      </c>
      <c r="F329" s="5">
        <f>IF(Inddata!$C$31*Inddata!$C$35+Inddata!$C$33&gt;'Beregninger scenarie 1'!C329,0,F328+$F$27)</f>
        <v>0</v>
      </c>
      <c r="G329" s="5">
        <f t="shared" si="9"/>
        <v>4.5913333333333233</v>
      </c>
      <c r="H329" s="5">
        <f>IF(D329+E329+F329&gt;Inddata!$C$31,Inddata!$C$31,D329+E329+F329)</f>
        <v>1.9269333333333414</v>
      </c>
      <c r="I329" s="5">
        <f>Inddata!$C$34</f>
        <v>0</v>
      </c>
      <c r="J329" s="5">
        <f>Inddata!$C$32+Inddata!$C$34</f>
        <v>4</v>
      </c>
      <c r="K329" s="5"/>
    </row>
    <row r="330" spans="1:11" x14ac:dyDescent="0.25">
      <c r="A330">
        <v>301</v>
      </c>
      <c r="C330" s="5">
        <f t="shared" si="10"/>
        <v>2.5999999999999899</v>
      </c>
      <c r="D330" s="5">
        <f>IF(Inddata!$C$35=0,0,IF(($D$30-C330*(1/Inddata!$C$35))&lt;0,0,($D$30-C330*(1/Inddata!$C$35))))</f>
        <v>1.9200000000000079</v>
      </c>
      <c r="E330" s="5">
        <v>0</v>
      </c>
      <c r="F330" s="5">
        <f>IF(Inddata!$C$31*Inddata!$C$35+Inddata!$C$33&gt;'Beregninger scenarie 1'!C330,0,F329+$F$27)</f>
        <v>0</v>
      </c>
      <c r="G330" s="5">
        <f t="shared" si="9"/>
        <v>4.5999999999999899</v>
      </c>
      <c r="H330" s="5">
        <f>IF(D330+E330+F330&gt;Inddata!$C$31,Inddata!$C$31,D330+E330+F330)</f>
        <v>1.9200000000000079</v>
      </c>
      <c r="I330" s="5">
        <f>Inddata!$C$34</f>
        <v>0</v>
      </c>
      <c r="J330" s="5">
        <f>Inddata!$C$32+Inddata!$C$34</f>
        <v>4</v>
      </c>
      <c r="K330" s="5"/>
    </row>
    <row r="331" spans="1:11" x14ac:dyDescent="0.25">
      <c r="A331">
        <v>302</v>
      </c>
      <c r="C331" s="5">
        <f t="shared" si="10"/>
        <v>2.6086666666666565</v>
      </c>
      <c r="D331" s="5">
        <f>IF(Inddata!$C$35=0,0,IF(($D$30-C331*(1/Inddata!$C$35))&lt;0,0,($D$30-C331*(1/Inddata!$C$35))))</f>
        <v>1.9130666666666749</v>
      </c>
      <c r="E331" s="5">
        <v>0</v>
      </c>
      <c r="F331" s="5">
        <f>IF(Inddata!$C$31*Inddata!$C$35+Inddata!$C$33&gt;'Beregninger scenarie 1'!C331,0,F330+$F$27)</f>
        <v>0</v>
      </c>
      <c r="G331" s="5">
        <f t="shared" si="9"/>
        <v>4.6086666666666565</v>
      </c>
      <c r="H331" s="5">
        <f>IF(D331+E331+F331&gt;Inddata!$C$31,Inddata!$C$31,D331+E331+F331)</f>
        <v>1.9130666666666749</v>
      </c>
      <c r="I331" s="5">
        <f>Inddata!$C$34</f>
        <v>0</v>
      </c>
      <c r="J331" s="5">
        <f>Inddata!$C$32+Inddata!$C$34</f>
        <v>4</v>
      </c>
      <c r="K331" s="5"/>
    </row>
    <row r="332" spans="1:11" x14ac:dyDescent="0.25">
      <c r="A332">
        <v>303</v>
      </c>
      <c r="C332" s="5">
        <f t="shared" si="10"/>
        <v>2.6173333333333231</v>
      </c>
      <c r="D332" s="5">
        <f>IF(Inddata!$C$35=0,0,IF(($D$30-C332*(1/Inddata!$C$35))&lt;0,0,($D$30-C332*(1/Inddata!$C$35))))</f>
        <v>1.9061333333333415</v>
      </c>
      <c r="E332" s="5">
        <v>0</v>
      </c>
      <c r="F332" s="5">
        <f>IF(Inddata!$C$31*Inddata!$C$35+Inddata!$C$33&gt;'Beregninger scenarie 1'!C332,0,F331+$F$27)</f>
        <v>0</v>
      </c>
      <c r="G332" s="5">
        <f t="shared" si="9"/>
        <v>4.6173333333333231</v>
      </c>
      <c r="H332" s="5">
        <f>IF(D332+E332+F332&gt;Inddata!$C$31,Inddata!$C$31,D332+E332+F332)</f>
        <v>1.9061333333333415</v>
      </c>
      <c r="I332" s="5">
        <f>Inddata!$C$34</f>
        <v>0</v>
      </c>
      <c r="J332" s="5">
        <f>Inddata!$C$32+Inddata!$C$34</f>
        <v>4</v>
      </c>
      <c r="K332" s="5"/>
    </row>
    <row r="333" spans="1:11" x14ac:dyDescent="0.25">
      <c r="A333">
        <v>304</v>
      </c>
      <c r="C333" s="5">
        <f t="shared" si="10"/>
        <v>2.6259999999999897</v>
      </c>
      <c r="D333" s="5">
        <f>IF(Inddata!$C$35=0,0,IF(($D$30-C333*(1/Inddata!$C$35))&lt;0,0,($D$30-C333*(1/Inddata!$C$35))))</f>
        <v>1.899200000000008</v>
      </c>
      <c r="E333" s="5">
        <v>0</v>
      </c>
      <c r="F333" s="5">
        <f>IF(Inddata!$C$31*Inddata!$C$35+Inddata!$C$33&gt;'Beregninger scenarie 1'!C333,0,F332+$F$27)</f>
        <v>0</v>
      </c>
      <c r="G333" s="5">
        <f t="shared" si="9"/>
        <v>4.6259999999999897</v>
      </c>
      <c r="H333" s="5">
        <f>IF(D333+E333+F333&gt;Inddata!$C$31,Inddata!$C$31,D333+E333+F333)</f>
        <v>1.899200000000008</v>
      </c>
      <c r="I333" s="5">
        <f>Inddata!$C$34</f>
        <v>0</v>
      </c>
      <c r="J333" s="5">
        <f>Inddata!$C$32+Inddata!$C$34</f>
        <v>4</v>
      </c>
      <c r="K333" s="5"/>
    </row>
    <row r="334" spans="1:11" x14ac:dyDescent="0.25">
      <c r="A334">
        <v>305</v>
      </c>
      <c r="C334" s="5">
        <f t="shared" si="10"/>
        <v>2.6346666666666563</v>
      </c>
      <c r="D334" s="5">
        <f>IF(Inddata!$C$35=0,0,IF(($D$30-C334*(1/Inddata!$C$35))&lt;0,0,($D$30-C334*(1/Inddata!$C$35))))</f>
        <v>1.892266666666675</v>
      </c>
      <c r="E334" s="5">
        <v>0</v>
      </c>
      <c r="F334" s="5">
        <f>IF(Inddata!$C$31*Inddata!$C$35+Inddata!$C$33&gt;'Beregninger scenarie 1'!C334,0,F333+$F$27)</f>
        <v>0</v>
      </c>
      <c r="G334" s="5">
        <f t="shared" si="9"/>
        <v>4.6346666666666563</v>
      </c>
      <c r="H334" s="5">
        <f>IF(D334+E334+F334&gt;Inddata!$C$31,Inddata!$C$31,D334+E334+F334)</f>
        <v>1.892266666666675</v>
      </c>
      <c r="I334" s="5">
        <f>Inddata!$C$34</f>
        <v>0</v>
      </c>
      <c r="J334" s="5">
        <f>Inddata!$C$32+Inddata!$C$34</f>
        <v>4</v>
      </c>
      <c r="K334" s="5"/>
    </row>
    <row r="335" spans="1:11" x14ac:dyDescent="0.25">
      <c r="A335">
        <v>306</v>
      </c>
      <c r="C335" s="5">
        <f t="shared" si="10"/>
        <v>2.6433333333333229</v>
      </c>
      <c r="D335" s="5">
        <f>IF(Inddata!$C$35=0,0,IF(($D$30-C335*(1/Inddata!$C$35))&lt;0,0,($D$30-C335*(1/Inddata!$C$35))))</f>
        <v>1.8853333333333415</v>
      </c>
      <c r="E335" s="5">
        <v>0</v>
      </c>
      <c r="F335" s="5">
        <f>IF(Inddata!$C$31*Inddata!$C$35+Inddata!$C$33&gt;'Beregninger scenarie 1'!C335,0,F334+$F$27)</f>
        <v>0</v>
      </c>
      <c r="G335" s="5">
        <f t="shared" si="9"/>
        <v>4.6433333333333229</v>
      </c>
      <c r="H335" s="5">
        <f>IF(D335+E335+F335&gt;Inddata!$C$31,Inddata!$C$31,D335+E335+F335)</f>
        <v>1.8853333333333415</v>
      </c>
      <c r="I335" s="5">
        <f>Inddata!$C$34</f>
        <v>0</v>
      </c>
      <c r="J335" s="5">
        <f>Inddata!$C$32+Inddata!$C$34</f>
        <v>4</v>
      </c>
      <c r="K335" s="5"/>
    </row>
    <row r="336" spans="1:11" x14ac:dyDescent="0.25">
      <c r="A336">
        <v>307</v>
      </c>
      <c r="C336" s="5">
        <f t="shared" si="10"/>
        <v>2.6519999999999895</v>
      </c>
      <c r="D336" s="5">
        <f>IF(Inddata!$C$35=0,0,IF(($D$30-C336*(1/Inddata!$C$35))&lt;0,0,($D$30-C336*(1/Inddata!$C$35))))</f>
        <v>1.8784000000000085</v>
      </c>
      <c r="E336" s="5">
        <v>0</v>
      </c>
      <c r="F336" s="5">
        <f>IF(Inddata!$C$31*Inddata!$C$35+Inddata!$C$33&gt;'Beregninger scenarie 1'!C336,0,F335+$F$27)</f>
        <v>0</v>
      </c>
      <c r="G336" s="5">
        <f t="shared" si="9"/>
        <v>4.6519999999999895</v>
      </c>
      <c r="H336" s="5">
        <f>IF(D336+E336+F336&gt;Inddata!$C$31,Inddata!$C$31,D336+E336+F336)</f>
        <v>1.8784000000000085</v>
      </c>
      <c r="I336" s="5">
        <f>Inddata!$C$34</f>
        <v>0</v>
      </c>
      <c r="J336" s="5">
        <f>Inddata!$C$32+Inddata!$C$34</f>
        <v>4</v>
      </c>
      <c r="K336" s="5"/>
    </row>
    <row r="337" spans="1:11" x14ac:dyDescent="0.25">
      <c r="A337">
        <v>308</v>
      </c>
      <c r="C337" s="5">
        <f t="shared" si="10"/>
        <v>2.6606666666666561</v>
      </c>
      <c r="D337" s="5">
        <f>IF(Inddata!$C$35=0,0,IF(($D$30-C337*(1/Inddata!$C$35))&lt;0,0,($D$30-C337*(1/Inddata!$C$35))))</f>
        <v>1.871466666666675</v>
      </c>
      <c r="E337" s="5">
        <v>0</v>
      </c>
      <c r="F337" s="5">
        <f>IF(Inddata!$C$31*Inddata!$C$35+Inddata!$C$33&gt;'Beregninger scenarie 1'!C337,0,F336+$F$27)</f>
        <v>0</v>
      </c>
      <c r="G337" s="5">
        <f t="shared" si="9"/>
        <v>4.6606666666666561</v>
      </c>
      <c r="H337" s="5">
        <f>IF(D337+E337+F337&gt;Inddata!$C$31,Inddata!$C$31,D337+E337+F337)</f>
        <v>1.871466666666675</v>
      </c>
      <c r="I337" s="5">
        <f>Inddata!$C$34</f>
        <v>0</v>
      </c>
      <c r="J337" s="5">
        <f>Inddata!$C$32+Inddata!$C$34</f>
        <v>4</v>
      </c>
      <c r="K337" s="5"/>
    </row>
    <row r="338" spans="1:11" x14ac:dyDescent="0.25">
      <c r="A338">
        <v>309</v>
      </c>
      <c r="C338" s="5">
        <f t="shared" si="10"/>
        <v>2.6693333333333227</v>
      </c>
      <c r="D338" s="5">
        <f>IF(Inddata!$C$35=0,0,IF(($D$30-C338*(1/Inddata!$C$35))&lt;0,0,($D$30-C338*(1/Inddata!$C$35))))</f>
        <v>1.8645333333333416</v>
      </c>
      <c r="E338" s="5">
        <v>0</v>
      </c>
      <c r="F338" s="5">
        <f>IF(Inddata!$C$31*Inddata!$C$35+Inddata!$C$33&gt;'Beregninger scenarie 1'!C338,0,F337+$F$27)</f>
        <v>0</v>
      </c>
      <c r="G338" s="5">
        <f t="shared" si="9"/>
        <v>4.6693333333333227</v>
      </c>
      <c r="H338" s="5">
        <f>IF(D338+E338+F338&gt;Inddata!$C$31,Inddata!$C$31,D338+E338+F338)</f>
        <v>1.8645333333333416</v>
      </c>
      <c r="I338" s="5">
        <f>Inddata!$C$34</f>
        <v>0</v>
      </c>
      <c r="J338" s="5">
        <f>Inddata!$C$32+Inddata!$C$34</f>
        <v>4</v>
      </c>
      <c r="K338" s="5"/>
    </row>
    <row r="339" spans="1:11" x14ac:dyDescent="0.25">
      <c r="A339">
        <v>310</v>
      </c>
      <c r="C339" s="5">
        <f t="shared" si="10"/>
        <v>2.6779999999999893</v>
      </c>
      <c r="D339" s="5">
        <f>IF(Inddata!$C$35=0,0,IF(($D$30-C339*(1/Inddata!$C$35))&lt;0,0,($D$30-C339*(1/Inddata!$C$35))))</f>
        <v>1.8576000000000086</v>
      </c>
      <c r="E339" s="5">
        <v>0</v>
      </c>
      <c r="F339" s="5">
        <f>IF(Inddata!$C$31*Inddata!$C$35+Inddata!$C$33&gt;'Beregninger scenarie 1'!C339,0,F338+$F$27)</f>
        <v>0</v>
      </c>
      <c r="G339" s="5">
        <f t="shared" si="9"/>
        <v>4.6779999999999893</v>
      </c>
      <c r="H339" s="5">
        <f>IF(D339+E339+F339&gt;Inddata!$C$31,Inddata!$C$31,D339+E339+F339)</f>
        <v>1.8576000000000086</v>
      </c>
      <c r="I339" s="5">
        <f>Inddata!$C$34</f>
        <v>0</v>
      </c>
      <c r="J339" s="5">
        <f>Inddata!$C$32+Inddata!$C$34</f>
        <v>4</v>
      </c>
      <c r="K339" s="5"/>
    </row>
    <row r="340" spans="1:11" x14ac:dyDescent="0.25">
      <c r="A340">
        <v>311</v>
      </c>
      <c r="C340" s="5">
        <f t="shared" si="10"/>
        <v>2.6866666666666559</v>
      </c>
      <c r="D340" s="5">
        <f>IF(Inddata!$C$35=0,0,IF(($D$30-C340*(1/Inddata!$C$35))&lt;0,0,($D$30-C340*(1/Inddata!$C$35))))</f>
        <v>1.8506666666666751</v>
      </c>
      <c r="E340" s="5">
        <v>0</v>
      </c>
      <c r="F340" s="5">
        <f>IF(Inddata!$C$31*Inddata!$C$35+Inddata!$C$33&gt;'Beregninger scenarie 1'!C340,0,F339+$F$27)</f>
        <v>0</v>
      </c>
      <c r="G340" s="5">
        <f t="shared" si="9"/>
        <v>4.6866666666666559</v>
      </c>
      <c r="H340" s="5">
        <f>IF(D340+E340+F340&gt;Inddata!$C$31,Inddata!$C$31,D340+E340+F340)</f>
        <v>1.8506666666666751</v>
      </c>
      <c r="I340" s="5">
        <f>Inddata!$C$34</f>
        <v>0</v>
      </c>
      <c r="J340" s="5">
        <f>Inddata!$C$32+Inddata!$C$34</f>
        <v>4</v>
      </c>
      <c r="K340" s="5"/>
    </row>
    <row r="341" spans="1:11" x14ac:dyDescent="0.25">
      <c r="A341">
        <v>312</v>
      </c>
      <c r="C341" s="5">
        <f t="shared" si="10"/>
        <v>2.6953333333333225</v>
      </c>
      <c r="D341" s="5">
        <f>IF(Inddata!$C$35=0,0,IF(($D$30-C341*(1/Inddata!$C$35))&lt;0,0,($D$30-C341*(1/Inddata!$C$35))))</f>
        <v>1.8437333333333421</v>
      </c>
      <c r="E341" s="5">
        <v>0</v>
      </c>
      <c r="F341" s="5">
        <f>IF(Inddata!$C$31*Inddata!$C$35+Inddata!$C$33&gt;'Beregninger scenarie 1'!C341,0,F340+$F$27)</f>
        <v>0</v>
      </c>
      <c r="G341" s="5">
        <f t="shared" si="9"/>
        <v>4.6953333333333225</v>
      </c>
      <c r="H341" s="5">
        <f>IF(D341+E341+F341&gt;Inddata!$C$31,Inddata!$C$31,D341+E341+F341)</f>
        <v>1.8437333333333421</v>
      </c>
      <c r="I341" s="5">
        <f>Inddata!$C$34</f>
        <v>0</v>
      </c>
      <c r="J341" s="5">
        <f>Inddata!$C$32+Inddata!$C$34</f>
        <v>4</v>
      </c>
      <c r="K341" s="5"/>
    </row>
    <row r="342" spans="1:11" x14ac:dyDescent="0.25">
      <c r="A342">
        <v>313</v>
      </c>
      <c r="C342" s="5">
        <f t="shared" si="10"/>
        <v>2.7039999999999891</v>
      </c>
      <c r="D342" s="5">
        <f>IF(Inddata!$C$35=0,0,IF(($D$30-C342*(1/Inddata!$C$35))&lt;0,0,($D$30-C342*(1/Inddata!$C$35))))</f>
        <v>1.8368000000000086</v>
      </c>
      <c r="E342" s="5">
        <v>0</v>
      </c>
      <c r="F342" s="5">
        <f>IF(Inddata!$C$31*Inddata!$C$35+Inddata!$C$33&gt;'Beregninger scenarie 1'!C342,0,F341+$F$27)</f>
        <v>0</v>
      </c>
      <c r="G342" s="5">
        <f t="shared" si="9"/>
        <v>4.7039999999999891</v>
      </c>
      <c r="H342" s="5">
        <f>IF(D342+E342+F342&gt;Inddata!$C$31,Inddata!$C$31,D342+E342+F342)</f>
        <v>1.8368000000000086</v>
      </c>
      <c r="I342" s="5">
        <f>Inddata!$C$34</f>
        <v>0</v>
      </c>
      <c r="J342" s="5">
        <f>Inddata!$C$32+Inddata!$C$34</f>
        <v>4</v>
      </c>
      <c r="K342" s="5"/>
    </row>
    <row r="343" spans="1:11" x14ac:dyDescent="0.25">
      <c r="A343">
        <v>314</v>
      </c>
      <c r="C343" s="5">
        <f t="shared" si="10"/>
        <v>2.7126666666666557</v>
      </c>
      <c r="D343" s="5">
        <f>IF(Inddata!$C$35=0,0,IF(($D$30-C343*(1/Inddata!$C$35))&lt;0,0,($D$30-C343*(1/Inddata!$C$35))))</f>
        <v>1.8298666666666752</v>
      </c>
      <c r="E343" s="5">
        <v>0</v>
      </c>
      <c r="F343" s="5">
        <f>IF(Inddata!$C$31*Inddata!$C$35+Inddata!$C$33&gt;'Beregninger scenarie 1'!C343,0,F342+$F$27)</f>
        <v>0</v>
      </c>
      <c r="G343" s="5">
        <f t="shared" si="9"/>
        <v>4.7126666666666557</v>
      </c>
      <c r="H343" s="5">
        <f>IF(D343+E343+F343&gt;Inddata!$C$31,Inddata!$C$31,D343+E343+F343)</f>
        <v>1.8298666666666752</v>
      </c>
      <c r="I343" s="5">
        <f>Inddata!$C$34</f>
        <v>0</v>
      </c>
      <c r="J343" s="5">
        <f>Inddata!$C$32+Inddata!$C$34</f>
        <v>4</v>
      </c>
      <c r="K343" s="5"/>
    </row>
    <row r="344" spans="1:11" x14ac:dyDescent="0.25">
      <c r="A344">
        <v>315</v>
      </c>
      <c r="C344" s="5">
        <f t="shared" si="10"/>
        <v>2.7213333333333223</v>
      </c>
      <c r="D344" s="5">
        <f>IF(Inddata!$C$35=0,0,IF(($D$30-C344*(1/Inddata!$C$35))&lt;0,0,($D$30-C344*(1/Inddata!$C$35))))</f>
        <v>1.8229333333333422</v>
      </c>
      <c r="E344" s="5">
        <v>0</v>
      </c>
      <c r="F344" s="5">
        <f>IF(Inddata!$C$31*Inddata!$C$35+Inddata!$C$33&gt;'Beregninger scenarie 1'!C344,0,F343+$F$27)</f>
        <v>0</v>
      </c>
      <c r="G344" s="5">
        <f t="shared" si="9"/>
        <v>4.7213333333333223</v>
      </c>
      <c r="H344" s="5">
        <f>IF(D344+E344+F344&gt;Inddata!$C$31,Inddata!$C$31,D344+E344+F344)</f>
        <v>1.8229333333333422</v>
      </c>
      <c r="I344" s="5">
        <f>Inddata!$C$34</f>
        <v>0</v>
      </c>
      <c r="J344" s="5">
        <f>Inddata!$C$32+Inddata!$C$34</f>
        <v>4</v>
      </c>
      <c r="K344" s="5"/>
    </row>
    <row r="345" spans="1:11" x14ac:dyDescent="0.25">
      <c r="A345">
        <v>316</v>
      </c>
      <c r="C345" s="5">
        <f t="shared" si="10"/>
        <v>2.7299999999999889</v>
      </c>
      <c r="D345" s="5">
        <f>IF(Inddata!$C$35=0,0,IF(($D$30-C345*(1/Inddata!$C$35))&lt;0,0,($D$30-C345*(1/Inddata!$C$35))))</f>
        <v>1.8160000000000087</v>
      </c>
      <c r="E345" s="5">
        <v>0</v>
      </c>
      <c r="F345" s="5">
        <f>IF(Inddata!$C$31*Inddata!$C$35+Inddata!$C$33&gt;'Beregninger scenarie 1'!C345,0,F344+$F$27)</f>
        <v>0</v>
      </c>
      <c r="G345" s="5">
        <f t="shared" si="9"/>
        <v>4.7299999999999889</v>
      </c>
      <c r="H345" s="5">
        <f>IF(D345+E345+F345&gt;Inddata!$C$31,Inddata!$C$31,D345+E345+F345)</f>
        <v>1.8160000000000087</v>
      </c>
      <c r="I345" s="5">
        <f>Inddata!$C$34</f>
        <v>0</v>
      </c>
      <c r="J345" s="5">
        <f>Inddata!$C$32+Inddata!$C$34</f>
        <v>4</v>
      </c>
      <c r="K345" s="5"/>
    </row>
    <row r="346" spans="1:11" x14ac:dyDescent="0.25">
      <c r="A346">
        <v>317</v>
      </c>
      <c r="C346" s="5">
        <f t="shared" si="10"/>
        <v>2.7386666666666555</v>
      </c>
      <c r="D346" s="5">
        <f>IF(Inddata!$C$35=0,0,IF(($D$30-C346*(1/Inddata!$C$35))&lt;0,0,($D$30-C346*(1/Inddata!$C$35))))</f>
        <v>1.8090666666666757</v>
      </c>
      <c r="E346" s="5">
        <v>0</v>
      </c>
      <c r="F346" s="5">
        <f>IF(Inddata!$C$31*Inddata!$C$35+Inddata!$C$33&gt;'Beregninger scenarie 1'!C346,0,F345+$F$27)</f>
        <v>0</v>
      </c>
      <c r="G346" s="5">
        <f t="shared" si="9"/>
        <v>4.7386666666666555</v>
      </c>
      <c r="H346" s="5">
        <f>IF(D346+E346+F346&gt;Inddata!$C$31,Inddata!$C$31,D346+E346+F346)</f>
        <v>1.8090666666666757</v>
      </c>
      <c r="I346" s="5">
        <f>Inddata!$C$34</f>
        <v>0</v>
      </c>
      <c r="J346" s="5">
        <f>Inddata!$C$32+Inddata!$C$34</f>
        <v>4</v>
      </c>
      <c r="K346" s="5"/>
    </row>
    <row r="347" spans="1:11" x14ac:dyDescent="0.25">
      <c r="A347">
        <v>318</v>
      </c>
      <c r="C347" s="5">
        <f t="shared" si="10"/>
        <v>2.7473333333333221</v>
      </c>
      <c r="D347" s="5">
        <f>IF(Inddata!$C$35=0,0,IF(($D$30-C347*(1/Inddata!$C$35))&lt;0,0,($D$30-C347*(1/Inddata!$C$35))))</f>
        <v>1.8021333333333422</v>
      </c>
      <c r="E347" s="5">
        <v>0</v>
      </c>
      <c r="F347" s="5">
        <f>IF(Inddata!$C$31*Inddata!$C$35+Inddata!$C$33&gt;'Beregninger scenarie 1'!C347,0,F346+$F$27)</f>
        <v>0</v>
      </c>
      <c r="G347" s="5">
        <f t="shared" si="9"/>
        <v>4.7473333333333221</v>
      </c>
      <c r="H347" s="5">
        <f>IF(D347+E347+F347&gt;Inddata!$C$31,Inddata!$C$31,D347+E347+F347)</f>
        <v>1.8021333333333422</v>
      </c>
      <c r="I347" s="5">
        <f>Inddata!$C$34</f>
        <v>0</v>
      </c>
      <c r="J347" s="5">
        <f>Inddata!$C$32+Inddata!$C$34</f>
        <v>4</v>
      </c>
      <c r="K347" s="5"/>
    </row>
    <row r="348" spans="1:11" x14ac:dyDescent="0.25">
      <c r="A348">
        <v>319</v>
      </c>
      <c r="C348" s="5">
        <f t="shared" si="10"/>
        <v>2.7559999999999887</v>
      </c>
      <c r="D348" s="5">
        <f>IF(Inddata!$C$35=0,0,IF(($D$30-C348*(1/Inddata!$C$35))&lt;0,0,($D$30-C348*(1/Inddata!$C$35))))</f>
        <v>1.7952000000000088</v>
      </c>
      <c r="E348" s="5">
        <v>0</v>
      </c>
      <c r="F348" s="5">
        <f>IF(Inddata!$C$31*Inddata!$C$35+Inddata!$C$33&gt;'Beregninger scenarie 1'!C348,0,F347+$F$27)</f>
        <v>0</v>
      </c>
      <c r="G348" s="5">
        <f t="shared" si="9"/>
        <v>4.7559999999999887</v>
      </c>
      <c r="H348" s="5">
        <f>IF(D348+E348+F348&gt;Inddata!$C$31,Inddata!$C$31,D348+E348+F348)</f>
        <v>1.7952000000000088</v>
      </c>
      <c r="I348" s="5">
        <f>Inddata!$C$34</f>
        <v>0</v>
      </c>
      <c r="J348" s="5">
        <f>Inddata!$C$32+Inddata!$C$34</f>
        <v>4</v>
      </c>
      <c r="K348" s="5"/>
    </row>
    <row r="349" spans="1:11" x14ac:dyDescent="0.25">
      <c r="A349">
        <v>320</v>
      </c>
      <c r="C349" s="5">
        <f t="shared" si="10"/>
        <v>2.7646666666666553</v>
      </c>
      <c r="D349" s="5">
        <f>IF(Inddata!$C$35=0,0,IF(($D$30-C349*(1/Inddata!$C$35))&lt;0,0,($D$30-C349*(1/Inddata!$C$35))))</f>
        <v>1.7882666666666758</v>
      </c>
      <c r="E349" s="5">
        <v>0</v>
      </c>
      <c r="F349" s="5">
        <f>IF(Inddata!$C$31*Inddata!$C$35+Inddata!$C$33&gt;'Beregninger scenarie 1'!C349,0,F348+$F$27)</f>
        <v>0</v>
      </c>
      <c r="G349" s="5">
        <f t="shared" si="9"/>
        <v>4.7646666666666553</v>
      </c>
      <c r="H349" s="5">
        <f>IF(D349+E349+F349&gt;Inddata!$C$31,Inddata!$C$31,D349+E349+F349)</f>
        <v>1.7882666666666758</v>
      </c>
      <c r="I349" s="5">
        <f>Inddata!$C$34</f>
        <v>0</v>
      </c>
      <c r="J349" s="5">
        <f>Inddata!$C$32+Inddata!$C$34</f>
        <v>4</v>
      </c>
      <c r="K349" s="5"/>
    </row>
    <row r="350" spans="1:11" x14ac:dyDescent="0.25">
      <c r="A350">
        <v>321</v>
      </c>
      <c r="C350" s="5">
        <f t="shared" si="10"/>
        <v>2.7733333333333219</v>
      </c>
      <c r="D350" s="5">
        <f>IF(Inddata!$C$35=0,0,IF(($D$30-C350*(1/Inddata!$C$35))&lt;0,0,($D$30-C350*(1/Inddata!$C$35))))</f>
        <v>1.7813333333333423</v>
      </c>
      <c r="E350" s="5">
        <v>0</v>
      </c>
      <c r="F350" s="5">
        <f>IF(Inddata!$C$31*Inddata!$C$35+Inddata!$C$33&gt;'Beregninger scenarie 1'!C350,0,F349+$F$27)</f>
        <v>0</v>
      </c>
      <c r="G350" s="5">
        <f t="shared" si="9"/>
        <v>4.7733333333333219</v>
      </c>
      <c r="H350" s="5">
        <f>IF(D350+E350+F350&gt;Inddata!$C$31,Inddata!$C$31,D350+E350+F350)</f>
        <v>1.7813333333333423</v>
      </c>
      <c r="I350" s="5">
        <f>Inddata!$C$34</f>
        <v>0</v>
      </c>
      <c r="J350" s="5">
        <f>Inddata!$C$32+Inddata!$C$34</f>
        <v>4</v>
      </c>
      <c r="K350" s="5"/>
    </row>
    <row r="351" spans="1:11" x14ac:dyDescent="0.25">
      <c r="A351">
        <v>322</v>
      </c>
      <c r="C351" s="5">
        <f t="shared" si="10"/>
        <v>2.7819999999999885</v>
      </c>
      <c r="D351" s="5">
        <f>IF(Inddata!$C$35=0,0,IF(($D$30-C351*(1/Inddata!$C$35))&lt;0,0,($D$30-C351*(1/Inddata!$C$35))))</f>
        <v>1.7744000000000093</v>
      </c>
      <c r="E351" s="5">
        <v>0</v>
      </c>
      <c r="F351" s="5">
        <f>IF(Inddata!$C$31*Inddata!$C$35+Inddata!$C$33&gt;'Beregninger scenarie 1'!C351,0,F350+$F$27)</f>
        <v>0</v>
      </c>
      <c r="G351" s="5">
        <f t="shared" si="9"/>
        <v>4.7819999999999885</v>
      </c>
      <c r="H351" s="5">
        <f>IF(D351+E351+F351&gt;Inddata!$C$31,Inddata!$C$31,D351+E351+F351)</f>
        <v>1.7744000000000093</v>
      </c>
      <c r="I351" s="5">
        <f>Inddata!$C$34</f>
        <v>0</v>
      </c>
      <c r="J351" s="5">
        <f>Inddata!$C$32+Inddata!$C$34</f>
        <v>4</v>
      </c>
      <c r="K351" s="5"/>
    </row>
    <row r="352" spans="1:11" x14ac:dyDescent="0.25">
      <c r="A352">
        <v>323</v>
      </c>
      <c r="C352" s="5">
        <f t="shared" si="10"/>
        <v>2.7906666666666551</v>
      </c>
      <c r="D352" s="5">
        <f>IF(Inddata!$C$35=0,0,IF(($D$30-C352*(1/Inddata!$C$35))&lt;0,0,($D$30-C352*(1/Inddata!$C$35))))</f>
        <v>1.7674666666666758</v>
      </c>
      <c r="E352" s="5">
        <v>0</v>
      </c>
      <c r="F352" s="5">
        <f>IF(Inddata!$C$31*Inddata!$C$35+Inddata!$C$33&gt;'Beregninger scenarie 1'!C352,0,F351+$F$27)</f>
        <v>0</v>
      </c>
      <c r="G352" s="5">
        <f t="shared" ref="G352:G415" si="11">C352+2</f>
        <v>4.7906666666666551</v>
      </c>
      <c r="H352" s="5">
        <f>IF(D352+E352+F352&gt;Inddata!$C$31,Inddata!$C$31,D352+E352+F352)</f>
        <v>1.7674666666666758</v>
      </c>
      <c r="I352" s="5">
        <f>Inddata!$C$34</f>
        <v>0</v>
      </c>
      <c r="J352" s="5">
        <f>Inddata!$C$32+Inddata!$C$34</f>
        <v>4</v>
      </c>
      <c r="K352" s="5"/>
    </row>
    <row r="353" spans="1:11" x14ac:dyDescent="0.25">
      <c r="A353">
        <v>324</v>
      </c>
      <c r="C353" s="5">
        <f t="shared" si="10"/>
        <v>2.7993333333333217</v>
      </c>
      <c r="D353" s="5">
        <f>IF(Inddata!$C$35=0,0,IF(($D$30-C353*(1/Inddata!$C$35))&lt;0,0,($D$30-C353*(1/Inddata!$C$35))))</f>
        <v>1.7605333333333424</v>
      </c>
      <c r="E353" s="5">
        <v>0</v>
      </c>
      <c r="F353" s="5">
        <f>IF(Inddata!$C$31*Inddata!$C$35+Inddata!$C$33&gt;'Beregninger scenarie 1'!C353,0,F352+$F$27)</f>
        <v>0</v>
      </c>
      <c r="G353" s="5">
        <f t="shared" si="11"/>
        <v>4.7993333333333217</v>
      </c>
      <c r="H353" s="5">
        <f>IF(D353+E353+F353&gt;Inddata!$C$31,Inddata!$C$31,D353+E353+F353)</f>
        <v>1.7605333333333424</v>
      </c>
      <c r="I353" s="5">
        <f>Inddata!$C$34</f>
        <v>0</v>
      </c>
      <c r="J353" s="5">
        <f>Inddata!$C$32+Inddata!$C$34</f>
        <v>4</v>
      </c>
      <c r="K353" s="5"/>
    </row>
    <row r="354" spans="1:11" x14ac:dyDescent="0.25">
      <c r="A354">
        <v>325</v>
      </c>
      <c r="C354" s="5">
        <f t="shared" si="10"/>
        <v>2.8079999999999883</v>
      </c>
      <c r="D354" s="5">
        <f>IF(Inddata!$C$35=0,0,IF(($D$30-C354*(1/Inddata!$C$35))&lt;0,0,($D$30-C354*(1/Inddata!$C$35))))</f>
        <v>1.7536000000000094</v>
      </c>
      <c r="E354" s="5">
        <v>0</v>
      </c>
      <c r="F354" s="5">
        <f>IF(Inddata!$C$31*Inddata!$C$35+Inddata!$C$33&gt;'Beregninger scenarie 1'!C354,0,F353+$F$27)</f>
        <v>0</v>
      </c>
      <c r="G354" s="5">
        <f t="shared" si="11"/>
        <v>4.8079999999999883</v>
      </c>
      <c r="H354" s="5">
        <f>IF(D354+E354+F354&gt;Inddata!$C$31,Inddata!$C$31,D354+E354+F354)</f>
        <v>1.7536000000000094</v>
      </c>
      <c r="I354" s="5">
        <f>Inddata!$C$34</f>
        <v>0</v>
      </c>
      <c r="J354" s="5">
        <f>Inddata!$C$32+Inddata!$C$34</f>
        <v>4</v>
      </c>
      <c r="K354" s="5"/>
    </row>
    <row r="355" spans="1:11" x14ac:dyDescent="0.25">
      <c r="A355">
        <v>326</v>
      </c>
      <c r="C355" s="5">
        <f t="shared" si="10"/>
        <v>2.8166666666666549</v>
      </c>
      <c r="D355" s="5">
        <f>IF(Inddata!$C$35=0,0,IF(($D$30-C355*(1/Inddata!$C$35))&lt;0,0,($D$30-C355*(1/Inddata!$C$35))))</f>
        <v>1.7466666666666759</v>
      </c>
      <c r="E355" s="5">
        <v>0</v>
      </c>
      <c r="F355" s="5">
        <f>IF(Inddata!$C$31*Inddata!$C$35+Inddata!$C$33&gt;'Beregninger scenarie 1'!C355,0,F354+$F$27)</f>
        <v>0</v>
      </c>
      <c r="G355" s="5">
        <f t="shared" si="11"/>
        <v>4.8166666666666549</v>
      </c>
      <c r="H355" s="5">
        <f>IF(D355+E355+F355&gt;Inddata!$C$31,Inddata!$C$31,D355+E355+F355)</f>
        <v>1.7466666666666759</v>
      </c>
      <c r="I355" s="5">
        <f>Inddata!$C$34</f>
        <v>0</v>
      </c>
      <c r="J355" s="5">
        <f>Inddata!$C$32+Inddata!$C$34</f>
        <v>4</v>
      </c>
      <c r="K355" s="5"/>
    </row>
    <row r="356" spans="1:11" x14ac:dyDescent="0.25">
      <c r="A356">
        <v>327</v>
      </c>
      <c r="C356" s="5">
        <f t="shared" si="10"/>
        <v>2.8253333333333215</v>
      </c>
      <c r="D356" s="5">
        <f>IF(Inddata!$C$35=0,0,IF(($D$30-C356*(1/Inddata!$C$35))&lt;0,0,($D$30-C356*(1/Inddata!$C$35))))</f>
        <v>1.7397333333333429</v>
      </c>
      <c r="E356" s="5">
        <v>0</v>
      </c>
      <c r="F356" s="5">
        <f>IF(Inddata!$C$31*Inddata!$C$35+Inddata!$C$33&gt;'Beregninger scenarie 1'!C356,0,F355+$F$27)</f>
        <v>0</v>
      </c>
      <c r="G356" s="5">
        <f t="shared" si="11"/>
        <v>4.8253333333333215</v>
      </c>
      <c r="H356" s="5">
        <f>IF(D356+E356+F356&gt;Inddata!$C$31,Inddata!$C$31,D356+E356+F356)</f>
        <v>1.7397333333333429</v>
      </c>
      <c r="I356" s="5">
        <f>Inddata!$C$34</f>
        <v>0</v>
      </c>
      <c r="J356" s="5">
        <f>Inddata!$C$32+Inddata!$C$34</f>
        <v>4</v>
      </c>
      <c r="K356" s="5"/>
    </row>
    <row r="357" spans="1:11" x14ac:dyDescent="0.25">
      <c r="A357">
        <v>328</v>
      </c>
      <c r="C357" s="5">
        <f t="shared" si="10"/>
        <v>2.8339999999999881</v>
      </c>
      <c r="D357" s="5">
        <f>IF(Inddata!$C$35=0,0,IF(($D$30-C357*(1/Inddata!$C$35))&lt;0,0,($D$30-C357*(1/Inddata!$C$35))))</f>
        <v>1.7328000000000094</v>
      </c>
      <c r="E357" s="5">
        <v>0</v>
      </c>
      <c r="F357" s="5">
        <f>IF(Inddata!$C$31*Inddata!$C$35+Inddata!$C$33&gt;'Beregninger scenarie 1'!C357,0,F356+$F$27)</f>
        <v>0</v>
      </c>
      <c r="G357" s="5">
        <f t="shared" si="11"/>
        <v>4.8339999999999881</v>
      </c>
      <c r="H357" s="5">
        <f>IF(D357+E357+F357&gt;Inddata!$C$31,Inddata!$C$31,D357+E357+F357)</f>
        <v>1.7328000000000094</v>
      </c>
      <c r="I357" s="5">
        <f>Inddata!$C$34</f>
        <v>0</v>
      </c>
      <c r="J357" s="5">
        <f>Inddata!$C$32+Inddata!$C$34</f>
        <v>4</v>
      </c>
      <c r="K357" s="5"/>
    </row>
    <row r="358" spans="1:11" x14ac:dyDescent="0.25">
      <c r="A358">
        <v>329</v>
      </c>
      <c r="C358" s="5">
        <f t="shared" si="10"/>
        <v>2.8426666666666547</v>
      </c>
      <c r="D358" s="5">
        <f>IF(Inddata!$C$35=0,0,IF(($D$30-C358*(1/Inddata!$C$35))&lt;0,0,($D$30-C358*(1/Inddata!$C$35))))</f>
        <v>1.725866666666676</v>
      </c>
      <c r="E358" s="5">
        <v>0</v>
      </c>
      <c r="F358" s="5">
        <f>IF(Inddata!$C$31*Inddata!$C$35+Inddata!$C$33&gt;'Beregninger scenarie 1'!C358,0,F357+$F$27)</f>
        <v>0</v>
      </c>
      <c r="G358" s="5">
        <f t="shared" si="11"/>
        <v>4.8426666666666547</v>
      </c>
      <c r="H358" s="5">
        <f>IF(D358+E358+F358&gt;Inddata!$C$31,Inddata!$C$31,D358+E358+F358)</f>
        <v>1.725866666666676</v>
      </c>
      <c r="I358" s="5">
        <f>Inddata!$C$34</f>
        <v>0</v>
      </c>
      <c r="J358" s="5">
        <f>Inddata!$C$32+Inddata!$C$34</f>
        <v>4</v>
      </c>
      <c r="K358" s="5"/>
    </row>
    <row r="359" spans="1:11" x14ac:dyDescent="0.25">
      <c r="A359">
        <v>330</v>
      </c>
      <c r="C359" s="5">
        <f t="shared" si="10"/>
        <v>2.8513333333333213</v>
      </c>
      <c r="D359" s="5">
        <f>IF(Inddata!$C$35=0,0,IF(($D$30-C359*(1/Inddata!$C$35))&lt;0,0,($D$30-C359*(1/Inddata!$C$35))))</f>
        <v>1.718933333333343</v>
      </c>
      <c r="E359" s="5">
        <v>0</v>
      </c>
      <c r="F359" s="5">
        <f>IF(Inddata!$C$31*Inddata!$C$35+Inddata!$C$33&gt;'Beregninger scenarie 1'!C359,0,F358+$F$27)</f>
        <v>0</v>
      </c>
      <c r="G359" s="5">
        <f t="shared" si="11"/>
        <v>4.8513333333333213</v>
      </c>
      <c r="H359" s="5">
        <f>IF(D359+E359+F359&gt;Inddata!$C$31,Inddata!$C$31,D359+E359+F359)</f>
        <v>1.718933333333343</v>
      </c>
      <c r="I359" s="5">
        <f>Inddata!$C$34</f>
        <v>0</v>
      </c>
      <c r="J359" s="5">
        <f>Inddata!$C$32+Inddata!$C$34</f>
        <v>4</v>
      </c>
      <c r="K359" s="5"/>
    </row>
    <row r="360" spans="1:11" x14ac:dyDescent="0.25">
      <c r="A360">
        <v>331</v>
      </c>
      <c r="C360" s="5">
        <f t="shared" si="10"/>
        <v>2.8599999999999879</v>
      </c>
      <c r="D360" s="5">
        <f>IF(Inddata!$C$35=0,0,IF(($D$30-C360*(1/Inddata!$C$35))&lt;0,0,($D$30-C360*(1/Inddata!$C$35))))</f>
        <v>1.7120000000000095</v>
      </c>
      <c r="E360" s="5">
        <v>0</v>
      </c>
      <c r="F360" s="5">
        <f>IF(Inddata!$C$31*Inddata!$C$35+Inddata!$C$33&gt;'Beregninger scenarie 1'!C360,0,F359+$F$27)</f>
        <v>0</v>
      </c>
      <c r="G360" s="5">
        <f t="shared" si="11"/>
        <v>4.8599999999999879</v>
      </c>
      <c r="H360" s="5">
        <f>IF(D360+E360+F360&gt;Inddata!$C$31,Inddata!$C$31,D360+E360+F360)</f>
        <v>1.7120000000000095</v>
      </c>
      <c r="I360" s="5">
        <f>Inddata!$C$34</f>
        <v>0</v>
      </c>
      <c r="J360" s="5">
        <f>Inddata!$C$32+Inddata!$C$34</f>
        <v>4</v>
      </c>
      <c r="K360" s="5"/>
    </row>
    <row r="361" spans="1:11" x14ac:dyDescent="0.25">
      <c r="A361">
        <v>332</v>
      </c>
      <c r="C361" s="5">
        <f t="shared" si="10"/>
        <v>2.8686666666666545</v>
      </c>
      <c r="D361" s="5">
        <f>IF(Inddata!$C$35=0,0,IF(($D$30-C361*(1/Inddata!$C$35))&lt;0,0,($D$30-C361*(1/Inddata!$C$35))))</f>
        <v>1.7050666666666765</v>
      </c>
      <c r="E361" s="5">
        <v>0</v>
      </c>
      <c r="F361" s="5">
        <f>IF(Inddata!$C$31*Inddata!$C$35+Inddata!$C$33&gt;'Beregninger scenarie 1'!C361,0,F360+$F$27)</f>
        <v>0</v>
      </c>
      <c r="G361" s="5">
        <f t="shared" si="11"/>
        <v>4.8686666666666545</v>
      </c>
      <c r="H361" s="5">
        <f>IF(D361+E361+F361&gt;Inddata!$C$31,Inddata!$C$31,D361+E361+F361)</f>
        <v>1.7050666666666765</v>
      </c>
      <c r="I361" s="5">
        <f>Inddata!$C$34</f>
        <v>0</v>
      </c>
      <c r="J361" s="5">
        <f>Inddata!$C$32+Inddata!$C$34</f>
        <v>4</v>
      </c>
      <c r="K361" s="5"/>
    </row>
    <row r="362" spans="1:11" x14ac:dyDescent="0.25">
      <c r="A362">
        <v>333</v>
      </c>
      <c r="C362" s="5">
        <f t="shared" si="10"/>
        <v>2.8773333333333211</v>
      </c>
      <c r="D362" s="5">
        <f>IF(Inddata!$C$35=0,0,IF(($D$30-C362*(1/Inddata!$C$35))&lt;0,0,($D$30-C362*(1/Inddata!$C$35))))</f>
        <v>1.698133333333343</v>
      </c>
      <c r="E362" s="5">
        <v>0</v>
      </c>
      <c r="F362" s="5">
        <f>IF(Inddata!$C$31*Inddata!$C$35+Inddata!$C$33&gt;'Beregninger scenarie 1'!C362,0,F361+$F$27)</f>
        <v>0</v>
      </c>
      <c r="G362" s="5">
        <f t="shared" si="11"/>
        <v>4.8773333333333211</v>
      </c>
      <c r="H362" s="5">
        <f>IF(D362+E362+F362&gt;Inddata!$C$31,Inddata!$C$31,D362+E362+F362)</f>
        <v>1.698133333333343</v>
      </c>
      <c r="I362" s="5">
        <f>Inddata!$C$34</f>
        <v>0</v>
      </c>
      <c r="J362" s="5">
        <f>Inddata!$C$32+Inddata!$C$34</f>
        <v>4</v>
      </c>
      <c r="K362" s="5"/>
    </row>
    <row r="363" spans="1:11" x14ac:dyDescent="0.25">
      <c r="A363">
        <v>334</v>
      </c>
      <c r="C363" s="5">
        <f t="shared" si="10"/>
        <v>2.8859999999999877</v>
      </c>
      <c r="D363" s="5">
        <f>IF(Inddata!$C$35=0,0,IF(($D$30-C363*(1/Inddata!$C$35))&lt;0,0,($D$30-C363*(1/Inddata!$C$35))))</f>
        <v>1.6912000000000096</v>
      </c>
      <c r="E363" s="5">
        <v>0</v>
      </c>
      <c r="F363" s="5">
        <f>IF(Inddata!$C$31*Inddata!$C$35+Inddata!$C$33&gt;'Beregninger scenarie 1'!C363,0,F362+$F$27)</f>
        <v>0</v>
      </c>
      <c r="G363" s="5">
        <f t="shared" si="11"/>
        <v>4.8859999999999877</v>
      </c>
      <c r="H363" s="5">
        <f>IF(D363+E363+F363&gt;Inddata!$C$31,Inddata!$C$31,D363+E363+F363)</f>
        <v>1.6912000000000096</v>
      </c>
      <c r="I363" s="5">
        <f>Inddata!$C$34</f>
        <v>0</v>
      </c>
      <c r="J363" s="5">
        <f>Inddata!$C$32+Inddata!$C$34</f>
        <v>4</v>
      </c>
      <c r="K363" s="5"/>
    </row>
    <row r="364" spans="1:11" x14ac:dyDescent="0.25">
      <c r="A364">
        <v>335</v>
      </c>
      <c r="C364" s="5">
        <f t="shared" si="10"/>
        <v>2.8946666666666543</v>
      </c>
      <c r="D364" s="5">
        <f>IF(Inddata!$C$35=0,0,IF(($D$30-C364*(1/Inddata!$C$35))&lt;0,0,($D$30-C364*(1/Inddata!$C$35))))</f>
        <v>1.6842666666666766</v>
      </c>
      <c r="E364" s="5">
        <v>0</v>
      </c>
      <c r="F364" s="5">
        <f>IF(Inddata!$C$31*Inddata!$C$35+Inddata!$C$33&gt;'Beregninger scenarie 1'!C364,0,F363+$F$27)</f>
        <v>0</v>
      </c>
      <c r="G364" s="5">
        <f t="shared" si="11"/>
        <v>4.8946666666666543</v>
      </c>
      <c r="H364" s="5">
        <f>IF(D364+E364+F364&gt;Inddata!$C$31,Inddata!$C$31,D364+E364+F364)</f>
        <v>1.6842666666666766</v>
      </c>
      <c r="I364" s="5">
        <f>Inddata!$C$34</f>
        <v>0</v>
      </c>
      <c r="J364" s="5">
        <f>Inddata!$C$32+Inddata!$C$34</f>
        <v>4</v>
      </c>
      <c r="K364" s="5"/>
    </row>
    <row r="365" spans="1:11" x14ac:dyDescent="0.25">
      <c r="A365">
        <v>336</v>
      </c>
      <c r="C365" s="5">
        <f t="shared" si="10"/>
        <v>2.9033333333333209</v>
      </c>
      <c r="D365" s="5">
        <f>IF(Inddata!$C$35=0,0,IF(($D$30-C365*(1/Inddata!$C$35))&lt;0,0,($D$30-C365*(1/Inddata!$C$35))))</f>
        <v>1.6773333333333431</v>
      </c>
      <c r="E365" s="5">
        <v>0</v>
      </c>
      <c r="F365" s="5">
        <f>IF(Inddata!$C$31*Inddata!$C$35+Inddata!$C$33&gt;'Beregninger scenarie 1'!C365,0,F364+$F$27)</f>
        <v>0</v>
      </c>
      <c r="G365" s="5">
        <f t="shared" si="11"/>
        <v>4.9033333333333209</v>
      </c>
      <c r="H365" s="5">
        <f>IF(D365+E365+F365&gt;Inddata!$C$31,Inddata!$C$31,D365+E365+F365)</f>
        <v>1.6773333333333431</v>
      </c>
      <c r="I365" s="5">
        <f>Inddata!$C$34</f>
        <v>0</v>
      </c>
      <c r="J365" s="5">
        <f>Inddata!$C$32+Inddata!$C$34</f>
        <v>4</v>
      </c>
      <c r="K365" s="5"/>
    </row>
    <row r="366" spans="1:11" x14ac:dyDescent="0.25">
      <c r="A366">
        <v>337</v>
      </c>
      <c r="C366" s="5">
        <f t="shared" si="10"/>
        <v>2.9119999999999875</v>
      </c>
      <c r="D366" s="5">
        <f>IF(Inddata!$C$35=0,0,IF(($D$30-C366*(1/Inddata!$C$35))&lt;0,0,($D$30-C366*(1/Inddata!$C$35))))</f>
        <v>1.6704000000000101</v>
      </c>
      <c r="E366" s="5">
        <v>0</v>
      </c>
      <c r="F366" s="5">
        <f>IF(Inddata!$C$31*Inddata!$C$35+Inddata!$C$33&gt;'Beregninger scenarie 1'!C366,0,F365+$F$27)</f>
        <v>0</v>
      </c>
      <c r="G366" s="5">
        <f t="shared" si="11"/>
        <v>4.9119999999999875</v>
      </c>
      <c r="H366" s="5">
        <f>IF(D366+E366+F366&gt;Inddata!$C$31,Inddata!$C$31,D366+E366+F366)</f>
        <v>1.6704000000000101</v>
      </c>
      <c r="I366" s="5">
        <f>Inddata!$C$34</f>
        <v>0</v>
      </c>
      <c r="J366" s="5">
        <f>Inddata!$C$32+Inddata!$C$34</f>
        <v>4</v>
      </c>
      <c r="K366" s="5"/>
    </row>
    <row r="367" spans="1:11" x14ac:dyDescent="0.25">
      <c r="A367">
        <v>338</v>
      </c>
      <c r="C367" s="5">
        <f t="shared" si="10"/>
        <v>2.9206666666666541</v>
      </c>
      <c r="D367" s="5">
        <f>IF(Inddata!$C$35=0,0,IF(($D$30-C367*(1/Inddata!$C$35))&lt;0,0,($D$30-C367*(1/Inddata!$C$35))))</f>
        <v>1.6634666666666766</v>
      </c>
      <c r="E367" s="5">
        <v>0</v>
      </c>
      <c r="F367" s="5">
        <f>IF(Inddata!$C$31*Inddata!$C$35+Inddata!$C$33&gt;'Beregninger scenarie 1'!C367,0,F366+$F$27)</f>
        <v>0</v>
      </c>
      <c r="G367" s="5">
        <f t="shared" si="11"/>
        <v>4.9206666666666541</v>
      </c>
      <c r="H367" s="5">
        <f>IF(D367+E367+F367&gt;Inddata!$C$31,Inddata!$C$31,D367+E367+F367)</f>
        <v>1.6634666666666766</v>
      </c>
      <c r="I367" s="5">
        <f>Inddata!$C$34</f>
        <v>0</v>
      </c>
      <c r="J367" s="5">
        <f>Inddata!$C$32+Inddata!$C$34</f>
        <v>4</v>
      </c>
      <c r="K367" s="5"/>
    </row>
    <row r="368" spans="1:11" x14ac:dyDescent="0.25">
      <c r="A368">
        <v>339</v>
      </c>
      <c r="C368" s="5">
        <f t="shared" si="10"/>
        <v>2.9293333333333207</v>
      </c>
      <c r="D368" s="5">
        <f>IF(Inddata!$C$35=0,0,IF(($D$30-C368*(1/Inddata!$C$35))&lt;0,0,($D$30-C368*(1/Inddata!$C$35))))</f>
        <v>1.6565333333333432</v>
      </c>
      <c r="E368" s="5">
        <v>0</v>
      </c>
      <c r="F368" s="5">
        <f>IF(Inddata!$C$31*Inddata!$C$35+Inddata!$C$33&gt;'Beregninger scenarie 1'!C368,0,F367+$F$27)</f>
        <v>0</v>
      </c>
      <c r="G368" s="5">
        <f t="shared" si="11"/>
        <v>4.9293333333333207</v>
      </c>
      <c r="H368" s="5">
        <f>IF(D368+E368+F368&gt;Inddata!$C$31,Inddata!$C$31,D368+E368+F368)</f>
        <v>1.6565333333333432</v>
      </c>
      <c r="I368" s="5">
        <f>Inddata!$C$34</f>
        <v>0</v>
      </c>
      <c r="J368" s="5">
        <f>Inddata!$C$32+Inddata!$C$34</f>
        <v>4</v>
      </c>
      <c r="K368" s="5"/>
    </row>
    <row r="369" spans="1:11" x14ac:dyDescent="0.25">
      <c r="A369">
        <v>340</v>
      </c>
      <c r="C369" s="5">
        <f t="shared" si="10"/>
        <v>2.9379999999999873</v>
      </c>
      <c r="D369" s="5">
        <f>IF(Inddata!$C$35=0,0,IF(($D$30-C369*(1/Inddata!$C$35))&lt;0,0,($D$30-C369*(1/Inddata!$C$35))))</f>
        <v>1.6496000000000102</v>
      </c>
      <c r="E369" s="5">
        <v>0</v>
      </c>
      <c r="F369" s="5">
        <f>IF(Inddata!$C$31*Inddata!$C$35+Inddata!$C$33&gt;'Beregninger scenarie 1'!C369,0,F368+$F$27)</f>
        <v>0</v>
      </c>
      <c r="G369" s="5">
        <f t="shared" si="11"/>
        <v>4.9379999999999873</v>
      </c>
      <c r="H369" s="5">
        <f>IF(D369+E369+F369&gt;Inddata!$C$31,Inddata!$C$31,D369+E369+F369)</f>
        <v>1.6496000000000102</v>
      </c>
      <c r="I369" s="5">
        <f>Inddata!$C$34</f>
        <v>0</v>
      </c>
      <c r="J369" s="5">
        <f>Inddata!$C$32+Inddata!$C$34</f>
        <v>4</v>
      </c>
      <c r="K369" s="5"/>
    </row>
    <row r="370" spans="1:11" x14ac:dyDescent="0.25">
      <c r="A370">
        <v>341</v>
      </c>
      <c r="C370" s="5">
        <f t="shared" si="10"/>
        <v>2.9466666666666539</v>
      </c>
      <c r="D370" s="5">
        <f>IF(Inddata!$C$35=0,0,IF(($D$30-C370*(1/Inddata!$C$35))&lt;0,0,($D$30-C370*(1/Inddata!$C$35))))</f>
        <v>1.6426666666666767</v>
      </c>
      <c r="E370" s="5">
        <v>0</v>
      </c>
      <c r="F370" s="5">
        <f>IF(Inddata!$C$31*Inddata!$C$35+Inddata!$C$33&gt;'Beregninger scenarie 1'!C370,0,F369+$F$27)</f>
        <v>0</v>
      </c>
      <c r="G370" s="5">
        <f t="shared" si="11"/>
        <v>4.9466666666666539</v>
      </c>
      <c r="H370" s="5">
        <f>IF(D370+E370+F370&gt;Inddata!$C$31,Inddata!$C$31,D370+E370+F370)</f>
        <v>1.6426666666666767</v>
      </c>
      <c r="I370" s="5">
        <f>Inddata!$C$34</f>
        <v>0</v>
      </c>
      <c r="J370" s="5">
        <f>Inddata!$C$32+Inddata!$C$34</f>
        <v>4</v>
      </c>
      <c r="K370" s="5"/>
    </row>
    <row r="371" spans="1:11" x14ac:dyDescent="0.25">
      <c r="A371">
        <v>342</v>
      </c>
      <c r="C371" s="5">
        <f t="shared" si="10"/>
        <v>2.9553333333333205</v>
      </c>
      <c r="D371" s="5">
        <f>IF(Inddata!$C$35=0,0,IF(($D$30-C371*(1/Inddata!$C$35))&lt;0,0,($D$30-C371*(1/Inddata!$C$35))))</f>
        <v>1.6357333333333437</v>
      </c>
      <c r="E371" s="5">
        <v>0</v>
      </c>
      <c r="F371" s="5">
        <f>IF(Inddata!$C$31*Inddata!$C$35+Inddata!$C$33&gt;'Beregninger scenarie 1'!C371,0,F370+$F$27)</f>
        <v>0</v>
      </c>
      <c r="G371" s="5">
        <f t="shared" si="11"/>
        <v>4.9553333333333205</v>
      </c>
      <c r="H371" s="5">
        <f>IF(D371+E371+F371&gt;Inddata!$C$31,Inddata!$C$31,D371+E371+F371)</f>
        <v>1.6357333333333437</v>
      </c>
      <c r="I371" s="5">
        <f>Inddata!$C$34</f>
        <v>0</v>
      </c>
      <c r="J371" s="5">
        <f>Inddata!$C$32+Inddata!$C$34</f>
        <v>4</v>
      </c>
      <c r="K371" s="5"/>
    </row>
    <row r="372" spans="1:11" x14ac:dyDescent="0.25">
      <c r="A372">
        <v>343</v>
      </c>
      <c r="C372" s="5">
        <f t="shared" si="10"/>
        <v>2.9639999999999871</v>
      </c>
      <c r="D372" s="5">
        <f>IF(Inddata!$C$35=0,0,IF(($D$30-C372*(1/Inddata!$C$35))&lt;0,0,($D$30-C372*(1/Inddata!$C$35))))</f>
        <v>1.6288000000000102</v>
      </c>
      <c r="E372" s="5">
        <v>0</v>
      </c>
      <c r="F372" s="5">
        <f>IF(Inddata!$C$31*Inddata!$C$35+Inddata!$C$33&gt;'Beregninger scenarie 1'!C372,0,F371+$F$27)</f>
        <v>0</v>
      </c>
      <c r="G372" s="5">
        <f t="shared" si="11"/>
        <v>4.9639999999999871</v>
      </c>
      <c r="H372" s="5">
        <f>IF(D372+E372+F372&gt;Inddata!$C$31,Inddata!$C$31,D372+E372+F372)</f>
        <v>1.6288000000000102</v>
      </c>
      <c r="I372" s="5">
        <f>Inddata!$C$34</f>
        <v>0</v>
      </c>
      <c r="J372" s="5">
        <f>Inddata!$C$32+Inddata!$C$34</f>
        <v>4</v>
      </c>
      <c r="K372" s="5"/>
    </row>
    <row r="373" spans="1:11" x14ac:dyDescent="0.25">
      <c r="A373">
        <v>344</v>
      </c>
      <c r="C373" s="5">
        <f t="shared" ref="C373:C436" si="12">C372+$C$27</f>
        <v>2.9726666666666537</v>
      </c>
      <c r="D373" s="5">
        <f>IF(Inddata!$C$35=0,0,IF(($D$30-C373*(1/Inddata!$C$35))&lt;0,0,($D$30-C373*(1/Inddata!$C$35))))</f>
        <v>1.6218666666666768</v>
      </c>
      <c r="E373" s="5">
        <v>0</v>
      </c>
      <c r="F373" s="5">
        <f>IF(Inddata!$C$31*Inddata!$C$35+Inddata!$C$33&gt;'Beregninger scenarie 1'!C373,0,F372+$F$27)</f>
        <v>0</v>
      </c>
      <c r="G373" s="5">
        <f t="shared" si="11"/>
        <v>4.9726666666666537</v>
      </c>
      <c r="H373" s="5">
        <f>IF(D373+E373+F373&gt;Inddata!$C$31,Inddata!$C$31,D373+E373+F373)</f>
        <v>1.6218666666666768</v>
      </c>
      <c r="I373" s="5">
        <f>Inddata!$C$34</f>
        <v>0</v>
      </c>
      <c r="J373" s="5">
        <f>Inddata!$C$32+Inddata!$C$34</f>
        <v>4</v>
      </c>
      <c r="K373" s="5"/>
    </row>
    <row r="374" spans="1:11" x14ac:dyDescent="0.25">
      <c r="A374">
        <v>345</v>
      </c>
      <c r="C374" s="5">
        <f t="shared" si="12"/>
        <v>2.9813333333333203</v>
      </c>
      <c r="D374" s="5">
        <f>IF(Inddata!$C$35=0,0,IF(($D$30-C374*(1/Inddata!$C$35))&lt;0,0,($D$30-C374*(1/Inddata!$C$35))))</f>
        <v>1.6149333333333438</v>
      </c>
      <c r="E374" s="5">
        <v>0</v>
      </c>
      <c r="F374" s="5">
        <f>IF(Inddata!$C$31*Inddata!$C$35+Inddata!$C$33&gt;'Beregninger scenarie 1'!C374,0,F373+$F$27)</f>
        <v>0</v>
      </c>
      <c r="G374" s="5">
        <f t="shared" si="11"/>
        <v>4.9813333333333203</v>
      </c>
      <c r="H374" s="5">
        <f>IF(D374+E374+F374&gt;Inddata!$C$31,Inddata!$C$31,D374+E374+F374)</f>
        <v>1.6149333333333438</v>
      </c>
      <c r="I374" s="5">
        <f>Inddata!$C$34</f>
        <v>0</v>
      </c>
      <c r="J374" s="5">
        <f>Inddata!$C$32+Inddata!$C$34</f>
        <v>4</v>
      </c>
      <c r="K374" s="5"/>
    </row>
    <row r="375" spans="1:11" x14ac:dyDescent="0.25">
      <c r="A375">
        <v>346</v>
      </c>
      <c r="C375" s="5">
        <f t="shared" si="12"/>
        <v>2.9899999999999869</v>
      </c>
      <c r="D375" s="5">
        <f>IF(Inddata!$C$35=0,0,IF(($D$30-C375*(1/Inddata!$C$35))&lt;0,0,($D$30-C375*(1/Inddata!$C$35))))</f>
        <v>1.6080000000000103</v>
      </c>
      <c r="E375" s="5">
        <v>0</v>
      </c>
      <c r="F375" s="5">
        <f>IF(Inddata!$C$31*Inddata!$C$35+Inddata!$C$33&gt;'Beregninger scenarie 1'!C375,0,F374+$F$27)</f>
        <v>0</v>
      </c>
      <c r="G375" s="5">
        <f t="shared" si="11"/>
        <v>4.9899999999999869</v>
      </c>
      <c r="H375" s="5">
        <f>IF(D375+E375+F375&gt;Inddata!$C$31,Inddata!$C$31,D375+E375+F375)</f>
        <v>1.6080000000000103</v>
      </c>
      <c r="I375" s="5">
        <f>Inddata!$C$34</f>
        <v>0</v>
      </c>
      <c r="J375" s="5">
        <f>Inddata!$C$32+Inddata!$C$34</f>
        <v>4</v>
      </c>
      <c r="K375" s="5"/>
    </row>
    <row r="376" spans="1:11" x14ac:dyDescent="0.25">
      <c r="A376">
        <v>347</v>
      </c>
      <c r="C376" s="5">
        <f t="shared" si="12"/>
        <v>2.9986666666666535</v>
      </c>
      <c r="D376" s="5">
        <f>IF(Inddata!$C$35=0,0,IF(($D$30-C376*(1/Inddata!$C$35))&lt;0,0,($D$30-C376*(1/Inddata!$C$35))))</f>
        <v>1.6010666666666769</v>
      </c>
      <c r="E376" s="5">
        <v>0</v>
      </c>
      <c r="F376" s="5">
        <f>IF(Inddata!$C$31*Inddata!$C$35+Inddata!$C$33&gt;'Beregninger scenarie 1'!C376,0,F375+$F$27)</f>
        <v>0</v>
      </c>
      <c r="G376" s="5">
        <f t="shared" si="11"/>
        <v>4.9986666666666535</v>
      </c>
      <c r="H376" s="5">
        <f>IF(D376+E376+F376&gt;Inddata!$C$31,Inddata!$C$31,D376+E376+F376)</f>
        <v>1.6010666666666769</v>
      </c>
      <c r="I376" s="5">
        <f>Inddata!$C$34</f>
        <v>0</v>
      </c>
      <c r="J376" s="5">
        <f>Inddata!$C$32+Inddata!$C$34</f>
        <v>4</v>
      </c>
      <c r="K376" s="5"/>
    </row>
    <row r="377" spans="1:11" x14ac:dyDescent="0.25">
      <c r="A377">
        <v>348</v>
      </c>
      <c r="C377" s="5">
        <f t="shared" si="12"/>
        <v>3.0073333333333201</v>
      </c>
      <c r="D377" s="5">
        <f>IF(Inddata!$C$35=0,0,IF(($D$30-C377*(1/Inddata!$C$35))&lt;0,0,($D$30-C377*(1/Inddata!$C$35))))</f>
        <v>1.5941333333333438</v>
      </c>
      <c r="E377" s="5">
        <v>0</v>
      </c>
      <c r="F377" s="5">
        <f>IF(Inddata!$C$31*Inddata!$C$35+Inddata!$C$33&gt;'Beregninger scenarie 1'!C377,0,F376+$F$27)</f>
        <v>0</v>
      </c>
      <c r="G377" s="5">
        <f t="shared" si="11"/>
        <v>5.0073333333333201</v>
      </c>
      <c r="H377" s="5">
        <f>IF(D377+E377+F377&gt;Inddata!$C$31,Inddata!$C$31,D377+E377+F377)</f>
        <v>1.5941333333333438</v>
      </c>
      <c r="I377" s="5">
        <f>Inddata!$C$34</f>
        <v>0</v>
      </c>
      <c r="J377" s="5">
        <f>Inddata!$C$32+Inddata!$C$34</f>
        <v>4</v>
      </c>
      <c r="K377" s="5"/>
    </row>
    <row r="378" spans="1:11" x14ac:dyDescent="0.25">
      <c r="A378">
        <v>349</v>
      </c>
      <c r="C378" s="5">
        <f t="shared" si="12"/>
        <v>3.0159999999999867</v>
      </c>
      <c r="D378" s="5">
        <f>IF(Inddata!$C$35=0,0,IF(($D$30-C378*(1/Inddata!$C$35))&lt;0,0,($D$30-C378*(1/Inddata!$C$35))))</f>
        <v>1.5872000000000104</v>
      </c>
      <c r="E378" s="5">
        <v>0</v>
      </c>
      <c r="F378" s="5">
        <f>IF(Inddata!$C$31*Inddata!$C$35+Inddata!$C$33&gt;'Beregninger scenarie 1'!C378,0,F377+$F$27)</f>
        <v>0</v>
      </c>
      <c r="G378" s="5">
        <f t="shared" si="11"/>
        <v>5.0159999999999867</v>
      </c>
      <c r="H378" s="5">
        <f>IF(D378+E378+F378&gt;Inddata!$C$31,Inddata!$C$31,D378+E378+F378)</f>
        <v>1.5872000000000104</v>
      </c>
      <c r="I378" s="5">
        <f>Inddata!$C$34</f>
        <v>0</v>
      </c>
      <c r="J378" s="5">
        <f>Inddata!$C$32+Inddata!$C$34</f>
        <v>4</v>
      </c>
      <c r="K378" s="5"/>
    </row>
    <row r="379" spans="1:11" x14ac:dyDescent="0.25">
      <c r="A379">
        <v>350</v>
      </c>
      <c r="C379" s="5">
        <f t="shared" si="12"/>
        <v>3.0246666666666533</v>
      </c>
      <c r="D379" s="5">
        <f>IF(Inddata!$C$35=0,0,IF(($D$30-C379*(1/Inddata!$C$35))&lt;0,0,($D$30-C379*(1/Inddata!$C$35))))</f>
        <v>1.5802666666666774</v>
      </c>
      <c r="E379" s="5">
        <v>0</v>
      </c>
      <c r="F379" s="5">
        <f>IF(Inddata!$C$31*Inddata!$C$35+Inddata!$C$33&gt;'Beregninger scenarie 1'!C379,0,F378+$F$27)</f>
        <v>0</v>
      </c>
      <c r="G379" s="5">
        <f t="shared" si="11"/>
        <v>5.0246666666666533</v>
      </c>
      <c r="H379" s="5">
        <f>IF(D379+E379+F379&gt;Inddata!$C$31,Inddata!$C$31,D379+E379+F379)</f>
        <v>1.5802666666666774</v>
      </c>
      <c r="I379" s="5">
        <f>Inddata!$C$34</f>
        <v>0</v>
      </c>
      <c r="J379" s="5">
        <f>Inddata!$C$32+Inddata!$C$34</f>
        <v>4</v>
      </c>
      <c r="K379" s="5"/>
    </row>
    <row r="380" spans="1:11" x14ac:dyDescent="0.25">
      <c r="A380">
        <v>351</v>
      </c>
      <c r="C380" s="5">
        <f t="shared" si="12"/>
        <v>3.0333333333333199</v>
      </c>
      <c r="D380" s="5">
        <f>IF(Inddata!$C$35=0,0,IF(($D$30-C380*(1/Inddata!$C$35))&lt;0,0,($D$30-C380*(1/Inddata!$C$35))))</f>
        <v>1.5733333333333439</v>
      </c>
      <c r="E380" s="5">
        <v>0</v>
      </c>
      <c r="F380" s="5">
        <f>IF(Inddata!$C$31*Inddata!$C$35+Inddata!$C$33&gt;'Beregninger scenarie 1'!C380,0,F379+$F$27)</f>
        <v>0</v>
      </c>
      <c r="G380" s="5">
        <f t="shared" si="11"/>
        <v>5.0333333333333199</v>
      </c>
      <c r="H380" s="5">
        <f>IF(D380+E380+F380&gt;Inddata!$C$31,Inddata!$C$31,D380+E380+F380)</f>
        <v>1.5733333333333439</v>
      </c>
      <c r="I380" s="5">
        <f>Inddata!$C$34</f>
        <v>0</v>
      </c>
      <c r="J380" s="5">
        <f>Inddata!$C$32+Inddata!$C$34</f>
        <v>4</v>
      </c>
      <c r="K380" s="5"/>
    </row>
    <row r="381" spans="1:11" x14ac:dyDescent="0.25">
      <c r="A381">
        <v>352</v>
      </c>
      <c r="C381" s="5">
        <f t="shared" si="12"/>
        <v>3.0419999999999865</v>
      </c>
      <c r="D381" s="5">
        <f>IF(Inddata!$C$35=0,0,IF(($D$30-C381*(1/Inddata!$C$35))&lt;0,0,($D$30-C381*(1/Inddata!$C$35))))</f>
        <v>1.5664000000000105</v>
      </c>
      <c r="E381" s="5">
        <v>0</v>
      </c>
      <c r="F381" s="5">
        <f>IF(Inddata!$C$31*Inddata!$C$35+Inddata!$C$33&gt;'Beregninger scenarie 1'!C381,0,F380+$F$27)</f>
        <v>0</v>
      </c>
      <c r="G381" s="5">
        <f t="shared" si="11"/>
        <v>5.0419999999999865</v>
      </c>
      <c r="H381" s="5">
        <f>IF(D381+E381+F381&gt;Inddata!$C$31,Inddata!$C$31,D381+E381+F381)</f>
        <v>1.5664000000000105</v>
      </c>
      <c r="I381" s="5">
        <f>Inddata!$C$34</f>
        <v>0</v>
      </c>
      <c r="J381" s="5">
        <f>Inddata!$C$32+Inddata!$C$34</f>
        <v>4</v>
      </c>
      <c r="K381" s="5"/>
    </row>
    <row r="382" spans="1:11" x14ac:dyDescent="0.25">
      <c r="A382">
        <v>353</v>
      </c>
      <c r="C382" s="5">
        <f t="shared" si="12"/>
        <v>3.0506666666666531</v>
      </c>
      <c r="D382" s="5">
        <f>IF(Inddata!$C$35=0,0,IF(($D$30-C382*(1/Inddata!$C$35))&lt;0,0,($D$30-C382*(1/Inddata!$C$35))))</f>
        <v>1.5594666666666774</v>
      </c>
      <c r="E382" s="5">
        <v>0</v>
      </c>
      <c r="F382" s="5">
        <f>IF(Inddata!$C$31*Inddata!$C$35+Inddata!$C$33&gt;'Beregninger scenarie 1'!C382,0,F381+$F$27)</f>
        <v>0</v>
      </c>
      <c r="G382" s="5">
        <f t="shared" si="11"/>
        <v>5.0506666666666531</v>
      </c>
      <c r="H382" s="5">
        <f>IF(D382+E382+F382&gt;Inddata!$C$31,Inddata!$C$31,D382+E382+F382)</f>
        <v>1.5594666666666774</v>
      </c>
      <c r="I382" s="5">
        <f>Inddata!$C$34</f>
        <v>0</v>
      </c>
      <c r="J382" s="5">
        <f>Inddata!$C$32+Inddata!$C$34</f>
        <v>4</v>
      </c>
      <c r="K382" s="5"/>
    </row>
    <row r="383" spans="1:11" x14ac:dyDescent="0.25">
      <c r="A383">
        <v>354</v>
      </c>
      <c r="C383" s="5">
        <f t="shared" si="12"/>
        <v>3.0593333333333197</v>
      </c>
      <c r="D383" s="5">
        <f>IF(Inddata!$C$35=0,0,IF(($D$30-C383*(1/Inddata!$C$35))&lt;0,0,($D$30-C383*(1/Inddata!$C$35))))</f>
        <v>1.552533333333344</v>
      </c>
      <c r="E383" s="5">
        <v>0</v>
      </c>
      <c r="F383" s="5">
        <f>IF(Inddata!$C$31*Inddata!$C$35+Inddata!$C$33&gt;'Beregninger scenarie 1'!C383,0,F382+$F$27)</f>
        <v>0</v>
      </c>
      <c r="G383" s="5">
        <f t="shared" si="11"/>
        <v>5.0593333333333197</v>
      </c>
      <c r="H383" s="5">
        <f>IF(D383+E383+F383&gt;Inddata!$C$31,Inddata!$C$31,D383+E383+F383)</f>
        <v>1.552533333333344</v>
      </c>
      <c r="I383" s="5">
        <f>Inddata!$C$34</f>
        <v>0</v>
      </c>
      <c r="J383" s="5">
        <f>Inddata!$C$32+Inddata!$C$34</f>
        <v>4</v>
      </c>
      <c r="K383" s="5"/>
    </row>
    <row r="384" spans="1:11" x14ac:dyDescent="0.25">
      <c r="A384">
        <v>355</v>
      </c>
      <c r="C384" s="5">
        <f t="shared" si="12"/>
        <v>3.0679999999999863</v>
      </c>
      <c r="D384" s="5">
        <f>IF(Inddata!$C$35=0,0,IF(($D$30-C384*(1/Inddata!$C$35))&lt;0,0,($D$30-C384*(1/Inddata!$C$35))))</f>
        <v>1.545600000000011</v>
      </c>
      <c r="E384" s="5">
        <v>0</v>
      </c>
      <c r="F384" s="5">
        <f>IF(Inddata!$C$31*Inddata!$C$35+Inddata!$C$33&gt;'Beregninger scenarie 1'!C384,0,F383+$F$27)</f>
        <v>0</v>
      </c>
      <c r="G384" s="5">
        <f t="shared" si="11"/>
        <v>5.0679999999999863</v>
      </c>
      <c r="H384" s="5">
        <f>IF(D384+E384+F384&gt;Inddata!$C$31,Inddata!$C$31,D384+E384+F384)</f>
        <v>1.545600000000011</v>
      </c>
      <c r="I384" s="5">
        <f>Inddata!$C$34</f>
        <v>0</v>
      </c>
      <c r="J384" s="5">
        <f>Inddata!$C$32+Inddata!$C$34</f>
        <v>4</v>
      </c>
      <c r="K384" s="5"/>
    </row>
    <row r="385" spans="1:11" x14ac:dyDescent="0.25">
      <c r="A385">
        <v>356</v>
      </c>
      <c r="C385" s="5">
        <f t="shared" si="12"/>
        <v>3.0766666666666529</v>
      </c>
      <c r="D385" s="5">
        <f>IF(Inddata!$C$35=0,0,IF(($D$30-C385*(1/Inddata!$C$35))&lt;0,0,($D$30-C385*(1/Inddata!$C$35))))</f>
        <v>1.5386666666666775</v>
      </c>
      <c r="E385" s="5">
        <v>0</v>
      </c>
      <c r="F385" s="5">
        <f>IF(Inddata!$C$31*Inddata!$C$35+Inddata!$C$33&gt;'Beregninger scenarie 1'!C385,0,F384+$F$27)</f>
        <v>0</v>
      </c>
      <c r="G385" s="5">
        <f t="shared" si="11"/>
        <v>5.0766666666666529</v>
      </c>
      <c r="H385" s="5">
        <f>IF(D385+E385+F385&gt;Inddata!$C$31,Inddata!$C$31,D385+E385+F385)</f>
        <v>1.5386666666666775</v>
      </c>
      <c r="I385" s="5">
        <f>Inddata!$C$34</f>
        <v>0</v>
      </c>
      <c r="J385" s="5">
        <f>Inddata!$C$32+Inddata!$C$34</f>
        <v>4</v>
      </c>
      <c r="K385" s="5"/>
    </row>
    <row r="386" spans="1:11" x14ac:dyDescent="0.25">
      <c r="A386">
        <v>357</v>
      </c>
      <c r="C386" s="5">
        <f t="shared" si="12"/>
        <v>3.0853333333333195</v>
      </c>
      <c r="D386" s="5">
        <f>IF(Inddata!$C$35=0,0,IF(($D$30-C386*(1/Inddata!$C$35))&lt;0,0,($D$30-C386*(1/Inddata!$C$35))))</f>
        <v>1.531733333333344</v>
      </c>
      <c r="E386" s="5">
        <v>0</v>
      </c>
      <c r="F386" s="5">
        <f>IF(Inddata!$C$31*Inddata!$C$35+Inddata!$C$33&gt;'Beregninger scenarie 1'!C386,0,F385+$F$27)</f>
        <v>0</v>
      </c>
      <c r="G386" s="5">
        <f t="shared" si="11"/>
        <v>5.0853333333333195</v>
      </c>
      <c r="H386" s="5">
        <f>IF(D386+E386+F386&gt;Inddata!$C$31,Inddata!$C$31,D386+E386+F386)</f>
        <v>1.531733333333344</v>
      </c>
      <c r="I386" s="5">
        <f>Inddata!$C$34</f>
        <v>0</v>
      </c>
      <c r="J386" s="5">
        <f>Inddata!$C$32+Inddata!$C$34</f>
        <v>4</v>
      </c>
      <c r="K386" s="5"/>
    </row>
    <row r="387" spans="1:11" x14ac:dyDescent="0.25">
      <c r="A387">
        <v>358</v>
      </c>
      <c r="C387" s="5">
        <f t="shared" si="12"/>
        <v>3.0939999999999861</v>
      </c>
      <c r="D387" s="5">
        <f>IF(Inddata!$C$35=0,0,IF(($D$30-C387*(1/Inddata!$C$35))&lt;0,0,($D$30-C387*(1/Inddata!$C$35))))</f>
        <v>1.524800000000011</v>
      </c>
      <c r="E387" s="5">
        <v>0</v>
      </c>
      <c r="F387" s="5">
        <f>IF(Inddata!$C$31*Inddata!$C$35+Inddata!$C$33&gt;'Beregninger scenarie 1'!C387,0,F386+$F$27)</f>
        <v>0</v>
      </c>
      <c r="G387" s="5">
        <f t="shared" si="11"/>
        <v>5.0939999999999861</v>
      </c>
      <c r="H387" s="5">
        <f>IF(D387+E387+F387&gt;Inddata!$C$31,Inddata!$C$31,D387+E387+F387)</f>
        <v>1.524800000000011</v>
      </c>
      <c r="I387" s="5">
        <f>Inddata!$C$34</f>
        <v>0</v>
      </c>
      <c r="J387" s="5">
        <f>Inddata!$C$32+Inddata!$C$34</f>
        <v>4</v>
      </c>
      <c r="K387" s="5"/>
    </row>
    <row r="388" spans="1:11" x14ac:dyDescent="0.25">
      <c r="A388">
        <v>359</v>
      </c>
      <c r="C388" s="5">
        <f t="shared" si="12"/>
        <v>3.1026666666666527</v>
      </c>
      <c r="D388" s="5">
        <f>IF(Inddata!$C$35=0,0,IF(($D$30-C388*(1/Inddata!$C$35))&lt;0,0,($D$30-C388*(1/Inddata!$C$35))))</f>
        <v>1.5178666666666776</v>
      </c>
      <c r="E388" s="5">
        <v>0</v>
      </c>
      <c r="F388" s="5">
        <f>IF(Inddata!$C$31*Inddata!$C$35+Inddata!$C$33&gt;'Beregninger scenarie 1'!C388,0,F387+$F$27)</f>
        <v>0</v>
      </c>
      <c r="G388" s="5">
        <f t="shared" si="11"/>
        <v>5.1026666666666527</v>
      </c>
      <c r="H388" s="5">
        <f>IF(D388+E388+F388&gt;Inddata!$C$31,Inddata!$C$31,D388+E388+F388)</f>
        <v>1.5178666666666776</v>
      </c>
      <c r="I388" s="5">
        <f>Inddata!$C$34</f>
        <v>0</v>
      </c>
      <c r="J388" s="5">
        <f>Inddata!$C$32+Inddata!$C$34</f>
        <v>4</v>
      </c>
      <c r="K388" s="5"/>
    </row>
    <row r="389" spans="1:11" x14ac:dyDescent="0.25">
      <c r="A389">
        <v>360</v>
      </c>
      <c r="C389" s="5">
        <f t="shared" si="12"/>
        <v>3.1113333333333193</v>
      </c>
      <c r="D389" s="5">
        <f>IF(Inddata!$C$35=0,0,IF(($D$30-C389*(1/Inddata!$C$35))&lt;0,0,($D$30-C389*(1/Inddata!$C$35))))</f>
        <v>1.5109333333333446</v>
      </c>
      <c r="E389" s="5">
        <v>0</v>
      </c>
      <c r="F389" s="5">
        <f>IF(Inddata!$C$31*Inddata!$C$35+Inddata!$C$33&gt;'Beregninger scenarie 1'!C389,0,F388+$F$27)</f>
        <v>0</v>
      </c>
      <c r="G389" s="5">
        <f t="shared" si="11"/>
        <v>5.1113333333333193</v>
      </c>
      <c r="H389" s="5">
        <f>IF(D389+E389+F389&gt;Inddata!$C$31,Inddata!$C$31,D389+E389+F389)</f>
        <v>1.5109333333333446</v>
      </c>
      <c r="I389" s="5">
        <f>Inddata!$C$34</f>
        <v>0</v>
      </c>
      <c r="J389" s="5">
        <f>Inddata!$C$32+Inddata!$C$34</f>
        <v>4</v>
      </c>
      <c r="K389" s="5"/>
    </row>
    <row r="390" spans="1:11" x14ac:dyDescent="0.25">
      <c r="A390">
        <v>361</v>
      </c>
      <c r="C390" s="5">
        <f t="shared" si="12"/>
        <v>3.1199999999999859</v>
      </c>
      <c r="D390" s="5">
        <f>IF(Inddata!$C$35=0,0,IF(($D$30-C390*(1/Inddata!$C$35))&lt;0,0,($D$30-C390*(1/Inddata!$C$35))))</f>
        <v>1.5040000000000111</v>
      </c>
      <c r="E390" s="5">
        <v>0</v>
      </c>
      <c r="F390" s="5">
        <f>IF(Inddata!$C$31*Inddata!$C$35+Inddata!$C$33&gt;'Beregninger scenarie 1'!C390,0,F389+$F$27)</f>
        <v>0</v>
      </c>
      <c r="G390" s="5">
        <f t="shared" si="11"/>
        <v>5.1199999999999859</v>
      </c>
      <c r="H390" s="5">
        <f>IF(D390+E390+F390&gt;Inddata!$C$31,Inddata!$C$31,D390+E390+F390)</f>
        <v>1.5040000000000111</v>
      </c>
      <c r="I390" s="5">
        <f>Inddata!$C$34</f>
        <v>0</v>
      </c>
      <c r="J390" s="5">
        <f>Inddata!$C$32+Inddata!$C$34</f>
        <v>4</v>
      </c>
      <c r="K390" s="5"/>
    </row>
    <row r="391" spans="1:11" x14ac:dyDescent="0.25">
      <c r="A391">
        <v>362</v>
      </c>
      <c r="C391" s="5">
        <f t="shared" si="12"/>
        <v>3.1286666666666525</v>
      </c>
      <c r="D391" s="5">
        <f>IF(Inddata!$C$35=0,0,IF(($D$30-C391*(1/Inddata!$C$35))&lt;0,0,($D$30-C391*(1/Inddata!$C$35))))</f>
        <v>1.4970666666666776</v>
      </c>
      <c r="E391" s="5">
        <v>0</v>
      </c>
      <c r="F391" s="5">
        <f>IF(Inddata!$C$31*Inddata!$C$35+Inddata!$C$33&gt;'Beregninger scenarie 1'!C391,0,F390+$F$27)</f>
        <v>0</v>
      </c>
      <c r="G391" s="5">
        <f t="shared" si="11"/>
        <v>5.1286666666666525</v>
      </c>
      <c r="H391" s="5">
        <f>IF(D391+E391+F391&gt;Inddata!$C$31,Inddata!$C$31,D391+E391+F391)</f>
        <v>1.4970666666666776</v>
      </c>
      <c r="I391" s="5">
        <f>Inddata!$C$34</f>
        <v>0</v>
      </c>
      <c r="J391" s="5">
        <f>Inddata!$C$32+Inddata!$C$34</f>
        <v>4</v>
      </c>
      <c r="K391" s="5"/>
    </row>
    <row r="392" spans="1:11" x14ac:dyDescent="0.25">
      <c r="A392">
        <v>363</v>
      </c>
      <c r="C392" s="5">
        <f t="shared" si="12"/>
        <v>3.1373333333333191</v>
      </c>
      <c r="D392" s="5">
        <f>IF(Inddata!$C$35=0,0,IF(($D$30-C392*(1/Inddata!$C$35))&lt;0,0,($D$30-C392*(1/Inddata!$C$35))))</f>
        <v>1.4901333333333446</v>
      </c>
      <c r="E392" s="5">
        <v>0</v>
      </c>
      <c r="F392" s="5">
        <f>IF(Inddata!$C$31*Inddata!$C$35+Inddata!$C$33&gt;'Beregninger scenarie 1'!C392,0,F391+$F$27)</f>
        <v>0</v>
      </c>
      <c r="G392" s="5">
        <f t="shared" si="11"/>
        <v>5.1373333333333191</v>
      </c>
      <c r="H392" s="5">
        <f>IF(D392+E392+F392&gt;Inddata!$C$31,Inddata!$C$31,D392+E392+F392)</f>
        <v>1.4901333333333446</v>
      </c>
      <c r="I392" s="5">
        <f>Inddata!$C$34</f>
        <v>0</v>
      </c>
      <c r="J392" s="5">
        <f>Inddata!$C$32+Inddata!$C$34</f>
        <v>4</v>
      </c>
      <c r="K392" s="5"/>
    </row>
    <row r="393" spans="1:11" x14ac:dyDescent="0.25">
      <c r="A393">
        <v>364</v>
      </c>
      <c r="C393" s="5">
        <f t="shared" si="12"/>
        <v>3.1459999999999857</v>
      </c>
      <c r="D393" s="5">
        <f>IF(Inddata!$C$35=0,0,IF(($D$30-C393*(1/Inddata!$C$35))&lt;0,0,($D$30-C393*(1/Inddata!$C$35))))</f>
        <v>1.4832000000000112</v>
      </c>
      <c r="E393" s="5">
        <v>0</v>
      </c>
      <c r="F393" s="5">
        <f>IF(Inddata!$C$31*Inddata!$C$35+Inddata!$C$33&gt;'Beregninger scenarie 1'!C393,0,F392+$F$27)</f>
        <v>0</v>
      </c>
      <c r="G393" s="5">
        <f t="shared" si="11"/>
        <v>5.1459999999999857</v>
      </c>
      <c r="H393" s="5">
        <f>IF(D393+E393+F393&gt;Inddata!$C$31,Inddata!$C$31,D393+E393+F393)</f>
        <v>1.4832000000000112</v>
      </c>
      <c r="I393" s="5">
        <f>Inddata!$C$34</f>
        <v>0</v>
      </c>
      <c r="J393" s="5">
        <f>Inddata!$C$32+Inddata!$C$34</f>
        <v>4</v>
      </c>
      <c r="K393" s="5"/>
    </row>
    <row r="394" spans="1:11" x14ac:dyDescent="0.25">
      <c r="A394">
        <v>365</v>
      </c>
      <c r="C394" s="5">
        <f t="shared" si="12"/>
        <v>3.1546666666666523</v>
      </c>
      <c r="D394" s="5">
        <f>IF(Inddata!$C$35=0,0,IF(($D$30-C394*(1/Inddata!$C$35))&lt;0,0,($D$30-C394*(1/Inddata!$C$35))))</f>
        <v>1.4762666666666782</v>
      </c>
      <c r="E394" s="5">
        <v>0</v>
      </c>
      <c r="F394" s="5">
        <f>IF(Inddata!$C$31*Inddata!$C$35+Inddata!$C$33&gt;'Beregninger scenarie 1'!C394,0,F393+$F$27)</f>
        <v>0</v>
      </c>
      <c r="G394" s="5">
        <f t="shared" si="11"/>
        <v>5.1546666666666523</v>
      </c>
      <c r="H394" s="5">
        <f>IF(D394+E394+F394&gt;Inddata!$C$31,Inddata!$C$31,D394+E394+F394)</f>
        <v>1.4762666666666782</v>
      </c>
      <c r="I394" s="5">
        <f>Inddata!$C$34</f>
        <v>0</v>
      </c>
      <c r="J394" s="5">
        <f>Inddata!$C$32+Inddata!$C$34</f>
        <v>4</v>
      </c>
      <c r="K394" s="5"/>
    </row>
    <row r="395" spans="1:11" x14ac:dyDescent="0.25">
      <c r="A395">
        <v>366</v>
      </c>
      <c r="C395" s="5">
        <f t="shared" si="12"/>
        <v>3.1633333333333189</v>
      </c>
      <c r="D395" s="5">
        <f>IF(Inddata!$C$35=0,0,IF(($D$30-C395*(1/Inddata!$C$35))&lt;0,0,($D$30-C395*(1/Inddata!$C$35))))</f>
        <v>1.4693333333333447</v>
      </c>
      <c r="E395" s="5">
        <v>0</v>
      </c>
      <c r="F395" s="5">
        <f>IF(Inddata!$C$31*Inddata!$C$35+Inddata!$C$33&gt;'Beregninger scenarie 1'!C395,0,F394+$F$27)</f>
        <v>0</v>
      </c>
      <c r="G395" s="5">
        <f t="shared" si="11"/>
        <v>5.1633333333333189</v>
      </c>
      <c r="H395" s="5">
        <f>IF(D395+E395+F395&gt;Inddata!$C$31,Inddata!$C$31,D395+E395+F395)</f>
        <v>1.4693333333333447</v>
      </c>
      <c r="I395" s="5">
        <f>Inddata!$C$34</f>
        <v>0</v>
      </c>
      <c r="J395" s="5">
        <f>Inddata!$C$32+Inddata!$C$34</f>
        <v>4</v>
      </c>
      <c r="K395" s="5"/>
    </row>
    <row r="396" spans="1:11" x14ac:dyDescent="0.25">
      <c r="A396">
        <v>367</v>
      </c>
      <c r="C396" s="5">
        <f t="shared" si="12"/>
        <v>3.1719999999999855</v>
      </c>
      <c r="D396" s="5">
        <f>IF(Inddata!$C$35=0,0,IF(($D$30-C396*(1/Inddata!$C$35))&lt;0,0,($D$30-C396*(1/Inddata!$C$35))))</f>
        <v>1.4624000000000112</v>
      </c>
      <c r="E396" s="5">
        <v>0</v>
      </c>
      <c r="F396" s="5">
        <f>IF(Inddata!$C$31*Inddata!$C$35+Inddata!$C$33&gt;'Beregninger scenarie 1'!C396,0,F395+$F$27)</f>
        <v>0</v>
      </c>
      <c r="G396" s="5">
        <f t="shared" si="11"/>
        <v>5.1719999999999855</v>
      </c>
      <c r="H396" s="5">
        <f>IF(D396+E396+F396&gt;Inddata!$C$31,Inddata!$C$31,D396+E396+F396)</f>
        <v>1.4624000000000112</v>
      </c>
      <c r="I396" s="5">
        <f>Inddata!$C$34</f>
        <v>0</v>
      </c>
      <c r="J396" s="5">
        <f>Inddata!$C$32+Inddata!$C$34</f>
        <v>4</v>
      </c>
      <c r="K396" s="5"/>
    </row>
    <row r="397" spans="1:11" x14ac:dyDescent="0.25">
      <c r="A397">
        <v>368</v>
      </c>
      <c r="C397" s="5">
        <f t="shared" si="12"/>
        <v>3.1806666666666521</v>
      </c>
      <c r="D397" s="5">
        <f>IF(Inddata!$C$35=0,0,IF(($D$30-C397*(1/Inddata!$C$35))&lt;0,0,($D$30-C397*(1/Inddata!$C$35))))</f>
        <v>1.4554666666666782</v>
      </c>
      <c r="E397" s="5">
        <v>0</v>
      </c>
      <c r="F397" s="5">
        <f>IF(Inddata!$C$31*Inddata!$C$35+Inddata!$C$33&gt;'Beregninger scenarie 1'!C397,0,F396+$F$27)</f>
        <v>0</v>
      </c>
      <c r="G397" s="5">
        <f t="shared" si="11"/>
        <v>5.1806666666666521</v>
      </c>
      <c r="H397" s="5">
        <f>IF(D397+E397+F397&gt;Inddata!$C$31,Inddata!$C$31,D397+E397+F397)</f>
        <v>1.4554666666666782</v>
      </c>
      <c r="I397" s="5">
        <f>Inddata!$C$34</f>
        <v>0</v>
      </c>
      <c r="J397" s="5">
        <f>Inddata!$C$32+Inddata!$C$34</f>
        <v>4</v>
      </c>
      <c r="K397" s="5"/>
    </row>
    <row r="398" spans="1:11" x14ac:dyDescent="0.25">
      <c r="A398">
        <v>369</v>
      </c>
      <c r="C398" s="5">
        <f t="shared" si="12"/>
        <v>3.1893333333333187</v>
      </c>
      <c r="D398" s="5">
        <f>IF(Inddata!$C$35=0,0,IF(($D$30-C398*(1/Inddata!$C$35))&lt;0,0,($D$30-C398*(1/Inddata!$C$35))))</f>
        <v>1.4485333333333448</v>
      </c>
      <c r="E398" s="5">
        <v>0</v>
      </c>
      <c r="F398" s="5">
        <f>IF(Inddata!$C$31*Inddata!$C$35+Inddata!$C$33&gt;'Beregninger scenarie 1'!C398,0,F397+$F$27)</f>
        <v>0</v>
      </c>
      <c r="G398" s="5">
        <f t="shared" si="11"/>
        <v>5.1893333333333187</v>
      </c>
      <c r="H398" s="5">
        <f>IF(D398+E398+F398&gt;Inddata!$C$31,Inddata!$C$31,D398+E398+F398)</f>
        <v>1.4485333333333448</v>
      </c>
      <c r="I398" s="5">
        <f>Inddata!$C$34</f>
        <v>0</v>
      </c>
      <c r="J398" s="5">
        <f>Inddata!$C$32+Inddata!$C$34</f>
        <v>4</v>
      </c>
      <c r="K398" s="5"/>
    </row>
    <row r="399" spans="1:11" x14ac:dyDescent="0.25">
      <c r="A399">
        <v>370</v>
      </c>
      <c r="C399" s="5">
        <f t="shared" si="12"/>
        <v>3.1979999999999853</v>
      </c>
      <c r="D399" s="5">
        <f>IF(Inddata!$C$35=0,0,IF(($D$30-C399*(1/Inddata!$C$35))&lt;0,0,($D$30-C399*(1/Inddata!$C$35))))</f>
        <v>1.4416000000000118</v>
      </c>
      <c r="E399" s="5">
        <v>0</v>
      </c>
      <c r="F399" s="5">
        <f>IF(Inddata!$C$31*Inddata!$C$35+Inddata!$C$33&gt;'Beregninger scenarie 1'!C399,0,F398+$F$27)</f>
        <v>0</v>
      </c>
      <c r="G399" s="5">
        <f t="shared" si="11"/>
        <v>5.1979999999999853</v>
      </c>
      <c r="H399" s="5">
        <f>IF(D399+E399+F399&gt;Inddata!$C$31,Inddata!$C$31,D399+E399+F399)</f>
        <v>1.4416000000000118</v>
      </c>
      <c r="I399" s="5">
        <f>Inddata!$C$34</f>
        <v>0</v>
      </c>
      <c r="J399" s="5">
        <f>Inddata!$C$32+Inddata!$C$34</f>
        <v>4</v>
      </c>
      <c r="K399" s="5"/>
    </row>
    <row r="400" spans="1:11" x14ac:dyDescent="0.25">
      <c r="A400">
        <v>371</v>
      </c>
      <c r="C400" s="5">
        <f t="shared" si="12"/>
        <v>3.2066666666666519</v>
      </c>
      <c r="D400" s="5">
        <f>IF(Inddata!$C$35=0,0,IF(($D$30-C400*(1/Inddata!$C$35))&lt;0,0,($D$30-C400*(1/Inddata!$C$35))))</f>
        <v>1.4346666666666783</v>
      </c>
      <c r="E400" s="5">
        <v>0</v>
      </c>
      <c r="F400" s="5">
        <f>IF(Inddata!$C$31*Inddata!$C$35+Inddata!$C$33&gt;'Beregninger scenarie 1'!C400,0,F399+$F$27)</f>
        <v>0</v>
      </c>
      <c r="G400" s="5">
        <f t="shared" si="11"/>
        <v>5.2066666666666519</v>
      </c>
      <c r="H400" s="5">
        <f>IF(D400+E400+F400&gt;Inddata!$C$31,Inddata!$C$31,D400+E400+F400)</f>
        <v>1.4346666666666783</v>
      </c>
      <c r="I400" s="5">
        <f>Inddata!$C$34</f>
        <v>0</v>
      </c>
      <c r="J400" s="5">
        <f>Inddata!$C$32+Inddata!$C$34</f>
        <v>4</v>
      </c>
      <c r="K400" s="5"/>
    </row>
    <row r="401" spans="1:11" x14ac:dyDescent="0.25">
      <c r="A401">
        <v>372</v>
      </c>
      <c r="C401" s="5">
        <f t="shared" si="12"/>
        <v>3.2153333333333185</v>
      </c>
      <c r="D401" s="5">
        <f>IF(Inddata!$C$35=0,0,IF(($D$30-C401*(1/Inddata!$C$35))&lt;0,0,($D$30-C401*(1/Inddata!$C$35))))</f>
        <v>1.4277333333333448</v>
      </c>
      <c r="E401" s="5">
        <v>0</v>
      </c>
      <c r="F401" s="5">
        <f>IF(Inddata!$C$31*Inddata!$C$35+Inddata!$C$33&gt;'Beregninger scenarie 1'!C401,0,F400+$F$27)</f>
        <v>0</v>
      </c>
      <c r="G401" s="5">
        <f t="shared" si="11"/>
        <v>5.2153333333333185</v>
      </c>
      <c r="H401" s="5">
        <f>IF(D401+E401+F401&gt;Inddata!$C$31,Inddata!$C$31,D401+E401+F401)</f>
        <v>1.4277333333333448</v>
      </c>
      <c r="I401" s="5">
        <f>Inddata!$C$34</f>
        <v>0</v>
      </c>
      <c r="J401" s="5">
        <f>Inddata!$C$32+Inddata!$C$34</f>
        <v>4</v>
      </c>
      <c r="K401" s="5"/>
    </row>
    <row r="402" spans="1:11" x14ac:dyDescent="0.25">
      <c r="A402">
        <v>373</v>
      </c>
      <c r="C402" s="5">
        <f t="shared" si="12"/>
        <v>3.2239999999999851</v>
      </c>
      <c r="D402" s="5">
        <f>IF(Inddata!$C$35=0,0,IF(($D$30-C402*(1/Inddata!$C$35))&lt;0,0,($D$30-C402*(1/Inddata!$C$35))))</f>
        <v>1.4208000000000118</v>
      </c>
      <c r="E402" s="5">
        <v>0</v>
      </c>
      <c r="F402" s="5">
        <f>IF(Inddata!$C$31*Inddata!$C$35+Inddata!$C$33&gt;'Beregninger scenarie 1'!C402,0,F401+$F$27)</f>
        <v>0</v>
      </c>
      <c r="G402" s="5">
        <f t="shared" si="11"/>
        <v>5.2239999999999851</v>
      </c>
      <c r="H402" s="5">
        <f>IF(D402+E402+F402&gt;Inddata!$C$31,Inddata!$C$31,D402+E402+F402)</f>
        <v>1.4208000000000118</v>
      </c>
      <c r="I402" s="5">
        <f>Inddata!$C$34</f>
        <v>0</v>
      </c>
      <c r="J402" s="5">
        <f>Inddata!$C$32+Inddata!$C$34</f>
        <v>4</v>
      </c>
      <c r="K402" s="5"/>
    </row>
    <row r="403" spans="1:11" x14ac:dyDescent="0.25">
      <c r="A403">
        <v>374</v>
      </c>
      <c r="C403" s="5">
        <f t="shared" si="12"/>
        <v>3.2326666666666517</v>
      </c>
      <c r="D403" s="5">
        <f>IF(Inddata!$C$35=0,0,IF(($D$30-C403*(1/Inddata!$C$35))&lt;0,0,($D$30-C403*(1/Inddata!$C$35))))</f>
        <v>1.4138666666666784</v>
      </c>
      <c r="E403" s="5">
        <v>0</v>
      </c>
      <c r="F403" s="5">
        <f>IF(Inddata!$C$31*Inddata!$C$35+Inddata!$C$33&gt;'Beregninger scenarie 1'!C403,0,F402+$F$27)</f>
        <v>0</v>
      </c>
      <c r="G403" s="5">
        <f t="shared" si="11"/>
        <v>5.2326666666666517</v>
      </c>
      <c r="H403" s="5">
        <f>IF(D403+E403+F403&gt;Inddata!$C$31,Inddata!$C$31,D403+E403+F403)</f>
        <v>1.4138666666666784</v>
      </c>
      <c r="I403" s="5">
        <f>Inddata!$C$34</f>
        <v>0</v>
      </c>
      <c r="J403" s="5">
        <f>Inddata!$C$32+Inddata!$C$34</f>
        <v>4</v>
      </c>
      <c r="K403" s="5"/>
    </row>
    <row r="404" spans="1:11" x14ac:dyDescent="0.25">
      <c r="A404">
        <v>375</v>
      </c>
      <c r="C404" s="5">
        <f t="shared" si="12"/>
        <v>3.2413333333333183</v>
      </c>
      <c r="D404" s="5">
        <f>IF(Inddata!$C$35=0,0,IF(($D$30-C404*(1/Inddata!$C$35))&lt;0,0,($D$30-C404*(1/Inddata!$C$35))))</f>
        <v>1.4069333333333454</v>
      </c>
      <c r="E404" s="5">
        <v>0</v>
      </c>
      <c r="F404" s="5">
        <f>IF(Inddata!$C$31*Inddata!$C$35+Inddata!$C$33&gt;'Beregninger scenarie 1'!C404,0,F403+$F$27)</f>
        <v>0</v>
      </c>
      <c r="G404" s="5">
        <f t="shared" si="11"/>
        <v>5.2413333333333183</v>
      </c>
      <c r="H404" s="5">
        <f>IF(D404+E404+F404&gt;Inddata!$C$31,Inddata!$C$31,D404+E404+F404)</f>
        <v>1.4069333333333454</v>
      </c>
      <c r="I404" s="5">
        <f>Inddata!$C$34</f>
        <v>0</v>
      </c>
      <c r="J404" s="5">
        <f>Inddata!$C$32+Inddata!$C$34</f>
        <v>4</v>
      </c>
      <c r="K404" s="5"/>
    </row>
    <row r="405" spans="1:11" x14ac:dyDescent="0.25">
      <c r="A405">
        <v>376</v>
      </c>
      <c r="C405" s="5">
        <f t="shared" si="12"/>
        <v>3.2499999999999849</v>
      </c>
      <c r="D405" s="5">
        <f>IF(Inddata!$C$35=0,0,IF(($D$30-C405*(1/Inddata!$C$35))&lt;0,0,($D$30-C405*(1/Inddata!$C$35))))</f>
        <v>1.4000000000000119</v>
      </c>
      <c r="E405" s="5">
        <v>0</v>
      </c>
      <c r="F405" s="5">
        <f>IF(Inddata!$C$31*Inddata!$C$35+Inddata!$C$33&gt;'Beregninger scenarie 1'!C405,0,F404+$F$27)</f>
        <v>0</v>
      </c>
      <c r="G405" s="5">
        <f t="shared" si="11"/>
        <v>5.2499999999999849</v>
      </c>
      <c r="H405" s="5">
        <f>IF(D405+E405+F405&gt;Inddata!$C$31,Inddata!$C$31,D405+E405+F405)</f>
        <v>1.4000000000000119</v>
      </c>
      <c r="I405" s="5">
        <f>Inddata!$C$34</f>
        <v>0</v>
      </c>
      <c r="J405" s="5">
        <f>Inddata!$C$32+Inddata!$C$34</f>
        <v>4</v>
      </c>
      <c r="K405" s="5"/>
    </row>
    <row r="406" spans="1:11" x14ac:dyDescent="0.25">
      <c r="A406">
        <v>377</v>
      </c>
      <c r="C406" s="5">
        <f t="shared" si="12"/>
        <v>3.2586666666666515</v>
      </c>
      <c r="D406" s="5">
        <f>IF(Inddata!$C$35=0,0,IF(($D$30-C406*(1/Inddata!$C$35))&lt;0,0,($D$30-C406*(1/Inddata!$C$35))))</f>
        <v>1.3930666666666784</v>
      </c>
      <c r="E406" s="5">
        <v>0</v>
      </c>
      <c r="F406" s="5">
        <f>IF(Inddata!$C$31*Inddata!$C$35+Inddata!$C$33&gt;'Beregninger scenarie 1'!C406,0,F405+$F$27)</f>
        <v>0</v>
      </c>
      <c r="G406" s="5">
        <f t="shared" si="11"/>
        <v>5.2586666666666515</v>
      </c>
      <c r="H406" s="5">
        <f>IF(D406+E406+F406&gt;Inddata!$C$31,Inddata!$C$31,D406+E406+F406)</f>
        <v>1.3930666666666784</v>
      </c>
      <c r="I406" s="5">
        <f>Inddata!$C$34</f>
        <v>0</v>
      </c>
      <c r="J406" s="5">
        <f>Inddata!$C$32+Inddata!$C$34</f>
        <v>4</v>
      </c>
      <c r="K406" s="5"/>
    </row>
    <row r="407" spans="1:11" x14ac:dyDescent="0.25">
      <c r="A407">
        <v>378</v>
      </c>
      <c r="C407" s="5">
        <f t="shared" si="12"/>
        <v>3.2673333333333181</v>
      </c>
      <c r="D407" s="5">
        <f>IF(Inddata!$C$35=0,0,IF(($D$30-C407*(1/Inddata!$C$35))&lt;0,0,($D$30-C407*(1/Inddata!$C$35))))</f>
        <v>1.3861333333333454</v>
      </c>
      <c r="E407" s="5">
        <v>0</v>
      </c>
      <c r="F407" s="5">
        <f>IF(Inddata!$C$31*Inddata!$C$35+Inddata!$C$33&gt;'Beregninger scenarie 1'!C407,0,F406+$F$27)</f>
        <v>0</v>
      </c>
      <c r="G407" s="5">
        <f t="shared" si="11"/>
        <v>5.2673333333333181</v>
      </c>
      <c r="H407" s="5">
        <f>IF(D407+E407+F407&gt;Inddata!$C$31,Inddata!$C$31,D407+E407+F407)</f>
        <v>1.3861333333333454</v>
      </c>
      <c r="I407" s="5">
        <f>Inddata!$C$34</f>
        <v>0</v>
      </c>
      <c r="J407" s="5">
        <f>Inddata!$C$32+Inddata!$C$34</f>
        <v>4</v>
      </c>
      <c r="K407" s="5"/>
    </row>
    <row r="408" spans="1:11" x14ac:dyDescent="0.25">
      <c r="A408">
        <v>379</v>
      </c>
      <c r="C408" s="5">
        <f t="shared" si="12"/>
        <v>3.2759999999999847</v>
      </c>
      <c r="D408" s="5">
        <f>IF(Inddata!$C$35=0,0,IF(($D$30-C408*(1/Inddata!$C$35))&lt;0,0,($D$30-C408*(1/Inddata!$C$35))))</f>
        <v>1.379200000000012</v>
      </c>
      <c r="E408" s="5">
        <v>0</v>
      </c>
      <c r="F408" s="5">
        <f>IF(Inddata!$C$31*Inddata!$C$35+Inddata!$C$33&gt;'Beregninger scenarie 1'!C408,0,F407+$F$27)</f>
        <v>0</v>
      </c>
      <c r="G408" s="5">
        <f t="shared" si="11"/>
        <v>5.2759999999999847</v>
      </c>
      <c r="H408" s="5">
        <f>IF(D408+E408+F408&gt;Inddata!$C$31,Inddata!$C$31,D408+E408+F408)</f>
        <v>1.379200000000012</v>
      </c>
      <c r="I408" s="5">
        <f>Inddata!$C$34</f>
        <v>0</v>
      </c>
      <c r="J408" s="5">
        <f>Inddata!$C$32+Inddata!$C$34</f>
        <v>4</v>
      </c>
      <c r="K408" s="5"/>
    </row>
    <row r="409" spans="1:11" x14ac:dyDescent="0.25">
      <c r="A409">
        <v>380</v>
      </c>
      <c r="C409" s="5">
        <f t="shared" si="12"/>
        <v>3.2846666666666513</v>
      </c>
      <c r="D409" s="5">
        <f>IF(Inddata!$C$35=0,0,IF(($D$30-C409*(1/Inddata!$C$35))&lt;0,0,($D$30-C409*(1/Inddata!$C$35))))</f>
        <v>1.372266666666679</v>
      </c>
      <c r="E409" s="5">
        <v>0</v>
      </c>
      <c r="F409" s="5">
        <f>IF(Inddata!$C$31*Inddata!$C$35+Inddata!$C$33&gt;'Beregninger scenarie 1'!C409,0,F408+$F$27)</f>
        <v>0</v>
      </c>
      <c r="G409" s="5">
        <f t="shared" si="11"/>
        <v>5.2846666666666513</v>
      </c>
      <c r="H409" s="5">
        <f>IF(D409+E409+F409&gt;Inddata!$C$31,Inddata!$C$31,D409+E409+F409)</f>
        <v>1.372266666666679</v>
      </c>
      <c r="I409" s="5">
        <f>Inddata!$C$34</f>
        <v>0</v>
      </c>
      <c r="J409" s="5">
        <f>Inddata!$C$32+Inddata!$C$34</f>
        <v>4</v>
      </c>
      <c r="K409" s="5"/>
    </row>
    <row r="410" spans="1:11" x14ac:dyDescent="0.25">
      <c r="A410">
        <v>381</v>
      </c>
      <c r="C410" s="5">
        <f t="shared" si="12"/>
        <v>3.2933333333333179</v>
      </c>
      <c r="D410" s="5">
        <f>IF(Inddata!$C$35=0,0,IF(($D$30-C410*(1/Inddata!$C$35))&lt;0,0,($D$30-C410*(1/Inddata!$C$35))))</f>
        <v>1.3653333333333455</v>
      </c>
      <c r="E410" s="5">
        <v>0</v>
      </c>
      <c r="F410" s="5">
        <f>IF(Inddata!$C$31*Inddata!$C$35+Inddata!$C$33&gt;'Beregninger scenarie 1'!C410,0,F409+$F$27)</f>
        <v>0</v>
      </c>
      <c r="G410" s="5">
        <f t="shared" si="11"/>
        <v>5.2933333333333179</v>
      </c>
      <c r="H410" s="5">
        <f>IF(D410+E410+F410&gt;Inddata!$C$31,Inddata!$C$31,D410+E410+F410)</f>
        <v>1.3653333333333455</v>
      </c>
      <c r="I410" s="5">
        <f>Inddata!$C$34</f>
        <v>0</v>
      </c>
      <c r="J410" s="5">
        <f>Inddata!$C$32+Inddata!$C$34</f>
        <v>4</v>
      </c>
      <c r="K410" s="5"/>
    </row>
    <row r="411" spans="1:11" x14ac:dyDescent="0.25">
      <c r="A411">
        <v>382</v>
      </c>
      <c r="C411" s="5">
        <f t="shared" si="12"/>
        <v>3.3019999999999845</v>
      </c>
      <c r="D411" s="5">
        <f>IF(Inddata!$C$35=0,0,IF(($D$30-C411*(1/Inddata!$C$35))&lt;0,0,($D$30-C411*(1/Inddata!$C$35))))</f>
        <v>1.358400000000012</v>
      </c>
      <c r="E411" s="5">
        <v>0</v>
      </c>
      <c r="F411" s="5">
        <f>IF(Inddata!$C$31*Inddata!$C$35+Inddata!$C$33&gt;'Beregninger scenarie 1'!C411,0,F410+$F$27)</f>
        <v>0</v>
      </c>
      <c r="G411" s="5">
        <f t="shared" si="11"/>
        <v>5.3019999999999845</v>
      </c>
      <c r="H411" s="5">
        <f>IF(D411+E411+F411&gt;Inddata!$C$31,Inddata!$C$31,D411+E411+F411)</f>
        <v>1.358400000000012</v>
      </c>
      <c r="I411" s="5">
        <f>Inddata!$C$34</f>
        <v>0</v>
      </c>
      <c r="J411" s="5">
        <f>Inddata!$C$32+Inddata!$C$34</f>
        <v>4</v>
      </c>
      <c r="K411" s="5"/>
    </row>
    <row r="412" spans="1:11" x14ac:dyDescent="0.25">
      <c r="A412">
        <v>383</v>
      </c>
      <c r="C412" s="5">
        <f t="shared" si="12"/>
        <v>3.3106666666666511</v>
      </c>
      <c r="D412" s="5">
        <f>IF(Inddata!$C$35=0,0,IF(($D$30-C412*(1/Inddata!$C$35))&lt;0,0,($D$30-C412*(1/Inddata!$C$35))))</f>
        <v>1.351466666666679</v>
      </c>
      <c r="E412" s="5">
        <v>0</v>
      </c>
      <c r="F412" s="5">
        <f>IF(Inddata!$C$31*Inddata!$C$35+Inddata!$C$33&gt;'Beregninger scenarie 1'!C412,0,F411+$F$27)</f>
        <v>0</v>
      </c>
      <c r="G412" s="5">
        <f t="shared" si="11"/>
        <v>5.3106666666666511</v>
      </c>
      <c r="H412" s="5">
        <f>IF(D412+E412+F412&gt;Inddata!$C$31,Inddata!$C$31,D412+E412+F412)</f>
        <v>1.351466666666679</v>
      </c>
      <c r="I412" s="5">
        <f>Inddata!$C$34</f>
        <v>0</v>
      </c>
      <c r="J412" s="5">
        <f>Inddata!$C$32+Inddata!$C$34</f>
        <v>4</v>
      </c>
      <c r="K412" s="5"/>
    </row>
    <row r="413" spans="1:11" x14ac:dyDescent="0.25">
      <c r="A413">
        <v>384</v>
      </c>
      <c r="C413" s="5">
        <f t="shared" si="12"/>
        <v>3.3193333333333177</v>
      </c>
      <c r="D413" s="5">
        <f>IF(Inddata!$C$35=0,0,IF(($D$30-C413*(1/Inddata!$C$35))&lt;0,0,($D$30-C413*(1/Inddata!$C$35))))</f>
        <v>1.3445333333333456</v>
      </c>
      <c r="E413" s="5">
        <v>0</v>
      </c>
      <c r="F413" s="5">
        <f>IF(Inddata!$C$31*Inddata!$C$35+Inddata!$C$33&gt;'Beregninger scenarie 1'!C413,0,F412+$F$27)</f>
        <v>0</v>
      </c>
      <c r="G413" s="5">
        <f t="shared" si="11"/>
        <v>5.3193333333333177</v>
      </c>
      <c r="H413" s="5">
        <f>IF(D413+E413+F413&gt;Inddata!$C$31,Inddata!$C$31,D413+E413+F413)</f>
        <v>1.3445333333333456</v>
      </c>
      <c r="I413" s="5">
        <f>Inddata!$C$34</f>
        <v>0</v>
      </c>
      <c r="J413" s="5">
        <f>Inddata!$C$32+Inddata!$C$34</f>
        <v>4</v>
      </c>
      <c r="K413" s="5"/>
    </row>
    <row r="414" spans="1:11" x14ac:dyDescent="0.25">
      <c r="A414">
        <v>385</v>
      </c>
      <c r="C414" s="5">
        <f t="shared" si="12"/>
        <v>3.3279999999999843</v>
      </c>
      <c r="D414" s="5">
        <f>IF(Inddata!$C$35=0,0,IF(($D$30-C414*(1/Inddata!$C$35))&lt;0,0,($D$30-C414*(1/Inddata!$C$35))))</f>
        <v>1.3376000000000126</v>
      </c>
      <c r="E414" s="5">
        <v>0</v>
      </c>
      <c r="F414" s="5">
        <f>IF(Inddata!$C$31*Inddata!$C$35+Inddata!$C$33&gt;'Beregninger scenarie 1'!C414,0,F413+$F$27)</f>
        <v>0</v>
      </c>
      <c r="G414" s="5">
        <f t="shared" si="11"/>
        <v>5.3279999999999843</v>
      </c>
      <c r="H414" s="5">
        <f>IF(D414+E414+F414&gt;Inddata!$C$31,Inddata!$C$31,D414+E414+F414)</f>
        <v>1.3376000000000126</v>
      </c>
      <c r="I414" s="5">
        <f>Inddata!$C$34</f>
        <v>0</v>
      </c>
      <c r="J414" s="5">
        <f>Inddata!$C$32+Inddata!$C$34</f>
        <v>4</v>
      </c>
      <c r="K414" s="5"/>
    </row>
    <row r="415" spans="1:11" x14ac:dyDescent="0.25">
      <c r="A415">
        <v>386</v>
      </c>
      <c r="C415" s="5">
        <f t="shared" si="12"/>
        <v>3.3366666666666509</v>
      </c>
      <c r="D415" s="5">
        <f>IF(Inddata!$C$35=0,0,IF(($D$30-C415*(1/Inddata!$C$35))&lt;0,0,($D$30-C415*(1/Inddata!$C$35))))</f>
        <v>1.3306666666666791</v>
      </c>
      <c r="E415" s="5">
        <v>0</v>
      </c>
      <c r="F415" s="5">
        <f>IF(Inddata!$C$31*Inddata!$C$35+Inddata!$C$33&gt;'Beregninger scenarie 1'!C415,0,F414+$F$27)</f>
        <v>0</v>
      </c>
      <c r="G415" s="5">
        <f t="shared" si="11"/>
        <v>5.3366666666666509</v>
      </c>
      <c r="H415" s="5">
        <f>IF(D415+E415+F415&gt;Inddata!$C$31,Inddata!$C$31,D415+E415+F415)</f>
        <v>1.3306666666666791</v>
      </c>
      <c r="I415" s="5">
        <f>Inddata!$C$34</f>
        <v>0</v>
      </c>
      <c r="J415" s="5">
        <f>Inddata!$C$32+Inddata!$C$34</f>
        <v>4</v>
      </c>
      <c r="K415" s="5"/>
    </row>
    <row r="416" spans="1:11" x14ac:dyDescent="0.25">
      <c r="A416">
        <v>387</v>
      </c>
      <c r="C416" s="5">
        <f t="shared" si="12"/>
        <v>3.3453333333333175</v>
      </c>
      <c r="D416" s="5">
        <f>IF(Inddata!$C$35=0,0,IF(($D$30-C416*(1/Inddata!$C$35))&lt;0,0,($D$30-C416*(1/Inddata!$C$35))))</f>
        <v>1.3237333333333456</v>
      </c>
      <c r="E416" s="5">
        <v>0</v>
      </c>
      <c r="F416" s="5">
        <f>IF(Inddata!$C$31*Inddata!$C$35+Inddata!$C$33&gt;'Beregninger scenarie 1'!C416,0,F415+$F$27)</f>
        <v>0</v>
      </c>
      <c r="G416" s="5">
        <f t="shared" ref="G416:G479" si="13">C416+2</f>
        <v>5.3453333333333175</v>
      </c>
      <c r="H416" s="5">
        <f>IF(D416+E416+F416&gt;Inddata!$C$31,Inddata!$C$31,D416+E416+F416)</f>
        <v>1.3237333333333456</v>
      </c>
      <c r="I416" s="5">
        <f>Inddata!$C$34</f>
        <v>0</v>
      </c>
      <c r="J416" s="5">
        <f>Inddata!$C$32+Inddata!$C$34</f>
        <v>4</v>
      </c>
      <c r="K416" s="5"/>
    </row>
    <row r="417" spans="1:11" x14ac:dyDescent="0.25">
      <c r="A417">
        <v>388</v>
      </c>
      <c r="C417" s="5">
        <f t="shared" si="12"/>
        <v>3.3539999999999841</v>
      </c>
      <c r="D417" s="5">
        <f>IF(Inddata!$C$35=0,0,IF(($D$30-C417*(1/Inddata!$C$35))&lt;0,0,($D$30-C417*(1/Inddata!$C$35))))</f>
        <v>1.3168000000000126</v>
      </c>
      <c r="E417" s="5">
        <v>0</v>
      </c>
      <c r="F417" s="5">
        <f>IF(Inddata!$C$31*Inddata!$C$35+Inddata!$C$33&gt;'Beregninger scenarie 1'!C417,0,F416+$F$27)</f>
        <v>0</v>
      </c>
      <c r="G417" s="5">
        <f t="shared" si="13"/>
        <v>5.3539999999999841</v>
      </c>
      <c r="H417" s="5">
        <f>IF(D417+E417+F417&gt;Inddata!$C$31,Inddata!$C$31,D417+E417+F417)</f>
        <v>1.3168000000000126</v>
      </c>
      <c r="I417" s="5">
        <f>Inddata!$C$34</f>
        <v>0</v>
      </c>
      <c r="J417" s="5">
        <f>Inddata!$C$32+Inddata!$C$34</f>
        <v>4</v>
      </c>
      <c r="K417" s="5"/>
    </row>
    <row r="418" spans="1:11" x14ac:dyDescent="0.25">
      <c r="A418">
        <v>389</v>
      </c>
      <c r="C418" s="5">
        <f t="shared" si="12"/>
        <v>3.3626666666666507</v>
      </c>
      <c r="D418" s="5">
        <f>IF(Inddata!$C$35=0,0,IF(($D$30-C418*(1/Inddata!$C$35))&lt;0,0,($D$30-C418*(1/Inddata!$C$35))))</f>
        <v>1.3098666666666792</v>
      </c>
      <c r="E418" s="5">
        <v>0</v>
      </c>
      <c r="F418" s="5">
        <f>IF(Inddata!$C$31*Inddata!$C$35+Inddata!$C$33&gt;'Beregninger scenarie 1'!C418,0,F417+$F$27)</f>
        <v>0</v>
      </c>
      <c r="G418" s="5">
        <f t="shared" si="13"/>
        <v>5.3626666666666507</v>
      </c>
      <c r="H418" s="5">
        <f>IF(D418+E418+F418&gt;Inddata!$C$31,Inddata!$C$31,D418+E418+F418)</f>
        <v>1.3098666666666792</v>
      </c>
      <c r="I418" s="5">
        <f>Inddata!$C$34</f>
        <v>0</v>
      </c>
      <c r="J418" s="5">
        <f>Inddata!$C$32+Inddata!$C$34</f>
        <v>4</v>
      </c>
      <c r="K418" s="5"/>
    </row>
    <row r="419" spans="1:11" x14ac:dyDescent="0.25">
      <c r="A419">
        <v>390</v>
      </c>
      <c r="C419" s="5">
        <f t="shared" si="12"/>
        <v>3.3713333333333173</v>
      </c>
      <c r="D419" s="5">
        <f>IF(Inddata!$C$35=0,0,IF(($D$30-C419*(1/Inddata!$C$35))&lt;0,0,($D$30-C419*(1/Inddata!$C$35))))</f>
        <v>1.3029333333333462</v>
      </c>
      <c r="E419" s="5">
        <v>0</v>
      </c>
      <c r="F419" s="5">
        <f>IF(Inddata!$C$31*Inddata!$C$35+Inddata!$C$33&gt;'Beregninger scenarie 1'!C419,0,F418+$F$27)</f>
        <v>0</v>
      </c>
      <c r="G419" s="5">
        <f t="shared" si="13"/>
        <v>5.3713333333333173</v>
      </c>
      <c r="H419" s="5">
        <f>IF(D419+E419+F419&gt;Inddata!$C$31,Inddata!$C$31,D419+E419+F419)</f>
        <v>1.3029333333333462</v>
      </c>
      <c r="I419" s="5">
        <f>Inddata!$C$34</f>
        <v>0</v>
      </c>
      <c r="J419" s="5">
        <f>Inddata!$C$32+Inddata!$C$34</f>
        <v>4</v>
      </c>
      <c r="K419" s="5"/>
    </row>
    <row r="420" spans="1:11" x14ac:dyDescent="0.25">
      <c r="A420">
        <v>391</v>
      </c>
      <c r="C420" s="5">
        <f t="shared" si="12"/>
        <v>3.3799999999999839</v>
      </c>
      <c r="D420" s="5">
        <f>IF(Inddata!$C$35=0,0,IF(($D$30-C420*(1/Inddata!$C$35))&lt;0,0,($D$30-C420*(1/Inddata!$C$35))))</f>
        <v>1.2960000000000127</v>
      </c>
      <c r="E420" s="5">
        <v>0</v>
      </c>
      <c r="F420" s="5">
        <f>IF(Inddata!$C$31*Inddata!$C$35+Inddata!$C$33&gt;'Beregninger scenarie 1'!C420,0,F419+$F$27)</f>
        <v>0</v>
      </c>
      <c r="G420" s="5">
        <f t="shared" si="13"/>
        <v>5.3799999999999839</v>
      </c>
      <c r="H420" s="5">
        <f>IF(D420+E420+F420&gt;Inddata!$C$31,Inddata!$C$31,D420+E420+F420)</f>
        <v>1.2960000000000127</v>
      </c>
      <c r="I420" s="5">
        <f>Inddata!$C$34</f>
        <v>0</v>
      </c>
      <c r="J420" s="5">
        <f>Inddata!$C$32+Inddata!$C$34</f>
        <v>4</v>
      </c>
      <c r="K420" s="5"/>
    </row>
    <row r="421" spans="1:11" x14ac:dyDescent="0.25">
      <c r="A421">
        <v>392</v>
      </c>
      <c r="C421" s="5">
        <f t="shared" si="12"/>
        <v>3.3886666666666505</v>
      </c>
      <c r="D421" s="5">
        <f>IF(Inddata!$C$35=0,0,IF(($D$30-C421*(1/Inddata!$C$35))&lt;0,0,($D$30-C421*(1/Inddata!$C$35))))</f>
        <v>1.2890666666666792</v>
      </c>
      <c r="E421" s="5">
        <v>0</v>
      </c>
      <c r="F421" s="5">
        <f>IF(Inddata!$C$31*Inddata!$C$35+Inddata!$C$33&gt;'Beregninger scenarie 1'!C421,0,F420+$F$27)</f>
        <v>0</v>
      </c>
      <c r="G421" s="5">
        <f t="shared" si="13"/>
        <v>5.3886666666666505</v>
      </c>
      <c r="H421" s="5">
        <f>IF(D421+E421+F421&gt;Inddata!$C$31,Inddata!$C$31,D421+E421+F421)</f>
        <v>1.2890666666666792</v>
      </c>
      <c r="I421" s="5">
        <f>Inddata!$C$34</f>
        <v>0</v>
      </c>
      <c r="J421" s="5">
        <f>Inddata!$C$32+Inddata!$C$34</f>
        <v>4</v>
      </c>
      <c r="K421" s="5"/>
    </row>
    <row r="422" spans="1:11" x14ac:dyDescent="0.25">
      <c r="A422">
        <v>393</v>
      </c>
      <c r="C422" s="5">
        <f t="shared" si="12"/>
        <v>3.3973333333333171</v>
      </c>
      <c r="D422" s="5">
        <f>IF(Inddata!$C$35=0,0,IF(($D$30-C422*(1/Inddata!$C$35))&lt;0,0,($D$30-C422*(1/Inddata!$C$35))))</f>
        <v>1.2821333333333462</v>
      </c>
      <c r="E422" s="5">
        <v>0</v>
      </c>
      <c r="F422" s="5">
        <f>IF(Inddata!$C$31*Inddata!$C$35+Inddata!$C$33&gt;'Beregninger scenarie 1'!C422,0,F421+$F$27)</f>
        <v>0</v>
      </c>
      <c r="G422" s="5">
        <f t="shared" si="13"/>
        <v>5.3973333333333171</v>
      </c>
      <c r="H422" s="5">
        <f>IF(D422+E422+F422&gt;Inddata!$C$31,Inddata!$C$31,D422+E422+F422)</f>
        <v>1.2821333333333462</v>
      </c>
      <c r="I422" s="5">
        <f>Inddata!$C$34</f>
        <v>0</v>
      </c>
      <c r="J422" s="5">
        <f>Inddata!$C$32+Inddata!$C$34</f>
        <v>4</v>
      </c>
      <c r="K422" s="5"/>
    </row>
    <row r="423" spans="1:11" x14ac:dyDescent="0.25">
      <c r="A423">
        <v>394</v>
      </c>
      <c r="C423" s="5">
        <f t="shared" si="12"/>
        <v>3.4059999999999837</v>
      </c>
      <c r="D423" s="5">
        <f>IF(Inddata!$C$35=0,0,IF(($D$30-C423*(1/Inddata!$C$35))&lt;0,0,($D$30-C423*(1/Inddata!$C$35))))</f>
        <v>1.2752000000000128</v>
      </c>
      <c r="E423" s="5">
        <v>0</v>
      </c>
      <c r="F423" s="5">
        <f>IF(Inddata!$C$31*Inddata!$C$35+Inddata!$C$33&gt;'Beregninger scenarie 1'!C423,0,F422+$F$27)</f>
        <v>0</v>
      </c>
      <c r="G423" s="5">
        <f t="shared" si="13"/>
        <v>5.4059999999999837</v>
      </c>
      <c r="H423" s="5">
        <f>IF(D423+E423+F423&gt;Inddata!$C$31,Inddata!$C$31,D423+E423+F423)</f>
        <v>1.2752000000000128</v>
      </c>
      <c r="I423" s="5">
        <f>Inddata!$C$34</f>
        <v>0</v>
      </c>
      <c r="J423" s="5">
        <f>Inddata!$C$32+Inddata!$C$34</f>
        <v>4</v>
      </c>
      <c r="K423" s="5"/>
    </row>
    <row r="424" spans="1:11" x14ac:dyDescent="0.25">
      <c r="A424">
        <v>395</v>
      </c>
      <c r="C424" s="5">
        <f t="shared" si="12"/>
        <v>3.4146666666666503</v>
      </c>
      <c r="D424" s="5">
        <f>IF(Inddata!$C$35=0,0,IF(($D$30-C424*(1/Inddata!$C$35))&lt;0,0,($D$30-C424*(1/Inddata!$C$35))))</f>
        <v>1.2682666666666798</v>
      </c>
      <c r="E424" s="5">
        <v>0</v>
      </c>
      <c r="F424" s="5">
        <f>IF(Inddata!$C$31*Inddata!$C$35+Inddata!$C$33&gt;'Beregninger scenarie 1'!C424,0,F423+$F$27)</f>
        <v>0</v>
      </c>
      <c r="G424" s="5">
        <f t="shared" si="13"/>
        <v>5.4146666666666503</v>
      </c>
      <c r="H424" s="5">
        <f>IF(D424+E424+F424&gt;Inddata!$C$31,Inddata!$C$31,D424+E424+F424)</f>
        <v>1.2682666666666798</v>
      </c>
      <c r="I424" s="5">
        <f>Inddata!$C$34</f>
        <v>0</v>
      </c>
      <c r="J424" s="5">
        <f>Inddata!$C$32+Inddata!$C$34</f>
        <v>4</v>
      </c>
      <c r="K424" s="5"/>
    </row>
    <row r="425" spans="1:11" x14ac:dyDescent="0.25">
      <c r="A425">
        <v>396</v>
      </c>
      <c r="C425" s="5">
        <f t="shared" si="12"/>
        <v>3.4233333333333169</v>
      </c>
      <c r="D425" s="5">
        <f>IF(Inddata!$C$35=0,0,IF(($D$30-C425*(1/Inddata!$C$35))&lt;0,0,($D$30-C425*(1/Inddata!$C$35))))</f>
        <v>1.2613333333333463</v>
      </c>
      <c r="E425" s="5">
        <v>0</v>
      </c>
      <c r="F425" s="5">
        <f>IF(Inddata!$C$31*Inddata!$C$35+Inddata!$C$33&gt;'Beregninger scenarie 1'!C425,0,F424+$F$27)</f>
        <v>0</v>
      </c>
      <c r="G425" s="5">
        <f t="shared" si="13"/>
        <v>5.4233333333333169</v>
      </c>
      <c r="H425" s="5">
        <f>IF(D425+E425+F425&gt;Inddata!$C$31,Inddata!$C$31,D425+E425+F425)</f>
        <v>1.2613333333333463</v>
      </c>
      <c r="I425" s="5">
        <f>Inddata!$C$34</f>
        <v>0</v>
      </c>
      <c r="J425" s="5">
        <f>Inddata!$C$32+Inddata!$C$34</f>
        <v>4</v>
      </c>
      <c r="K425" s="5"/>
    </row>
    <row r="426" spans="1:11" x14ac:dyDescent="0.25">
      <c r="A426">
        <v>397</v>
      </c>
      <c r="C426" s="5">
        <f t="shared" si="12"/>
        <v>3.4319999999999835</v>
      </c>
      <c r="D426" s="5">
        <f>IF(Inddata!$C$35=0,0,IF(($D$30-C426*(1/Inddata!$C$35))&lt;0,0,($D$30-C426*(1/Inddata!$C$35))))</f>
        <v>1.2544000000000128</v>
      </c>
      <c r="E426" s="5">
        <v>0</v>
      </c>
      <c r="F426" s="5">
        <f>IF(Inddata!$C$31*Inddata!$C$35+Inddata!$C$33&gt;'Beregninger scenarie 1'!C426,0,F425+$F$27)</f>
        <v>0</v>
      </c>
      <c r="G426" s="5">
        <f t="shared" si="13"/>
        <v>5.4319999999999835</v>
      </c>
      <c r="H426" s="5">
        <f>IF(D426+E426+F426&gt;Inddata!$C$31,Inddata!$C$31,D426+E426+F426)</f>
        <v>1.2544000000000128</v>
      </c>
      <c r="I426" s="5">
        <f>Inddata!$C$34</f>
        <v>0</v>
      </c>
      <c r="J426" s="5">
        <f>Inddata!$C$32+Inddata!$C$34</f>
        <v>4</v>
      </c>
      <c r="K426" s="5"/>
    </row>
    <row r="427" spans="1:11" x14ac:dyDescent="0.25">
      <c r="A427">
        <v>398</v>
      </c>
      <c r="C427" s="5">
        <f t="shared" si="12"/>
        <v>3.4406666666666501</v>
      </c>
      <c r="D427" s="5">
        <f>IF(Inddata!$C$35=0,0,IF(($D$30-C427*(1/Inddata!$C$35))&lt;0,0,($D$30-C427*(1/Inddata!$C$35))))</f>
        <v>1.2474666666666798</v>
      </c>
      <c r="E427" s="5">
        <v>0</v>
      </c>
      <c r="F427" s="5">
        <f>IF(Inddata!$C$31*Inddata!$C$35+Inddata!$C$33&gt;'Beregninger scenarie 1'!C427,0,F426+$F$27)</f>
        <v>0</v>
      </c>
      <c r="G427" s="5">
        <f t="shared" si="13"/>
        <v>5.4406666666666501</v>
      </c>
      <c r="H427" s="5">
        <f>IF(D427+E427+F427&gt;Inddata!$C$31,Inddata!$C$31,D427+E427+F427)</f>
        <v>1.2474666666666798</v>
      </c>
      <c r="I427" s="5">
        <f>Inddata!$C$34</f>
        <v>0</v>
      </c>
      <c r="J427" s="5">
        <f>Inddata!$C$32+Inddata!$C$34</f>
        <v>4</v>
      </c>
      <c r="K427" s="5"/>
    </row>
    <row r="428" spans="1:11" x14ac:dyDescent="0.25">
      <c r="A428">
        <v>399</v>
      </c>
      <c r="C428" s="5">
        <f t="shared" si="12"/>
        <v>3.4493333333333167</v>
      </c>
      <c r="D428" s="5">
        <f>IF(Inddata!$C$35=0,0,IF(($D$30-C428*(1/Inddata!$C$35))&lt;0,0,($D$30-C428*(1/Inddata!$C$35))))</f>
        <v>1.2405333333333464</v>
      </c>
      <c r="E428" s="5">
        <v>0</v>
      </c>
      <c r="F428" s="5">
        <f>IF(Inddata!$C$31*Inddata!$C$35+Inddata!$C$33&gt;'Beregninger scenarie 1'!C428,0,F427+$F$27)</f>
        <v>0</v>
      </c>
      <c r="G428" s="5">
        <f t="shared" si="13"/>
        <v>5.4493333333333167</v>
      </c>
      <c r="H428" s="5">
        <f>IF(D428+E428+F428&gt;Inddata!$C$31,Inddata!$C$31,D428+E428+F428)</f>
        <v>1.2405333333333464</v>
      </c>
      <c r="I428" s="5">
        <f>Inddata!$C$34</f>
        <v>0</v>
      </c>
      <c r="J428" s="5">
        <f>Inddata!$C$32+Inddata!$C$34</f>
        <v>4</v>
      </c>
      <c r="K428" s="5"/>
    </row>
    <row r="429" spans="1:11" x14ac:dyDescent="0.25">
      <c r="A429">
        <v>400</v>
      </c>
      <c r="C429" s="5">
        <f t="shared" si="12"/>
        <v>3.4579999999999833</v>
      </c>
      <c r="D429" s="5">
        <f>IF(Inddata!$C$35=0,0,IF(($D$30-C429*(1/Inddata!$C$35))&lt;0,0,($D$30-C429*(1/Inddata!$C$35))))</f>
        <v>1.2336000000000134</v>
      </c>
      <c r="E429" s="5">
        <v>0</v>
      </c>
      <c r="F429" s="5">
        <f>IF(Inddata!$C$31*Inddata!$C$35+Inddata!$C$33&gt;'Beregninger scenarie 1'!C429,0,F428+$F$27)</f>
        <v>0</v>
      </c>
      <c r="G429" s="5">
        <f t="shared" si="13"/>
        <v>5.4579999999999833</v>
      </c>
      <c r="H429" s="5">
        <f>IF(D429+E429+F429&gt;Inddata!$C$31,Inddata!$C$31,D429+E429+F429)</f>
        <v>1.2336000000000134</v>
      </c>
      <c r="I429" s="5">
        <f>Inddata!$C$34</f>
        <v>0</v>
      </c>
      <c r="J429" s="5">
        <f>Inddata!$C$32+Inddata!$C$34</f>
        <v>4</v>
      </c>
      <c r="K429" s="5"/>
    </row>
    <row r="430" spans="1:11" x14ac:dyDescent="0.25">
      <c r="A430">
        <v>401</v>
      </c>
      <c r="C430" s="5">
        <f t="shared" si="12"/>
        <v>3.4666666666666499</v>
      </c>
      <c r="D430" s="5">
        <f>IF(Inddata!$C$35=0,0,IF(($D$30-C430*(1/Inddata!$C$35))&lt;0,0,($D$30-C430*(1/Inddata!$C$35))))</f>
        <v>1.2266666666666799</v>
      </c>
      <c r="E430" s="5">
        <v>0</v>
      </c>
      <c r="F430" s="5">
        <f>IF(Inddata!$C$31*Inddata!$C$35+Inddata!$C$33&gt;'Beregninger scenarie 1'!C430,0,F429+$F$27)</f>
        <v>0</v>
      </c>
      <c r="G430" s="5">
        <f t="shared" si="13"/>
        <v>5.4666666666666499</v>
      </c>
      <c r="H430" s="5">
        <f>IF(D430+E430+F430&gt;Inddata!$C$31,Inddata!$C$31,D430+E430+F430)</f>
        <v>1.2266666666666799</v>
      </c>
      <c r="I430" s="5">
        <f>Inddata!$C$34</f>
        <v>0</v>
      </c>
      <c r="J430" s="5">
        <f>Inddata!$C$32+Inddata!$C$34</f>
        <v>4</v>
      </c>
      <c r="K430" s="5"/>
    </row>
    <row r="431" spans="1:11" x14ac:dyDescent="0.25">
      <c r="A431">
        <v>402</v>
      </c>
      <c r="C431" s="5">
        <f t="shared" si="12"/>
        <v>3.4753333333333165</v>
      </c>
      <c r="D431" s="5">
        <f>IF(Inddata!$C$35=0,0,IF(($D$30-C431*(1/Inddata!$C$35))&lt;0,0,($D$30-C431*(1/Inddata!$C$35))))</f>
        <v>1.2197333333333464</v>
      </c>
      <c r="E431" s="5">
        <v>0</v>
      </c>
      <c r="F431" s="5">
        <f>IF(Inddata!$C$31*Inddata!$C$35+Inddata!$C$33&gt;'Beregninger scenarie 1'!C431,0,F430+$F$27)</f>
        <v>0</v>
      </c>
      <c r="G431" s="5">
        <f t="shared" si="13"/>
        <v>5.4753333333333165</v>
      </c>
      <c r="H431" s="5">
        <f>IF(D431+E431+F431&gt;Inddata!$C$31,Inddata!$C$31,D431+E431+F431)</f>
        <v>1.2197333333333464</v>
      </c>
      <c r="I431" s="5">
        <f>Inddata!$C$34</f>
        <v>0</v>
      </c>
      <c r="J431" s="5">
        <f>Inddata!$C$32+Inddata!$C$34</f>
        <v>4</v>
      </c>
      <c r="K431" s="5"/>
    </row>
    <row r="432" spans="1:11" x14ac:dyDescent="0.25">
      <c r="A432">
        <v>403</v>
      </c>
      <c r="C432" s="5">
        <f t="shared" si="12"/>
        <v>3.4839999999999831</v>
      </c>
      <c r="D432" s="5">
        <f>IF(Inddata!$C$35=0,0,IF(($D$30-C432*(1/Inddata!$C$35))&lt;0,0,($D$30-C432*(1/Inddata!$C$35))))</f>
        <v>1.2128000000000134</v>
      </c>
      <c r="E432" s="5">
        <v>0</v>
      </c>
      <c r="F432" s="5">
        <f>IF(Inddata!$C$31*Inddata!$C$35+Inddata!$C$33&gt;'Beregninger scenarie 1'!C432,0,F431+$F$27)</f>
        <v>0</v>
      </c>
      <c r="G432" s="5">
        <f t="shared" si="13"/>
        <v>5.4839999999999831</v>
      </c>
      <c r="H432" s="5">
        <f>IF(D432+E432+F432&gt;Inddata!$C$31,Inddata!$C$31,D432+E432+F432)</f>
        <v>1.2128000000000134</v>
      </c>
      <c r="I432" s="5">
        <f>Inddata!$C$34</f>
        <v>0</v>
      </c>
      <c r="J432" s="5">
        <f>Inddata!$C$32+Inddata!$C$34</f>
        <v>4</v>
      </c>
      <c r="K432" s="5"/>
    </row>
    <row r="433" spans="1:11" x14ac:dyDescent="0.25">
      <c r="A433">
        <v>404</v>
      </c>
      <c r="C433" s="5">
        <f t="shared" si="12"/>
        <v>3.4926666666666497</v>
      </c>
      <c r="D433" s="5">
        <f>IF(Inddata!$C$35=0,0,IF(($D$30-C433*(1/Inddata!$C$35))&lt;0,0,($D$30-C433*(1/Inddata!$C$35))))</f>
        <v>1.20586666666668</v>
      </c>
      <c r="E433" s="5">
        <v>0</v>
      </c>
      <c r="F433" s="5">
        <f>IF(Inddata!$C$31*Inddata!$C$35+Inddata!$C$33&gt;'Beregninger scenarie 1'!C433,0,F432+$F$27)</f>
        <v>0</v>
      </c>
      <c r="G433" s="5">
        <f t="shared" si="13"/>
        <v>5.4926666666666497</v>
      </c>
      <c r="H433" s="5">
        <f>IF(D433+E433+F433&gt;Inddata!$C$31,Inddata!$C$31,D433+E433+F433)</f>
        <v>1.20586666666668</v>
      </c>
      <c r="I433" s="5">
        <f>Inddata!$C$34</f>
        <v>0</v>
      </c>
      <c r="J433" s="5">
        <f>Inddata!$C$32+Inddata!$C$34</f>
        <v>4</v>
      </c>
      <c r="K433" s="5"/>
    </row>
    <row r="434" spans="1:11" x14ac:dyDescent="0.25">
      <c r="A434">
        <v>405</v>
      </c>
      <c r="C434" s="5">
        <f t="shared" si="12"/>
        <v>3.5013333333333163</v>
      </c>
      <c r="D434" s="5">
        <f>IF(Inddata!$C$35=0,0,IF(($D$30-C434*(1/Inddata!$C$35))&lt;0,0,($D$30-C434*(1/Inddata!$C$35))))</f>
        <v>1.198933333333347</v>
      </c>
      <c r="E434" s="5">
        <v>0</v>
      </c>
      <c r="F434" s="5">
        <f>IF(Inddata!$C$31*Inddata!$C$35+Inddata!$C$33&gt;'Beregninger scenarie 1'!C434,0,F433+$F$27)</f>
        <v>0</v>
      </c>
      <c r="G434" s="5">
        <f t="shared" si="13"/>
        <v>5.5013333333333163</v>
      </c>
      <c r="H434" s="5">
        <f>IF(D434+E434+F434&gt;Inddata!$C$31,Inddata!$C$31,D434+E434+F434)</f>
        <v>1.198933333333347</v>
      </c>
      <c r="I434" s="5">
        <f>Inddata!$C$34</f>
        <v>0</v>
      </c>
      <c r="J434" s="5">
        <f>Inddata!$C$32+Inddata!$C$34</f>
        <v>4</v>
      </c>
      <c r="K434" s="5"/>
    </row>
    <row r="435" spans="1:11" x14ac:dyDescent="0.25">
      <c r="A435">
        <v>406</v>
      </c>
      <c r="C435" s="5">
        <f t="shared" si="12"/>
        <v>3.5099999999999829</v>
      </c>
      <c r="D435" s="5">
        <f>IF(Inddata!$C$35=0,0,IF(($D$30-C435*(1/Inddata!$C$35))&lt;0,0,($D$30-C435*(1/Inddata!$C$35))))</f>
        <v>1.1920000000000135</v>
      </c>
      <c r="E435" s="5">
        <v>0</v>
      </c>
      <c r="F435" s="5">
        <f>IF(Inddata!$C$31*Inddata!$C$35+Inddata!$C$33&gt;'Beregninger scenarie 1'!C435,0,F434+$F$27)</f>
        <v>0</v>
      </c>
      <c r="G435" s="5">
        <f t="shared" si="13"/>
        <v>5.5099999999999829</v>
      </c>
      <c r="H435" s="5">
        <f>IF(D435+E435+F435&gt;Inddata!$C$31,Inddata!$C$31,D435+E435+F435)</f>
        <v>1.1920000000000135</v>
      </c>
      <c r="I435" s="5">
        <f>Inddata!$C$34</f>
        <v>0</v>
      </c>
      <c r="J435" s="5">
        <f>Inddata!$C$32+Inddata!$C$34</f>
        <v>4</v>
      </c>
      <c r="K435" s="5"/>
    </row>
    <row r="436" spans="1:11" x14ac:dyDescent="0.25">
      <c r="A436">
        <v>407</v>
      </c>
      <c r="C436" s="5">
        <f t="shared" si="12"/>
        <v>3.5186666666666495</v>
      </c>
      <c r="D436" s="5">
        <f>IF(Inddata!$C$35=0,0,IF(($D$30-C436*(1/Inddata!$C$35))&lt;0,0,($D$30-C436*(1/Inddata!$C$35))))</f>
        <v>1.18506666666668</v>
      </c>
      <c r="E436" s="5">
        <v>0</v>
      </c>
      <c r="F436" s="5">
        <f>IF(Inddata!$C$31*Inddata!$C$35+Inddata!$C$33&gt;'Beregninger scenarie 1'!C436,0,F435+$F$27)</f>
        <v>0</v>
      </c>
      <c r="G436" s="5">
        <f t="shared" si="13"/>
        <v>5.5186666666666495</v>
      </c>
      <c r="H436" s="5">
        <f>IF(D436+E436+F436&gt;Inddata!$C$31,Inddata!$C$31,D436+E436+F436)</f>
        <v>1.18506666666668</v>
      </c>
      <c r="I436" s="5">
        <f>Inddata!$C$34</f>
        <v>0</v>
      </c>
      <c r="J436" s="5">
        <f>Inddata!$C$32+Inddata!$C$34</f>
        <v>4</v>
      </c>
      <c r="K436" s="5"/>
    </row>
    <row r="437" spans="1:11" x14ac:dyDescent="0.25">
      <c r="A437">
        <v>408</v>
      </c>
      <c r="C437" s="5">
        <f t="shared" ref="C437:C500" si="14">C436+$C$27</f>
        <v>3.5273333333333161</v>
      </c>
      <c r="D437" s="5">
        <f>IF(Inddata!$C$35=0,0,IF(($D$30-C437*(1/Inddata!$C$35))&lt;0,0,($D$30-C437*(1/Inddata!$C$35))))</f>
        <v>1.178133333333347</v>
      </c>
      <c r="E437" s="5">
        <v>0</v>
      </c>
      <c r="F437" s="5">
        <f>IF(Inddata!$C$31*Inddata!$C$35+Inddata!$C$33&gt;'Beregninger scenarie 1'!C437,0,F436+$F$27)</f>
        <v>0</v>
      </c>
      <c r="G437" s="5">
        <f t="shared" si="13"/>
        <v>5.5273333333333161</v>
      </c>
      <c r="H437" s="5">
        <f>IF(D437+E437+F437&gt;Inddata!$C$31,Inddata!$C$31,D437+E437+F437)</f>
        <v>1.178133333333347</v>
      </c>
      <c r="I437" s="5">
        <f>Inddata!$C$34</f>
        <v>0</v>
      </c>
      <c r="J437" s="5">
        <f>Inddata!$C$32+Inddata!$C$34</f>
        <v>4</v>
      </c>
      <c r="K437" s="5"/>
    </row>
    <row r="438" spans="1:11" x14ac:dyDescent="0.25">
      <c r="A438">
        <v>409</v>
      </c>
      <c r="C438" s="5">
        <f t="shared" si="14"/>
        <v>3.5359999999999827</v>
      </c>
      <c r="D438" s="5">
        <f>IF(Inddata!$C$35=0,0,IF(($D$30-C438*(1/Inddata!$C$35))&lt;0,0,($D$30-C438*(1/Inddata!$C$35))))</f>
        <v>1.1712000000000136</v>
      </c>
      <c r="E438" s="5">
        <v>0</v>
      </c>
      <c r="F438" s="5">
        <f>IF(Inddata!$C$31*Inddata!$C$35+Inddata!$C$33&gt;'Beregninger scenarie 1'!C438,0,F437+$F$27)</f>
        <v>0</v>
      </c>
      <c r="G438" s="5">
        <f t="shared" si="13"/>
        <v>5.5359999999999827</v>
      </c>
      <c r="H438" s="5">
        <f>IF(D438+E438+F438&gt;Inddata!$C$31,Inddata!$C$31,D438+E438+F438)</f>
        <v>1.1712000000000136</v>
      </c>
      <c r="I438" s="5">
        <f>Inddata!$C$34</f>
        <v>0</v>
      </c>
      <c r="J438" s="5">
        <f>Inddata!$C$32+Inddata!$C$34</f>
        <v>4</v>
      </c>
      <c r="K438" s="5"/>
    </row>
    <row r="439" spans="1:11" x14ac:dyDescent="0.25">
      <c r="A439">
        <v>410</v>
      </c>
      <c r="C439" s="5">
        <f t="shared" si="14"/>
        <v>3.5446666666666493</v>
      </c>
      <c r="D439" s="5">
        <f>IF(Inddata!$C$35=0,0,IF(($D$30-C439*(1/Inddata!$C$35))&lt;0,0,($D$30-C439*(1/Inddata!$C$35))))</f>
        <v>1.1642666666666805</v>
      </c>
      <c r="E439" s="5">
        <v>0</v>
      </c>
      <c r="F439" s="5">
        <f>IF(Inddata!$C$31*Inddata!$C$35+Inddata!$C$33&gt;'Beregninger scenarie 1'!C439,0,F438+$F$27)</f>
        <v>0</v>
      </c>
      <c r="G439" s="5">
        <f t="shared" si="13"/>
        <v>5.5446666666666493</v>
      </c>
      <c r="H439" s="5">
        <f>IF(D439+E439+F439&gt;Inddata!$C$31,Inddata!$C$31,D439+E439+F439)</f>
        <v>1.1642666666666805</v>
      </c>
      <c r="I439" s="5">
        <f>Inddata!$C$34</f>
        <v>0</v>
      </c>
      <c r="J439" s="5">
        <f>Inddata!$C$32+Inddata!$C$34</f>
        <v>4</v>
      </c>
      <c r="K439" s="5"/>
    </row>
    <row r="440" spans="1:11" x14ac:dyDescent="0.25">
      <c r="A440">
        <v>411</v>
      </c>
      <c r="C440" s="5">
        <f t="shared" si="14"/>
        <v>3.5533333333333159</v>
      </c>
      <c r="D440" s="5">
        <f>IF(Inddata!$C$35=0,0,IF(($D$30-C440*(1/Inddata!$C$35))&lt;0,0,($D$30-C440*(1/Inddata!$C$35))))</f>
        <v>1.1573333333333471</v>
      </c>
      <c r="E440" s="5">
        <v>0</v>
      </c>
      <c r="F440" s="5">
        <f>IF(Inddata!$C$31*Inddata!$C$35+Inddata!$C$33&gt;'Beregninger scenarie 1'!C440,0,F439+$F$27)</f>
        <v>0</v>
      </c>
      <c r="G440" s="5">
        <f t="shared" si="13"/>
        <v>5.5533333333333159</v>
      </c>
      <c r="H440" s="5">
        <f>IF(D440+E440+F440&gt;Inddata!$C$31,Inddata!$C$31,D440+E440+F440)</f>
        <v>1.1573333333333471</v>
      </c>
      <c r="I440" s="5">
        <f>Inddata!$C$34</f>
        <v>0</v>
      </c>
      <c r="J440" s="5">
        <f>Inddata!$C$32+Inddata!$C$34</f>
        <v>4</v>
      </c>
      <c r="K440" s="5"/>
    </row>
    <row r="441" spans="1:11" x14ac:dyDescent="0.25">
      <c r="A441">
        <v>412</v>
      </c>
      <c r="C441" s="5">
        <f t="shared" si="14"/>
        <v>3.5619999999999825</v>
      </c>
      <c r="D441" s="5">
        <f>IF(Inddata!$C$35=0,0,IF(($D$30-C441*(1/Inddata!$C$35))&lt;0,0,($D$30-C441*(1/Inddata!$C$35))))</f>
        <v>1.1504000000000136</v>
      </c>
      <c r="E441" s="5">
        <v>0</v>
      </c>
      <c r="F441" s="5">
        <f>IF(Inddata!$C$31*Inddata!$C$35+Inddata!$C$33&gt;'Beregninger scenarie 1'!C441,0,F440+$F$27)</f>
        <v>0</v>
      </c>
      <c r="G441" s="5">
        <f t="shared" si="13"/>
        <v>5.5619999999999825</v>
      </c>
      <c r="H441" s="5">
        <f>IF(D441+E441+F441&gt;Inddata!$C$31,Inddata!$C$31,D441+E441+F441)</f>
        <v>1.1504000000000136</v>
      </c>
      <c r="I441" s="5">
        <f>Inddata!$C$34</f>
        <v>0</v>
      </c>
      <c r="J441" s="5">
        <f>Inddata!$C$32+Inddata!$C$34</f>
        <v>4</v>
      </c>
      <c r="K441" s="5"/>
    </row>
    <row r="442" spans="1:11" x14ac:dyDescent="0.25">
      <c r="A442">
        <v>413</v>
      </c>
      <c r="C442" s="5">
        <f t="shared" si="14"/>
        <v>3.5706666666666491</v>
      </c>
      <c r="D442" s="5">
        <f>IF(Inddata!$C$35=0,0,IF(($D$30-C442*(1/Inddata!$C$35))&lt;0,0,($D$30-C442*(1/Inddata!$C$35))))</f>
        <v>1.1434666666666806</v>
      </c>
      <c r="E442" s="5">
        <v>0</v>
      </c>
      <c r="F442" s="5">
        <f>IF(Inddata!$C$31*Inddata!$C$35+Inddata!$C$33&gt;'Beregninger scenarie 1'!C442,0,F441+$F$27)</f>
        <v>0</v>
      </c>
      <c r="G442" s="5">
        <f t="shared" si="13"/>
        <v>5.5706666666666491</v>
      </c>
      <c r="H442" s="5">
        <f>IF(D442+E442+F442&gt;Inddata!$C$31,Inddata!$C$31,D442+E442+F442)</f>
        <v>1.1434666666666806</v>
      </c>
      <c r="I442" s="5">
        <f>Inddata!$C$34</f>
        <v>0</v>
      </c>
      <c r="J442" s="5">
        <f>Inddata!$C$32+Inddata!$C$34</f>
        <v>4</v>
      </c>
      <c r="K442" s="5"/>
    </row>
    <row r="443" spans="1:11" x14ac:dyDescent="0.25">
      <c r="A443">
        <v>414</v>
      </c>
      <c r="C443" s="5">
        <f t="shared" si="14"/>
        <v>3.5793333333333157</v>
      </c>
      <c r="D443" s="5">
        <f>IF(Inddata!$C$35=0,0,IF(($D$30-C443*(1/Inddata!$C$35))&lt;0,0,($D$30-C443*(1/Inddata!$C$35))))</f>
        <v>1.1365333333333472</v>
      </c>
      <c r="E443" s="5">
        <v>0</v>
      </c>
      <c r="F443" s="5">
        <f>IF(Inddata!$C$31*Inddata!$C$35+Inddata!$C$33&gt;'Beregninger scenarie 1'!C443,0,F442+$F$27)</f>
        <v>0</v>
      </c>
      <c r="G443" s="5">
        <f t="shared" si="13"/>
        <v>5.5793333333333157</v>
      </c>
      <c r="H443" s="5">
        <f>IF(D443+E443+F443&gt;Inddata!$C$31,Inddata!$C$31,D443+E443+F443)</f>
        <v>1.1365333333333472</v>
      </c>
      <c r="I443" s="5">
        <f>Inddata!$C$34</f>
        <v>0</v>
      </c>
      <c r="J443" s="5">
        <f>Inddata!$C$32+Inddata!$C$34</f>
        <v>4</v>
      </c>
      <c r="K443" s="5"/>
    </row>
    <row r="444" spans="1:11" x14ac:dyDescent="0.25">
      <c r="A444">
        <v>415</v>
      </c>
      <c r="C444" s="5">
        <f t="shared" si="14"/>
        <v>3.5879999999999823</v>
      </c>
      <c r="D444" s="5">
        <f>IF(Inddata!$C$35=0,0,IF(($D$30-C444*(1/Inddata!$C$35))&lt;0,0,($D$30-C444*(1/Inddata!$C$35))))</f>
        <v>1.1296000000000141</v>
      </c>
      <c r="E444" s="5">
        <v>0</v>
      </c>
      <c r="F444" s="5">
        <f>IF(Inddata!$C$31*Inddata!$C$35+Inddata!$C$33&gt;'Beregninger scenarie 1'!C444,0,F443+$F$27)</f>
        <v>0</v>
      </c>
      <c r="G444" s="5">
        <f t="shared" si="13"/>
        <v>5.5879999999999823</v>
      </c>
      <c r="H444" s="5">
        <f>IF(D444+E444+F444&gt;Inddata!$C$31,Inddata!$C$31,D444+E444+F444)</f>
        <v>1.1296000000000141</v>
      </c>
      <c r="I444" s="5">
        <f>Inddata!$C$34</f>
        <v>0</v>
      </c>
      <c r="J444" s="5">
        <f>Inddata!$C$32+Inddata!$C$34</f>
        <v>4</v>
      </c>
      <c r="K444" s="5"/>
    </row>
    <row r="445" spans="1:11" x14ac:dyDescent="0.25">
      <c r="A445">
        <v>416</v>
      </c>
      <c r="C445" s="5">
        <f t="shared" si="14"/>
        <v>3.5966666666666489</v>
      </c>
      <c r="D445" s="5">
        <f>IF(Inddata!$C$35=0,0,IF(($D$30-C445*(1/Inddata!$C$35))&lt;0,0,($D$30-C445*(1/Inddata!$C$35))))</f>
        <v>1.1226666666666807</v>
      </c>
      <c r="E445" s="5">
        <v>0</v>
      </c>
      <c r="F445" s="5">
        <f>IF(Inddata!$C$31*Inddata!$C$35+Inddata!$C$33&gt;'Beregninger scenarie 1'!C445,0,F444+$F$27)</f>
        <v>0</v>
      </c>
      <c r="G445" s="5">
        <f t="shared" si="13"/>
        <v>5.5966666666666489</v>
      </c>
      <c r="H445" s="5">
        <f>IF(D445+E445+F445&gt;Inddata!$C$31,Inddata!$C$31,D445+E445+F445)</f>
        <v>1.1226666666666807</v>
      </c>
      <c r="I445" s="5">
        <f>Inddata!$C$34</f>
        <v>0</v>
      </c>
      <c r="J445" s="5">
        <f>Inddata!$C$32+Inddata!$C$34</f>
        <v>4</v>
      </c>
      <c r="K445" s="5"/>
    </row>
    <row r="446" spans="1:11" x14ac:dyDescent="0.25">
      <c r="A446">
        <v>417</v>
      </c>
      <c r="C446" s="5">
        <f t="shared" si="14"/>
        <v>3.6053333333333155</v>
      </c>
      <c r="D446" s="5">
        <f>IF(Inddata!$C$35=0,0,IF(($D$30-C446*(1/Inddata!$C$35))&lt;0,0,($D$30-C446*(1/Inddata!$C$35))))</f>
        <v>1.1157333333333472</v>
      </c>
      <c r="E446" s="5">
        <v>0</v>
      </c>
      <c r="F446" s="5">
        <f>IF(Inddata!$C$31*Inddata!$C$35+Inddata!$C$33&gt;'Beregninger scenarie 1'!C446,0,F445+$F$27)</f>
        <v>0</v>
      </c>
      <c r="G446" s="5">
        <f t="shared" si="13"/>
        <v>5.6053333333333155</v>
      </c>
      <c r="H446" s="5">
        <f>IF(D446+E446+F446&gt;Inddata!$C$31,Inddata!$C$31,D446+E446+F446)</f>
        <v>1.1157333333333472</v>
      </c>
      <c r="I446" s="5">
        <f>Inddata!$C$34</f>
        <v>0</v>
      </c>
      <c r="J446" s="5">
        <f>Inddata!$C$32+Inddata!$C$34</f>
        <v>4</v>
      </c>
      <c r="K446" s="5"/>
    </row>
    <row r="447" spans="1:11" x14ac:dyDescent="0.25">
      <c r="A447">
        <v>418</v>
      </c>
      <c r="C447" s="5">
        <f t="shared" si="14"/>
        <v>3.6139999999999821</v>
      </c>
      <c r="D447" s="5">
        <f>IF(Inddata!$C$35=0,0,IF(($D$30-C447*(1/Inddata!$C$35))&lt;0,0,($D$30-C447*(1/Inddata!$C$35))))</f>
        <v>1.1088000000000142</v>
      </c>
      <c r="E447" s="5">
        <v>0</v>
      </c>
      <c r="F447" s="5">
        <f>IF(Inddata!$C$31*Inddata!$C$35+Inddata!$C$33&gt;'Beregninger scenarie 1'!C447,0,F446+$F$27)</f>
        <v>0</v>
      </c>
      <c r="G447" s="5">
        <f t="shared" si="13"/>
        <v>5.6139999999999821</v>
      </c>
      <c r="H447" s="5">
        <f>IF(D447+E447+F447&gt;Inddata!$C$31,Inddata!$C$31,D447+E447+F447)</f>
        <v>1.1088000000000142</v>
      </c>
      <c r="I447" s="5">
        <f>Inddata!$C$34</f>
        <v>0</v>
      </c>
      <c r="J447" s="5">
        <f>Inddata!$C$32+Inddata!$C$34</f>
        <v>4</v>
      </c>
      <c r="K447" s="5"/>
    </row>
    <row r="448" spans="1:11" x14ac:dyDescent="0.25">
      <c r="A448">
        <v>419</v>
      </c>
      <c r="C448" s="5">
        <f t="shared" si="14"/>
        <v>3.6226666666666487</v>
      </c>
      <c r="D448" s="5">
        <f>IF(Inddata!$C$35=0,0,IF(($D$30-C448*(1/Inddata!$C$35))&lt;0,0,($D$30-C448*(1/Inddata!$C$35))))</f>
        <v>1.1018666666666808</v>
      </c>
      <c r="E448" s="5">
        <v>0</v>
      </c>
      <c r="F448" s="5">
        <f>IF(Inddata!$C$31*Inddata!$C$35+Inddata!$C$33&gt;'Beregninger scenarie 1'!C448,0,F447+$F$27)</f>
        <v>0</v>
      </c>
      <c r="G448" s="5">
        <f t="shared" si="13"/>
        <v>5.6226666666666487</v>
      </c>
      <c r="H448" s="5">
        <f>IF(D448+E448+F448&gt;Inddata!$C$31,Inddata!$C$31,D448+E448+F448)</f>
        <v>1.1018666666666808</v>
      </c>
      <c r="I448" s="5">
        <f>Inddata!$C$34</f>
        <v>0</v>
      </c>
      <c r="J448" s="5">
        <f>Inddata!$C$32+Inddata!$C$34</f>
        <v>4</v>
      </c>
      <c r="K448" s="5"/>
    </row>
    <row r="449" spans="1:11" x14ac:dyDescent="0.25">
      <c r="A449">
        <v>420</v>
      </c>
      <c r="C449" s="5">
        <f t="shared" si="14"/>
        <v>3.6313333333333153</v>
      </c>
      <c r="D449" s="5">
        <f>IF(Inddata!$C$35=0,0,IF(($D$30-C449*(1/Inddata!$C$35))&lt;0,0,($D$30-C449*(1/Inddata!$C$35))))</f>
        <v>1.0949333333333477</v>
      </c>
      <c r="E449" s="5">
        <v>0</v>
      </c>
      <c r="F449" s="5">
        <f>IF(Inddata!$C$31*Inddata!$C$35+Inddata!$C$33&gt;'Beregninger scenarie 1'!C449,0,F448+$F$27)</f>
        <v>0</v>
      </c>
      <c r="G449" s="5">
        <f t="shared" si="13"/>
        <v>5.6313333333333153</v>
      </c>
      <c r="H449" s="5">
        <f>IF(D449+E449+F449&gt;Inddata!$C$31,Inddata!$C$31,D449+E449+F449)</f>
        <v>1.0949333333333477</v>
      </c>
      <c r="I449" s="5">
        <f>Inddata!$C$34</f>
        <v>0</v>
      </c>
      <c r="J449" s="5">
        <f>Inddata!$C$32+Inddata!$C$34</f>
        <v>4</v>
      </c>
      <c r="K449" s="5"/>
    </row>
    <row r="450" spans="1:11" x14ac:dyDescent="0.25">
      <c r="A450">
        <v>421</v>
      </c>
      <c r="C450" s="5">
        <f t="shared" si="14"/>
        <v>3.6399999999999819</v>
      </c>
      <c r="D450" s="5">
        <f>IF(Inddata!$C$35=0,0,IF(($D$30-C450*(1/Inddata!$C$35))&lt;0,0,($D$30-C450*(1/Inddata!$C$35))))</f>
        <v>1.0880000000000143</v>
      </c>
      <c r="E450" s="5">
        <v>0</v>
      </c>
      <c r="F450" s="5">
        <f>IF(Inddata!$C$31*Inddata!$C$35+Inddata!$C$33&gt;'Beregninger scenarie 1'!C450,0,F449+$F$27)</f>
        <v>0</v>
      </c>
      <c r="G450" s="5">
        <f t="shared" si="13"/>
        <v>5.6399999999999819</v>
      </c>
      <c r="H450" s="5">
        <f>IF(D450+E450+F450&gt;Inddata!$C$31,Inddata!$C$31,D450+E450+F450)</f>
        <v>1.0880000000000143</v>
      </c>
      <c r="I450" s="5">
        <f>Inddata!$C$34</f>
        <v>0</v>
      </c>
      <c r="J450" s="5">
        <f>Inddata!$C$32+Inddata!$C$34</f>
        <v>4</v>
      </c>
      <c r="K450" s="5"/>
    </row>
    <row r="451" spans="1:11" x14ac:dyDescent="0.25">
      <c r="A451">
        <v>422</v>
      </c>
      <c r="C451" s="5">
        <f t="shared" si="14"/>
        <v>3.6486666666666485</v>
      </c>
      <c r="D451" s="5">
        <f>IF(Inddata!$C$35=0,0,IF(($D$30-C451*(1/Inddata!$C$35))&lt;0,0,($D$30-C451*(1/Inddata!$C$35))))</f>
        <v>1.0810666666666808</v>
      </c>
      <c r="E451" s="5">
        <v>0</v>
      </c>
      <c r="F451" s="5">
        <f>IF(Inddata!$C$31*Inddata!$C$35+Inddata!$C$33&gt;'Beregninger scenarie 1'!C451,0,F450+$F$27)</f>
        <v>0</v>
      </c>
      <c r="G451" s="5">
        <f t="shared" si="13"/>
        <v>5.6486666666666485</v>
      </c>
      <c r="H451" s="5">
        <f>IF(D451+E451+F451&gt;Inddata!$C$31,Inddata!$C$31,D451+E451+F451)</f>
        <v>1.0810666666666808</v>
      </c>
      <c r="I451" s="5">
        <f>Inddata!$C$34</f>
        <v>0</v>
      </c>
      <c r="J451" s="5">
        <f>Inddata!$C$32+Inddata!$C$34</f>
        <v>4</v>
      </c>
      <c r="K451" s="5"/>
    </row>
    <row r="452" spans="1:11" x14ac:dyDescent="0.25">
      <c r="A452">
        <v>423</v>
      </c>
      <c r="C452" s="5">
        <f t="shared" si="14"/>
        <v>3.6573333333333151</v>
      </c>
      <c r="D452" s="5">
        <f>IF(Inddata!$C$35=0,0,IF(($D$30-C452*(1/Inddata!$C$35))&lt;0,0,($D$30-C452*(1/Inddata!$C$35))))</f>
        <v>1.0741333333333478</v>
      </c>
      <c r="E452" s="5">
        <v>0</v>
      </c>
      <c r="F452" s="5">
        <f>IF(Inddata!$C$31*Inddata!$C$35+Inddata!$C$33&gt;'Beregninger scenarie 1'!C452,0,F451+$F$27)</f>
        <v>0</v>
      </c>
      <c r="G452" s="5">
        <f t="shared" si="13"/>
        <v>5.6573333333333151</v>
      </c>
      <c r="H452" s="5">
        <f>IF(D452+E452+F452&gt;Inddata!$C$31,Inddata!$C$31,D452+E452+F452)</f>
        <v>1.0741333333333478</v>
      </c>
      <c r="I452" s="5">
        <f>Inddata!$C$34</f>
        <v>0</v>
      </c>
      <c r="J452" s="5">
        <f>Inddata!$C$32+Inddata!$C$34</f>
        <v>4</v>
      </c>
      <c r="K452" s="5"/>
    </row>
    <row r="453" spans="1:11" x14ac:dyDescent="0.25">
      <c r="A453">
        <v>424</v>
      </c>
      <c r="C453" s="5">
        <f t="shared" si="14"/>
        <v>3.6659999999999817</v>
      </c>
      <c r="D453" s="5">
        <f>IF(Inddata!$C$35=0,0,IF(($D$30-C453*(1/Inddata!$C$35))&lt;0,0,($D$30-C453*(1/Inddata!$C$35))))</f>
        <v>1.0672000000000144</v>
      </c>
      <c r="E453" s="5">
        <v>0</v>
      </c>
      <c r="F453" s="5">
        <f>IF(Inddata!$C$31*Inddata!$C$35+Inddata!$C$33&gt;'Beregninger scenarie 1'!C453,0,F452+$F$27)</f>
        <v>0</v>
      </c>
      <c r="G453" s="5">
        <f t="shared" si="13"/>
        <v>5.6659999999999817</v>
      </c>
      <c r="H453" s="5">
        <f>IF(D453+E453+F453&gt;Inddata!$C$31,Inddata!$C$31,D453+E453+F453)</f>
        <v>1.0672000000000144</v>
      </c>
      <c r="I453" s="5">
        <f>Inddata!$C$34</f>
        <v>0</v>
      </c>
      <c r="J453" s="5">
        <f>Inddata!$C$32+Inddata!$C$34</f>
        <v>4</v>
      </c>
      <c r="K453" s="5"/>
    </row>
    <row r="454" spans="1:11" x14ac:dyDescent="0.25">
      <c r="A454">
        <v>425</v>
      </c>
      <c r="C454" s="5">
        <f t="shared" si="14"/>
        <v>3.6746666666666483</v>
      </c>
      <c r="D454" s="5">
        <f>IF(Inddata!$C$35=0,0,IF(($D$30-C454*(1/Inddata!$C$35))&lt;0,0,($D$30-C454*(1/Inddata!$C$35))))</f>
        <v>1.0602666666666813</v>
      </c>
      <c r="E454" s="5">
        <v>0</v>
      </c>
      <c r="F454" s="5">
        <f>IF(Inddata!$C$31*Inddata!$C$35+Inddata!$C$33&gt;'Beregninger scenarie 1'!C454,0,F453+$F$27)</f>
        <v>0</v>
      </c>
      <c r="G454" s="5">
        <f t="shared" si="13"/>
        <v>5.6746666666666483</v>
      </c>
      <c r="H454" s="5">
        <f>IF(D454+E454+F454&gt;Inddata!$C$31,Inddata!$C$31,D454+E454+F454)</f>
        <v>1.0602666666666813</v>
      </c>
      <c r="I454" s="5">
        <f>Inddata!$C$34</f>
        <v>0</v>
      </c>
      <c r="J454" s="5">
        <f>Inddata!$C$32+Inddata!$C$34</f>
        <v>4</v>
      </c>
      <c r="K454" s="5"/>
    </row>
    <row r="455" spans="1:11" x14ac:dyDescent="0.25">
      <c r="A455">
        <v>426</v>
      </c>
      <c r="C455" s="5">
        <f t="shared" si="14"/>
        <v>3.6833333333333149</v>
      </c>
      <c r="D455" s="5">
        <f>IF(Inddata!$C$35=0,0,IF(($D$30-C455*(1/Inddata!$C$35))&lt;0,0,($D$30-C455*(1/Inddata!$C$35))))</f>
        <v>1.0533333333333479</v>
      </c>
      <c r="E455" s="5">
        <v>0</v>
      </c>
      <c r="F455" s="5">
        <f>IF(Inddata!$C$31*Inddata!$C$35+Inddata!$C$33&gt;'Beregninger scenarie 1'!C455,0,F454+$F$27)</f>
        <v>0</v>
      </c>
      <c r="G455" s="5">
        <f t="shared" si="13"/>
        <v>5.6833333333333149</v>
      </c>
      <c r="H455" s="5">
        <f>IF(D455+E455+F455&gt;Inddata!$C$31,Inddata!$C$31,D455+E455+F455)</f>
        <v>1.0533333333333479</v>
      </c>
      <c r="I455" s="5">
        <f>Inddata!$C$34</f>
        <v>0</v>
      </c>
      <c r="J455" s="5">
        <f>Inddata!$C$32+Inddata!$C$34</f>
        <v>4</v>
      </c>
      <c r="K455" s="5"/>
    </row>
    <row r="456" spans="1:11" x14ac:dyDescent="0.25">
      <c r="A456">
        <v>427</v>
      </c>
      <c r="C456" s="5">
        <f t="shared" si="14"/>
        <v>3.6919999999999815</v>
      </c>
      <c r="D456" s="5">
        <f>IF(Inddata!$C$35=0,0,IF(($D$30-C456*(1/Inddata!$C$35))&lt;0,0,($D$30-C456*(1/Inddata!$C$35))))</f>
        <v>1.0464000000000144</v>
      </c>
      <c r="E456" s="5">
        <v>0</v>
      </c>
      <c r="F456" s="5">
        <f>IF(Inddata!$C$31*Inddata!$C$35+Inddata!$C$33&gt;'Beregninger scenarie 1'!C456,0,F455+$F$27)</f>
        <v>0</v>
      </c>
      <c r="G456" s="5">
        <f t="shared" si="13"/>
        <v>5.6919999999999815</v>
      </c>
      <c r="H456" s="5">
        <f>IF(D456+E456+F456&gt;Inddata!$C$31,Inddata!$C$31,D456+E456+F456)</f>
        <v>1.0464000000000144</v>
      </c>
      <c r="I456" s="5">
        <f>Inddata!$C$34</f>
        <v>0</v>
      </c>
      <c r="J456" s="5">
        <f>Inddata!$C$32+Inddata!$C$34</f>
        <v>4</v>
      </c>
      <c r="K456" s="5"/>
    </row>
    <row r="457" spans="1:11" x14ac:dyDescent="0.25">
      <c r="A457">
        <v>428</v>
      </c>
      <c r="C457" s="5">
        <f t="shared" si="14"/>
        <v>3.7006666666666481</v>
      </c>
      <c r="D457" s="5">
        <f>IF(Inddata!$C$35=0,0,IF(($D$30-C457*(1/Inddata!$C$35))&lt;0,0,($D$30-C457*(1/Inddata!$C$35))))</f>
        <v>1.0394666666666814</v>
      </c>
      <c r="E457" s="5">
        <v>0</v>
      </c>
      <c r="F457" s="5">
        <f>IF(Inddata!$C$31*Inddata!$C$35+Inddata!$C$33&gt;'Beregninger scenarie 1'!C457,0,F456+$F$27)</f>
        <v>0</v>
      </c>
      <c r="G457" s="5">
        <f t="shared" si="13"/>
        <v>5.7006666666666481</v>
      </c>
      <c r="H457" s="5">
        <f>IF(D457+E457+F457&gt;Inddata!$C$31,Inddata!$C$31,D457+E457+F457)</f>
        <v>1.0394666666666814</v>
      </c>
      <c r="I457" s="5">
        <f>Inddata!$C$34</f>
        <v>0</v>
      </c>
      <c r="J457" s="5">
        <f>Inddata!$C$32+Inddata!$C$34</f>
        <v>4</v>
      </c>
      <c r="K457" s="5"/>
    </row>
    <row r="458" spans="1:11" x14ac:dyDescent="0.25">
      <c r="A458">
        <v>429</v>
      </c>
      <c r="C458" s="5">
        <f t="shared" si="14"/>
        <v>3.7093333333333147</v>
      </c>
      <c r="D458" s="5">
        <f>IF(Inddata!$C$35=0,0,IF(($D$30-C458*(1/Inddata!$C$35))&lt;0,0,($D$30-C458*(1/Inddata!$C$35))))</f>
        <v>1.032533333333348</v>
      </c>
      <c r="E458" s="5">
        <v>0</v>
      </c>
      <c r="F458" s="5">
        <f>IF(Inddata!$C$31*Inddata!$C$35+Inddata!$C$33&gt;'Beregninger scenarie 1'!C458,0,F457+$F$27)</f>
        <v>0</v>
      </c>
      <c r="G458" s="5">
        <f t="shared" si="13"/>
        <v>5.7093333333333147</v>
      </c>
      <c r="H458" s="5">
        <f>IF(D458+E458+F458&gt;Inddata!$C$31,Inddata!$C$31,D458+E458+F458)</f>
        <v>1.032533333333348</v>
      </c>
      <c r="I458" s="5">
        <f>Inddata!$C$34</f>
        <v>0</v>
      </c>
      <c r="J458" s="5">
        <f>Inddata!$C$32+Inddata!$C$34</f>
        <v>4</v>
      </c>
      <c r="K458" s="5"/>
    </row>
    <row r="459" spans="1:11" x14ac:dyDescent="0.25">
      <c r="A459">
        <v>430</v>
      </c>
      <c r="C459" s="5">
        <f t="shared" si="14"/>
        <v>3.7179999999999813</v>
      </c>
      <c r="D459" s="5">
        <f>IF(Inddata!$C$35=0,0,IF(($D$30-C459*(1/Inddata!$C$35))&lt;0,0,($D$30-C459*(1/Inddata!$C$35))))</f>
        <v>1.0256000000000149</v>
      </c>
      <c r="E459" s="5">
        <v>0</v>
      </c>
      <c r="F459" s="5">
        <f>IF(Inddata!$C$31*Inddata!$C$35+Inddata!$C$33&gt;'Beregninger scenarie 1'!C459,0,F458+$F$27)</f>
        <v>0</v>
      </c>
      <c r="G459" s="5">
        <f t="shared" si="13"/>
        <v>5.7179999999999813</v>
      </c>
      <c r="H459" s="5">
        <f>IF(D459+E459+F459&gt;Inddata!$C$31,Inddata!$C$31,D459+E459+F459)</f>
        <v>1.0256000000000149</v>
      </c>
      <c r="I459" s="5">
        <f>Inddata!$C$34</f>
        <v>0</v>
      </c>
      <c r="J459" s="5">
        <f>Inddata!$C$32+Inddata!$C$34</f>
        <v>4</v>
      </c>
      <c r="K459" s="5"/>
    </row>
    <row r="460" spans="1:11" x14ac:dyDescent="0.25">
      <c r="A460">
        <v>431</v>
      </c>
      <c r="C460" s="5">
        <f t="shared" si="14"/>
        <v>3.7266666666666479</v>
      </c>
      <c r="D460" s="5">
        <f>IF(Inddata!$C$35=0,0,IF(($D$30-C460*(1/Inddata!$C$35))&lt;0,0,($D$30-C460*(1/Inddata!$C$35))))</f>
        <v>1.0186666666666815</v>
      </c>
      <c r="E460" s="5">
        <v>0</v>
      </c>
      <c r="F460" s="5">
        <f>IF(Inddata!$C$31*Inddata!$C$35+Inddata!$C$33&gt;'Beregninger scenarie 1'!C460,0,F459+$F$27)</f>
        <v>0</v>
      </c>
      <c r="G460" s="5">
        <f t="shared" si="13"/>
        <v>5.7266666666666479</v>
      </c>
      <c r="H460" s="5">
        <f>IF(D460+E460+F460&gt;Inddata!$C$31,Inddata!$C$31,D460+E460+F460)</f>
        <v>1.0186666666666815</v>
      </c>
      <c r="I460" s="5">
        <f>Inddata!$C$34</f>
        <v>0</v>
      </c>
      <c r="J460" s="5">
        <f>Inddata!$C$32+Inddata!$C$34</f>
        <v>4</v>
      </c>
      <c r="K460" s="5"/>
    </row>
    <row r="461" spans="1:11" x14ac:dyDescent="0.25">
      <c r="A461">
        <v>432</v>
      </c>
      <c r="C461" s="5">
        <f t="shared" si="14"/>
        <v>3.7353333333333145</v>
      </c>
      <c r="D461" s="5">
        <f>IF(Inddata!$C$35=0,0,IF(($D$30-C461*(1/Inddata!$C$35))&lt;0,0,($D$30-C461*(1/Inddata!$C$35))))</f>
        <v>1.011733333333348</v>
      </c>
      <c r="E461" s="5">
        <v>0</v>
      </c>
      <c r="F461" s="5">
        <f>IF(Inddata!$C$31*Inddata!$C$35+Inddata!$C$33&gt;'Beregninger scenarie 1'!C461,0,F460+$F$27)</f>
        <v>0</v>
      </c>
      <c r="G461" s="5">
        <f t="shared" si="13"/>
        <v>5.7353333333333145</v>
      </c>
      <c r="H461" s="5">
        <f>IF(D461+E461+F461&gt;Inddata!$C$31,Inddata!$C$31,D461+E461+F461)</f>
        <v>1.011733333333348</v>
      </c>
      <c r="I461" s="5">
        <f>Inddata!$C$34</f>
        <v>0</v>
      </c>
      <c r="J461" s="5">
        <f>Inddata!$C$32+Inddata!$C$34</f>
        <v>4</v>
      </c>
      <c r="K461" s="5"/>
    </row>
    <row r="462" spans="1:11" x14ac:dyDescent="0.25">
      <c r="A462">
        <v>433</v>
      </c>
      <c r="C462" s="5">
        <f t="shared" si="14"/>
        <v>3.7439999999999811</v>
      </c>
      <c r="D462" s="5">
        <f>IF(Inddata!$C$35=0,0,IF(($D$30-C462*(1/Inddata!$C$35))&lt;0,0,($D$30-C462*(1/Inddata!$C$35))))</f>
        <v>1.004800000000015</v>
      </c>
      <c r="E462" s="5">
        <v>0</v>
      </c>
      <c r="F462" s="5">
        <f>IF(Inddata!$C$31*Inddata!$C$35+Inddata!$C$33&gt;'Beregninger scenarie 1'!C462,0,F461+$F$27)</f>
        <v>0</v>
      </c>
      <c r="G462" s="5">
        <f t="shared" si="13"/>
        <v>5.7439999999999811</v>
      </c>
      <c r="H462" s="5">
        <f>IF(D462+E462+F462&gt;Inddata!$C$31,Inddata!$C$31,D462+E462+F462)</f>
        <v>1.004800000000015</v>
      </c>
      <c r="I462" s="5">
        <f>Inddata!$C$34</f>
        <v>0</v>
      </c>
      <c r="J462" s="5">
        <f>Inddata!$C$32+Inddata!$C$34</f>
        <v>4</v>
      </c>
      <c r="K462" s="5"/>
    </row>
    <row r="463" spans="1:11" x14ac:dyDescent="0.25">
      <c r="A463">
        <v>434</v>
      </c>
      <c r="C463" s="5">
        <f t="shared" si="14"/>
        <v>3.7526666666666477</v>
      </c>
      <c r="D463" s="5">
        <f>IF(Inddata!$C$35=0,0,IF(($D$30-C463*(1/Inddata!$C$35))&lt;0,0,($D$30-C463*(1/Inddata!$C$35))))</f>
        <v>0.99786666666668156</v>
      </c>
      <c r="E463" s="5">
        <v>0</v>
      </c>
      <c r="F463" s="5">
        <f>IF(Inddata!$C$31*Inddata!$C$35+Inddata!$C$33&gt;'Beregninger scenarie 1'!C463,0,F462+$F$27)</f>
        <v>0</v>
      </c>
      <c r="G463" s="5">
        <f t="shared" si="13"/>
        <v>5.7526666666666477</v>
      </c>
      <c r="H463" s="5">
        <f>IF(D463+E463+F463&gt;Inddata!$C$31,Inddata!$C$31,D463+E463+F463)</f>
        <v>0.99786666666668156</v>
      </c>
      <c r="I463" s="5">
        <f>Inddata!$C$34</f>
        <v>0</v>
      </c>
      <c r="J463" s="5">
        <f>Inddata!$C$32+Inddata!$C$34</f>
        <v>4</v>
      </c>
      <c r="K463" s="5"/>
    </row>
    <row r="464" spans="1:11" x14ac:dyDescent="0.25">
      <c r="A464">
        <v>435</v>
      </c>
      <c r="C464" s="5">
        <f t="shared" si="14"/>
        <v>3.7613333333333143</v>
      </c>
      <c r="D464" s="5">
        <f>IF(Inddata!$C$35=0,0,IF(($D$30-C464*(1/Inddata!$C$35))&lt;0,0,($D$30-C464*(1/Inddata!$C$35))))</f>
        <v>0.99093333333334854</v>
      </c>
      <c r="E464" s="5">
        <v>0</v>
      </c>
      <c r="F464" s="5">
        <f>IF(Inddata!$C$31*Inddata!$C$35+Inddata!$C$33&gt;'Beregninger scenarie 1'!C464,0,F463+$F$27)</f>
        <v>0</v>
      </c>
      <c r="G464" s="5">
        <f t="shared" si="13"/>
        <v>5.7613333333333143</v>
      </c>
      <c r="H464" s="5">
        <f>IF(D464+E464+F464&gt;Inddata!$C$31,Inddata!$C$31,D464+E464+F464)</f>
        <v>0.99093333333334854</v>
      </c>
      <c r="I464" s="5">
        <f>Inddata!$C$34</f>
        <v>0</v>
      </c>
      <c r="J464" s="5">
        <f>Inddata!$C$32+Inddata!$C$34</f>
        <v>4</v>
      </c>
      <c r="K464" s="5"/>
    </row>
    <row r="465" spans="1:11" x14ac:dyDescent="0.25">
      <c r="A465">
        <v>436</v>
      </c>
      <c r="C465" s="5">
        <f t="shared" si="14"/>
        <v>3.7699999999999809</v>
      </c>
      <c r="D465" s="5">
        <f>IF(Inddata!$C$35=0,0,IF(($D$30-C465*(1/Inddata!$C$35))&lt;0,0,($D$30-C465*(1/Inddata!$C$35))))</f>
        <v>0.98400000000001508</v>
      </c>
      <c r="E465" s="5">
        <v>0</v>
      </c>
      <c r="F465" s="5">
        <f>IF(Inddata!$C$31*Inddata!$C$35+Inddata!$C$33&gt;'Beregninger scenarie 1'!C465,0,F464+$F$27)</f>
        <v>0</v>
      </c>
      <c r="G465" s="5">
        <f t="shared" si="13"/>
        <v>5.7699999999999809</v>
      </c>
      <c r="H465" s="5">
        <f>IF(D465+E465+F465&gt;Inddata!$C$31,Inddata!$C$31,D465+E465+F465)</f>
        <v>0.98400000000001508</v>
      </c>
      <c r="I465" s="5">
        <f>Inddata!$C$34</f>
        <v>0</v>
      </c>
      <c r="J465" s="5">
        <f>Inddata!$C$32+Inddata!$C$34</f>
        <v>4</v>
      </c>
      <c r="K465" s="5"/>
    </row>
    <row r="466" spans="1:11" x14ac:dyDescent="0.25">
      <c r="A466">
        <v>437</v>
      </c>
      <c r="C466" s="5">
        <f t="shared" si="14"/>
        <v>3.7786666666666475</v>
      </c>
      <c r="D466" s="5">
        <f>IF(Inddata!$C$35=0,0,IF(($D$30-C466*(1/Inddata!$C$35))&lt;0,0,($D$30-C466*(1/Inddata!$C$35))))</f>
        <v>0.97706666666668163</v>
      </c>
      <c r="E466" s="5">
        <v>0</v>
      </c>
      <c r="F466" s="5">
        <f>IF(Inddata!$C$31*Inddata!$C$35+Inddata!$C$33&gt;'Beregninger scenarie 1'!C466,0,F465+$F$27)</f>
        <v>0</v>
      </c>
      <c r="G466" s="5">
        <f t="shared" si="13"/>
        <v>5.7786666666666475</v>
      </c>
      <c r="H466" s="5">
        <f>IF(D466+E466+F466&gt;Inddata!$C$31,Inddata!$C$31,D466+E466+F466)</f>
        <v>0.97706666666668163</v>
      </c>
      <c r="I466" s="5">
        <f>Inddata!$C$34</f>
        <v>0</v>
      </c>
      <c r="J466" s="5">
        <f>Inddata!$C$32+Inddata!$C$34</f>
        <v>4</v>
      </c>
      <c r="K466" s="5"/>
    </row>
    <row r="467" spans="1:11" x14ac:dyDescent="0.25">
      <c r="A467">
        <v>438</v>
      </c>
      <c r="C467" s="5">
        <f t="shared" si="14"/>
        <v>3.7873333333333141</v>
      </c>
      <c r="D467" s="5">
        <f>IF(Inddata!$C$35=0,0,IF(($D$30-C467*(1/Inddata!$C$35))&lt;0,0,($D$30-C467*(1/Inddata!$C$35))))</f>
        <v>0.97013333333334861</v>
      </c>
      <c r="E467" s="5">
        <v>0</v>
      </c>
      <c r="F467" s="5">
        <f>IF(Inddata!$C$31*Inddata!$C$35+Inddata!$C$33&gt;'Beregninger scenarie 1'!C467,0,F466+$F$27)</f>
        <v>0</v>
      </c>
      <c r="G467" s="5">
        <f t="shared" si="13"/>
        <v>5.7873333333333141</v>
      </c>
      <c r="H467" s="5">
        <f>IF(D467+E467+F467&gt;Inddata!$C$31,Inddata!$C$31,D467+E467+F467)</f>
        <v>0.97013333333334861</v>
      </c>
      <c r="I467" s="5">
        <f>Inddata!$C$34</f>
        <v>0</v>
      </c>
      <c r="J467" s="5">
        <f>Inddata!$C$32+Inddata!$C$34</f>
        <v>4</v>
      </c>
      <c r="K467" s="5"/>
    </row>
    <row r="468" spans="1:11" x14ac:dyDescent="0.25">
      <c r="A468">
        <v>439</v>
      </c>
      <c r="C468" s="5">
        <f t="shared" si="14"/>
        <v>3.7959999999999807</v>
      </c>
      <c r="D468" s="5">
        <f>IF(Inddata!$C$35=0,0,IF(($D$30-C468*(1/Inddata!$C$35))&lt;0,0,($D$30-C468*(1/Inddata!$C$35))))</f>
        <v>0.96320000000001516</v>
      </c>
      <c r="E468" s="5">
        <v>0</v>
      </c>
      <c r="F468" s="5">
        <f>IF(Inddata!$C$31*Inddata!$C$35+Inddata!$C$33&gt;'Beregninger scenarie 1'!C468,0,F467+$F$27)</f>
        <v>0</v>
      </c>
      <c r="G468" s="5">
        <f t="shared" si="13"/>
        <v>5.7959999999999807</v>
      </c>
      <c r="H468" s="5">
        <f>IF(D468+E468+F468&gt;Inddata!$C$31,Inddata!$C$31,D468+E468+F468)</f>
        <v>0.96320000000001516</v>
      </c>
      <c r="I468" s="5">
        <f>Inddata!$C$34</f>
        <v>0</v>
      </c>
      <c r="J468" s="5">
        <f>Inddata!$C$32+Inddata!$C$34</f>
        <v>4</v>
      </c>
      <c r="K468" s="5"/>
    </row>
    <row r="469" spans="1:11" x14ac:dyDescent="0.25">
      <c r="A469">
        <v>440</v>
      </c>
      <c r="C469" s="5">
        <f t="shared" si="14"/>
        <v>3.8046666666666473</v>
      </c>
      <c r="D469" s="5">
        <f>IF(Inddata!$C$35=0,0,IF(($D$30-C469*(1/Inddata!$C$35))&lt;0,0,($D$30-C469*(1/Inddata!$C$35))))</f>
        <v>0.95626666666668214</v>
      </c>
      <c r="E469" s="5">
        <v>0</v>
      </c>
      <c r="F469" s="5">
        <f>IF(Inddata!$C$31*Inddata!$C$35+Inddata!$C$33&gt;'Beregninger scenarie 1'!C469,0,F468+$F$27)</f>
        <v>0</v>
      </c>
      <c r="G469" s="5">
        <f t="shared" si="13"/>
        <v>5.8046666666666473</v>
      </c>
      <c r="H469" s="5">
        <f>IF(D469+E469+F469&gt;Inddata!$C$31,Inddata!$C$31,D469+E469+F469)</f>
        <v>0.95626666666668214</v>
      </c>
      <c r="I469" s="5">
        <f>Inddata!$C$34</f>
        <v>0</v>
      </c>
      <c r="J469" s="5">
        <f>Inddata!$C$32+Inddata!$C$34</f>
        <v>4</v>
      </c>
      <c r="K469" s="5"/>
    </row>
    <row r="470" spans="1:11" x14ac:dyDescent="0.25">
      <c r="A470">
        <v>441</v>
      </c>
      <c r="C470" s="5">
        <f t="shared" si="14"/>
        <v>3.8133333333333139</v>
      </c>
      <c r="D470" s="5">
        <f>IF(Inddata!$C$35=0,0,IF(($D$30-C470*(1/Inddata!$C$35))&lt;0,0,($D$30-C470*(1/Inddata!$C$35))))</f>
        <v>0.94933333333334868</v>
      </c>
      <c r="E470" s="5">
        <v>0</v>
      </c>
      <c r="F470" s="5">
        <f>IF(Inddata!$C$31*Inddata!$C$35+Inddata!$C$33&gt;'Beregninger scenarie 1'!C470,0,F469+$F$27)</f>
        <v>0</v>
      </c>
      <c r="G470" s="5">
        <f t="shared" si="13"/>
        <v>5.8133333333333139</v>
      </c>
      <c r="H470" s="5">
        <f>IF(D470+E470+F470&gt;Inddata!$C$31,Inddata!$C$31,D470+E470+F470)</f>
        <v>0.94933333333334868</v>
      </c>
      <c r="I470" s="5">
        <f>Inddata!$C$34</f>
        <v>0</v>
      </c>
      <c r="J470" s="5">
        <f>Inddata!$C$32+Inddata!$C$34</f>
        <v>4</v>
      </c>
      <c r="K470" s="5"/>
    </row>
    <row r="471" spans="1:11" x14ac:dyDescent="0.25">
      <c r="A471">
        <v>442</v>
      </c>
      <c r="C471" s="5">
        <f t="shared" si="14"/>
        <v>3.8219999999999805</v>
      </c>
      <c r="D471" s="5">
        <f>IF(Inddata!$C$35=0,0,IF(($D$30-C471*(1/Inddata!$C$35))&lt;0,0,($D$30-C471*(1/Inddata!$C$35))))</f>
        <v>0.94240000000001523</v>
      </c>
      <c r="E471" s="5">
        <v>0</v>
      </c>
      <c r="F471" s="5">
        <f>IF(Inddata!$C$31*Inddata!$C$35+Inddata!$C$33&gt;'Beregninger scenarie 1'!C471,0,F470+$F$27)</f>
        <v>0</v>
      </c>
      <c r="G471" s="5">
        <f t="shared" si="13"/>
        <v>5.8219999999999805</v>
      </c>
      <c r="H471" s="5">
        <f>IF(D471+E471+F471&gt;Inddata!$C$31,Inddata!$C$31,D471+E471+F471)</f>
        <v>0.94240000000001523</v>
      </c>
      <c r="I471" s="5">
        <f>Inddata!$C$34</f>
        <v>0</v>
      </c>
      <c r="J471" s="5">
        <f>Inddata!$C$32+Inddata!$C$34</f>
        <v>4</v>
      </c>
      <c r="K471" s="5"/>
    </row>
    <row r="472" spans="1:11" x14ac:dyDescent="0.25">
      <c r="A472">
        <v>443</v>
      </c>
      <c r="C472" s="5">
        <f t="shared" si="14"/>
        <v>3.8306666666666471</v>
      </c>
      <c r="D472" s="5">
        <f>IF(Inddata!$C$35=0,0,IF(($D$30-C472*(1/Inddata!$C$35))&lt;0,0,($D$30-C472*(1/Inddata!$C$35))))</f>
        <v>0.93546666666668221</v>
      </c>
      <c r="E472" s="5">
        <v>0</v>
      </c>
      <c r="F472" s="5">
        <f>IF(Inddata!$C$31*Inddata!$C$35+Inddata!$C$33&gt;'Beregninger scenarie 1'!C472,0,F471+$F$27)</f>
        <v>0</v>
      </c>
      <c r="G472" s="5">
        <f t="shared" si="13"/>
        <v>5.8306666666666471</v>
      </c>
      <c r="H472" s="5">
        <f>IF(D472+E472+F472&gt;Inddata!$C$31,Inddata!$C$31,D472+E472+F472)</f>
        <v>0.93546666666668221</v>
      </c>
      <c r="I472" s="5">
        <f>Inddata!$C$34</f>
        <v>0</v>
      </c>
      <c r="J472" s="5">
        <f>Inddata!$C$32+Inddata!$C$34</f>
        <v>4</v>
      </c>
      <c r="K472" s="5"/>
    </row>
    <row r="473" spans="1:11" x14ac:dyDescent="0.25">
      <c r="A473">
        <v>444</v>
      </c>
      <c r="C473" s="5">
        <f t="shared" si="14"/>
        <v>3.8393333333333137</v>
      </c>
      <c r="D473" s="5">
        <f>IF(Inddata!$C$35=0,0,IF(($D$30-C473*(1/Inddata!$C$35))&lt;0,0,($D$30-C473*(1/Inddata!$C$35))))</f>
        <v>0.92853333333334875</v>
      </c>
      <c r="E473" s="5">
        <v>0</v>
      </c>
      <c r="F473" s="5">
        <f>IF(Inddata!$C$31*Inddata!$C$35+Inddata!$C$33&gt;'Beregninger scenarie 1'!C473,0,F472+$F$27)</f>
        <v>0</v>
      </c>
      <c r="G473" s="5">
        <f t="shared" si="13"/>
        <v>5.8393333333333137</v>
      </c>
      <c r="H473" s="5">
        <f>IF(D473+E473+F473&gt;Inddata!$C$31,Inddata!$C$31,D473+E473+F473)</f>
        <v>0.92853333333334875</v>
      </c>
      <c r="I473" s="5">
        <f>Inddata!$C$34</f>
        <v>0</v>
      </c>
      <c r="J473" s="5">
        <f>Inddata!$C$32+Inddata!$C$34</f>
        <v>4</v>
      </c>
      <c r="K473" s="5"/>
    </row>
    <row r="474" spans="1:11" x14ac:dyDescent="0.25">
      <c r="A474">
        <v>445</v>
      </c>
      <c r="C474" s="5">
        <f t="shared" si="14"/>
        <v>3.8479999999999803</v>
      </c>
      <c r="D474" s="5">
        <f>IF(Inddata!$C$35=0,0,IF(($D$30-C474*(1/Inddata!$C$35))&lt;0,0,($D$30-C474*(1/Inddata!$C$35))))</f>
        <v>0.92160000000001574</v>
      </c>
      <c r="E474" s="5">
        <v>0</v>
      </c>
      <c r="F474" s="5">
        <f>IF(Inddata!$C$31*Inddata!$C$35+Inddata!$C$33&gt;'Beregninger scenarie 1'!C474,0,F473+$F$27)</f>
        <v>0</v>
      </c>
      <c r="G474" s="5">
        <f t="shared" si="13"/>
        <v>5.8479999999999803</v>
      </c>
      <c r="H474" s="5">
        <f>IF(D474+E474+F474&gt;Inddata!$C$31,Inddata!$C$31,D474+E474+F474)</f>
        <v>0.92160000000001574</v>
      </c>
      <c r="I474" s="5">
        <f>Inddata!$C$34</f>
        <v>0</v>
      </c>
      <c r="J474" s="5">
        <f>Inddata!$C$32+Inddata!$C$34</f>
        <v>4</v>
      </c>
      <c r="K474" s="5"/>
    </row>
    <row r="475" spans="1:11" x14ac:dyDescent="0.25">
      <c r="A475">
        <v>446</v>
      </c>
      <c r="C475" s="5">
        <f t="shared" si="14"/>
        <v>3.8566666666666469</v>
      </c>
      <c r="D475" s="5">
        <f>IF(Inddata!$C$35=0,0,IF(($D$30-C475*(1/Inddata!$C$35))&lt;0,0,($D$30-C475*(1/Inddata!$C$35))))</f>
        <v>0.91466666666668228</v>
      </c>
      <c r="E475" s="5">
        <v>0</v>
      </c>
      <c r="F475" s="5">
        <f>IF(Inddata!$C$31*Inddata!$C$35+Inddata!$C$33&gt;'Beregninger scenarie 1'!C475,0,F474+$F$27)</f>
        <v>0</v>
      </c>
      <c r="G475" s="5">
        <f t="shared" si="13"/>
        <v>5.8566666666666469</v>
      </c>
      <c r="H475" s="5">
        <f>IF(D475+E475+F475&gt;Inddata!$C$31,Inddata!$C$31,D475+E475+F475)</f>
        <v>0.91466666666668228</v>
      </c>
      <c r="I475" s="5">
        <f>Inddata!$C$34</f>
        <v>0</v>
      </c>
      <c r="J475" s="5">
        <f>Inddata!$C$32+Inddata!$C$34</f>
        <v>4</v>
      </c>
      <c r="K475" s="5"/>
    </row>
    <row r="476" spans="1:11" x14ac:dyDescent="0.25">
      <c r="A476">
        <v>447</v>
      </c>
      <c r="C476" s="5">
        <f t="shared" si="14"/>
        <v>3.8653333333333135</v>
      </c>
      <c r="D476" s="5">
        <f>IF(Inddata!$C$35=0,0,IF(($D$30-C476*(1/Inddata!$C$35))&lt;0,0,($D$30-C476*(1/Inddata!$C$35))))</f>
        <v>0.90773333333334882</v>
      </c>
      <c r="E476" s="5">
        <v>0</v>
      </c>
      <c r="F476" s="5">
        <f>IF(Inddata!$C$31*Inddata!$C$35+Inddata!$C$33&gt;'Beregninger scenarie 1'!C476,0,F475+$F$27)</f>
        <v>0</v>
      </c>
      <c r="G476" s="5">
        <f t="shared" si="13"/>
        <v>5.8653333333333135</v>
      </c>
      <c r="H476" s="5">
        <f>IF(D476+E476+F476&gt;Inddata!$C$31,Inddata!$C$31,D476+E476+F476)</f>
        <v>0.90773333333334882</v>
      </c>
      <c r="I476" s="5">
        <f>Inddata!$C$34</f>
        <v>0</v>
      </c>
      <c r="J476" s="5">
        <f>Inddata!$C$32+Inddata!$C$34</f>
        <v>4</v>
      </c>
      <c r="K476" s="5"/>
    </row>
    <row r="477" spans="1:11" x14ac:dyDescent="0.25">
      <c r="A477">
        <v>448</v>
      </c>
      <c r="C477" s="5">
        <f t="shared" si="14"/>
        <v>3.8739999999999801</v>
      </c>
      <c r="D477" s="5">
        <f>IF(Inddata!$C$35=0,0,IF(($D$30-C477*(1/Inddata!$C$35))&lt;0,0,($D$30-C477*(1/Inddata!$C$35))))</f>
        <v>0.90080000000001581</v>
      </c>
      <c r="E477" s="5">
        <v>0</v>
      </c>
      <c r="F477" s="5">
        <f>IF(Inddata!$C$31*Inddata!$C$35+Inddata!$C$33&gt;'Beregninger scenarie 1'!C477,0,F476+$F$27)</f>
        <v>0</v>
      </c>
      <c r="G477" s="5">
        <f t="shared" si="13"/>
        <v>5.8739999999999801</v>
      </c>
      <c r="H477" s="5">
        <f>IF(D477+E477+F477&gt;Inddata!$C$31,Inddata!$C$31,D477+E477+F477)</f>
        <v>0.90080000000001581</v>
      </c>
      <c r="I477" s="5">
        <f>Inddata!$C$34</f>
        <v>0</v>
      </c>
      <c r="J477" s="5">
        <f>Inddata!$C$32+Inddata!$C$34</f>
        <v>4</v>
      </c>
      <c r="K477" s="5"/>
    </row>
    <row r="478" spans="1:11" x14ac:dyDescent="0.25">
      <c r="A478">
        <v>449</v>
      </c>
      <c r="C478" s="5">
        <f t="shared" si="14"/>
        <v>3.8826666666666467</v>
      </c>
      <c r="D478" s="5">
        <f>IF(Inddata!$C$35=0,0,IF(($D$30-C478*(1/Inddata!$C$35))&lt;0,0,($D$30-C478*(1/Inddata!$C$35))))</f>
        <v>0.89386666666668235</v>
      </c>
      <c r="E478" s="5">
        <v>0</v>
      </c>
      <c r="F478" s="5">
        <f>IF(Inddata!$C$31*Inddata!$C$35+Inddata!$C$33&gt;'Beregninger scenarie 1'!C478,0,F477+$F$27)</f>
        <v>0</v>
      </c>
      <c r="G478" s="5">
        <f t="shared" si="13"/>
        <v>5.8826666666666467</v>
      </c>
      <c r="H478" s="5">
        <f>IF(D478+E478+F478&gt;Inddata!$C$31,Inddata!$C$31,D478+E478+F478)</f>
        <v>0.89386666666668235</v>
      </c>
      <c r="I478" s="5">
        <f>Inddata!$C$34</f>
        <v>0</v>
      </c>
      <c r="J478" s="5">
        <f>Inddata!$C$32+Inddata!$C$34</f>
        <v>4</v>
      </c>
      <c r="K478" s="5"/>
    </row>
    <row r="479" spans="1:11" x14ac:dyDescent="0.25">
      <c r="A479">
        <v>450</v>
      </c>
      <c r="C479" s="5">
        <f t="shared" si="14"/>
        <v>3.8913333333333133</v>
      </c>
      <c r="D479" s="5">
        <f>IF(Inddata!$C$35=0,0,IF(($D$30-C479*(1/Inddata!$C$35))&lt;0,0,($D$30-C479*(1/Inddata!$C$35))))</f>
        <v>0.88693333333334934</v>
      </c>
      <c r="E479" s="5">
        <v>0</v>
      </c>
      <c r="F479" s="5">
        <f>IF(Inddata!$C$31*Inddata!$C$35+Inddata!$C$33&gt;'Beregninger scenarie 1'!C479,0,F478+$F$27)</f>
        <v>0</v>
      </c>
      <c r="G479" s="5">
        <f t="shared" si="13"/>
        <v>5.8913333333333133</v>
      </c>
      <c r="H479" s="5">
        <f>IF(D479+E479+F479&gt;Inddata!$C$31,Inddata!$C$31,D479+E479+F479)</f>
        <v>0.88693333333334934</v>
      </c>
      <c r="I479" s="5">
        <f>Inddata!$C$34</f>
        <v>0</v>
      </c>
      <c r="J479" s="5">
        <f>Inddata!$C$32+Inddata!$C$34</f>
        <v>4</v>
      </c>
      <c r="K479" s="5"/>
    </row>
    <row r="480" spans="1:11" x14ac:dyDescent="0.25">
      <c r="A480">
        <v>451</v>
      </c>
      <c r="C480" s="5">
        <f t="shared" si="14"/>
        <v>3.8999999999999799</v>
      </c>
      <c r="D480" s="5">
        <f>IF(Inddata!$C$35=0,0,IF(($D$30-C480*(1/Inddata!$C$35))&lt;0,0,($D$30-C480*(1/Inddata!$C$35))))</f>
        <v>0.88000000000001588</v>
      </c>
      <c r="E480" s="5">
        <v>0</v>
      </c>
      <c r="F480" s="5">
        <f>IF(Inddata!$C$31*Inddata!$C$35+Inddata!$C$33&gt;'Beregninger scenarie 1'!C480,0,F479+$F$27)</f>
        <v>0</v>
      </c>
      <c r="G480" s="5">
        <f t="shared" ref="G480:G543" si="15">C480+2</f>
        <v>5.8999999999999799</v>
      </c>
      <c r="H480" s="5">
        <f>IF(D480+E480+F480&gt;Inddata!$C$31,Inddata!$C$31,D480+E480+F480)</f>
        <v>0.88000000000001588</v>
      </c>
      <c r="I480" s="5">
        <f>Inddata!$C$34</f>
        <v>0</v>
      </c>
      <c r="J480" s="5">
        <f>Inddata!$C$32+Inddata!$C$34</f>
        <v>4</v>
      </c>
      <c r="K480" s="5"/>
    </row>
    <row r="481" spans="1:11" x14ac:dyDescent="0.25">
      <c r="A481">
        <v>452</v>
      </c>
      <c r="C481" s="5">
        <f t="shared" si="14"/>
        <v>3.9086666666666465</v>
      </c>
      <c r="D481" s="5">
        <f>IF(Inddata!$C$35=0,0,IF(($D$30-C481*(1/Inddata!$C$35))&lt;0,0,($D$30-C481*(1/Inddata!$C$35))))</f>
        <v>0.87306666666668242</v>
      </c>
      <c r="E481" s="5">
        <v>0</v>
      </c>
      <c r="F481" s="5">
        <f>IF(Inddata!$C$31*Inddata!$C$35+Inddata!$C$33&gt;'Beregninger scenarie 1'!C481,0,F480+$F$27)</f>
        <v>0</v>
      </c>
      <c r="G481" s="5">
        <f t="shared" si="15"/>
        <v>5.9086666666666465</v>
      </c>
      <c r="H481" s="5">
        <f>IF(D481+E481+F481&gt;Inddata!$C$31,Inddata!$C$31,D481+E481+F481)</f>
        <v>0.87306666666668242</v>
      </c>
      <c r="I481" s="5">
        <f>Inddata!$C$34</f>
        <v>0</v>
      </c>
      <c r="J481" s="5">
        <f>Inddata!$C$32+Inddata!$C$34</f>
        <v>4</v>
      </c>
      <c r="K481" s="5"/>
    </row>
    <row r="482" spans="1:11" x14ac:dyDescent="0.25">
      <c r="A482">
        <v>453</v>
      </c>
      <c r="C482" s="5">
        <f t="shared" si="14"/>
        <v>3.9173333333333131</v>
      </c>
      <c r="D482" s="5">
        <f>IF(Inddata!$C$35=0,0,IF(($D$30-C482*(1/Inddata!$C$35))&lt;0,0,($D$30-C482*(1/Inddata!$C$35))))</f>
        <v>0.86613333333334941</v>
      </c>
      <c r="E482" s="5">
        <v>0</v>
      </c>
      <c r="F482" s="5">
        <f>IF(Inddata!$C$31*Inddata!$C$35+Inddata!$C$33&gt;'Beregninger scenarie 1'!C482,0,F481+$F$27)</f>
        <v>0</v>
      </c>
      <c r="G482" s="5">
        <f t="shared" si="15"/>
        <v>5.9173333333333131</v>
      </c>
      <c r="H482" s="5">
        <f>IF(D482+E482+F482&gt;Inddata!$C$31,Inddata!$C$31,D482+E482+F482)</f>
        <v>0.86613333333334941</v>
      </c>
      <c r="I482" s="5">
        <f>Inddata!$C$34</f>
        <v>0</v>
      </c>
      <c r="J482" s="5">
        <f>Inddata!$C$32+Inddata!$C$34</f>
        <v>4</v>
      </c>
      <c r="K482" s="5"/>
    </row>
    <row r="483" spans="1:11" x14ac:dyDescent="0.25">
      <c r="A483">
        <v>454</v>
      </c>
      <c r="C483" s="5">
        <f t="shared" si="14"/>
        <v>3.9259999999999797</v>
      </c>
      <c r="D483" s="5">
        <f>IF(Inddata!$C$35=0,0,IF(($D$30-C483*(1/Inddata!$C$35))&lt;0,0,($D$30-C483*(1/Inddata!$C$35))))</f>
        <v>0.85920000000001595</v>
      </c>
      <c r="E483" s="5">
        <v>0</v>
      </c>
      <c r="F483" s="5">
        <f>IF(Inddata!$C$31*Inddata!$C$35+Inddata!$C$33&gt;'Beregninger scenarie 1'!C483,0,F482+$F$27)</f>
        <v>0</v>
      </c>
      <c r="G483" s="5">
        <f t="shared" si="15"/>
        <v>5.9259999999999797</v>
      </c>
      <c r="H483" s="5">
        <f>IF(D483+E483+F483&gt;Inddata!$C$31,Inddata!$C$31,D483+E483+F483)</f>
        <v>0.85920000000001595</v>
      </c>
      <c r="I483" s="5">
        <f>Inddata!$C$34</f>
        <v>0</v>
      </c>
      <c r="J483" s="5">
        <f>Inddata!$C$32+Inddata!$C$34</f>
        <v>4</v>
      </c>
      <c r="K483" s="5"/>
    </row>
    <row r="484" spans="1:11" x14ac:dyDescent="0.25">
      <c r="A484">
        <v>455</v>
      </c>
      <c r="C484" s="5">
        <f t="shared" si="14"/>
        <v>3.9346666666666463</v>
      </c>
      <c r="D484" s="5">
        <f>IF(Inddata!$C$35=0,0,IF(($D$30-C484*(1/Inddata!$C$35))&lt;0,0,($D$30-C484*(1/Inddata!$C$35))))</f>
        <v>0.85226666666668294</v>
      </c>
      <c r="E484" s="5">
        <v>0</v>
      </c>
      <c r="F484" s="5">
        <f>IF(Inddata!$C$31*Inddata!$C$35+Inddata!$C$33&gt;'Beregninger scenarie 1'!C484,0,F483+$F$27)</f>
        <v>0</v>
      </c>
      <c r="G484" s="5">
        <f t="shared" si="15"/>
        <v>5.9346666666666463</v>
      </c>
      <c r="H484" s="5">
        <f>IF(D484+E484+F484&gt;Inddata!$C$31,Inddata!$C$31,D484+E484+F484)</f>
        <v>0.85226666666668294</v>
      </c>
      <c r="I484" s="5">
        <f>Inddata!$C$34</f>
        <v>0</v>
      </c>
      <c r="J484" s="5">
        <f>Inddata!$C$32+Inddata!$C$34</f>
        <v>4</v>
      </c>
      <c r="K484" s="5"/>
    </row>
    <row r="485" spans="1:11" x14ac:dyDescent="0.25">
      <c r="A485">
        <v>456</v>
      </c>
      <c r="C485" s="5">
        <f t="shared" si="14"/>
        <v>3.9433333333333129</v>
      </c>
      <c r="D485" s="5">
        <f>IF(Inddata!$C$35=0,0,IF(($D$30-C485*(1/Inddata!$C$35))&lt;0,0,($D$30-C485*(1/Inddata!$C$35))))</f>
        <v>0.84533333333334948</v>
      </c>
      <c r="E485" s="5">
        <v>0</v>
      </c>
      <c r="F485" s="5">
        <f>IF(Inddata!$C$31*Inddata!$C$35+Inddata!$C$33&gt;'Beregninger scenarie 1'!C485,0,F484+$F$27)</f>
        <v>0</v>
      </c>
      <c r="G485" s="5">
        <f t="shared" si="15"/>
        <v>5.9433333333333129</v>
      </c>
      <c r="H485" s="5">
        <f>IF(D485+E485+F485&gt;Inddata!$C$31,Inddata!$C$31,D485+E485+F485)</f>
        <v>0.84533333333334948</v>
      </c>
      <c r="I485" s="5">
        <f>Inddata!$C$34</f>
        <v>0</v>
      </c>
      <c r="J485" s="5">
        <f>Inddata!$C$32+Inddata!$C$34</f>
        <v>4</v>
      </c>
      <c r="K485" s="5"/>
    </row>
    <row r="486" spans="1:11" x14ac:dyDescent="0.25">
      <c r="A486">
        <v>457</v>
      </c>
      <c r="C486" s="5">
        <f t="shared" si="14"/>
        <v>3.9519999999999795</v>
      </c>
      <c r="D486" s="5">
        <f>IF(Inddata!$C$35=0,0,IF(($D$30-C486*(1/Inddata!$C$35))&lt;0,0,($D$30-C486*(1/Inddata!$C$35))))</f>
        <v>0.83840000000001602</v>
      </c>
      <c r="E486" s="5">
        <v>0</v>
      </c>
      <c r="F486" s="5">
        <f>IF(Inddata!$C$31*Inddata!$C$35+Inddata!$C$33&gt;'Beregninger scenarie 1'!C486,0,F485+$F$27)</f>
        <v>0</v>
      </c>
      <c r="G486" s="5">
        <f t="shared" si="15"/>
        <v>5.9519999999999795</v>
      </c>
      <c r="H486" s="5">
        <f>IF(D486+E486+F486&gt;Inddata!$C$31,Inddata!$C$31,D486+E486+F486)</f>
        <v>0.83840000000001602</v>
      </c>
      <c r="I486" s="5">
        <f>Inddata!$C$34</f>
        <v>0</v>
      </c>
      <c r="J486" s="5">
        <f>Inddata!$C$32+Inddata!$C$34</f>
        <v>4</v>
      </c>
      <c r="K486" s="5"/>
    </row>
    <row r="487" spans="1:11" x14ac:dyDescent="0.25">
      <c r="A487">
        <v>458</v>
      </c>
      <c r="C487" s="5">
        <f t="shared" si="14"/>
        <v>3.9606666666666461</v>
      </c>
      <c r="D487" s="5">
        <f>IF(Inddata!$C$35=0,0,IF(($D$30-C487*(1/Inddata!$C$35))&lt;0,0,($D$30-C487*(1/Inddata!$C$35))))</f>
        <v>0.83146666666668301</v>
      </c>
      <c r="E487" s="5">
        <v>0</v>
      </c>
      <c r="F487" s="5">
        <f>IF(Inddata!$C$31*Inddata!$C$35+Inddata!$C$33&gt;'Beregninger scenarie 1'!C487,0,F486+$F$27)</f>
        <v>0</v>
      </c>
      <c r="G487" s="5">
        <f t="shared" si="15"/>
        <v>5.9606666666666461</v>
      </c>
      <c r="H487" s="5">
        <f>IF(D487+E487+F487&gt;Inddata!$C$31,Inddata!$C$31,D487+E487+F487)</f>
        <v>0.83146666666668301</v>
      </c>
      <c r="I487" s="5">
        <f>Inddata!$C$34</f>
        <v>0</v>
      </c>
      <c r="J487" s="5">
        <f>Inddata!$C$32+Inddata!$C$34</f>
        <v>4</v>
      </c>
      <c r="K487" s="5"/>
    </row>
    <row r="488" spans="1:11" x14ac:dyDescent="0.25">
      <c r="A488">
        <v>459</v>
      </c>
      <c r="C488" s="5">
        <f t="shared" si="14"/>
        <v>3.9693333333333127</v>
      </c>
      <c r="D488" s="5">
        <f>IF(Inddata!$C$35=0,0,IF(($D$30-C488*(1/Inddata!$C$35))&lt;0,0,($D$30-C488*(1/Inddata!$C$35))))</f>
        <v>0.82453333333334955</v>
      </c>
      <c r="E488" s="5">
        <v>0</v>
      </c>
      <c r="F488" s="5">
        <f>IF(Inddata!$C$31*Inddata!$C$35+Inddata!$C$33&gt;'Beregninger scenarie 1'!C488,0,F487+$F$27)</f>
        <v>0</v>
      </c>
      <c r="G488" s="5">
        <f t="shared" si="15"/>
        <v>5.9693333333333127</v>
      </c>
      <c r="H488" s="5">
        <f>IF(D488+E488+F488&gt;Inddata!$C$31,Inddata!$C$31,D488+E488+F488)</f>
        <v>0.82453333333334955</v>
      </c>
      <c r="I488" s="5">
        <f>Inddata!$C$34</f>
        <v>0</v>
      </c>
      <c r="J488" s="5">
        <f>Inddata!$C$32+Inddata!$C$34</f>
        <v>4</v>
      </c>
      <c r="K488" s="5"/>
    </row>
    <row r="489" spans="1:11" x14ac:dyDescent="0.25">
      <c r="A489">
        <v>460</v>
      </c>
      <c r="C489" s="5">
        <f t="shared" si="14"/>
        <v>3.9779999999999793</v>
      </c>
      <c r="D489" s="5">
        <f>IF(Inddata!$C$35=0,0,IF(($D$30-C489*(1/Inddata!$C$35))&lt;0,0,($D$30-C489*(1/Inddata!$C$35))))</f>
        <v>0.81760000000001654</v>
      </c>
      <c r="E489" s="5">
        <v>0</v>
      </c>
      <c r="F489" s="5">
        <f>IF(Inddata!$C$31*Inddata!$C$35+Inddata!$C$33&gt;'Beregninger scenarie 1'!C489,0,F488+$F$27)</f>
        <v>0</v>
      </c>
      <c r="G489" s="5">
        <f t="shared" si="15"/>
        <v>5.9779999999999793</v>
      </c>
      <c r="H489" s="5">
        <f>IF(D489+E489+F489&gt;Inddata!$C$31,Inddata!$C$31,D489+E489+F489)</f>
        <v>0.81760000000001654</v>
      </c>
      <c r="I489" s="5">
        <f>Inddata!$C$34</f>
        <v>0</v>
      </c>
      <c r="J489" s="5">
        <f>Inddata!$C$32+Inddata!$C$34</f>
        <v>4</v>
      </c>
      <c r="K489" s="5"/>
    </row>
    <row r="490" spans="1:11" x14ac:dyDescent="0.25">
      <c r="A490">
        <v>461</v>
      </c>
      <c r="C490" s="5">
        <f t="shared" si="14"/>
        <v>3.9866666666666459</v>
      </c>
      <c r="D490" s="5">
        <f>IF(Inddata!$C$35=0,0,IF(($D$30-C490*(1/Inddata!$C$35))&lt;0,0,($D$30-C490*(1/Inddata!$C$35))))</f>
        <v>0.81066666666668308</v>
      </c>
      <c r="E490" s="5">
        <v>0</v>
      </c>
      <c r="F490" s="5">
        <f>IF(Inddata!$C$31*Inddata!$C$35+Inddata!$C$33&gt;'Beregninger scenarie 1'!C490,0,F489+$F$27)</f>
        <v>0</v>
      </c>
      <c r="G490" s="5">
        <f t="shared" si="15"/>
        <v>5.9866666666666459</v>
      </c>
      <c r="H490" s="5">
        <f>IF(D490+E490+F490&gt;Inddata!$C$31,Inddata!$C$31,D490+E490+F490)</f>
        <v>0.81066666666668308</v>
      </c>
      <c r="I490" s="5">
        <f>Inddata!$C$34</f>
        <v>0</v>
      </c>
      <c r="J490" s="5">
        <f>Inddata!$C$32+Inddata!$C$34</f>
        <v>4</v>
      </c>
      <c r="K490" s="5"/>
    </row>
    <row r="491" spans="1:11" x14ac:dyDescent="0.25">
      <c r="A491">
        <v>462</v>
      </c>
      <c r="C491" s="5">
        <f t="shared" si="14"/>
        <v>3.9953333333333125</v>
      </c>
      <c r="D491" s="5">
        <f>IF(Inddata!$C$35=0,0,IF(($D$30-C491*(1/Inddata!$C$35))&lt;0,0,($D$30-C491*(1/Inddata!$C$35))))</f>
        <v>0.80373333333334962</v>
      </c>
      <c r="E491" s="5">
        <v>0</v>
      </c>
      <c r="F491" s="5">
        <f>IF(Inddata!$C$31*Inddata!$C$35+Inddata!$C$33&gt;'Beregninger scenarie 1'!C491,0,F490+$F$27)</f>
        <v>0</v>
      </c>
      <c r="G491" s="5">
        <f t="shared" si="15"/>
        <v>5.9953333333333125</v>
      </c>
      <c r="H491" s="5">
        <f>IF(D491+E491+F491&gt;Inddata!$C$31,Inddata!$C$31,D491+E491+F491)</f>
        <v>0.80373333333334962</v>
      </c>
      <c r="I491" s="5">
        <f>Inddata!$C$34</f>
        <v>0</v>
      </c>
      <c r="J491" s="5">
        <f>Inddata!$C$32+Inddata!$C$34</f>
        <v>4</v>
      </c>
      <c r="K491" s="5"/>
    </row>
    <row r="492" spans="1:11" x14ac:dyDescent="0.25">
      <c r="A492">
        <v>463</v>
      </c>
      <c r="C492" s="5">
        <f t="shared" si="14"/>
        <v>4.0039999999999791</v>
      </c>
      <c r="D492" s="5">
        <f>IF(Inddata!$C$35=0,0,IF(($D$30-C492*(1/Inddata!$C$35))&lt;0,0,($D$30-C492*(1/Inddata!$C$35))))</f>
        <v>0.79680000000001661</v>
      </c>
      <c r="E492" s="5">
        <v>0</v>
      </c>
      <c r="F492" s="5">
        <f>IF(Inddata!$C$31*Inddata!$C$35+Inddata!$C$33&gt;'Beregninger scenarie 1'!C492,0,F491+$F$27)</f>
        <v>0</v>
      </c>
      <c r="G492" s="5">
        <f t="shared" si="15"/>
        <v>6.0039999999999791</v>
      </c>
      <c r="H492" s="5">
        <f>IF(D492+E492+F492&gt;Inddata!$C$31,Inddata!$C$31,D492+E492+F492)</f>
        <v>0.79680000000001661</v>
      </c>
      <c r="I492" s="5">
        <f>Inddata!$C$34</f>
        <v>0</v>
      </c>
      <c r="J492" s="5">
        <f>Inddata!$C$32+Inddata!$C$34</f>
        <v>4</v>
      </c>
      <c r="K492" s="5"/>
    </row>
    <row r="493" spans="1:11" x14ac:dyDescent="0.25">
      <c r="A493">
        <v>464</v>
      </c>
      <c r="C493" s="5">
        <f t="shared" si="14"/>
        <v>4.0126666666666457</v>
      </c>
      <c r="D493" s="5">
        <f>IF(Inddata!$C$35=0,0,IF(($D$30-C493*(1/Inddata!$C$35))&lt;0,0,($D$30-C493*(1/Inddata!$C$35))))</f>
        <v>0.78986666666668315</v>
      </c>
      <c r="E493" s="5">
        <v>0</v>
      </c>
      <c r="F493" s="5">
        <f>IF(Inddata!$C$31*Inddata!$C$35+Inddata!$C$33&gt;'Beregninger scenarie 1'!C493,0,F492+$F$27)</f>
        <v>0</v>
      </c>
      <c r="G493" s="5">
        <f t="shared" si="15"/>
        <v>6.0126666666666457</v>
      </c>
      <c r="H493" s="5">
        <f>IF(D493+E493+F493&gt;Inddata!$C$31,Inddata!$C$31,D493+E493+F493)</f>
        <v>0.78986666666668315</v>
      </c>
      <c r="I493" s="5">
        <f>Inddata!$C$34</f>
        <v>0</v>
      </c>
      <c r="J493" s="5">
        <f>Inddata!$C$32+Inddata!$C$34</f>
        <v>4</v>
      </c>
      <c r="K493" s="5"/>
    </row>
    <row r="494" spans="1:11" x14ac:dyDescent="0.25">
      <c r="A494">
        <v>465</v>
      </c>
      <c r="C494" s="5">
        <f t="shared" si="14"/>
        <v>4.0213333333333123</v>
      </c>
      <c r="D494" s="5">
        <f>IF(Inddata!$C$35=0,0,IF(($D$30-C494*(1/Inddata!$C$35))&lt;0,0,($D$30-C494*(1/Inddata!$C$35))))</f>
        <v>0.78293333333335013</v>
      </c>
      <c r="E494" s="5">
        <v>0</v>
      </c>
      <c r="F494" s="5">
        <f>IF(Inddata!$C$31*Inddata!$C$35+Inddata!$C$33&gt;'Beregninger scenarie 1'!C494,0,F493+$F$27)</f>
        <v>0</v>
      </c>
      <c r="G494" s="5">
        <f t="shared" si="15"/>
        <v>6.0213333333333123</v>
      </c>
      <c r="H494" s="5">
        <f>IF(D494+E494+F494&gt;Inddata!$C$31,Inddata!$C$31,D494+E494+F494)</f>
        <v>0.78293333333335013</v>
      </c>
      <c r="I494" s="5">
        <f>Inddata!$C$34</f>
        <v>0</v>
      </c>
      <c r="J494" s="5">
        <f>Inddata!$C$32+Inddata!$C$34</f>
        <v>4</v>
      </c>
      <c r="K494" s="5"/>
    </row>
    <row r="495" spans="1:11" x14ac:dyDescent="0.25">
      <c r="A495">
        <v>466</v>
      </c>
      <c r="C495" s="5">
        <f t="shared" si="14"/>
        <v>4.0299999999999789</v>
      </c>
      <c r="D495" s="5">
        <f>IF(Inddata!$C$35=0,0,IF(($D$30-C495*(1/Inddata!$C$35))&lt;0,0,($D$30-C495*(1/Inddata!$C$35))))</f>
        <v>0.77600000000001668</v>
      </c>
      <c r="E495" s="5">
        <v>0</v>
      </c>
      <c r="F495" s="5">
        <f>IF(Inddata!$C$31*Inddata!$C$35+Inddata!$C$33&gt;'Beregninger scenarie 1'!C495,0,F494+$F$27)</f>
        <v>0</v>
      </c>
      <c r="G495" s="5">
        <f t="shared" si="15"/>
        <v>6.0299999999999789</v>
      </c>
      <c r="H495" s="5">
        <f>IF(D495+E495+F495&gt;Inddata!$C$31,Inddata!$C$31,D495+E495+F495)</f>
        <v>0.77600000000001668</v>
      </c>
      <c r="I495" s="5">
        <f>Inddata!$C$34</f>
        <v>0</v>
      </c>
      <c r="J495" s="5">
        <f>Inddata!$C$32+Inddata!$C$34</f>
        <v>4</v>
      </c>
      <c r="K495" s="5"/>
    </row>
    <row r="496" spans="1:11" x14ac:dyDescent="0.25">
      <c r="A496">
        <v>467</v>
      </c>
      <c r="C496" s="5">
        <f t="shared" si="14"/>
        <v>4.0386666666666455</v>
      </c>
      <c r="D496" s="5">
        <f>IF(Inddata!$C$35=0,0,IF(($D$30-C496*(1/Inddata!$C$35))&lt;0,0,($D$30-C496*(1/Inddata!$C$35))))</f>
        <v>0.76906666666668322</v>
      </c>
      <c r="E496" s="5">
        <v>0</v>
      </c>
      <c r="F496" s="5">
        <f>IF(Inddata!$C$31*Inddata!$C$35+Inddata!$C$33&gt;'Beregninger scenarie 1'!C496,0,F495+$F$27)</f>
        <v>0</v>
      </c>
      <c r="G496" s="5">
        <f t="shared" si="15"/>
        <v>6.0386666666666455</v>
      </c>
      <c r="H496" s="5">
        <f>IF(D496+E496+F496&gt;Inddata!$C$31,Inddata!$C$31,D496+E496+F496)</f>
        <v>0.76906666666668322</v>
      </c>
      <c r="I496" s="5">
        <f>Inddata!$C$34</f>
        <v>0</v>
      </c>
      <c r="J496" s="5">
        <f>Inddata!$C$32+Inddata!$C$34</f>
        <v>4</v>
      </c>
      <c r="K496" s="5"/>
    </row>
    <row r="497" spans="1:11" x14ac:dyDescent="0.25">
      <c r="A497">
        <v>468</v>
      </c>
      <c r="C497" s="5">
        <f t="shared" si="14"/>
        <v>4.0473333333333121</v>
      </c>
      <c r="D497" s="5">
        <f>IF(Inddata!$C$35=0,0,IF(($D$30-C497*(1/Inddata!$C$35))&lt;0,0,($D$30-C497*(1/Inddata!$C$35))))</f>
        <v>0.7621333333333502</v>
      </c>
      <c r="E497" s="5">
        <v>0</v>
      </c>
      <c r="F497" s="5">
        <f>IF(Inddata!$C$31*Inddata!$C$35+Inddata!$C$33&gt;'Beregninger scenarie 1'!C497,0,F496+$F$27)</f>
        <v>0</v>
      </c>
      <c r="G497" s="5">
        <f t="shared" si="15"/>
        <v>6.0473333333333121</v>
      </c>
      <c r="H497" s="5">
        <f>IF(D497+E497+F497&gt;Inddata!$C$31,Inddata!$C$31,D497+E497+F497)</f>
        <v>0.7621333333333502</v>
      </c>
      <c r="I497" s="5">
        <f>Inddata!$C$34</f>
        <v>0</v>
      </c>
      <c r="J497" s="5">
        <f>Inddata!$C$32+Inddata!$C$34</f>
        <v>4</v>
      </c>
      <c r="K497" s="5"/>
    </row>
    <row r="498" spans="1:11" x14ac:dyDescent="0.25">
      <c r="A498">
        <v>469</v>
      </c>
      <c r="C498" s="5">
        <f t="shared" si="14"/>
        <v>4.0559999999999787</v>
      </c>
      <c r="D498" s="5">
        <f>IF(Inddata!$C$35=0,0,IF(($D$30-C498*(1/Inddata!$C$35))&lt;0,0,($D$30-C498*(1/Inddata!$C$35))))</f>
        <v>0.75520000000001675</v>
      </c>
      <c r="E498" s="5">
        <v>0</v>
      </c>
      <c r="F498" s="5">
        <f>IF(Inddata!$C$31*Inddata!$C$35+Inddata!$C$33&gt;'Beregninger scenarie 1'!C498,0,F497+$F$27)</f>
        <v>0</v>
      </c>
      <c r="G498" s="5">
        <f t="shared" si="15"/>
        <v>6.0559999999999787</v>
      </c>
      <c r="H498" s="5">
        <f>IF(D498+E498+F498&gt;Inddata!$C$31,Inddata!$C$31,D498+E498+F498)</f>
        <v>0.75520000000001675</v>
      </c>
      <c r="I498" s="5">
        <f>Inddata!$C$34</f>
        <v>0</v>
      </c>
      <c r="J498" s="5">
        <f>Inddata!$C$32+Inddata!$C$34</f>
        <v>4</v>
      </c>
      <c r="K498" s="5"/>
    </row>
    <row r="499" spans="1:11" x14ac:dyDescent="0.25">
      <c r="A499">
        <v>470</v>
      </c>
      <c r="C499" s="5">
        <f t="shared" si="14"/>
        <v>4.0646666666666453</v>
      </c>
      <c r="D499" s="5">
        <f>IF(Inddata!$C$35=0,0,IF(($D$30-C499*(1/Inddata!$C$35))&lt;0,0,($D$30-C499*(1/Inddata!$C$35))))</f>
        <v>0.74826666666668373</v>
      </c>
      <c r="E499" s="5">
        <v>0</v>
      </c>
      <c r="F499" s="5">
        <f>IF(Inddata!$C$31*Inddata!$C$35+Inddata!$C$33&gt;'Beregninger scenarie 1'!C499,0,F498+$F$27)</f>
        <v>0</v>
      </c>
      <c r="G499" s="5">
        <f t="shared" si="15"/>
        <v>6.0646666666666453</v>
      </c>
      <c r="H499" s="5">
        <f>IF(D499+E499+F499&gt;Inddata!$C$31,Inddata!$C$31,D499+E499+F499)</f>
        <v>0.74826666666668373</v>
      </c>
      <c r="I499" s="5">
        <f>Inddata!$C$34</f>
        <v>0</v>
      </c>
      <c r="J499" s="5">
        <f>Inddata!$C$32+Inddata!$C$34</f>
        <v>4</v>
      </c>
      <c r="K499" s="5"/>
    </row>
    <row r="500" spans="1:11" x14ac:dyDescent="0.25">
      <c r="A500">
        <v>471</v>
      </c>
      <c r="C500" s="5">
        <f t="shared" si="14"/>
        <v>4.0733333333333119</v>
      </c>
      <c r="D500" s="5">
        <f>IF(Inddata!$C$35=0,0,IF(($D$30-C500*(1/Inddata!$C$35))&lt;0,0,($D$30-C500*(1/Inddata!$C$35))))</f>
        <v>0.74133333333335028</v>
      </c>
      <c r="E500" s="5">
        <v>0</v>
      </c>
      <c r="F500" s="5">
        <f>IF(Inddata!$C$31*Inddata!$C$35+Inddata!$C$33&gt;'Beregninger scenarie 1'!C500,0,F499+$F$27)</f>
        <v>0</v>
      </c>
      <c r="G500" s="5">
        <f t="shared" si="15"/>
        <v>6.0733333333333119</v>
      </c>
      <c r="H500" s="5">
        <f>IF(D500+E500+F500&gt;Inddata!$C$31,Inddata!$C$31,D500+E500+F500)</f>
        <v>0.74133333333335028</v>
      </c>
      <c r="I500" s="5">
        <f>Inddata!$C$34</f>
        <v>0</v>
      </c>
      <c r="J500" s="5">
        <f>Inddata!$C$32+Inddata!$C$34</f>
        <v>4</v>
      </c>
      <c r="K500" s="5"/>
    </row>
    <row r="501" spans="1:11" x14ac:dyDescent="0.25">
      <c r="A501">
        <v>472</v>
      </c>
      <c r="C501" s="5">
        <f t="shared" ref="C501:C564" si="16">C500+$C$27</f>
        <v>4.0819999999999785</v>
      </c>
      <c r="D501" s="5">
        <f>IF(Inddata!$C$35=0,0,IF(($D$30-C501*(1/Inddata!$C$35))&lt;0,0,($D$30-C501*(1/Inddata!$C$35))))</f>
        <v>0.73440000000001682</v>
      </c>
      <c r="E501" s="5">
        <v>0</v>
      </c>
      <c r="F501" s="5">
        <f>IF(Inddata!$C$31*Inddata!$C$35+Inddata!$C$33&gt;'Beregninger scenarie 1'!C501,0,F500+$F$27)</f>
        <v>0</v>
      </c>
      <c r="G501" s="5">
        <f t="shared" si="15"/>
        <v>6.0819999999999785</v>
      </c>
      <c r="H501" s="5">
        <f>IF(D501+E501+F501&gt;Inddata!$C$31,Inddata!$C$31,D501+E501+F501)</f>
        <v>0.73440000000001682</v>
      </c>
      <c r="I501" s="5">
        <f>Inddata!$C$34</f>
        <v>0</v>
      </c>
      <c r="J501" s="5">
        <f>Inddata!$C$32+Inddata!$C$34</f>
        <v>4</v>
      </c>
      <c r="K501" s="5"/>
    </row>
    <row r="502" spans="1:11" x14ac:dyDescent="0.25">
      <c r="A502">
        <v>473</v>
      </c>
      <c r="C502" s="5">
        <f t="shared" si="16"/>
        <v>4.0906666666666451</v>
      </c>
      <c r="D502" s="5">
        <f>IF(Inddata!$C$35=0,0,IF(($D$30-C502*(1/Inddata!$C$35))&lt;0,0,($D$30-C502*(1/Inddata!$C$35))))</f>
        <v>0.7274666666666838</v>
      </c>
      <c r="E502" s="5">
        <v>0</v>
      </c>
      <c r="F502" s="5">
        <f>IF(Inddata!$C$31*Inddata!$C$35+Inddata!$C$33&gt;'Beregninger scenarie 1'!C502,0,F501+$F$27)</f>
        <v>0</v>
      </c>
      <c r="G502" s="5">
        <f t="shared" si="15"/>
        <v>6.0906666666666451</v>
      </c>
      <c r="H502" s="5">
        <f>IF(D502+E502+F502&gt;Inddata!$C$31,Inddata!$C$31,D502+E502+F502)</f>
        <v>0.7274666666666838</v>
      </c>
      <c r="I502" s="5">
        <f>Inddata!$C$34</f>
        <v>0</v>
      </c>
      <c r="J502" s="5">
        <f>Inddata!$C$32+Inddata!$C$34</f>
        <v>4</v>
      </c>
      <c r="K502" s="5"/>
    </row>
    <row r="503" spans="1:11" x14ac:dyDescent="0.25">
      <c r="A503">
        <v>474</v>
      </c>
      <c r="C503" s="5">
        <f t="shared" si="16"/>
        <v>4.0993333333333117</v>
      </c>
      <c r="D503" s="5">
        <f>IF(Inddata!$C$35=0,0,IF(($D$30-C503*(1/Inddata!$C$35))&lt;0,0,($D$30-C503*(1/Inddata!$C$35))))</f>
        <v>0.72053333333335035</v>
      </c>
      <c r="E503" s="5">
        <v>0</v>
      </c>
      <c r="F503" s="5">
        <f>IF(Inddata!$C$31*Inddata!$C$35+Inddata!$C$33&gt;'Beregninger scenarie 1'!C503,0,F502+$F$27)</f>
        <v>0</v>
      </c>
      <c r="G503" s="5">
        <f t="shared" si="15"/>
        <v>6.0993333333333117</v>
      </c>
      <c r="H503" s="5">
        <f>IF(D503+E503+F503&gt;Inddata!$C$31,Inddata!$C$31,D503+E503+F503)</f>
        <v>0.72053333333335035</v>
      </c>
      <c r="I503" s="5">
        <f>Inddata!$C$34</f>
        <v>0</v>
      </c>
      <c r="J503" s="5">
        <f>Inddata!$C$32+Inddata!$C$34</f>
        <v>4</v>
      </c>
      <c r="K503" s="5"/>
    </row>
    <row r="504" spans="1:11" x14ac:dyDescent="0.25">
      <c r="A504">
        <v>475</v>
      </c>
      <c r="C504" s="5">
        <f t="shared" si="16"/>
        <v>4.1079999999999783</v>
      </c>
      <c r="D504" s="5">
        <f>IF(Inddata!$C$35=0,0,IF(($D$30-C504*(1/Inddata!$C$35))&lt;0,0,($D$30-C504*(1/Inddata!$C$35))))</f>
        <v>0.71360000000001733</v>
      </c>
      <c r="E504" s="5">
        <v>0</v>
      </c>
      <c r="F504" s="5">
        <f>IF(Inddata!$C$31*Inddata!$C$35+Inddata!$C$33&gt;'Beregninger scenarie 1'!C504,0,F503+$F$27)</f>
        <v>0</v>
      </c>
      <c r="G504" s="5">
        <f t="shared" si="15"/>
        <v>6.1079999999999783</v>
      </c>
      <c r="H504" s="5">
        <f>IF(D504+E504+F504&gt;Inddata!$C$31,Inddata!$C$31,D504+E504+F504)</f>
        <v>0.71360000000001733</v>
      </c>
      <c r="I504" s="5">
        <f>Inddata!$C$34</f>
        <v>0</v>
      </c>
      <c r="J504" s="5">
        <f>Inddata!$C$32+Inddata!$C$34</f>
        <v>4</v>
      </c>
      <c r="K504" s="5"/>
    </row>
    <row r="505" spans="1:11" x14ac:dyDescent="0.25">
      <c r="A505">
        <v>476</v>
      </c>
      <c r="C505" s="5">
        <f t="shared" si="16"/>
        <v>4.1166666666666449</v>
      </c>
      <c r="D505" s="5">
        <f>IF(Inddata!$C$35=0,0,IF(($D$30-C505*(1/Inddata!$C$35))&lt;0,0,($D$30-C505*(1/Inddata!$C$35))))</f>
        <v>0.70666666666668387</v>
      </c>
      <c r="E505" s="5">
        <v>0</v>
      </c>
      <c r="F505" s="5">
        <f>IF(Inddata!$C$31*Inddata!$C$35+Inddata!$C$33&gt;'Beregninger scenarie 1'!C505,0,F504+$F$27)</f>
        <v>0</v>
      </c>
      <c r="G505" s="5">
        <f t="shared" si="15"/>
        <v>6.1166666666666449</v>
      </c>
      <c r="H505" s="5">
        <f>IF(D505+E505+F505&gt;Inddata!$C$31,Inddata!$C$31,D505+E505+F505)</f>
        <v>0.70666666666668387</v>
      </c>
      <c r="I505" s="5">
        <f>Inddata!$C$34</f>
        <v>0</v>
      </c>
      <c r="J505" s="5">
        <f>Inddata!$C$32+Inddata!$C$34</f>
        <v>4</v>
      </c>
      <c r="K505" s="5"/>
    </row>
    <row r="506" spans="1:11" x14ac:dyDescent="0.25">
      <c r="A506">
        <v>477</v>
      </c>
      <c r="C506" s="5">
        <f t="shared" si="16"/>
        <v>4.1253333333333115</v>
      </c>
      <c r="D506" s="5">
        <f>IF(Inddata!$C$35=0,0,IF(($D$30-C506*(1/Inddata!$C$35))&lt;0,0,($D$30-C506*(1/Inddata!$C$35))))</f>
        <v>0.69973333333335042</v>
      </c>
      <c r="E506" s="5">
        <v>0</v>
      </c>
      <c r="F506" s="5">
        <f>IF(Inddata!$C$31*Inddata!$C$35+Inddata!$C$33&gt;'Beregninger scenarie 1'!C506,0,F505+$F$27)</f>
        <v>0</v>
      </c>
      <c r="G506" s="5">
        <f t="shared" si="15"/>
        <v>6.1253333333333115</v>
      </c>
      <c r="H506" s="5">
        <f>IF(D506+E506+F506&gt;Inddata!$C$31,Inddata!$C$31,D506+E506+F506)</f>
        <v>0.69973333333335042</v>
      </c>
      <c r="I506" s="5">
        <f>Inddata!$C$34</f>
        <v>0</v>
      </c>
      <c r="J506" s="5">
        <f>Inddata!$C$32+Inddata!$C$34</f>
        <v>4</v>
      </c>
      <c r="K506" s="5"/>
    </row>
    <row r="507" spans="1:11" x14ac:dyDescent="0.25">
      <c r="A507">
        <v>478</v>
      </c>
      <c r="C507" s="5">
        <f t="shared" si="16"/>
        <v>4.1339999999999781</v>
      </c>
      <c r="D507" s="5">
        <f>IF(Inddata!$C$35=0,0,IF(($D$30-C507*(1/Inddata!$C$35))&lt;0,0,($D$30-C507*(1/Inddata!$C$35))))</f>
        <v>0.6928000000000174</v>
      </c>
      <c r="E507" s="5">
        <v>0</v>
      </c>
      <c r="F507" s="5">
        <f>IF(Inddata!$C$31*Inddata!$C$35+Inddata!$C$33&gt;'Beregninger scenarie 1'!C507,0,F506+$F$27)</f>
        <v>0</v>
      </c>
      <c r="G507" s="5">
        <f t="shared" si="15"/>
        <v>6.1339999999999781</v>
      </c>
      <c r="H507" s="5">
        <f>IF(D507+E507+F507&gt;Inddata!$C$31,Inddata!$C$31,D507+E507+F507)</f>
        <v>0.6928000000000174</v>
      </c>
      <c r="I507" s="5">
        <f>Inddata!$C$34</f>
        <v>0</v>
      </c>
      <c r="J507" s="5">
        <f>Inddata!$C$32+Inddata!$C$34</f>
        <v>4</v>
      </c>
      <c r="K507" s="5"/>
    </row>
    <row r="508" spans="1:11" x14ac:dyDescent="0.25">
      <c r="A508">
        <v>479</v>
      </c>
      <c r="C508" s="5">
        <f t="shared" si="16"/>
        <v>4.1426666666666447</v>
      </c>
      <c r="D508" s="5">
        <f>IF(Inddata!$C$35=0,0,IF(($D$30-C508*(1/Inddata!$C$35))&lt;0,0,($D$30-C508*(1/Inddata!$C$35))))</f>
        <v>0.68586666666668394</v>
      </c>
      <c r="E508" s="5">
        <v>0</v>
      </c>
      <c r="F508" s="5">
        <f>IF(Inddata!$C$31*Inddata!$C$35+Inddata!$C$33&gt;'Beregninger scenarie 1'!C508,0,F507+$F$27)</f>
        <v>0</v>
      </c>
      <c r="G508" s="5">
        <f t="shared" si="15"/>
        <v>6.1426666666666447</v>
      </c>
      <c r="H508" s="5">
        <f>IF(D508+E508+F508&gt;Inddata!$C$31,Inddata!$C$31,D508+E508+F508)</f>
        <v>0.68586666666668394</v>
      </c>
      <c r="I508" s="5">
        <f>Inddata!$C$34</f>
        <v>0</v>
      </c>
      <c r="J508" s="5">
        <f>Inddata!$C$32+Inddata!$C$34</f>
        <v>4</v>
      </c>
      <c r="K508" s="5"/>
    </row>
    <row r="509" spans="1:11" x14ac:dyDescent="0.25">
      <c r="A509">
        <v>480</v>
      </c>
      <c r="C509" s="5">
        <f t="shared" si="16"/>
        <v>4.1513333333333113</v>
      </c>
      <c r="D509" s="5">
        <f>IF(Inddata!$C$35=0,0,IF(($D$30-C509*(1/Inddata!$C$35))&lt;0,0,($D$30-C509*(1/Inddata!$C$35))))</f>
        <v>0.67893333333335093</v>
      </c>
      <c r="E509" s="5">
        <v>0</v>
      </c>
      <c r="F509" s="5">
        <f>IF(Inddata!$C$31*Inddata!$C$35+Inddata!$C$33&gt;'Beregninger scenarie 1'!C509,0,F508+$F$27)</f>
        <v>0</v>
      </c>
      <c r="G509" s="5">
        <f t="shared" si="15"/>
        <v>6.1513333333333113</v>
      </c>
      <c r="H509" s="5">
        <f>IF(D509+E509+F509&gt;Inddata!$C$31,Inddata!$C$31,D509+E509+F509)</f>
        <v>0.67893333333335093</v>
      </c>
      <c r="I509" s="5">
        <f>Inddata!$C$34</f>
        <v>0</v>
      </c>
      <c r="J509" s="5">
        <f>Inddata!$C$32+Inddata!$C$34</f>
        <v>4</v>
      </c>
      <c r="K509" s="5"/>
    </row>
    <row r="510" spans="1:11" x14ac:dyDescent="0.25">
      <c r="A510">
        <v>481</v>
      </c>
      <c r="C510" s="5">
        <f t="shared" si="16"/>
        <v>4.1599999999999779</v>
      </c>
      <c r="D510" s="5">
        <f>IF(Inddata!$C$35=0,0,IF(($D$30-C510*(1/Inddata!$C$35))&lt;0,0,($D$30-C510*(1/Inddata!$C$35))))</f>
        <v>0.67200000000001747</v>
      </c>
      <c r="E510" s="5">
        <v>0</v>
      </c>
      <c r="F510" s="5">
        <f>IF(Inddata!$C$31*Inddata!$C$35+Inddata!$C$33&gt;'Beregninger scenarie 1'!C510,0,F509+$F$27)</f>
        <v>0</v>
      </c>
      <c r="G510" s="5">
        <f t="shared" si="15"/>
        <v>6.1599999999999779</v>
      </c>
      <c r="H510" s="5">
        <f>IF(D510+E510+F510&gt;Inddata!$C$31,Inddata!$C$31,D510+E510+F510)</f>
        <v>0.67200000000001747</v>
      </c>
      <c r="I510" s="5">
        <f>Inddata!$C$34</f>
        <v>0</v>
      </c>
      <c r="J510" s="5">
        <f>Inddata!$C$32+Inddata!$C$34</f>
        <v>4</v>
      </c>
      <c r="K510" s="5"/>
    </row>
    <row r="511" spans="1:11" x14ac:dyDescent="0.25">
      <c r="A511">
        <v>482</v>
      </c>
      <c r="C511" s="5">
        <f t="shared" si="16"/>
        <v>4.1686666666666445</v>
      </c>
      <c r="D511" s="5">
        <f>IF(Inddata!$C$35=0,0,IF(($D$30-C511*(1/Inddata!$C$35))&lt;0,0,($D$30-C511*(1/Inddata!$C$35))))</f>
        <v>0.66506666666668401</v>
      </c>
      <c r="E511" s="5">
        <v>0</v>
      </c>
      <c r="F511" s="5">
        <f>IF(Inddata!$C$31*Inddata!$C$35+Inddata!$C$33&gt;'Beregninger scenarie 1'!C511,0,F510+$F$27)</f>
        <v>0</v>
      </c>
      <c r="G511" s="5">
        <f t="shared" si="15"/>
        <v>6.1686666666666445</v>
      </c>
      <c r="H511" s="5">
        <f>IF(D511+E511+F511&gt;Inddata!$C$31,Inddata!$C$31,D511+E511+F511)</f>
        <v>0.66506666666668401</v>
      </c>
      <c r="I511" s="5">
        <f>Inddata!$C$34</f>
        <v>0</v>
      </c>
      <c r="J511" s="5">
        <f>Inddata!$C$32+Inddata!$C$34</f>
        <v>4</v>
      </c>
      <c r="K511" s="5"/>
    </row>
    <row r="512" spans="1:11" x14ac:dyDescent="0.25">
      <c r="A512">
        <v>483</v>
      </c>
      <c r="C512" s="5">
        <f t="shared" si="16"/>
        <v>4.1773333333333111</v>
      </c>
      <c r="D512" s="5">
        <f>IF(Inddata!$C$35=0,0,IF(($D$30-C512*(1/Inddata!$C$35))&lt;0,0,($D$30-C512*(1/Inddata!$C$35))))</f>
        <v>0.658133333333351</v>
      </c>
      <c r="E512" s="5">
        <v>0</v>
      </c>
      <c r="F512" s="5">
        <f>IF(Inddata!$C$31*Inddata!$C$35+Inddata!$C$33&gt;'Beregninger scenarie 1'!C512,0,F511+$F$27)</f>
        <v>0</v>
      </c>
      <c r="G512" s="5">
        <f t="shared" si="15"/>
        <v>6.1773333333333111</v>
      </c>
      <c r="H512" s="5">
        <f>IF(D512+E512+F512&gt;Inddata!$C$31,Inddata!$C$31,D512+E512+F512)</f>
        <v>0.658133333333351</v>
      </c>
      <c r="I512" s="5">
        <f>Inddata!$C$34</f>
        <v>0</v>
      </c>
      <c r="J512" s="5">
        <f>Inddata!$C$32+Inddata!$C$34</f>
        <v>4</v>
      </c>
      <c r="K512" s="5"/>
    </row>
    <row r="513" spans="1:11" x14ac:dyDescent="0.25">
      <c r="A513">
        <v>484</v>
      </c>
      <c r="C513" s="5">
        <f t="shared" si="16"/>
        <v>4.1859999999999777</v>
      </c>
      <c r="D513" s="5">
        <f>IF(Inddata!$C$35=0,0,IF(($D$30-C513*(1/Inddata!$C$35))&lt;0,0,($D$30-C513*(1/Inddata!$C$35))))</f>
        <v>0.65120000000001754</v>
      </c>
      <c r="E513" s="5">
        <v>0</v>
      </c>
      <c r="F513" s="5">
        <f>IF(Inddata!$C$31*Inddata!$C$35+Inddata!$C$33&gt;'Beregninger scenarie 1'!C513,0,F512+$F$27)</f>
        <v>0</v>
      </c>
      <c r="G513" s="5">
        <f t="shared" si="15"/>
        <v>6.1859999999999777</v>
      </c>
      <c r="H513" s="5">
        <f>IF(D513+E513+F513&gt;Inddata!$C$31,Inddata!$C$31,D513+E513+F513)</f>
        <v>0.65120000000001754</v>
      </c>
      <c r="I513" s="5">
        <f>Inddata!$C$34</f>
        <v>0</v>
      </c>
      <c r="J513" s="5">
        <f>Inddata!$C$32+Inddata!$C$34</f>
        <v>4</v>
      </c>
      <c r="K513" s="5"/>
    </row>
    <row r="514" spans="1:11" x14ac:dyDescent="0.25">
      <c r="A514">
        <v>485</v>
      </c>
      <c r="C514" s="5">
        <f t="shared" si="16"/>
        <v>4.1946666666666443</v>
      </c>
      <c r="D514" s="5">
        <f>IF(Inddata!$C$35=0,0,IF(($D$30-C514*(1/Inddata!$C$35))&lt;0,0,($D$30-C514*(1/Inddata!$C$35))))</f>
        <v>0.64426666666668453</v>
      </c>
      <c r="E514" s="5">
        <v>0</v>
      </c>
      <c r="F514" s="5">
        <f>IF(Inddata!$C$31*Inddata!$C$35+Inddata!$C$33&gt;'Beregninger scenarie 1'!C514,0,F513+$F$27)</f>
        <v>0</v>
      </c>
      <c r="G514" s="5">
        <f t="shared" si="15"/>
        <v>6.1946666666666443</v>
      </c>
      <c r="H514" s="5">
        <f>IF(D514+E514+F514&gt;Inddata!$C$31,Inddata!$C$31,D514+E514+F514)</f>
        <v>0.64426666666668453</v>
      </c>
      <c r="I514" s="5">
        <f>Inddata!$C$34</f>
        <v>0</v>
      </c>
      <c r="J514" s="5">
        <f>Inddata!$C$32+Inddata!$C$34</f>
        <v>4</v>
      </c>
      <c r="K514" s="5"/>
    </row>
    <row r="515" spans="1:11" x14ac:dyDescent="0.25">
      <c r="A515">
        <v>486</v>
      </c>
      <c r="C515" s="5">
        <f t="shared" si="16"/>
        <v>4.2033333333333109</v>
      </c>
      <c r="D515" s="5">
        <f>IF(Inddata!$C$35=0,0,IF(($D$30-C515*(1/Inddata!$C$35))&lt;0,0,($D$30-C515*(1/Inddata!$C$35))))</f>
        <v>0.63733333333335107</v>
      </c>
      <c r="E515" s="5">
        <v>0</v>
      </c>
      <c r="F515" s="5">
        <f>IF(Inddata!$C$31*Inddata!$C$35+Inddata!$C$33&gt;'Beregninger scenarie 1'!C515,0,F514+$F$27)</f>
        <v>0</v>
      </c>
      <c r="G515" s="5">
        <f t="shared" si="15"/>
        <v>6.2033333333333109</v>
      </c>
      <c r="H515" s="5">
        <f>IF(D515+E515+F515&gt;Inddata!$C$31,Inddata!$C$31,D515+E515+F515)</f>
        <v>0.63733333333335107</v>
      </c>
      <c r="I515" s="5">
        <f>Inddata!$C$34</f>
        <v>0</v>
      </c>
      <c r="J515" s="5">
        <f>Inddata!$C$32+Inddata!$C$34</f>
        <v>4</v>
      </c>
      <c r="K515" s="5"/>
    </row>
    <row r="516" spans="1:11" x14ac:dyDescent="0.25">
      <c r="A516">
        <v>487</v>
      </c>
      <c r="C516" s="5">
        <f t="shared" si="16"/>
        <v>4.2119999999999775</v>
      </c>
      <c r="D516" s="5">
        <f>IF(Inddata!$C$35=0,0,IF(($D$30-C516*(1/Inddata!$C$35))&lt;0,0,($D$30-C516*(1/Inddata!$C$35))))</f>
        <v>0.63040000000001761</v>
      </c>
      <c r="E516" s="5">
        <v>0</v>
      </c>
      <c r="F516" s="5">
        <f>IF(Inddata!$C$31*Inddata!$C$35+Inddata!$C$33&gt;'Beregninger scenarie 1'!C516,0,F515+$F$27)</f>
        <v>0</v>
      </c>
      <c r="G516" s="5">
        <f t="shared" si="15"/>
        <v>6.2119999999999775</v>
      </c>
      <c r="H516" s="5">
        <f>IF(D516+E516+F516&gt;Inddata!$C$31,Inddata!$C$31,D516+E516+F516)</f>
        <v>0.63040000000001761</v>
      </c>
      <c r="I516" s="5">
        <f>Inddata!$C$34</f>
        <v>0</v>
      </c>
      <c r="J516" s="5">
        <f>Inddata!$C$32+Inddata!$C$34</f>
        <v>4</v>
      </c>
      <c r="K516" s="5"/>
    </row>
    <row r="517" spans="1:11" x14ac:dyDescent="0.25">
      <c r="A517">
        <v>488</v>
      </c>
      <c r="C517" s="5">
        <f t="shared" si="16"/>
        <v>4.2206666666666441</v>
      </c>
      <c r="D517" s="5">
        <f>IF(Inddata!$C$35=0,0,IF(($D$30-C517*(1/Inddata!$C$35))&lt;0,0,($D$30-C517*(1/Inddata!$C$35))))</f>
        <v>0.6234666666666846</v>
      </c>
      <c r="E517" s="5">
        <v>0</v>
      </c>
      <c r="F517" s="5">
        <f>IF(Inddata!$C$31*Inddata!$C$35+Inddata!$C$33&gt;'Beregninger scenarie 1'!C517,0,F516+$F$27)</f>
        <v>0</v>
      </c>
      <c r="G517" s="5">
        <f t="shared" si="15"/>
        <v>6.2206666666666441</v>
      </c>
      <c r="H517" s="5">
        <f>IF(D517+E517+F517&gt;Inddata!$C$31,Inddata!$C$31,D517+E517+F517)</f>
        <v>0.6234666666666846</v>
      </c>
      <c r="I517" s="5">
        <f>Inddata!$C$34</f>
        <v>0</v>
      </c>
      <c r="J517" s="5">
        <f>Inddata!$C$32+Inddata!$C$34</f>
        <v>4</v>
      </c>
      <c r="K517" s="5"/>
    </row>
    <row r="518" spans="1:11" x14ac:dyDescent="0.25">
      <c r="A518">
        <v>489</v>
      </c>
      <c r="C518" s="5">
        <f t="shared" si="16"/>
        <v>4.2293333333333107</v>
      </c>
      <c r="D518" s="5">
        <f>IF(Inddata!$C$35=0,0,IF(($D$30-C518*(1/Inddata!$C$35))&lt;0,0,($D$30-C518*(1/Inddata!$C$35))))</f>
        <v>0.61653333333335114</v>
      </c>
      <c r="E518" s="5">
        <v>0</v>
      </c>
      <c r="F518" s="5">
        <f>IF(Inddata!$C$31*Inddata!$C$35+Inddata!$C$33&gt;'Beregninger scenarie 1'!C518,0,F517+$F$27)</f>
        <v>0</v>
      </c>
      <c r="G518" s="5">
        <f t="shared" si="15"/>
        <v>6.2293333333333107</v>
      </c>
      <c r="H518" s="5">
        <f>IF(D518+E518+F518&gt;Inddata!$C$31,Inddata!$C$31,D518+E518+F518)</f>
        <v>0.61653333333335114</v>
      </c>
      <c r="I518" s="5">
        <f>Inddata!$C$34</f>
        <v>0</v>
      </c>
      <c r="J518" s="5">
        <f>Inddata!$C$32+Inddata!$C$34</f>
        <v>4</v>
      </c>
      <c r="K518" s="5"/>
    </row>
    <row r="519" spans="1:11" x14ac:dyDescent="0.25">
      <c r="A519">
        <v>490</v>
      </c>
      <c r="C519" s="5">
        <f t="shared" si="16"/>
        <v>4.2379999999999773</v>
      </c>
      <c r="D519" s="5">
        <f>IF(Inddata!$C$35=0,0,IF(($D$30-C519*(1/Inddata!$C$35))&lt;0,0,($D$30-C519*(1/Inddata!$C$35))))</f>
        <v>0.60960000000001813</v>
      </c>
      <c r="E519" s="5">
        <v>0</v>
      </c>
      <c r="F519" s="5">
        <f>IF(Inddata!$C$31*Inddata!$C$35+Inddata!$C$33&gt;'Beregninger scenarie 1'!C519,0,F518+$F$27)</f>
        <v>0</v>
      </c>
      <c r="G519" s="5">
        <f t="shared" si="15"/>
        <v>6.2379999999999773</v>
      </c>
      <c r="H519" s="5">
        <f>IF(D519+E519+F519&gt;Inddata!$C$31,Inddata!$C$31,D519+E519+F519)</f>
        <v>0.60960000000001813</v>
      </c>
      <c r="I519" s="5">
        <f>Inddata!$C$34</f>
        <v>0</v>
      </c>
      <c r="J519" s="5">
        <f>Inddata!$C$32+Inddata!$C$34</f>
        <v>4</v>
      </c>
      <c r="K519" s="5"/>
    </row>
    <row r="520" spans="1:11" x14ac:dyDescent="0.25">
      <c r="A520">
        <v>491</v>
      </c>
      <c r="C520" s="5">
        <f t="shared" si="16"/>
        <v>4.2466666666666439</v>
      </c>
      <c r="D520" s="5">
        <f>IF(Inddata!$C$35=0,0,IF(($D$30-C520*(1/Inddata!$C$35))&lt;0,0,($D$30-C520*(1/Inddata!$C$35))))</f>
        <v>0.60266666666668467</v>
      </c>
      <c r="E520" s="5">
        <v>0</v>
      </c>
      <c r="F520" s="5">
        <f>IF(Inddata!$C$31*Inddata!$C$35+Inddata!$C$33&gt;'Beregninger scenarie 1'!C520,0,F519+$F$27)</f>
        <v>0</v>
      </c>
      <c r="G520" s="5">
        <f t="shared" si="15"/>
        <v>6.2466666666666439</v>
      </c>
      <c r="H520" s="5">
        <f>IF(D520+E520+F520&gt;Inddata!$C$31,Inddata!$C$31,D520+E520+F520)</f>
        <v>0.60266666666668467</v>
      </c>
      <c r="I520" s="5">
        <f>Inddata!$C$34</f>
        <v>0</v>
      </c>
      <c r="J520" s="5">
        <f>Inddata!$C$32+Inddata!$C$34</f>
        <v>4</v>
      </c>
      <c r="K520" s="5"/>
    </row>
    <row r="521" spans="1:11" x14ac:dyDescent="0.25">
      <c r="A521">
        <v>492</v>
      </c>
      <c r="C521" s="5">
        <f t="shared" si="16"/>
        <v>4.2553333333333105</v>
      </c>
      <c r="D521" s="5">
        <f>IF(Inddata!$C$35=0,0,IF(($D$30-C521*(1/Inddata!$C$35))&lt;0,0,($D$30-C521*(1/Inddata!$C$35))))</f>
        <v>0.59573333333335121</v>
      </c>
      <c r="E521" s="5">
        <v>0</v>
      </c>
      <c r="F521" s="5">
        <f>IF(Inddata!$C$31*Inddata!$C$35+Inddata!$C$33&gt;'Beregninger scenarie 1'!C521,0,F520+$F$27)</f>
        <v>0</v>
      </c>
      <c r="G521" s="5">
        <f t="shared" si="15"/>
        <v>6.2553333333333105</v>
      </c>
      <c r="H521" s="5">
        <f>IF(D521+E521+F521&gt;Inddata!$C$31,Inddata!$C$31,D521+E521+F521)</f>
        <v>0.59573333333335121</v>
      </c>
      <c r="I521" s="5">
        <f>Inddata!$C$34</f>
        <v>0</v>
      </c>
      <c r="J521" s="5">
        <f>Inddata!$C$32+Inddata!$C$34</f>
        <v>4</v>
      </c>
      <c r="K521" s="5"/>
    </row>
    <row r="522" spans="1:11" x14ac:dyDescent="0.25">
      <c r="A522">
        <v>493</v>
      </c>
      <c r="C522" s="5">
        <f t="shared" si="16"/>
        <v>4.2639999999999771</v>
      </c>
      <c r="D522" s="5">
        <f>IF(Inddata!$C$35=0,0,IF(($D$30-C522*(1/Inddata!$C$35))&lt;0,0,($D$30-C522*(1/Inddata!$C$35))))</f>
        <v>0.5888000000000182</v>
      </c>
      <c r="E522" s="5">
        <v>0</v>
      </c>
      <c r="F522" s="5">
        <f>IF(Inddata!$C$31*Inddata!$C$35+Inddata!$C$33&gt;'Beregninger scenarie 1'!C522,0,F521+$F$27)</f>
        <v>0</v>
      </c>
      <c r="G522" s="5">
        <f t="shared" si="15"/>
        <v>6.2639999999999771</v>
      </c>
      <c r="H522" s="5">
        <f>IF(D522+E522+F522&gt;Inddata!$C$31,Inddata!$C$31,D522+E522+F522)</f>
        <v>0.5888000000000182</v>
      </c>
      <c r="I522" s="5">
        <f>Inddata!$C$34</f>
        <v>0</v>
      </c>
      <c r="J522" s="5">
        <f>Inddata!$C$32+Inddata!$C$34</f>
        <v>4</v>
      </c>
      <c r="K522" s="5"/>
    </row>
    <row r="523" spans="1:11" x14ac:dyDescent="0.25">
      <c r="A523">
        <v>494</v>
      </c>
      <c r="C523" s="5">
        <f t="shared" si="16"/>
        <v>4.2726666666666437</v>
      </c>
      <c r="D523" s="5">
        <f>IF(Inddata!$C$35=0,0,IF(($D$30-C523*(1/Inddata!$C$35))&lt;0,0,($D$30-C523*(1/Inddata!$C$35))))</f>
        <v>0.58186666666668474</v>
      </c>
      <c r="E523" s="5">
        <v>0</v>
      </c>
      <c r="F523" s="5">
        <f>IF(Inddata!$C$31*Inddata!$C$35+Inddata!$C$33&gt;'Beregninger scenarie 1'!C523,0,F522+$F$27)</f>
        <v>0</v>
      </c>
      <c r="G523" s="5">
        <f t="shared" si="15"/>
        <v>6.2726666666666437</v>
      </c>
      <c r="H523" s="5">
        <f>IF(D523+E523+F523&gt;Inddata!$C$31,Inddata!$C$31,D523+E523+F523)</f>
        <v>0.58186666666668474</v>
      </c>
      <c r="I523" s="5">
        <f>Inddata!$C$34</f>
        <v>0</v>
      </c>
      <c r="J523" s="5">
        <f>Inddata!$C$32+Inddata!$C$34</f>
        <v>4</v>
      </c>
      <c r="K523" s="5"/>
    </row>
    <row r="524" spans="1:11" x14ac:dyDescent="0.25">
      <c r="A524">
        <v>495</v>
      </c>
      <c r="C524" s="5">
        <f t="shared" si="16"/>
        <v>4.2813333333333103</v>
      </c>
      <c r="D524" s="5">
        <f>IF(Inddata!$C$35=0,0,IF(($D$30-C524*(1/Inddata!$C$35))&lt;0,0,($D$30-C524*(1/Inddata!$C$35))))</f>
        <v>0.57493333333335173</v>
      </c>
      <c r="E524" s="5">
        <v>0</v>
      </c>
      <c r="F524" s="5">
        <f>IF(Inddata!$C$31*Inddata!$C$35+Inddata!$C$33&gt;'Beregninger scenarie 1'!C524,0,F523+$F$27)</f>
        <v>0</v>
      </c>
      <c r="G524" s="5">
        <f t="shared" si="15"/>
        <v>6.2813333333333103</v>
      </c>
      <c r="H524" s="5">
        <f>IF(D524+E524+F524&gt;Inddata!$C$31,Inddata!$C$31,D524+E524+F524)</f>
        <v>0.57493333333335173</v>
      </c>
      <c r="I524" s="5">
        <f>Inddata!$C$34</f>
        <v>0</v>
      </c>
      <c r="J524" s="5">
        <f>Inddata!$C$32+Inddata!$C$34</f>
        <v>4</v>
      </c>
      <c r="K524" s="5"/>
    </row>
    <row r="525" spans="1:11" x14ac:dyDescent="0.25">
      <c r="A525">
        <v>496</v>
      </c>
      <c r="C525" s="5">
        <f t="shared" si="16"/>
        <v>4.2899999999999769</v>
      </c>
      <c r="D525" s="5">
        <f>IF(Inddata!$C$35=0,0,IF(($D$30-C525*(1/Inddata!$C$35))&lt;0,0,($D$30-C525*(1/Inddata!$C$35))))</f>
        <v>0.56800000000001827</v>
      </c>
      <c r="E525" s="5">
        <v>0</v>
      </c>
      <c r="F525" s="5">
        <f>IF(Inddata!$C$31*Inddata!$C$35+Inddata!$C$33&gt;'Beregninger scenarie 1'!C525,0,F524+$F$27)</f>
        <v>0</v>
      </c>
      <c r="G525" s="5">
        <f t="shared" si="15"/>
        <v>6.2899999999999769</v>
      </c>
      <c r="H525" s="5">
        <f>IF(D525+E525+F525&gt;Inddata!$C$31,Inddata!$C$31,D525+E525+F525)</f>
        <v>0.56800000000001827</v>
      </c>
      <c r="I525" s="5">
        <f>Inddata!$C$34</f>
        <v>0</v>
      </c>
      <c r="J525" s="5">
        <f>Inddata!$C$32+Inddata!$C$34</f>
        <v>4</v>
      </c>
      <c r="K525" s="5"/>
    </row>
    <row r="526" spans="1:11" x14ac:dyDescent="0.25">
      <c r="A526">
        <v>497</v>
      </c>
      <c r="C526" s="5">
        <f t="shared" si="16"/>
        <v>4.2986666666666435</v>
      </c>
      <c r="D526" s="5">
        <f>IF(Inddata!$C$35=0,0,IF(($D$30-C526*(1/Inddata!$C$35))&lt;0,0,($D$30-C526*(1/Inddata!$C$35))))</f>
        <v>0.56106666666668481</v>
      </c>
      <c r="E526" s="5">
        <v>0</v>
      </c>
      <c r="F526" s="5">
        <f>IF(Inddata!$C$31*Inddata!$C$35+Inddata!$C$33&gt;'Beregninger scenarie 1'!C526,0,F525+$F$27)</f>
        <v>0</v>
      </c>
      <c r="G526" s="5">
        <f t="shared" si="15"/>
        <v>6.2986666666666435</v>
      </c>
      <c r="H526" s="5">
        <f>IF(D526+E526+F526&gt;Inddata!$C$31,Inddata!$C$31,D526+E526+F526)</f>
        <v>0.56106666666668481</v>
      </c>
      <c r="I526" s="5">
        <f>Inddata!$C$34</f>
        <v>0</v>
      </c>
      <c r="J526" s="5">
        <f>Inddata!$C$32+Inddata!$C$34</f>
        <v>4</v>
      </c>
      <c r="K526" s="5"/>
    </row>
    <row r="527" spans="1:11" x14ac:dyDescent="0.25">
      <c r="A527">
        <v>498</v>
      </c>
      <c r="C527" s="5">
        <f t="shared" si="16"/>
        <v>4.3073333333333101</v>
      </c>
      <c r="D527" s="5">
        <f>IF(Inddata!$C$35=0,0,IF(($D$30-C527*(1/Inddata!$C$35))&lt;0,0,($D$30-C527*(1/Inddata!$C$35))))</f>
        <v>0.5541333333333518</v>
      </c>
      <c r="E527" s="5">
        <v>0</v>
      </c>
      <c r="F527" s="5">
        <f>IF(Inddata!$C$31*Inddata!$C$35+Inddata!$C$33&gt;'Beregninger scenarie 1'!C527,0,F526+$F$27)</f>
        <v>0</v>
      </c>
      <c r="G527" s="5">
        <f t="shared" si="15"/>
        <v>6.3073333333333101</v>
      </c>
      <c r="H527" s="5">
        <f>IF(D527+E527+F527&gt;Inddata!$C$31,Inddata!$C$31,D527+E527+F527)</f>
        <v>0.5541333333333518</v>
      </c>
      <c r="I527" s="5">
        <f>Inddata!$C$34</f>
        <v>0</v>
      </c>
      <c r="J527" s="5">
        <f>Inddata!$C$32+Inddata!$C$34</f>
        <v>4</v>
      </c>
      <c r="K527" s="5"/>
    </row>
    <row r="528" spans="1:11" x14ac:dyDescent="0.25">
      <c r="A528">
        <v>499</v>
      </c>
      <c r="C528" s="5">
        <f t="shared" si="16"/>
        <v>4.3159999999999767</v>
      </c>
      <c r="D528" s="5">
        <f>IF(Inddata!$C$35=0,0,IF(($D$30-C528*(1/Inddata!$C$35))&lt;0,0,($D$30-C528*(1/Inddata!$C$35))))</f>
        <v>0.54720000000001834</v>
      </c>
      <c r="E528" s="5">
        <v>0</v>
      </c>
      <c r="F528" s="5">
        <f>IF(Inddata!$C$31*Inddata!$C$35+Inddata!$C$33&gt;'Beregninger scenarie 1'!C528,0,F527+$F$27)</f>
        <v>0</v>
      </c>
      <c r="G528" s="5">
        <f t="shared" si="15"/>
        <v>6.3159999999999767</v>
      </c>
      <c r="H528" s="5">
        <f>IF(D528+E528+F528&gt;Inddata!$C$31,Inddata!$C$31,D528+E528+F528)</f>
        <v>0.54720000000001834</v>
      </c>
      <c r="I528" s="5">
        <f>Inddata!$C$34</f>
        <v>0</v>
      </c>
      <c r="J528" s="5">
        <f>Inddata!$C$32+Inddata!$C$34</f>
        <v>4</v>
      </c>
      <c r="K528" s="5"/>
    </row>
    <row r="529" spans="1:11" x14ac:dyDescent="0.25">
      <c r="A529">
        <v>500</v>
      </c>
      <c r="C529" s="5">
        <f t="shared" si="16"/>
        <v>4.3246666666666433</v>
      </c>
      <c r="D529" s="5">
        <f>IF(Inddata!$C$35=0,0,IF(($D$30-C529*(1/Inddata!$C$35))&lt;0,0,($D$30-C529*(1/Inddata!$C$35))))</f>
        <v>0.54026666666668532</v>
      </c>
      <c r="E529" s="5">
        <v>0</v>
      </c>
      <c r="F529" s="5">
        <f>IF(Inddata!$C$31*Inddata!$C$35+Inddata!$C$33&gt;'Beregninger scenarie 1'!C529,0,F528+$F$27)</f>
        <v>0</v>
      </c>
      <c r="G529" s="5">
        <f t="shared" si="15"/>
        <v>6.3246666666666433</v>
      </c>
      <c r="H529" s="5">
        <f>IF(D529+E529+F529&gt;Inddata!$C$31,Inddata!$C$31,D529+E529+F529)</f>
        <v>0.54026666666668532</v>
      </c>
      <c r="I529" s="5">
        <f>Inddata!$C$34</f>
        <v>0</v>
      </c>
      <c r="J529" s="5">
        <f>Inddata!$C$32+Inddata!$C$34</f>
        <v>4</v>
      </c>
      <c r="K529" s="5"/>
    </row>
    <row r="530" spans="1:11" x14ac:dyDescent="0.25">
      <c r="A530">
        <v>501</v>
      </c>
      <c r="C530" s="5">
        <f t="shared" si="16"/>
        <v>4.3333333333333099</v>
      </c>
      <c r="D530" s="5">
        <f>IF(Inddata!$C$35=0,0,IF(($D$30-C530*(1/Inddata!$C$35))&lt;0,0,($D$30-C530*(1/Inddata!$C$35))))</f>
        <v>0.53333333333335187</v>
      </c>
      <c r="E530" s="5">
        <v>0</v>
      </c>
      <c r="F530" s="5">
        <f>IF(Inddata!$C$31*Inddata!$C$35+Inddata!$C$33&gt;'Beregninger scenarie 1'!C530,0,F529+$F$27)</f>
        <v>0</v>
      </c>
      <c r="G530" s="5">
        <f t="shared" si="15"/>
        <v>6.3333333333333099</v>
      </c>
      <c r="H530" s="5">
        <f>IF(D530+E530+F530&gt;Inddata!$C$31,Inddata!$C$31,D530+E530+F530)</f>
        <v>0.53333333333335187</v>
      </c>
      <c r="I530" s="5">
        <f>Inddata!$C$34</f>
        <v>0</v>
      </c>
      <c r="J530" s="5">
        <f>Inddata!$C$32+Inddata!$C$34</f>
        <v>4</v>
      </c>
      <c r="K530" s="5"/>
    </row>
    <row r="531" spans="1:11" x14ac:dyDescent="0.25">
      <c r="A531">
        <v>502</v>
      </c>
      <c r="C531" s="5">
        <f t="shared" si="16"/>
        <v>4.3419999999999765</v>
      </c>
      <c r="D531" s="5">
        <f>IF(Inddata!$C$35=0,0,IF(($D$30-C531*(1/Inddata!$C$35))&lt;0,0,($D$30-C531*(1/Inddata!$C$35))))</f>
        <v>0.52640000000001841</v>
      </c>
      <c r="E531" s="5">
        <v>0</v>
      </c>
      <c r="F531" s="5">
        <f>IF(Inddata!$C$31*Inddata!$C$35+Inddata!$C$33&gt;'Beregninger scenarie 1'!C531,0,F530+$F$27)</f>
        <v>0</v>
      </c>
      <c r="G531" s="5">
        <f t="shared" si="15"/>
        <v>6.3419999999999765</v>
      </c>
      <c r="H531" s="5">
        <f>IF(D531+E531+F531&gt;Inddata!$C$31,Inddata!$C$31,D531+E531+F531)</f>
        <v>0.52640000000001841</v>
      </c>
      <c r="I531" s="5">
        <f>Inddata!$C$34</f>
        <v>0</v>
      </c>
      <c r="J531" s="5">
        <f>Inddata!$C$32+Inddata!$C$34</f>
        <v>4</v>
      </c>
      <c r="K531" s="5"/>
    </row>
    <row r="532" spans="1:11" x14ac:dyDescent="0.25">
      <c r="A532">
        <v>503</v>
      </c>
      <c r="C532" s="5">
        <f t="shared" si="16"/>
        <v>4.3506666666666431</v>
      </c>
      <c r="D532" s="5">
        <f>IF(Inddata!$C$35=0,0,IF(($D$30-C532*(1/Inddata!$C$35))&lt;0,0,($D$30-C532*(1/Inddata!$C$35))))</f>
        <v>0.51946666666668539</v>
      </c>
      <c r="E532" s="5">
        <v>0</v>
      </c>
      <c r="F532" s="5">
        <f>IF(Inddata!$C$31*Inddata!$C$35+Inddata!$C$33&gt;'Beregninger scenarie 1'!C532,0,F531+$F$27)</f>
        <v>0</v>
      </c>
      <c r="G532" s="5">
        <f t="shared" si="15"/>
        <v>6.3506666666666431</v>
      </c>
      <c r="H532" s="5">
        <f>IF(D532+E532+F532&gt;Inddata!$C$31,Inddata!$C$31,D532+E532+F532)</f>
        <v>0.51946666666668539</v>
      </c>
      <c r="I532" s="5">
        <f>Inddata!$C$34</f>
        <v>0</v>
      </c>
      <c r="J532" s="5">
        <f>Inddata!$C$32+Inddata!$C$34</f>
        <v>4</v>
      </c>
      <c r="K532" s="5"/>
    </row>
    <row r="533" spans="1:11" x14ac:dyDescent="0.25">
      <c r="A533">
        <v>504</v>
      </c>
      <c r="C533" s="5">
        <f t="shared" si="16"/>
        <v>4.3593333333333097</v>
      </c>
      <c r="D533" s="5">
        <f>IF(Inddata!$C$35=0,0,IF(($D$30-C533*(1/Inddata!$C$35))&lt;0,0,($D$30-C533*(1/Inddata!$C$35))))</f>
        <v>0.51253333333335194</v>
      </c>
      <c r="E533" s="5">
        <v>0</v>
      </c>
      <c r="F533" s="5">
        <f>IF(Inddata!$C$31*Inddata!$C$35+Inddata!$C$33&gt;'Beregninger scenarie 1'!C533,0,F532+$F$27)</f>
        <v>0</v>
      </c>
      <c r="G533" s="5">
        <f t="shared" si="15"/>
        <v>6.3593333333333097</v>
      </c>
      <c r="H533" s="5">
        <f>IF(D533+E533+F533&gt;Inddata!$C$31,Inddata!$C$31,D533+E533+F533)</f>
        <v>0.51253333333335194</v>
      </c>
      <c r="I533" s="5">
        <f>Inddata!$C$34</f>
        <v>0</v>
      </c>
      <c r="J533" s="5">
        <f>Inddata!$C$32+Inddata!$C$34</f>
        <v>4</v>
      </c>
      <c r="K533" s="5"/>
    </row>
    <row r="534" spans="1:11" x14ac:dyDescent="0.25">
      <c r="A534">
        <v>505</v>
      </c>
      <c r="C534" s="5">
        <f t="shared" si="16"/>
        <v>4.3679999999999763</v>
      </c>
      <c r="D534" s="5">
        <f>IF(Inddata!$C$35=0,0,IF(($D$30-C534*(1/Inddata!$C$35))&lt;0,0,($D$30-C534*(1/Inddata!$C$35))))</f>
        <v>0.50560000000001892</v>
      </c>
      <c r="E534" s="5">
        <v>0</v>
      </c>
      <c r="F534" s="5">
        <f>IF(Inddata!$C$31*Inddata!$C$35+Inddata!$C$33&gt;'Beregninger scenarie 1'!C534,0,F533+$F$27)</f>
        <v>0</v>
      </c>
      <c r="G534" s="5">
        <f t="shared" si="15"/>
        <v>6.3679999999999763</v>
      </c>
      <c r="H534" s="5">
        <f>IF(D534+E534+F534&gt;Inddata!$C$31,Inddata!$C$31,D534+E534+F534)</f>
        <v>0.50560000000001892</v>
      </c>
      <c r="I534" s="5">
        <f>Inddata!$C$34</f>
        <v>0</v>
      </c>
      <c r="J534" s="5">
        <f>Inddata!$C$32+Inddata!$C$34</f>
        <v>4</v>
      </c>
      <c r="K534" s="5"/>
    </row>
    <row r="535" spans="1:11" x14ac:dyDescent="0.25">
      <c r="A535">
        <v>506</v>
      </c>
      <c r="C535" s="5">
        <f t="shared" si="16"/>
        <v>4.3766666666666429</v>
      </c>
      <c r="D535" s="5">
        <f>IF(Inddata!$C$35=0,0,IF(($D$30-C535*(1/Inddata!$C$35))&lt;0,0,($D$30-C535*(1/Inddata!$C$35))))</f>
        <v>0.49866666666668547</v>
      </c>
      <c r="E535" s="5">
        <v>0</v>
      </c>
      <c r="F535" s="5">
        <f>IF(Inddata!$C$31*Inddata!$C$35+Inddata!$C$33&gt;'Beregninger scenarie 1'!C535,0,F534+$F$27)</f>
        <v>0</v>
      </c>
      <c r="G535" s="5">
        <f t="shared" si="15"/>
        <v>6.3766666666666429</v>
      </c>
      <c r="H535" s="5">
        <f>IF(D535+E535+F535&gt;Inddata!$C$31,Inddata!$C$31,D535+E535+F535)</f>
        <v>0.49866666666668547</v>
      </c>
      <c r="I535" s="5">
        <f>Inddata!$C$34</f>
        <v>0</v>
      </c>
      <c r="J535" s="5">
        <f>Inddata!$C$32+Inddata!$C$34</f>
        <v>4</v>
      </c>
      <c r="K535" s="5"/>
    </row>
    <row r="536" spans="1:11" x14ac:dyDescent="0.25">
      <c r="A536">
        <v>507</v>
      </c>
      <c r="C536" s="5">
        <f t="shared" si="16"/>
        <v>4.3853333333333095</v>
      </c>
      <c r="D536" s="5">
        <f>IF(Inddata!$C$35=0,0,IF(($D$30-C536*(1/Inddata!$C$35))&lt;0,0,($D$30-C536*(1/Inddata!$C$35))))</f>
        <v>0.49173333333335201</v>
      </c>
      <c r="E536" s="5">
        <v>0</v>
      </c>
      <c r="F536" s="5">
        <f>IF(Inddata!$C$31*Inddata!$C$35+Inddata!$C$33&gt;'Beregninger scenarie 1'!C536,0,F535+$F$27)</f>
        <v>0</v>
      </c>
      <c r="G536" s="5">
        <f t="shared" si="15"/>
        <v>6.3853333333333095</v>
      </c>
      <c r="H536" s="5">
        <f>IF(D536+E536+F536&gt;Inddata!$C$31,Inddata!$C$31,D536+E536+F536)</f>
        <v>0.49173333333335201</v>
      </c>
      <c r="I536" s="5">
        <f>Inddata!$C$34</f>
        <v>0</v>
      </c>
      <c r="J536" s="5">
        <f>Inddata!$C$32+Inddata!$C$34</f>
        <v>4</v>
      </c>
      <c r="K536" s="5"/>
    </row>
    <row r="537" spans="1:11" x14ac:dyDescent="0.25">
      <c r="A537">
        <v>508</v>
      </c>
      <c r="C537" s="5">
        <f t="shared" si="16"/>
        <v>4.3939999999999761</v>
      </c>
      <c r="D537" s="5">
        <f>IF(Inddata!$C$35=0,0,IF(($D$30-C537*(1/Inddata!$C$35))&lt;0,0,($D$30-C537*(1/Inddata!$C$35))))</f>
        <v>0.48480000000001899</v>
      </c>
      <c r="E537" s="5">
        <v>0</v>
      </c>
      <c r="F537" s="5">
        <f>IF(Inddata!$C$31*Inddata!$C$35+Inddata!$C$33&gt;'Beregninger scenarie 1'!C537,0,F536+$F$27)</f>
        <v>0</v>
      </c>
      <c r="G537" s="5">
        <f t="shared" si="15"/>
        <v>6.3939999999999761</v>
      </c>
      <c r="H537" s="5">
        <f>IF(D537+E537+F537&gt;Inddata!$C$31,Inddata!$C$31,D537+E537+F537)</f>
        <v>0.48480000000001899</v>
      </c>
      <c r="I537" s="5">
        <f>Inddata!$C$34</f>
        <v>0</v>
      </c>
      <c r="J537" s="5">
        <f>Inddata!$C$32+Inddata!$C$34</f>
        <v>4</v>
      </c>
      <c r="K537" s="5"/>
    </row>
    <row r="538" spans="1:11" x14ac:dyDescent="0.25">
      <c r="A538">
        <v>509</v>
      </c>
      <c r="C538" s="5">
        <f t="shared" si="16"/>
        <v>4.4026666666666427</v>
      </c>
      <c r="D538" s="5">
        <f>IF(Inddata!$C$35=0,0,IF(($D$30-C538*(1/Inddata!$C$35))&lt;0,0,($D$30-C538*(1/Inddata!$C$35))))</f>
        <v>0.47786666666668554</v>
      </c>
      <c r="E538" s="5">
        <v>0</v>
      </c>
      <c r="F538" s="5">
        <f>IF(Inddata!$C$31*Inddata!$C$35+Inddata!$C$33&gt;'Beregninger scenarie 1'!C538,0,F537+$F$27)</f>
        <v>0</v>
      </c>
      <c r="G538" s="5">
        <f t="shared" si="15"/>
        <v>6.4026666666666427</v>
      </c>
      <c r="H538" s="5">
        <f>IF(D538+E538+F538&gt;Inddata!$C$31,Inddata!$C$31,D538+E538+F538)</f>
        <v>0.47786666666668554</v>
      </c>
      <c r="I538" s="5">
        <f>Inddata!$C$34</f>
        <v>0</v>
      </c>
      <c r="J538" s="5">
        <f>Inddata!$C$32+Inddata!$C$34</f>
        <v>4</v>
      </c>
      <c r="K538" s="5"/>
    </row>
    <row r="539" spans="1:11" x14ac:dyDescent="0.25">
      <c r="A539">
        <v>510</v>
      </c>
      <c r="C539" s="5">
        <f t="shared" si="16"/>
        <v>4.4113333333333093</v>
      </c>
      <c r="D539" s="5">
        <f>IF(Inddata!$C$35=0,0,IF(($D$30-C539*(1/Inddata!$C$35))&lt;0,0,($D$30-C539*(1/Inddata!$C$35))))</f>
        <v>0.47093333333335252</v>
      </c>
      <c r="E539" s="5">
        <v>0</v>
      </c>
      <c r="F539" s="5">
        <f>IF(Inddata!$C$31*Inddata!$C$35+Inddata!$C$33&gt;'Beregninger scenarie 1'!C539,0,F538+$F$27)</f>
        <v>0</v>
      </c>
      <c r="G539" s="5">
        <f t="shared" si="15"/>
        <v>6.4113333333333093</v>
      </c>
      <c r="H539" s="5">
        <f>IF(D539+E539+F539&gt;Inddata!$C$31,Inddata!$C$31,D539+E539+F539)</f>
        <v>0.47093333333335252</v>
      </c>
      <c r="I539" s="5">
        <f>Inddata!$C$34</f>
        <v>0</v>
      </c>
      <c r="J539" s="5">
        <f>Inddata!$C$32+Inddata!$C$34</f>
        <v>4</v>
      </c>
      <c r="K539" s="5"/>
    </row>
    <row r="540" spans="1:11" x14ac:dyDescent="0.25">
      <c r="A540">
        <v>511</v>
      </c>
      <c r="C540" s="5">
        <f t="shared" si="16"/>
        <v>4.4199999999999759</v>
      </c>
      <c r="D540" s="5">
        <f>IF(Inddata!$C$35=0,0,IF(($D$30-C540*(1/Inddata!$C$35))&lt;0,0,($D$30-C540*(1/Inddata!$C$35))))</f>
        <v>0.46400000000001906</v>
      </c>
      <c r="E540" s="5">
        <v>0</v>
      </c>
      <c r="F540" s="5">
        <f>IF(Inddata!$C$31*Inddata!$C$35+Inddata!$C$33&gt;'Beregninger scenarie 1'!C540,0,F539+$F$27)</f>
        <v>0</v>
      </c>
      <c r="G540" s="5">
        <f t="shared" si="15"/>
        <v>6.4199999999999759</v>
      </c>
      <c r="H540" s="5">
        <f>IF(D540+E540+F540&gt;Inddata!$C$31,Inddata!$C$31,D540+E540+F540)</f>
        <v>0.46400000000001906</v>
      </c>
      <c r="I540" s="5">
        <f>Inddata!$C$34</f>
        <v>0</v>
      </c>
      <c r="J540" s="5">
        <f>Inddata!$C$32+Inddata!$C$34</f>
        <v>4</v>
      </c>
      <c r="K540" s="5"/>
    </row>
    <row r="541" spans="1:11" x14ac:dyDescent="0.25">
      <c r="A541">
        <v>512</v>
      </c>
      <c r="C541" s="5">
        <f t="shared" si="16"/>
        <v>4.4286666666666425</v>
      </c>
      <c r="D541" s="5">
        <f>IF(Inddata!$C$35=0,0,IF(($D$30-C541*(1/Inddata!$C$35))&lt;0,0,($D$30-C541*(1/Inddata!$C$35))))</f>
        <v>0.45706666666668561</v>
      </c>
      <c r="E541" s="5">
        <v>0</v>
      </c>
      <c r="F541" s="5">
        <f>IF(Inddata!$C$31*Inddata!$C$35+Inddata!$C$33&gt;'Beregninger scenarie 1'!C541,0,F540+$F$27)</f>
        <v>0</v>
      </c>
      <c r="G541" s="5">
        <f t="shared" si="15"/>
        <v>6.4286666666666425</v>
      </c>
      <c r="H541" s="5">
        <f>IF(D541+E541+F541&gt;Inddata!$C$31,Inddata!$C$31,D541+E541+F541)</f>
        <v>0.45706666666668561</v>
      </c>
      <c r="I541" s="5">
        <f>Inddata!$C$34</f>
        <v>0</v>
      </c>
      <c r="J541" s="5">
        <f>Inddata!$C$32+Inddata!$C$34</f>
        <v>4</v>
      </c>
      <c r="K541" s="5"/>
    </row>
    <row r="542" spans="1:11" x14ac:dyDescent="0.25">
      <c r="A542">
        <v>513</v>
      </c>
      <c r="C542" s="5">
        <f t="shared" si="16"/>
        <v>4.4373333333333091</v>
      </c>
      <c r="D542" s="5">
        <f>IF(Inddata!$C$35=0,0,IF(($D$30-C542*(1/Inddata!$C$35))&lt;0,0,($D$30-C542*(1/Inddata!$C$35))))</f>
        <v>0.45013333333335259</v>
      </c>
      <c r="E542" s="5">
        <v>0</v>
      </c>
      <c r="F542" s="5">
        <f>IF(Inddata!$C$31*Inddata!$C$35+Inddata!$C$33&gt;'Beregninger scenarie 1'!C542,0,F541+$F$27)</f>
        <v>0</v>
      </c>
      <c r="G542" s="5">
        <f t="shared" si="15"/>
        <v>6.4373333333333091</v>
      </c>
      <c r="H542" s="5">
        <f>IF(D542+E542+F542&gt;Inddata!$C$31,Inddata!$C$31,D542+E542+F542)</f>
        <v>0.45013333333335259</v>
      </c>
      <c r="I542" s="5">
        <f>Inddata!$C$34</f>
        <v>0</v>
      </c>
      <c r="J542" s="5">
        <f>Inddata!$C$32+Inddata!$C$34</f>
        <v>4</v>
      </c>
      <c r="K542" s="5"/>
    </row>
    <row r="543" spans="1:11" x14ac:dyDescent="0.25">
      <c r="A543">
        <v>514</v>
      </c>
      <c r="C543" s="5">
        <f t="shared" si="16"/>
        <v>4.4459999999999757</v>
      </c>
      <c r="D543" s="5">
        <f>IF(Inddata!$C$35=0,0,IF(($D$30-C543*(1/Inddata!$C$35))&lt;0,0,($D$30-C543*(1/Inddata!$C$35))))</f>
        <v>0.44320000000001913</v>
      </c>
      <c r="E543" s="5">
        <v>0</v>
      </c>
      <c r="F543" s="5">
        <f>IF(Inddata!$C$31*Inddata!$C$35+Inddata!$C$33&gt;'Beregninger scenarie 1'!C543,0,F542+$F$27)</f>
        <v>0</v>
      </c>
      <c r="G543" s="5">
        <f t="shared" si="15"/>
        <v>6.4459999999999757</v>
      </c>
      <c r="H543" s="5">
        <f>IF(D543+E543+F543&gt;Inddata!$C$31,Inddata!$C$31,D543+E543+F543)</f>
        <v>0.44320000000001913</v>
      </c>
      <c r="I543" s="5">
        <f>Inddata!$C$34</f>
        <v>0</v>
      </c>
      <c r="J543" s="5">
        <f>Inddata!$C$32+Inddata!$C$34</f>
        <v>4</v>
      </c>
      <c r="K543" s="5"/>
    </row>
    <row r="544" spans="1:11" x14ac:dyDescent="0.25">
      <c r="A544">
        <v>515</v>
      </c>
      <c r="C544" s="5">
        <f t="shared" si="16"/>
        <v>4.4546666666666423</v>
      </c>
      <c r="D544" s="5">
        <f>IF(Inddata!$C$35=0,0,IF(($D$30-C544*(1/Inddata!$C$35))&lt;0,0,($D$30-C544*(1/Inddata!$C$35))))</f>
        <v>0.43626666666668612</v>
      </c>
      <c r="E544" s="5">
        <v>0</v>
      </c>
      <c r="F544" s="5">
        <f>IF(Inddata!$C$31*Inddata!$C$35+Inddata!$C$33&gt;'Beregninger scenarie 1'!C544,0,F543+$F$27)</f>
        <v>0</v>
      </c>
      <c r="G544" s="5">
        <f t="shared" ref="G544:G607" si="17">C544+2</f>
        <v>6.4546666666666423</v>
      </c>
      <c r="H544" s="5">
        <f>IF(D544+E544+F544&gt;Inddata!$C$31,Inddata!$C$31,D544+E544+F544)</f>
        <v>0.43626666666668612</v>
      </c>
      <c r="I544" s="5">
        <f>Inddata!$C$34</f>
        <v>0</v>
      </c>
      <c r="J544" s="5">
        <f>Inddata!$C$32+Inddata!$C$34</f>
        <v>4</v>
      </c>
      <c r="K544" s="5"/>
    </row>
    <row r="545" spans="1:11" x14ac:dyDescent="0.25">
      <c r="A545">
        <v>516</v>
      </c>
      <c r="C545" s="5">
        <f t="shared" si="16"/>
        <v>4.4633333333333089</v>
      </c>
      <c r="D545" s="5">
        <f>IF(Inddata!$C$35=0,0,IF(($D$30-C545*(1/Inddata!$C$35))&lt;0,0,($D$30-C545*(1/Inddata!$C$35))))</f>
        <v>0.42933333333335266</v>
      </c>
      <c r="E545" s="5">
        <v>0</v>
      </c>
      <c r="F545" s="5">
        <f>IF(Inddata!$C$31*Inddata!$C$35+Inddata!$C$33&gt;'Beregninger scenarie 1'!C545,0,F544+$F$27)</f>
        <v>0</v>
      </c>
      <c r="G545" s="5">
        <f t="shared" si="17"/>
        <v>6.4633333333333089</v>
      </c>
      <c r="H545" s="5">
        <f>IF(D545+E545+F545&gt;Inddata!$C$31,Inddata!$C$31,D545+E545+F545)</f>
        <v>0.42933333333335266</v>
      </c>
      <c r="I545" s="5">
        <f>Inddata!$C$34</f>
        <v>0</v>
      </c>
      <c r="J545" s="5">
        <f>Inddata!$C$32+Inddata!$C$34</f>
        <v>4</v>
      </c>
      <c r="K545" s="5"/>
    </row>
    <row r="546" spans="1:11" x14ac:dyDescent="0.25">
      <c r="A546">
        <v>517</v>
      </c>
      <c r="C546" s="5">
        <f t="shared" si="16"/>
        <v>4.4719999999999756</v>
      </c>
      <c r="D546" s="5">
        <f>IF(Inddata!$C$35=0,0,IF(($D$30-C546*(1/Inddata!$C$35))&lt;0,0,($D$30-C546*(1/Inddata!$C$35))))</f>
        <v>0.4224000000000192</v>
      </c>
      <c r="E546" s="5">
        <v>0</v>
      </c>
      <c r="F546" s="5">
        <f>IF(Inddata!$C$31*Inddata!$C$35+Inddata!$C$33&gt;'Beregninger scenarie 1'!C546,0,F545+$F$27)</f>
        <v>0</v>
      </c>
      <c r="G546" s="5">
        <f t="shared" si="17"/>
        <v>6.4719999999999756</v>
      </c>
      <c r="H546" s="5">
        <f>IF(D546+E546+F546&gt;Inddata!$C$31,Inddata!$C$31,D546+E546+F546)</f>
        <v>0.4224000000000192</v>
      </c>
      <c r="I546" s="5">
        <f>Inddata!$C$34</f>
        <v>0</v>
      </c>
      <c r="J546" s="5">
        <f>Inddata!$C$32+Inddata!$C$34</f>
        <v>4</v>
      </c>
      <c r="K546" s="5"/>
    </row>
    <row r="547" spans="1:11" x14ac:dyDescent="0.25">
      <c r="A547">
        <v>518</v>
      </c>
      <c r="C547" s="5">
        <f t="shared" si="16"/>
        <v>4.4806666666666422</v>
      </c>
      <c r="D547" s="5">
        <f>IF(Inddata!$C$35=0,0,IF(($D$30-C547*(1/Inddata!$C$35))&lt;0,0,($D$30-C547*(1/Inddata!$C$35))))</f>
        <v>0.41546666666668619</v>
      </c>
      <c r="E547" s="5">
        <v>0</v>
      </c>
      <c r="F547" s="5">
        <f>IF(Inddata!$C$31*Inddata!$C$35+Inddata!$C$33&gt;'Beregninger scenarie 1'!C547,0,F546+$F$27)</f>
        <v>0</v>
      </c>
      <c r="G547" s="5">
        <f t="shared" si="17"/>
        <v>6.4806666666666422</v>
      </c>
      <c r="H547" s="5">
        <f>IF(D547+E547+F547&gt;Inddata!$C$31,Inddata!$C$31,D547+E547+F547)</f>
        <v>0.41546666666668619</v>
      </c>
      <c r="I547" s="5">
        <f>Inddata!$C$34</f>
        <v>0</v>
      </c>
      <c r="J547" s="5">
        <f>Inddata!$C$32+Inddata!$C$34</f>
        <v>4</v>
      </c>
      <c r="K547" s="5"/>
    </row>
    <row r="548" spans="1:11" x14ac:dyDescent="0.25">
      <c r="A548">
        <v>519</v>
      </c>
      <c r="C548" s="5">
        <f t="shared" si="16"/>
        <v>4.4893333333333088</v>
      </c>
      <c r="D548" s="5">
        <f>IF(Inddata!$C$35=0,0,IF(($D$30-C548*(1/Inddata!$C$35))&lt;0,0,($D$30-C548*(1/Inddata!$C$35))))</f>
        <v>0.40853333333335273</v>
      </c>
      <c r="E548" s="5">
        <v>0</v>
      </c>
      <c r="F548" s="5">
        <f>IF(Inddata!$C$31*Inddata!$C$35+Inddata!$C$33&gt;'Beregninger scenarie 1'!C548,0,F547+$F$27)</f>
        <v>0</v>
      </c>
      <c r="G548" s="5">
        <f t="shared" si="17"/>
        <v>6.4893333333333088</v>
      </c>
      <c r="H548" s="5">
        <f>IF(D548+E548+F548&gt;Inddata!$C$31,Inddata!$C$31,D548+E548+F548)</f>
        <v>0.40853333333335273</v>
      </c>
      <c r="I548" s="5">
        <f>Inddata!$C$34</f>
        <v>0</v>
      </c>
      <c r="J548" s="5">
        <f>Inddata!$C$32+Inddata!$C$34</f>
        <v>4</v>
      </c>
      <c r="K548" s="5"/>
    </row>
    <row r="549" spans="1:11" x14ac:dyDescent="0.25">
      <c r="A549">
        <v>520</v>
      </c>
      <c r="C549" s="5">
        <f t="shared" si="16"/>
        <v>4.4979999999999754</v>
      </c>
      <c r="D549" s="5">
        <f>IF(Inddata!$C$35=0,0,IF(($D$30-C549*(1/Inddata!$C$35))&lt;0,0,($D$30-C549*(1/Inddata!$C$35))))</f>
        <v>0.40160000000001972</v>
      </c>
      <c r="E549" s="5">
        <v>0</v>
      </c>
      <c r="F549" s="5">
        <f>IF(Inddata!$C$31*Inddata!$C$35+Inddata!$C$33&gt;'Beregninger scenarie 1'!C549,0,F548+$F$27)</f>
        <v>0</v>
      </c>
      <c r="G549" s="5">
        <f t="shared" si="17"/>
        <v>6.4979999999999754</v>
      </c>
      <c r="H549" s="5">
        <f>IF(D549+E549+F549&gt;Inddata!$C$31,Inddata!$C$31,D549+E549+F549)</f>
        <v>0.40160000000001972</v>
      </c>
      <c r="I549" s="5">
        <f>Inddata!$C$34</f>
        <v>0</v>
      </c>
      <c r="J549" s="5">
        <f>Inddata!$C$32+Inddata!$C$34</f>
        <v>4</v>
      </c>
      <c r="K549" s="5"/>
    </row>
    <row r="550" spans="1:11" x14ac:dyDescent="0.25">
      <c r="A550">
        <v>521</v>
      </c>
      <c r="C550" s="5">
        <f t="shared" si="16"/>
        <v>4.506666666666642</v>
      </c>
      <c r="D550" s="5">
        <f>IF(Inddata!$C$35=0,0,IF(($D$30-C550*(1/Inddata!$C$35))&lt;0,0,($D$30-C550*(1/Inddata!$C$35))))</f>
        <v>0.39466666666668626</v>
      </c>
      <c r="E550" s="5">
        <v>0</v>
      </c>
      <c r="F550" s="5">
        <f>IF(Inddata!$C$31*Inddata!$C$35+Inddata!$C$33&gt;'Beregninger scenarie 1'!C550,0,F549+$F$27)</f>
        <v>0</v>
      </c>
      <c r="G550" s="5">
        <f t="shared" si="17"/>
        <v>6.506666666666642</v>
      </c>
      <c r="H550" s="5">
        <f>IF(D550+E550+F550&gt;Inddata!$C$31,Inddata!$C$31,D550+E550+F550)</f>
        <v>0.39466666666668626</v>
      </c>
      <c r="I550" s="5">
        <f>Inddata!$C$34</f>
        <v>0</v>
      </c>
      <c r="J550" s="5">
        <f>Inddata!$C$32+Inddata!$C$34</f>
        <v>4</v>
      </c>
      <c r="K550" s="5"/>
    </row>
    <row r="551" spans="1:11" x14ac:dyDescent="0.25">
      <c r="A551">
        <v>522</v>
      </c>
      <c r="C551" s="5">
        <f t="shared" si="16"/>
        <v>4.5153333333333086</v>
      </c>
      <c r="D551" s="5">
        <f>IF(Inddata!$C$35=0,0,IF(($D$30-C551*(1/Inddata!$C$35))&lt;0,0,($D$30-C551*(1/Inddata!$C$35))))</f>
        <v>0.3877333333333528</v>
      </c>
      <c r="E551" s="5">
        <v>0</v>
      </c>
      <c r="F551" s="5">
        <f>IF(Inddata!$C$31*Inddata!$C$35+Inddata!$C$33&gt;'Beregninger scenarie 1'!C551,0,F550+$F$27)</f>
        <v>0</v>
      </c>
      <c r="G551" s="5">
        <f t="shared" si="17"/>
        <v>6.5153333333333086</v>
      </c>
      <c r="H551" s="5">
        <f>IF(D551+E551+F551&gt;Inddata!$C$31,Inddata!$C$31,D551+E551+F551)</f>
        <v>0.3877333333333528</v>
      </c>
      <c r="I551" s="5">
        <f>Inddata!$C$34</f>
        <v>0</v>
      </c>
      <c r="J551" s="5">
        <f>Inddata!$C$32+Inddata!$C$34</f>
        <v>4</v>
      </c>
      <c r="K551" s="5"/>
    </row>
    <row r="552" spans="1:11" x14ac:dyDescent="0.25">
      <c r="A552">
        <v>523</v>
      </c>
      <c r="C552" s="5">
        <f t="shared" si="16"/>
        <v>4.5239999999999752</v>
      </c>
      <c r="D552" s="5">
        <f>IF(Inddata!$C$35=0,0,IF(($D$30-C552*(1/Inddata!$C$35))&lt;0,0,($D$30-C552*(1/Inddata!$C$35))))</f>
        <v>0.38080000000001979</v>
      </c>
      <c r="E552" s="5">
        <v>0</v>
      </c>
      <c r="F552" s="5">
        <f>IF(Inddata!$C$31*Inddata!$C$35+Inddata!$C$33&gt;'Beregninger scenarie 1'!C552,0,F551+$F$27)</f>
        <v>0</v>
      </c>
      <c r="G552" s="5">
        <f t="shared" si="17"/>
        <v>6.5239999999999752</v>
      </c>
      <c r="H552" s="5">
        <f>IF(D552+E552+F552&gt;Inddata!$C$31,Inddata!$C$31,D552+E552+F552)</f>
        <v>0.38080000000001979</v>
      </c>
      <c r="I552" s="5">
        <f>Inddata!$C$34</f>
        <v>0</v>
      </c>
      <c r="J552" s="5">
        <f>Inddata!$C$32+Inddata!$C$34</f>
        <v>4</v>
      </c>
      <c r="K552" s="5"/>
    </row>
    <row r="553" spans="1:11" x14ac:dyDescent="0.25">
      <c r="A553">
        <v>524</v>
      </c>
      <c r="C553" s="5">
        <f t="shared" si="16"/>
        <v>4.5326666666666418</v>
      </c>
      <c r="D553" s="5">
        <f>IF(Inddata!$C$35=0,0,IF(($D$30-C553*(1/Inddata!$C$35))&lt;0,0,($D$30-C553*(1/Inddata!$C$35))))</f>
        <v>0.37386666666668633</v>
      </c>
      <c r="E553" s="5">
        <v>0</v>
      </c>
      <c r="F553" s="5">
        <f>IF(Inddata!$C$31*Inddata!$C$35+Inddata!$C$33&gt;'Beregninger scenarie 1'!C553,0,F552+$F$27)</f>
        <v>0</v>
      </c>
      <c r="G553" s="5">
        <f t="shared" si="17"/>
        <v>6.5326666666666418</v>
      </c>
      <c r="H553" s="5">
        <f>IF(D553+E553+F553&gt;Inddata!$C$31,Inddata!$C$31,D553+E553+F553)</f>
        <v>0.37386666666668633</v>
      </c>
      <c r="I553" s="5">
        <f>Inddata!$C$34</f>
        <v>0</v>
      </c>
      <c r="J553" s="5">
        <f>Inddata!$C$32+Inddata!$C$34</f>
        <v>4</v>
      </c>
      <c r="K553" s="5"/>
    </row>
    <row r="554" spans="1:11" x14ac:dyDescent="0.25">
      <c r="A554">
        <v>525</v>
      </c>
      <c r="C554" s="5">
        <f t="shared" si="16"/>
        <v>4.5413333333333084</v>
      </c>
      <c r="D554" s="5">
        <f>IF(Inddata!$C$35=0,0,IF(($D$30-C554*(1/Inddata!$C$35))&lt;0,0,($D$30-C554*(1/Inddata!$C$35))))</f>
        <v>0.36693333333335332</v>
      </c>
      <c r="E554" s="5">
        <v>0</v>
      </c>
      <c r="F554" s="5">
        <f>IF(Inddata!$C$31*Inddata!$C$35+Inddata!$C$33&gt;'Beregninger scenarie 1'!C554,0,F553+$F$27)</f>
        <v>0</v>
      </c>
      <c r="G554" s="5">
        <f t="shared" si="17"/>
        <v>6.5413333333333084</v>
      </c>
      <c r="H554" s="5">
        <f>IF(D554+E554+F554&gt;Inddata!$C$31,Inddata!$C$31,D554+E554+F554)</f>
        <v>0.36693333333335332</v>
      </c>
      <c r="I554" s="5">
        <f>Inddata!$C$34</f>
        <v>0</v>
      </c>
      <c r="J554" s="5">
        <f>Inddata!$C$32+Inddata!$C$34</f>
        <v>4</v>
      </c>
      <c r="K554" s="5"/>
    </row>
    <row r="555" spans="1:11" x14ac:dyDescent="0.25">
      <c r="A555">
        <v>526</v>
      </c>
      <c r="C555" s="5">
        <f t="shared" si="16"/>
        <v>4.549999999999975</v>
      </c>
      <c r="D555" s="5">
        <f>IF(Inddata!$C$35=0,0,IF(($D$30-C555*(1/Inddata!$C$35))&lt;0,0,($D$30-C555*(1/Inddata!$C$35))))</f>
        <v>0.36000000000001986</v>
      </c>
      <c r="E555" s="5">
        <v>0</v>
      </c>
      <c r="F555" s="5">
        <f>IF(Inddata!$C$31*Inddata!$C$35+Inddata!$C$33&gt;'Beregninger scenarie 1'!C555,0,F554+$F$27)</f>
        <v>0</v>
      </c>
      <c r="G555" s="5">
        <f t="shared" si="17"/>
        <v>6.549999999999975</v>
      </c>
      <c r="H555" s="5">
        <f>IF(D555+E555+F555&gt;Inddata!$C$31,Inddata!$C$31,D555+E555+F555)</f>
        <v>0.36000000000001986</v>
      </c>
      <c r="I555" s="5">
        <f>Inddata!$C$34</f>
        <v>0</v>
      </c>
      <c r="J555" s="5">
        <f>Inddata!$C$32+Inddata!$C$34</f>
        <v>4</v>
      </c>
      <c r="K555" s="5"/>
    </row>
    <row r="556" spans="1:11" x14ac:dyDescent="0.25">
      <c r="A556">
        <v>527</v>
      </c>
      <c r="C556" s="5">
        <f t="shared" si="16"/>
        <v>4.5586666666666416</v>
      </c>
      <c r="D556" s="5">
        <f>IF(Inddata!$C$35=0,0,IF(($D$30-C556*(1/Inddata!$C$35))&lt;0,0,($D$30-C556*(1/Inddata!$C$35))))</f>
        <v>0.3530666666666864</v>
      </c>
      <c r="E556" s="5">
        <v>0</v>
      </c>
      <c r="F556" s="5">
        <f>IF(Inddata!$C$31*Inddata!$C$35+Inddata!$C$33&gt;'Beregninger scenarie 1'!C556,0,F555+$F$27)</f>
        <v>0</v>
      </c>
      <c r="G556" s="5">
        <f t="shared" si="17"/>
        <v>6.5586666666666416</v>
      </c>
      <c r="H556" s="5">
        <f>IF(D556+E556+F556&gt;Inddata!$C$31,Inddata!$C$31,D556+E556+F556)</f>
        <v>0.3530666666666864</v>
      </c>
      <c r="I556" s="5">
        <f>Inddata!$C$34</f>
        <v>0</v>
      </c>
      <c r="J556" s="5">
        <f>Inddata!$C$32+Inddata!$C$34</f>
        <v>4</v>
      </c>
      <c r="K556" s="5"/>
    </row>
    <row r="557" spans="1:11" x14ac:dyDescent="0.25">
      <c r="A557">
        <v>528</v>
      </c>
      <c r="C557" s="5">
        <f t="shared" si="16"/>
        <v>4.5673333333333082</v>
      </c>
      <c r="D557" s="5">
        <f>IF(Inddata!$C$35=0,0,IF(($D$30-C557*(1/Inddata!$C$35))&lt;0,0,($D$30-C557*(1/Inddata!$C$35))))</f>
        <v>0.34613333333335339</v>
      </c>
      <c r="E557" s="5">
        <v>0</v>
      </c>
      <c r="F557" s="5">
        <f>IF(Inddata!$C$31*Inddata!$C$35+Inddata!$C$33&gt;'Beregninger scenarie 1'!C557,0,F556+$F$27)</f>
        <v>0</v>
      </c>
      <c r="G557" s="5">
        <f t="shared" si="17"/>
        <v>6.5673333333333082</v>
      </c>
      <c r="H557" s="5">
        <f>IF(D557+E557+F557&gt;Inddata!$C$31,Inddata!$C$31,D557+E557+F557)</f>
        <v>0.34613333333335339</v>
      </c>
      <c r="I557" s="5">
        <f>Inddata!$C$34</f>
        <v>0</v>
      </c>
      <c r="J557" s="5">
        <f>Inddata!$C$32+Inddata!$C$34</f>
        <v>4</v>
      </c>
      <c r="K557" s="5"/>
    </row>
    <row r="558" spans="1:11" x14ac:dyDescent="0.25">
      <c r="A558">
        <v>529</v>
      </c>
      <c r="C558" s="5">
        <f t="shared" si="16"/>
        <v>4.5759999999999748</v>
      </c>
      <c r="D558" s="5">
        <f>IF(Inddata!$C$35=0,0,IF(($D$30-C558*(1/Inddata!$C$35))&lt;0,0,($D$30-C558*(1/Inddata!$C$35))))</f>
        <v>0.33920000000001993</v>
      </c>
      <c r="E558" s="5">
        <v>0</v>
      </c>
      <c r="F558" s="5">
        <f>IF(Inddata!$C$31*Inddata!$C$35+Inddata!$C$33&gt;'Beregninger scenarie 1'!C558,0,F557+$F$27)</f>
        <v>0</v>
      </c>
      <c r="G558" s="5">
        <f t="shared" si="17"/>
        <v>6.5759999999999748</v>
      </c>
      <c r="H558" s="5">
        <f>IF(D558+E558+F558&gt;Inddata!$C$31,Inddata!$C$31,D558+E558+F558)</f>
        <v>0.33920000000001993</v>
      </c>
      <c r="I558" s="5">
        <f>Inddata!$C$34</f>
        <v>0</v>
      </c>
      <c r="J558" s="5">
        <f>Inddata!$C$32+Inddata!$C$34</f>
        <v>4</v>
      </c>
      <c r="K558" s="5"/>
    </row>
    <row r="559" spans="1:11" x14ac:dyDescent="0.25">
      <c r="A559">
        <v>530</v>
      </c>
      <c r="C559" s="5">
        <f t="shared" si="16"/>
        <v>4.5846666666666414</v>
      </c>
      <c r="D559" s="5">
        <f>IF(Inddata!$C$35=0,0,IF(($D$30-C559*(1/Inddata!$C$35))&lt;0,0,($D$30-C559*(1/Inddata!$C$35))))</f>
        <v>0.33226666666668692</v>
      </c>
      <c r="E559" s="5">
        <v>0</v>
      </c>
      <c r="F559" s="5">
        <f>IF(Inddata!$C$31*Inddata!$C$35+Inddata!$C$33&gt;'Beregninger scenarie 1'!C559,0,F558+$F$27)</f>
        <v>0</v>
      </c>
      <c r="G559" s="5">
        <f t="shared" si="17"/>
        <v>6.5846666666666414</v>
      </c>
      <c r="H559" s="5">
        <f>IF(D559+E559+F559&gt;Inddata!$C$31,Inddata!$C$31,D559+E559+F559)</f>
        <v>0.33226666666668692</v>
      </c>
      <c r="I559" s="5">
        <f>Inddata!$C$34</f>
        <v>0</v>
      </c>
      <c r="J559" s="5">
        <f>Inddata!$C$32+Inddata!$C$34</f>
        <v>4</v>
      </c>
      <c r="K559" s="5"/>
    </row>
    <row r="560" spans="1:11" x14ac:dyDescent="0.25">
      <c r="A560">
        <v>531</v>
      </c>
      <c r="C560" s="5">
        <f t="shared" si="16"/>
        <v>4.593333333333308</v>
      </c>
      <c r="D560" s="5">
        <f>IF(Inddata!$C$35=0,0,IF(($D$30-C560*(1/Inddata!$C$35))&lt;0,0,($D$30-C560*(1/Inddata!$C$35))))</f>
        <v>0.32533333333335346</v>
      </c>
      <c r="E560" s="5">
        <v>0</v>
      </c>
      <c r="F560" s="5">
        <f>IF(Inddata!$C$31*Inddata!$C$35+Inddata!$C$33&gt;'Beregninger scenarie 1'!C560,0,F559+$F$27)</f>
        <v>0</v>
      </c>
      <c r="G560" s="5">
        <f t="shared" si="17"/>
        <v>6.593333333333308</v>
      </c>
      <c r="H560" s="5">
        <f>IF(D560+E560+F560&gt;Inddata!$C$31,Inddata!$C$31,D560+E560+F560)</f>
        <v>0.32533333333335346</v>
      </c>
      <c r="I560" s="5">
        <f>Inddata!$C$34</f>
        <v>0</v>
      </c>
      <c r="J560" s="5">
        <f>Inddata!$C$32+Inddata!$C$34</f>
        <v>4</v>
      </c>
      <c r="K560" s="5"/>
    </row>
    <row r="561" spans="1:11" x14ac:dyDescent="0.25">
      <c r="A561">
        <v>532</v>
      </c>
      <c r="C561" s="5">
        <f t="shared" si="16"/>
        <v>4.6019999999999746</v>
      </c>
      <c r="D561" s="5">
        <f>IF(Inddata!$C$35=0,0,IF(($D$30-C561*(1/Inddata!$C$35))&lt;0,0,($D$30-C561*(1/Inddata!$C$35))))</f>
        <v>0.31840000000002</v>
      </c>
      <c r="E561" s="5">
        <v>0</v>
      </c>
      <c r="F561" s="5">
        <f>IF(Inddata!$C$31*Inddata!$C$35+Inddata!$C$33&gt;'Beregninger scenarie 1'!C561,0,F560+$F$27)</f>
        <v>0</v>
      </c>
      <c r="G561" s="5">
        <f t="shared" si="17"/>
        <v>6.6019999999999746</v>
      </c>
      <c r="H561" s="5">
        <f>IF(D561+E561+F561&gt;Inddata!$C$31,Inddata!$C$31,D561+E561+F561)</f>
        <v>0.31840000000002</v>
      </c>
      <c r="I561" s="5">
        <f>Inddata!$C$34</f>
        <v>0</v>
      </c>
      <c r="J561" s="5">
        <f>Inddata!$C$32+Inddata!$C$34</f>
        <v>4</v>
      </c>
      <c r="K561" s="5"/>
    </row>
    <row r="562" spans="1:11" x14ac:dyDescent="0.25">
      <c r="A562">
        <v>533</v>
      </c>
      <c r="C562" s="5">
        <f t="shared" si="16"/>
        <v>4.6106666666666412</v>
      </c>
      <c r="D562" s="5">
        <f>IF(Inddata!$C$35=0,0,IF(($D$30-C562*(1/Inddata!$C$35))&lt;0,0,($D$30-C562*(1/Inddata!$C$35))))</f>
        <v>0.31146666666668699</v>
      </c>
      <c r="E562" s="5">
        <v>0</v>
      </c>
      <c r="F562" s="5">
        <f>IF(Inddata!$C$31*Inddata!$C$35+Inddata!$C$33&gt;'Beregninger scenarie 1'!C562,0,F561+$F$27)</f>
        <v>0</v>
      </c>
      <c r="G562" s="5">
        <f t="shared" si="17"/>
        <v>6.6106666666666412</v>
      </c>
      <c r="H562" s="5">
        <f>IF(D562+E562+F562&gt;Inddata!$C$31,Inddata!$C$31,D562+E562+F562)</f>
        <v>0.31146666666668699</v>
      </c>
      <c r="I562" s="5">
        <f>Inddata!$C$34</f>
        <v>0</v>
      </c>
      <c r="J562" s="5">
        <f>Inddata!$C$32+Inddata!$C$34</f>
        <v>4</v>
      </c>
      <c r="K562" s="5"/>
    </row>
    <row r="563" spans="1:11" x14ac:dyDescent="0.25">
      <c r="A563">
        <v>534</v>
      </c>
      <c r="C563" s="5">
        <f t="shared" si="16"/>
        <v>4.6193333333333078</v>
      </c>
      <c r="D563" s="5">
        <f>IF(Inddata!$C$35=0,0,IF(($D$30-C563*(1/Inddata!$C$35))&lt;0,0,($D$30-C563*(1/Inddata!$C$35))))</f>
        <v>0.30453333333335353</v>
      </c>
      <c r="E563" s="5">
        <v>0</v>
      </c>
      <c r="F563" s="5">
        <f>IF(Inddata!$C$31*Inddata!$C$35+Inddata!$C$33&gt;'Beregninger scenarie 1'!C563,0,F562+$F$27)</f>
        <v>0</v>
      </c>
      <c r="G563" s="5">
        <f t="shared" si="17"/>
        <v>6.6193333333333078</v>
      </c>
      <c r="H563" s="5">
        <f>IF(D563+E563+F563&gt;Inddata!$C$31,Inddata!$C$31,D563+E563+F563)</f>
        <v>0.30453333333335353</v>
      </c>
      <c r="I563" s="5">
        <f>Inddata!$C$34</f>
        <v>0</v>
      </c>
      <c r="J563" s="5">
        <f>Inddata!$C$32+Inddata!$C$34</f>
        <v>4</v>
      </c>
      <c r="K563" s="5"/>
    </row>
    <row r="564" spans="1:11" x14ac:dyDescent="0.25">
      <c r="A564">
        <v>535</v>
      </c>
      <c r="C564" s="5">
        <f t="shared" si="16"/>
        <v>4.6279999999999744</v>
      </c>
      <c r="D564" s="5">
        <f>IF(Inddata!$C$35=0,0,IF(($D$30-C564*(1/Inddata!$C$35))&lt;0,0,($D$30-C564*(1/Inddata!$C$35))))</f>
        <v>0.29760000000002051</v>
      </c>
      <c r="E564" s="5">
        <v>0</v>
      </c>
      <c r="F564" s="5">
        <f>IF(Inddata!$C$31*Inddata!$C$35+Inddata!$C$33&gt;'Beregninger scenarie 1'!C564,0,F563+$F$27)</f>
        <v>0</v>
      </c>
      <c r="G564" s="5">
        <f t="shared" si="17"/>
        <v>6.6279999999999744</v>
      </c>
      <c r="H564" s="5">
        <f>IF(D564+E564+F564&gt;Inddata!$C$31,Inddata!$C$31,D564+E564+F564)</f>
        <v>0.29760000000002051</v>
      </c>
      <c r="I564" s="5">
        <f>Inddata!$C$34</f>
        <v>0</v>
      </c>
      <c r="J564" s="5">
        <f>Inddata!$C$32+Inddata!$C$34</f>
        <v>4</v>
      </c>
      <c r="K564" s="5"/>
    </row>
    <row r="565" spans="1:11" x14ac:dyDescent="0.25">
      <c r="A565">
        <v>536</v>
      </c>
      <c r="C565" s="5">
        <f t="shared" ref="C565:C628" si="18">C564+$C$27</f>
        <v>4.636666666666641</v>
      </c>
      <c r="D565" s="5">
        <f>IF(Inddata!$C$35=0,0,IF(($D$30-C565*(1/Inddata!$C$35))&lt;0,0,($D$30-C565*(1/Inddata!$C$35))))</f>
        <v>0.29066666666668706</v>
      </c>
      <c r="E565" s="5">
        <v>0</v>
      </c>
      <c r="F565" s="5">
        <f>IF(Inddata!$C$31*Inddata!$C$35+Inddata!$C$33&gt;'Beregninger scenarie 1'!C565,0,F564+$F$27)</f>
        <v>0</v>
      </c>
      <c r="G565" s="5">
        <f t="shared" si="17"/>
        <v>6.636666666666641</v>
      </c>
      <c r="H565" s="5">
        <f>IF(D565+E565+F565&gt;Inddata!$C$31,Inddata!$C$31,D565+E565+F565)</f>
        <v>0.29066666666668706</v>
      </c>
      <c r="I565" s="5">
        <f>Inddata!$C$34</f>
        <v>0</v>
      </c>
      <c r="J565" s="5">
        <f>Inddata!$C$32+Inddata!$C$34</f>
        <v>4</v>
      </c>
      <c r="K565" s="5"/>
    </row>
    <row r="566" spans="1:11" x14ac:dyDescent="0.25">
      <c r="A566">
        <v>537</v>
      </c>
      <c r="C566" s="5">
        <f t="shared" si="18"/>
        <v>4.6453333333333076</v>
      </c>
      <c r="D566" s="5">
        <f>IF(Inddata!$C$35=0,0,IF(($D$30-C566*(1/Inddata!$C$35))&lt;0,0,($D$30-C566*(1/Inddata!$C$35))))</f>
        <v>0.2837333333333536</v>
      </c>
      <c r="E566" s="5">
        <v>0</v>
      </c>
      <c r="F566" s="5">
        <f>IF(Inddata!$C$31*Inddata!$C$35+Inddata!$C$33&gt;'Beregninger scenarie 1'!C566,0,F565+$F$27)</f>
        <v>0</v>
      </c>
      <c r="G566" s="5">
        <f t="shared" si="17"/>
        <v>6.6453333333333076</v>
      </c>
      <c r="H566" s="5">
        <f>IF(D566+E566+F566&gt;Inddata!$C$31,Inddata!$C$31,D566+E566+F566)</f>
        <v>0.2837333333333536</v>
      </c>
      <c r="I566" s="5">
        <f>Inddata!$C$34</f>
        <v>0</v>
      </c>
      <c r="J566" s="5">
        <f>Inddata!$C$32+Inddata!$C$34</f>
        <v>4</v>
      </c>
      <c r="K566" s="5"/>
    </row>
    <row r="567" spans="1:11" x14ac:dyDescent="0.25">
      <c r="A567">
        <v>538</v>
      </c>
      <c r="C567" s="5">
        <f t="shared" si="18"/>
        <v>4.6539999999999742</v>
      </c>
      <c r="D567" s="5">
        <f>IF(Inddata!$C$35=0,0,IF(($D$30-C567*(1/Inddata!$C$35))&lt;0,0,($D$30-C567*(1/Inddata!$C$35))))</f>
        <v>0.27680000000002059</v>
      </c>
      <c r="E567" s="5">
        <v>0</v>
      </c>
      <c r="F567" s="5">
        <f>IF(Inddata!$C$31*Inddata!$C$35+Inddata!$C$33&gt;'Beregninger scenarie 1'!C567,0,F566+$F$27)</f>
        <v>0</v>
      </c>
      <c r="G567" s="5">
        <f t="shared" si="17"/>
        <v>6.6539999999999742</v>
      </c>
      <c r="H567" s="5">
        <f>IF(D567+E567+F567&gt;Inddata!$C$31,Inddata!$C$31,D567+E567+F567)</f>
        <v>0.27680000000002059</v>
      </c>
      <c r="I567" s="5">
        <f>Inddata!$C$34</f>
        <v>0</v>
      </c>
      <c r="J567" s="5">
        <f>Inddata!$C$32+Inddata!$C$34</f>
        <v>4</v>
      </c>
      <c r="K567" s="5"/>
    </row>
    <row r="568" spans="1:11" x14ac:dyDescent="0.25">
      <c r="A568">
        <v>539</v>
      </c>
      <c r="C568" s="5">
        <f t="shared" si="18"/>
        <v>4.6626666666666408</v>
      </c>
      <c r="D568" s="5">
        <f>IF(Inddata!$C$35=0,0,IF(($D$30-C568*(1/Inddata!$C$35))&lt;0,0,($D$30-C568*(1/Inddata!$C$35))))</f>
        <v>0.26986666666668713</v>
      </c>
      <c r="E568" s="5">
        <v>0</v>
      </c>
      <c r="F568" s="5">
        <f>IF(Inddata!$C$31*Inddata!$C$35+Inddata!$C$33&gt;'Beregninger scenarie 1'!C568,0,F567+$F$27)</f>
        <v>0</v>
      </c>
      <c r="G568" s="5">
        <f t="shared" si="17"/>
        <v>6.6626666666666408</v>
      </c>
      <c r="H568" s="5">
        <f>IF(D568+E568+F568&gt;Inddata!$C$31,Inddata!$C$31,D568+E568+F568)</f>
        <v>0.26986666666668713</v>
      </c>
      <c r="I568" s="5">
        <f>Inddata!$C$34</f>
        <v>0</v>
      </c>
      <c r="J568" s="5">
        <f>Inddata!$C$32+Inddata!$C$34</f>
        <v>4</v>
      </c>
      <c r="K568" s="5"/>
    </row>
    <row r="569" spans="1:11" x14ac:dyDescent="0.25">
      <c r="A569">
        <v>540</v>
      </c>
      <c r="C569" s="5">
        <f t="shared" si="18"/>
        <v>4.6713333333333074</v>
      </c>
      <c r="D569" s="5">
        <f>IF(Inddata!$C$35=0,0,IF(($D$30-C569*(1/Inddata!$C$35))&lt;0,0,($D$30-C569*(1/Inddata!$C$35))))</f>
        <v>0.26293333333335411</v>
      </c>
      <c r="E569" s="5">
        <v>0</v>
      </c>
      <c r="F569" s="5">
        <f>IF(Inddata!$C$31*Inddata!$C$35+Inddata!$C$33&gt;'Beregninger scenarie 1'!C569,0,F568+$F$27)</f>
        <v>0</v>
      </c>
      <c r="G569" s="5">
        <f t="shared" si="17"/>
        <v>6.6713333333333074</v>
      </c>
      <c r="H569" s="5">
        <f>IF(D569+E569+F569&gt;Inddata!$C$31,Inddata!$C$31,D569+E569+F569)</f>
        <v>0.26293333333335411</v>
      </c>
      <c r="I569" s="5">
        <f>Inddata!$C$34</f>
        <v>0</v>
      </c>
      <c r="J569" s="5">
        <f>Inddata!$C$32+Inddata!$C$34</f>
        <v>4</v>
      </c>
      <c r="K569" s="5"/>
    </row>
    <row r="570" spans="1:11" x14ac:dyDescent="0.25">
      <c r="A570">
        <v>541</v>
      </c>
      <c r="C570" s="5">
        <f t="shared" si="18"/>
        <v>4.679999999999974</v>
      </c>
      <c r="D570" s="5">
        <f>IF(Inddata!$C$35=0,0,IF(($D$30-C570*(1/Inddata!$C$35))&lt;0,0,($D$30-C570*(1/Inddata!$C$35))))</f>
        <v>0.25600000000002066</v>
      </c>
      <c r="E570" s="5">
        <v>0</v>
      </c>
      <c r="F570" s="5">
        <f>IF(Inddata!$C$31*Inddata!$C$35+Inddata!$C$33&gt;'Beregninger scenarie 1'!C570,0,F569+$F$27)</f>
        <v>0</v>
      </c>
      <c r="G570" s="5">
        <f t="shared" si="17"/>
        <v>6.679999999999974</v>
      </c>
      <c r="H570" s="5">
        <f>IF(D570+E570+F570&gt;Inddata!$C$31,Inddata!$C$31,D570+E570+F570)</f>
        <v>0.25600000000002066</v>
      </c>
      <c r="I570" s="5">
        <f>Inddata!$C$34</f>
        <v>0</v>
      </c>
      <c r="J570" s="5">
        <f>Inddata!$C$32+Inddata!$C$34</f>
        <v>4</v>
      </c>
      <c r="K570" s="5"/>
    </row>
    <row r="571" spans="1:11" x14ac:dyDescent="0.25">
      <c r="A571">
        <v>542</v>
      </c>
      <c r="C571" s="5">
        <f t="shared" si="18"/>
        <v>4.6886666666666406</v>
      </c>
      <c r="D571" s="5">
        <f>IF(Inddata!$C$35=0,0,IF(($D$30-C571*(1/Inddata!$C$35))&lt;0,0,($D$30-C571*(1/Inddata!$C$35))))</f>
        <v>0.2490666666666872</v>
      </c>
      <c r="E571" s="5">
        <v>0</v>
      </c>
      <c r="F571" s="5">
        <f>IF(Inddata!$C$31*Inddata!$C$35+Inddata!$C$33&gt;'Beregninger scenarie 1'!C571,0,F570+$F$27)</f>
        <v>0</v>
      </c>
      <c r="G571" s="5">
        <f t="shared" si="17"/>
        <v>6.6886666666666406</v>
      </c>
      <c r="H571" s="5">
        <f>IF(D571+E571+F571&gt;Inddata!$C$31,Inddata!$C$31,D571+E571+F571)</f>
        <v>0.2490666666666872</v>
      </c>
      <c r="I571" s="5">
        <f>Inddata!$C$34</f>
        <v>0</v>
      </c>
      <c r="J571" s="5">
        <f>Inddata!$C$32+Inddata!$C$34</f>
        <v>4</v>
      </c>
      <c r="K571" s="5"/>
    </row>
    <row r="572" spans="1:11" x14ac:dyDescent="0.25">
      <c r="A572">
        <v>543</v>
      </c>
      <c r="C572" s="5">
        <f t="shared" si="18"/>
        <v>4.6973333333333072</v>
      </c>
      <c r="D572" s="5">
        <f>IF(Inddata!$C$35=0,0,IF(($D$30-C572*(1/Inddata!$C$35))&lt;0,0,($D$30-C572*(1/Inddata!$C$35))))</f>
        <v>0.24213333333335418</v>
      </c>
      <c r="E572" s="5">
        <v>0</v>
      </c>
      <c r="F572" s="5">
        <f>IF(Inddata!$C$31*Inddata!$C$35+Inddata!$C$33&gt;'Beregninger scenarie 1'!C572,0,F571+$F$27)</f>
        <v>0</v>
      </c>
      <c r="G572" s="5">
        <f t="shared" si="17"/>
        <v>6.6973333333333072</v>
      </c>
      <c r="H572" s="5">
        <f>IF(D572+E572+F572&gt;Inddata!$C$31,Inddata!$C$31,D572+E572+F572)</f>
        <v>0.24213333333335418</v>
      </c>
      <c r="I572" s="5">
        <f>Inddata!$C$34</f>
        <v>0</v>
      </c>
      <c r="J572" s="5">
        <f>Inddata!$C$32+Inddata!$C$34</f>
        <v>4</v>
      </c>
      <c r="K572" s="5"/>
    </row>
    <row r="573" spans="1:11" x14ac:dyDescent="0.25">
      <c r="A573">
        <v>544</v>
      </c>
      <c r="C573" s="5">
        <f t="shared" si="18"/>
        <v>4.7059999999999738</v>
      </c>
      <c r="D573" s="5">
        <f>IF(Inddata!$C$35=0,0,IF(($D$30-C573*(1/Inddata!$C$35))&lt;0,0,($D$30-C573*(1/Inddata!$C$35))))</f>
        <v>0.23520000000002073</v>
      </c>
      <c r="E573" s="5">
        <v>0</v>
      </c>
      <c r="F573" s="5">
        <f>IF(Inddata!$C$31*Inddata!$C$35+Inddata!$C$33&gt;'Beregninger scenarie 1'!C573,0,F572+$F$27)</f>
        <v>0</v>
      </c>
      <c r="G573" s="5">
        <f t="shared" si="17"/>
        <v>6.7059999999999738</v>
      </c>
      <c r="H573" s="5">
        <f>IF(D573+E573+F573&gt;Inddata!$C$31,Inddata!$C$31,D573+E573+F573)</f>
        <v>0.23520000000002073</v>
      </c>
      <c r="I573" s="5">
        <f>Inddata!$C$34</f>
        <v>0</v>
      </c>
      <c r="J573" s="5">
        <f>Inddata!$C$32+Inddata!$C$34</f>
        <v>4</v>
      </c>
      <c r="K573" s="5"/>
    </row>
    <row r="574" spans="1:11" x14ac:dyDescent="0.25">
      <c r="A574">
        <v>545</v>
      </c>
      <c r="C574" s="5">
        <f t="shared" si="18"/>
        <v>4.7146666666666404</v>
      </c>
      <c r="D574" s="5">
        <f>IF(Inddata!$C$35=0,0,IF(($D$30-C574*(1/Inddata!$C$35))&lt;0,0,($D$30-C574*(1/Inddata!$C$35))))</f>
        <v>0.22826666666668771</v>
      </c>
      <c r="E574" s="5">
        <v>0</v>
      </c>
      <c r="F574" s="5">
        <f>IF(Inddata!$C$31*Inddata!$C$35+Inddata!$C$33&gt;'Beregninger scenarie 1'!C574,0,F573+$F$27)</f>
        <v>0</v>
      </c>
      <c r="G574" s="5">
        <f t="shared" si="17"/>
        <v>6.7146666666666404</v>
      </c>
      <c r="H574" s="5">
        <f>IF(D574+E574+F574&gt;Inddata!$C$31,Inddata!$C$31,D574+E574+F574)</f>
        <v>0.22826666666668771</v>
      </c>
      <c r="I574" s="5">
        <f>Inddata!$C$34</f>
        <v>0</v>
      </c>
      <c r="J574" s="5">
        <f>Inddata!$C$32+Inddata!$C$34</f>
        <v>4</v>
      </c>
      <c r="K574" s="5"/>
    </row>
    <row r="575" spans="1:11" x14ac:dyDescent="0.25">
      <c r="A575">
        <v>546</v>
      </c>
      <c r="C575" s="5">
        <f t="shared" si="18"/>
        <v>4.723333333333307</v>
      </c>
      <c r="D575" s="5">
        <f>IF(Inddata!$C$35=0,0,IF(($D$30-C575*(1/Inddata!$C$35))&lt;0,0,($D$30-C575*(1/Inddata!$C$35))))</f>
        <v>0.22133333333335425</v>
      </c>
      <c r="E575" s="5">
        <v>0</v>
      </c>
      <c r="F575" s="5">
        <f>IF(Inddata!$C$31*Inddata!$C$35+Inddata!$C$33&gt;'Beregninger scenarie 1'!C575,0,F574+$F$27)</f>
        <v>0</v>
      </c>
      <c r="G575" s="5">
        <f t="shared" si="17"/>
        <v>6.723333333333307</v>
      </c>
      <c r="H575" s="5">
        <f>IF(D575+E575+F575&gt;Inddata!$C$31,Inddata!$C$31,D575+E575+F575)</f>
        <v>0.22133333333335425</v>
      </c>
      <c r="I575" s="5">
        <f>Inddata!$C$34</f>
        <v>0</v>
      </c>
      <c r="J575" s="5">
        <f>Inddata!$C$32+Inddata!$C$34</f>
        <v>4</v>
      </c>
      <c r="K575" s="5"/>
    </row>
    <row r="576" spans="1:11" x14ac:dyDescent="0.25">
      <c r="A576">
        <v>547</v>
      </c>
      <c r="C576" s="5">
        <f t="shared" si="18"/>
        <v>4.7319999999999736</v>
      </c>
      <c r="D576" s="5">
        <f>IF(Inddata!$C$35=0,0,IF(($D$30-C576*(1/Inddata!$C$35))&lt;0,0,($D$30-C576*(1/Inddata!$C$35))))</f>
        <v>0.2144000000000208</v>
      </c>
      <c r="E576" s="5">
        <v>0</v>
      </c>
      <c r="F576" s="5">
        <f>IF(Inddata!$C$31*Inddata!$C$35+Inddata!$C$33&gt;'Beregninger scenarie 1'!C576,0,F575+$F$27)</f>
        <v>0</v>
      </c>
      <c r="G576" s="5">
        <f t="shared" si="17"/>
        <v>6.7319999999999736</v>
      </c>
      <c r="H576" s="5">
        <f>IF(D576+E576+F576&gt;Inddata!$C$31,Inddata!$C$31,D576+E576+F576)</f>
        <v>0.2144000000000208</v>
      </c>
      <c r="I576" s="5">
        <f>Inddata!$C$34</f>
        <v>0</v>
      </c>
      <c r="J576" s="5">
        <f>Inddata!$C$32+Inddata!$C$34</f>
        <v>4</v>
      </c>
      <c r="K576" s="5"/>
    </row>
    <row r="577" spans="1:11" x14ac:dyDescent="0.25">
      <c r="A577">
        <v>548</v>
      </c>
      <c r="C577" s="5">
        <f t="shared" si="18"/>
        <v>4.7406666666666402</v>
      </c>
      <c r="D577" s="5">
        <f>IF(Inddata!$C$35=0,0,IF(($D$30-C577*(1/Inddata!$C$35))&lt;0,0,($D$30-C577*(1/Inddata!$C$35))))</f>
        <v>0.20746666666668778</v>
      </c>
      <c r="E577" s="5">
        <v>0</v>
      </c>
      <c r="F577" s="5">
        <f>IF(Inddata!$C$31*Inddata!$C$35+Inddata!$C$33&gt;'Beregninger scenarie 1'!C577,0,F576+$F$27)</f>
        <v>0</v>
      </c>
      <c r="G577" s="5">
        <f t="shared" si="17"/>
        <v>6.7406666666666402</v>
      </c>
      <c r="H577" s="5">
        <f>IF(D577+E577+F577&gt;Inddata!$C$31,Inddata!$C$31,D577+E577+F577)</f>
        <v>0.20746666666668778</v>
      </c>
      <c r="I577" s="5">
        <f>Inddata!$C$34</f>
        <v>0</v>
      </c>
      <c r="J577" s="5">
        <f>Inddata!$C$32+Inddata!$C$34</f>
        <v>4</v>
      </c>
      <c r="K577" s="5"/>
    </row>
    <row r="578" spans="1:11" x14ac:dyDescent="0.25">
      <c r="A578">
        <v>549</v>
      </c>
      <c r="C578" s="5">
        <f t="shared" si="18"/>
        <v>4.7493333333333068</v>
      </c>
      <c r="D578" s="5">
        <f>IF(Inddata!$C$35=0,0,IF(($D$30-C578*(1/Inddata!$C$35))&lt;0,0,($D$30-C578*(1/Inddata!$C$35))))</f>
        <v>0.20053333333335432</v>
      </c>
      <c r="E578" s="5">
        <v>0</v>
      </c>
      <c r="F578" s="5">
        <f>IF(Inddata!$C$31*Inddata!$C$35+Inddata!$C$33&gt;'Beregninger scenarie 1'!C578,0,F577+$F$27)</f>
        <v>0</v>
      </c>
      <c r="G578" s="5">
        <f t="shared" si="17"/>
        <v>6.7493333333333068</v>
      </c>
      <c r="H578" s="5">
        <f>IF(D578+E578+F578&gt;Inddata!$C$31,Inddata!$C$31,D578+E578+F578)</f>
        <v>0.20053333333335432</v>
      </c>
      <c r="I578" s="5">
        <f>Inddata!$C$34</f>
        <v>0</v>
      </c>
      <c r="J578" s="5">
        <f>Inddata!$C$32+Inddata!$C$34</f>
        <v>4</v>
      </c>
      <c r="K578" s="5"/>
    </row>
    <row r="579" spans="1:11" x14ac:dyDescent="0.25">
      <c r="A579">
        <v>550</v>
      </c>
      <c r="C579" s="5">
        <f t="shared" si="18"/>
        <v>4.7579999999999734</v>
      </c>
      <c r="D579" s="5">
        <f>IF(Inddata!$C$35=0,0,IF(($D$30-C579*(1/Inddata!$C$35))&lt;0,0,($D$30-C579*(1/Inddata!$C$35))))</f>
        <v>0.19360000000002131</v>
      </c>
      <c r="E579" s="5">
        <v>0</v>
      </c>
      <c r="F579" s="5">
        <f>IF(Inddata!$C$31*Inddata!$C$35+Inddata!$C$33&gt;'Beregninger scenarie 1'!C579,0,F578+$F$27)</f>
        <v>0</v>
      </c>
      <c r="G579" s="5">
        <f t="shared" si="17"/>
        <v>6.7579999999999734</v>
      </c>
      <c r="H579" s="5">
        <f>IF(D579+E579+F579&gt;Inddata!$C$31,Inddata!$C$31,D579+E579+F579)</f>
        <v>0.19360000000002131</v>
      </c>
      <c r="I579" s="5">
        <f>Inddata!$C$34</f>
        <v>0</v>
      </c>
      <c r="J579" s="5">
        <f>Inddata!$C$32+Inddata!$C$34</f>
        <v>4</v>
      </c>
      <c r="K579" s="5"/>
    </row>
    <row r="580" spans="1:11" x14ac:dyDescent="0.25">
      <c r="A580">
        <v>551</v>
      </c>
      <c r="C580" s="5">
        <f t="shared" si="18"/>
        <v>4.76666666666664</v>
      </c>
      <c r="D580" s="5">
        <f>IF(Inddata!$C$35=0,0,IF(($D$30-C580*(1/Inddata!$C$35))&lt;0,0,($D$30-C580*(1/Inddata!$C$35))))</f>
        <v>0.18666666666668785</v>
      </c>
      <c r="E580" s="5">
        <v>0</v>
      </c>
      <c r="F580" s="5">
        <f>IF(Inddata!$C$31*Inddata!$C$35+Inddata!$C$33&gt;'Beregninger scenarie 1'!C580,0,F579+$F$27)</f>
        <v>0</v>
      </c>
      <c r="G580" s="5">
        <f t="shared" si="17"/>
        <v>6.76666666666664</v>
      </c>
      <c r="H580" s="5">
        <f>IF(D580+E580+F580&gt;Inddata!$C$31,Inddata!$C$31,D580+E580+F580)</f>
        <v>0.18666666666668785</v>
      </c>
      <c r="I580" s="5">
        <f>Inddata!$C$34</f>
        <v>0</v>
      </c>
      <c r="J580" s="5">
        <f>Inddata!$C$32+Inddata!$C$34</f>
        <v>4</v>
      </c>
      <c r="K580" s="5"/>
    </row>
    <row r="581" spans="1:11" x14ac:dyDescent="0.25">
      <c r="A581">
        <v>552</v>
      </c>
      <c r="C581" s="5">
        <f t="shared" si="18"/>
        <v>4.7753333333333066</v>
      </c>
      <c r="D581" s="5">
        <f>IF(Inddata!$C$35=0,0,IF(($D$30-C581*(1/Inddata!$C$35))&lt;0,0,($D$30-C581*(1/Inddata!$C$35))))</f>
        <v>0.17973333333335439</v>
      </c>
      <c r="E581" s="5">
        <v>0</v>
      </c>
      <c r="F581" s="5">
        <f>IF(Inddata!$C$31*Inddata!$C$35+Inddata!$C$33&gt;'Beregninger scenarie 1'!C581,0,F580+$F$27)</f>
        <v>0</v>
      </c>
      <c r="G581" s="5">
        <f t="shared" si="17"/>
        <v>6.7753333333333066</v>
      </c>
      <c r="H581" s="5">
        <f>IF(D581+E581+F581&gt;Inddata!$C$31,Inddata!$C$31,D581+E581+F581)</f>
        <v>0.17973333333335439</v>
      </c>
      <c r="I581" s="5">
        <f>Inddata!$C$34</f>
        <v>0</v>
      </c>
      <c r="J581" s="5">
        <f>Inddata!$C$32+Inddata!$C$34</f>
        <v>4</v>
      </c>
      <c r="K581" s="5"/>
    </row>
    <row r="582" spans="1:11" x14ac:dyDescent="0.25">
      <c r="A582">
        <v>553</v>
      </c>
      <c r="C582" s="5">
        <f t="shared" si="18"/>
        <v>4.7839999999999732</v>
      </c>
      <c r="D582" s="5">
        <f>IF(Inddata!$C$35=0,0,IF(($D$30-C582*(1/Inddata!$C$35))&lt;0,0,($D$30-C582*(1/Inddata!$C$35))))</f>
        <v>0.17280000000002138</v>
      </c>
      <c r="E582" s="5">
        <v>0</v>
      </c>
      <c r="F582" s="5">
        <f>IF(Inddata!$C$31*Inddata!$C$35+Inddata!$C$33&gt;'Beregninger scenarie 1'!C582,0,F581+$F$27)</f>
        <v>0</v>
      </c>
      <c r="G582" s="5">
        <f t="shared" si="17"/>
        <v>6.7839999999999732</v>
      </c>
      <c r="H582" s="5">
        <f>IF(D582+E582+F582&gt;Inddata!$C$31,Inddata!$C$31,D582+E582+F582)</f>
        <v>0.17280000000002138</v>
      </c>
      <c r="I582" s="5">
        <f>Inddata!$C$34</f>
        <v>0</v>
      </c>
      <c r="J582" s="5">
        <f>Inddata!$C$32+Inddata!$C$34</f>
        <v>4</v>
      </c>
      <c r="K582" s="5"/>
    </row>
    <row r="583" spans="1:11" x14ac:dyDescent="0.25">
      <c r="A583">
        <v>554</v>
      </c>
      <c r="C583" s="5">
        <f t="shared" si="18"/>
        <v>4.7926666666666398</v>
      </c>
      <c r="D583" s="5">
        <f>IF(Inddata!$C$35=0,0,IF(($D$30-C583*(1/Inddata!$C$35))&lt;0,0,($D$30-C583*(1/Inddata!$C$35))))</f>
        <v>0.16586666666668792</v>
      </c>
      <c r="E583" s="5">
        <v>0</v>
      </c>
      <c r="F583" s="5">
        <f>IF(Inddata!$C$31*Inddata!$C$35+Inddata!$C$33&gt;'Beregninger scenarie 1'!C583,0,F582+$F$27)</f>
        <v>0</v>
      </c>
      <c r="G583" s="5">
        <f t="shared" si="17"/>
        <v>6.7926666666666398</v>
      </c>
      <c r="H583" s="5">
        <f>IF(D583+E583+F583&gt;Inddata!$C$31,Inddata!$C$31,D583+E583+F583)</f>
        <v>0.16586666666668792</v>
      </c>
      <c r="I583" s="5">
        <f>Inddata!$C$34</f>
        <v>0</v>
      </c>
      <c r="J583" s="5">
        <f>Inddata!$C$32+Inddata!$C$34</f>
        <v>4</v>
      </c>
      <c r="K583" s="5"/>
    </row>
    <row r="584" spans="1:11" x14ac:dyDescent="0.25">
      <c r="A584">
        <v>555</v>
      </c>
      <c r="C584" s="5">
        <f t="shared" si="18"/>
        <v>4.8013333333333064</v>
      </c>
      <c r="D584" s="5">
        <f>IF(Inddata!$C$35=0,0,IF(($D$30-C584*(1/Inddata!$C$35))&lt;0,0,($D$30-C584*(1/Inddata!$C$35))))</f>
        <v>0.15893333333335491</v>
      </c>
      <c r="E584" s="5">
        <v>0</v>
      </c>
      <c r="F584" s="5">
        <f>IF(Inddata!$C$31*Inddata!$C$35+Inddata!$C$33&gt;'Beregninger scenarie 1'!C584,0,F583+$F$27)</f>
        <v>0</v>
      </c>
      <c r="G584" s="5">
        <f t="shared" si="17"/>
        <v>6.8013333333333064</v>
      </c>
      <c r="H584" s="5">
        <f>IF(D584+E584+F584&gt;Inddata!$C$31,Inddata!$C$31,D584+E584+F584)</f>
        <v>0.15893333333335491</v>
      </c>
      <c r="I584" s="5">
        <f>Inddata!$C$34</f>
        <v>0</v>
      </c>
      <c r="J584" s="5">
        <f>Inddata!$C$32+Inddata!$C$34</f>
        <v>4</v>
      </c>
      <c r="K584" s="5"/>
    </row>
    <row r="585" spans="1:11" x14ac:dyDescent="0.25">
      <c r="A585">
        <v>556</v>
      </c>
      <c r="C585" s="5">
        <f t="shared" si="18"/>
        <v>4.809999999999973</v>
      </c>
      <c r="D585" s="5">
        <f>IF(Inddata!$C$35=0,0,IF(($D$30-C585*(1/Inddata!$C$35))&lt;0,0,($D$30-C585*(1/Inddata!$C$35))))</f>
        <v>0.15200000000002145</v>
      </c>
      <c r="E585" s="5">
        <v>0</v>
      </c>
      <c r="F585" s="5">
        <f>IF(Inddata!$C$31*Inddata!$C$35+Inddata!$C$33&gt;'Beregninger scenarie 1'!C585,0,F584+$F$27)</f>
        <v>0</v>
      </c>
      <c r="G585" s="5">
        <f t="shared" si="17"/>
        <v>6.809999999999973</v>
      </c>
      <c r="H585" s="5">
        <f>IF(D585+E585+F585&gt;Inddata!$C$31,Inddata!$C$31,D585+E585+F585)</f>
        <v>0.15200000000002145</v>
      </c>
      <c r="I585" s="5">
        <f>Inddata!$C$34</f>
        <v>0</v>
      </c>
      <c r="J585" s="5">
        <f>Inddata!$C$32+Inddata!$C$34</f>
        <v>4</v>
      </c>
      <c r="K585" s="5"/>
    </row>
    <row r="586" spans="1:11" x14ac:dyDescent="0.25">
      <c r="A586">
        <v>557</v>
      </c>
      <c r="C586" s="5">
        <f t="shared" si="18"/>
        <v>4.8186666666666396</v>
      </c>
      <c r="D586" s="5">
        <f>IF(Inddata!$C$35=0,0,IF(($D$30-C586*(1/Inddata!$C$35))&lt;0,0,($D$30-C586*(1/Inddata!$C$35))))</f>
        <v>0.14506666666668799</v>
      </c>
      <c r="E586" s="5">
        <v>0</v>
      </c>
      <c r="F586" s="5">
        <f>IF(Inddata!$C$31*Inddata!$C$35+Inddata!$C$33&gt;'Beregninger scenarie 1'!C586,0,F585+$F$27)</f>
        <v>0</v>
      </c>
      <c r="G586" s="5">
        <f t="shared" si="17"/>
        <v>6.8186666666666396</v>
      </c>
      <c r="H586" s="5">
        <f>IF(D586+E586+F586&gt;Inddata!$C$31,Inddata!$C$31,D586+E586+F586)</f>
        <v>0.14506666666668799</v>
      </c>
      <c r="I586" s="5">
        <f>Inddata!$C$34</f>
        <v>0</v>
      </c>
      <c r="J586" s="5">
        <f>Inddata!$C$32+Inddata!$C$34</f>
        <v>4</v>
      </c>
      <c r="K586" s="5"/>
    </row>
    <row r="587" spans="1:11" x14ac:dyDescent="0.25">
      <c r="A587">
        <v>558</v>
      </c>
      <c r="C587" s="5">
        <f t="shared" si="18"/>
        <v>4.8273333333333062</v>
      </c>
      <c r="D587" s="5">
        <f>IF(Inddata!$C$35=0,0,IF(($D$30-C587*(1/Inddata!$C$35))&lt;0,0,($D$30-C587*(1/Inddata!$C$35))))</f>
        <v>0.13813333333335498</v>
      </c>
      <c r="E587" s="5">
        <v>0</v>
      </c>
      <c r="F587" s="5">
        <f>IF(Inddata!$C$31*Inddata!$C$35+Inddata!$C$33&gt;'Beregninger scenarie 1'!C587,0,F586+$F$27)</f>
        <v>0</v>
      </c>
      <c r="G587" s="5">
        <f t="shared" si="17"/>
        <v>6.8273333333333062</v>
      </c>
      <c r="H587" s="5">
        <f>IF(D587+E587+F587&gt;Inddata!$C$31,Inddata!$C$31,D587+E587+F587)</f>
        <v>0.13813333333335498</v>
      </c>
      <c r="I587" s="5">
        <f>Inddata!$C$34</f>
        <v>0</v>
      </c>
      <c r="J587" s="5">
        <f>Inddata!$C$32+Inddata!$C$34</f>
        <v>4</v>
      </c>
      <c r="K587" s="5"/>
    </row>
    <row r="588" spans="1:11" x14ac:dyDescent="0.25">
      <c r="A588">
        <v>559</v>
      </c>
      <c r="C588" s="5">
        <f t="shared" si="18"/>
        <v>4.8359999999999728</v>
      </c>
      <c r="D588" s="5">
        <f>IF(Inddata!$C$35=0,0,IF(($D$30-C588*(1/Inddata!$C$35))&lt;0,0,($D$30-C588*(1/Inddata!$C$35))))</f>
        <v>0.13120000000002152</v>
      </c>
      <c r="E588" s="5">
        <v>0</v>
      </c>
      <c r="F588" s="5">
        <f>IF(Inddata!$C$31*Inddata!$C$35+Inddata!$C$33&gt;'Beregninger scenarie 1'!C588,0,F587+$F$27)</f>
        <v>0</v>
      </c>
      <c r="G588" s="5">
        <f t="shared" si="17"/>
        <v>6.8359999999999728</v>
      </c>
      <c r="H588" s="5">
        <f>IF(D588+E588+F588&gt;Inddata!$C$31,Inddata!$C$31,D588+E588+F588)</f>
        <v>0.13120000000002152</v>
      </c>
      <c r="I588" s="5">
        <f>Inddata!$C$34</f>
        <v>0</v>
      </c>
      <c r="J588" s="5">
        <f>Inddata!$C$32+Inddata!$C$34</f>
        <v>4</v>
      </c>
      <c r="K588" s="5"/>
    </row>
    <row r="589" spans="1:11" x14ac:dyDescent="0.25">
      <c r="A589">
        <v>560</v>
      </c>
      <c r="C589" s="5">
        <f t="shared" si="18"/>
        <v>4.8446666666666394</v>
      </c>
      <c r="D589" s="5">
        <f>IF(Inddata!$C$35=0,0,IF(($D$30-C589*(1/Inddata!$C$35))&lt;0,0,($D$30-C589*(1/Inddata!$C$35))))</f>
        <v>0.12426666666668851</v>
      </c>
      <c r="E589" s="5">
        <v>0</v>
      </c>
      <c r="F589" s="5">
        <f>IF(Inddata!$C$31*Inddata!$C$35+Inddata!$C$33&gt;'Beregninger scenarie 1'!C589,0,F588+$F$27)</f>
        <v>0</v>
      </c>
      <c r="G589" s="5">
        <f t="shared" si="17"/>
        <v>6.8446666666666394</v>
      </c>
      <c r="H589" s="5">
        <f>IF(D589+E589+F589&gt;Inddata!$C$31,Inddata!$C$31,D589+E589+F589)</f>
        <v>0.12426666666668851</v>
      </c>
      <c r="I589" s="5">
        <f>Inddata!$C$34</f>
        <v>0</v>
      </c>
      <c r="J589" s="5">
        <f>Inddata!$C$32+Inddata!$C$34</f>
        <v>4</v>
      </c>
      <c r="K589" s="5"/>
    </row>
    <row r="590" spans="1:11" x14ac:dyDescent="0.25">
      <c r="A590">
        <v>561</v>
      </c>
      <c r="C590" s="5">
        <f t="shared" si="18"/>
        <v>4.853333333333306</v>
      </c>
      <c r="D590" s="5">
        <f>IF(Inddata!$C$35=0,0,IF(($D$30-C590*(1/Inddata!$C$35))&lt;0,0,($D$30-C590*(1/Inddata!$C$35))))</f>
        <v>0.11733333333335505</v>
      </c>
      <c r="E590" s="5">
        <v>0</v>
      </c>
      <c r="F590" s="5">
        <f>IF(Inddata!$C$31*Inddata!$C$35+Inddata!$C$33&gt;'Beregninger scenarie 1'!C590,0,F589+$F$27)</f>
        <v>0</v>
      </c>
      <c r="G590" s="5">
        <f t="shared" si="17"/>
        <v>6.853333333333306</v>
      </c>
      <c r="H590" s="5">
        <f>IF(D590+E590+F590&gt;Inddata!$C$31,Inddata!$C$31,D590+E590+F590)</f>
        <v>0.11733333333335505</v>
      </c>
      <c r="I590" s="5">
        <f>Inddata!$C$34</f>
        <v>0</v>
      </c>
      <c r="J590" s="5">
        <f>Inddata!$C$32+Inddata!$C$34</f>
        <v>4</v>
      </c>
      <c r="K590" s="5"/>
    </row>
    <row r="591" spans="1:11" x14ac:dyDescent="0.25">
      <c r="A591">
        <v>562</v>
      </c>
      <c r="C591" s="5">
        <f t="shared" si="18"/>
        <v>4.8619999999999726</v>
      </c>
      <c r="D591" s="5">
        <f>IF(Inddata!$C$35=0,0,IF(($D$30-C591*(1/Inddata!$C$35))&lt;0,0,($D$30-C591*(1/Inddata!$C$35))))</f>
        <v>0.11040000000002159</v>
      </c>
      <c r="E591" s="5">
        <v>0</v>
      </c>
      <c r="F591" s="5">
        <f>IF(Inddata!$C$31*Inddata!$C$35+Inddata!$C$33&gt;'Beregninger scenarie 1'!C591,0,F590+$F$27)</f>
        <v>0</v>
      </c>
      <c r="G591" s="5">
        <f t="shared" si="17"/>
        <v>6.8619999999999726</v>
      </c>
      <c r="H591" s="5">
        <f>IF(D591+E591+F591&gt;Inddata!$C$31,Inddata!$C$31,D591+E591+F591)</f>
        <v>0.11040000000002159</v>
      </c>
      <c r="I591" s="5">
        <f>Inddata!$C$34</f>
        <v>0</v>
      </c>
      <c r="J591" s="5">
        <f>Inddata!$C$32+Inddata!$C$34</f>
        <v>4</v>
      </c>
      <c r="K591" s="5"/>
    </row>
    <row r="592" spans="1:11" x14ac:dyDescent="0.25">
      <c r="A592">
        <v>563</v>
      </c>
      <c r="C592" s="5">
        <f t="shared" si="18"/>
        <v>4.8706666666666392</v>
      </c>
      <c r="D592" s="5">
        <f>IF(Inddata!$C$35=0,0,IF(($D$30-C592*(1/Inddata!$C$35))&lt;0,0,($D$30-C592*(1/Inddata!$C$35))))</f>
        <v>0.10346666666668858</v>
      </c>
      <c r="E592" s="5">
        <v>0</v>
      </c>
      <c r="F592" s="5">
        <f>IF(Inddata!$C$31*Inddata!$C$35+Inddata!$C$33&gt;'Beregninger scenarie 1'!C592,0,F591+$F$27)</f>
        <v>0</v>
      </c>
      <c r="G592" s="5">
        <f t="shared" si="17"/>
        <v>6.8706666666666392</v>
      </c>
      <c r="H592" s="5">
        <f>IF(D592+E592+F592&gt;Inddata!$C$31,Inddata!$C$31,D592+E592+F592)</f>
        <v>0.10346666666668858</v>
      </c>
      <c r="I592" s="5">
        <f>Inddata!$C$34</f>
        <v>0</v>
      </c>
      <c r="J592" s="5">
        <f>Inddata!$C$32+Inddata!$C$34</f>
        <v>4</v>
      </c>
      <c r="K592" s="5"/>
    </row>
    <row r="593" spans="1:11" x14ac:dyDescent="0.25">
      <c r="A593">
        <v>564</v>
      </c>
      <c r="C593" s="5">
        <f t="shared" si="18"/>
        <v>4.8793333333333058</v>
      </c>
      <c r="D593" s="5">
        <f>IF(Inddata!$C$35=0,0,IF(($D$30-C593*(1/Inddata!$C$35))&lt;0,0,($D$30-C593*(1/Inddata!$C$35))))</f>
        <v>9.653333333335512E-2</v>
      </c>
      <c r="E593" s="5">
        <v>0</v>
      </c>
      <c r="F593" s="5">
        <f>IF(Inddata!$C$31*Inddata!$C$35+Inddata!$C$33&gt;'Beregninger scenarie 1'!C593,0,F592+$F$27)</f>
        <v>0</v>
      </c>
      <c r="G593" s="5">
        <f t="shared" si="17"/>
        <v>6.8793333333333058</v>
      </c>
      <c r="H593" s="5">
        <f>IF(D593+E593+F593&gt;Inddata!$C$31,Inddata!$C$31,D593+E593+F593)</f>
        <v>9.653333333335512E-2</v>
      </c>
      <c r="I593" s="5">
        <f>Inddata!$C$34</f>
        <v>0</v>
      </c>
      <c r="J593" s="5">
        <f>Inddata!$C$32+Inddata!$C$34</f>
        <v>4</v>
      </c>
      <c r="K593" s="5"/>
    </row>
    <row r="594" spans="1:11" x14ac:dyDescent="0.25">
      <c r="A594">
        <v>565</v>
      </c>
      <c r="C594" s="5">
        <f t="shared" si="18"/>
        <v>4.8879999999999724</v>
      </c>
      <c r="D594" s="5">
        <f>IF(Inddata!$C$35=0,0,IF(($D$30-C594*(1/Inddata!$C$35))&lt;0,0,($D$30-C594*(1/Inddata!$C$35))))</f>
        <v>8.9600000000022106E-2</v>
      </c>
      <c r="E594" s="5">
        <v>0</v>
      </c>
      <c r="F594" s="5">
        <f>IF(Inddata!$C$31*Inddata!$C$35+Inddata!$C$33&gt;'Beregninger scenarie 1'!C594,0,F593+$F$27)</f>
        <v>0</v>
      </c>
      <c r="G594" s="5">
        <f t="shared" si="17"/>
        <v>6.8879999999999724</v>
      </c>
      <c r="H594" s="5">
        <f>IF(D594+E594+F594&gt;Inddata!$C$31,Inddata!$C$31,D594+E594+F594)</f>
        <v>8.9600000000022106E-2</v>
      </c>
      <c r="I594" s="5">
        <f>Inddata!$C$34</f>
        <v>0</v>
      </c>
      <c r="J594" s="5">
        <f>Inddata!$C$32+Inddata!$C$34</f>
        <v>4</v>
      </c>
      <c r="K594" s="5"/>
    </row>
    <row r="595" spans="1:11" x14ac:dyDescent="0.25">
      <c r="A595">
        <v>566</v>
      </c>
      <c r="C595" s="5">
        <f t="shared" si="18"/>
        <v>4.896666666666639</v>
      </c>
      <c r="D595" s="5">
        <f>IF(Inddata!$C$35=0,0,IF(($D$30-C595*(1/Inddata!$C$35))&lt;0,0,($D$30-C595*(1/Inddata!$C$35))))</f>
        <v>8.2666666666688648E-2</v>
      </c>
      <c r="E595" s="5">
        <v>0</v>
      </c>
      <c r="F595" s="5">
        <f>IF(Inddata!$C$31*Inddata!$C$35+Inddata!$C$33&gt;'Beregninger scenarie 1'!C595,0,F594+$F$27)</f>
        <v>0</v>
      </c>
      <c r="G595" s="5">
        <f t="shared" si="17"/>
        <v>6.896666666666639</v>
      </c>
      <c r="H595" s="5">
        <f>IF(D595+E595+F595&gt;Inddata!$C$31,Inddata!$C$31,D595+E595+F595)</f>
        <v>8.2666666666688648E-2</v>
      </c>
      <c r="I595" s="5">
        <f>Inddata!$C$34</f>
        <v>0</v>
      </c>
      <c r="J595" s="5">
        <f>Inddata!$C$32+Inddata!$C$34</f>
        <v>4</v>
      </c>
      <c r="K595" s="5"/>
    </row>
    <row r="596" spans="1:11" x14ac:dyDescent="0.25">
      <c r="A596">
        <v>567</v>
      </c>
      <c r="C596" s="5">
        <f t="shared" si="18"/>
        <v>4.9053333333333056</v>
      </c>
      <c r="D596" s="5">
        <f>IF(Inddata!$C$35=0,0,IF(($D$30-C596*(1/Inddata!$C$35))&lt;0,0,($D$30-C596*(1/Inddata!$C$35))))</f>
        <v>7.5733333333355191E-2</v>
      </c>
      <c r="E596" s="5">
        <v>0</v>
      </c>
      <c r="F596" s="5">
        <f>IF(Inddata!$C$31*Inddata!$C$35+Inddata!$C$33&gt;'Beregninger scenarie 1'!C596,0,F595+$F$27)</f>
        <v>0</v>
      </c>
      <c r="G596" s="5">
        <f t="shared" si="17"/>
        <v>6.9053333333333056</v>
      </c>
      <c r="H596" s="5">
        <f>IF(D596+E596+F596&gt;Inddata!$C$31,Inddata!$C$31,D596+E596+F596)</f>
        <v>7.5733333333355191E-2</v>
      </c>
      <c r="I596" s="5">
        <f>Inddata!$C$34</f>
        <v>0</v>
      </c>
      <c r="J596" s="5">
        <f>Inddata!$C$32+Inddata!$C$34</f>
        <v>4</v>
      </c>
      <c r="K596" s="5"/>
    </row>
    <row r="597" spans="1:11" x14ac:dyDescent="0.25">
      <c r="A597">
        <v>568</v>
      </c>
      <c r="C597" s="5">
        <f t="shared" si="18"/>
        <v>4.9139999999999722</v>
      </c>
      <c r="D597" s="5">
        <f>IF(Inddata!$C$35=0,0,IF(($D$30-C597*(1/Inddata!$C$35))&lt;0,0,($D$30-C597*(1/Inddata!$C$35))))</f>
        <v>6.8800000000022177E-2</v>
      </c>
      <c r="E597" s="5">
        <v>0</v>
      </c>
      <c r="F597" s="5">
        <f>IF(Inddata!$C$31*Inddata!$C$35+Inddata!$C$33&gt;'Beregninger scenarie 1'!C597,0,F596+$F$27)</f>
        <v>0</v>
      </c>
      <c r="G597" s="5">
        <f t="shared" si="17"/>
        <v>6.9139999999999722</v>
      </c>
      <c r="H597" s="5">
        <f>IF(D597+E597+F597&gt;Inddata!$C$31,Inddata!$C$31,D597+E597+F597)</f>
        <v>6.8800000000022177E-2</v>
      </c>
      <c r="I597" s="5">
        <f>Inddata!$C$34</f>
        <v>0</v>
      </c>
      <c r="J597" s="5">
        <f>Inddata!$C$32+Inddata!$C$34</f>
        <v>4</v>
      </c>
      <c r="K597" s="5"/>
    </row>
    <row r="598" spans="1:11" x14ac:dyDescent="0.25">
      <c r="A598">
        <v>569</v>
      </c>
      <c r="C598" s="5">
        <f t="shared" si="18"/>
        <v>4.9226666666666388</v>
      </c>
      <c r="D598" s="5">
        <f>IF(Inddata!$C$35=0,0,IF(($D$30-C598*(1/Inddata!$C$35))&lt;0,0,($D$30-C598*(1/Inddata!$C$35))))</f>
        <v>6.1866666666688719E-2</v>
      </c>
      <c r="E598" s="5">
        <v>0</v>
      </c>
      <c r="F598" s="5">
        <f>IF(Inddata!$C$31*Inddata!$C$35+Inddata!$C$33&gt;'Beregninger scenarie 1'!C598,0,F597+$F$27)</f>
        <v>0</v>
      </c>
      <c r="G598" s="5">
        <f t="shared" si="17"/>
        <v>6.9226666666666388</v>
      </c>
      <c r="H598" s="5">
        <f>IF(D598+E598+F598&gt;Inddata!$C$31,Inddata!$C$31,D598+E598+F598)</f>
        <v>6.1866666666688719E-2</v>
      </c>
      <c r="I598" s="5">
        <f>Inddata!$C$34</f>
        <v>0</v>
      </c>
      <c r="J598" s="5">
        <f>Inddata!$C$32+Inddata!$C$34</f>
        <v>4</v>
      </c>
      <c r="K598" s="5"/>
    </row>
    <row r="599" spans="1:11" x14ac:dyDescent="0.25">
      <c r="A599">
        <v>570</v>
      </c>
      <c r="C599" s="5">
        <f t="shared" si="18"/>
        <v>4.9313333333333054</v>
      </c>
      <c r="D599" s="5">
        <f>IF(Inddata!$C$35=0,0,IF(($D$30-C599*(1/Inddata!$C$35))&lt;0,0,($D$30-C599*(1/Inddata!$C$35))))</f>
        <v>5.4933333333355705E-2</v>
      </c>
      <c r="E599" s="5">
        <v>0</v>
      </c>
      <c r="F599" s="5">
        <f>IF(Inddata!$C$31*Inddata!$C$35+Inddata!$C$33&gt;'Beregninger scenarie 1'!C599,0,F598+$F$27)</f>
        <v>0</v>
      </c>
      <c r="G599" s="5">
        <f t="shared" si="17"/>
        <v>6.9313333333333054</v>
      </c>
      <c r="H599" s="5">
        <f>IF(D599+E599+F599&gt;Inddata!$C$31,Inddata!$C$31,D599+E599+F599)</f>
        <v>5.4933333333355705E-2</v>
      </c>
      <c r="I599" s="5">
        <f>Inddata!$C$34</f>
        <v>0</v>
      </c>
      <c r="J599" s="5">
        <f>Inddata!$C$32+Inddata!$C$34</f>
        <v>4</v>
      </c>
      <c r="K599" s="5"/>
    </row>
    <row r="600" spans="1:11" x14ac:dyDescent="0.25">
      <c r="A600">
        <v>571</v>
      </c>
      <c r="C600" s="5">
        <f t="shared" si="18"/>
        <v>4.939999999999972</v>
      </c>
      <c r="D600" s="5">
        <f>IF(Inddata!$C$35=0,0,IF(($D$30-C600*(1/Inddata!$C$35))&lt;0,0,($D$30-C600*(1/Inddata!$C$35))))</f>
        <v>4.8000000000022247E-2</v>
      </c>
      <c r="E600" s="5">
        <v>0</v>
      </c>
      <c r="F600" s="5">
        <f>IF(Inddata!$C$31*Inddata!$C$35+Inddata!$C$33&gt;'Beregninger scenarie 1'!C600,0,F599+$F$27)</f>
        <v>0</v>
      </c>
      <c r="G600" s="5">
        <f t="shared" si="17"/>
        <v>6.939999999999972</v>
      </c>
      <c r="H600" s="5">
        <f>IF(D600+E600+F600&gt;Inddata!$C$31,Inddata!$C$31,D600+E600+F600)</f>
        <v>4.8000000000022247E-2</v>
      </c>
      <c r="I600" s="5">
        <f>Inddata!$C$34</f>
        <v>0</v>
      </c>
      <c r="J600" s="5">
        <f>Inddata!$C$32+Inddata!$C$34</f>
        <v>4</v>
      </c>
      <c r="K600" s="5"/>
    </row>
    <row r="601" spans="1:11" x14ac:dyDescent="0.25">
      <c r="A601">
        <v>572</v>
      </c>
      <c r="C601" s="5">
        <f t="shared" si="18"/>
        <v>4.9486666666666386</v>
      </c>
      <c r="D601" s="5">
        <f>IF(Inddata!$C$35=0,0,IF(($D$30-C601*(1/Inddata!$C$35))&lt;0,0,($D$30-C601*(1/Inddata!$C$35))))</f>
        <v>4.1066666666688789E-2</v>
      </c>
      <c r="E601" s="5">
        <v>0</v>
      </c>
      <c r="F601" s="5">
        <f>IF(Inddata!$C$31*Inddata!$C$35+Inddata!$C$33&gt;'Beregninger scenarie 1'!C601,0,F600+$F$27)</f>
        <v>0</v>
      </c>
      <c r="G601" s="5">
        <f t="shared" si="17"/>
        <v>6.9486666666666386</v>
      </c>
      <c r="H601" s="5">
        <f>IF(D601+E601+F601&gt;Inddata!$C$31,Inddata!$C$31,D601+E601+F601)</f>
        <v>4.1066666666688789E-2</v>
      </c>
      <c r="I601" s="5">
        <f>Inddata!$C$34</f>
        <v>0</v>
      </c>
      <c r="J601" s="5">
        <f>Inddata!$C$32+Inddata!$C$34</f>
        <v>4</v>
      </c>
      <c r="K601" s="5"/>
    </row>
    <row r="602" spans="1:11" x14ac:dyDescent="0.25">
      <c r="A602">
        <v>573</v>
      </c>
      <c r="C602" s="5">
        <f t="shared" si="18"/>
        <v>4.9573333333333052</v>
      </c>
      <c r="D602" s="5">
        <f>IF(Inddata!$C$35=0,0,IF(($D$30-C602*(1/Inddata!$C$35))&lt;0,0,($D$30-C602*(1/Inddata!$C$35))))</f>
        <v>3.4133333333355775E-2</v>
      </c>
      <c r="E602" s="5">
        <v>0</v>
      </c>
      <c r="F602" s="5">
        <f>IF(Inddata!$C$31*Inddata!$C$35+Inddata!$C$33&gt;'Beregninger scenarie 1'!C602,0,F601+$F$27)</f>
        <v>0</v>
      </c>
      <c r="G602" s="5">
        <f t="shared" si="17"/>
        <v>6.9573333333333052</v>
      </c>
      <c r="H602" s="5">
        <f>IF(D602+E602+F602&gt;Inddata!$C$31,Inddata!$C$31,D602+E602+F602)</f>
        <v>3.4133333333355775E-2</v>
      </c>
      <c r="I602" s="5">
        <f>Inddata!$C$34</f>
        <v>0</v>
      </c>
      <c r="J602" s="5">
        <f>Inddata!$C$32+Inddata!$C$34</f>
        <v>4</v>
      </c>
      <c r="K602" s="5"/>
    </row>
    <row r="603" spans="1:11" x14ac:dyDescent="0.25">
      <c r="A603">
        <v>574</v>
      </c>
      <c r="C603" s="5">
        <f t="shared" si="18"/>
        <v>4.9659999999999718</v>
      </c>
      <c r="D603" s="5">
        <f>IF(Inddata!$C$35=0,0,IF(($D$30-C603*(1/Inddata!$C$35))&lt;0,0,($D$30-C603*(1/Inddata!$C$35))))</f>
        <v>2.7200000000022317E-2</v>
      </c>
      <c r="E603" s="5">
        <v>0</v>
      </c>
      <c r="F603" s="5">
        <f>IF(Inddata!$C$31*Inddata!$C$35+Inddata!$C$33&gt;'Beregninger scenarie 1'!C603,0,F602+$F$27)</f>
        <v>0</v>
      </c>
      <c r="G603" s="5">
        <f t="shared" si="17"/>
        <v>6.9659999999999718</v>
      </c>
      <c r="H603" s="5">
        <f>IF(D603+E603+F603&gt;Inddata!$C$31,Inddata!$C$31,D603+E603+F603)</f>
        <v>2.7200000000022317E-2</v>
      </c>
      <c r="I603" s="5">
        <f>Inddata!$C$34</f>
        <v>0</v>
      </c>
      <c r="J603" s="5">
        <f>Inddata!$C$32+Inddata!$C$34</f>
        <v>4</v>
      </c>
      <c r="K603" s="5"/>
    </row>
    <row r="604" spans="1:11" x14ac:dyDescent="0.25">
      <c r="A604">
        <v>575</v>
      </c>
      <c r="C604" s="5">
        <f t="shared" si="18"/>
        <v>4.9746666666666384</v>
      </c>
      <c r="D604" s="5">
        <f>IF(Inddata!$C$35=0,0,IF(($D$30-C604*(1/Inddata!$C$35))&lt;0,0,($D$30-C604*(1/Inddata!$C$35))))</f>
        <v>2.0266666666689304E-2</v>
      </c>
      <c r="E604" s="5">
        <v>0</v>
      </c>
      <c r="F604" s="5">
        <f>IF(Inddata!$C$31*Inddata!$C$35+Inddata!$C$33&gt;'Beregninger scenarie 1'!C604,0,F603+$F$27)</f>
        <v>0</v>
      </c>
      <c r="G604" s="5">
        <f t="shared" si="17"/>
        <v>6.9746666666666384</v>
      </c>
      <c r="H604" s="5">
        <f>IF(D604+E604+F604&gt;Inddata!$C$31,Inddata!$C$31,D604+E604+F604)</f>
        <v>2.0266666666689304E-2</v>
      </c>
      <c r="I604" s="5">
        <f>Inddata!$C$34</f>
        <v>0</v>
      </c>
      <c r="J604" s="5">
        <f>Inddata!$C$32+Inddata!$C$34</f>
        <v>4</v>
      </c>
      <c r="K604" s="5"/>
    </row>
    <row r="605" spans="1:11" x14ac:dyDescent="0.25">
      <c r="A605">
        <v>576</v>
      </c>
      <c r="C605" s="5">
        <f t="shared" si="18"/>
        <v>4.983333333333305</v>
      </c>
      <c r="D605" s="5">
        <f>IF(Inddata!$C$35=0,0,IF(($D$30-C605*(1/Inddata!$C$35))&lt;0,0,($D$30-C605*(1/Inddata!$C$35))))</f>
        <v>1.3333333333355846E-2</v>
      </c>
      <c r="E605" s="5">
        <v>0</v>
      </c>
      <c r="F605" s="5">
        <f>IF(Inddata!$C$31*Inddata!$C$35+Inddata!$C$33&gt;'Beregninger scenarie 1'!C605,0,F604+$F$27)</f>
        <v>0</v>
      </c>
      <c r="G605" s="5">
        <f t="shared" si="17"/>
        <v>6.983333333333305</v>
      </c>
      <c r="H605" s="5">
        <f>IF(D605+E605+F605&gt;Inddata!$C$31,Inddata!$C$31,D605+E605+F605)</f>
        <v>1.3333333333355846E-2</v>
      </c>
      <c r="I605" s="5">
        <f>Inddata!$C$34</f>
        <v>0</v>
      </c>
      <c r="J605" s="5">
        <f>Inddata!$C$32+Inddata!$C$34</f>
        <v>4</v>
      </c>
      <c r="K605" s="5"/>
    </row>
    <row r="606" spans="1:11" x14ac:dyDescent="0.25">
      <c r="A606">
        <v>577</v>
      </c>
      <c r="C606" s="5">
        <f t="shared" si="18"/>
        <v>4.9919999999999716</v>
      </c>
      <c r="D606" s="5">
        <f>IF(Inddata!$C$35=0,0,IF(($D$30-C606*(1/Inddata!$C$35))&lt;0,0,($D$30-C606*(1/Inddata!$C$35))))</f>
        <v>6.4000000000223878E-3</v>
      </c>
      <c r="E606" s="5">
        <v>0</v>
      </c>
      <c r="F606" s="5">
        <f>IF(Inddata!$C$31*Inddata!$C$35+Inddata!$C$33&gt;'Beregninger scenarie 1'!C606,0,F605+$F$27)</f>
        <v>0</v>
      </c>
      <c r="G606" s="5">
        <f t="shared" si="17"/>
        <v>6.9919999999999716</v>
      </c>
      <c r="H606" s="5">
        <f>IF(D606+E606+F606&gt;Inddata!$C$31,Inddata!$C$31,D606+E606+F606)</f>
        <v>6.4000000000223878E-3</v>
      </c>
      <c r="I606" s="5">
        <f>Inddata!$C$34</f>
        <v>0</v>
      </c>
      <c r="J606" s="5">
        <f>Inddata!$C$32+Inddata!$C$34</f>
        <v>4</v>
      </c>
      <c r="K606" s="5"/>
    </row>
    <row r="607" spans="1:11" x14ac:dyDescent="0.25">
      <c r="A607">
        <v>578</v>
      </c>
      <c r="C607" s="5">
        <f t="shared" si="18"/>
        <v>5.0006666666666382</v>
      </c>
      <c r="D607" s="5">
        <f>IF(Inddata!$C$35=0,0,IF(($D$30-C607*(1/Inddata!$C$35))&lt;0,0,($D$30-C607*(1/Inddata!$C$35))))</f>
        <v>0</v>
      </c>
      <c r="E607" s="5">
        <v>0</v>
      </c>
      <c r="F607" s="5">
        <f>IF(Inddata!$C$31*Inddata!$C$35+Inddata!$C$33&gt;'Beregninger scenarie 1'!C607,0,F606+$F$27)</f>
        <v>0</v>
      </c>
      <c r="G607" s="5">
        <f t="shared" si="17"/>
        <v>7.0006666666666382</v>
      </c>
      <c r="H607" s="5">
        <f>IF(D607+E607+F607&gt;Inddata!$C$31,Inddata!$C$31,D607+E607+F607)</f>
        <v>0</v>
      </c>
      <c r="I607" s="5">
        <f>Inddata!$C$34</f>
        <v>0</v>
      </c>
      <c r="J607" s="5">
        <f>Inddata!$C$32+Inddata!$C$34</f>
        <v>4</v>
      </c>
      <c r="K607" s="5"/>
    </row>
    <row r="608" spans="1:11" x14ac:dyDescent="0.25">
      <c r="A608">
        <v>579</v>
      </c>
      <c r="C608" s="5">
        <f t="shared" si="18"/>
        <v>5.0093333333333048</v>
      </c>
      <c r="D608" s="5">
        <f>IF(Inddata!$C$35=0,0,IF(($D$30-C608*(1/Inddata!$C$35))&lt;0,0,($D$30-C608*(1/Inddata!$C$35))))</f>
        <v>0</v>
      </c>
      <c r="E608" s="5">
        <v>0</v>
      </c>
      <c r="F608" s="5">
        <f>IF(Inddata!$C$31*Inddata!$C$35+Inddata!$C$33&gt;'Beregninger scenarie 1'!C608,0,F607+$F$27)</f>
        <v>0</v>
      </c>
      <c r="G608" s="5">
        <f t="shared" ref="G608:G671" si="19">C608+2</f>
        <v>7.0093333333333048</v>
      </c>
      <c r="H608" s="5">
        <f>IF(D608+E608+F608&gt;Inddata!$C$31,Inddata!$C$31,D608+E608+F608)</f>
        <v>0</v>
      </c>
      <c r="I608" s="5">
        <f>Inddata!$C$34</f>
        <v>0</v>
      </c>
      <c r="J608" s="5">
        <f>Inddata!$C$32+Inddata!$C$34</f>
        <v>4</v>
      </c>
      <c r="K608" s="5"/>
    </row>
    <row r="609" spans="1:11" x14ac:dyDescent="0.25">
      <c r="A609">
        <v>580</v>
      </c>
      <c r="C609" s="5">
        <f t="shared" si="18"/>
        <v>5.0179999999999714</v>
      </c>
      <c r="D609" s="5">
        <f>IF(Inddata!$C$35=0,0,IF(($D$30-C609*(1/Inddata!$C$35))&lt;0,0,($D$30-C609*(1/Inddata!$C$35))))</f>
        <v>0</v>
      </c>
      <c r="E609" s="5">
        <v>0</v>
      </c>
      <c r="F609" s="5">
        <f>IF(Inddata!$C$31*Inddata!$C$35+Inddata!$C$33&gt;'Beregninger scenarie 1'!C609,0,F608+$F$27)</f>
        <v>0</v>
      </c>
      <c r="G609" s="5">
        <f t="shared" si="19"/>
        <v>7.0179999999999714</v>
      </c>
      <c r="H609" s="5">
        <f>IF(D609+E609+F609&gt;Inddata!$C$31,Inddata!$C$31,D609+E609+F609)</f>
        <v>0</v>
      </c>
      <c r="I609" s="5">
        <f>Inddata!$C$34</f>
        <v>0</v>
      </c>
      <c r="J609" s="5">
        <f>Inddata!$C$32+Inddata!$C$34</f>
        <v>4</v>
      </c>
      <c r="K609" s="5"/>
    </row>
    <row r="610" spans="1:11" x14ac:dyDescent="0.25">
      <c r="A610">
        <v>581</v>
      </c>
      <c r="C610" s="5">
        <f t="shared" si="18"/>
        <v>5.026666666666638</v>
      </c>
      <c r="D610" s="5">
        <f>IF(Inddata!$C$35=0,0,IF(($D$30-C610*(1/Inddata!$C$35))&lt;0,0,($D$30-C610*(1/Inddata!$C$35))))</f>
        <v>0</v>
      </c>
      <c r="E610" s="5">
        <v>0</v>
      </c>
      <c r="F610" s="5">
        <f>IF(Inddata!$C$31*Inddata!$C$35+Inddata!$C$33&gt;'Beregninger scenarie 1'!C610,0,F609+$F$27)</f>
        <v>0</v>
      </c>
      <c r="G610" s="5">
        <f t="shared" si="19"/>
        <v>7.026666666666638</v>
      </c>
      <c r="H610" s="5">
        <f>IF(D610+E610+F610&gt;Inddata!$C$31,Inddata!$C$31,D610+E610+F610)</f>
        <v>0</v>
      </c>
      <c r="I610" s="5">
        <f>Inddata!$C$34</f>
        <v>0</v>
      </c>
      <c r="J610" s="5">
        <f>Inddata!$C$32+Inddata!$C$34</f>
        <v>4</v>
      </c>
      <c r="K610" s="5"/>
    </row>
    <row r="611" spans="1:11" x14ac:dyDescent="0.25">
      <c r="A611">
        <v>582</v>
      </c>
      <c r="C611" s="5">
        <f t="shared" si="18"/>
        <v>5.0353333333333046</v>
      </c>
      <c r="D611" s="5">
        <f>IF(Inddata!$C$35=0,0,IF(($D$30-C611*(1/Inddata!$C$35))&lt;0,0,($D$30-C611*(1/Inddata!$C$35))))</f>
        <v>0</v>
      </c>
      <c r="E611" s="5">
        <v>0</v>
      </c>
      <c r="F611" s="5">
        <f>IF(Inddata!$C$31*Inddata!$C$35+Inddata!$C$33&gt;'Beregninger scenarie 1'!C611,0,F610+$F$27)</f>
        <v>0</v>
      </c>
      <c r="G611" s="5">
        <f t="shared" si="19"/>
        <v>7.0353333333333046</v>
      </c>
      <c r="H611" s="5">
        <f>IF(D611+E611+F611&gt;Inddata!$C$31,Inddata!$C$31,D611+E611+F611)</f>
        <v>0</v>
      </c>
      <c r="I611" s="5">
        <f>Inddata!$C$34</f>
        <v>0</v>
      </c>
      <c r="J611" s="5">
        <f>Inddata!$C$32+Inddata!$C$34</f>
        <v>4</v>
      </c>
      <c r="K611" s="5"/>
    </row>
    <row r="612" spans="1:11" x14ac:dyDescent="0.25">
      <c r="A612">
        <v>583</v>
      </c>
      <c r="C612" s="5">
        <f t="shared" si="18"/>
        <v>5.0439999999999712</v>
      </c>
      <c r="D612" s="5">
        <f>IF(Inddata!$C$35=0,0,IF(($D$30-C612*(1/Inddata!$C$35))&lt;0,0,($D$30-C612*(1/Inddata!$C$35))))</f>
        <v>0</v>
      </c>
      <c r="E612" s="5">
        <v>0</v>
      </c>
      <c r="F612" s="5">
        <f>IF(Inddata!$C$31*Inddata!$C$35+Inddata!$C$33&gt;'Beregninger scenarie 1'!C612,0,F611+$F$27)</f>
        <v>0</v>
      </c>
      <c r="G612" s="5">
        <f t="shared" si="19"/>
        <v>7.0439999999999712</v>
      </c>
      <c r="H612" s="5">
        <f>IF(D612+E612+F612&gt;Inddata!$C$31,Inddata!$C$31,D612+E612+F612)</f>
        <v>0</v>
      </c>
      <c r="I612" s="5">
        <f>Inddata!$C$34</f>
        <v>0</v>
      </c>
      <c r="J612" s="5">
        <f>Inddata!$C$32+Inddata!$C$34</f>
        <v>4</v>
      </c>
      <c r="K612" s="5"/>
    </row>
    <row r="613" spans="1:11" x14ac:dyDescent="0.25">
      <c r="A613">
        <v>584</v>
      </c>
      <c r="C613" s="5">
        <f t="shared" si="18"/>
        <v>5.0526666666666378</v>
      </c>
      <c r="D613" s="5">
        <f>IF(Inddata!$C$35=0,0,IF(($D$30-C613*(1/Inddata!$C$35))&lt;0,0,($D$30-C613*(1/Inddata!$C$35))))</f>
        <v>0</v>
      </c>
      <c r="E613" s="5">
        <v>0</v>
      </c>
      <c r="F613" s="5">
        <f>IF(Inddata!$C$31*Inddata!$C$35+Inddata!$C$33&gt;'Beregninger scenarie 1'!C613,0,F612+$F$27)</f>
        <v>0</v>
      </c>
      <c r="G613" s="5">
        <f t="shared" si="19"/>
        <v>7.0526666666666378</v>
      </c>
      <c r="H613" s="5">
        <f>IF(D613+E613+F613&gt;Inddata!$C$31,Inddata!$C$31,D613+E613+F613)</f>
        <v>0</v>
      </c>
      <c r="I613" s="5">
        <f>Inddata!$C$34</f>
        <v>0</v>
      </c>
      <c r="J613" s="5">
        <f>Inddata!$C$32+Inddata!$C$34</f>
        <v>4</v>
      </c>
      <c r="K613" s="5"/>
    </row>
    <row r="614" spans="1:11" x14ac:dyDescent="0.25">
      <c r="A614">
        <v>585</v>
      </c>
      <c r="C614" s="5">
        <f t="shared" si="18"/>
        <v>5.0613333333333044</v>
      </c>
      <c r="D614" s="5">
        <f>IF(Inddata!$C$35=0,0,IF(($D$30-C614*(1/Inddata!$C$35))&lt;0,0,($D$30-C614*(1/Inddata!$C$35))))</f>
        <v>0</v>
      </c>
      <c r="E614" s="5">
        <v>0</v>
      </c>
      <c r="F614" s="5">
        <f>IF(Inddata!$C$31*Inddata!$C$35+Inddata!$C$33&gt;'Beregninger scenarie 1'!C614,0,F613+$F$27)</f>
        <v>0</v>
      </c>
      <c r="G614" s="5">
        <f t="shared" si="19"/>
        <v>7.0613333333333044</v>
      </c>
      <c r="H614" s="5">
        <f>IF(D614+E614+F614&gt;Inddata!$C$31,Inddata!$C$31,D614+E614+F614)</f>
        <v>0</v>
      </c>
      <c r="I614" s="5">
        <f>Inddata!$C$34</f>
        <v>0</v>
      </c>
      <c r="J614" s="5">
        <f>Inddata!$C$32+Inddata!$C$34</f>
        <v>4</v>
      </c>
      <c r="K614" s="5"/>
    </row>
    <row r="615" spans="1:11" x14ac:dyDescent="0.25">
      <c r="A615">
        <v>586</v>
      </c>
      <c r="C615" s="5">
        <f t="shared" si="18"/>
        <v>5.069999999999971</v>
      </c>
      <c r="D615" s="5">
        <f>IF(Inddata!$C$35=0,0,IF(($D$30-C615*(1/Inddata!$C$35))&lt;0,0,($D$30-C615*(1/Inddata!$C$35))))</f>
        <v>0</v>
      </c>
      <c r="E615" s="5">
        <v>0</v>
      </c>
      <c r="F615" s="5">
        <f>IF(Inddata!$C$31*Inddata!$C$35+Inddata!$C$33&gt;'Beregninger scenarie 1'!C615,0,F614+$F$27)</f>
        <v>0</v>
      </c>
      <c r="G615" s="5">
        <f t="shared" si="19"/>
        <v>7.069999999999971</v>
      </c>
      <c r="H615" s="5">
        <f>IF(D615+E615+F615&gt;Inddata!$C$31,Inddata!$C$31,D615+E615+F615)</f>
        <v>0</v>
      </c>
      <c r="I615" s="5">
        <f>Inddata!$C$34</f>
        <v>0</v>
      </c>
      <c r="J615" s="5">
        <f>Inddata!$C$32+Inddata!$C$34</f>
        <v>4</v>
      </c>
      <c r="K615" s="5"/>
    </row>
    <row r="616" spans="1:11" x14ac:dyDescent="0.25">
      <c r="A616">
        <v>587</v>
      </c>
      <c r="C616" s="5">
        <f t="shared" si="18"/>
        <v>5.0786666666666376</v>
      </c>
      <c r="D616" s="5">
        <f>IF(Inddata!$C$35=0,0,IF(($D$30-C616*(1/Inddata!$C$35))&lt;0,0,($D$30-C616*(1/Inddata!$C$35))))</f>
        <v>0</v>
      </c>
      <c r="E616" s="5">
        <v>0</v>
      </c>
      <c r="F616" s="5">
        <f>IF(Inddata!$C$31*Inddata!$C$35+Inddata!$C$33&gt;'Beregninger scenarie 1'!C616,0,F615+$F$27)</f>
        <v>0</v>
      </c>
      <c r="G616" s="5">
        <f t="shared" si="19"/>
        <v>7.0786666666666376</v>
      </c>
      <c r="H616" s="5">
        <f>IF(D616+E616+F616&gt;Inddata!$C$31,Inddata!$C$31,D616+E616+F616)</f>
        <v>0</v>
      </c>
      <c r="I616" s="5">
        <f>Inddata!$C$34</f>
        <v>0</v>
      </c>
      <c r="J616" s="5">
        <f>Inddata!$C$32+Inddata!$C$34</f>
        <v>4</v>
      </c>
      <c r="K616" s="5"/>
    </row>
    <row r="617" spans="1:11" x14ac:dyDescent="0.25">
      <c r="A617">
        <v>588</v>
      </c>
      <c r="C617" s="5">
        <f t="shared" si="18"/>
        <v>5.0873333333333042</v>
      </c>
      <c r="D617" s="5">
        <f>IF(Inddata!$C$35=0,0,IF(($D$30-C617*(1/Inddata!$C$35))&lt;0,0,($D$30-C617*(1/Inddata!$C$35))))</f>
        <v>0</v>
      </c>
      <c r="E617" s="5">
        <v>0</v>
      </c>
      <c r="F617" s="5">
        <f>IF(Inddata!$C$31*Inddata!$C$35+Inddata!$C$33&gt;'Beregninger scenarie 1'!C617,0,F616+$F$27)</f>
        <v>0</v>
      </c>
      <c r="G617" s="5">
        <f t="shared" si="19"/>
        <v>7.0873333333333042</v>
      </c>
      <c r="H617" s="5">
        <f>IF(D617+E617+F617&gt;Inddata!$C$31,Inddata!$C$31,D617+E617+F617)</f>
        <v>0</v>
      </c>
      <c r="I617" s="5">
        <f>Inddata!$C$34</f>
        <v>0</v>
      </c>
      <c r="J617" s="5">
        <f>Inddata!$C$32+Inddata!$C$34</f>
        <v>4</v>
      </c>
      <c r="K617" s="5"/>
    </row>
    <row r="618" spans="1:11" x14ac:dyDescent="0.25">
      <c r="A618">
        <v>589</v>
      </c>
      <c r="C618" s="5">
        <f t="shared" si="18"/>
        <v>5.0959999999999708</v>
      </c>
      <c r="D618" s="5">
        <f>IF(Inddata!$C$35=0,0,IF(($D$30-C618*(1/Inddata!$C$35))&lt;0,0,($D$30-C618*(1/Inddata!$C$35))))</f>
        <v>0</v>
      </c>
      <c r="E618" s="5">
        <v>0</v>
      </c>
      <c r="F618" s="5">
        <f>IF(Inddata!$C$31*Inddata!$C$35+Inddata!$C$33&gt;'Beregninger scenarie 1'!C618,0,F617+$F$27)</f>
        <v>0</v>
      </c>
      <c r="G618" s="5">
        <f t="shared" si="19"/>
        <v>7.0959999999999708</v>
      </c>
      <c r="H618" s="5">
        <f>IF(D618+E618+F618&gt;Inddata!$C$31,Inddata!$C$31,D618+E618+F618)</f>
        <v>0</v>
      </c>
      <c r="I618" s="5">
        <f>Inddata!$C$34</f>
        <v>0</v>
      </c>
      <c r="J618" s="5">
        <f>Inddata!$C$32+Inddata!$C$34</f>
        <v>4</v>
      </c>
      <c r="K618" s="5"/>
    </row>
    <row r="619" spans="1:11" x14ac:dyDescent="0.25">
      <c r="A619">
        <v>590</v>
      </c>
      <c r="C619" s="5">
        <f t="shared" si="18"/>
        <v>5.1046666666666374</v>
      </c>
      <c r="D619" s="5">
        <f>IF(Inddata!$C$35=0,0,IF(($D$30-C619*(1/Inddata!$C$35))&lt;0,0,($D$30-C619*(1/Inddata!$C$35))))</f>
        <v>0</v>
      </c>
      <c r="E619" s="5">
        <v>0</v>
      </c>
      <c r="F619" s="5">
        <f>IF(Inddata!$C$31*Inddata!$C$35+Inddata!$C$33&gt;'Beregninger scenarie 1'!C619,0,F618+$F$27)</f>
        <v>0</v>
      </c>
      <c r="G619" s="5">
        <f t="shared" si="19"/>
        <v>7.1046666666666374</v>
      </c>
      <c r="H619" s="5">
        <f>IF(D619+E619+F619&gt;Inddata!$C$31,Inddata!$C$31,D619+E619+F619)</f>
        <v>0</v>
      </c>
      <c r="I619" s="5">
        <f>Inddata!$C$34</f>
        <v>0</v>
      </c>
      <c r="J619" s="5">
        <f>Inddata!$C$32+Inddata!$C$34</f>
        <v>4</v>
      </c>
      <c r="K619" s="5"/>
    </row>
    <row r="620" spans="1:11" x14ac:dyDescent="0.25">
      <c r="A620">
        <v>591</v>
      </c>
      <c r="C620" s="5">
        <f t="shared" si="18"/>
        <v>5.113333333333304</v>
      </c>
      <c r="D620" s="5">
        <f>IF(Inddata!$C$35=0,0,IF(($D$30-C620*(1/Inddata!$C$35))&lt;0,0,($D$30-C620*(1/Inddata!$C$35))))</f>
        <v>0</v>
      </c>
      <c r="E620" s="5">
        <v>0</v>
      </c>
      <c r="F620" s="5">
        <f>IF(Inddata!$C$31*Inddata!$C$35+Inddata!$C$33&gt;'Beregninger scenarie 1'!C620,0,F619+$F$27)</f>
        <v>0</v>
      </c>
      <c r="G620" s="5">
        <f t="shared" si="19"/>
        <v>7.113333333333304</v>
      </c>
      <c r="H620" s="5">
        <f>IF(D620+E620+F620&gt;Inddata!$C$31,Inddata!$C$31,D620+E620+F620)</f>
        <v>0</v>
      </c>
      <c r="I620" s="5">
        <f>Inddata!$C$34</f>
        <v>0</v>
      </c>
      <c r="J620" s="5">
        <f>Inddata!$C$32+Inddata!$C$34</f>
        <v>4</v>
      </c>
      <c r="K620" s="5"/>
    </row>
    <row r="621" spans="1:11" x14ac:dyDescent="0.25">
      <c r="A621">
        <v>592</v>
      </c>
      <c r="C621" s="5">
        <f t="shared" si="18"/>
        <v>5.1219999999999706</v>
      </c>
      <c r="D621" s="5">
        <f>IF(Inddata!$C$35=0,0,IF(($D$30-C621*(1/Inddata!$C$35))&lt;0,0,($D$30-C621*(1/Inddata!$C$35))))</f>
        <v>0</v>
      </c>
      <c r="E621" s="5">
        <v>0</v>
      </c>
      <c r="F621" s="5">
        <f>IF(Inddata!$C$31*Inddata!$C$35+Inddata!$C$33&gt;'Beregninger scenarie 1'!C621,0,F620+$F$27)</f>
        <v>0</v>
      </c>
      <c r="G621" s="5">
        <f t="shared" si="19"/>
        <v>7.1219999999999706</v>
      </c>
      <c r="H621" s="5">
        <f>IF(D621+E621+F621&gt;Inddata!$C$31,Inddata!$C$31,D621+E621+F621)</f>
        <v>0</v>
      </c>
      <c r="I621" s="5">
        <f>Inddata!$C$34</f>
        <v>0</v>
      </c>
      <c r="J621" s="5">
        <f>Inddata!$C$32+Inddata!$C$34</f>
        <v>4</v>
      </c>
      <c r="K621" s="5"/>
    </row>
    <row r="622" spans="1:11" x14ac:dyDescent="0.25">
      <c r="A622">
        <v>593</v>
      </c>
      <c r="C622" s="5">
        <f t="shared" si="18"/>
        <v>5.1306666666666372</v>
      </c>
      <c r="D622" s="5">
        <f>IF(Inddata!$C$35=0,0,IF(($D$30-C622*(1/Inddata!$C$35))&lt;0,0,($D$30-C622*(1/Inddata!$C$35))))</f>
        <v>0</v>
      </c>
      <c r="E622" s="5">
        <v>0</v>
      </c>
      <c r="F622" s="5">
        <f>IF(Inddata!$C$31*Inddata!$C$35+Inddata!$C$33&gt;'Beregninger scenarie 1'!C622,0,F621+$F$27)</f>
        <v>0</v>
      </c>
      <c r="G622" s="5">
        <f t="shared" si="19"/>
        <v>7.1306666666666372</v>
      </c>
      <c r="H622" s="5">
        <f>IF(D622+E622+F622&gt;Inddata!$C$31,Inddata!$C$31,D622+E622+F622)</f>
        <v>0</v>
      </c>
      <c r="I622" s="5">
        <f>Inddata!$C$34</f>
        <v>0</v>
      </c>
      <c r="J622" s="5">
        <f>Inddata!$C$32+Inddata!$C$34</f>
        <v>4</v>
      </c>
      <c r="K622" s="5"/>
    </row>
    <row r="623" spans="1:11" x14ac:dyDescent="0.25">
      <c r="A623">
        <v>594</v>
      </c>
      <c r="C623" s="5">
        <f t="shared" si="18"/>
        <v>5.1393333333333038</v>
      </c>
      <c r="D623" s="5">
        <f>IF(Inddata!$C$35=0,0,IF(($D$30-C623*(1/Inddata!$C$35))&lt;0,0,($D$30-C623*(1/Inddata!$C$35))))</f>
        <v>0</v>
      </c>
      <c r="E623" s="5">
        <v>0</v>
      </c>
      <c r="F623" s="5">
        <f>IF(Inddata!$C$31*Inddata!$C$35+Inddata!$C$33&gt;'Beregninger scenarie 1'!C623,0,F622+$F$27)</f>
        <v>0</v>
      </c>
      <c r="G623" s="5">
        <f t="shared" si="19"/>
        <v>7.1393333333333038</v>
      </c>
      <c r="H623" s="5">
        <f>IF(D623+E623+F623&gt;Inddata!$C$31,Inddata!$C$31,D623+E623+F623)</f>
        <v>0</v>
      </c>
      <c r="I623" s="5">
        <f>Inddata!$C$34</f>
        <v>0</v>
      </c>
      <c r="J623" s="5">
        <f>Inddata!$C$32+Inddata!$C$34</f>
        <v>4</v>
      </c>
      <c r="K623" s="5"/>
    </row>
    <row r="624" spans="1:11" x14ac:dyDescent="0.25">
      <c r="A624">
        <v>595</v>
      </c>
      <c r="C624" s="5">
        <f t="shared" si="18"/>
        <v>5.1479999999999704</v>
      </c>
      <c r="D624" s="5">
        <f>IF(Inddata!$C$35=0,0,IF(($D$30-C624*(1/Inddata!$C$35))&lt;0,0,($D$30-C624*(1/Inddata!$C$35))))</f>
        <v>0</v>
      </c>
      <c r="E624" s="5">
        <v>0</v>
      </c>
      <c r="F624" s="5">
        <f>IF(Inddata!$C$31*Inddata!$C$35+Inddata!$C$33&gt;'Beregninger scenarie 1'!C624,0,F623+$F$27)</f>
        <v>0</v>
      </c>
      <c r="G624" s="5">
        <f t="shared" si="19"/>
        <v>7.1479999999999704</v>
      </c>
      <c r="H624" s="5">
        <f>IF(D624+E624+F624&gt;Inddata!$C$31,Inddata!$C$31,D624+E624+F624)</f>
        <v>0</v>
      </c>
      <c r="I624" s="5">
        <f>Inddata!$C$34</f>
        <v>0</v>
      </c>
      <c r="J624" s="5">
        <f>Inddata!$C$32+Inddata!$C$34</f>
        <v>4</v>
      </c>
      <c r="K624" s="5"/>
    </row>
    <row r="625" spans="1:11" x14ac:dyDescent="0.25">
      <c r="A625">
        <v>596</v>
      </c>
      <c r="C625" s="5">
        <f t="shared" si="18"/>
        <v>5.156666666666637</v>
      </c>
      <c r="D625" s="5">
        <f>IF(Inddata!$C$35=0,0,IF(($D$30-C625*(1/Inddata!$C$35))&lt;0,0,($D$30-C625*(1/Inddata!$C$35))))</f>
        <v>0</v>
      </c>
      <c r="E625" s="5">
        <v>0</v>
      </c>
      <c r="F625" s="5">
        <f>IF(Inddata!$C$31*Inddata!$C$35+Inddata!$C$33&gt;'Beregninger scenarie 1'!C625,0,F624+$F$27)</f>
        <v>0</v>
      </c>
      <c r="G625" s="5">
        <f t="shared" si="19"/>
        <v>7.156666666666637</v>
      </c>
      <c r="H625" s="5">
        <f>IF(D625+E625+F625&gt;Inddata!$C$31,Inddata!$C$31,D625+E625+F625)</f>
        <v>0</v>
      </c>
      <c r="I625" s="5">
        <f>Inddata!$C$34</f>
        <v>0</v>
      </c>
      <c r="J625" s="5">
        <f>Inddata!$C$32+Inddata!$C$34</f>
        <v>4</v>
      </c>
      <c r="K625" s="5"/>
    </row>
    <row r="626" spans="1:11" x14ac:dyDescent="0.25">
      <c r="A626">
        <v>597</v>
      </c>
      <c r="C626" s="5">
        <f t="shared" si="18"/>
        <v>5.1653333333333036</v>
      </c>
      <c r="D626" s="5">
        <f>IF(Inddata!$C$35=0,0,IF(($D$30-C626*(1/Inddata!$C$35))&lt;0,0,($D$30-C626*(1/Inddata!$C$35))))</f>
        <v>0</v>
      </c>
      <c r="E626" s="5">
        <v>0</v>
      </c>
      <c r="F626" s="5">
        <f>IF(Inddata!$C$31*Inddata!$C$35+Inddata!$C$33&gt;'Beregninger scenarie 1'!C626,0,F625+$F$27)</f>
        <v>0</v>
      </c>
      <c r="G626" s="5">
        <f t="shared" si="19"/>
        <v>7.1653333333333036</v>
      </c>
      <c r="H626" s="5">
        <f>IF(D626+E626+F626&gt;Inddata!$C$31,Inddata!$C$31,D626+E626+F626)</f>
        <v>0</v>
      </c>
      <c r="I626" s="5">
        <f>Inddata!$C$34</f>
        <v>0</v>
      </c>
      <c r="J626" s="5">
        <f>Inddata!$C$32+Inddata!$C$34</f>
        <v>4</v>
      </c>
      <c r="K626" s="5"/>
    </row>
    <row r="627" spans="1:11" x14ac:dyDescent="0.25">
      <c r="A627">
        <v>598</v>
      </c>
      <c r="C627" s="5">
        <f t="shared" si="18"/>
        <v>5.1739999999999702</v>
      </c>
      <c r="D627" s="5">
        <f>IF(Inddata!$C$35=0,0,IF(($D$30-C627*(1/Inddata!$C$35))&lt;0,0,($D$30-C627*(1/Inddata!$C$35))))</f>
        <v>0</v>
      </c>
      <c r="E627" s="5">
        <v>0</v>
      </c>
      <c r="F627" s="5">
        <f>IF(Inddata!$C$31*Inddata!$C$35+Inddata!$C$33&gt;'Beregninger scenarie 1'!C627,0,F626+$F$27)</f>
        <v>0</v>
      </c>
      <c r="G627" s="5">
        <f t="shared" si="19"/>
        <v>7.1739999999999702</v>
      </c>
      <c r="H627" s="5">
        <f>IF(D627+E627+F627&gt;Inddata!$C$31,Inddata!$C$31,D627+E627+F627)</f>
        <v>0</v>
      </c>
      <c r="I627" s="5">
        <f>Inddata!$C$34</f>
        <v>0</v>
      </c>
      <c r="J627" s="5">
        <f>Inddata!$C$32+Inddata!$C$34</f>
        <v>4</v>
      </c>
      <c r="K627" s="5"/>
    </row>
    <row r="628" spans="1:11" x14ac:dyDescent="0.25">
      <c r="A628">
        <v>599</v>
      </c>
      <c r="C628" s="5">
        <f t="shared" si="18"/>
        <v>5.1826666666666368</v>
      </c>
      <c r="D628" s="5">
        <f>IF(Inddata!$C$35=0,0,IF(($D$30-C628*(1/Inddata!$C$35))&lt;0,0,($D$30-C628*(1/Inddata!$C$35))))</f>
        <v>0</v>
      </c>
      <c r="E628" s="5">
        <v>0</v>
      </c>
      <c r="F628" s="5">
        <f>IF(Inddata!$C$31*Inddata!$C$35+Inddata!$C$33&gt;'Beregninger scenarie 1'!C628,0,F627+$F$27)</f>
        <v>0</v>
      </c>
      <c r="G628" s="5">
        <f t="shared" si="19"/>
        <v>7.1826666666666368</v>
      </c>
      <c r="H628" s="5">
        <f>IF(D628+E628+F628&gt;Inddata!$C$31,Inddata!$C$31,D628+E628+F628)</f>
        <v>0</v>
      </c>
      <c r="I628" s="5">
        <f>Inddata!$C$34</f>
        <v>0</v>
      </c>
      <c r="J628" s="5">
        <f>Inddata!$C$32+Inddata!$C$34</f>
        <v>4</v>
      </c>
      <c r="K628" s="5"/>
    </row>
    <row r="629" spans="1:11" x14ac:dyDescent="0.25">
      <c r="A629">
        <v>600</v>
      </c>
      <c r="C629" s="5">
        <f t="shared" ref="C629:C692" si="20">C628+$C$27</f>
        <v>5.1913333333333034</v>
      </c>
      <c r="D629" s="5">
        <f>IF(Inddata!$C$35=0,0,IF(($D$30-C629*(1/Inddata!$C$35))&lt;0,0,($D$30-C629*(1/Inddata!$C$35))))</f>
        <v>0</v>
      </c>
      <c r="E629" s="5">
        <v>0</v>
      </c>
      <c r="F629" s="5">
        <f>IF(Inddata!$C$31*Inddata!$C$35+Inddata!$C$33&gt;'Beregninger scenarie 1'!C629,0,F628+$F$27)</f>
        <v>0</v>
      </c>
      <c r="G629" s="5">
        <f t="shared" si="19"/>
        <v>7.1913333333333034</v>
      </c>
      <c r="H629" s="5">
        <f>IF(D629+E629+F629&gt;Inddata!$C$31,Inddata!$C$31,D629+E629+F629)</f>
        <v>0</v>
      </c>
      <c r="I629" s="5">
        <f>Inddata!$C$34</f>
        <v>0</v>
      </c>
      <c r="J629" s="5">
        <f>Inddata!$C$32+Inddata!$C$34</f>
        <v>4</v>
      </c>
      <c r="K629" s="5"/>
    </row>
    <row r="630" spans="1:11" x14ac:dyDescent="0.25">
      <c r="A630">
        <v>601</v>
      </c>
      <c r="C630" s="5">
        <f t="shared" si="20"/>
        <v>5.19999999999997</v>
      </c>
      <c r="D630" s="5">
        <f>IF(Inddata!$C$35=0,0,IF(($D$30-C630*(1/Inddata!$C$35))&lt;0,0,($D$30-C630*(1/Inddata!$C$35))))</f>
        <v>0</v>
      </c>
      <c r="E630" s="5">
        <v>0</v>
      </c>
      <c r="F630" s="5">
        <f>IF(Inddata!$C$31*Inddata!$C$35+Inddata!$C$33&gt;'Beregninger scenarie 1'!C630,0,F629+$F$27)</f>
        <v>0</v>
      </c>
      <c r="G630" s="5">
        <f t="shared" si="19"/>
        <v>7.19999999999997</v>
      </c>
      <c r="H630" s="5">
        <f>IF(D630+E630+F630&gt;Inddata!$C$31,Inddata!$C$31,D630+E630+F630)</f>
        <v>0</v>
      </c>
      <c r="I630" s="5">
        <f>Inddata!$C$34</f>
        <v>0</v>
      </c>
      <c r="J630" s="5">
        <f>Inddata!$C$32+Inddata!$C$34</f>
        <v>4</v>
      </c>
      <c r="K630" s="5"/>
    </row>
    <row r="631" spans="1:11" x14ac:dyDescent="0.25">
      <c r="A631">
        <v>602</v>
      </c>
      <c r="C631" s="5">
        <f t="shared" si="20"/>
        <v>5.2086666666666366</v>
      </c>
      <c r="D631" s="5">
        <f>IF(Inddata!$C$35=0,0,IF(($D$30-C631*(1/Inddata!$C$35))&lt;0,0,($D$30-C631*(1/Inddata!$C$35))))</f>
        <v>0</v>
      </c>
      <c r="E631" s="5">
        <v>0</v>
      </c>
      <c r="F631" s="5">
        <f>IF(Inddata!$C$31*Inddata!$C$35+Inddata!$C$33&gt;'Beregninger scenarie 1'!C631,0,F630+$F$27)</f>
        <v>0</v>
      </c>
      <c r="G631" s="5">
        <f t="shared" si="19"/>
        <v>7.2086666666666366</v>
      </c>
      <c r="H631" s="5">
        <f>IF(D631+E631+F631&gt;Inddata!$C$31,Inddata!$C$31,D631+E631+F631)</f>
        <v>0</v>
      </c>
      <c r="I631" s="5">
        <f>Inddata!$C$34</f>
        <v>0</v>
      </c>
      <c r="J631" s="5">
        <f>Inddata!$C$32+Inddata!$C$34</f>
        <v>4</v>
      </c>
      <c r="K631" s="5"/>
    </row>
    <row r="632" spans="1:11" x14ac:dyDescent="0.25">
      <c r="A632">
        <v>603</v>
      </c>
      <c r="C632" s="5">
        <f t="shared" si="20"/>
        <v>5.2173333333333032</v>
      </c>
      <c r="D632" s="5">
        <f>IF(Inddata!$C$35=0,0,IF(($D$30-C632*(1/Inddata!$C$35))&lt;0,0,($D$30-C632*(1/Inddata!$C$35))))</f>
        <v>0</v>
      </c>
      <c r="E632" s="5">
        <v>0</v>
      </c>
      <c r="F632" s="5">
        <f>IF(Inddata!$C$31*Inddata!$C$35+Inddata!$C$33&gt;'Beregninger scenarie 1'!C632,0,F631+$F$27)</f>
        <v>0</v>
      </c>
      <c r="G632" s="5">
        <f t="shared" si="19"/>
        <v>7.2173333333333032</v>
      </c>
      <c r="H632" s="5">
        <f>IF(D632+E632+F632&gt;Inddata!$C$31,Inddata!$C$31,D632+E632+F632)</f>
        <v>0</v>
      </c>
      <c r="I632" s="5">
        <f>Inddata!$C$34</f>
        <v>0</v>
      </c>
      <c r="J632" s="5">
        <f>Inddata!$C$32+Inddata!$C$34</f>
        <v>4</v>
      </c>
      <c r="K632" s="5"/>
    </row>
    <row r="633" spans="1:11" x14ac:dyDescent="0.25">
      <c r="A633">
        <v>604</v>
      </c>
      <c r="C633" s="5">
        <f t="shared" si="20"/>
        <v>5.2259999999999698</v>
      </c>
      <c r="D633" s="5">
        <f>IF(Inddata!$C$35=0,0,IF(($D$30-C633*(1/Inddata!$C$35))&lt;0,0,($D$30-C633*(1/Inddata!$C$35))))</f>
        <v>0</v>
      </c>
      <c r="E633" s="5">
        <v>0</v>
      </c>
      <c r="F633" s="5">
        <f>IF(Inddata!$C$31*Inddata!$C$35+Inddata!$C$33&gt;'Beregninger scenarie 1'!C633,0,F632+$F$27)</f>
        <v>0</v>
      </c>
      <c r="G633" s="5">
        <f t="shared" si="19"/>
        <v>7.2259999999999698</v>
      </c>
      <c r="H633" s="5">
        <f>IF(D633+E633+F633&gt;Inddata!$C$31,Inddata!$C$31,D633+E633+F633)</f>
        <v>0</v>
      </c>
      <c r="I633" s="5">
        <f>Inddata!$C$34</f>
        <v>0</v>
      </c>
      <c r="J633" s="5">
        <f>Inddata!$C$32+Inddata!$C$34</f>
        <v>4</v>
      </c>
      <c r="K633" s="5"/>
    </row>
    <row r="634" spans="1:11" x14ac:dyDescent="0.25">
      <c r="A634">
        <v>605</v>
      </c>
      <c r="C634" s="5">
        <f t="shared" si="20"/>
        <v>5.2346666666666364</v>
      </c>
      <c r="D634" s="5">
        <f>IF(Inddata!$C$35=0,0,IF(($D$30-C634*(1/Inddata!$C$35))&lt;0,0,($D$30-C634*(1/Inddata!$C$35))))</f>
        <v>0</v>
      </c>
      <c r="E634" s="5">
        <v>0</v>
      </c>
      <c r="F634" s="5">
        <f>IF(Inddata!$C$31*Inddata!$C$35+Inddata!$C$33&gt;'Beregninger scenarie 1'!C634,0,F633+$F$27)</f>
        <v>0</v>
      </c>
      <c r="G634" s="5">
        <f t="shared" si="19"/>
        <v>7.2346666666666364</v>
      </c>
      <c r="H634" s="5">
        <f>IF(D634+E634+F634&gt;Inddata!$C$31,Inddata!$C$31,D634+E634+F634)</f>
        <v>0</v>
      </c>
      <c r="I634" s="5">
        <f>Inddata!$C$34</f>
        <v>0</v>
      </c>
      <c r="J634" s="5">
        <f>Inddata!$C$32+Inddata!$C$34</f>
        <v>4</v>
      </c>
      <c r="K634" s="5"/>
    </row>
    <row r="635" spans="1:11" x14ac:dyDescent="0.25">
      <c r="A635">
        <v>606</v>
      </c>
      <c r="C635" s="5">
        <f t="shared" si="20"/>
        <v>5.243333333333303</v>
      </c>
      <c r="D635" s="5">
        <f>IF(Inddata!$C$35=0,0,IF(($D$30-C635*(1/Inddata!$C$35))&lt;0,0,($D$30-C635*(1/Inddata!$C$35))))</f>
        <v>0</v>
      </c>
      <c r="E635" s="5">
        <v>0</v>
      </c>
      <c r="F635" s="5">
        <f>IF(Inddata!$C$31*Inddata!$C$35+Inddata!$C$33&gt;'Beregninger scenarie 1'!C635,0,F634+$F$27)</f>
        <v>0</v>
      </c>
      <c r="G635" s="5">
        <f t="shared" si="19"/>
        <v>7.243333333333303</v>
      </c>
      <c r="H635" s="5">
        <f>IF(D635+E635+F635&gt;Inddata!$C$31,Inddata!$C$31,D635+E635+F635)</f>
        <v>0</v>
      </c>
      <c r="I635" s="5">
        <f>Inddata!$C$34</f>
        <v>0</v>
      </c>
      <c r="J635" s="5">
        <f>Inddata!$C$32+Inddata!$C$34</f>
        <v>4</v>
      </c>
      <c r="K635" s="5"/>
    </row>
    <row r="636" spans="1:11" x14ac:dyDescent="0.25">
      <c r="A636">
        <v>607</v>
      </c>
      <c r="C636" s="5">
        <f t="shared" si="20"/>
        <v>5.2519999999999696</v>
      </c>
      <c r="D636" s="5">
        <f>IF(Inddata!$C$35=0,0,IF(($D$30-C636*(1/Inddata!$C$35))&lt;0,0,($D$30-C636*(1/Inddata!$C$35))))</f>
        <v>0</v>
      </c>
      <c r="E636" s="5">
        <v>0</v>
      </c>
      <c r="F636" s="5">
        <f>IF(Inddata!$C$31*Inddata!$C$35+Inddata!$C$33&gt;'Beregninger scenarie 1'!C636,0,F635+$F$27)</f>
        <v>0</v>
      </c>
      <c r="G636" s="5">
        <f t="shared" si="19"/>
        <v>7.2519999999999696</v>
      </c>
      <c r="H636" s="5">
        <f>IF(D636+E636+F636&gt;Inddata!$C$31,Inddata!$C$31,D636+E636+F636)</f>
        <v>0</v>
      </c>
      <c r="I636" s="5">
        <f>Inddata!$C$34</f>
        <v>0</v>
      </c>
      <c r="J636" s="5">
        <f>Inddata!$C$32+Inddata!$C$34</f>
        <v>4</v>
      </c>
      <c r="K636" s="5"/>
    </row>
    <row r="637" spans="1:11" x14ac:dyDescent="0.25">
      <c r="A637">
        <v>608</v>
      </c>
      <c r="C637" s="5">
        <f t="shared" si="20"/>
        <v>5.2606666666666362</v>
      </c>
      <c r="D637" s="5">
        <f>IF(Inddata!$C$35=0,0,IF(($D$30-C637*(1/Inddata!$C$35))&lt;0,0,($D$30-C637*(1/Inddata!$C$35))))</f>
        <v>0</v>
      </c>
      <c r="E637" s="5">
        <v>0</v>
      </c>
      <c r="F637" s="5">
        <f>IF(Inddata!$C$31*Inddata!$C$35+Inddata!$C$33&gt;'Beregninger scenarie 1'!C637,0,F636+$F$27)</f>
        <v>0</v>
      </c>
      <c r="G637" s="5">
        <f t="shared" si="19"/>
        <v>7.2606666666666362</v>
      </c>
      <c r="H637" s="5">
        <f>IF(D637+E637+F637&gt;Inddata!$C$31,Inddata!$C$31,D637+E637+F637)</f>
        <v>0</v>
      </c>
      <c r="I637" s="5">
        <f>Inddata!$C$34</f>
        <v>0</v>
      </c>
      <c r="J637" s="5">
        <f>Inddata!$C$32+Inddata!$C$34</f>
        <v>4</v>
      </c>
      <c r="K637" s="5"/>
    </row>
    <row r="638" spans="1:11" x14ac:dyDescent="0.25">
      <c r="A638">
        <v>609</v>
      </c>
      <c r="C638" s="5">
        <f t="shared" si="20"/>
        <v>5.2693333333333028</v>
      </c>
      <c r="D638" s="5">
        <f>IF(Inddata!$C$35=0,0,IF(($D$30-C638*(1/Inddata!$C$35))&lt;0,0,($D$30-C638*(1/Inddata!$C$35))))</f>
        <v>0</v>
      </c>
      <c r="E638" s="5">
        <v>0</v>
      </c>
      <c r="F638" s="5">
        <f>IF(Inddata!$C$31*Inddata!$C$35+Inddata!$C$33&gt;'Beregninger scenarie 1'!C638,0,F637+$F$27)</f>
        <v>0</v>
      </c>
      <c r="G638" s="5">
        <f t="shared" si="19"/>
        <v>7.2693333333333028</v>
      </c>
      <c r="H638" s="5">
        <f>IF(D638+E638+F638&gt;Inddata!$C$31,Inddata!$C$31,D638+E638+F638)</f>
        <v>0</v>
      </c>
      <c r="I638" s="5">
        <f>Inddata!$C$34</f>
        <v>0</v>
      </c>
      <c r="J638" s="5">
        <f>Inddata!$C$32+Inddata!$C$34</f>
        <v>4</v>
      </c>
      <c r="K638" s="5"/>
    </row>
    <row r="639" spans="1:11" x14ac:dyDescent="0.25">
      <c r="A639">
        <v>610</v>
      </c>
      <c r="C639" s="5">
        <f t="shared" si="20"/>
        <v>5.2779999999999694</v>
      </c>
      <c r="D639" s="5">
        <f>IF(Inddata!$C$35=0,0,IF(($D$30-C639*(1/Inddata!$C$35))&lt;0,0,($D$30-C639*(1/Inddata!$C$35))))</f>
        <v>0</v>
      </c>
      <c r="E639" s="5">
        <v>0</v>
      </c>
      <c r="F639" s="5">
        <f>IF(Inddata!$C$31*Inddata!$C$35+Inddata!$C$33&gt;'Beregninger scenarie 1'!C639,0,F638+$F$27)</f>
        <v>0</v>
      </c>
      <c r="G639" s="5">
        <f t="shared" si="19"/>
        <v>7.2779999999999694</v>
      </c>
      <c r="H639" s="5">
        <f>IF(D639+E639+F639&gt;Inddata!$C$31,Inddata!$C$31,D639+E639+F639)</f>
        <v>0</v>
      </c>
      <c r="I639" s="5">
        <f>Inddata!$C$34</f>
        <v>0</v>
      </c>
      <c r="J639" s="5">
        <f>Inddata!$C$32+Inddata!$C$34</f>
        <v>4</v>
      </c>
      <c r="K639" s="5"/>
    </row>
    <row r="640" spans="1:11" x14ac:dyDescent="0.25">
      <c r="A640">
        <v>611</v>
      </c>
      <c r="C640" s="5">
        <f t="shared" si="20"/>
        <v>5.286666666666636</v>
      </c>
      <c r="D640" s="5">
        <f>IF(Inddata!$C$35=0,0,IF(($D$30-C640*(1/Inddata!$C$35))&lt;0,0,($D$30-C640*(1/Inddata!$C$35))))</f>
        <v>0</v>
      </c>
      <c r="E640" s="5">
        <v>0</v>
      </c>
      <c r="F640" s="5">
        <f>IF(Inddata!$C$31*Inddata!$C$35+Inddata!$C$33&gt;'Beregninger scenarie 1'!C640,0,F639+$F$27)</f>
        <v>0</v>
      </c>
      <c r="G640" s="5">
        <f t="shared" si="19"/>
        <v>7.286666666666636</v>
      </c>
      <c r="H640" s="5">
        <f>IF(D640+E640+F640&gt;Inddata!$C$31,Inddata!$C$31,D640+E640+F640)</f>
        <v>0</v>
      </c>
      <c r="I640" s="5">
        <f>Inddata!$C$34</f>
        <v>0</v>
      </c>
      <c r="J640" s="5">
        <f>Inddata!$C$32+Inddata!$C$34</f>
        <v>4</v>
      </c>
      <c r="K640" s="5"/>
    </row>
    <row r="641" spans="1:11" x14ac:dyDescent="0.25">
      <c r="A641">
        <v>612</v>
      </c>
      <c r="C641" s="5">
        <f t="shared" si="20"/>
        <v>5.2953333333333026</v>
      </c>
      <c r="D641" s="5">
        <f>IF(Inddata!$C$35=0,0,IF(($D$30-C641*(1/Inddata!$C$35))&lt;0,0,($D$30-C641*(1/Inddata!$C$35))))</f>
        <v>0</v>
      </c>
      <c r="E641" s="5">
        <v>0</v>
      </c>
      <c r="F641" s="5">
        <f>IF(Inddata!$C$31*Inddata!$C$35+Inddata!$C$33&gt;'Beregninger scenarie 1'!C641,0,F640+$F$27)</f>
        <v>0</v>
      </c>
      <c r="G641" s="5">
        <f t="shared" si="19"/>
        <v>7.2953333333333026</v>
      </c>
      <c r="H641" s="5">
        <f>IF(D641+E641+F641&gt;Inddata!$C$31,Inddata!$C$31,D641+E641+F641)</f>
        <v>0</v>
      </c>
      <c r="I641" s="5">
        <f>Inddata!$C$34</f>
        <v>0</v>
      </c>
      <c r="J641" s="5">
        <f>Inddata!$C$32+Inddata!$C$34</f>
        <v>4</v>
      </c>
      <c r="K641" s="5"/>
    </row>
    <row r="642" spans="1:11" x14ac:dyDescent="0.25">
      <c r="A642">
        <v>613</v>
      </c>
      <c r="C642" s="5">
        <f t="shared" si="20"/>
        <v>5.3039999999999692</v>
      </c>
      <c r="D642" s="5">
        <f>IF(Inddata!$C$35=0,0,IF(($D$30-C642*(1/Inddata!$C$35))&lt;0,0,($D$30-C642*(1/Inddata!$C$35))))</f>
        <v>0</v>
      </c>
      <c r="E642" s="5">
        <v>0</v>
      </c>
      <c r="F642" s="5">
        <f>IF(Inddata!$C$31*Inddata!$C$35+Inddata!$C$33&gt;'Beregninger scenarie 1'!C642,0,F641+$F$27)</f>
        <v>0</v>
      </c>
      <c r="G642" s="5">
        <f t="shared" si="19"/>
        <v>7.3039999999999692</v>
      </c>
      <c r="H642" s="5">
        <f>IF(D642+E642+F642&gt;Inddata!$C$31,Inddata!$C$31,D642+E642+F642)</f>
        <v>0</v>
      </c>
      <c r="I642" s="5">
        <f>Inddata!$C$34</f>
        <v>0</v>
      </c>
      <c r="J642" s="5">
        <f>Inddata!$C$32+Inddata!$C$34</f>
        <v>4</v>
      </c>
      <c r="K642" s="5"/>
    </row>
    <row r="643" spans="1:11" x14ac:dyDescent="0.25">
      <c r="A643">
        <v>614</v>
      </c>
      <c r="C643" s="5">
        <f t="shared" si="20"/>
        <v>5.3126666666666358</v>
      </c>
      <c r="D643" s="5">
        <f>IF(Inddata!$C$35=0,0,IF(($D$30-C643*(1/Inddata!$C$35))&lt;0,0,($D$30-C643*(1/Inddata!$C$35))))</f>
        <v>0</v>
      </c>
      <c r="E643" s="5">
        <v>0</v>
      </c>
      <c r="F643" s="5">
        <f>IF(Inddata!$C$31*Inddata!$C$35+Inddata!$C$33&gt;'Beregninger scenarie 1'!C643,0,F642+$F$27)</f>
        <v>0</v>
      </c>
      <c r="G643" s="5">
        <f t="shared" si="19"/>
        <v>7.3126666666666358</v>
      </c>
      <c r="H643" s="5">
        <f>IF(D643+E643+F643&gt;Inddata!$C$31,Inddata!$C$31,D643+E643+F643)</f>
        <v>0</v>
      </c>
      <c r="I643" s="5">
        <f>Inddata!$C$34</f>
        <v>0</v>
      </c>
      <c r="J643" s="5">
        <f>Inddata!$C$32+Inddata!$C$34</f>
        <v>4</v>
      </c>
      <c r="K643" s="5"/>
    </row>
    <row r="644" spans="1:11" x14ac:dyDescent="0.25">
      <c r="A644">
        <v>615</v>
      </c>
      <c r="C644" s="5">
        <f t="shared" si="20"/>
        <v>5.3213333333333024</v>
      </c>
      <c r="D644" s="5">
        <f>IF(Inddata!$C$35=0,0,IF(($D$30-C644*(1/Inddata!$C$35))&lt;0,0,($D$30-C644*(1/Inddata!$C$35))))</f>
        <v>0</v>
      </c>
      <c r="E644" s="5">
        <v>0</v>
      </c>
      <c r="F644" s="5">
        <f>IF(Inddata!$C$31*Inddata!$C$35+Inddata!$C$33&gt;'Beregninger scenarie 1'!C644,0,F643+$F$27)</f>
        <v>0</v>
      </c>
      <c r="G644" s="5">
        <f t="shared" si="19"/>
        <v>7.3213333333333024</v>
      </c>
      <c r="H644" s="5">
        <f>IF(D644+E644+F644&gt;Inddata!$C$31,Inddata!$C$31,D644+E644+F644)</f>
        <v>0</v>
      </c>
      <c r="I644" s="5">
        <f>Inddata!$C$34</f>
        <v>0</v>
      </c>
      <c r="J644" s="5">
        <f>Inddata!$C$32+Inddata!$C$34</f>
        <v>4</v>
      </c>
      <c r="K644" s="5"/>
    </row>
    <row r="645" spans="1:11" x14ac:dyDescent="0.25">
      <c r="A645">
        <v>616</v>
      </c>
      <c r="C645" s="5">
        <f t="shared" si="20"/>
        <v>5.329999999999969</v>
      </c>
      <c r="D645" s="5">
        <f>IF(Inddata!$C$35=0,0,IF(($D$30-C645*(1/Inddata!$C$35))&lt;0,0,($D$30-C645*(1/Inddata!$C$35))))</f>
        <v>0</v>
      </c>
      <c r="E645" s="5">
        <v>0</v>
      </c>
      <c r="F645" s="5">
        <f>IF(Inddata!$C$31*Inddata!$C$35+Inddata!$C$33&gt;'Beregninger scenarie 1'!C645,0,F644+$F$27)</f>
        <v>0</v>
      </c>
      <c r="G645" s="5">
        <f t="shared" si="19"/>
        <v>7.329999999999969</v>
      </c>
      <c r="H645" s="5">
        <f>IF(D645+E645+F645&gt;Inddata!$C$31,Inddata!$C$31,D645+E645+F645)</f>
        <v>0</v>
      </c>
      <c r="I645" s="5">
        <f>Inddata!$C$34</f>
        <v>0</v>
      </c>
      <c r="J645" s="5">
        <f>Inddata!$C$32+Inddata!$C$34</f>
        <v>4</v>
      </c>
      <c r="K645" s="5"/>
    </row>
    <row r="646" spans="1:11" x14ac:dyDescent="0.25">
      <c r="A646">
        <v>617</v>
      </c>
      <c r="C646" s="5">
        <f t="shared" si="20"/>
        <v>5.3386666666666356</v>
      </c>
      <c r="D646" s="5">
        <f>IF(Inddata!$C$35=0,0,IF(($D$30-C646*(1/Inddata!$C$35))&lt;0,0,($D$30-C646*(1/Inddata!$C$35))))</f>
        <v>0</v>
      </c>
      <c r="E646" s="5">
        <v>0</v>
      </c>
      <c r="F646" s="5">
        <f>IF(Inddata!$C$31*Inddata!$C$35+Inddata!$C$33&gt;'Beregninger scenarie 1'!C646,0,F645+$F$27)</f>
        <v>0</v>
      </c>
      <c r="G646" s="5">
        <f t="shared" si="19"/>
        <v>7.3386666666666356</v>
      </c>
      <c r="H646" s="5">
        <f>IF(D646+E646+F646&gt;Inddata!$C$31,Inddata!$C$31,D646+E646+F646)</f>
        <v>0</v>
      </c>
      <c r="I646" s="5">
        <f>Inddata!$C$34</f>
        <v>0</v>
      </c>
      <c r="J646" s="5">
        <f>Inddata!$C$32+Inddata!$C$34</f>
        <v>4</v>
      </c>
      <c r="K646" s="5"/>
    </row>
    <row r="647" spans="1:11" x14ac:dyDescent="0.25">
      <c r="A647">
        <v>618</v>
      </c>
      <c r="C647" s="5">
        <f t="shared" si="20"/>
        <v>5.3473333333333022</v>
      </c>
      <c r="D647" s="5">
        <f>IF(Inddata!$C$35=0,0,IF(($D$30-C647*(1/Inddata!$C$35))&lt;0,0,($D$30-C647*(1/Inddata!$C$35))))</f>
        <v>0</v>
      </c>
      <c r="E647" s="5">
        <v>0</v>
      </c>
      <c r="F647" s="5">
        <f>IF(Inddata!$C$31*Inddata!$C$35+Inddata!$C$33&gt;'Beregninger scenarie 1'!C647,0,F646+$F$27)</f>
        <v>0</v>
      </c>
      <c r="G647" s="5">
        <f t="shared" si="19"/>
        <v>7.3473333333333022</v>
      </c>
      <c r="H647" s="5">
        <f>IF(D647+E647+F647&gt;Inddata!$C$31,Inddata!$C$31,D647+E647+F647)</f>
        <v>0</v>
      </c>
      <c r="I647" s="5">
        <f>Inddata!$C$34</f>
        <v>0</v>
      </c>
      <c r="J647" s="5">
        <f>Inddata!$C$32+Inddata!$C$34</f>
        <v>4</v>
      </c>
      <c r="K647" s="5"/>
    </row>
    <row r="648" spans="1:11" x14ac:dyDescent="0.25">
      <c r="A648">
        <v>619</v>
      </c>
      <c r="C648" s="5">
        <f t="shared" si="20"/>
        <v>5.3559999999999688</v>
      </c>
      <c r="D648" s="5">
        <f>IF(Inddata!$C$35=0,0,IF(($D$30-C648*(1/Inddata!$C$35))&lt;0,0,($D$30-C648*(1/Inddata!$C$35))))</f>
        <v>0</v>
      </c>
      <c r="E648" s="5">
        <v>0</v>
      </c>
      <c r="F648" s="5">
        <f>IF(Inddata!$C$31*Inddata!$C$35+Inddata!$C$33&gt;'Beregninger scenarie 1'!C648,0,F647+$F$27)</f>
        <v>0</v>
      </c>
      <c r="G648" s="5">
        <f t="shared" si="19"/>
        <v>7.3559999999999688</v>
      </c>
      <c r="H648" s="5">
        <f>IF(D648+E648+F648&gt;Inddata!$C$31,Inddata!$C$31,D648+E648+F648)</f>
        <v>0</v>
      </c>
      <c r="I648" s="5">
        <f>Inddata!$C$34</f>
        <v>0</v>
      </c>
      <c r="J648" s="5">
        <f>Inddata!$C$32+Inddata!$C$34</f>
        <v>4</v>
      </c>
      <c r="K648" s="5"/>
    </row>
    <row r="649" spans="1:11" x14ac:dyDescent="0.25">
      <c r="A649">
        <v>620</v>
      </c>
      <c r="C649" s="5">
        <f t="shared" si="20"/>
        <v>5.3646666666666354</v>
      </c>
      <c r="D649" s="5">
        <f>IF(Inddata!$C$35=0,0,IF(($D$30-C649*(1/Inddata!$C$35))&lt;0,0,($D$30-C649*(1/Inddata!$C$35))))</f>
        <v>0</v>
      </c>
      <c r="E649" s="5">
        <v>0</v>
      </c>
      <c r="F649" s="5">
        <f>IF(Inddata!$C$31*Inddata!$C$35+Inddata!$C$33&gt;'Beregninger scenarie 1'!C649,0,F648+$F$27)</f>
        <v>0</v>
      </c>
      <c r="G649" s="5">
        <f t="shared" si="19"/>
        <v>7.3646666666666354</v>
      </c>
      <c r="H649" s="5">
        <f>IF(D649+E649+F649&gt;Inddata!$C$31,Inddata!$C$31,D649+E649+F649)</f>
        <v>0</v>
      </c>
      <c r="I649" s="5">
        <f>Inddata!$C$34</f>
        <v>0</v>
      </c>
      <c r="J649" s="5">
        <f>Inddata!$C$32+Inddata!$C$34</f>
        <v>4</v>
      </c>
      <c r="K649" s="5"/>
    </row>
    <row r="650" spans="1:11" x14ac:dyDescent="0.25">
      <c r="A650">
        <v>621</v>
      </c>
      <c r="C650" s="5">
        <f t="shared" si="20"/>
        <v>5.373333333333302</v>
      </c>
      <c r="D650" s="5">
        <f>IF(Inddata!$C$35=0,0,IF(($D$30-C650*(1/Inddata!$C$35))&lt;0,0,($D$30-C650*(1/Inddata!$C$35))))</f>
        <v>0</v>
      </c>
      <c r="E650" s="5">
        <v>0</v>
      </c>
      <c r="F650" s="5">
        <f>IF(Inddata!$C$31*Inddata!$C$35+Inddata!$C$33&gt;'Beregninger scenarie 1'!C650,0,F649+$F$27)</f>
        <v>0</v>
      </c>
      <c r="G650" s="5">
        <f t="shared" si="19"/>
        <v>7.373333333333302</v>
      </c>
      <c r="H650" s="5">
        <f>IF(D650+E650+F650&gt;Inddata!$C$31,Inddata!$C$31,D650+E650+F650)</f>
        <v>0</v>
      </c>
      <c r="I650" s="5">
        <f>Inddata!$C$34</f>
        <v>0</v>
      </c>
      <c r="J650" s="5">
        <f>Inddata!$C$32+Inddata!$C$34</f>
        <v>4</v>
      </c>
      <c r="K650" s="5"/>
    </row>
    <row r="651" spans="1:11" x14ac:dyDescent="0.25">
      <c r="A651">
        <v>622</v>
      </c>
      <c r="C651" s="5">
        <f t="shared" si="20"/>
        <v>5.3819999999999686</v>
      </c>
      <c r="D651" s="5">
        <f>IF(Inddata!$C$35=0,0,IF(($D$30-C651*(1/Inddata!$C$35))&lt;0,0,($D$30-C651*(1/Inddata!$C$35))))</f>
        <v>0</v>
      </c>
      <c r="E651" s="5">
        <v>0</v>
      </c>
      <c r="F651" s="5">
        <f>IF(Inddata!$C$31*Inddata!$C$35+Inddata!$C$33&gt;'Beregninger scenarie 1'!C651,0,F650+$F$27)</f>
        <v>0</v>
      </c>
      <c r="G651" s="5">
        <f t="shared" si="19"/>
        <v>7.3819999999999686</v>
      </c>
      <c r="H651" s="5">
        <f>IF(D651+E651+F651&gt;Inddata!$C$31,Inddata!$C$31,D651+E651+F651)</f>
        <v>0</v>
      </c>
      <c r="I651" s="5">
        <f>Inddata!$C$34</f>
        <v>0</v>
      </c>
      <c r="J651" s="5">
        <f>Inddata!$C$32+Inddata!$C$34</f>
        <v>4</v>
      </c>
      <c r="K651" s="5"/>
    </row>
    <row r="652" spans="1:11" x14ac:dyDescent="0.25">
      <c r="A652">
        <v>623</v>
      </c>
      <c r="C652" s="5">
        <f t="shared" si="20"/>
        <v>5.3906666666666352</v>
      </c>
      <c r="D652" s="5">
        <f>IF(Inddata!$C$35=0,0,IF(($D$30-C652*(1/Inddata!$C$35))&lt;0,0,($D$30-C652*(1/Inddata!$C$35))))</f>
        <v>0</v>
      </c>
      <c r="E652" s="5">
        <v>0</v>
      </c>
      <c r="F652" s="5">
        <f>IF(Inddata!$C$31*Inddata!$C$35+Inddata!$C$33&gt;'Beregninger scenarie 1'!C652,0,F651+$F$27)</f>
        <v>0</v>
      </c>
      <c r="G652" s="5">
        <f t="shared" si="19"/>
        <v>7.3906666666666352</v>
      </c>
      <c r="H652" s="5">
        <f>IF(D652+E652+F652&gt;Inddata!$C$31,Inddata!$C$31,D652+E652+F652)</f>
        <v>0</v>
      </c>
      <c r="I652" s="5">
        <f>Inddata!$C$34</f>
        <v>0</v>
      </c>
      <c r="J652" s="5">
        <f>Inddata!$C$32+Inddata!$C$34</f>
        <v>4</v>
      </c>
      <c r="K652" s="5"/>
    </row>
    <row r="653" spans="1:11" x14ac:dyDescent="0.25">
      <c r="A653">
        <v>624</v>
      </c>
      <c r="C653" s="5">
        <f t="shared" si="20"/>
        <v>5.3993333333333018</v>
      </c>
      <c r="D653" s="5">
        <f>IF(Inddata!$C$35=0,0,IF(($D$30-C653*(1/Inddata!$C$35))&lt;0,0,($D$30-C653*(1/Inddata!$C$35))))</f>
        <v>0</v>
      </c>
      <c r="E653" s="5">
        <v>0</v>
      </c>
      <c r="F653" s="5">
        <f>IF(Inddata!$C$31*Inddata!$C$35+Inddata!$C$33&gt;'Beregninger scenarie 1'!C653,0,F652+$F$27)</f>
        <v>0</v>
      </c>
      <c r="G653" s="5">
        <f t="shared" si="19"/>
        <v>7.3993333333333018</v>
      </c>
      <c r="H653" s="5">
        <f>IF(D653+E653+F653&gt;Inddata!$C$31,Inddata!$C$31,D653+E653+F653)</f>
        <v>0</v>
      </c>
      <c r="I653" s="5">
        <f>Inddata!$C$34</f>
        <v>0</v>
      </c>
      <c r="J653" s="5">
        <f>Inddata!$C$32+Inddata!$C$34</f>
        <v>4</v>
      </c>
      <c r="K653" s="5"/>
    </row>
    <row r="654" spans="1:11" x14ac:dyDescent="0.25">
      <c r="A654">
        <v>625</v>
      </c>
      <c r="C654" s="5">
        <f t="shared" si="20"/>
        <v>5.4079999999999684</v>
      </c>
      <c r="D654" s="5">
        <f>IF(Inddata!$C$35=0,0,IF(($D$30-C654*(1/Inddata!$C$35))&lt;0,0,($D$30-C654*(1/Inddata!$C$35))))</f>
        <v>0</v>
      </c>
      <c r="E654" s="5">
        <v>0</v>
      </c>
      <c r="F654" s="5">
        <f>IF(Inddata!$C$31*Inddata!$C$35+Inddata!$C$33&gt;'Beregninger scenarie 1'!C654,0,F653+$F$27)</f>
        <v>0</v>
      </c>
      <c r="G654" s="5">
        <f t="shared" si="19"/>
        <v>7.4079999999999684</v>
      </c>
      <c r="H654" s="5">
        <f>IF(D654+E654+F654&gt;Inddata!$C$31,Inddata!$C$31,D654+E654+F654)</f>
        <v>0</v>
      </c>
      <c r="I654" s="5">
        <f>Inddata!$C$34</f>
        <v>0</v>
      </c>
      <c r="J654" s="5">
        <f>Inddata!$C$32+Inddata!$C$34</f>
        <v>4</v>
      </c>
      <c r="K654" s="5"/>
    </row>
    <row r="655" spans="1:11" x14ac:dyDescent="0.25">
      <c r="A655">
        <v>626</v>
      </c>
      <c r="C655" s="5">
        <f t="shared" si="20"/>
        <v>5.416666666666635</v>
      </c>
      <c r="D655" s="5">
        <f>IF(Inddata!$C$35=0,0,IF(($D$30-C655*(1/Inddata!$C$35))&lt;0,0,($D$30-C655*(1/Inddata!$C$35))))</f>
        <v>0</v>
      </c>
      <c r="E655" s="5">
        <v>0</v>
      </c>
      <c r="F655" s="5">
        <f>IF(Inddata!$C$31*Inddata!$C$35+Inddata!$C$33&gt;'Beregninger scenarie 1'!C655,0,F654+$F$27)</f>
        <v>0</v>
      </c>
      <c r="G655" s="5">
        <f t="shared" si="19"/>
        <v>7.416666666666635</v>
      </c>
      <c r="H655" s="5">
        <f>IF(D655+E655+F655&gt;Inddata!$C$31,Inddata!$C$31,D655+E655+F655)</f>
        <v>0</v>
      </c>
      <c r="I655" s="5">
        <f>Inddata!$C$34</f>
        <v>0</v>
      </c>
      <c r="J655" s="5">
        <f>Inddata!$C$32+Inddata!$C$34</f>
        <v>4</v>
      </c>
      <c r="K655" s="5"/>
    </row>
    <row r="656" spans="1:11" x14ac:dyDescent="0.25">
      <c r="A656">
        <v>627</v>
      </c>
      <c r="C656" s="5">
        <f t="shared" si="20"/>
        <v>5.4253333333333016</v>
      </c>
      <c r="D656" s="5">
        <f>IF(Inddata!$C$35=0,0,IF(($D$30-C656*(1/Inddata!$C$35))&lt;0,0,($D$30-C656*(1/Inddata!$C$35))))</f>
        <v>0</v>
      </c>
      <c r="E656" s="5">
        <v>0</v>
      </c>
      <c r="F656" s="5">
        <f>IF(Inddata!$C$31*Inddata!$C$35+Inddata!$C$33&gt;'Beregninger scenarie 1'!C656,0,F655+$F$27)</f>
        <v>0</v>
      </c>
      <c r="G656" s="5">
        <f t="shared" si="19"/>
        <v>7.4253333333333016</v>
      </c>
      <c r="H656" s="5">
        <f>IF(D656+E656+F656&gt;Inddata!$C$31,Inddata!$C$31,D656+E656+F656)</f>
        <v>0</v>
      </c>
      <c r="I656" s="5">
        <f>Inddata!$C$34</f>
        <v>0</v>
      </c>
      <c r="J656" s="5">
        <f>Inddata!$C$32+Inddata!$C$34</f>
        <v>4</v>
      </c>
      <c r="K656" s="5"/>
    </row>
    <row r="657" spans="1:11" x14ac:dyDescent="0.25">
      <c r="A657">
        <v>628</v>
      </c>
      <c r="C657" s="5">
        <f t="shared" si="20"/>
        <v>5.4339999999999682</v>
      </c>
      <c r="D657" s="5">
        <f>IF(Inddata!$C$35=0,0,IF(($D$30-C657*(1/Inddata!$C$35))&lt;0,0,($D$30-C657*(1/Inddata!$C$35))))</f>
        <v>0</v>
      </c>
      <c r="E657" s="5">
        <v>0</v>
      </c>
      <c r="F657" s="5">
        <f>IF(Inddata!$C$31*Inddata!$C$35+Inddata!$C$33&gt;'Beregninger scenarie 1'!C657,0,F656+$F$27)</f>
        <v>0</v>
      </c>
      <c r="G657" s="5">
        <f t="shared" si="19"/>
        <v>7.4339999999999682</v>
      </c>
      <c r="H657" s="5">
        <f>IF(D657+E657+F657&gt;Inddata!$C$31,Inddata!$C$31,D657+E657+F657)</f>
        <v>0</v>
      </c>
      <c r="I657" s="5">
        <f>Inddata!$C$34</f>
        <v>0</v>
      </c>
      <c r="J657" s="5">
        <f>Inddata!$C$32+Inddata!$C$34</f>
        <v>4</v>
      </c>
      <c r="K657" s="5"/>
    </row>
    <row r="658" spans="1:11" x14ac:dyDescent="0.25">
      <c r="A658">
        <v>629</v>
      </c>
      <c r="C658" s="5">
        <f t="shared" si="20"/>
        <v>5.4426666666666348</v>
      </c>
      <c r="D658" s="5">
        <f>IF(Inddata!$C$35=0,0,IF(($D$30-C658*(1/Inddata!$C$35))&lt;0,0,($D$30-C658*(1/Inddata!$C$35))))</f>
        <v>0</v>
      </c>
      <c r="E658" s="5">
        <v>0</v>
      </c>
      <c r="F658" s="5">
        <f>IF(Inddata!$C$31*Inddata!$C$35+Inddata!$C$33&gt;'Beregninger scenarie 1'!C658,0,F657+$F$27)</f>
        <v>0</v>
      </c>
      <c r="G658" s="5">
        <f t="shared" si="19"/>
        <v>7.4426666666666348</v>
      </c>
      <c r="H658" s="5">
        <f>IF(D658+E658+F658&gt;Inddata!$C$31,Inddata!$C$31,D658+E658+F658)</f>
        <v>0</v>
      </c>
      <c r="I658" s="5">
        <f>Inddata!$C$34</f>
        <v>0</v>
      </c>
      <c r="J658" s="5">
        <f>Inddata!$C$32+Inddata!$C$34</f>
        <v>4</v>
      </c>
      <c r="K658" s="5"/>
    </row>
    <row r="659" spans="1:11" x14ac:dyDescent="0.25">
      <c r="A659">
        <v>630</v>
      </c>
      <c r="C659" s="5">
        <f t="shared" si="20"/>
        <v>5.4513333333333014</v>
      </c>
      <c r="D659" s="5">
        <f>IF(Inddata!$C$35=0,0,IF(($D$30-C659*(1/Inddata!$C$35))&lt;0,0,($D$30-C659*(1/Inddata!$C$35))))</f>
        <v>0</v>
      </c>
      <c r="E659" s="5">
        <v>0</v>
      </c>
      <c r="F659" s="5">
        <f>IF(Inddata!$C$31*Inddata!$C$35+Inddata!$C$33&gt;'Beregninger scenarie 1'!C659,0,F658+$F$27)</f>
        <v>0</v>
      </c>
      <c r="G659" s="5">
        <f t="shared" si="19"/>
        <v>7.4513333333333014</v>
      </c>
      <c r="H659" s="5">
        <f>IF(D659+E659+F659&gt;Inddata!$C$31,Inddata!$C$31,D659+E659+F659)</f>
        <v>0</v>
      </c>
      <c r="I659" s="5">
        <f>Inddata!$C$34</f>
        <v>0</v>
      </c>
      <c r="J659" s="5">
        <f>Inddata!$C$32+Inddata!$C$34</f>
        <v>4</v>
      </c>
      <c r="K659" s="5"/>
    </row>
    <row r="660" spans="1:11" x14ac:dyDescent="0.25">
      <c r="A660">
        <v>631</v>
      </c>
      <c r="C660" s="5">
        <f t="shared" si="20"/>
        <v>5.459999999999968</v>
      </c>
      <c r="D660" s="5">
        <f>IF(Inddata!$C$35=0,0,IF(($D$30-C660*(1/Inddata!$C$35))&lt;0,0,($D$30-C660*(1/Inddata!$C$35))))</f>
        <v>0</v>
      </c>
      <c r="E660" s="5">
        <v>0</v>
      </c>
      <c r="F660" s="5">
        <f>IF(Inddata!$C$31*Inddata!$C$35+Inddata!$C$33&gt;'Beregninger scenarie 1'!C660,0,F659+$F$27)</f>
        <v>0</v>
      </c>
      <c r="G660" s="5">
        <f t="shared" si="19"/>
        <v>7.459999999999968</v>
      </c>
      <c r="H660" s="5">
        <f>IF(D660+E660+F660&gt;Inddata!$C$31,Inddata!$C$31,D660+E660+F660)</f>
        <v>0</v>
      </c>
      <c r="I660" s="5">
        <f>Inddata!$C$34</f>
        <v>0</v>
      </c>
      <c r="J660" s="5">
        <f>Inddata!$C$32+Inddata!$C$34</f>
        <v>4</v>
      </c>
      <c r="K660" s="5"/>
    </row>
    <row r="661" spans="1:11" x14ac:dyDescent="0.25">
      <c r="A661">
        <v>632</v>
      </c>
      <c r="C661" s="5">
        <f t="shared" si="20"/>
        <v>5.4686666666666346</v>
      </c>
      <c r="D661" s="5">
        <f>IF(Inddata!$C$35=0,0,IF(($D$30-C661*(1/Inddata!$C$35))&lt;0,0,($D$30-C661*(1/Inddata!$C$35))))</f>
        <v>0</v>
      </c>
      <c r="E661" s="5">
        <v>0</v>
      </c>
      <c r="F661" s="5">
        <f>IF(Inddata!$C$31*Inddata!$C$35+Inddata!$C$33&gt;'Beregninger scenarie 1'!C661,0,F660+$F$27)</f>
        <v>0</v>
      </c>
      <c r="G661" s="5">
        <f t="shared" si="19"/>
        <v>7.4686666666666346</v>
      </c>
      <c r="H661" s="5">
        <f>IF(D661+E661+F661&gt;Inddata!$C$31,Inddata!$C$31,D661+E661+F661)</f>
        <v>0</v>
      </c>
      <c r="I661" s="5">
        <f>Inddata!$C$34</f>
        <v>0</v>
      </c>
      <c r="J661" s="5">
        <f>Inddata!$C$32+Inddata!$C$34</f>
        <v>4</v>
      </c>
      <c r="K661" s="5"/>
    </row>
    <row r="662" spans="1:11" x14ac:dyDescent="0.25">
      <c r="A662">
        <v>633</v>
      </c>
      <c r="C662" s="5">
        <f t="shared" si="20"/>
        <v>5.4773333333333012</v>
      </c>
      <c r="D662" s="5">
        <f>IF(Inddata!$C$35=0,0,IF(($D$30-C662*(1/Inddata!$C$35))&lt;0,0,($D$30-C662*(1/Inddata!$C$35))))</f>
        <v>0</v>
      </c>
      <c r="E662" s="5">
        <v>0</v>
      </c>
      <c r="F662" s="5">
        <f>IF(Inddata!$C$31*Inddata!$C$35+Inddata!$C$33&gt;'Beregninger scenarie 1'!C662,0,F661+$F$27)</f>
        <v>0</v>
      </c>
      <c r="G662" s="5">
        <f t="shared" si="19"/>
        <v>7.4773333333333012</v>
      </c>
      <c r="H662" s="5">
        <f>IF(D662+E662+F662&gt;Inddata!$C$31,Inddata!$C$31,D662+E662+F662)</f>
        <v>0</v>
      </c>
      <c r="I662" s="5">
        <f>Inddata!$C$34</f>
        <v>0</v>
      </c>
      <c r="J662" s="5">
        <f>Inddata!$C$32+Inddata!$C$34</f>
        <v>4</v>
      </c>
      <c r="K662" s="5"/>
    </row>
    <row r="663" spans="1:11" x14ac:dyDescent="0.25">
      <c r="A663">
        <v>634</v>
      </c>
      <c r="C663" s="5">
        <f t="shared" si="20"/>
        <v>5.4859999999999678</v>
      </c>
      <c r="D663" s="5">
        <f>IF(Inddata!$C$35=0,0,IF(($D$30-C663*(1/Inddata!$C$35))&lt;0,0,($D$30-C663*(1/Inddata!$C$35))))</f>
        <v>0</v>
      </c>
      <c r="E663" s="5">
        <v>0</v>
      </c>
      <c r="F663" s="5">
        <f>IF(Inddata!$C$31*Inddata!$C$35+Inddata!$C$33&gt;'Beregninger scenarie 1'!C663,0,F662+$F$27)</f>
        <v>0</v>
      </c>
      <c r="G663" s="5">
        <f t="shared" si="19"/>
        <v>7.4859999999999678</v>
      </c>
      <c r="H663" s="5">
        <f>IF(D663+E663+F663&gt;Inddata!$C$31,Inddata!$C$31,D663+E663+F663)</f>
        <v>0</v>
      </c>
      <c r="I663" s="5">
        <f>Inddata!$C$34</f>
        <v>0</v>
      </c>
      <c r="J663" s="5">
        <f>Inddata!$C$32+Inddata!$C$34</f>
        <v>4</v>
      </c>
      <c r="K663" s="5"/>
    </row>
    <row r="664" spans="1:11" x14ac:dyDescent="0.25">
      <c r="A664">
        <v>635</v>
      </c>
      <c r="C664" s="5">
        <f t="shared" si="20"/>
        <v>5.4946666666666344</v>
      </c>
      <c r="D664" s="5">
        <f>IF(Inddata!$C$35=0,0,IF(($D$30-C664*(1/Inddata!$C$35))&lt;0,0,($D$30-C664*(1/Inddata!$C$35))))</f>
        <v>0</v>
      </c>
      <c r="E664" s="5">
        <v>0</v>
      </c>
      <c r="F664" s="5">
        <f>IF(Inddata!$C$31*Inddata!$C$35+Inddata!$C$33&gt;'Beregninger scenarie 1'!C664,0,F663+$F$27)</f>
        <v>0</v>
      </c>
      <c r="G664" s="5">
        <f t="shared" si="19"/>
        <v>7.4946666666666344</v>
      </c>
      <c r="H664" s="5">
        <f>IF(D664+E664+F664&gt;Inddata!$C$31,Inddata!$C$31,D664+E664+F664)</f>
        <v>0</v>
      </c>
      <c r="I664" s="5">
        <f>Inddata!$C$34</f>
        <v>0</v>
      </c>
      <c r="J664" s="5">
        <f>Inddata!$C$32+Inddata!$C$34</f>
        <v>4</v>
      </c>
      <c r="K664" s="5"/>
    </row>
    <row r="665" spans="1:11" x14ac:dyDescent="0.25">
      <c r="A665">
        <v>636</v>
      </c>
      <c r="C665" s="5">
        <f t="shared" si="20"/>
        <v>5.503333333333301</v>
      </c>
      <c r="D665" s="5">
        <f>IF(Inddata!$C$35=0,0,IF(($D$30-C665*(1/Inddata!$C$35))&lt;0,0,($D$30-C665*(1/Inddata!$C$35))))</f>
        <v>0</v>
      </c>
      <c r="E665" s="5">
        <v>0</v>
      </c>
      <c r="F665" s="5">
        <f>IF(Inddata!$C$31*Inddata!$C$35+Inddata!$C$33&gt;'Beregninger scenarie 1'!C665,0,F664+$F$27)</f>
        <v>0</v>
      </c>
      <c r="G665" s="5">
        <f t="shared" si="19"/>
        <v>7.503333333333301</v>
      </c>
      <c r="H665" s="5">
        <f>IF(D665+E665+F665&gt;Inddata!$C$31,Inddata!$C$31,D665+E665+F665)</f>
        <v>0</v>
      </c>
      <c r="I665" s="5">
        <f>Inddata!$C$34</f>
        <v>0</v>
      </c>
      <c r="J665" s="5">
        <f>Inddata!$C$32+Inddata!$C$34</f>
        <v>4</v>
      </c>
      <c r="K665" s="5"/>
    </row>
    <row r="666" spans="1:11" x14ac:dyDescent="0.25">
      <c r="A666">
        <v>637</v>
      </c>
      <c r="C666" s="5">
        <f t="shared" si="20"/>
        <v>5.5119999999999676</v>
      </c>
      <c r="D666" s="5">
        <f>IF(Inddata!$C$35=0,0,IF(($D$30-C666*(1/Inddata!$C$35))&lt;0,0,($D$30-C666*(1/Inddata!$C$35))))</f>
        <v>0</v>
      </c>
      <c r="E666" s="5">
        <v>0</v>
      </c>
      <c r="F666" s="5">
        <f>IF(Inddata!$C$31*Inddata!$C$35+Inddata!$C$33&gt;'Beregninger scenarie 1'!C666,0,F665+$F$27)</f>
        <v>0</v>
      </c>
      <c r="G666" s="5">
        <f t="shared" si="19"/>
        <v>7.5119999999999676</v>
      </c>
      <c r="H666" s="5">
        <f>IF(D666+E666+F666&gt;Inddata!$C$31,Inddata!$C$31,D666+E666+F666)</f>
        <v>0</v>
      </c>
      <c r="I666" s="5">
        <f>Inddata!$C$34</f>
        <v>0</v>
      </c>
      <c r="J666" s="5">
        <f>Inddata!$C$32+Inddata!$C$34</f>
        <v>4</v>
      </c>
      <c r="K666" s="5"/>
    </row>
    <row r="667" spans="1:11" x14ac:dyDescent="0.25">
      <c r="A667">
        <v>638</v>
      </c>
      <c r="C667" s="5">
        <f t="shared" si="20"/>
        <v>5.5206666666666342</v>
      </c>
      <c r="D667" s="5">
        <f>IF(Inddata!$C$35=0,0,IF(($D$30-C667*(1/Inddata!$C$35))&lt;0,0,($D$30-C667*(1/Inddata!$C$35))))</f>
        <v>0</v>
      </c>
      <c r="E667" s="5">
        <v>0</v>
      </c>
      <c r="F667" s="5">
        <f>IF(Inddata!$C$31*Inddata!$C$35+Inddata!$C$33&gt;'Beregninger scenarie 1'!C667,0,F666+$F$27)</f>
        <v>0</v>
      </c>
      <c r="G667" s="5">
        <f t="shared" si="19"/>
        <v>7.5206666666666342</v>
      </c>
      <c r="H667" s="5">
        <f>IF(D667+E667+F667&gt;Inddata!$C$31,Inddata!$C$31,D667+E667+F667)</f>
        <v>0</v>
      </c>
      <c r="I667" s="5">
        <f>Inddata!$C$34</f>
        <v>0</v>
      </c>
      <c r="J667" s="5">
        <f>Inddata!$C$32+Inddata!$C$34</f>
        <v>4</v>
      </c>
      <c r="K667" s="5"/>
    </row>
    <row r="668" spans="1:11" x14ac:dyDescent="0.25">
      <c r="A668">
        <v>639</v>
      </c>
      <c r="C668" s="5">
        <f t="shared" si="20"/>
        <v>5.5293333333333008</v>
      </c>
      <c r="D668" s="5">
        <f>IF(Inddata!$C$35=0,0,IF(($D$30-C668*(1/Inddata!$C$35))&lt;0,0,($D$30-C668*(1/Inddata!$C$35))))</f>
        <v>0</v>
      </c>
      <c r="E668" s="5">
        <v>0</v>
      </c>
      <c r="F668" s="5">
        <f>IF(Inddata!$C$31*Inddata!$C$35+Inddata!$C$33&gt;'Beregninger scenarie 1'!C668,0,F667+$F$27)</f>
        <v>0</v>
      </c>
      <c r="G668" s="5">
        <f t="shared" si="19"/>
        <v>7.5293333333333008</v>
      </c>
      <c r="H668" s="5">
        <f>IF(D668+E668+F668&gt;Inddata!$C$31,Inddata!$C$31,D668+E668+F668)</f>
        <v>0</v>
      </c>
      <c r="I668" s="5">
        <f>Inddata!$C$34</f>
        <v>0</v>
      </c>
      <c r="J668" s="5">
        <f>Inddata!$C$32+Inddata!$C$34</f>
        <v>4</v>
      </c>
      <c r="K668" s="5"/>
    </row>
    <row r="669" spans="1:11" x14ac:dyDescent="0.25">
      <c r="A669">
        <v>640</v>
      </c>
      <c r="C669" s="5">
        <f t="shared" si="20"/>
        <v>5.5379999999999674</v>
      </c>
      <c r="D669" s="5">
        <f>IF(Inddata!$C$35=0,0,IF(($D$30-C669*(1/Inddata!$C$35))&lt;0,0,($D$30-C669*(1/Inddata!$C$35))))</f>
        <v>0</v>
      </c>
      <c r="E669" s="5">
        <v>0</v>
      </c>
      <c r="F669" s="5">
        <f>IF(Inddata!$C$31*Inddata!$C$35+Inddata!$C$33&gt;'Beregninger scenarie 1'!C669,0,F668+$F$27)</f>
        <v>0</v>
      </c>
      <c r="G669" s="5">
        <f t="shared" si="19"/>
        <v>7.5379999999999674</v>
      </c>
      <c r="H669" s="5">
        <f>IF(D669+E669+F669&gt;Inddata!$C$31,Inddata!$C$31,D669+E669+F669)</f>
        <v>0</v>
      </c>
      <c r="I669" s="5">
        <f>Inddata!$C$34</f>
        <v>0</v>
      </c>
      <c r="J669" s="5">
        <f>Inddata!$C$32+Inddata!$C$34</f>
        <v>4</v>
      </c>
      <c r="K669" s="5"/>
    </row>
    <row r="670" spans="1:11" x14ac:dyDescent="0.25">
      <c r="A670">
        <v>641</v>
      </c>
      <c r="C670" s="5">
        <f t="shared" si="20"/>
        <v>5.546666666666634</v>
      </c>
      <c r="D670" s="5">
        <f>IF(Inddata!$C$35=0,0,IF(($D$30-C670*(1/Inddata!$C$35))&lt;0,0,($D$30-C670*(1/Inddata!$C$35))))</f>
        <v>0</v>
      </c>
      <c r="E670" s="5">
        <v>0</v>
      </c>
      <c r="F670" s="5">
        <f>IF(Inddata!$C$31*Inddata!$C$35+Inddata!$C$33&gt;'Beregninger scenarie 1'!C670,0,F669+$F$27)</f>
        <v>0</v>
      </c>
      <c r="G670" s="5">
        <f t="shared" si="19"/>
        <v>7.546666666666634</v>
      </c>
      <c r="H670" s="5">
        <f>IF(D670+E670+F670&gt;Inddata!$C$31,Inddata!$C$31,D670+E670+F670)</f>
        <v>0</v>
      </c>
      <c r="I670" s="5">
        <f>Inddata!$C$34</f>
        <v>0</v>
      </c>
      <c r="J670" s="5">
        <f>Inddata!$C$32+Inddata!$C$34</f>
        <v>4</v>
      </c>
      <c r="K670" s="5"/>
    </row>
    <row r="671" spans="1:11" x14ac:dyDescent="0.25">
      <c r="A671">
        <v>642</v>
      </c>
      <c r="C671" s="5">
        <f t="shared" si="20"/>
        <v>5.5553333333333006</v>
      </c>
      <c r="D671" s="5">
        <f>IF(Inddata!$C$35=0,0,IF(($D$30-C671*(1/Inddata!$C$35))&lt;0,0,($D$30-C671*(1/Inddata!$C$35))))</f>
        <v>0</v>
      </c>
      <c r="E671" s="5">
        <v>0</v>
      </c>
      <c r="F671" s="5">
        <f>IF(Inddata!$C$31*Inddata!$C$35+Inddata!$C$33&gt;'Beregninger scenarie 1'!C671,0,F670+$F$27)</f>
        <v>0</v>
      </c>
      <c r="G671" s="5">
        <f t="shared" si="19"/>
        <v>7.5553333333333006</v>
      </c>
      <c r="H671" s="5">
        <f>IF(D671+E671+F671&gt;Inddata!$C$31,Inddata!$C$31,D671+E671+F671)</f>
        <v>0</v>
      </c>
      <c r="I671" s="5">
        <f>Inddata!$C$34</f>
        <v>0</v>
      </c>
      <c r="J671" s="5">
        <f>Inddata!$C$32+Inddata!$C$34</f>
        <v>4</v>
      </c>
      <c r="K671" s="5"/>
    </row>
    <row r="672" spans="1:11" x14ac:dyDescent="0.25">
      <c r="A672">
        <v>643</v>
      </c>
      <c r="C672" s="5">
        <f t="shared" si="20"/>
        <v>5.5639999999999672</v>
      </c>
      <c r="D672" s="5">
        <f>IF(Inddata!$C$35=0,0,IF(($D$30-C672*(1/Inddata!$C$35))&lt;0,0,($D$30-C672*(1/Inddata!$C$35))))</f>
        <v>0</v>
      </c>
      <c r="E672" s="5">
        <v>0</v>
      </c>
      <c r="F672" s="5">
        <f>IF(Inddata!$C$31*Inddata!$C$35+Inddata!$C$33&gt;'Beregninger scenarie 1'!C672,0,F671+$F$27)</f>
        <v>0</v>
      </c>
      <c r="G672" s="5">
        <f t="shared" ref="G672:G735" si="21">C672+2</f>
        <v>7.5639999999999672</v>
      </c>
      <c r="H672" s="5">
        <f>IF(D672+E672+F672&gt;Inddata!$C$31,Inddata!$C$31,D672+E672+F672)</f>
        <v>0</v>
      </c>
      <c r="I672" s="5">
        <f>Inddata!$C$34</f>
        <v>0</v>
      </c>
      <c r="J672" s="5">
        <f>Inddata!$C$32+Inddata!$C$34</f>
        <v>4</v>
      </c>
      <c r="K672" s="5"/>
    </row>
    <row r="673" spans="1:11" x14ac:dyDescent="0.25">
      <c r="A673">
        <v>644</v>
      </c>
      <c r="C673" s="5">
        <f t="shared" si="20"/>
        <v>5.5726666666666338</v>
      </c>
      <c r="D673" s="5">
        <f>IF(Inddata!$C$35=0,0,IF(($D$30-C673*(1/Inddata!$C$35))&lt;0,0,($D$30-C673*(1/Inddata!$C$35))))</f>
        <v>0</v>
      </c>
      <c r="E673" s="5">
        <v>0</v>
      </c>
      <c r="F673" s="5">
        <f>IF(Inddata!$C$31*Inddata!$C$35+Inddata!$C$33&gt;'Beregninger scenarie 1'!C673,0,F672+$F$27)</f>
        <v>0</v>
      </c>
      <c r="G673" s="5">
        <f t="shared" si="21"/>
        <v>7.5726666666666338</v>
      </c>
      <c r="H673" s="5">
        <f>IF(D673+E673+F673&gt;Inddata!$C$31,Inddata!$C$31,D673+E673+F673)</f>
        <v>0</v>
      </c>
      <c r="I673" s="5">
        <f>Inddata!$C$34</f>
        <v>0</v>
      </c>
      <c r="J673" s="5">
        <f>Inddata!$C$32+Inddata!$C$34</f>
        <v>4</v>
      </c>
      <c r="K673" s="5"/>
    </row>
    <row r="674" spans="1:11" x14ac:dyDescent="0.25">
      <c r="A674">
        <v>645</v>
      </c>
      <c r="C674" s="5">
        <f t="shared" si="20"/>
        <v>5.5813333333333004</v>
      </c>
      <c r="D674" s="5">
        <f>IF(Inddata!$C$35=0,0,IF(($D$30-C674*(1/Inddata!$C$35))&lt;0,0,($D$30-C674*(1/Inddata!$C$35))))</f>
        <v>0</v>
      </c>
      <c r="E674" s="5">
        <v>0</v>
      </c>
      <c r="F674" s="5">
        <f>IF(Inddata!$C$31*Inddata!$C$35+Inddata!$C$33&gt;'Beregninger scenarie 1'!C674,0,F673+$F$27)</f>
        <v>0</v>
      </c>
      <c r="G674" s="5">
        <f t="shared" si="21"/>
        <v>7.5813333333333004</v>
      </c>
      <c r="H674" s="5">
        <f>IF(D674+E674+F674&gt;Inddata!$C$31,Inddata!$C$31,D674+E674+F674)</f>
        <v>0</v>
      </c>
      <c r="I674" s="5">
        <f>Inddata!$C$34</f>
        <v>0</v>
      </c>
      <c r="J674" s="5">
        <f>Inddata!$C$32+Inddata!$C$34</f>
        <v>4</v>
      </c>
      <c r="K674" s="5"/>
    </row>
    <row r="675" spans="1:11" x14ac:dyDescent="0.25">
      <c r="A675">
        <v>646</v>
      </c>
      <c r="C675" s="5">
        <f t="shared" si="20"/>
        <v>5.589999999999967</v>
      </c>
      <c r="D675" s="5">
        <f>IF(Inddata!$C$35=0,0,IF(($D$30-C675*(1/Inddata!$C$35))&lt;0,0,($D$30-C675*(1/Inddata!$C$35))))</f>
        <v>0</v>
      </c>
      <c r="E675" s="5">
        <v>0</v>
      </c>
      <c r="F675" s="5">
        <f>IF(Inddata!$C$31*Inddata!$C$35+Inddata!$C$33&gt;'Beregninger scenarie 1'!C675,0,F674+$F$27)</f>
        <v>0</v>
      </c>
      <c r="G675" s="5">
        <f t="shared" si="21"/>
        <v>7.589999999999967</v>
      </c>
      <c r="H675" s="5">
        <f>IF(D675+E675+F675&gt;Inddata!$C$31,Inddata!$C$31,D675+E675+F675)</f>
        <v>0</v>
      </c>
      <c r="I675" s="5">
        <f>Inddata!$C$34</f>
        <v>0</v>
      </c>
      <c r="J675" s="5">
        <f>Inddata!$C$32+Inddata!$C$34</f>
        <v>4</v>
      </c>
      <c r="K675" s="5"/>
    </row>
    <row r="676" spans="1:11" x14ac:dyDescent="0.25">
      <c r="A676">
        <v>647</v>
      </c>
      <c r="C676" s="5">
        <f t="shared" si="20"/>
        <v>5.5986666666666336</v>
      </c>
      <c r="D676" s="5">
        <f>IF(Inddata!$C$35=0,0,IF(($D$30-C676*(1/Inddata!$C$35))&lt;0,0,($D$30-C676*(1/Inddata!$C$35))))</f>
        <v>0</v>
      </c>
      <c r="E676" s="5">
        <v>0</v>
      </c>
      <c r="F676" s="5">
        <f>IF(Inddata!$C$31*Inddata!$C$35+Inddata!$C$33&gt;'Beregninger scenarie 1'!C676,0,F675+$F$27)</f>
        <v>0</v>
      </c>
      <c r="G676" s="5">
        <f t="shared" si="21"/>
        <v>7.5986666666666336</v>
      </c>
      <c r="H676" s="5">
        <f>IF(D676+E676+F676&gt;Inddata!$C$31,Inddata!$C$31,D676+E676+F676)</f>
        <v>0</v>
      </c>
      <c r="I676" s="5">
        <f>Inddata!$C$34</f>
        <v>0</v>
      </c>
      <c r="J676" s="5">
        <f>Inddata!$C$32+Inddata!$C$34</f>
        <v>4</v>
      </c>
      <c r="K676" s="5"/>
    </row>
    <row r="677" spans="1:11" x14ac:dyDescent="0.25">
      <c r="A677">
        <v>648</v>
      </c>
      <c r="C677" s="5">
        <f t="shared" si="20"/>
        <v>5.6073333333333002</v>
      </c>
      <c r="D677" s="5">
        <f>IF(Inddata!$C$35=0,0,IF(($D$30-C677*(1/Inddata!$C$35))&lt;0,0,($D$30-C677*(1/Inddata!$C$35))))</f>
        <v>0</v>
      </c>
      <c r="E677" s="5">
        <v>0</v>
      </c>
      <c r="F677" s="5">
        <f>IF(Inddata!$C$31*Inddata!$C$35+Inddata!$C$33&gt;'Beregninger scenarie 1'!C677,0,F676+$F$27)</f>
        <v>0</v>
      </c>
      <c r="G677" s="5">
        <f t="shared" si="21"/>
        <v>7.6073333333333002</v>
      </c>
      <c r="H677" s="5">
        <f>IF(D677+E677+F677&gt;Inddata!$C$31,Inddata!$C$31,D677+E677+F677)</f>
        <v>0</v>
      </c>
      <c r="I677" s="5">
        <f>Inddata!$C$34</f>
        <v>0</v>
      </c>
      <c r="J677" s="5">
        <f>Inddata!$C$32+Inddata!$C$34</f>
        <v>4</v>
      </c>
      <c r="K677" s="5"/>
    </row>
    <row r="678" spans="1:11" x14ac:dyDescent="0.25">
      <c r="A678">
        <v>649</v>
      </c>
      <c r="C678" s="5">
        <f t="shared" si="20"/>
        <v>5.6159999999999668</v>
      </c>
      <c r="D678" s="5">
        <f>IF(Inddata!$C$35=0,0,IF(($D$30-C678*(1/Inddata!$C$35))&lt;0,0,($D$30-C678*(1/Inddata!$C$35))))</f>
        <v>0</v>
      </c>
      <c r="E678" s="5">
        <v>0</v>
      </c>
      <c r="F678" s="5">
        <f>IF(Inddata!$C$31*Inddata!$C$35+Inddata!$C$33&gt;'Beregninger scenarie 1'!C678,0,F677+$F$27)</f>
        <v>0</v>
      </c>
      <c r="G678" s="5">
        <f t="shared" si="21"/>
        <v>7.6159999999999668</v>
      </c>
      <c r="H678" s="5">
        <f>IF(D678+E678+F678&gt;Inddata!$C$31,Inddata!$C$31,D678+E678+F678)</f>
        <v>0</v>
      </c>
      <c r="I678" s="5">
        <f>Inddata!$C$34</f>
        <v>0</v>
      </c>
      <c r="J678" s="5">
        <f>Inddata!$C$32+Inddata!$C$34</f>
        <v>4</v>
      </c>
      <c r="K678" s="5"/>
    </row>
    <row r="679" spans="1:11" x14ac:dyDescent="0.25">
      <c r="A679">
        <v>650</v>
      </c>
      <c r="C679" s="5">
        <f t="shared" si="20"/>
        <v>5.6246666666666334</v>
      </c>
      <c r="D679" s="5">
        <f>IF(Inddata!$C$35=0,0,IF(($D$30-C679*(1/Inddata!$C$35))&lt;0,0,($D$30-C679*(1/Inddata!$C$35))))</f>
        <v>0</v>
      </c>
      <c r="E679" s="5">
        <v>0</v>
      </c>
      <c r="F679" s="5">
        <f>IF(Inddata!$C$31*Inddata!$C$35+Inddata!$C$33&gt;'Beregninger scenarie 1'!C679,0,F678+$F$27)</f>
        <v>0</v>
      </c>
      <c r="G679" s="5">
        <f t="shared" si="21"/>
        <v>7.6246666666666334</v>
      </c>
      <c r="H679" s="5">
        <f>IF(D679+E679+F679&gt;Inddata!$C$31,Inddata!$C$31,D679+E679+F679)</f>
        <v>0</v>
      </c>
      <c r="I679" s="5">
        <f>Inddata!$C$34</f>
        <v>0</v>
      </c>
      <c r="J679" s="5">
        <f>Inddata!$C$32+Inddata!$C$34</f>
        <v>4</v>
      </c>
      <c r="K679" s="5"/>
    </row>
    <row r="680" spans="1:11" x14ac:dyDescent="0.25">
      <c r="A680">
        <v>651</v>
      </c>
      <c r="C680" s="5">
        <f t="shared" si="20"/>
        <v>5.6333333333333</v>
      </c>
      <c r="D680" s="5">
        <f>IF(Inddata!$C$35=0,0,IF(($D$30-C680*(1/Inddata!$C$35))&lt;0,0,($D$30-C680*(1/Inddata!$C$35))))</f>
        <v>0</v>
      </c>
      <c r="E680" s="5">
        <v>0</v>
      </c>
      <c r="F680" s="5">
        <f>IF(Inddata!$C$31*Inddata!$C$35+Inddata!$C$33&gt;'Beregninger scenarie 1'!C680,0,F679+$F$27)</f>
        <v>0</v>
      </c>
      <c r="G680" s="5">
        <f t="shared" si="21"/>
        <v>7.6333333333333</v>
      </c>
      <c r="H680" s="5">
        <f>IF(D680+E680+F680&gt;Inddata!$C$31,Inddata!$C$31,D680+E680+F680)</f>
        <v>0</v>
      </c>
      <c r="I680" s="5">
        <f>Inddata!$C$34</f>
        <v>0</v>
      </c>
      <c r="J680" s="5">
        <f>Inddata!$C$32+Inddata!$C$34</f>
        <v>4</v>
      </c>
      <c r="K680" s="5"/>
    </row>
    <row r="681" spans="1:11" x14ac:dyDescent="0.25">
      <c r="A681">
        <v>652</v>
      </c>
      <c r="C681" s="5">
        <f t="shared" si="20"/>
        <v>5.6419999999999666</v>
      </c>
      <c r="D681" s="5">
        <f>IF(Inddata!$C$35=0,0,IF(($D$30-C681*(1/Inddata!$C$35))&lt;0,0,($D$30-C681*(1/Inddata!$C$35))))</f>
        <v>0</v>
      </c>
      <c r="E681" s="5">
        <v>0</v>
      </c>
      <c r="F681" s="5">
        <f>IF(Inddata!$C$31*Inddata!$C$35+Inddata!$C$33&gt;'Beregninger scenarie 1'!C681,0,F680+$F$27)</f>
        <v>0</v>
      </c>
      <c r="G681" s="5">
        <f t="shared" si="21"/>
        <v>7.6419999999999666</v>
      </c>
      <c r="H681" s="5">
        <f>IF(D681+E681+F681&gt;Inddata!$C$31,Inddata!$C$31,D681+E681+F681)</f>
        <v>0</v>
      </c>
      <c r="I681" s="5">
        <f>Inddata!$C$34</f>
        <v>0</v>
      </c>
      <c r="J681" s="5">
        <f>Inddata!$C$32+Inddata!$C$34</f>
        <v>4</v>
      </c>
      <c r="K681" s="5"/>
    </row>
    <row r="682" spans="1:11" x14ac:dyDescent="0.25">
      <c r="A682">
        <v>653</v>
      </c>
      <c r="C682" s="5">
        <f t="shared" si="20"/>
        <v>5.6506666666666332</v>
      </c>
      <c r="D682" s="5">
        <f>IF(Inddata!$C$35=0,0,IF(($D$30-C682*(1/Inddata!$C$35))&lt;0,0,($D$30-C682*(1/Inddata!$C$35))))</f>
        <v>0</v>
      </c>
      <c r="E682" s="5">
        <v>0</v>
      </c>
      <c r="F682" s="5">
        <f>IF(Inddata!$C$31*Inddata!$C$35+Inddata!$C$33&gt;'Beregninger scenarie 1'!C682,0,F681+$F$27)</f>
        <v>0</v>
      </c>
      <c r="G682" s="5">
        <f t="shared" si="21"/>
        <v>7.6506666666666332</v>
      </c>
      <c r="H682" s="5">
        <f>IF(D682+E682+F682&gt;Inddata!$C$31,Inddata!$C$31,D682+E682+F682)</f>
        <v>0</v>
      </c>
      <c r="I682" s="5">
        <f>Inddata!$C$34</f>
        <v>0</v>
      </c>
      <c r="J682" s="5">
        <f>Inddata!$C$32+Inddata!$C$34</f>
        <v>4</v>
      </c>
      <c r="K682" s="5"/>
    </row>
    <row r="683" spans="1:11" x14ac:dyDescent="0.25">
      <c r="A683">
        <v>654</v>
      </c>
      <c r="C683" s="5">
        <f t="shared" si="20"/>
        <v>5.6593333333332998</v>
      </c>
      <c r="D683" s="5">
        <f>IF(Inddata!$C$35=0,0,IF(($D$30-C683*(1/Inddata!$C$35))&lt;0,0,($D$30-C683*(1/Inddata!$C$35))))</f>
        <v>0</v>
      </c>
      <c r="E683" s="5">
        <v>0</v>
      </c>
      <c r="F683" s="5">
        <f>IF(Inddata!$C$31*Inddata!$C$35+Inddata!$C$33&gt;'Beregninger scenarie 1'!C683,0,F682+$F$27)</f>
        <v>0</v>
      </c>
      <c r="G683" s="5">
        <f t="shared" si="21"/>
        <v>7.6593333333332998</v>
      </c>
      <c r="H683" s="5">
        <f>IF(D683+E683+F683&gt;Inddata!$C$31,Inddata!$C$31,D683+E683+F683)</f>
        <v>0</v>
      </c>
      <c r="I683" s="5">
        <f>Inddata!$C$34</f>
        <v>0</v>
      </c>
      <c r="J683" s="5">
        <f>Inddata!$C$32+Inddata!$C$34</f>
        <v>4</v>
      </c>
      <c r="K683" s="5"/>
    </row>
    <row r="684" spans="1:11" x14ac:dyDescent="0.25">
      <c r="A684">
        <v>655</v>
      </c>
      <c r="C684" s="5">
        <f t="shared" si="20"/>
        <v>5.6679999999999664</v>
      </c>
      <c r="D684" s="5">
        <f>IF(Inddata!$C$35=0,0,IF(($D$30-C684*(1/Inddata!$C$35))&lt;0,0,($D$30-C684*(1/Inddata!$C$35))))</f>
        <v>0</v>
      </c>
      <c r="E684" s="5">
        <v>0</v>
      </c>
      <c r="F684" s="5">
        <f>IF(Inddata!$C$31*Inddata!$C$35+Inddata!$C$33&gt;'Beregninger scenarie 1'!C684,0,F683+$F$27)</f>
        <v>0</v>
      </c>
      <c r="G684" s="5">
        <f t="shared" si="21"/>
        <v>7.6679999999999664</v>
      </c>
      <c r="H684" s="5">
        <f>IF(D684+E684+F684&gt;Inddata!$C$31,Inddata!$C$31,D684+E684+F684)</f>
        <v>0</v>
      </c>
      <c r="I684" s="5">
        <f>Inddata!$C$34</f>
        <v>0</v>
      </c>
      <c r="J684" s="5">
        <f>Inddata!$C$32+Inddata!$C$34</f>
        <v>4</v>
      </c>
      <c r="K684" s="5"/>
    </row>
    <row r="685" spans="1:11" x14ac:dyDescent="0.25">
      <c r="A685">
        <v>656</v>
      </c>
      <c r="C685" s="5">
        <f t="shared" si="20"/>
        <v>5.676666666666633</v>
      </c>
      <c r="D685" s="5">
        <f>IF(Inddata!$C$35=0,0,IF(($D$30-C685*(1/Inddata!$C$35))&lt;0,0,($D$30-C685*(1/Inddata!$C$35))))</f>
        <v>0</v>
      </c>
      <c r="E685" s="5">
        <v>0</v>
      </c>
      <c r="F685" s="5">
        <f>IF(Inddata!$C$31*Inddata!$C$35+Inddata!$C$33&gt;'Beregninger scenarie 1'!C685,0,F684+$F$27)</f>
        <v>0</v>
      </c>
      <c r="G685" s="5">
        <f t="shared" si="21"/>
        <v>7.676666666666633</v>
      </c>
      <c r="H685" s="5">
        <f>IF(D685+E685+F685&gt;Inddata!$C$31,Inddata!$C$31,D685+E685+F685)</f>
        <v>0</v>
      </c>
      <c r="I685" s="5">
        <f>Inddata!$C$34</f>
        <v>0</v>
      </c>
      <c r="J685" s="5">
        <f>Inddata!$C$32+Inddata!$C$34</f>
        <v>4</v>
      </c>
      <c r="K685" s="5"/>
    </row>
    <row r="686" spans="1:11" x14ac:dyDescent="0.25">
      <c r="A686">
        <v>657</v>
      </c>
      <c r="C686" s="5">
        <f t="shared" si="20"/>
        <v>5.6853333333332996</v>
      </c>
      <c r="D686" s="5">
        <f>IF(Inddata!$C$35=0,0,IF(($D$30-C686*(1/Inddata!$C$35))&lt;0,0,($D$30-C686*(1/Inddata!$C$35))))</f>
        <v>0</v>
      </c>
      <c r="E686" s="5">
        <v>0</v>
      </c>
      <c r="F686" s="5">
        <f>IF(Inddata!$C$31*Inddata!$C$35+Inddata!$C$33&gt;'Beregninger scenarie 1'!C686,0,F685+$F$27)</f>
        <v>0</v>
      </c>
      <c r="G686" s="5">
        <f t="shared" si="21"/>
        <v>7.6853333333332996</v>
      </c>
      <c r="H686" s="5">
        <f>IF(D686+E686+F686&gt;Inddata!$C$31,Inddata!$C$31,D686+E686+F686)</f>
        <v>0</v>
      </c>
      <c r="I686" s="5">
        <f>Inddata!$C$34</f>
        <v>0</v>
      </c>
      <c r="J686" s="5">
        <f>Inddata!$C$32+Inddata!$C$34</f>
        <v>4</v>
      </c>
      <c r="K686" s="5"/>
    </row>
    <row r="687" spans="1:11" x14ac:dyDescent="0.25">
      <c r="A687">
        <v>658</v>
      </c>
      <c r="C687" s="5">
        <f t="shared" si="20"/>
        <v>5.6939999999999662</v>
      </c>
      <c r="D687" s="5">
        <f>IF(Inddata!$C$35=0,0,IF(($D$30-C687*(1/Inddata!$C$35))&lt;0,0,($D$30-C687*(1/Inddata!$C$35))))</f>
        <v>0</v>
      </c>
      <c r="E687" s="5">
        <v>0</v>
      </c>
      <c r="F687" s="5">
        <f>IF(Inddata!$C$31*Inddata!$C$35+Inddata!$C$33&gt;'Beregninger scenarie 1'!C687,0,F686+$F$27)</f>
        <v>0</v>
      </c>
      <c r="G687" s="5">
        <f t="shared" si="21"/>
        <v>7.6939999999999662</v>
      </c>
      <c r="H687" s="5">
        <f>IF(D687+E687+F687&gt;Inddata!$C$31,Inddata!$C$31,D687+E687+F687)</f>
        <v>0</v>
      </c>
      <c r="I687" s="5">
        <f>Inddata!$C$34</f>
        <v>0</v>
      </c>
      <c r="J687" s="5">
        <f>Inddata!$C$32+Inddata!$C$34</f>
        <v>4</v>
      </c>
      <c r="K687" s="5"/>
    </row>
    <row r="688" spans="1:11" x14ac:dyDescent="0.25">
      <c r="A688">
        <v>659</v>
      </c>
      <c r="C688" s="5">
        <f t="shared" si="20"/>
        <v>5.7026666666666328</v>
      </c>
      <c r="D688" s="5">
        <f>IF(Inddata!$C$35=0,0,IF(($D$30-C688*(1/Inddata!$C$35))&lt;0,0,($D$30-C688*(1/Inddata!$C$35))))</f>
        <v>0</v>
      </c>
      <c r="E688" s="5">
        <v>0</v>
      </c>
      <c r="F688" s="5">
        <f>IF(Inddata!$C$31*Inddata!$C$35+Inddata!$C$33&gt;'Beregninger scenarie 1'!C688,0,F687+$F$27)</f>
        <v>0</v>
      </c>
      <c r="G688" s="5">
        <f t="shared" si="21"/>
        <v>7.7026666666666328</v>
      </c>
      <c r="H688" s="5">
        <f>IF(D688+E688+F688&gt;Inddata!$C$31,Inddata!$C$31,D688+E688+F688)</f>
        <v>0</v>
      </c>
      <c r="I688" s="5">
        <f>Inddata!$C$34</f>
        <v>0</v>
      </c>
      <c r="J688" s="5">
        <f>Inddata!$C$32+Inddata!$C$34</f>
        <v>4</v>
      </c>
      <c r="K688" s="5"/>
    </row>
    <row r="689" spans="1:11" x14ac:dyDescent="0.25">
      <c r="A689">
        <v>660</v>
      </c>
      <c r="C689" s="5">
        <f t="shared" si="20"/>
        <v>5.7113333333332994</v>
      </c>
      <c r="D689" s="5">
        <f>IF(Inddata!$C$35=0,0,IF(($D$30-C689*(1/Inddata!$C$35))&lt;0,0,($D$30-C689*(1/Inddata!$C$35))))</f>
        <v>0</v>
      </c>
      <c r="E689" s="5">
        <v>0</v>
      </c>
      <c r="F689" s="5">
        <f>IF(Inddata!$C$31*Inddata!$C$35+Inddata!$C$33&gt;'Beregninger scenarie 1'!C689,0,F688+$F$27)</f>
        <v>0</v>
      </c>
      <c r="G689" s="5">
        <f t="shared" si="21"/>
        <v>7.7113333333332994</v>
      </c>
      <c r="H689" s="5">
        <f>IF(D689+E689+F689&gt;Inddata!$C$31,Inddata!$C$31,D689+E689+F689)</f>
        <v>0</v>
      </c>
      <c r="I689" s="5">
        <f>Inddata!$C$34</f>
        <v>0</v>
      </c>
      <c r="J689" s="5">
        <f>Inddata!$C$32+Inddata!$C$34</f>
        <v>4</v>
      </c>
      <c r="K689" s="5"/>
    </row>
    <row r="690" spans="1:11" x14ac:dyDescent="0.25">
      <c r="A690">
        <v>661</v>
      </c>
      <c r="C690" s="5">
        <f t="shared" si="20"/>
        <v>5.719999999999966</v>
      </c>
      <c r="D690" s="5">
        <f>IF(Inddata!$C$35=0,0,IF(($D$30-C690*(1/Inddata!$C$35))&lt;0,0,($D$30-C690*(1/Inddata!$C$35))))</f>
        <v>0</v>
      </c>
      <c r="E690" s="5">
        <v>0</v>
      </c>
      <c r="F690" s="5">
        <f>IF(Inddata!$C$31*Inddata!$C$35+Inddata!$C$33&gt;'Beregninger scenarie 1'!C690,0,F689+$F$27)</f>
        <v>0</v>
      </c>
      <c r="G690" s="5">
        <f t="shared" si="21"/>
        <v>7.719999999999966</v>
      </c>
      <c r="H690" s="5">
        <f>IF(D690+E690+F690&gt;Inddata!$C$31,Inddata!$C$31,D690+E690+F690)</f>
        <v>0</v>
      </c>
      <c r="I690" s="5">
        <f>Inddata!$C$34</f>
        <v>0</v>
      </c>
      <c r="J690" s="5">
        <f>Inddata!$C$32+Inddata!$C$34</f>
        <v>4</v>
      </c>
      <c r="K690" s="5"/>
    </row>
    <row r="691" spans="1:11" x14ac:dyDescent="0.25">
      <c r="A691">
        <v>662</v>
      </c>
      <c r="C691" s="5">
        <f t="shared" si="20"/>
        <v>5.7286666666666326</v>
      </c>
      <c r="D691" s="5">
        <f>IF(Inddata!$C$35=0,0,IF(($D$30-C691*(1/Inddata!$C$35))&lt;0,0,($D$30-C691*(1/Inddata!$C$35))))</f>
        <v>0</v>
      </c>
      <c r="E691" s="5">
        <v>0</v>
      </c>
      <c r="F691" s="5">
        <f>IF(Inddata!$C$31*Inddata!$C$35+Inddata!$C$33&gt;'Beregninger scenarie 1'!C691,0,F690+$F$27)</f>
        <v>0</v>
      </c>
      <c r="G691" s="5">
        <f t="shared" si="21"/>
        <v>7.7286666666666326</v>
      </c>
      <c r="H691" s="5">
        <f>IF(D691+E691+F691&gt;Inddata!$C$31,Inddata!$C$31,D691+E691+F691)</f>
        <v>0</v>
      </c>
      <c r="I691" s="5">
        <f>Inddata!$C$34</f>
        <v>0</v>
      </c>
      <c r="J691" s="5">
        <f>Inddata!$C$32+Inddata!$C$34</f>
        <v>4</v>
      </c>
      <c r="K691" s="5"/>
    </row>
    <row r="692" spans="1:11" x14ac:dyDescent="0.25">
      <c r="A692">
        <v>663</v>
      </c>
      <c r="C692" s="5">
        <f t="shared" si="20"/>
        <v>5.7373333333332992</v>
      </c>
      <c r="D692" s="5">
        <f>IF(Inddata!$C$35=0,0,IF(($D$30-C692*(1/Inddata!$C$35))&lt;0,0,($D$30-C692*(1/Inddata!$C$35))))</f>
        <v>0</v>
      </c>
      <c r="E692" s="5">
        <v>0</v>
      </c>
      <c r="F692" s="5">
        <f>IF(Inddata!$C$31*Inddata!$C$35+Inddata!$C$33&gt;'Beregninger scenarie 1'!C692,0,F691+$F$27)</f>
        <v>0</v>
      </c>
      <c r="G692" s="5">
        <f t="shared" si="21"/>
        <v>7.7373333333332992</v>
      </c>
      <c r="H692" s="5">
        <f>IF(D692+E692+F692&gt;Inddata!$C$31,Inddata!$C$31,D692+E692+F692)</f>
        <v>0</v>
      </c>
      <c r="I692" s="5">
        <f>Inddata!$C$34</f>
        <v>0</v>
      </c>
      <c r="J692" s="5">
        <f>Inddata!$C$32+Inddata!$C$34</f>
        <v>4</v>
      </c>
      <c r="K692" s="5"/>
    </row>
    <row r="693" spans="1:11" x14ac:dyDescent="0.25">
      <c r="A693">
        <v>664</v>
      </c>
      <c r="C693" s="5">
        <f t="shared" ref="C693:C756" si="22">C692+$C$27</f>
        <v>5.7459999999999658</v>
      </c>
      <c r="D693" s="5">
        <f>IF(Inddata!$C$35=0,0,IF(($D$30-C693*(1/Inddata!$C$35))&lt;0,0,($D$30-C693*(1/Inddata!$C$35))))</f>
        <v>0</v>
      </c>
      <c r="E693" s="5">
        <v>0</v>
      </c>
      <c r="F693" s="5">
        <f>IF(Inddata!$C$31*Inddata!$C$35+Inddata!$C$33&gt;'Beregninger scenarie 1'!C693,0,F692+$F$27)</f>
        <v>0</v>
      </c>
      <c r="G693" s="5">
        <f t="shared" si="21"/>
        <v>7.7459999999999658</v>
      </c>
      <c r="H693" s="5">
        <f>IF(D693+E693+F693&gt;Inddata!$C$31,Inddata!$C$31,D693+E693+F693)</f>
        <v>0</v>
      </c>
      <c r="I693" s="5">
        <f>Inddata!$C$34</f>
        <v>0</v>
      </c>
      <c r="J693" s="5">
        <f>Inddata!$C$32+Inddata!$C$34</f>
        <v>4</v>
      </c>
      <c r="K693" s="5"/>
    </row>
    <row r="694" spans="1:11" x14ac:dyDescent="0.25">
      <c r="A694">
        <v>665</v>
      </c>
      <c r="C694" s="5">
        <f t="shared" si="22"/>
        <v>5.7546666666666324</v>
      </c>
      <c r="D694" s="5">
        <f>IF(Inddata!$C$35=0,0,IF(($D$30-C694*(1/Inddata!$C$35))&lt;0,0,($D$30-C694*(1/Inddata!$C$35))))</f>
        <v>0</v>
      </c>
      <c r="E694" s="5">
        <v>0</v>
      </c>
      <c r="F694" s="5">
        <f>IF(Inddata!$C$31*Inddata!$C$35+Inddata!$C$33&gt;'Beregninger scenarie 1'!C694,0,F693+$F$27)</f>
        <v>0</v>
      </c>
      <c r="G694" s="5">
        <f t="shared" si="21"/>
        <v>7.7546666666666324</v>
      </c>
      <c r="H694" s="5">
        <f>IF(D694+E694+F694&gt;Inddata!$C$31,Inddata!$C$31,D694+E694+F694)</f>
        <v>0</v>
      </c>
      <c r="I694" s="5">
        <f>Inddata!$C$34</f>
        <v>0</v>
      </c>
      <c r="J694" s="5">
        <f>Inddata!$C$32+Inddata!$C$34</f>
        <v>4</v>
      </c>
      <c r="K694" s="5"/>
    </row>
    <row r="695" spans="1:11" x14ac:dyDescent="0.25">
      <c r="A695">
        <v>666</v>
      </c>
      <c r="C695" s="5">
        <f t="shared" si="22"/>
        <v>5.763333333333299</v>
      </c>
      <c r="D695" s="5">
        <f>IF(Inddata!$C$35=0,0,IF(($D$30-C695*(1/Inddata!$C$35))&lt;0,0,($D$30-C695*(1/Inddata!$C$35))))</f>
        <v>0</v>
      </c>
      <c r="E695" s="5">
        <v>0</v>
      </c>
      <c r="F695" s="5">
        <f>IF(Inddata!$C$31*Inddata!$C$35+Inddata!$C$33&gt;'Beregninger scenarie 1'!C695,0,F694+$F$27)</f>
        <v>0</v>
      </c>
      <c r="G695" s="5">
        <f t="shared" si="21"/>
        <v>7.763333333333299</v>
      </c>
      <c r="H695" s="5">
        <f>IF(D695+E695+F695&gt;Inddata!$C$31,Inddata!$C$31,D695+E695+F695)</f>
        <v>0</v>
      </c>
      <c r="I695" s="5">
        <f>Inddata!$C$34</f>
        <v>0</v>
      </c>
      <c r="J695" s="5">
        <f>Inddata!$C$32+Inddata!$C$34</f>
        <v>4</v>
      </c>
      <c r="K695" s="5"/>
    </row>
    <row r="696" spans="1:11" x14ac:dyDescent="0.25">
      <c r="A696">
        <v>667</v>
      </c>
      <c r="C696" s="5">
        <f t="shared" si="22"/>
        <v>5.7719999999999656</v>
      </c>
      <c r="D696" s="5">
        <f>IF(Inddata!$C$35=0,0,IF(($D$30-C696*(1/Inddata!$C$35))&lt;0,0,($D$30-C696*(1/Inddata!$C$35))))</f>
        <v>0</v>
      </c>
      <c r="E696" s="5">
        <v>0</v>
      </c>
      <c r="F696" s="5">
        <f>IF(Inddata!$C$31*Inddata!$C$35+Inddata!$C$33&gt;'Beregninger scenarie 1'!C696,0,F695+$F$27)</f>
        <v>0</v>
      </c>
      <c r="G696" s="5">
        <f t="shared" si="21"/>
        <v>7.7719999999999656</v>
      </c>
      <c r="H696" s="5">
        <f>IF(D696+E696+F696&gt;Inddata!$C$31,Inddata!$C$31,D696+E696+F696)</f>
        <v>0</v>
      </c>
      <c r="I696" s="5">
        <f>Inddata!$C$34</f>
        <v>0</v>
      </c>
      <c r="J696" s="5">
        <f>Inddata!$C$32+Inddata!$C$34</f>
        <v>4</v>
      </c>
      <c r="K696" s="5"/>
    </row>
    <row r="697" spans="1:11" x14ac:dyDescent="0.25">
      <c r="A697">
        <v>668</v>
      </c>
      <c r="C697" s="5">
        <f t="shared" si="22"/>
        <v>5.7806666666666322</v>
      </c>
      <c r="D697" s="5">
        <f>IF(Inddata!$C$35=0,0,IF(($D$30-C697*(1/Inddata!$C$35))&lt;0,0,($D$30-C697*(1/Inddata!$C$35))))</f>
        <v>0</v>
      </c>
      <c r="E697" s="5">
        <v>0</v>
      </c>
      <c r="F697" s="5">
        <f>IF(Inddata!$C$31*Inddata!$C$35+Inddata!$C$33&gt;'Beregninger scenarie 1'!C697,0,F696+$F$27)</f>
        <v>0</v>
      </c>
      <c r="G697" s="5">
        <f t="shared" si="21"/>
        <v>7.7806666666666322</v>
      </c>
      <c r="H697" s="5">
        <f>IF(D697+E697+F697&gt;Inddata!$C$31,Inddata!$C$31,D697+E697+F697)</f>
        <v>0</v>
      </c>
      <c r="I697" s="5">
        <f>Inddata!$C$34</f>
        <v>0</v>
      </c>
      <c r="J697" s="5">
        <f>Inddata!$C$32+Inddata!$C$34</f>
        <v>4</v>
      </c>
      <c r="K697" s="5"/>
    </row>
    <row r="698" spans="1:11" x14ac:dyDescent="0.25">
      <c r="A698">
        <v>669</v>
      </c>
      <c r="C698" s="5">
        <f t="shared" si="22"/>
        <v>5.7893333333332988</v>
      </c>
      <c r="D698" s="5">
        <f>IF(Inddata!$C$35=0,0,IF(($D$30-C698*(1/Inddata!$C$35))&lt;0,0,($D$30-C698*(1/Inddata!$C$35))))</f>
        <v>0</v>
      </c>
      <c r="E698" s="5">
        <v>0</v>
      </c>
      <c r="F698" s="5">
        <f>IF(Inddata!$C$31*Inddata!$C$35+Inddata!$C$33&gt;'Beregninger scenarie 1'!C698,0,F697+$F$27)</f>
        <v>0</v>
      </c>
      <c r="G698" s="5">
        <f t="shared" si="21"/>
        <v>7.7893333333332988</v>
      </c>
      <c r="H698" s="5">
        <f>IF(D698+E698+F698&gt;Inddata!$C$31,Inddata!$C$31,D698+E698+F698)</f>
        <v>0</v>
      </c>
      <c r="I698" s="5">
        <f>Inddata!$C$34</f>
        <v>0</v>
      </c>
      <c r="J698" s="5">
        <f>Inddata!$C$32+Inddata!$C$34</f>
        <v>4</v>
      </c>
      <c r="K698" s="5"/>
    </row>
    <row r="699" spans="1:11" x14ac:dyDescent="0.25">
      <c r="A699">
        <v>670</v>
      </c>
      <c r="C699" s="5">
        <f t="shared" si="22"/>
        <v>5.7979999999999654</v>
      </c>
      <c r="D699" s="5">
        <f>IF(Inddata!$C$35=0,0,IF(($D$30-C699*(1/Inddata!$C$35))&lt;0,0,($D$30-C699*(1/Inddata!$C$35))))</f>
        <v>0</v>
      </c>
      <c r="E699" s="5">
        <v>0</v>
      </c>
      <c r="F699" s="5">
        <f>IF(Inddata!$C$31*Inddata!$C$35+Inddata!$C$33&gt;'Beregninger scenarie 1'!C699,0,F698+$F$27)</f>
        <v>0</v>
      </c>
      <c r="G699" s="5">
        <f t="shared" si="21"/>
        <v>7.7979999999999654</v>
      </c>
      <c r="H699" s="5">
        <f>IF(D699+E699+F699&gt;Inddata!$C$31,Inddata!$C$31,D699+E699+F699)</f>
        <v>0</v>
      </c>
      <c r="I699" s="5">
        <f>Inddata!$C$34</f>
        <v>0</v>
      </c>
      <c r="J699" s="5">
        <f>Inddata!$C$32+Inddata!$C$34</f>
        <v>4</v>
      </c>
      <c r="K699" s="5"/>
    </row>
    <row r="700" spans="1:11" x14ac:dyDescent="0.25">
      <c r="A700">
        <v>671</v>
      </c>
      <c r="C700" s="5">
        <f t="shared" si="22"/>
        <v>5.806666666666632</v>
      </c>
      <c r="D700" s="5">
        <f>IF(Inddata!$C$35=0,0,IF(($D$30-C700*(1/Inddata!$C$35))&lt;0,0,($D$30-C700*(1/Inddata!$C$35))))</f>
        <v>0</v>
      </c>
      <c r="E700" s="5">
        <v>0</v>
      </c>
      <c r="F700" s="5">
        <f>IF(Inddata!$C$31*Inddata!$C$35+Inddata!$C$33&gt;'Beregninger scenarie 1'!C700,0,F699+$F$27)</f>
        <v>0</v>
      </c>
      <c r="G700" s="5">
        <f t="shared" si="21"/>
        <v>7.806666666666632</v>
      </c>
      <c r="H700" s="5">
        <f>IF(D700+E700+F700&gt;Inddata!$C$31,Inddata!$C$31,D700+E700+F700)</f>
        <v>0</v>
      </c>
      <c r="I700" s="5">
        <f>Inddata!$C$34</f>
        <v>0</v>
      </c>
      <c r="J700" s="5">
        <f>Inddata!$C$32+Inddata!$C$34</f>
        <v>4</v>
      </c>
      <c r="K700" s="5"/>
    </row>
    <row r="701" spans="1:11" x14ac:dyDescent="0.25">
      <c r="A701">
        <v>672</v>
      </c>
      <c r="C701" s="5">
        <f t="shared" si="22"/>
        <v>5.8153333333332986</v>
      </c>
      <c r="D701" s="5">
        <f>IF(Inddata!$C$35=0,0,IF(($D$30-C701*(1/Inddata!$C$35))&lt;0,0,($D$30-C701*(1/Inddata!$C$35))))</f>
        <v>0</v>
      </c>
      <c r="E701" s="5">
        <v>0</v>
      </c>
      <c r="F701" s="5">
        <f>IF(Inddata!$C$31*Inddata!$C$35+Inddata!$C$33&gt;'Beregninger scenarie 1'!C701,0,F700+$F$27)</f>
        <v>0</v>
      </c>
      <c r="G701" s="5">
        <f t="shared" si="21"/>
        <v>7.8153333333332986</v>
      </c>
      <c r="H701" s="5">
        <f>IF(D701+E701+F701&gt;Inddata!$C$31,Inddata!$C$31,D701+E701+F701)</f>
        <v>0</v>
      </c>
      <c r="I701" s="5">
        <f>Inddata!$C$34</f>
        <v>0</v>
      </c>
      <c r="J701" s="5">
        <f>Inddata!$C$32+Inddata!$C$34</f>
        <v>4</v>
      </c>
      <c r="K701" s="5"/>
    </row>
    <row r="702" spans="1:11" x14ac:dyDescent="0.25">
      <c r="A702">
        <v>673</v>
      </c>
      <c r="C702" s="5">
        <f t="shared" si="22"/>
        <v>5.8239999999999652</v>
      </c>
      <c r="D702" s="5">
        <f>IF(Inddata!$C$35=0,0,IF(($D$30-C702*(1/Inddata!$C$35))&lt;0,0,($D$30-C702*(1/Inddata!$C$35))))</f>
        <v>0</v>
      </c>
      <c r="E702" s="5">
        <v>0</v>
      </c>
      <c r="F702" s="5">
        <f>IF(Inddata!$C$31*Inddata!$C$35+Inddata!$C$33&gt;'Beregninger scenarie 1'!C702,0,F701+$F$27)</f>
        <v>0</v>
      </c>
      <c r="G702" s="5">
        <f t="shared" si="21"/>
        <v>7.8239999999999652</v>
      </c>
      <c r="H702" s="5">
        <f>IF(D702+E702+F702&gt;Inddata!$C$31,Inddata!$C$31,D702+E702+F702)</f>
        <v>0</v>
      </c>
      <c r="I702" s="5">
        <f>Inddata!$C$34</f>
        <v>0</v>
      </c>
      <c r="J702" s="5">
        <f>Inddata!$C$32+Inddata!$C$34</f>
        <v>4</v>
      </c>
      <c r="K702" s="5"/>
    </row>
    <row r="703" spans="1:11" x14ac:dyDescent="0.25">
      <c r="A703">
        <v>674</v>
      </c>
      <c r="C703" s="5">
        <f t="shared" si="22"/>
        <v>5.8326666666666318</v>
      </c>
      <c r="D703" s="5">
        <f>IF(Inddata!$C$35=0,0,IF(($D$30-C703*(1/Inddata!$C$35))&lt;0,0,($D$30-C703*(1/Inddata!$C$35))))</f>
        <v>0</v>
      </c>
      <c r="E703" s="5">
        <v>0</v>
      </c>
      <c r="F703" s="5">
        <f>IF(Inddata!$C$31*Inddata!$C$35+Inddata!$C$33&gt;'Beregninger scenarie 1'!C703,0,F702+$F$27)</f>
        <v>0</v>
      </c>
      <c r="G703" s="5">
        <f t="shared" si="21"/>
        <v>7.8326666666666318</v>
      </c>
      <c r="H703" s="5">
        <f>IF(D703+E703+F703&gt;Inddata!$C$31,Inddata!$C$31,D703+E703+F703)</f>
        <v>0</v>
      </c>
      <c r="I703" s="5">
        <f>Inddata!$C$34</f>
        <v>0</v>
      </c>
      <c r="J703" s="5">
        <f>Inddata!$C$32+Inddata!$C$34</f>
        <v>4</v>
      </c>
      <c r="K703" s="5"/>
    </row>
    <row r="704" spans="1:11" x14ac:dyDescent="0.25">
      <c r="A704">
        <v>675</v>
      </c>
      <c r="C704" s="5">
        <f t="shared" si="22"/>
        <v>5.8413333333332984</v>
      </c>
      <c r="D704" s="5">
        <f>IF(Inddata!$C$35=0,0,IF(($D$30-C704*(1/Inddata!$C$35))&lt;0,0,($D$30-C704*(1/Inddata!$C$35))))</f>
        <v>0</v>
      </c>
      <c r="E704" s="5">
        <v>0</v>
      </c>
      <c r="F704" s="5">
        <f>IF(Inddata!$C$31*Inddata!$C$35+Inddata!$C$33&gt;'Beregninger scenarie 1'!C704,0,F703+$F$27)</f>
        <v>0</v>
      </c>
      <c r="G704" s="5">
        <f t="shared" si="21"/>
        <v>7.8413333333332984</v>
      </c>
      <c r="H704" s="5">
        <f>IF(D704+E704+F704&gt;Inddata!$C$31,Inddata!$C$31,D704+E704+F704)</f>
        <v>0</v>
      </c>
      <c r="I704" s="5">
        <f>Inddata!$C$34</f>
        <v>0</v>
      </c>
      <c r="J704" s="5">
        <f>Inddata!$C$32+Inddata!$C$34</f>
        <v>4</v>
      </c>
      <c r="K704" s="5"/>
    </row>
    <row r="705" spans="1:11" x14ac:dyDescent="0.25">
      <c r="A705">
        <v>676</v>
      </c>
      <c r="C705" s="5">
        <f t="shared" si="22"/>
        <v>5.849999999999965</v>
      </c>
      <c r="D705" s="5">
        <f>IF(Inddata!$C$35=0,0,IF(($D$30-C705*(1/Inddata!$C$35))&lt;0,0,($D$30-C705*(1/Inddata!$C$35))))</f>
        <v>0</v>
      </c>
      <c r="E705" s="5">
        <v>0</v>
      </c>
      <c r="F705" s="5">
        <f>IF(Inddata!$C$31*Inddata!$C$35+Inddata!$C$33&gt;'Beregninger scenarie 1'!C705,0,F704+$F$27)</f>
        <v>0</v>
      </c>
      <c r="G705" s="5">
        <f t="shared" si="21"/>
        <v>7.849999999999965</v>
      </c>
      <c r="H705" s="5">
        <f>IF(D705+E705+F705&gt;Inddata!$C$31,Inddata!$C$31,D705+E705+F705)</f>
        <v>0</v>
      </c>
      <c r="I705" s="5">
        <f>Inddata!$C$34</f>
        <v>0</v>
      </c>
      <c r="J705" s="5">
        <f>Inddata!$C$32+Inddata!$C$34</f>
        <v>4</v>
      </c>
      <c r="K705" s="5"/>
    </row>
    <row r="706" spans="1:11" x14ac:dyDescent="0.25">
      <c r="A706">
        <v>677</v>
      </c>
      <c r="C706" s="5">
        <f t="shared" si="22"/>
        <v>5.8586666666666316</v>
      </c>
      <c r="D706" s="5">
        <f>IF(Inddata!$C$35=0,0,IF(($D$30-C706*(1/Inddata!$C$35))&lt;0,0,($D$30-C706*(1/Inddata!$C$35))))</f>
        <v>0</v>
      </c>
      <c r="E706" s="5">
        <v>0</v>
      </c>
      <c r="F706" s="5">
        <f>IF(Inddata!$C$31*Inddata!$C$35+Inddata!$C$33&gt;'Beregninger scenarie 1'!C706,0,F705+$F$27)</f>
        <v>0</v>
      </c>
      <c r="G706" s="5">
        <f t="shared" si="21"/>
        <v>7.8586666666666316</v>
      </c>
      <c r="H706" s="5">
        <f>IF(D706+E706+F706&gt;Inddata!$C$31,Inddata!$C$31,D706+E706+F706)</f>
        <v>0</v>
      </c>
      <c r="I706" s="5">
        <f>Inddata!$C$34</f>
        <v>0</v>
      </c>
      <c r="J706" s="5">
        <f>Inddata!$C$32+Inddata!$C$34</f>
        <v>4</v>
      </c>
      <c r="K706" s="5"/>
    </row>
    <row r="707" spans="1:11" x14ac:dyDescent="0.25">
      <c r="A707">
        <v>678</v>
      </c>
      <c r="C707" s="5">
        <f t="shared" si="22"/>
        <v>5.8673333333332982</v>
      </c>
      <c r="D707" s="5">
        <f>IF(Inddata!$C$35=0,0,IF(($D$30-C707*(1/Inddata!$C$35))&lt;0,0,($D$30-C707*(1/Inddata!$C$35))))</f>
        <v>0</v>
      </c>
      <c r="E707" s="5">
        <v>0</v>
      </c>
      <c r="F707" s="5">
        <f>IF(Inddata!$C$31*Inddata!$C$35+Inddata!$C$33&gt;'Beregninger scenarie 1'!C707,0,F706+$F$27)</f>
        <v>0</v>
      </c>
      <c r="G707" s="5">
        <f t="shared" si="21"/>
        <v>7.8673333333332982</v>
      </c>
      <c r="H707" s="5">
        <f>IF(D707+E707+F707&gt;Inddata!$C$31,Inddata!$C$31,D707+E707+F707)</f>
        <v>0</v>
      </c>
      <c r="I707" s="5">
        <f>Inddata!$C$34</f>
        <v>0</v>
      </c>
      <c r="J707" s="5">
        <f>Inddata!$C$32+Inddata!$C$34</f>
        <v>4</v>
      </c>
      <c r="K707" s="5"/>
    </row>
    <row r="708" spans="1:11" x14ac:dyDescent="0.25">
      <c r="A708">
        <v>679</v>
      </c>
      <c r="C708" s="5">
        <f t="shared" si="22"/>
        <v>5.8759999999999648</v>
      </c>
      <c r="D708" s="5">
        <f>IF(Inddata!$C$35=0,0,IF(($D$30-C708*(1/Inddata!$C$35))&lt;0,0,($D$30-C708*(1/Inddata!$C$35))))</f>
        <v>0</v>
      </c>
      <c r="E708" s="5">
        <v>0</v>
      </c>
      <c r="F708" s="5">
        <f>IF(Inddata!$C$31*Inddata!$C$35+Inddata!$C$33&gt;'Beregninger scenarie 1'!C708,0,F707+$F$27)</f>
        <v>0</v>
      </c>
      <c r="G708" s="5">
        <f t="shared" si="21"/>
        <v>7.8759999999999648</v>
      </c>
      <c r="H708" s="5">
        <f>IF(D708+E708+F708&gt;Inddata!$C$31,Inddata!$C$31,D708+E708+F708)</f>
        <v>0</v>
      </c>
      <c r="I708" s="5">
        <f>Inddata!$C$34</f>
        <v>0</v>
      </c>
      <c r="J708" s="5">
        <f>Inddata!$C$32+Inddata!$C$34</f>
        <v>4</v>
      </c>
      <c r="K708" s="5"/>
    </row>
    <row r="709" spans="1:11" x14ac:dyDescent="0.25">
      <c r="A709">
        <v>680</v>
      </c>
      <c r="C709" s="5">
        <f t="shared" si="22"/>
        <v>5.8846666666666314</v>
      </c>
      <c r="D709" s="5">
        <f>IF(Inddata!$C$35=0,0,IF(($D$30-C709*(1/Inddata!$C$35))&lt;0,0,($D$30-C709*(1/Inddata!$C$35))))</f>
        <v>0</v>
      </c>
      <c r="E709" s="5">
        <v>0</v>
      </c>
      <c r="F709" s="5">
        <f>IF(Inddata!$C$31*Inddata!$C$35+Inddata!$C$33&gt;'Beregninger scenarie 1'!C709,0,F708+$F$27)</f>
        <v>0</v>
      </c>
      <c r="G709" s="5">
        <f t="shared" si="21"/>
        <v>7.8846666666666314</v>
      </c>
      <c r="H709" s="5">
        <f>IF(D709+E709+F709&gt;Inddata!$C$31,Inddata!$C$31,D709+E709+F709)</f>
        <v>0</v>
      </c>
      <c r="I709" s="5">
        <f>Inddata!$C$34</f>
        <v>0</v>
      </c>
      <c r="J709" s="5">
        <f>Inddata!$C$32+Inddata!$C$34</f>
        <v>4</v>
      </c>
      <c r="K709" s="5"/>
    </row>
    <row r="710" spans="1:11" x14ac:dyDescent="0.25">
      <c r="A710">
        <v>681</v>
      </c>
      <c r="C710" s="5">
        <f t="shared" si="22"/>
        <v>5.893333333333298</v>
      </c>
      <c r="D710" s="5">
        <f>IF(Inddata!$C$35=0,0,IF(($D$30-C710*(1/Inddata!$C$35))&lt;0,0,($D$30-C710*(1/Inddata!$C$35))))</f>
        <v>0</v>
      </c>
      <c r="E710" s="5">
        <v>0</v>
      </c>
      <c r="F710" s="5">
        <f>IF(Inddata!$C$31*Inddata!$C$35+Inddata!$C$33&gt;'Beregninger scenarie 1'!C710,0,F709+$F$27)</f>
        <v>0</v>
      </c>
      <c r="G710" s="5">
        <f t="shared" si="21"/>
        <v>7.893333333333298</v>
      </c>
      <c r="H710" s="5">
        <f>IF(D710+E710+F710&gt;Inddata!$C$31,Inddata!$C$31,D710+E710+F710)</f>
        <v>0</v>
      </c>
      <c r="I710" s="5">
        <f>Inddata!$C$34</f>
        <v>0</v>
      </c>
      <c r="J710" s="5">
        <f>Inddata!$C$32+Inddata!$C$34</f>
        <v>4</v>
      </c>
      <c r="K710" s="5"/>
    </row>
    <row r="711" spans="1:11" x14ac:dyDescent="0.25">
      <c r="A711">
        <v>682</v>
      </c>
      <c r="C711" s="5">
        <f t="shared" si="22"/>
        <v>5.9019999999999646</v>
      </c>
      <c r="D711" s="5">
        <f>IF(Inddata!$C$35=0,0,IF(($D$30-C711*(1/Inddata!$C$35))&lt;0,0,($D$30-C711*(1/Inddata!$C$35))))</f>
        <v>0</v>
      </c>
      <c r="E711" s="5">
        <v>0</v>
      </c>
      <c r="F711" s="5">
        <f>IF(Inddata!$C$31*Inddata!$C$35+Inddata!$C$33&gt;'Beregninger scenarie 1'!C711,0,F710+$F$27)</f>
        <v>0</v>
      </c>
      <c r="G711" s="5">
        <f t="shared" si="21"/>
        <v>7.9019999999999646</v>
      </c>
      <c r="H711" s="5">
        <f>IF(D711+E711+F711&gt;Inddata!$C$31,Inddata!$C$31,D711+E711+F711)</f>
        <v>0</v>
      </c>
      <c r="I711" s="5">
        <f>Inddata!$C$34</f>
        <v>0</v>
      </c>
      <c r="J711" s="5">
        <f>Inddata!$C$32+Inddata!$C$34</f>
        <v>4</v>
      </c>
      <c r="K711" s="5"/>
    </row>
    <row r="712" spans="1:11" x14ac:dyDescent="0.25">
      <c r="A712">
        <v>683</v>
      </c>
      <c r="C712" s="5">
        <f t="shared" si="22"/>
        <v>5.9106666666666312</v>
      </c>
      <c r="D712" s="5">
        <f>IF(Inddata!$C$35=0,0,IF(($D$30-C712*(1/Inddata!$C$35))&lt;0,0,($D$30-C712*(1/Inddata!$C$35))))</f>
        <v>0</v>
      </c>
      <c r="E712" s="5">
        <v>0</v>
      </c>
      <c r="F712" s="5">
        <f>IF(Inddata!$C$31*Inddata!$C$35+Inddata!$C$33&gt;'Beregninger scenarie 1'!C712,0,F711+$F$27)</f>
        <v>0</v>
      </c>
      <c r="G712" s="5">
        <f t="shared" si="21"/>
        <v>7.9106666666666312</v>
      </c>
      <c r="H712" s="5">
        <f>IF(D712+E712+F712&gt;Inddata!$C$31,Inddata!$C$31,D712+E712+F712)</f>
        <v>0</v>
      </c>
      <c r="I712" s="5">
        <f>Inddata!$C$34</f>
        <v>0</v>
      </c>
      <c r="J712" s="5">
        <f>Inddata!$C$32+Inddata!$C$34</f>
        <v>4</v>
      </c>
      <c r="K712" s="5"/>
    </row>
    <row r="713" spans="1:11" x14ac:dyDescent="0.25">
      <c r="A713">
        <v>684</v>
      </c>
      <c r="C713" s="5">
        <f t="shared" si="22"/>
        <v>5.9193333333332978</v>
      </c>
      <c r="D713" s="5">
        <f>IF(Inddata!$C$35=0,0,IF(($D$30-C713*(1/Inddata!$C$35))&lt;0,0,($D$30-C713*(1/Inddata!$C$35))))</f>
        <v>0</v>
      </c>
      <c r="E713" s="5">
        <v>0</v>
      </c>
      <c r="F713" s="5">
        <f>IF(Inddata!$C$31*Inddata!$C$35+Inddata!$C$33&gt;'Beregninger scenarie 1'!C713,0,F712+$F$27)</f>
        <v>0</v>
      </c>
      <c r="G713" s="5">
        <f t="shared" si="21"/>
        <v>7.9193333333332978</v>
      </c>
      <c r="H713" s="5">
        <f>IF(D713+E713+F713&gt;Inddata!$C$31,Inddata!$C$31,D713+E713+F713)</f>
        <v>0</v>
      </c>
      <c r="I713" s="5">
        <f>Inddata!$C$34</f>
        <v>0</v>
      </c>
      <c r="J713" s="5">
        <f>Inddata!$C$32+Inddata!$C$34</f>
        <v>4</v>
      </c>
      <c r="K713" s="5"/>
    </row>
    <row r="714" spans="1:11" x14ac:dyDescent="0.25">
      <c r="A714">
        <v>685</v>
      </c>
      <c r="C714" s="5">
        <f t="shared" si="22"/>
        <v>5.9279999999999644</v>
      </c>
      <c r="D714" s="5">
        <f>IF(Inddata!$C$35=0,0,IF(($D$30-C714*(1/Inddata!$C$35))&lt;0,0,($D$30-C714*(1/Inddata!$C$35))))</f>
        <v>0</v>
      </c>
      <c r="E714" s="5">
        <v>0</v>
      </c>
      <c r="F714" s="5">
        <f>IF(Inddata!$C$31*Inddata!$C$35+Inddata!$C$33&gt;'Beregninger scenarie 1'!C714,0,F713+$F$27)</f>
        <v>0</v>
      </c>
      <c r="G714" s="5">
        <f t="shared" si="21"/>
        <v>7.9279999999999644</v>
      </c>
      <c r="H714" s="5">
        <f>IF(D714+E714+F714&gt;Inddata!$C$31,Inddata!$C$31,D714+E714+F714)</f>
        <v>0</v>
      </c>
      <c r="I714" s="5">
        <f>Inddata!$C$34</f>
        <v>0</v>
      </c>
      <c r="J714" s="5">
        <f>Inddata!$C$32+Inddata!$C$34</f>
        <v>4</v>
      </c>
      <c r="K714" s="5"/>
    </row>
    <row r="715" spans="1:11" x14ac:dyDescent="0.25">
      <c r="A715">
        <v>686</v>
      </c>
      <c r="C715" s="5">
        <f t="shared" si="22"/>
        <v>5.936666666666631</v>
      </c>
      <c r="D715" s="5">
        <f>IF(Inddata!$C$35=0,0,IF(($D$30-C715*(1/Inddata!$C$35))&lt;0,0,($D$30-C715*(1/Inddata!$C$35))))</f>
        <v>0</v>
      </c>
      <c r="E715" s="5">
        <v>0</v>
      </c>
      <c r="F715" s="5">
        <f>IF(Inddata!$C$31*Inddata!$C$35+Inddata!$C$33&gt;'Beregninger scenarie 1'!C715,0,F714+$F$27)</f>
        <v>0</v>
      </c>
      <c r="G715" s="5">
        <f t="shared" si="21"/>
        <v>7.936666666666631</v>
      </c>
      <c r="H715" s="5">
        <f>IF(D715+E715+F715&gt;Inddata!$C$31,Inddata!$C$31,D715+E715+F715)</f>
        <v>0</v>
      </c>
      <c r="I715" s="5">
        <f>Inddata!$C$34</f>
        <v>0</v>
      </c>
      <c r="J715" s="5">
        <f>Inddata!$C$32+Inddata!$C$34</f>
        <v>4</v>
      </c>
      <c r="K715" s="5"/>
    </row>
    <row r="716" spans="1:11" x14ac:dyDescent="0.25">
      <c r="A716">
        <v>687</v>
      </c>
      <c r="C716" s="5">
        <f t="shared" si="22"/>
        <v>5.9453333333332976</v>
      </c>
      <c r="D716" s="5">
        <f>IF(Inddata!$C$35=0,0,IF(($D$30-C716*(1/Inddata!$C$35))&lt;0,0,($D$30-C716*(1/Inddata!$C$35))))</f>
        <v>0</v>
      </c>
      <c r="E716" s="5">
        <v>0</v>
      </c>
      <c r="F716" s="5">
        <f>IF(Inddata!$C$31*Inddata!$C$35+Inddata!$C$33&gt;'Beregninger scenarie 1'!C716,0,F715+$F$27)</f>
        <v>0</v>
      </c>
      <c r="G716" s="5">
        <f t="shared" si="21"/>
        <v>7.9453333333332976</v>
      </c>
      <c r="H716" s="5">
        <f>IF(D716+E716+F716&gt;Inddata!$C$31,Inddata!$C$31,D716+E716+F716)</f>
        <v>0</v>
      </c>
      <c r="I716" s="5">
        <f>Inddata!$C$34</f>
        <v>0</v>
      </c>
      <c r="J716" s="5">
        <f>Inddata!$C$32+Inddata!$C$34</f>
        <v>4</v>
      </c>
      <c r="K716" s="5"/>
    </row>
    <row r="717" spans="1:11" x14ac:dyDescent="0.25">
      <c r="A717">
        <v>688</v>
      </c>
      <c r="C717" s="5">
        <f t="shared" si="22"/>
        <v>5.9539999999999642</v>
      </c>
      <c r="D717" s="5">
        <f>IF(Inddata!$C$35=0,0,IF(($D$30-C717*(1/Inddata!$C$35))&lt;0,0,($D$30-C717*(1/Inddata!$C$35))))</f>
        <v>0</v>
      </c>
      <c r="E717" s="5">
        <v>0</v>
      </c>
      <c r="F717" s="5">
        <f>IF(Inddata!$C$31*Inddata!$C$35+Inddata!$C$33&gt;'Beregninger scenarie 1'!C717,0,F716+$F$27)</f>
        <v>0</v>
      </c>
      <c r="G717" s="5">
        <f t="shared" si="21"/>
        <v>7.9539999999999642</v>
      </c>
      <c r="H717" s="5">
        <f>IF(D717+E717+F717&gt;Inddata!$C$31,Inddata!$C$31,D717+E717+F717)</f>
        <v>0</v>
      </c>
      <c r="I717" s="5">
        <f>Inddata!$C$34</f>
        <v>0</v>
      </c>
      <c r="J717" s="5">
        <f>Inddata!$C$32+Inddata!$C$34</f>
        <v>4</v>
      </c>
      <c r="K717" s="5"/>
    </row>
    <row r="718" spans="1:11" x14ac:dyDescent="0.25">
      <c r="A718">
        <v>689</v>
      </c>
      <c r="C718" s="5">
        <f t="shared" si="22"/>
        <v>5.9626666666666308</v>
      </c>
      <c r="D718" s="5">
        <f>IF(Inddata!$C$35=0,0,IF(($D$30-C718*(1/Inddata!$C$35))&lt;0,0,($D$30-C718*(1/Inddata!$C$35))))</f>
        <v>0</v>
      </c>
      <c r="E718" s="5">
        <v>0</v>
      </c>
      <c r="F718" s="5">
        <f>IF(Inddata!$C$31*Inddata!$C$35+Inddata!$C$33&gt;'Beregninger scenarie 1'!C718,0,F717+$F$27)</f>
        <v>0</v>
      </c>
      <c r="G718" s="5">
        <f t="shared" si="21"/>
        <v>7.9626666666666308</v>
      </c>
      <c r="H718" s="5">
        <f>IF(D718+E718+F718&gt;Inddata!$C$31,Inddata!$C$31,D718+E718+F718)</f>
        <v>0</v>
      </c>
      <c r="I718" s="5">
        <f>Inddata!$C$34</f>
        <v>0</v>
      </c>
      <c r="J718" s="5">
        <f>Inddata!$C$32+Inddata!$C$34</f>
        <v>4</v>
      </c>
      <c r="K718" s="5"/>
    </row>
    <row r="719" spans="1:11" x14ac:dyDescent="0.25">
      <c r="A719">
        <v>690</v>
      </c>
      <c r="C719" s="5">
        <f t="shared" si="22"/>
        <v>5.9713333333332974</v>
      </c>
      <c r="D719" s="5">
        <f>IF(Inddata!$C$35=0,0,IF(($D$30-C719*(1/Inddata!$C$35))&lt;0,0,($D$30-C719*(1/Inddata!$C$35))))</f>
        <v>0</v>
      </c>
      <c r="E719" s="5">
        <v>0</v>
      </c>
      <c r="F719" s="5">
        <f>IF(Inddata!$C$31*Inddata!$C$35+Inddata!$C$33&gt;'Beregninger scenarie 1'!C719,0,F718+$F$27)</f>
        <v>0</v>
      </c>
      <c r="G719" s="5">
        <f t="shared" si="21"/>
        <v>7.9713333333332974</v>
      </c>
      <c r="H719" s="5">
        <f>IF(D719+E719+F719&gt;Inddata!$C$31,Inddata!$C$31,D719+E719+F719)</f>
        <v>0</v>
      </c>
      <c r="I719" s="5">
        <f>Inddata!$C$34</f>
        <v>0</v>
      </c>
      <c r="J719" s="5">
        <f>Inddata!$C$32+Inddata!$C$34</f>
        <v>4</v>
      </c>
      <c r="K719" s="5"/>
    </row>
    <row r="720" spans="1:11" x14ac:dyDescent="0.25">
      <c r="A720">
        <v>691</v>
      </c>
      <c r="C720" s="5">
        <f t="shared" si="22"/>
        <v>5.979999999999964</v>
      </c>
      <c r="D720" s="5">
        <f>IF(Inddata!$C$35=0,0,IF(($D$30-C720*(1/Inddata!$C$35))&lt;0,0,($D$30-C720*(1/Inddata!$C$35))))</f>
        <v>0</v>
      </c>
      <c r="E720" s="5">
        <v>0</v>
      </c>
      <c r="F720" s="5">
        <f>IF(Inddata!$C$31*Inddata!$C$35+Inddata!$C$33&gt;'Beregninger scenarie 1'!C720,0,F719+$F$27)</f>
        <v>0</v>
      </c>
      <c r="G720" s="5">
        <f t="shared" si="21"/>
        <v>7.979999999999964</v>
      </c>
      <c r="H720" s="5">
        <f>IF(D720+E720+F720&gt;Inddata!$C$31,Inddata!$C$31,D720+E720+F720)</f>
        <v>0</v>
      </c>
      <c r="I720" s="5">
        <f>Inddata!$C$34</f>
        <v>0</v>
      </c>
      <c r="J720" s="5">
        <f>Inddata!$C$32+Inddata!$C$34</f>
        <v>4</v>
      </c>
      <c r="K720" s="5"/>
    </row>
    <row r="721" spans="1:11" x14ac:dyDescent="0.25">
      <c r="A721">
        <v>692</v>
      </c>
      <c r="C721" s="5">
        <f t="shared" si="22"/>
        <v>5.9886666666666306</v>
      </c>
      <c r="D721" s="5">
        <f>IF(Inddata!$C$35=0,0,IF(($D$30-C721*(1/Inddata!$C$35))&lt;0,0,($D$30-C721*(1/Inddata!$C$35))))</f>
        <v>0</v>
      </c>
      <c r="E721" s="5">
        <v>0</v>
      </c>
      <c r="F721" s="5">
        <f>IF(Inddata!$C$31*Inddata!$C$35+Inddata!$C$33&gt;'Beregninger scenarie 1'!C721,0,F720+$F$27)</f>
        <v>0</v>
      </c>
      <c r="G721" s="5">
        <f t="shared" si="21"/>
        <v>7.9886666666666306</v>
      </c>
      <c r="H721" s="5">
        <f>IF(D721+E721+F721&gt;Inddata!$C$31,Inddata!$C$31,D721+E721+F721)</f>
        <v>0</v>
      </c>
      <c r="I721" s="5">
        <f>Inddata!$C$34</f>
        <v>0</v>
      </c>
      <c r="J721" s="5">
        <f>Inddata!$C$32+Inddata!$C$34</f>
        <v>4</v>
      </c>
      <c r="K721" s="5"/>
    </row>
    <row r="722" spans="1:11" x14ac:dyDescent="0.25">
      <c r="A722">
        <v>693</v>
      </c>
      <c r="C722" s="5">
        <f t="shared" si="22"/>
        <v>5.9973333333332972</v>
      </c>
      <c r="D722" s="5">
        <f>IF(Inddata!$C$35=0,0,IF(($D$30-C722*(1/Inddata!$C$35))&lt;0,0,($D$30-C722*(1/Inddata!$C$35))))</f>
        <v>0</v>
      </c>
      <c r="E722" s="5">
        <v>0</v>
      </c>
      <c r="F722" s="5">
        <f>IF(Inddata!$C$31*Inddata!$C$35+Inddata!$C$33&gt;'Beregninger scenarie 1'!C722,0,F721+$F$27)</f>
        <v>0</v>
      </c>
      <c r="G722" s="5">
        <f t="shared" si="21"/>
        <v>7.9973333333332972</v>
      </c>
      <c r="H722" s="5">
        <f>IF(D722+E722+F722&gt;Inddata!$C$31,Inddata!$C$31,D722+E722+F722)</f>
        <v>0</v>
      </c>
      <c r="I722" s="5">
        <f>Inddata!$C$34</f>
        <v>0</v>
      </c>
      <c r="J722" s="5">
        <f>Inddata!$C$32+Inddata!$C$34</f>
        <v>4</v>
      </c>
      <c r="K722" s="5"/>
    </row>
    <row r="723" spans="1:11" x14ac:dyDescent="0.25">
      <c r="A723">
        <v>694</v>
      </c>
      <c r="C723" s="5">
        <f t="shared" si="22"/>
        <v>6.0059999999999638</v>
      </c>
      <c r="D723" s="5">
        <f>IF(Inddata!$C$35=0,0,IF(($D$30-C723*(1/Inddata!$C$35))&lt;0,0,($D$30-C723*(1/Inddata!$C$35))))</f>
        <v>0</v>
      </c>
      <c r="E723" s="5">
        <v>0</v>
      </c>
      <c r="F723" s="5">
        <f>IF(Inddata!$C$31*Inddata!$C$35+Inddata!$C$33&gt;'Beregninger scenarie 1'!C723,0,F722+$F$27)</f>
        <v>0</v>
      </c>
      <c r="G723" s="5">
        <f t="shared" si="21"/>
        <v>8.0059999999999647</v>
      </c>
      <c r="H723" s="5">
        <f>IF(D723+E723+F723&gt;Inddata!$C$31,Inddata!$C$31,D723+E723+F723)</f>
        <v>0</v>
      </c>
      <c r="I723" s="5">
        <f>Inddata!$C$34</f>
        <v>0</v>
      </c>
      <c r="J723" s="5">
        <f>Inddata!$C$32+Inddata!$C$34</f>
        <v>4</v>
      </c>
      <c r="K723" s="5"/>
    </row>
    <row r="724" spans="1:11" x14ac:dyDescent="0.25">
      <c r="A724">
        <v>695</v>
      </c>
      <c r="C724" s="5">
        <f t="shared" si="22"/>
        <v>6.0146666666666304</v>
      </c>
      <c r="D724" s="5">
        <f>IF(Inddata!$C$35=0,0,IF(($D$30-C724*(1/Inddata!$C$35))&lt;0,0,($D$30-C724*(1/Inddata!$C$35))))</f>
        <v>0</v>
      </c>
      <c r="E724" s="5">
        <v>0</v>
      </c>
      <c r="F724" s="5">
        <f>IF(Inddata!$C$31*Inddata!$C$35+Inddata!$C$33&gt;'Beregninger scenarie 1'!C724,0,F723+$F$27)</f>
        <v>0</v>
      </c>
      <c r="G724" s="5">
        <f t="shared" si="21"/>
        <v>8.0146666666666313</v>
      </c>
      <c r="H724" s="5">
        <f>IF(D724+E724+F724&gt;Inddata!$C$31,Inddata!$C$31,D724+E724+F724)</f>
        <v>0</v>
      </c>
      <c r="I724" s="5">
        <f>Inddata!$C$34</f>
        <v>0</v>
      </c>
      <c r="J724" s="5">
        <f>Inddata!$C$32+Inddata!$C$34</f>
        <v>4</v>
      </c>
      <c r="K724" s="5"/>
    </row>
    <row r="725" spans="1:11" x14ac:dyDescent="0.25">
      <c r="A725">
        <v>696</v>
      </c>
      <c r="C725" s="5">
        <f t="shared" si="22"/>
        <v>6.023333333333297</v>
      </c>
      <c r="D725" s="5">
        <f>IF(Inddata!$C$35=0,0,IF(($D$30-C725*(1/Inddata!$C$35))&lt;0,0,($D$30-C725*(1/Inddata!$C$35))))</f>
        <v>0</v>
      </c>
      <c r="E725" s="5">
        <v>0</v>
      </c>
      <c r="F725" s="5">
        <f>IF(Inddata!$C$31*Inddata!$C$35+Inddata!$C$33&gt;'Beregninger scenarie 1'!C725,0,F724+$F$27)</f>
        <v>0</v>
      </c>
      <c r="G725" s="5">
        <f t="shared" si="21"/>
        <v>8.0233333333332979</v>
      </c>
      <c r="H725" s="5">
        <f>IF(D725+E725+F725&gt;Inddata!$C$31,Inddata!$C$31,D725+E725+F725)</f>
        <v>0</v>
      </c>
      <c r="I725" s="5">
        <f>Inddata!$C$34</f>
        <v>0</v>
      </c>
      <c r="J725" s="5">
        <f>Inddata!$C$32+Inddata!$C$34</f>
        <v>4</v>
      </c>
      <c r="K725" s="5"/>
    </row>
    <row r="726" spans="1:11" x14ac:dyDescent="0.25">
      <c r="A726">
        <v>697</v>
      </c>
      <c r="C726" s="5">
        <f t="shared" si="22"/>
        <v>6.0319999999999636</v>
      </c>
      <c r="D726" s="5">
        <f>IF(Inddata!$C$35=0,0,IF(($D$30-C726*(1/Inddata!$C$35))&lt;0,0,($D$30-C726*(1/Inddata!$C$35))))</f>
        <v>0</v>
      </c>
      <c r="E726" s="5">
        <v>0</v>
      </c>
      <c r="F726" s="5">
        <f>IF(Inddata!$C$31*Inddata!$C$35+Inddata!$C$33&gt;'Beregninger scenarie 1'!C726,0,F725+$F$27)</f>
        <v>0</v>
      </c>
      <c r="G726" s="5">
        <f t="shared" si="21"/>
        <v>8.0319999999999645</v>
      </c>
      <c r="H726" s="5">
        <f>IF(D726+E726+F726&gt;Inddata!$C$31,Inddata!$C$31,D726+E726+F726)</f>
        <v>0</v>
      </c>
      <c r="I726" s="5">
        <f>Inddata!$C$34</f>
        <v>0</v>
      </c>
      <c r="J726" s="5">
        <f>Inddata!$C$32+Inddata!$C$34</f>
        <v>4</v>
      </c>
      <c r="K726" s="5"/>
    </row>
    <row r="727" spans="1:11" x14ac:dyDescent="0.25">
      <c r="A727">
        <v>698</v>
      </c>
      <c r="C727" s="5">
        <f t="shared" si="22"/>
        <v>6.0406666666666302</v>
      </c>
      <c r="D727" s="5">
        <f>IF(Inddata!$C$35=0,0,IF(($D$30-C727*(1/Inddata!$C$35))&lt;0,0,($D$30-C727*(1/Inddata!$C$35))))</f>
        <v>0</v>
      </c>
      <c r="E727" s="5">
        <v>0</v>
      </c>
      <c r="F727" s="5">
        <f>IF(Inddata!$C$31*Inddata!$C$35+Inddata!$C$33&gt;'Beregninger scenarie 1'!C727,0,F726+$F$27)</f>
        <v>0</v>
      </c>
      <c r="G727" s="5">
        <f t="shared" si="21"/>
        <v>8.0406666666666311</v>
      </c>
      <c r="H727" s="5">
        <f>IF(D727+E727+F727&gt;Inddata!$C$31,Inddata!$C$31,D727+E727+F727)</f>
        <v>0</v>
      </c>
      <c r="I727" s="5">
        <f>Inddata!$C$34</f>
        <v>0</v>
      </c>
      <c r="J727" s="5">
        <f>Inddata!$C$32+Inddata!$C$34</f>
        <v>4</v>
      </c>
      <c r="K727" s="5"/>
    </row>
    <row r="728" spans="1:11" x14ac:dyDescent="0.25">
      <c r="A728">
        <v>699</v>
      </c>
      <c r="C728" s="5">
        <f t="shared" si="22"/>
        <v>6.0493333333332968</v>
      </c>
      <c r="D728" s="5">
        <f>IF(Inddata!$C$35=0,0,IF(($D$30-C728*(1/Inddata!$C$35))&lt;0,0,($D$30-C728*(1/Inddata!$C$35))))</f>
        <v>0</v>
      </c>
      <c r="E728" s="5">
        <v>0</v>
      </c>
      <c r="F728" s="5">
        <f>IF(Inddata!$C$31*Inddata!$C$35+Inddata!$C$33&gt;'Beregninger scenarie 1'!C728,0,F727+$F$27)</f>
        <v>0</v>
      </c>
      <c r="G728" s="5">
        <f t="shared" si="21"/>
        <v>8.0493333333332977</v>
      </c>
      <c r="H728" s="5">
        <f>IF(D728+E728+F728&gt;Inddata!$C$31,Inddata!$C$31,D728+E728+F728)</f>
        <v>0</v>
      </c>
      <c r="I728" s="5">
        <f>Inddata!$C$34</f>
        <v>0</v>
      </c>
      <c r="J728" s="5">
        <f>Inddata!$C$32+Inddata!$C$34</f>
        <v>4</v>
      </c>
      <c r="K728" s="5"/>
    </row>
    <row r="729" spans="1:11" x14ac:dyDescent="0.25">
      <c r="A729">
        <v>700</v>
      </c>
      <c r="C729" s="5">
        <f t="shared" si="22"/>
        <v>6.0579999999999634</v>
      </c>
      <c r="D729" s="5">
        <f>IF(Inddata!$C$35=0,0,IF(($D$30-C729*(1/Inddata!$C$35))&lt;0,0,($D$30-C729*(1/Inddata!$C$35))))</f>
        <v>0</v>
      </c>
      <c r="E729" s="5">
        <v>0</v>
      </c>
      <c r="F729" s="5">
        <f>IF(Inddata!$C$31*Inddata!$C$35+Inddata!$C$33&gt;'Beregninger scenarie 1'!C729,0,F728+$F$27)</f>
        <v>0</v>
      </c>
      <c r="G729" s="5">
        <f t="shared" si="21"/>
        <v>8.0579999999999643</v>
      </c>
      <c r="H729" s="5">
        <f>IF(D729+E729+F729&gt;Inddata!$C$31,Inddata!$C$31,D729+E729+F729)</f>
        <v>0</v>
      </c>
      <c r="I729" s="5">
        <f>Inddata!$C$34</f>
        <v>0</v>
      </c>
      <c r="J729" s="5">
        <f>Inddata!$C$32+Inddata!$C$34</f>
        <v>4</v>
      </c>
      <c r="K729" s="5"/>
    </row>
    <row r="730" spans="1:11" x14ac:dyDescent="0.25">
      <c r="A730">
        <v>701</v>
      </c>
      <c r="C730" s="5">
        <f t="shared" si="22"/>
        <v>6.06666666666663</v>
      </c>
      <c r="D730" s="5">
        <f>IF(Inddata!$C$35=0,0,IF(($D$30-C730*(1/Inddata!$C$35))&lt;0,0,($D$30-C730*(1/Inddata!$C$35))))</f>
        <v>0</v>
      </c>
      <c r="E730" s="5">
        <v>0</v>
      </c>
      <c r="F730" s="5">
        <f>IF(Inddata!$C$31*Inddata!$C$35+Inddata!$C$33&gt;'Beregninger scenarie 1'!C730,0,F729+$F$27)</f>
        <v>0</v>
      </c>
      <c r="G730" s="5">
        <f t="shared" si="21"/>
        <v>8.0666666666666309</v>
      </c>
      <c r="H730" s="5">
        <f>IF(D730+E730+F730&gt;Inddata!$C$31,Inddata!$C$31,D730+E730+F730)</f>
        <v>0</v>
      </c>
      <c r="I730" s="5">
        <f>Inddata!$C$34</f>
        <v>0</v>
      </c>
      <c r="J730" s="5">
        <f>Inddata!$C$32+Inddata!$C$34</f>
        <v>4</v>
      </c>
      <c r="K730" s="5"/>
    </row>
    <row r="731" spans="1:11" x14ac:dyDescent="0.25">
      <c r="A731">
        <v>702</v>
      </c>
      <c r="C731" s="5">
        <f t="shared" si="22"/>
        <v>6.0753333333332966</v>
      </c>
      <c r="D731" s="5">
        <f>IF(Inddata!$C$35=0,0,IF(($D$30-C731*(1/Inddata!$C$35))&lt;0,0,($D$30-C731*(1/Inddata!$C$35))))</f>
        <v>0</v>
      </c>
      <c r="E731" s="5">
        <v>0</v>
      </c>
      <c r="F731" s="5">
        <f>IF(Inddata!$C$31*Inddata!$C$35+Inddata!$C$33&gt;'Beregninger scenarie 1'!C731,0,F730+$F$27)</f>
        <v>0</v>
      </c>
      <c r="G731" s="5">
        <f t="shared" si="21"/>
        <v>8.0753333333332975</v>
      </c>
      <c r="H731" s="5">
        <f>IF(D731+E731+F731&gt;Inddata!$C$31,Inddata!$C$31,D731+E731+F731)</f>
        <v>0</v>
      </c>
      <c r="I731" s="5">
        <f>Inddata!$C$34</f>
        <v>0</v>
      </c>
      <c r="J731" s="5">
        <f>Inddata!$C$32+Inddata!$C$34</f>
        <v>4</v>
      </c>
      <c r="K731" s="5"/>
    </row>
    <row r="732" spans="1:11" x14ac:dyDescent="0.25">
      <c r="A732">
        <v>703</v>
      </c>
      <c r="C732" s="5">
        <f t="shared" si="22"/>
        <v>6.0839999999999632</v>
      </c>
      <c r="D732" s="5">
        <f>IF(Inddata!$C$35=0,0,IF(($D$30-C732*(1/Inddata!$C$35))&lt;0,0,($D$30-C732*(1/Inddata!$C$35))))</f>
        <v>0</v>
      </c>
      <c r="E732" s="5">
        <v>0</v>
      </c>
      <c r="F732" s="5">
        <f>IF(Inddata!$C$31*Inddata!$C$35+Inddata!$C$33&gt;'Beregninger scenarie 1'!C732,0,F731+$F$27)</f>
        <v>0</v>
      </c>
      <c r="G732" s="5">
        <f t="shared" si="21"/>
        <v>8.0839999999999641</v>
      </c>
      <c r="H732" s="5">
        <f>IF(D732+E732+F732&gt;Inddata!$C$31,Inddata!$C$31,D732+E732+F732)</f>
        <v>0</v>
      </c>
      <c r="I732" s="5">
        <f>Inddata!$C$34</f>
        <v>0</v>
      </c>
      <c r="J732" s="5">
        <f>Inddata!$C$32+Inddata!$C$34</f>
        <v>4</v>
      </c>
      <c r="K732" s="5"/>
    </row>
    <row r="733" spans="1:11" x14ac:dyDescent="0.25">
      <c r="A733">
        <v>704</v>
      </c>
      <c r="C733" s="5">
        <f t="shared" si="22"/>
        <v>6.0926666666666298</v>
      </c>
      <c r="D733" s="5">
        <f>IF(Inddata!$C$35=0,0,IF(($D$30-C733*(1/Inddata!$C$35))&lt;0,0,($D$30-C733*(1/Inddata!$C$35))))</f>
        <v>0</v>
      </c>
      <c r="E733" s="5">
        <v>0</v>
      </c>
      <c r="F733" s="5">
        <f>IF(Inddata!$C$31*Inddata!$C$35+Inddata!$C$33&gt;'Beregninger scenarie 1'!C733,0,F732+$F$27)</f>
        <v>0</v>
      </c>
      <c r="G733" s="5">
        <f t="shared" si="21"/>
        <v>8.0926666666666307</v>
      </c>
      <c r="H733" s="5">
        <f>IF(D733+E733+F733&gt;Inddata!$C$31,Inddata!$C$31,D733+E733+F733)</f>
        <v>0</v>
      </c>
      <c r="I733" s="5">
        <f>Inddata!$C$34</f>
        <v>0</v>
      </c>
      <c r="J733" s="5">
        <f>Inddata!$C$32+Inddata!$C$34</f>
        <v>4</v>
      </c>
      <c r="K733" s="5"/>
    </row>
    <row r="734" spans="1:11" x14ac:dyDescent="0.25">
      <c r="A734">
        <v>705</v>
      </c>
      <c r="C734" s="5">
        <f t="shared" si="22"/>
        <v>6.1013333333332964</v>
      </c>
      <c r="D734" s="5">
        <f>IF(Inddata!$C$35=0,0,IF(($D$30-C734*(1/Inddata!$C$35))&lt;0,0,($D$30-C734*(1/Inddata!$C$35))))</f>
        <v>0</v>
      </c>
      <c r="E734" s="5">
        <v>0</v>
      </c>
      <c r="F734" s="5">
        <f>IF(Inddata!$C$31*Inddata!$C$35+Inddata!$C$33&gt;'Beregninger scenarie 1'!C734,0,F733+$F$27)</f>
        <v>0</v>
      </c>
      <c r="G734" s="5">
        <f t="shared" si="21"/>
        <v>8.1013333333332973</v>
      </c>
      <c r="H734" s="5">
        <f>IF(D734+E734+F734&gt;Inddata!$C$31,Inddata!$C$31,D734+E734+F734)</f>
        <v>0</v>
      </c>
      <c r="I734" s="5">
        <f>Inddata!$C$34</f>
        <v>0</v>
      </c>
      <c r="J734" s="5">
        <f>Inddata!$C$32+Inddata!$C$34</f>
        <v>4</v>
      </c>
      <c r="K734" s="5"/>
    </row>
    <row r="735" spans="1:11" x14ac:dyDescent="0.25">
      <c r="A735">
        <v>706</v>
      </c>
      <c r="C735" s="5">
        <f t="shared" si="22"/>
        <v>6.109999999999963</v>
      </c>
      <c r="D735" s="5">
        <f>IF(Inddata!$C$35=0,0,IF(($D$30-C735*(1/Inddata!$C$35))&lt;0,0,($D$30-C735*(1/Inddata!$C$35))))</f>
        <v>0</v>
      </c>
      <c r="E735" s="5">
        <v>0</v>
      </c>
      <c r="F735" s="5">
        <f>IF(Inddata!$C$31*Inddata!$C$35+Inddata!$C$33&gt;'Beregninger scenarie 1'!C735,0,F734+$F$27)</f>
        <v>0</v>
      </c>
      <c r="G735" s="5">
        <f t="shared" si="21"/>
        <v>8.1099999999999639</v>
      </c>
      <c r="H735" s="5">
        <f>IF(D735+E735+F735&gt;Inddata!$C$31,Inddata!$C$31,D735+E735+F735)</f>
        <v>0</v>
      </c>
      <c r="I735" s="5">
        <f>Inddata!$C$34</f>
        <v>0</v>
      </c>
      <c r="J735" s="5">
        <f>Inddata!$C$32+Inddata!$C$34</f>
        <v>4</v>
      </c>
      <c r="K735" s="5"/>
    </row>
    <row r="736" spans="1:11" x14ac:dyDescent="0.25">
      <c r="A736">
        <v>707</v>
      </c>
      <c r="C736" s="5">
        <f t="shared" si="22"/>
        <v>6.1186666666666296</v>
      </c>
      <c r="D736" s="5">
        <f>IF(Inddata!$C$35=0,0,IF(($D$30-C736*(1/Inddata!$C$35))&lt;0,0,($D$30-C736*(1/Inddata!$C$35))))</f>
        <v>0</v>
      </c>
      <c r="E736" s="5">
        <v>0</v>
      </c>
      <c r="F736" s="5">
        <f>IF(Inddata!$C$31*Inddata!$C$35+Inddata!$C$33&gt;'Beregninger scenarie 1'!C736,0,F735+$F$27)</f>
        <v>0</v>
      </c>
      <c r="G736" s="5">
        <f t="shared" ref="G736:G799" si="23">C736+2</f>
        <v>8.1186666666666305</v>
      </c>
      <c r="H736" s="5">
        <f>IF(D736+E736+F736&gt;Inddata!$C$31,Inddata!$C$31,D736+E736+F736)</f>
        <v>0</v>
      </c>
      <c r="I736" s="5">
        <f>Inddata!$C$34</f>
        <v>0</v>
      </c>
      <c r="J736" s="5">
        <f>Inddata!$C$32+Inddata!$C$34</f>
        <v>4</v>
      </c>
      <c r="K736" s="5"/>
    </row>
    <row r="737" spans="1:11" x14ac:dyDescent="0.25">
      <c r="A737">
        <v>708</v>
      </c>
      <c r="C737" s="5">
        <f t="shared" si="22"/>
        <v>6.1273333333332962</v>
      </c>
      <c r="D737" s="5">
        <f>IF(Inddata!$C$35=0,0,IF(($D$30-C737*(1/Inddata!$C$35))&lt;0,0,($D$30-C737*(1/Inddata!$C$35))))</f>
        <v>0</v>
      </c>
      <c r="E737" s="5">
        <v>0</v>
      </c>
      <c r="F737" s="5">
        <f>IF(Inddata!$C$31*Inddata!$C$35+Inddata!$C$33&gt;'Beregninger scenarie 1'!C737,0,F736+$F$27)</f>
        <v>0</v>
      </c>
      <c r="G737" s="5">
        <f t="shared" si="23"/>
        <v>8.1273333333332971</v>
      </c>
      <c r="H737" s="5">
        <f>IF(D737+E737+F737&gt;Inddata!$C$31,Inddata!$C$31,D737+E737+F737)</f>
        <v>0</v>
      </c>
      <c r="I737" s="5">
        <f>Inddata!$C$34</f>
        <v>0</v>
      </c>
      <c r="J737" s="5">
        <f>Inddata!$C$32+Inddata!$C$34</f>
        <v>4</v>
      </c>
      <c r="K737" s="5"/>
    </row>
    <row r="738" spans="1:11" x14ac:dyDescent="0.25">
      <c r="A738">
        <v>709</v>
      </c>
      <c r="C738" s="5">
        <f t="shared" si="22"/>
        <v>6.1359999999999628</v>
      </c>
      <c r="D738" s="5">
        <f>IF(Inddata!$C$35=0,0,IF(($D$30-C738*(1/Inddata!$C$35))&lt;0,0,($D$30-C738*(1/Inddata!$C$35))))</f>
        <v>0</v>
      </c>
      <c r="E738" s="5">
        <v>0</v>
      </c>
      <c r="F738" s="5">
        <f>IF(Inddata!$C$31*Inddata!$C$35+Inddata!$C$33&gt;'Beregninger scenarie 1'!C738,0,F737+$F$27)</f>
        <v>0</v>
      </c>
      <c r="G738" s="5">
        <f t="shared" si="23"/>
        <v>8.1359999999999637</v>
      </c>
      <c r="H738" s="5">
        <f>IF(D738+E738+F738&gt;Inddata!$C$31,Inddata!$C$31,D738+E738+F738)</f>
        <v>0</v>
      </c>
      <c r="I738" s="5">
        <f>Inddata!$C$34</f>
        <v>0</v>
      </c>
      <c r="J738" s="5">
        <f>Inddata!$C$32+Inddata!$C$34</f>
        <v>4</v>
      </c>
      <c r="K738" s="5"/>
    </row>
    <row r="739" spans="1:11" x14ac:dyDescent="0.25">
      <c r="A739">
        <v>710</v>
      </c>
      <c r="C739" s="5">
        <f t="shared" si="22"/>
        <v>6.1446666666666294</v>
      </c>
      <c r="D739" s="5">
        <f>IF(Inddata!$C$35=0,0,IF(($D$30-C739*(1/Inddata!$C$35))&lt;0,0,($D$30-C739*(1/Inddata!$C$35))))</f>
        <v>0</v>
      </c>
      <c r="E739" s="5">
        <v>0</v>
      </c>
      <c r="F739" s="5">
        <f>IF(Inddata!$C$31*Inddata!$C$35+Inddata!$C$33&gt;'Beregninger scenarie 1'!C739,0,F738+$F$27)</f>
        <v>0</v>
      </c>
      <c r="G739" s="5">
        <f t="shared" si="23"/>
        <v>8.1446666666666303</v>
      </c>
      <c r="H739" s="5">
        <f>IF(D739+E739+F739&gt;Inddata!$C$31,Inddata!$C$31,D739+E739+F739)</f>
        <v>0</v>
      </c>
      <c r="I739" s="5">
        <f>Inddata!$C$34</f>
        <v>0</v>
      </c>
      <c r="J739" s="5">
        <f>Inddata!$C$32+Inddata!$C$34</f>
        <v>4</v>
      </c>
      <c r="K739" s="5"/>
    </row>
    <row r="740" spans="1:11" x14ac:dyDescent="0.25">
      <c r="A740">
        <v>711</v>
      </c>
      <c r="C740" s="5">
        <f t="shared" si="22"/>
        <v>6.153333333333296</v>
      </c>
      <c r="D740" s="5">
        <f>IF(Inddata!$C$35=0,0,IF(($D$30-C740*(1/Inddata!$C$35))&lt;0,0,($D$30-C740*(1/Inddata!$C$35))))</f>
        <v>0</v>
      </c>
      <c r="E740" s="5">
        <v>0</v>
      </c>
      <c r="F740" s="5">
        <f>IF(Inddata!$C$31*Inddata!$C$35+Inddata!$C$33&gt;'Beregninger scenarie 1'!C740,0,F739+$F$27)</f>
        <v>0</v>
      </c>
      <c r="G740" s="5">
        <f t="shared" si="23"/>
        <v>8.1533333333332969</v>
      </c>
      <c r="H740" s="5">
        <f>IF(D740+E740+F740&gt;Inddata!$C$31,Inddata!$C$31,D740+E740+F740)</f>
        <v>0</v>
      </c>
      <c r="I740" s="5">
        <f>Inddata!$C$34</f>
        <v>0</v>
      </c>
      <c r="J740" s="5">
        <f>Inddata!$C$32+Inddata!$C$34</f>
        <v>4</v>
      </c>
      <c r="K740" s="5"/>
    </row>
    <row r="741" spans="1:11" x14ac:dyDescent="0.25">
      <c r="A741">
        <v>712</v>
      </c>
      <c r="C741" s="5">
        <f t="shared" si="22"/>
        <v>6.1619999999999626</v>
      </c>
      <c r="D741" s="5">
        <f>IF(Inddata!$C$35=0,0,IF(($D$30-C741*(1/Inddata!$C$35))&lt;0,0,($D$30-C741*(1/Inddata!$C$35))))</f>
        <v>0</v>
      </c>
      <c r="E741" s="5">
        <v>0</v>
      </c>
      <c r="F741" s="5">
        <f>IF(Inddata!$C$31*Inddata!$C$35+Inddata!$C$33&gt;'Beregninger scenarie 1'!C741,0,F740+$F$27)</f>
        <v>0</v>
      </c>
      <c r="G741" s="5">
        <f t="shared" si="23"/>
        <v>8.1619999999999635</v>
      </c>
      <c r="H741" s="5">
        <f>IF(D741+E741+F741&gt;Inddata!$C$31,Inddata!$C$31,D741+E741+F741)</f>
        <v>0</v>
      </c>
      <c r="I741" s="5">
        <f>Inddata!$C$34</f>
        <v>0</v>
      </c>
      <c r="J741" s="5">
        <f>Inddata!$C$32+Inddata!$C$34</f>
        <v>4</v>
      </c>
      <c r="K741" s="5"/>
    </row>
    <row r="742" spans="1:11" x14ac:dyDescent="0.25">
      <c r="A742">
        <v>713</v>
      </c>
      <c r="C742" s="5">
        <f t="shared" si="22"/>
        <v>6.1706666666666292</v>
      </c>
      <c r="D742" s="5">
        <f>IF(Inddata!$C$35=0,0,IF(($D$30-C742*(1/Inddata!$C$35))&lt;0,0,($D$30-C742*(1/Inddata!$C$35))))</f>
        <v>0</v>
      </c>
      <c r="E742" s="5">
        <v>0</v>
      </c>
      <c r="F742" s="5">
        <f>IF(Inddata!$C$31*Inddata!$C$35+Inddata!$C$33&gt;'Beregninger scenarie 1'!C742,0,F741+$F$27)</f>
        <v>0</v>
      </c>
      <c r="G742" s="5">
        <f t="shared" si="23"/>
        <v>8.1706666666666301</v>
      </c>
      <c r="H742" s="5">
        <f>IF(D742+E742+F742&gt;Inddata!$C$31,Inddata!$C$31,D742+E742+F742)</f>
        <v>0</v>
      </c>
      <c r="I742" s="5">
        <f>Inddata!$C$34</f>
        <v>0</v>
      </c>
      <c r="J742" s="5">
        <f>Inddata!$C$32+Inddata!$C$34</f>
        <v>4</v>
      </c>
      <c r="K742" s="5"/>
    </row>
    <row r="743" spans="1:11" x14ac:dyDescent="0.25">
      <c r="A743">
        <v>714</v>
      </c>
      <c r="C743" s="5">
        <f t="shared" si="22"/>
        <v>6.1793333333332958</v>
      </c>
      <c r="D743" s="5">
        <f>IF(Inddata!$C$35=0,0,IF(($D$30-C743*(1/Inddata!$C$35))&lt;0,0,($D$30-C743*(1/Inddata!$C$35))))</f>
        <v>0</v>
      </c>
      <c r="E743" s="5">
        <v>0</v>
      </c>
      <c r="F743" s="5">
        <f>IF(Inddata!$C$31*Inddata!$C$35+Inddata!$C$33&gt;'Beregninger scenarie 1'!C743,0,F742+$F$27)</f>
        <v>0</v>
      </c>
      <c r="G743" s="5">
        <f t="shared" si="23"/>
        <v>8.1793333333332967</v>
      </c>
      <c r="H743" s="5">
        <f>IF(D743+E743+F743&gt;Inddata!$C$31,Inddata!$C$31,D743+E743+F743)</f>
        <v>0</v>
      </c>
      <c r="I743" s="5">
        <f>Inddata!$C$34</f>
        <v>0</v>
      </c>
      <c r="J743" s="5">
        <f>Inddata!$C$32+Inddata!$C$34</f>
        <v>4</v>
      </c>
      <c r="K743" s="5"/>
    </row>
    <row r="744" spans="1:11" x14ac:dyDescent="0.25">
      <c r="A744">
        <v>715</v>
      </c>
      <c r="C744" s="5">
        <f t="shared" si="22"/>
        <v>6.1879999999999624</v>
      </c>
      <c r="D744" s="5">
        <f>IF(Inddata!$C$35=0,0,IF(($D$30-C744*(1/Inddata!$C$35))&lt;0,0,($D$30-C744*(1/Inddata!$C$35))))</f>
        <v>0</v>
      </c>
      <c r="E744" s="5">
        <v>0</v>
      </c>
      <c r="F744" s="5">
        <f>IF(Inddata!$C$31*Inddata!$C$35+Inddata!$C$33&gt;'Beregninger scenarie 1'!C744,0,F743+$F$27)</f>
        <v>0</v>
      </c>
      <c r="G744" s="5">
        <f t="shared" si="23"/>
        <v>8.1879999999999633</v>
      </c>
      <c r="H744" s="5">
        <f>IF(D744+E744+F744&gt;Inddata!$C$31,Inddata!$C$31,D744+E744+F744)</f>
        <v>0</v>
      </c>
      <c r="I744" s="5">
        <f>Inddata!$C$34</f>
        <v>0</v>
      </c>
      <c r="J744" s="5">
        <f>Inddata!$C$32+Inddata!$C$34</f>
        <v>4</v>
      </c>
      <c r="K744" s="5"/>
    </row>
    <row r="745" spans="1:11" x14ac:dyDescent="0.25">
      <c r="A745">
        <v>716</v>
      </c>
      <c r="C745" s="5">
        <f t="shared" si="22"/>
        <v>6.196666666666629</v>
      </c>
      <c r="D745" s="5">
        <f>IF(Inddata!$C$35=0,0,IF(($D$30-C745*(1/Inddata!$C$35))&lt;0,0,($D$30-C745*(1/Inddata!$C$35))))</f>
        <v>0</v>
      </c>
      <c r="E745" s="5">
        <v>0</v>
      </c>
      <c r="F745" s="5">
        <f>IF(Inddata!$C$31*Inddata!$C$35+Inddata!$C$33&gt;'Beregninger scenarie 1'!C745,0,F744+$F$27)</f>
        <v>0</v>
      </c>
      <c r="G745" s="5">
        <f t="shared" si="23"/>
        <v>8.1966666666666299</v>
      </c>
      <c r="H745" s="5">
        <f>IF(D745+E745+F745&gt;Inddata!$C$31,Inddata!$C$31,D745+E745+F745)</f>
        <v>0</v>
      </c>
      <c r="I745" s="5">
        <f>Inddata!$C$34</f>
        <v>0</v>
      </c>
      <c r="J745" s="5">
        <f>Inddata!$C$32+Inddata!$C$34</f>
        <v>4</v>
      </c>
      <c r="K745" s="5"/>
    </row>
    <row r="746" spans="1:11" x14ac:dyDescent="0.25">
      <c r="A746">
        <v>717</v>
      </c>
      <c r="C746" s="5">
        <f t="shared" si="22"/>
        <v>6.2053333333332956</v>
      </c>
      <c r="D746" s="5">
        <f>IF(Inddata!$C$35=0,0,IF(($D$30-C746*(1/Inddata!$C$35))&lt;0,0,($D$30-C746*(1/Inddata!$C$35))))</f>
        <v>0</v>
      </c>
      <c r="E746" s="5">
        <v>0</v>
      </c>
      <c r="F746" s="5">
        <f>IF(Inddata!$C$31*Inddata!$C$35+Inddata!$C$33&gt;'Beregninger scenarie 1'!C746,0,F745+$F$27)</f>
        <v>0</v>
      </c>
      <c r="G746" s="5">
        <f t="shared" si="23"/>
        <v>8.2053333333332965</v>
      </c>
      <c r="H746" s="5">
        <f>IF(D746+E746+F746&gt;Inddata!$C$31,Inddata!$C$31,D746+E746+F746)</f>
        <v>0</v>
      </c>
      <c r="I746" s="5">
        <f>Inddata!$C$34</f>
        <v>0</v>
      </c>
      <c r="J746" s="5">
        <f>Inddata!$C$32+Inddata!$C$34</f>
        <v>4</v>
      </c>
      <c r="K746" s="5"/>
    </row>
    <row r="747" spans="1:11" x14ac:dyDescent="0.25">
      <c r="A747">
        <v>718</v>
      </c>
      <c r="C747" s="5">
        <f t="shared" si="22"/>
        <v>6.2139999999999622</v>
      </c>
      <c r="D747" s="5">
        <f>IF(Inddata!$C$35=0,0,IF(($D$30-C747*(1/Inddata!$C$35))&lt;0,0,($D$30-C747*(1/Inddata!$C$35))))</f>
        <v>0</v>
      </c>
      <c r="E747" s="5">
        <v>0</v>
      </c>
      <c r="F747" s="5">
        <f>IF(Inddata!$C$31*Inddata!$C$35+Inddata!$C$33&gt;'Beregninger scenarie 1'!C747,0,F746+$F$27)</f>
        <v>0</v>
      </c>
      <c r="G747" s="5">
        <f t="shared" si="23"/>
        <v>8.2139999999999631</v>
      </c>
      <c r="H747" s="5">
        <f>IF(D747+E747+F747&gt;Inddata!$C$31,Inddata!$C$31,D747+E747+F747)</f>
        <v>0</v>
      </c>
      <c r="I747" s="5">
        <f>Inddata!$C$34</f>
        <v>0</v>
      </c>
      <c r="J747" s="5">
        <f>Inddata!$C$32+Inddata!$C$34</f>
        <v>4</v>
      </c>
      <c r="K747" s="5"/>
    </row>
    <row r="748" spans="1:11" x14ac:dyDescent="0.25">
      <c r="A748">
        <v>719</v>
      </c>
      <c r="C748" s="5">
        <f t="shared" si="22"/>
        <v>6.2226666666666288</v>
      </c>
      <c r="D748" s="5">
        <f>IF(Inddata!$C$35=0,0,IF(($D$30-C748*(1/Inddata!$C$35))&lt;0,0,($D$30-C748*(1/Inddata!$C$35))))</f>
        <v>0</v>
      </c>
      <c r="E748" s="5">
        <v>0</v>
      </c>
      <c r="F748" s="5">
        <f>IF(Inddata!$C$31*Inddata!$C$35+Inddata!$C$33&gt;'Beregninger scenarie 1'!C748,0,F747+$F$27)</f>
        <v>0</v>
      </c>
      <c r="G748" s="5">
        <f t="shared" si="23"/>
        <v>8.2226666666666297</v>
      </c>
      <c r="H748" s="5">
        <f>IF(D748+E748+F748&gt;Inddata!$C$31,Inddata!$C$31,D748+E748+F748)</f>
        <v>0</v>
      </c>
      <c r="I748" s="5">
        <f>Inddata!$C$34</f>
        <v>0</v>
      </c>
      <c r="J748" s="5">
        <f>Inddata!$C$32+Inddata!$C$34</f>
        <v>4</v>
      </c>
      <c r="K748" s="5"/>
    </row>
    <row r="749" spans="1:11" x14ac:dyDescent="0.25">
      <c r="A749">
        <v>720</v>
      </c>
      <c r="C749" s="5">
        <f t="shared" si="22"/>
        <v>6.2313333333332954</v>
      </c>
      <c r="D749" s="5">
        <f>IF(Inddata!$C$35=0,0,IF(($D$30-C749*(1/Inddata!$C$35))&lt;0,0,($D$30-C749*(1/Inddata!$C$35))))</f>
        <v>0</v>
      </c>
      <c r="E749" s="5">
        <v>0</v>
      </c>
      <c r="F749" s="5">
        <f>IF(Inddata!$C$31*Inddata!$C$35+Inddata!$C$33&gt;'Beregninger scenarie 1'!C749,0,F748+$F$27)</f>
        <v>0</v>
      </c>
      <c r="G749" s="5">
        <f t="shared" si="23"/>
        <v>8.2313333333332963</v>
      </c>
      <c r="H749" s="5">
        <f>IF(D749+E749+F749&gt;Inddata!$C$31,Inddata!$C$31,D749+E749+F749)</f>
        <v>0</v>
      </c>
      <c r="I749" s="5">
        <f>Inddata!$C$34</f>
        <v>0</v>
      </c>
      <c r="J749" s="5">
        <f>Inddata!$C$32+Inddata!$C$34</f>
        <v>4</v>
      </c>
      <c r="K749" s="5"/>
    </row>
    <row r="750" spans="1:11" x14ac:dyDescent="0.25">
      <c r="A750">
        <v>721</v>
      </c>
      <c r="C750" s="5">
        <f t="shared" si="22"/>
        <v>6.239999999999962</v>
      </c>
      <c r="D750" s="5">
        <f>IF(Inddata!$C$35=0,0,IF(($D$30-C750*(1/Inddata!$C$35))&lt;0,0,($D$30-C750*(1/Inddata!$C$35))))</f>
        <v>0</v>
      </c>
      <c r="E750" s="5">
        <v>0</v>
      </c>
      <c r="F750" s="5">
        <f>IF(Inddata!$C$31*Inddata!$C$35+Inddata!$C$33&gt;'Beregninger scenarie 1'!C750,0,F749+$F$27)</f>
        <v>0</v>
      </c>
      <c r="G750" s="5">
        <f t="shared" si="23"/>
        <v>8.2399999999999629</v>
      </c>
      <c r="H750" s="5">
        <f>IF(D750+E750+F750&gt;Inddata!$C$31,Inddata!$C$31,D750+E750+F750)</f>
        <v>0</v>
      </c>
      <c r="I750" s="5">
        <f>Inddata!$C$34</f>
        <v>0</v>
      </c>
      <c r="J750" s="5">
        <f>Inddata!$C$32+Inddata!$C$34</f>
        <v>4</v>
      </c>
      <c r="K750" s="5"/>
    </row>
    <row r="751" spans="1:11" x14ac:dyDescent="0.25">
      <c r="A751">
        <v>722</v>
      </c>
      <c r="C751" s="5">
        <f t="shared" si="22"/>
        <v>6.2486666666666286</v>
      </c>
      <c r="D751" s="5">
        <f>IF(Inddata!$C$35=0,0,IF(($D$30-C751*(1/Inddata!$C$35))&lt;0,0,($D$30-C751*(1/Inddata!$C$35))))</f>
        <v>0</v>
      </c>
      <c r="E751" s="5">
        <v>0</v>
      </c>
      <c r="F751" s="5">
        <f>IF(Inddata!$C$31*Inddata!$C$35+Inddata!$C$33&gt;'Beregninger scenarie 1'!C751,0,F750+$F$27)</f>
        <v>0</v>
      </c>
      <c r="G751" s="5">
        <f t="shared" si="23"/>
        <v>8.2486666666666295</v>
      </c>
      <c r="H751" s="5">
        <f>IF(D751+E751+F751&gt;Inddata!$C$31,Inddata!$C$31,D751+E751+F751)</f>
        <v>0</v>
      </c>
      <c r="I751" s="5">
        <f>Inddata!$C$34</f>
        <v>0</v>
      </c>
      <c r="J751" s="5">
        <f>Inddata!$C$32+Inddata!$C$34</f>
        <v>4</v>
      </c>
      <c r="K751" s="5"/>
    </row>
    <row r="752" spans="1:11" x14ac:dyDescent="0.25">
      <c r="A752">
        <v>723</v>
      </c>
      <c r="C752" s="5">
        <f t="shared" si="22"/>
        <v>6.2573333333332952</v>
      </c>
      <c r="D752" s="5">
        <f>IF(Inddata!$C$35=0,0,IF(($D$30-C752*(1/Inddata!$C$35))&lt;0,0,($D$30-C752*(1/Inddata!$C$35))))</f>
        <v>0</v>
      </c>
      <c r="E752" s="5">
        <v>0</v>
      </c>
      <c r="F752" s="5">
        <f>IF(Inddata!$C$31*Inddata!$C$35+Inddata!$C$33&gt;'Beregninger scenarie 1'!C752,0,F751+$F$27)</f>
        <v>0</v>
      </c>
      <c r="G752" s="5">
        <f t="shared" si="23"/>
        <v>8.2573333333332961</v>
      </c>
      <c r="H752" s="5">
        <f>IF(D752+E752+F752&gt;Inddata!$C$31,Inddata!$C$31,D752+E752+F752)</f>
        <v>0</v>
      </c>
      <c r="I752" s="5">
        <f>Inddata!$C$34</f>
        <v>0</v>
      </c>
      <c r="J752" s="5">
        <f>Inddata!$C$32+Inddata!$C$34</f>
        <v>4</v>
      </c>
      <c r="K752" s="5"/>
    </row>
    <row r="753" spans="1:11" x14ac:dyDescent="0.25">
      <c r="A753">
        <v>724</v>
      </c>
      <c r="C753" s="5">
        <f t="shared" si="22"/>
        <v>6.2659999999999618</v>
      </c>
      <c r="D753" s="5">
        <f>IF(Inddata!$C$35=0,0,IF(($D$30-C753*(1/Inddata!$C$35))&lt;0,0,($D$30-C753*(1/Inddata!$C$35))))</f>
        <v>0</v>
      </c>
      <c r="E753" s="5">
        <v>0</v>
      </c>
      <c r="F753" s="5">
        <f>IF(Inddata!$C$31*Inddata!$C$35+Inddata!$C$33&gt;'Beregninger scenarie 1'!C753,0,F752+$F$27)</f>
        <v>0</v>
      </c>
      <c r="G753" s="5">
        <f t="shared" si="23"/>
        <v>8.2659999999999627</v>
      </c>
      <c r="H753" s="5">
        <f>IF(D753+E753+F753&gt;Inddata!$C$31,Inddata!$C$31,D753+E753+F753)</f>
        <v>0</v>
      </c>
      <c r="I753" s="5">
        <f>Inddata!$C$34</f>
        <v>0</v>
      </c>
      <c r="J753" s="5">
        <f>Inddata!$C$32+Inddata!$C$34</f>
        <v>4</v>
      </c>
      <c r="K753" s="5"/>
    </row>
    <row r="754" spans="1:11" x14ac:dyDescent="0.25">
      <c r="A754">
        <v>725</v>
      </c>
      <c r="C754" s="5">
        <f t="shared" si="22"/>
        <v>6.2746666666666284</v>
      </c>
      <c r="D754" s="5">
        <f>IF(Inddata!$C$35=0,0,IF(($D$30-C754*(1/Inddata!$C$35))&lt;0,0,($D$30-C754*(1/Inddata!$C$35))))</f>
        <v>0</v>
      </c>
      <c r="E754" s="5">
        <v>0</v>
      </c>
      <c r="F754" s="5">
        <f>IF(Inddata!$C$31*Inddata!$C$35+Inddata!$C$33&gt;'Beregninger scenarie 1'!C754,0,F753+$F$27)</f>
        <v>0</v>
      </c>
      <c r="G754" s="5">
        <f t="shared" si="23"/>
        <v>8.2746666666666293</v>
      </c>
      <c r="H754" s="5">
        <f>IF(D754+E754+F754&gt;Inddata!$C$31,Inddata!$C$31,D754+E754+F754)</f>
        <v>0</v>
      </c>
      <c r="I754" s="5">
        <f>Inddata!$C$34</f>
        <v>0</v>
      </c>
      <c r="J754" s="5">
        <f>Inddata!$C$32+Inddata!$C$34</f>
        <v>4</v>
      </c>
      <c r="K754" s="5"/>
    </row>
    <row r="755" spans="1:11" x14ac:dyDescent="0.25">
      <c r="A755">
        <v>726</v>
      </c>
      <c r="C755" s="5">
        <f t="shared" si="22"/>
        <v>6.283333333333295</v>
      </c>
      <c r="D755" s="5">
        <f>IF(Inddata!$C$35=0,0,IF(($D$30-C755*(1/Inddata!$C$35))&lt;0,0,($D$30-C755*(1/Inddata!$C$35))))</f>
        <v>0</v>
      </c>
      <c r="E755" s="5">
        <v>0</v>
      </c>
      <c r="F755" s="5">
        <f>IF(Inddata!$C$31*Inddata!$C$35+Inddata!$C$33&gt;'Beregninger scenarie 1'!C755,0,F754+$F$27)</f>
        <v>0</v>
      </c>
      <c r="G755" s="5">
        <f t="shared" si="23"/>
        <v>8.2833333333332959</v>
      </c>
      <c r="H755" s="5">
        <f>IF(D755+E755+F755&gt;Inddata!$C$31,Inddata!$C$31,D755+E755+F755)</f>
        <v>0</v>
      </c>
      <c r="I755" s="5">
        <f>Inddata!$C$34</f>
        <v>0</v>
      </c>
      <c r="J755" s="5">
        <f>Inddata!$C$32+Inddata!$C$34</f>
        <v>4</v>
      </c>
      <c r="K755" s="5"/>
    </row>
    <row r="756" spans="1:11" x14ac:dyDescent="0.25">
      <c r="A756">
        <v>727</v>
      </c>
      <c r="C756" s="5">
        <f t="shared" si="22"/>
        <v>6.2919999999999616</v>
      </c>
      <c r="D756" s="5">
        <f>IF(Inddata!$C$35=0,0,IF(($D$30-C756*(1/Inddata!$C$35))&lt;0,0,($D$30-C756*(1/Inddata!$C$35))))</f>
        <v>0</v>
      </c>
      <c r="E756" s="5">
        <v>0</v>
      </c>
      <c r="F756" s="5">
        <f>IF(Inddata!$C$31*Inddata!$C$35+Inddata!$C$33&gt;'Beregninger scenarie 1'!C756,0,F755+$F$27)</f>
        <v>0</v>
      </c>
      <c r="G756" s="5">
        <f t="shared" si="23"/>
        <v>8.2919999999999625</v>
      </c>
      <c r="H756" s="5">
        <f>IF(D756+E756+F756&gt;Inddata!$C$31,Inddata!$C$31,D756+E756+F756)</f>
        <v>0</v>
      </c>
      <c r="I756" s="5">
        <f>Inddata!$C$34</f>
        <v>0</v>
      </c>
      <c r="J756" s="5">
        <f>Inddata!$C$32+Inddata!$C$34</f>
        <v>4</v>
      </c>
      <c r="K756" s="5"/>
    </row>
    <row r="757" spans="1:11" x14ac:dyDescent="0.25">
      <c r="A757">
        <v>728</v>
      </c>
      <c r="C757" s="5">
        <f t="shared" ref="C757:C820" si="24">C756+$C$27</f>
        <v>6.3006666666666282</v>
      </c>
      <c r="D757" s="5">
        <f>IF(Inddata!$C$35=0,0,IF(($D$30-C757*(1/Inddata!$C$35))&lt;0,0,($D$30-C757*(1/Inddata!$C$35))))</f>
        <v>0</v>
      </c>
      <c r="E757" s="5">
        <v>0</v>
      </c>
      <c r="F757" s="5">
        <f>IF(Inddata!$C$31*Inddata!$C$35+Inddata!$C$33&gt;'Beregninger scenarie 1'!C757,0,F756+$F$27)</f>
        <v>0</v>
      </c>
      <c r="G757" s="5">
        <f t="shared" si="23"/>
        <v>8.3006666666666291</v>
      </c>
      <c r="H757" s="5">
        <f>IF(D757+E757+F757&gt;Inddata!$C$31,Inddata!$C$31,D757+E757+F757)</f>
        <v>0</v>
      </c>
      <c r="I757" s="5">
        <f>Inddata!$C$34</f>
        <v>0</v>
      </c>
      <c r="J757" s="5">
        <f>Inddata!$C$32+Inddata!$C$34</f>
        <v>4</v>
      </c>
      <c r="K757" s="5"/>
    </row>
    <row r="758" spans="1:11" x14ac:dyDescent="0.25">
      <c r="A758">
        <v>729</v>
      </c>
      <c r="C758" s="5">
        <f t="shared" si="24"/>
        <v>6.3093333333332948</v>
      </c>
      <c r="D758" s="5">
        <f>IF(Inddata!$C$35=0,0,IF(($D$30-C758*(1/Inddata!$C$35))&lt;0,0,($D$30-C758*(1/Inddata!$C$35))))</f>
        <v>0</v>
      </c>
      <c r="E758" s="5">
        <v>0</v>
      </c>
      <c r="F758" s="5">
        <f>IF(Inddata!$C$31*Inddata!$C$35+Inddata!$C$33&gt;'Beregninger scenarie 1'!C758,0,F757+$F$27)</f>
        <v>0</v>
      </c>
      <c r="G758" s="5">
        <f t="shared" si="23"/>
        <v>8.3093333333332957</v>
      </c>
      <c r="H758" s="5">
        <f>IF(D758+E758+F758&gt;Inddata!$C$31,Inddata!$C$31,D758+E758+F758)</f>
        <v>0</v>
      </c>
      <c r="I758" s="5">
        <f>Inddata!$C$34</f>
        <v>0</v>
      </c>
      <c r="J758" s="5">
        <f>Inddata!$C$32+Inddata!$C$34</f>
        <v>4</v>
      </c>
      <c r="K758" s="5"/>
    </row>
    <row r="759" spans="1:11" x14ac:dyDescent="0.25">
      <c r="A759">
        <v>730</v>
      </c>
      <c r="C759" s="5">
        <f t="shared" si="24"/>
        <v>6.3179999999999614</v>
      </c>
      <c r="D759" s="5">
        <f>IF(Inddata!$C$35=0,0,IF(($D$30-C759*(1/Inddata!$C$35))&lt;0,0,($D$30-C759*(1/Inddata!$C$35))))</f>
        <v>0</v>
      </c>
      <c r="E759" s="5">
        <v>0</v>
      </c>
      <c r="F759" s="5">
        <f>IF(Inddata!$C$31*Inddata!$C$35+Inddata!$C$33&gt;'Beregninger scenarie 1'!C759,0,F758+$F$27)</f>
        <v>0</v>
      </c>
      <c r="G759" s="5">
        <f t="shared" si="23"/>
        <v>8.3179999999999623</v>
      </c>
      <c r="H759" s="5">
        <f>IF(D759+E759+F759&gt;Inddata!$C$31,Inddata!$C$31,D759+E759+F759)</f>
        <v>0</v>
      </c>
      <c r="I759" s="5">
        <f>Inddata!$C$34</f>
        <v>0</v>
      </c>
      <c r="J759" s="5">
        <f>Inddata!$C$32+Inddata!$C$34</f>
        <v>4</v>
      </c>
      <c r="K759" s="5"/>
    </row>
    <row r="760" spans="1:11" x14ac:dyDescent="0.25">
      <c r="A760">
        <v>731</v>
      </c>
      <c r="C760" s="5">
        <f t="shared" si="24"/>
        <v>6.326666666666628</v>
      </c>
      <c r="D760" s="5">
        <f>IF(Inddata!$C$35=0,0,IF(($D$30-C760*(1/Inddata!$C$35))&lt;0,0,($D$30-C760*(1/Inddata!$C$35))))</f>
        <v>0</v>
      </c>
      <c r="E760" s="5">
        <v>0</v>
      </c>
      <c r="F760" s="5">
        <f>IF(Inddata!$C$31*Inddata!$C$35+Inddata!$C$33&gt;'Beregninger scenarie 1'!C760,0,F759+$F$27)</f>
        <v>0</v>
      </c>
      <c r="G760" s="5">
        <f t="shared" si="23"/>
        <v>8.3266666666666289</v>
      </c>
      <c r="H760" s="5">
        <f>IF(D760+E760+F760&gt;Inddata!$C$31,Inddata!$C$31,D760+E760+F760)</f>
        <v>0</v>
      </c>
      <c r="I760" s="5">
        <f>Inddata!$C$34</f>
        <v>0</v>
      </c>
      <c r="J760" s="5">
        <f>Inddata!$C$32+Inddata!$C$34</f>
        <v>4</v>
      </c>
      <c r="K760" s="5"/>
    </row>
    <row r="761" spans="1:11" x14ac:dyDescent="0.25">
      <c r="A761">
        <v>732</v>
      </c>
      <c r="C761" s="5">
        <f t="shared" si="24"/>
        <v>6.3353333333332946</v>
      </c>
      <c r="D761" s="5">
        <f>IF(Inddata!$C$35=0,0,IF(($D$30-C761*(1/Inddata!$C$35))&lt;0,0,($D$30-C761*(1/Inddata!$C$35))))</f>
        <v>0</v>
      </c>
      <c r="E761" s="5">
        <v>0</v>
      </c>
      <c r="F761" s="5">
        <f>IF(Inddata!$C$31*Inddata!$C$35+Inddata!$C$33&gt;'Beregninger scenarie 1'!C761,0,F760+$F$27)</f>
        <v>0</v>
      </c>
      <c r="G761" s="5">
        <f t="shared" si="23"/>
        <v>8.3353333333332955</v>
      </c>
      <c r="H761" s="5">
        <f>IF(D761+E761+F761&gt;Inddata!$C$31,Inddata!$C$31,D761+E761+F761)</f>
        <v>0</v>
      </c>
      <c r="I761" s="5">
        <f>Inddata!$C$34</f>
        <v>0</v>
      </c>
      <c r="J761" s="5">
        <f>Inddata!$C$32+Inddata!$C$34</f>
        <v>4</v>
      </c>
      <c r="K761" s="5"/>
    </row>
    <row r="762" spans="1:11" x14ac:dyDescent="0.25">
      <c r="A762">
        <v>733</v>
      </c>
      <c r="C762" s="5">
        <f t="shared" si="24"/>
        <v>6.3439999999999612</v>
      </c>
      <c r="D762" s="5">
        <f>IF(Inddata!$C$35=0,0,IF(($D$30-C762*(1/Inddata!$C$35))&lt;0,0,($D$30-C762*(1/Inddata!$C$35))))</f>
        <v>0</v>
      </c>
      <c r="E762" s="5">
        <v>0</v>
      </c>
      <c r="F762" s="5">
        <f>IF(Inddata!$C$31*Inddata!$C$35+Inddata!$C$33&gt;'Beregninger scenarie 1'!C762,0,F761+$F$27)</f>
        <v>0</v>
      </c>
      <c r="G762" s="5">
        <f t="shared" si="23"/>
        <v>8.3439999999999621</v>
      </c>
      <c r="H762" s="5">
        <f>IF(D762+E762+F762&gt;Inddata!$C$31,Inddata!$C$31,D762+E762+F762)</f>
        <v>0</v>
      </c>
      <c r="I762" s="5">
        <f>Inddata!$C$34</f>
        <v>0</v>
      </c>
      <c r="J762" s="5">
        <f>Inddata!$C$32+Inddata!$C$34</f>
        <v>4</v>
      </c>
      <c r="K762" s="5"/>
    </row>
    <row r="763" spans="1:11" x14ac:dyDescent="0.25">
      <c r="A763">
        <v>734</v>
      </c>
      <c r="C763" s="5">
        <f t="shared" si="24"/>
        <v>6.3526666666666278</v>
      </c>
      <c r="D763" s="5">
        <f>IF(Inddata!$C$35=0,0,IF(($D$30-C763*(1/Inddata!$C$35))&lt;0,0,($D$30-C763*(1/Inddata!$C$35))))</f>
        <v>0</v>
      </c>
      <c r="E763" s="5">
        <v>0</v>
      </c>
      <c r="F763" s="5">
        <f>IF(Inddata!$C$31*Inddata!$C$35+Inddata!$C$33&gt;'Beregninger scenarie 1'!C763,0,F762+$F$27)</f>
        <v>0</v>
      </c>
      <c r="G763" s="5">
        <f t="shared" si="23"/>
        <v>8.3526666666666287</v>
      </c>
      <c r="H763" s="5">
        <f>IF(D763+E763+F763&gt;Inddata!$C$31,Inddata!$C$31,D763+E763+F763)</f>
        <v>0</v>
      </c>
      <c r="I763" s="5">
        <f>Inddata!$C$34</f>
        <v>0</v>
      </c>
      <c r="J763" s="5">
        <f>Inddata!$C$32+Inddata!$C$34</f>
        <v>4</v>
      </c>
      <c r="K763" s="5"/>
    </row>
    <row r="764" spans="1:11" x14ac:dyDescent="0.25">
      <c r="A764">
        <v>735</v>
      </c>
      <c r="C764" s="5">
        <f t="shared" si="24"/>
        <v>6.3613333333332944</v>
      </c>
      <c r="D764" s="5">
        <f>IF(Inddata!$C$35=0,0,IF(($D$30-C764*(1/Inddata!$C$35))&lt;0,0,($D$30-C764*(1/Inddata!$C$35))))</f>
        <v>0</v>
      </c>
      <c r="E764" s="5">
        <v>0</v>
      </c>
      <c r="F764" s="5">
        <f>IF(Inddata!$C$31*Inddata!$C$35+Inddata!$C$33&gt;'Beregninger scenarie 1'!C764,0,F763+$F$27)</f>
        <v>0</v>
      </c>
      <c r="G764" s="5">
        <f t="shared" si="23"/>
        <v>8.3613333333332953</v>
      </c>
      <c r="H764" s="5">
        <f>IF(D764+E764+F764&gt;Inddata!$C$31,Inddata!$C$31,D764+E764+F764)</f>
        <v>0</v>
      </c>
      <c r="I764" s="5">
        <f>Inddata!$C$34</f>
        <v>0</v>
      </c>
      <c r="J764" s="5">
        <f>Inddata!$C$32+Inddata!$C$34</f>
        <v>4</v>
      </c>
      <c r="K764" s="5"/>
    </row>
    <row r="765" spans="1:11" x14ac:dyDescent="0.25">
      <c r="A765">
        <v>736</v>
      </c>
      <c r="C765" s="5">
        <f t="shared" si="24"/>
        <v>6.369999999999961</v>
      </c>
      <c r="D765" s="5">
        <f>IF(Inddata!$C$35=0,0,IF(($D$30-C765*(1/Inddata!$C$35))&lt;0,0,($D$30-C765*(1/Inddata!$C$35))))</f>
        <v>0</v>
      </c>
      <c r="E765" s="5">
        <v>0</v>
      </c>
      <c r="F765" s="5">
        <f>IF(Inddata!$C$31*Inddata!$C$35+Inddata!$C$33&gt;'Beregninger scenarie 1'!C765,0,F764+$F$27)</f>
        <v>0</v>
      </c>
      <c r="G765" s="5">
        <f t="shared" si="23"/>
        <v>8.3699999999999619</v>
      </c>
      <c r="H765" s="5">
        <f>IF(D765+E765+F765&gt;Inddata!$C$31,Inddata!$C$31,D765+E765+F765)</f>
        <v>0</v>
      </c>
      <c r="I765" s="5">
        <f>Inddata!$C$34</f>
        <v>0</v>
      </c>
      <c r="J765" s="5">
        <f>Inddata!$C$32+Inddata!$C$34</f>
        <v>4</v>
      </c>
      <c r="K765" s="5"/>
    </row>
    <row r="766" spans="1:11" x14ac:dyDescent="0.25">
      <c r="A766">
        <v>737</v>
      </c>
      <c r="C766" s="5">
        <f t="shared" si="24"/>
        <v>6.3786666666666276</v>
      </c>
      <c r="D766" s="5">
        <f>IF(Inddata!$C$35=0,0,IF(($D$30-C766*(1/Inddata!$C$35))&lt;0,0,($D$30-C766*(1/Inddata!$C$35))))</f>
        <v>0</v>
      </c>
      <c r="E766" s="5">
        <v>0</v>
      </c>
      <c r="F766" s="5">
        <f>IF(Inddata!$C$31*Inddata!$C$35+Inddata!$C$33&gt;'Beregninger scenarie 1'!C766,0,F765+$F$27)</f>
        <v>0</v>
      </c>
      <c r="G766" s="5">
        <f t="shared" si="23"/>
        <v>8.3786666666666285</v>
      </c>
      <c r="H766" s="5">
        <f>IF(D766+E766+F766&gt;Inddata!$C$31,Inddata!$C$31,D766+E766+F766)</f>
        <v>0</v>
      </c>
      <c r="I766" s="5">
        <f>Inddata!$C$34</f>
        <v>0</v>
      </c>
      <c r="J766" s="5">
        <f>Inddata!$C$32+Inddata!$C$34</f>
        <v>4</v>
      </c>
      <c r="K766" s="5"/>
    </row>
    <row r="767" spans="1:11" x14ac:dyDescent="0.25">
      <c r="A767">
        <v>738</v>
      </c>
      <c r="C767" s="5">
        <f t="shared" si="24"/>
        <v>6.3873333333332942</v>
      </c>
      <c r="D767" s="5">
        <f>IF(Inddata!$C$35=0,0,IF(($D$30-C767*(1/Inddata!$C$35))&lt;0,0,($D$30-C767*(1/Inddata!$C$35))))</f>
        <v>0</v>
      </c>
      <c r="E767" s="5">
        <v>0</v>
      </c>
      <c r="F767" s="5">
        <f>IF(Inddata!$C$31*Inddata!$C$35+Inddata!$C$33&gt;'Beregninger scenarie 1'!C767,0,F766+$F$27)</f>
        <v>0</v>
      </c>
      <c r="G767" s="5">
        <f t="shared" si="23"/>
        <v>8.3873333333332951</v>
      </c>
      <c r="H767" s="5">
        <f>IF(D767+E767+F767&gt;Inddata!$C$31,Inddata!$C$31,D767+E767+F767)</f>
        <v>0</v>
      </c>
      <c r="I767" s="5">
        <f>Inddata!$C$34</f>
        <v>0</v>
      </c>
      <c r="J767" s="5">
        <f>Inddata!$C$32+Inddata!$C$34</f>
        <v>4</v>
      </c>
      <c r="K767" s="5"/>
    </row>
    <row r="768" spans="1:11" x14ac:dyDescent="0.25">
      <c r="A768">
        <v>739</v>
      </c>
      <c r="C768" s="5">
        <f t="shared" si="24"/>
        <v>6.3959999999999608</v>
      </c>
      <c r="D768" s="5">
        <f>IF(Inddata!$C$35=0,0,IF(($D$30-C768*(1/Inddata!$C$35))&lt;0,0,($D$30-C768*(1/Inddata!$C$35))))</f>
        <v>0</v>
      </c>
      <c r="E768" s="5">
        <v>0</v>
      </c>
      <c r="F768" s="5">
        <f>IF(Inddata!$C$31*Inddata!$C$35+Inddata!$C$33&gt;'Beregninger scenarie 1'!C768,0,F767+$F$27)</f>
        <v>0</v>
      </c>
      <c r="G768" s="5">
        <f t="shared" si="23"/>
        <v>8.3959999999999617</v>
      </c>
      <c r="H768" s="5">
        <f>IF(D768+E768+F768&gt;Inddata!$C$31,Inddata!$C$31,D768+E768+F768)</f>
        <v>0</v>
      </c>
      <c r="I768" s="5">
        <f>Inddata!$C$34</f>
        <v>0</v>
      </c>
      <c r="J768" s="5">
        <f>Inddata!$C$32+Inddata!$C$34</f>
        <v>4</v>
      </c>
      <c r="K768" s="5"/>
    </row>
    <row r="769" spans="1:11" x14ac:dyDescent="0.25">
      <c r="A769">
        <v>740</v>
      </c>
      <c r="C769" s="5">
        <f t="shared" si="24"/>
        <v>6.4046666666666274</v>
      </c>
      <c r="D769" s="5">
        <f>IF(Inddata!$C$35=0,0,IF(($D$30-C769*(1/Inddata!$C$35))&lt;0,0,($D$30-C769*(1/Inddata!$C$35))))</f>
        <v>0</v>
      </c>
      <c r="E769" s="5">
        <v>0</v>
      </c>
      <c r="F769" s="5">
        <f>IF(Inddata!$C$31*Inddata!$C$35+Inddata!$C$33&gt;'Beregninger scenarie 1'!C769,0,F768+$F$27)</f>
        <v>0</v>
      </c>
      <c r="G769" s="5">
        <f t="shared" si="23"/>
        <v>8.4046666666666283</v>
      </c>
      <c r="H769" s="5">
        <f>IF(D769+E769+F769&gt;Inddata!$C$31,Inddata!$C$31,D769+E769+F769)</f>
        <v>0</v>
      </c>
      <c r="I769" s="5">
        <f>Inddata!$C$34</f>
        <v>0</v>
      </c>
      <c r="J769" s="5">
        <f>Inddata!$C$32+Inddata!$C$34</f>
        <v>4</v>
      </c>
      <c r="K769" s="5"/>
    </row>
    <row r="770" spans="1:11" x14ac:dyDescent="0.25">
      <c r="A770">
        <v>741</v>
      </c>
      <c r="C770" s="5">
        <f t="shared" si="24"/>
        <v>6.413333333333294</v>
      </c>
      <c r="D770" s="5">
        <f>IF(Inddata!$C$35=0,0,IF(($D$30-C770*(1/Inddata!$C$35))&lt;0,0,($D$30-C770*(1/Inddata!$C$35))))</f>
        <v>0</v>
      </c>
      <c r="E770" s="5">
        <v>0</v>
      </c>
      <c r="F770" s="5">
        <f>IF(Inddata!$C$31*Inddata!$C$35+Inddata!$C$33&gt;'Beregninger scenarie 1'!C770,0,F769+$F$27)</f>
        <v>0</v>
      </c>
      <c r="G770" s="5">
        <f t="shared" si="23"/>
        <v>8.4133333333332949</v>
      </c>
      <c r="H770" s="5">
        <f>IF(D770+E770+F770&gt;Inddata!$C$31,Inddata!$C$31,D770+E770+F770)</f>
        <v>0</v>
      </c>
      <c r="I770" s="5">
        <f>Inddata!$C$34</f>
        <v>0</v>
      </c>
      <c r="J770" s="5">
        <f>Inddata!$C$32+Inddata!$C$34</f>
        <v>4</v>
      </c>
      <c r="K770" s="5"/>
    </row>
    <row r="771" spans="1:11" x14ac:dyDescent="0.25">
      <c r="A771">
        <v>742</v>
      </c>
      <c r="C771" s="5">
        <f t="shared" si="24"/>
        <v>6.4219999999999606</v>
      </c>
      <c r="D771" s="5">
        <f>IF(Inddata!$C$35=0,0,IF(($D$30-C771*(1/Inddata!$C$35))&lt;0,0,($D$30-C771*(1/Inddata!$C$35))))</f>
        <v>0</v>
      </c>
      <c r="E771" s="5">
        <v>0</v>
      </c>
      <c r="F771" s="5">
        <f>IF(Inddata!$C$31*Inddata!$C$35+Inddata!$C$33&gt;'Beregninger scenarie 1'!C771,0,F770+$F$27)</f>
        <v>0</v>
      </c>
      <c r="G771" s="5">
        <f t="shared" si="23"/>
        <v>8.4219999999999615</v>
      </c>
      <c r="H771" s="5">
        <f>IF(D771+E771+F771&gt;Inddata!$C$31,Inddata!$C$31,D771+E771+F771)</f>
        <v>0</v>
      </c>
      <c r="I771" s="5">
        <f>Inddata!$C$34</f>
        <v>0</v>
      </c>
      <c r="J771" s="5">
        <f>Inddata!$C$32+Inddata!$C$34</f>
        <v>4</v>
      </c>
      <c r="K771" s="5"/>
    </row>
    <row r="772" spans="1:11" x14ac:dyDescent="0.25">
      <c r="A772">
        <v>743</v>
      </c>
      <c r="C772" s="5">
        <f t="shared" si="24"/>
        <v>6.4306666666666272</v>
      </c>
      <c r="D772" s="5">
        <f>IF(Inddata!$C$35=0,0,IF(($D$30-C772*(1/Inddata!$C$35))&lt;0,0,($D$30-C772*(1/Inddata!$C$35))))</f>
        <v>0</v>
      </c>
      <c r="E772" s="5">
        <v>0</v>
      </c>
      <c r="F772" s="5">
        <f>IF(Inddata!$C$31*Inddata!$C$35+Inddata!$C$33&gt;'Beregninger scenarie 1'!C772,0,F771+$F$27)</f>
        <v>0</v>
      </c>
      <c r="G772" s="5">
        <f t="shared" si="23"/>
        <v>8.4306666666666281</v>
      </c>
      <c r="H772" s="5">
        <f>IF(D772+E772+F772&gt;Inddata!$C$31,Inddata!$C$31,D772+E772+F772)</f>
        <v>0</v>
      </c>
      <c r="I772" s="5">
        <f>Inddata!$C$34</f>
        <v>0</v>
      </c>
      <c r="J772" s="5">
        <f>Inddata!$C$32+Inddata!$C$34</f>
        <v>4</v>
      </c>
      <c r="K772" s="5"/>
    </row>
    <row r="773" spans="1:11" x14ac:dyDescent="0.25">
      <c r="A773">
        <v>744</v>
      </c>
      <c r="C773" s="5">
        <f t="shared" si="24"/>
        <v>6.4393333333332938</v>
      </c>
      <c r="D773" s="5">
        <f>IF(Inddata!$C$35=0,0,IF(($D$30-C773*(1/Inddata!$C$35))&lt;0,0,($D$30-C773*(1/Inddata!$C$35))))</f>
        <v>0</v>
      </c>
      <c r="E773" s="5">
        <v>0</v>
      </c>
      <c r="F773" s="5">
        <f>IF(Inddata!$C$31*Inddata!$C$35+Inddata!$C$33&gt;'Beregninger scenarie 1'!C773,0,F772+$F$27)</f>
        <v>0</v>
      </c>
      <c r="G773" s="5">
        <f t="shared" si="23"/>
        <v>8.4393333333332947</v>
      </c>
      <c r="H773" s="5">
        <f>IF(D773+E773+F773&gt;Inddata!$C$31,Inddata!$C$31,D773+E773+F773)</f>
        <v>0</v>
      </c>
      <c r="I773" s="5">
        <f>Inddata!$C$34</f>
        <v>0</v>
      </c>
      <c r="J773" s="5">
        <f>Inddata!$C$32+Inddata!$C$34</f>
        <v>4</v>
      </c>
      <c r="K773" s="5"/>
    </row>
    <row r="774" spans="1:11" x14ac:dyDescent="0.25">
      <c r="A774">
        <v>745</v>
      </c>
      <c r="C774" s="5">
        <f t="shared" si="24"/>
        <v>6.4479999999999604</v>
      </c>
      <c r="D774" s="5">
        <f>IF(Inddata!$C$35=0,0,IF(($D$30-C774*(1/Inddata!$C$35))&lt;0,0,($D$30-C774*(1/Inddata!$C$35))))</f>
        <v>0</v>
      </c>
      <c r="E774" s="5">
        <v>0</v>
      </c>
      <c r="F774" s="5">
        <f>IF(Inddata!$C$31*Inddata!$C$35+Inddata!$C$33&gt;'Beregninger scenarie 1'!C774,0,F773+$F$27)</f>
        <v>0</v>
      </c>
      <c r="G774" s="5">
        <f t="shared" si="23"/>
        <v>8.4479999999999613</v>
      </c>
      <c r="H774" s="5">
        <f>IF(D774+E774+F774&gt;Inddata!$C$31,Inddata!$C$31,D774+E774+F774)</f>
        <v>0</v>
      </c>
      <c r="I774" s="5">
        <f>Inddata!$C$34</f>
        <v>0</v>
      </c>
      <c r="J774" s="5">
        <f>Inddata!$C$32+Inddata!$C$34</f>
        <v>4</v>
      </c>
      <c r="K774" s="5"/>
    </row>
    <row r="775" spans="1:11" x14ac:dyDescent="0.25">
      <c r="A775">
        <v>746</v>
      </c>
      <c r="C775" s="5">
        <f t="shared" si="24"/>
        <v>6.456666666666627</v>
      </c>
      <c r="D775" s="5">
        <f>IF(Inddata!$C$35=0,0,IF(($D$30-C775*(1/Inddata!$C$35))&lt;0,0,($D$30-C775*(1/Inddata!$C$35))))</f>
        <v>0</v>
      </c>
      <c r="E775" s="5">
        <v>0</v>
      </c>
      <c r="F775" s="5">
        <f>IF(Inddata!$C$31*Inddata!$C$35+Inddata!$C$33&gt;'Beregninger scenarie 1'!C775,0,F774+$F$27)</f>
        <v>0</v>
      </c>
      <c r="G775" s="5">
        <f t="shared" si="23"/>
        <v>8.4566666666666279</v>
      </c>
      <c r="H775" s="5">
        <f>IF(D775+E775+F775&gt;Inddata!$C$31,Inddata!$C$31,D775+E775+F775)</f>
        <v>0</v>
      </c>
      <c r="I775" s="5">
        <f>Inddata!$C$34</f>
        <v>0</v>
      </c>
      <c r="J775" s="5">
        <f>Inddata!$C$32+Inddata!$C$34</f>
        <v>4</v>
      </c>
      <c r="K775" s="5"/>
    </row>
    <row r="776" spans="1:11" x14ac:dyDescent="0.25">
      <c r="A776">
        <v>747</v>
      </c>
      <c r="C776" s="5">
        <f t="shared" si="24"/>
        <v>6.4653333333332936</v>
      </c>
      <c r="D776" s="5">
        <f>IF(Inddata!$C$35=0,0,IF(($D$30-C776*(1/Inddata!$C$35))&lt;0,0,($D$30-C776*(1/Inddata!$C$35))))</f>
        <v>0</v>
      </c>
      <c r="E776" s="5">
        <v>0</v>
      </c>
      <c r="F776" s="5">
        <f>IF(Inddata!$C$31*Inddata!$C$35+Inddata!$C$33&gt;'Beregninger scenarie 1'!C776,0,F775+$F$27)</f>
        <v>0</v>
      </c>
      <c r="G776" s="5">
        <f t="shared" si="23"/>
        <v>8.4653333333332945</v>
      </c>
      <c r="H776" s="5">
        <f>IF(D776+E776+F776&gt;Inddata!$C$31,Inddata!$C$31,D776+E776+F776)</f>
        <v>0</v>
      </c>
      <c r="I776" s="5">
        <f>Inddata!$C$34</f>
        <v>0</v>
      </c>
      <c r="J776" s="5">
        <f>Inddata!$C$32+Inddata!$C$34</f>
        <v>4</v>
      </c>
      <c r="K776" s="5"/>
    </row>
    <row r="777" spans="1:11" x14ac:dyDescent="0.25">
      <c r="A777">
        <v>748</v>
      </c>
      <c r="C777" s="5">
        <f t="shared" si="24"/>
        <v>6.4739999999999602</v>
      </c>
      <c r="D777" s="5">
        <f>IF(Inddata!$C$35=0,0,IF(($D$30-C777*(1/Inddata!$C$35))&lt;0,0,($D$30-C777*(1/Inddata!$C$35))))</f>
        <v>0</v>
      </c>
      <c r="E777" s="5">
        <v>0</v>
      </c>
      <c r="F777" s="5">
        <f>IF(Inddata!$C$31*Inddata!$C$35+Inddata!$C$33&gt;'Beregninger scenarie 1'!C777,0,F776+$F$27)</f>
        <v>0</v>
      </c>
      <c r="G777" s="5">
        <f t="shared" si="23"/>
        <v>8.4739999999999611</v>
      </c>
      <c r="H777" s="5">
        <f>IF(D777+E777+F777&gt;Inddata!$C$31,Inddata!$C$31,D777+E777+F777)</f>
        <v>0</v>
      </c>
      <c r="I777" s="5">
        <f>Inddata!$C$34</f>
        <v>0</v>
      </c>
      <c r="J777" s="5">
        <f>Inddata!$C$32+Inddata!$C$34</f>
        <v>4</v>
      </c>
      <c r="K777" s="5"/>
    </row>
    <row r="778" spans="1:11" x14ac:dyDescent="0.25">
      <c r="A778">
        <v>749</v>
      </c>
      <c r="C778" s="5">
        <f t="shared" si="24"/>
        <v>6.4826666666666268</v>
      </c>
      <c r="D778" s="5">
        <f>IF(Inddata!$C$35=0,0,IF(($D$30-C778*(1/Inddata!$C$35))&lt;0,0,($D$30-C778*(1/Inddata!$C$35))))</f>
        <v>0</v>
      </c>
      <c r="E778" s="5">
        <v>0</v>
      </c>
      <c r="F778" s="5">
        <f>IF(Inddata!$C$31*Inddata!$C$35+Inddata!$C$33&gt;'Beregninger scenarie 1'!C778,0,F777+$F$27)</f>
        <v>0</v>
      </c>
      <c r="G778" s="5">
        <f t="shared" si="23"/>
        <v>8.4826666666666277</v>
      </c>
      <c r="H778" s="5">
        <f>IF(D778+E778+F778&gt;Inddata!$C$31,Inddata!$C$31,D778+E778+F778)</f>
        <v>0</v>
      </c>
      <c r="I778" s="5">
        <f>Inddata!$C$34</f>
        <v>0</v>
      </c>
      <c r="J778" s="5">
        <f>Inddata!$C$32+Inddata!$C$34</f>
        <v>4</v>
      </c>
      <c r="K778" s="5"/>
    </row>
    <row r="779" spans="1:11" x14ac:dyDescent="0.25">
      <c r="A779">
        <v>750</v>
      </c>
      <c r="C779" s="5">
        <f t="shared" si="24"/>
        <v>6.4913333333332934</v>
      </c>
      <c r="D779" s="5">
        <f>IF(Inddata!$C$35=0,0,IF(($D$30-C779*(1/Inddata!$C$35))&lt;0,0,($D$30-C779*(1/Inddata!$C$35))))</f>
        <v>0</v>
      </c>
      <c r="E779" s="5">
        <v>0</v>
      </c>
      <c r="F779" s="5">
        <f>IF(Inddata!$C$31*Inddata!$C$35+Inddata!$C$33&gt;'Beregninger scenarie 1'!C779,0,F778+$F$27)</f>
        <v>0</v>
      </c>
      <c r="G779" s="5">
        <f t="shared" si="23"/>
        <v>8.4913333333332943</v>
      </c>
      <c r="H779" s="5">
        <f>IF(D779+E779+F779&gt;Inddata!$C$31,Inddata!$C$31,D779+E779+F779)</f>
        <v>0</v>
      </c>
      <c r="I779" s="5">
        <f>Inddata!$C$34</f>
        <v>0</v>
      </c>
      <c r="J779" s="5">
        <f>Inddata!$C$32+Inddata!$C$34</f>
        <v>4</v>
      </c>
      <c r="K779" s="5"/>
    </row>
    <row r="780" spans="1:11" x14ac:dyDescent="0.25">
      <c r="A780">
        <v>751</v>
      </c>
      <c r="C780" s="5">
        <f t="shared" si="24"/>
        <v>6.49999999999996</v>
      </c>
      <c r="D780" s="5">
        <f>IF(Inddata!$C$35=0,0,IF(($D$30-C780*(1/Inddata!$C$35))&lt;0,0,($D$30-C780*(1/Inddata!$C$35))))</f>
        <v>0</v>
      </c>
      <c r="E780" s="5">
        <v>0</v>
      </c>
      <c r="F780" s="5">
        <f>IF(Inddata!$C$31*Inddata!$C$35+Inddata!$C$33&gt;'Beregninger scenarie 1'!C780,0,F779+$F$27)</f>
        <v>0</v>
      </c>
      <c r="G780" s="5">
        <f t="shared" si="23"/>
        <v>8.4999999999999609</v>
      </c>
      <c r="H780" s="5">
        <f>IF(D780+E780+F780&gt;Inddata!$C$31,Inddata!$C$31,D780+E780+F780)</f>
        <v>0</v>
      </c>
      <c r="I780" s="5">
        <f>Inddata!$C$34</f>
        <v>0</v>
      </c>
      <c r="J780" s="5">
        <f>Inddata!$C$32+Inddata!$C$34</f>
        <v>4</v>
      </c>
      <c r="K780" s="5"/>
    </row>
    <row r="781" spans="1:11" x14ac:dyDescent="0.25">
      <c r="A781">
        <v>752</v>
      </c>
      <c r="C781" s="5">
        <f t="shared" si="24"/>
        <v>6.5086666666666266</v>
      </c>
      <c r="D781" s="5">
        <f>IF(Inddata!$C$35=0,0,IF(($D$30-C781*(1/Inddata!$C$35))&lt;0,0,($D$30-C781*(1/Inddata!$C$35))))</f>
        <v>0</v>
      </c>
      <c r="E781" s="5">
        <v>0</v>
      </c>
      <c r="F781" s="5">
        <f>IF(Inddata!$C$31*Inddata!$C$35+Inddata!$C$33&gt;'Beregninger scenarie 1'!C781,0,F780+$F$27)</f>
        <v>0</v>
      </c>
      <c r="G781" s="5">
        <f t="shared" si="23"/>
        <v>8.5086666666666275</v>
      </c>
      <c r="H781" s="5">
        <f>IF(D781+E781+F781&gt;Inddata!$C$31,Inddata!$C$31,D781+E781+F781)</f>
        <v>0</v>
      </c>
      <c r="I781" s="5">
        <f>Inddata!$C$34</f>
        <v>0</v>
      </c>
      <c r="J781" s="5">
        <f>Inddata!$C$32+Inddata!$C$34</f>
        <v>4</v>
      </c>
      <c r="K781" s="5"/>
    </row>
    <row r="782" spans="1:11" x14ac:dyDescent="0.25">
      <c r="A782">
        <v>753</v>
      </c>
      <c r="C782" s="5">
        <f t="shared" si="24"/>
        <v>6.5173333333332932</v>
      </c>
      <c r="D782" s="5">
        <f>IF(Inddata!$C$35=0,0,IF(($D$30-C782*(1/Inddata!$C$35))&lt;0,0,($D$30-C782*(1/Inddata!$C$35))))</f>
        <v>0</v>
      </c>
      <c r="E782" s="5">
        <v>0</v>
      </c>
      <c r="F782" s="5">
        <f>IF(Inddata!$C$31*Inddata!$C$35+Inddata!$C$33&gt;'Beregninger scenarie 1'!C782,0,F781+$F$27)</f>
        <v>0</v>
      </c>
      <c r="G782" s="5">
        <f t="shared" si="23"/>
        <v>8.5173333333332941</v>
      </c>
      <c r="H782" s="5">
        <f>IF(D782+E782+F782&gt;Inddata!$C$31,Inddata!$C$31,D782+E782+F782)</f>
        <v>0</v>
      </c>
      <c r="I782" s="5">
        <f>Inddata!$C$34</f>
        <v>0</v>
      </c>
      <c r="J782" s="5">
        <f>Inddata!$C$32+Inddata!$C$34</f>
        <v>4</v>
      </c>
      <c r="K782" s="5"/>
    </row>
    <row r="783" spans="1:11" x14ac:dyDescent="0.25">
      <c r="A783">
        <v>754</v>
      </c>
      <c r="C783" s="5">
        <f t="shared" si="24"/>
        <v>6.5259999999999598</v>
      </c>
      <c r="D783" s="5">
        <f>IF(Inddata!$C$35=0,0,IF(($D$30-C783*(1/Inddata!$C$35))&lt;0,0,($D$30-C783*(1/Inddata!$C$35))))</f>
        <v>0</v>
      </c>
      <c r="E783" s="5">
        <v>0</v>
      </c>
      <c r="F783" s="5">
        <f>IF(Inddata!$C$31*Inddata!$C$35+Inddata!$C$33&gt;'Beregninger scenarie 1'!C783,0,F782+$F$27)</f>
        <v>0</v>
      </c>
      <c r="G783" s="5">
        <f t="shared" si="23"/>
        <v>8.5259999999999607</v>
      </c>
      <c r="H783" s="5">
        <f>IF(D783+E783+F783&gt;Inddata!$C$31,Inddata!$C$31,D783+E783+F783)</f>
        <v>0</v>
      </c>
      <c r="I783" s="5">
        <f>Inddata!$C$34</f>
        <v>0</v>
      </c>
      <c r="J783" s="5">
        <f>Inddata!$C$32+Inddata!$C$34</f>
        <v>4</v>
      </c>
      <c r="K783" s="5"/>
    </row>
    <row r="784" spans="1:11" x14ac:dyDescent="0.25">
      <c r="A784">
        <v>755</v>
      </c>
      <c r="C784" s="5">
        <f t="shared" si="24"/>
        <v>6.5346666666666264</v>
      </c>
      <c r="D784" s="5">
        <f>IF(Inddata!$C$35=0,0,IF(($D$30-C784*(1/Inddata!$C$35))&lt;0,0,($D$30-C784*(1/Inddata!$C$35))))</f>
        <v>0</v>
      </c>
      <c r="E784" s="5">
        <v>0</v>
      </c>
      <c r="F784" s="5">
        <f>IF(Inddata!$C$31*Inddata!$C$35+Inddata!$C$33&gt;'Beregninger scenarie 1'!C784,0,F783+$F$27)</f>
        <v>0</v>
      </c>
      <c r="G784" s="5">
        <f t="shared" si="23"/>
        <v>8.5346666666666273</v>
      </c>
      <c r="H784" s="5">
        <f>IF(D784+E784+F784&gt;Inddata!$C$31,Inddata!$C$31,D784+E784+F784)</f>
        <v>0</v>
      </c>
      <c r="I784" s="5">
        <f>Inddata!$C$34</f>
        <v>0</v>
      </c>
      <c r="J784" s="5">
        <f>Inddata!$C$32+Inddata!$C$34</f>
        <v>4</v>
      </c>
      <c r="K784" s="5"/>
    </row>
    <row r="785" spans="1:11" x14ac:dyDescent="0.25">
      <c r="A785">
        <v>756</v>
      </c>
      <c r="C785" s="5">
        <f t="shared" si="24"/>
        <v>6.543333333333293</v>
      </c>
      <c r="D785" s="5">
        <f>IF(Inddata!$C$35=0,0,IF(($D$30-C785*(1/Inddata!$C$35))&lt;0,0,($D$30-C785*(1/Inddata!$C$35))))</f>
        <v>0</v>
      </c>
      <c r="E785" s="5">
        <v>0</v>
      </c>
      <c r="F785" s="5">
        <f>IF(Inddata!$C$31*Inddata!$C$35+Inddata!$C$33&gt;'Beregninger scenarie 1'!C785,0,F784+$F$27)</f>
        <v>0</v>
      </c>
      <c r="G785" s="5">
        <f t="shared" si="23"/>
        <v>8.5433333333332939</v>
      </c>
      <c r="H785" s="5">
        <f>IF(D785+E785+F785&gt;Inddata!$C$31,Inddata!$C$31,D785+E785+F785)</f>
        <v>0</v>
      </c>
      <c r="I785" s="5">
        <f>Inddata!$C$34</f>
        <v>0</v>
      </c>
      <c r="J785" s="5">
        <f>Inddata!$C$32+Inddata!$C$34</f>
        <v>4</v>
      </c>
      <c r="K785" s="5"/>
    </row>
    <row r="786" spans="1:11" x14ac:dyDescent="0.25">
      <c r="A786">
        <v>757</v>
      </c>
      <c r="C786" s="5">
        <f t="shared" si="24"/>
        <v>6.5519999999999596</v>
      </c>
      <c r="D786" s="5">
        <f>IF(Inddata!$C$35=0,0,IF(($D$30-C786*(1/Inddata!$C$35))&lt;0,0,($D$30-C786*(1/Inddata!$C$35))))</f>
        <v>0</v>
      </c>
      <c r="E786" s="5">
        <v>0</v>
      </c>
      <c r="F786" s="5">
        <f>IF(Inddata!$C$31*Inddata!$C$35+Inddata!$C$33&gt;'Beregninger scenarie 1'!C786,0,F785+$F$27)</f>
        <v>0</v>
      </c>
      <c r="G786" s="5">
        <f t="shared" si="23"/>
        <v>8.5519999999999605</v>
      </c>
      <c r="H786" s="5">
        <f>IF(D786+E786+F786&gt;Inddata!$C$31,Inddata!$C$31,D786+E786+F786)</f>
        <v>0</v>
      </c>
      <c r="I786" s="5">
        <f>Inddata!$C$34</f>
        <v>0</v>
      </c>
      <c r="J786" s="5">
        <f>Inddata!$C$32+Inddata!$C$34</f>
        <v>4</v>
      </c>
      <c r="K786" s="5"/>
    </row>
    <row r="787" spans="1:11" x14ac:dyDescent="0.25">
      <c r="A787">
        <v>758</v>
      </c>
      <c r="C787" s="5">
        <f t="shared" si="24"/>
        <v>6.5606666666666262</v>
      </c>
      <c r="D787" s="5">
        <f>IF(Inddata!$C$35=0,0,IF(($D$30-C787*(1/Inddata!$C$35))&lt;0,0,($D$30-C787*(1/Inddata!$C$35))))</f>
        <v>0</v>
      </c>
      <c r="E787" s="5">
        <v>0</v>
      </c>
      <c r="F787" s="5">
        <f>IF(Inddata!$C$31*Inddata!$C$35+Inddata!$C$33&gt;'Beregninger scenarie 1'!C787,0,F786+$F$27)</f>
        <v>0</v>
      </c>
      <c r="G787" s="5">
        <f t="shared" si="23"/>
        <v>8.5606666666666271</v>
      </c>
      <c r="H787" s="5">
        <f>IF(D787+E787+F787&gt;Inddata!$C$31,Inddata!$C$31,D787+E787+F787)</f>
        <v>0</v>
      </c>
      <c r="I787" s="5">
        <f>Inddata!$C$34</f>
        <v>0</v>
      </c>
      <c r="J787" s="5">
        <f>Inddata!$C$32+Inddata!$C$34</f>
        <v>4</v>
      </c>
      <c r="K787" s="5"/>
    </row>
    <row r="788" spans="1:11" x14ac:dyDescent="0.25">
      <c r="A788">
        <v>759</v>
      </c>
      <c r="C788" s="5">
        <f t="shared" si="24"/>
        <v>6.5693333333332928</v>
      </c>
      <c r="D788" s="5">
        <f>IF(Inddata!$C$35=0,0,IF(($D$30-C788*(1/Inddata!$C$35))&lt;0,0,($D$30-C788*(1/Inddata!$C$35))))</f>
        <v>0</v>
      </c>
      <c r="E788" s="5">
        <v>0</v>
      </c>
      <c r="F788" s="5">
        <f>IF(Inddata!$C$31*Inddata!$C$35+Inddata!$C$33&gt;'Beregninger scenarie 1'!C788,0,F787+$F$27)</f>
        <v>0</v>
      </c>
      <c r="G788" s="5">
        <f t="shared" si="23"/>
        <v>8.5693333333332937</v>
      </c>
      <c r="H788" s="5">
        <f>IF(D788+E788+F788&gt;Inddata!$C$31,Inddata!$C$31,D788+E788+F788)</f>
        <v>0</v>
      </c>
      <c r="I788" s="5">
        <f>Inddata!$C$34</f>
        <v>0</v>
      </c>
      <c r="J788" s="5">
        <f>Inddata!$C$32+Inddata!$C$34</f>
        <v>4</v>
      </c>
      <c r="K788" s="5"/>
    </row>
    <row r="789" spans="1:11" x14ac:dyDescent="0.25">
      <c r="A789">
        <v>760</v>
      </c>
      <c r="C789" s="5">
        <f t="shared" si="24"/>
        <v>6.5779999999999594</v>
      </c>
      <c r="D789" s="5">
        <f>IF(Inddata!$C$35=0,0,IF(($D$30-C789*(1/Inddata!$C$35))&lt;0,0,($D$30-C789*(1/Inddata!$C$35))))</f>
        <v>0</v>
      </c>
      <c r="E789" s="5">
        <v>0</v>
      </c>
      <c r="F789" s="5">
        <f>IF(Inddata!$C$31*Inddata!$C$35+Inddata!$C$33&gt;'Beregninger scenarie 1'!C789,0,F788+$F$27)</f>
        <v>0</v>
      </c>
      <c r="G789" s="5">
        <f t="shared" si="23"/>
        <v>8.5779999999999603</v>
      </c>
      <c r="H789" s="5">
        <f>IF(D789+E789+F789&gt;Inddata!$C$31,Inddata!$C$31,D789+E789+F789)</f>
        <v>0</v>
      </c>
      <c r="I789" s="5">
        <f>Inddata!$C$34</f>
        <v>0</v>
      </c>
      <c r="J789" s="5">
        <f>Inddata!$C$32+Inddata!$C$34</f>
        <v>4</v>
      </c>
      <c r="K789" s="5"/>
    </row>
    <row r="790" spans="1:11" x14ac:dyDescent="0.25">
      <c r="A790">
        <v>761</v>
      </c>
      <c r="C790" s="5">
        <f t="shared" si="24"/>
        <v>6.586666666666626</v>
      </c>
      <c r="D790" s="5">
        <f>IF(Inddata!$C$35=0,0,IF(($D$30-C790*(1/Inddata!$C$35))&lt;0,0,($D$30-C790*(1/Inddata!$C$35))))</f>
        <v>0</v>
      </c>
      <c r="E790" s="5">
        <v>0</v>
      </c>
      <c r="F790" s="5">
        <f>IF(Inddata!$C$31*Inddata!$C$35+Inddata!$C$33&gt;'Beregninger scenarie 1'!C790,0,F789+$F$27)</f>
        <v>0</v>
      </c>
      <c r="G790" s="5">
        <f t="shared" si="23"/>
        <v>8.5866666666666269</v>
      </c>
      <c r="H790" s="5">
        <f>IF(D790+E790+F790&gt;Inddata!$C$31,Inddata!$C$31,D790+E790+F790)</f>
        <v>0</v>
      </c>
      <c r="I790" s="5">
        <f>Inddata!$C$34</f>
        <v>0</v>
      </c>
      <c r="J790" s="5">
        <f>Inddata!$C$32+Inddata!$C$34</f>
        <v>4</v>
      </c>
      <c r="K790" s="5"/>
    </row>
    <row r="791" spans="1:11" x14ac:dyDescent="0.25">
      <c r="A791">
        <v>762</v>
      </c>
      <c r="C791" s="5">
        <f t="shared" si="24"/>
        <v>6.5953333333332926</v>
      </c>
      <c r="D791" s="5">
        <f>IF(Inddata!$C$35=0,0,IF(($D$30-C791*(1/Inddata!$C$35))&lt;0,0,($D$30-C791*(1/Inddata!$C$35))))</f>
        <v>0</v>
      </c>
      <c r="E791" s="5">
        <v>0</v>
      </c>
      <c r="F791" s="5">
        <f>IF(Inddata!$C$31*Inddata!$C$35+Inddata!$C$33&gt;'Beregninger scenarie 1'!C791,0,F790+$F$27)</f>
        <v>0</v>
      </c>
      <c r="G791" s="5">
        <f t="shared" si="23"/>
        <v>8.5953333333332935</v>
      </c>
      <c r="H791" s="5">
        <f>IF(D791+E791+F791&gt;Inddata!$C$31,Inddata!$C$31,D791+E791+F791)</f>
        <v>0</v>
      </c>
      <c r="I791" s="5">
        <f>Inddata!$C$34</f>
        <v>0</v>
      </c>
      <c r="J791" s="5">
        <f>Inddata!$C$32+Inddata!$C$34</f>
        <v>4</v>
      </c>
      <c r="K791" s="5"/>
    </row>
    <row r="792" spans="1:11" x14ac:dyDescent="0.25">
      <c r="A792">
        <v>763</v>
      </c>
      <c r="C792" s="5">
        <f t="shared" si="24"/>
        <v>6.6039999999999592</v>
      </c>
      <c r="D792" s="5">
        <f>IF(Inddata!$C$35=0,0,IF(($D$30-C792*(1/Inddata!$C$35))&lt;0,0,($D$30-C792*(1/Inddata!$C$35))))</f>
        <v>0</v>
      </c>
      <c r="E792" s="5">
        <v>0</v>
      </c>
      <c r="F792" s="5">
        <f>IF(Inddata!$C$31*Inddata!$C$35+Inddata!$C$33&gt;'Beregninger scenarie 1'!C792,0,F791+$F$27)</f>
        <v>0</v>
      </c>
      <c r="G792" s="5">
        <f t="shared" si="23"/>
        <v>8.6039999999999601</v>
      </c>
      <c r="H792" s="5">
        <f>IF(D792+E792+F792&gt;Inddata!$C$31,Inddata!$C$31,D792+E792+F792)</f>
        <v>0</v>
      </c>
      <c r="I792" s="5">
        <f>Inddata!$C$34</f>
        <v>0</v>
      </c>
      <c r="J792" s="5">
        <f>Inddata!$C$32+Inddata!$C$34</f>
        <v>4</v>
      </c>
      <c r="K792" s="5"/>
    </row>
    <row r="793" spans="1:11" x14ac:dyDescent="0.25">
      <c r="A793">
        <v>764</v>
      </c>
      <c r="C793" s="5">
        <f t="shared" si="24"/>
        <v>6.6126666666666258</v>
      </c>
      <c r="D793" s="5">
        <f>IF(Inddata!$C$35=0,0,IF(($D$30-C793*(1/Inddata!$C$35))&lt;0,0,($D$30-C793*(1/Inddata!$C$35))))</f>
        <v>0</v>
      </c>
      <c r="E793" s="5">
        <v>0</v>
      </c>
      <c r="F793" s="5">
        <f>IF(Inddata!$C$31*Inddata!$C$35+Inddata!$C$33&gt;'Beregninger scenarie 1'!C793,0,F792+$F$27)</f>
        <v>0</v>
      </c>
      <c r="G793" s="5">
        <f t="shared" si="23"/>
        <v>8.6126666666666267</v>
      </c>
      <c r="H793" s="5">
        <f>IF(D793+E793+F793&gt;Inddata!$C$31,Inddata!$C$31,D793+E793+F793)</f>
        <v>0</v>
      </c>
      <c r="I793" s="5">
        <f>Inddata!$C$34</f>
        <v>0</v>
      </c>
      <c r="J793" s="5">
        <f>Inddata!$C$32+Inddata!$C$34</f>
        <v>4</v>
      </c>
      <c r="K793" s="5"/>
    </row>
    <row r="794" spans="1:11" x14ac:dyDescent="0.25">
      <c r="A794">
        <v>765</v>
      </c>
      <c r="C794" s="5">
        <f t="shared" si="24"/>
        <v>6.6213333333332924</v>
      </c>
      <c r="D794" s="5">
        <f>IF(Inddata!$C$35=0,0,IF(($D$30-C794*(1/Inddata!$C$35))&lt;0,0,($D$30-C794*(1/Inddata!$C$35))))</f>
        <v>0</v>
      </c>
      <c r="E794" s="5">
        <v>0</v>
      </c>
      <c r="F794" s="5">
        <f>IF(Inddata!$C$31*Inddata!$C$35+Inddata!$C$33&gt;'Beregninger scenarie 1'!C794,0,F793+$F$27)</f>
        <v>0</v>
      </c>
      <c r="G794" s="5">
        <f t="shared" si="23"/>
        <v>8.6213333333332933</v>
      </c>
      <c r="H794" s="5">
        <f>IF(D794+E794+F794&gt;Inddata!$C$31,Inddata!$C$31,D794+E794+F794)</f>
        <v>0</v>
      </c>
      <c r="I794" s="5">
        <f>Inddata!$C$34</f>
        <v>0</v>
      </c>
      <c r="J794" s="5">
        <f>Inddata!$C$32+Inddata!$C$34</f>
        <v>4</v>
      </c>
      <c r="K794" s="5"/>
    </row>
    <row r="795" spans="1:11" x14ac:dyDescent="0.25">
      <c r="A795">
        <v>766</v>
      </c>
      <c r="C795" s="5">
        <f t="shared" si="24"/>
        <v>6.629999999999959</v>
      </c>
      <c r="D795" s="5">
        <f>IF(Inddata!$C$35=0,0,IF(($D$30-C795*(1/Inddata!$C$35))&lt;0,0,($D$30-C795*(1/Inddata!$C$35))))</f>
        <v>0</v>
      </c>
      <c r="E795" s="5">
        <v>0</v>
      </c>
      <c r="F795" s="5">
        <f>IF(Inddata!$C$31*Inddata!$C$35+Inddata!$C$33&gt;'Beregninger scenarie 1'!C795,0,F794+$F$27)</f>
        <v>0</v>
      </c>
      <c r="G795" s="5">
        <f t="shared" si="23"/>
        <v>8.6299999999999599</v>
      </c>
      <c r="H795" s="5">
        <f>IF(D795+E795+F795&gt;Inddata!$C$31,Inddata!$C$31,D795+E795+F795)</f>
        <v>0</v>
      </c>
      <c r="I795" s="5">
        <f>Inddata!$C$34</f>
        <v>0</v>
      </c>
      <c r="J795" s="5">
        <f>Inddata!$C$32+Inddata!$C$34</f>
        <v>4</v>
      </c>
      <c r="K795" s="5"/>
    </row>
    <row r="796" spans="1:11" x14ac:dyDescent="0.25">
      <c r="A796">
        <v>767</v>
      </c>
      <c r="C796" s="5">
        <f t="shared" si="24"/>
        <v>6.6386666666666256</v>
      </c>
      <c r="D796" s="5">
        <f>IF(Inddata!$C$35=0,0,IF(($D$30-C796*(1/Inddata!$C$35))&lt;0,0,($D$30-C796*(1/Inddata!$C$35))))</f>
        <v>0</v>
      </c>
      <c r="E796" s="5">
        <v>0</v>
      </c>
      <c r="F796" s="5">
        <f>IF(Inddata!$C$31*Inddata!$C$35+Inddata!$C$33&gt;'Beregninger scenarie 1'!C796,0,F795+$F$27)</f>
        <v>0</v>
      </c>
      <c r="G796" s="5">
        <f t="shared" si="23"/>
        <v>8.6386666666666265</v>
      </c>
      <c r="H796" s="5">
        <f>IF(D796+E796+F796&gt;Inddata!$C$31,Inddata!$C$31,D796+E796+F796)</f>
        <v>0</v>
      </c>
      <c r="I796" s="5">
        <f>Inddata!$C$34</f>
        <v>0</v>
      </c>
      <c r="J796" s="5">
        <f>Inddata!$C$32+Inddata!$C$34</f>
        <v>4</v>
      </c>
      <c r="K796" s="5"/>
    </row>
    <row r="797" spans="1:11" x14ac:dyDescent="0.25">
      <c r="A797">
        <v>768</v>
      </c>
      <c r="C797" s="5">
        <f t="shared" si="24"/>
        <v>6.6473333333332922</v>
      </c>
      <c r="D797" s="5">
        <f>IF(Inddata!$C$35=0,0,IF(($D$30-C797*(1/Inddata!$C$35))&lt;0,0,($D$30-C797*(1/Inddata!$C$35))))</f>
        <v>0</v>
      </c>
      <c r="E797" s="5">
        <v>0</v>
      </c>
      <c r="F797" s="5">
        <f>IF(Inddata!$C$31*Inddata!$C$35+Inddata!$C$33&gt;'Beregninger scenarie 1'!C797,0,F796+$F$27)</f>
        <v>0</v>
      </c>
      <c r="G797" s="5">
        <f t="shared" si="23"/>
        <v>8.6473333333332931</v>
      </c>
      <c r="H797" s="5">
        <f>IF(D797+E797+F797&gt;Inddata!$C$31,Inddata!$C$31,D797+E797+F797)</f>
        <v>0</v>
      </c>
      <c r="I797" s="5">
        <f>Inddata!$C$34</f>
        <v>0</v>
      </c>
      <c r="J797" s="5">
        <f>Inddata!$C$32+Inddata!$C$34</f>
        <v>4</v>
      </c>
      <c r="K797" s="5"/>
    </row>
    <row r="798" spans="1:11" x14ac:dyDescent="0.25">
      <c r="A798">
        <v>769</v>
      </c>
      <c r="C798" s="5">
        <f t="shared" si="24"/>
        <v>6.6559999999999588</v>
      </c>
      <c r="D798" s="5">
        <f>IF(Inddata!$C$35=0,0,IF(($D$30-C798*(1/Inddata!$C$35))&lt;0,0,($D$30-C798*(1/Inddata!$C$35))))</f>
        <v>0</v>
      </c>
      <c r="E798" s="5">
        <v>0</v>
      </c>
      <c r="F798" s="5">
        <f>IF(Inddata!$C$31*Inddata!$C$35+Inddata!$C$33&gt;'Beregninger scenarie 1'!C798,0,F797+$F$27)</f>
        <v>0</v>
      </c>
      <c r="G798" s="5">
        <f t="shared" si="23"/>
        <v>8.6559999999999597</v>
      </c>
      <c r="H798" s="5">
        <f>IF(D798+E798+F798&gt;Inddata!$C$31,Inddata!$C$31,D798+E798+F798)</f>
        <v>0</v>
      </c>
      <c r="I798" s="5">
        <f>Inddata!$C$34</f>
        <v>0</v>
      </c>
      <c r="J798" s="5">
        <f>Inddata!$C$32+Inddata!$C$34</f>
        <v>4</v>
      </c>
      <c r="K798" s="5"/>
    </row>
    <row r="799" spans="1:11" x14ac:dyDescent="0.25">
      <c r="A799">
        <v>770</v>
      </c>
      <c r="C799" s="5">
        <f t="shared" si="24"/>
        <v>6.6646666666666254</v>
      </c>
      <c r="D799" s="5">
        <f>IF(Inddata!$C$35=0,0,IF(($D$30-C799*(1/Inddata!$C$35))&lt;0,0,($D$30-C799*(1/Inddata!$C$35))))</f>
        <v>0</v>
      </c>
      <c r="E799" s="5">
        <v>0</v>
      </c>
      <c r="F799" s="5">
        <f>IF(Inddata!$C$31*Inddata!$C$35+Inddata!$C$33&gt;'Beregninger scenarie 1'!C799,0,F798+$F$27)</f>
        <v>0</v>
      </c>
      <c r="G799" s="5">
        <f t="shared" si="23"/>
        <v>8.6646666666666263</v>
      </c>
      <c r="H799" s="5">
        <f>IF(D799+E799+F799&gt;Inddata!$C$31,Inddata!$C$31,D799+E799+F799)</f>
        <v>0</v>
      </c>
      <c r="I799" s="5">
        <f>Inddata!$C$34</f>
        <v>0</v>
      </c>
      <c r="J799" s="5">
        <f>Inddata!$C$32+Inddata!$C$34</f>
        <v>4</v>
      </c>
      <c r="K799" s="5"/>
    </row>
    <row r="800" spans="1:11" x14ac:dyDescent="0.25">
      <c r="A800">
        <v>771</v>
      </c>
      <c r="C800" s="5">
        <f t="shared" si="24"/>
        <v>6.673333333333292</v>
      </c>
      <c r="D800" s="5">
        <f>IF(Inddata!$C$35=0,0,IF(($D$30-C800*(1/Inddata!$C$35))&lt;0,0,($D$30-C800*(1/Inddata!$C$35))))</f>
        <v>0</v>
      </c>
      <c r="E800" s="5">
        <v>0</v>
      </c>
      <c r="F800" s="5">
        <f>IF(Inddata!$C$31*Inddata!$C$35+Inddata!$C$33&gt;'Beregninger scenarie 1'!C800,0,F799+$F$27)</f>
        <v>0</v>
      </c>
      <c r="G800" s="5">
        <f t="shared" ref="G800:G863" si="25">C800+2</f>
        <v>8.6733333333332929</v>
      </c>
      <c r="H800" s="5">
        <f>IF(D800+E800+F800&gt;Inddata!$C$31,Inddata!$C$31,D800+E800+F800)</f>
        <v>0</v>
      </c>
      <c r="I800" s="5">
        <f>Inddata!$C$34</f>
        <v>0</v>
      </c>
      <c r="J800" s="5">
        <f>Inddata!$C$32+Inddata!$C$34</f>
        <v>4</v>
      </c>
      <c r="K800" s="5"/>
    </row>
    <row r="801" spans="1:11" x14ac:dyDescent="0.25">
      <c r="A801">
        <v>772</v>
      </c>
      <c r="C801" s="5">
        <f t="shared" si="24"/>
        <v>6.6819999999999586</v>
      </c>
      <c r="D801" s="5">
        <f>IF(Inddata!$C$35=0,0,IF(($D$30-C801*(1/Inddata!$C$35))&lt;0,0,($D$30-C801*(1/Inddata!$C$35))))</f>
        <v>0</v>
      </c>
      <c r="E801" s="5">
        <v>0</v>
      </c>
      <c r="F801" s="5">
        <f>IF(Inddata!$C$31*Inddata!$C$35+Inddata!$C$33&gt;'Beregninger scenarie 1'!C801,0,F800+$F$27)</f>
        <v>0</v>
      </c>
      <c r="G801" s="5">
        <f t="shared" si="25"/>
        <v>8.6819999999999595</v>
      </c>
      <c r="H801" s="5">
        <f>IF(D801+E801+F801&gt;Inddata!$C$31,Inddata!$C$31,D801+E801+F801)</f>
        <v>0</v>
      </c>
      <c r="I801" s="5">
        <f>Inddata!$C$34</f>
        <v>0</v>
      </c>
      <c r="J801" s="5">
        <f>Inddata!$C$32+Inddata!$C$34</f>
        <v>4</v>
      </c>
      <c r="K801" s="5"/>
    </row>
    <row r="802" spans="1:11" x14ac:dyDescent="0.25">
      <c r="A802">
        <v>773</v>
      </c>
      <c r="C802" s="5">
        <f t="shared" si="24"/>
        <v>6.6906666666666252</v>
      </c>
      <c r="D802" s="5">
        <f>IF(Inddata!$C$35=0,0,IF(($D$30-C802*(1/Inddata!$C$35))&lt;0,0,($D$30-C802*(1/Inddata!$C$35))))</f>
        <v>0</v>
      </c>
      <c r="E802" s="5">
        <v>0</v>
      </c>
      <c r="F802" s="5">
        <f>IF(Inddata!$C$31*Inddata!$C$35+Inddata!$C$33&gt;'Beregninger scenarie 1'!C802,0,F801+$F$27)</f>
        <v>0</v>
      </c>
      <c r="G802" s="5">
        <f t="shared" si="25"/>
        <v>8.6906666666666261</v>
      </c>
      <c r="H802" s="5">
        <f>IF(D802+E802+F802&gt;Inddata!$C$31,Inddata!$C$31,D802+E802+F802)</f>
        <v>0</v>
      </c>
      <c r="I802" s="5">
        <f>Inddata!$C$34</f>
        <v>0</v>
      </c>
      <c r="J802" s="5">
        <f>Inddata!$C$32+Inddata!$C$34</f>
        <v>4</v>
      </c>
      <c r="K802" s="5"/>
    </row>
    <row r="803" spans="1:11" x14ac:dyDescent="0.25">
      <c r="A803">
        <v>774</v>
      </c>
      <c r="C803" s="5">
        <f t="shared" si="24"/>
        <v>6.6993333333332918</v>
      </c>
      <c r="D803" s="5">
        <f>IF(Inddata!$C$35=0,0,IF(($D$30-C803*(1/Inddata!$C$35))&lt;0,0,($D$30-C803*(1/Inddata!$C$35))))</f>
        <v>0</v>
      </c>
      <c r="E803" s="5">
        <v>0</v>
      </c>
      <c r="F803" s="5">
        <f>IF(Inddata!$C$31*Inddata!$C$35+Inddata!$C$33&gt;'Beregninger scenarie 1'!C803,0,F802+$F$27)</f>
        <v>0</v>
      </c>
      <c r="G803" s="5">
        <f t="shared" si="25"/>
        <v>8.6993333333332927</v>
      </c>
      <c r="H803" s="5">
        <f>IF(D803+E803+F803&gt;Inddata!$C$31,Inddata!$C$31,D803+E803+F803)</f>
        <v>0</v>
      </c>
      <c r="I803" s="5">
        <f>Inddata!$C$34</f>
        <v>0</v>
      </c>
      <c r="J803" s="5">
        <f>Inddata!$C$32+Inddata!$C$34</f>
        <v>4</v>
      </c>
      <c r="K803" s="5"/>
    </row>
    <row r="804" spans="1:11" x14ac:dyDescent="0.25">
      <c r="A804">
        <v>775</v>
      </c>
      <c r="C804" s="5">
        <f t="shared" si="24"/>
        <v>6.7079999999999584</v>
      </c>
      <c r="D804" s="5">
        <f>IF(Inddata!$C$35=0,0,IF(($D$30-C804*(1/Inddata!$C$35))&lt;0,0,($D$30-C804*(1/Inddata!$C$35))))</f>
        <v>0</v>
      </c>
      <c r="E804" s="5">
        <v>0</v>
      </c>
      <c r="F804" s="5">
        <f>IF(Inddata!$C$31*Inddata!$C$35+Inddata!$C$33&gt;'Beregninger scenarie 1'!C804,0,F803+$F$27)</f>
        <v>0</v>
      </c>
      <c r="G804" s="5">
        <f t="shared" si="25"/>
        <v>8.7079999999999593</v>
      </c>
      <c r="H804" s="5">
        <f>IF(D804+E804+F804&gt;Inddata!$C$31,Inddata!$C$31,D804+E804+F804)</f>
        <v>0</v>
      </c>
      <c r="I804" s="5">
        <f>Inddata!$C$34</f>
        <v>0</v>
      </c>
      <c r="J804" s="5">
        <f>Inddata!$C$32+Inddata!$C$34</f>
        <v>4</v>
      </c>
      <c r="K804" s="5"/>
    </row>
    <row r="805" spans="1:11" x14ac:dyDescent="0.25">
      <c r="A805">
        <v>776</v>
      </c>
      <c r="C805" s="5">
        <f t="shared" si="24"/>
        <v>6.716666666666625</v>
      </c>
      <c r="D805" s="5">
        <f>IF(Inddata!$C$35=0,0,IF(($D$30-C805*(1/Inddata!$C$35))&lt;0,0,($D$30-C805*(1/Inddata!$C$35))))</f>
        <v>0</v>
      </c>
      <c r="E805" s="5">
        <v>0</v>
      </c>
      <c r="F805" s="5">
        <f>IF(Inddata!$C$31*Inddata!$C$35+Inddata!$C$33&gt;'Beregninger scenarie 1'!C805,0,F804+$F$27)</f>
        <v>0</v>
      </c>
      <c r="G805" s="5">
        <f t="shared" si="25"/>
        <v>8.7166666666666259</v>
      </c>
      <c r="H805" s="5">
        <f>IF(D805+E805+F805&gt;Inddata!$C$31,Inddata!$C$31,D805+E805+F805)</f>
        <v>0</v>
      </c>
      <c r="I805" s="5">
        <f>Inddata!$C$34</f>
        <v>0</v>
      </c>
      <c r="J805" s="5">
        <f>Inddata!$C$32+Inddata!$C$34</f>
        <v>4</v>
      </c>
      <c r="K805" s="5"/>
    </row>
    <row r="806" spans="1:11" x14ac:dyDescent="0.25">
      <c r="A806">
        <v>777</v>
      </c>
      <c r="C806" s="5">
        <f t="shared" si="24"/>
        <v>6.7253333333332916</v>
      </c>
      <c r="D806" s="5">
        <f>IF(Inddata!$C$35=0,0,IF(($D$30-C806*(1/Inddata!$C$35))&lt;0,0,($D$30-C806*(1/Inddata!$C$35))))</f>
        <v>0</v>
      </c>
      <c r="E806" s="5">
        <v>0</v>
      </c>
      <c r="F806" s="5">
        <f>IF(Inddata!$C$31*Inddata!$C$35+Inddata!$C$33&gt;'Beregninger scenarie 1'!C806,0,F805+$F$27)</f>
        <v>0</v>
      </c>
      <c r="G806" s="5">
        <f t="shared" si="25"/>
        <v>8.7253333333332925</v>
      </c>
      <c r="H806" s="5">
        <f>IF(D806+E806+F806&gt;Inddata!$C$31,Inddata!$C$31,D806+E806+F806)</f>
        <v>0</v>
      </c>
      <c r="I806" s="5">
        <f>Inddata!$C$34</f>
        <v>0</v>
      </c>
      <c r="J806" s="5">
        <f>Inddata!$C$32+Inddata!$C$34</f>
        <v>4</v>
      </c>
      <c r="K806" s="5"/>
    </row>
    <row r="807" spans="1:11" x14ac:dyDescent="0.25">
      <c r="A807">
        <v>778</v>
      </c>
      <c r="C807" s="5">
        <f t="shared" si="24"/>
        <v>6.7339999999999582</v>
      </c>
      <c r="D807" s="5">
        <f>IF(Inddata!$C$35=0,0,IF(($D$30-C807*(1/Inddata!$C$35))&lt;0,0,($D$30-C807*(1/Inddata!$C$35))))</f>
        <v>0</v>
      </c>
      <c r="E807" s="5">
        <v>0</v>
      </c>
      <c r="F807" s="5">
        <f>IF(Inddata!$C$31*Inddata!$C$35+Inddata!$C$33&gt;'Beregninger scenarie 1'!C807,0,F806+$F$27)</f>
        <v>0</v>
      </c>
      <c r="G807" s="5">
        <f t="shared" si="25"/>
        <v>8.7339999999999591</v>
      </c>
      <c r="H807" s="5">
        <f>IF(D807+E807+F807&gt;Inddata!$C$31,Inddata!$C$31,D807+E807+F807)</f>
        <v>0</v>
      </c>
      <c r="I807" s="5">
        <f>Inddata!$C$34</f>
        <v>0</v>
      </c>
      <c r="J807" s="5">
        <f>Inddata!$C$32+Inddata!$C$34</f>
        <v>4</v>
      </c>
      <c r="K807" s="5"/>
    </row>
    <row r="808" spans="1:11" x14ac:dyDescent="0.25">
      <c r="A808">
        <v>779</v>
      </c>
      <c r="C808" s="5">
        <f t="shared" si="24"/>
        <v>6.7426666666666248</v>
      </c>
      <c r="D808" s="5">
        <f>IF(Inddata!$C$35=0,0,IF(($D$30-C808*(1/Inddata!$C$35))&lt;0,0,($D$30-C808*(1/Inddata!$C$35))))</f>
        <v>0</v>
      </c>
      <c r="E808" s="5">
        <v>0</v>
      </c>
      <c r="F808" s="5">
        <f>IF(Inddata!$C$31*Inddata!$C$35+Inddata!$C$33&gt;'Beregninger scenarie 1'!C808,0,F807+$F$27)</f>
        <v>0</v>
      </c>
      <c r="G808" s="5">
        <f t="shared" si="25"/>
        <v>8.7426666666666257</v>
      </c>
      <c r="H808" s="5">
        <f>IF(D808+E808+F808&gt;Inddata!$C$31,Inddata!$C$31,D808+E808+F808)</f>
        <v>0</v>
      </c>
      <c r="I808" s="5">
        <f>Inddata!$C$34</f>
        <v>0</v>
      </c>
      <c r="J808" s="5">
        <f>Inddata!$C$32+Inddata!$C$34</f>
        <v>4</v>
      </c>
      <c r="K808" s="5"/>
    </row>
    <row r="809" spans="1:11" x14ac:dyDescent="0.25">
      <c r="A809">
        <v>780</v>
      </c>
      <c r="C809" s="5">
        <f t="shared" si="24"/>
        <v>6.7513333333332914</v>
      </c>
      <c r="D809" s="5">
        <f>IF(Inddata!$C$35=0,0,IF(($D$30-C809*(1/Inddata!$C$35))&lt;0,0,($D$30-C809*(1/Inddata!$C$35))))</f>
        <v>0</v>
      </c>
      <c r="E809" s="5">
        <v>0</v>
      </c>
      <c r="F809" s="5">
        <f>IF(Inddata!$C$31*Inddata!$C$35+Inddata!$C$33&gt;'Beregninger scenarie 1'!C809,0,F808+$F$27)</f>
        <v>0</v>
      </c>
      <c r="G809" s="5">
        <f t="shared" si="25"/>
        <v>8.7513333333332923</v>
      </c>
      <c r="H809" s="5">
        <f>IF(D809+E809+F809&gt;Inddata!$C$31,Inddata!$C$31,D809+E809+F809)</f>
        <v>0</v>
      </c>
      <c r="I809" s="5">
        <f>Inddata!$C$34</f>
        <v>0</v>
      </c>
      <c r="J809" s="5">
        <f>Inddata!$C$32+Inddata!$C$34</f>
        <v>4</v>
      </c>
      <c r="K809" s="5"/>
    </row>
    <row r="810" spans="1:11" x14ac:dyDescent="0.25">
      <c r="A810">
        <v>781</v>
      </c>
      <c r="C810" s="5">
        <f t="shared" si="24"/>
        <v>6.759999999999958</v>
      </c>
      <c r="D810" s="5">
        <f>IF(Inddata!$C$35=0,0,IF(($D$30-C810*(1/Inddata!$C$35))&lt;0,0,($D$30-C810*(1/Inddata!$C$35))))</f>
        <v>0</v>
      </c>
      <c r="E810" s="5">
        <v>0</v>
      </c>
      <c r="F810" s="5">
        <f>IF(Inddata!$C$31*Inddata!$C$35+Inddata!$C$33&gt;'Beregninger scenarie 1'!C810,0,F809+$F$27)</f>
        <v>0</v>
      </c>
      <c r="G810" s="5">
        <f t="shared" si="25"/>
        <v>8.7599999999999589</v>
      </c>
      <c r="H810" s="5">
        <f>IF(D810+E810+F810&gt;Inddata!$C$31,Inddata!$C$31,D810+E810+F810)</f>
        <v>0</v>
      </c>
      <c r="I810" s="5">
        <f>Inddata!$C$34</f>
        <v>0</v>
      </c>
      <c r="J810" s="5">
        <f>Inddata!$C$32+Inddata!$C$34</f>
        <v>4</v>
      </c>
      <c r="K810" s="5"/>
    </row>
    <row r="811" spans="1:11" x14ac:dyDescent="0.25">
      <c r="A811">
        <v>782</v>
      </c>
      <c r="C811" s="5">
        <f t="shared" si="24"/>
        <v>6.7686666666666246</v>
      </c>
      <c r="D811" s="5">
        <f>IF(Inddata!$C$35=0,0,IF(($D$30-C811*(1/Inddata!$C$35))&lt;0,0,($D$30-C811*(1/Inddata!$C$35))))</f>
        <v>0</v>
      </c>
      <c r="E811" s="5">
        <v>0</v>
      </c>
      <c r="F811" s="5">
        <f>IF(Inddata!$C$31*Inddata!$C$35+Inddata!$C$33&gt;'Beregninger scenarie 1'!C811,0,F810+$F$27)</f>
        <v>0</v>
      </c>
      <c r="G811" s="5">
        <f t="shared" si="25"/>
        <v>8.7686666666666255</v>
      </c>
      <c r="H811" s="5">
        <f>IF(D811+E811+F811&gt;Inddata!$C$31,Inddata!$C$31,D811+E811+F811)</f>
        <v>0</v>
      </c>
      <c r="I811" s="5">
        <f>Inddata!$C$34</f>
        <v>0</v>
      </c>
      <c r="J811" s="5">
        <f>Inddata!$C$32+Inddata!$C$34</f>
        <v>4</v>
      </c>
      <c r="K811" s="5"/>
    </row>
    <row r="812" spans="1:11" x14ac:dyDescent="0.25">
      <c r="A812">
        <v>783</v>
      </c>
      <c r="C812" s="5">
        <f t="shared" si="24"/>
        <v>6.7773333333332912</v>
      </c>
      <c r="D812" s="5">
        <f>IF(Inddata!$C$35=0,0,IF(($D$30-C812*(1/Inddata!$C$35))&lt;0,0,($D$30-C812*(1/Inddata!$C$35))))</f>
        <v>0</v>
      </c>
      <c r="E812" s="5">
        <v>0</v>
      </c>
      <c r="F812" s="5">
        <f>IF(Inddata!$C$31*Inddata!$C$35+Inddata!$C$33&gt;'Beregninger scenarie 1'!C812,0,F811+$F$27)</f>
        <v>0</v>
      </c>
      <c r="G812" s="5">
        <f t="shared" si="25"/>
        <v>8.7773333333332921</v>
      </c>
      <c r="H812" s="5">
        <f>IF(D812+E812+F812&gt;Inddata!$C$31,Inddata!$C$31,D812+E812+F812)</f>
        <v>0</v>
      </c>
      <c r="I812" s="5">
        <f>Inddata!$C$34</f>
        <v>0</v>
      </c>
      <c r="J812" s="5">
        <f>Inddata!$C$32+Inddata!$C$34</f>
        <v>4</v>
      </c>
      <c r="K812" s="5"/>
    </row>
    <row r="813" spans="1:11" x14ac:dyDescent="0.25">
      <c r="A813">
        <v>784</v>
      </c>
      <c r="C813" s="5">
        <f t="shared" si="24"/>
        <v>6.7859999999999578</v>
      </c>
      <c r="D813" s="5">
        <f>IF(Inddata!$C$35=0,0,IF(($D$30-C813*(1/Inddata!$C$35))&lt;0,0,($D$30-C813*(1/Inddata!$C$35))))</f>
        <v>0</v>
      </c>
      <c r="E813" s="5">
        <v>0</v>
      </c>
      <c r="F813" s="5">
        <f>IF(Inddata!$C$31*Inddata!$C$35+Inddata!$C$33&gt;'Beregninger scenarie 1'!C813,0,F812+$F$27)</f>
        <v>0</v>
      </c>
      <c r="G813" s="5">
        <f t="shared" si="25"/>
        <v>8.7859999999999587</v>
      </c>
      <c r="H813" s="5">
        <f>IF(D813+E813+F813&gt;Inddata!$C$31,Inddata!$C$31,D813+E813+F813)</f>
        <v>0</v>
      </c>
      <c r="I813" s="5">
        <f>Inddata!$C$34</f>
        <v>0</v>
      </c>
      <c r="J813" s="5">
        <f>Inddata!$C$32+Inddata!$C$34</f>
        <v>4</v>
      </c>
      <c r="K813" s="5"/>
    </row>
    <row r="814" spans="1:11" x14ac:dyDescent="0.25">
      <c r="A814">
        <v>785</v>
      </c>
      <c r="C814" s="5">
        <f t="shared" si="24"/>
        <v>6.7946666666666244</v>
      </c>
      <c r="D814" s="5">
        <f>IF(Inddata!$C$35=0,0,IF(($D$30-C814*(1/Inddata!$C$35))&lt;0,0,($D$30-C814*(1/Inddata!$C$35))))</f>
        <v>0</v>
      </c>
      <c r="E814" s="5">
        <v>0</v>
      </c>
      <c r="F814" s="5">
        <f>IF(Inddata!$C$31*Inddata!$C$35+Inddata!$C$33&gt;'Beregninger scenarie 1'!C814,0,F813+$F$27)</f>
        <v>0</v>
      </c>
      <c r="G814" s="5">
        <f t="shared" si="25"/>
        <v>8.7946666666666253</v>
      </c>
      <c r="H814" s="5">
        <f>IF(D814+E814+F814&gt;Inddata!$C$31,Inddata!$C$31,D814+E814+F814)</f>
        <v>0</v>
      </c>
      <c r="I814" s="5">
        <f>Inddata!$C$34</f>
        <v>0</v>
      </c>
      <c r="J814" s="5">
        <f>Inddata!$C$32+Inddata!$C$34</f>
        <v>4</v>
      </c>
      <c r="K814" s="5"/>
    </row>
    <row r="815" spans="1:11" x14ac:dyDescent="0.25">
      <c r="A815">
        <v>786</v>
      </c>
      <c r="C815" s="5">
        <f t="shared" si="24"/>
        <v>6.803333333333291</v>
      </c>
      <c r="D815" s="5">
        <f>IF(Inddata!$C$35=0,0,IF(($D$30-C815*(1/Inddata!$C$35))&lt;0,0,($D$30-C815*(1/Inddata!$C$35))))</f>
        <v>0</v>
      </c>
      <c r="E815" s="5">
        <v>0</v>
      </c>
      <c r="F815" s="5">
        <f>IF(Inddata!$C$31*Inddata!$C$35+Inddata!$C$33&gt;'Beregninger scenarie 1'!C815,0,F814+$F$27)</f>
        <v>0</v>
      </c>
      <c r="G815" s="5">
        <f t="shared" si="25"/>
        <v>8.8033333333332919</v>
      </c>
      <c r="H815" s="5">
        <f>IF(D815+E815+F815&gt;Inddata!$C$31,Inddata!$C$31,D815+E815+F815)</f>
        <v>0</v>
      </c>
      <c r="I815" s="5">
        <f>Inddata!$C$34</f>
        <v>0</v>
      </c>
      <c r="J815" s="5">
        <f>Inddata!$C$32+Inddata!$C$34</f>
        <v>4</v>
      </c>
      <c r="K815" s="5"/>
    </row>
    <row r="816" spans="1:11" x14ac:dyDescent="0.25">
      <c r="A816">
        <v>787</v>
      </c>
      <c r="C816" s="5">
        <f t="shared" si="24"/>
        <v>6.8119999999999576</v>
      </c>
      <c r="D816" s="5">
        <f>IF(Inddata!$C$35=0,0,IF(($D$30-C816*(1/Inddata!$C$35))&lt;0,0,($D$30-C816*(1/Inddata!$C$35))))</f>
        <v>0</v>
      </c>
      <c r="E816" s="5">
        <v>0</v>
      </c>
      <c r="F816" s="5">
        <f>IF(Inddata!$C$31*Inddata!$C$35+Inddata!$C$33&gt;'Beregninger scenarie 1'!C816,0,F815+$F$27)</f>
        <v>0</v>
      </c>
      <c r="G816" s="5">
        <f t="shared" si="25"/>
        <v>8.8119999999999585</v>
      </c>
      <c r="H816" s="5">
        <f>IF(D816+E816+F816&gt;Inddata!$C$31,Inddata!$C$31,D816+E816+F816)</f>
        <v>0</v>
      </c>
      <c r="I816" s="5">
        <f>Inddata!$C$34</f>
        <v>0</v>
      </c>
      <c r="J816" s="5">
        <f>Inddata!$C$32+Inddata!$C$34</f>
        <v>4</v>
      </c>
      <c r="K816" s="5"/>
    </row>
    <row r="817" spans="1:11" x14ac:dyDescent="0.25">
      <c r="A817">
        <v>788</v>
      </c>
      <c r="C817" s="5">
        <f t="shared" si="24"/>
        <v>6.8206666666666242</v>
      </c>
      <c r="D817" s="5">
        <f>IF(Inddata!$C$35=0,0,IF(($D$30-C817*(1/Inddata!$C$35))&lt;0,0,($D$30-C817*(1/Inddata!$C$35))))</f>
        <v>0</v>
      </c>
      <c r="E817" s="5">
        <v>0</v>
      </c>
      <c r="F817" s="5">
        <f>IF(Inddata!$C$31*Inddata!$C$35+Inddata!$C$33&gt;'Beregninger scenarie 1'!C817,0,F816+$F$27)</f>
        <v>0</v>
      </c>
      <c r="G817" s="5">
        <f t="shared" si="25"/>
        <v>8.8206666666666251</v>
      </c>
      <c r="H817" s="5">
        <f>IF(D817+E817+F817&gt;Inddata!$C$31,Inddata!$C$31,D817+E817+F817)</f>
        <v>0</v>
      </c>
      <c r="I817" s="5">
        <f>Inddata!$C$34</f>
        <v>0</v>
      </c>
      <c r="J817" s="5">
        <f>Inddata!$C$32+Inddata!$C$34</f>
        <v>4</v>
      </c>
      <c r="K817" s="5"/>
    </row>
    <row r="818" spans="1:11" x14ac:dyDescent="0.25">
      <c r="A818">
        <v>789</v>
      </c>
      <c r="C818" s="5">
        <f t="shared" si="24"/>
        <v>6.8293333333332908</v>
      </c>
      <c r="D818" s="5">
        <f>IF(Inddata!$C$35=0,0,IF(($D$30-C818*(1/Inddata!$C$35))&lt;0,0,($D$30-C818*(1/Inddata!$C$35))))</f>
        <v>0</v>
      </c>
      <c r="E818" s="5">
        <v>0</v>
      </c>
      <c r="F818" s="5">
        <f>IF(Inddata!$C$31*Inddata!$C$35+Inddata!$C$33&gt;'Beregninger scenarie 1'!C818,0,F817+$F$27)</f>
        <v>0</v>
      </c>
      <c r="G818" s="5">
        <f t="shared" si="25"/>
        <v>8.8293333333332917</v>
      </c>
      <c r="H818" s="5">
        <f>IF(D818+E818+F818&gt;Inddata!$C$31,Inddata!$C$31,D818+E818+F818)</f>
        <v>0</v>
      </c>
      <c r="I818" s="5">
        <f>Inddata!$C$34</f>
        <v>0</v>
      </c>
      <c r="J818" s="5">
        <f>Inddata!$C$32+Inddata!$C$34</f>
        <v>4</v>
      </c>
      <c r="K818" s="5"/>
    </row>
    <row r="819" spans="1:11" x14ac:dyDescent="0.25">
      <c r="A819">
        <v>790</v>
      </c>
      <c r="C819" s="5">
        <f t="shared" si="24"/>
        <v>6.8379999999999574</v>
      </c>
      <c r="D819" s="5">
        <f>IF(Inddata!$C$35=0,0,IF(($D$30-C819*(1/Inddata!$C$35))&lt;0,0,($D$30-C819*(1/Inddata!$C$35))))</f>
        <v>0</v>
      </c>
      <c r="E819" s="5">
        <v>0</v>
      </c>
      <c r="F819" s="5">
        <f>IF(Inddata!$C$31*Inddata!$C$35+Inddata!$C$33&gt;'Beregninger scenarie 1'!C819,0,F818+$F$27)</f>
        <v>0</v>
      </c>
      <c r="G819" s="5">
        <f t="shared" si="25"/>
        <v>8.8379999999999583</v>
      </c>
      <c r="H819" s="5">
        <f>IF(D819+E819+F819&gt;Inddata!$C$31,Inddata!$C$31,D819+E819+F819)</f>
        <v>0</v>
      </c>
      <c r="I819" s="5">
        <f>Inddata!$C$34</f>
        <v>0</v>
      </c>
      <c r="J819" s="5">
        <f>Inddata!$C$32+Inddata!$C$34</f>
        <v>4</v>
      </c>
      <c r="K819" s="5"/>
    </row>
    <row r="820" spans="1:11" x14ac:dyDescent="0.25">
      <c r="A820">
        <v>791</v>
      </c>
      <c r="C820" s="5">
        <f t="shared" si="24"/>
        <v>6.846666666666624</v>
      </c>
      <c r="D820" s="5">
        <f>IF(Inddata!$C$35=0,0,IF(($D$30-C820*(1/Inddata!$C$35))&lt;0,0,($D$30-C820*(1/Inddata!$C$35))))</f>
        <v>0</v>
      </c>
      <c r="E820" s="5">
        <v>0</v>
      </c>
      <c r="F820" s="5">
        <f>IF(Inddata!$C$31*Inddata!$C$35+Inddata!$C$33&gt;'Beregninger scenarie 1'!C820,0,F819+$F$27)</f>
        <v>0</v>
      </c>
      <c r="G820" s="5">
        <f t="shared" si="25"/>
        <v>8.8466666666666249</v>
      </c>
      <c r="H820" s="5">
        <f>IF(D820+E820+F820&gt;Inddata!$C$31,Inddata!$C$31,D820+E820+F820)</f>
        <v>0</v>
      </c>
      <c r="I820" s="5">
        <f>Inddata!$C$34</f>
        <v>0</v>
      </c>
      <c r="J820" s="5">
        <f>Inddata!$C$32+Inddata!$C$34</f>
        <v>4</v>
      </c>
      <c r="K820" s="5"/>
    </row>
    <row r="821" spans="1:11" x14ac:dyDescent="0.25">
      <c r="A821">
        <v>792</v>
      </c>
      <c r="C821" s="5">
        <f t="shared" ref="C821:C884" si="26">C820+$C$27</f>
        <v>6.8553333333332906</v>
      </c>
      <c r="D821" s="5">
        <f>IF(Inddata!$C$35=0,0,IF(($D$30-C821*(1/Inddata!$C$35))&lt;0,0,($D$30-C821*(1/Inddata!$C$35))))</f>
        <v>0</v>
      </c>
      <c r="E821" s="5">
        <v>0</v>
      </c>
      <c r="F821" s="5">
        <f>IF(Inddata!$C$31*Inddata!$C$35+Inddata!$C$33&gt;'Beregninger scenarie 1'!C821,0,F820+$F$27)</f>
        <v>0</v>
      </c>
      <c r="G821" s="5">
        <f t="shared" si="25"/>
        <v>8.8553333333332915</v>
      </c>
      <c r="H821" s="5">
        <f>IF(D821+E821+F821&gt;Inddata!$C$31,Inddata!$C$31,D821+E821+F821)</f>
        <v>0</v>
      </c>
      <c r="I821" s="5">
        <f>Inddata!$C$34</f>
        <v>0</v>
      </c>
      <c r="J821" s="5">
        <f>Inddata!$C$32+Inddata!$C$34</f>
        <v>4</v>
      </c>
      <c r="K821" s="5"/>
    </row>
    <row r="822" spans="1:11" x14ac:dyDescent="0.25">
      <c r="A822">
        <v>793</v>
      </c>
      <c r="C822" s="5">
        <f t="shared" si="26"/>
        <v>6.8639999999999572</v>
      </c>
      <c r="D822" s="5">
        <f>IF(Inddata!$C$35=0,0,IF(($D$30-C822*(1/Inddata!$C$35))&lt;0,0,($D$30-C822*(1/Inddata!$C$35))))</f>
        <v>0</v>
      </c>
      <c r="E822" s="5">
        <v>0</v>
      </c>
      <c r="F822" s="5">
        <f>IF(Inddata!$C$31*Inddata!$C$35+Inddata!$C$33&gt;'Beregninger scenarie 1'!C822,0,F821+$F$27)</f>
        <v>0</v>
      </c>
      <c r="G822" s="5">
        <f t="shared" si="25"/>
        <v>8.8639999999999581</v>
      </c>
      <c r="H822" s="5">
        <f>IF(D822+E822+F822&gt;Inddata!$C$31,Inddata!$C$31,D822+E822+F822)</f>
        <v>0</v>
      </c>
      <c r="I822" s="5">
        <f>Inddata!$C$34</f>
        <v>0</v>
      </c>
      <c r="J822" s="5">
        <f>Inddata!$C$32+Inddata!$C$34</f>
        <v>4</v>
      </c>
      <c r="K822" s="5"/>
    </row>
    <row r="823" spans="1:11" x14ac:dyDescent="0.25">
      <c r="A823">
        <v>794</v>
      </c>
      <c r="C823" s="5">
        <f t="shared" si="26"/>
        <v>6.8726666666666238</v>
      </c>
      <c r="D823" s="5">
        <f>IF(Inddata!$C$35=0,0,IF(($D$30-C823*(1/Inddata!$C$35))&lt;0,0,($D$30-C823*(1/Inddata!$C$35))))</f>
        <v>0</v>
      </c>
      <c r="E823" s="5">
        <v>0</v>
      </c>
      <c r="F823" s="5">
        <f>IF(Inddata!$C$31*Inddata!$C$35+Inddata!$C$33&gt;'Beregninger scenarie 1'!C823,0,F822+$F$27)</f>
        <v>0</v>
      </c>
      <c r="G823" s="5">
        <f t="shared" si="25"/>
        <v>8.8726666666666247</v>
      </c>
      <c r="H823" s="5">
        <f>IF(D823+E823+F823&gt;Inddata!$C$31,Inddata!$C$31,D823+E823+F823)</f>
        <v>0</v>
      </c>
      <c r="I823" s="5">
        <f>Inddata!$C$34</f>
        <v>0</v>
      </c>
      <c r="J823" s="5">
        <f>Inddata!$C$32+Inddata!$C$34</f>
        <v>4</v>
      </c>
      <c r="K823" s="5"/>
    </row>
    <row r="824" spans="1:11" x14ac:dyDescent="0.25">
      <c r="A824">
        <v>795</v>
      </c>
      <c r="C824" s="5">
        <f t="shared" si="26"/>
        <v>6.8813333333332904</v>
      </c>
      <c r="D824" s="5">
        <f>IF(Inddata!$C$35=0,0,IF(($D$30-C824*(1/Inddata!$C$35))&lt;0,0,($D$30-C824*(1/Inddata!$C$35))))</f>
        <v>0</v>
      </c>
      <c r="E824" s="5">
        <v>0</v>
      </c>
      <c r="F824" s="5">
        <f>IF(Inddata!$C$31*Inddata!$C$35+Inddata!$C$33&gt;'Beregninger scenarie 1'!C824,0,F823+$F$27)</f>
        <v>0</v>
      </c>
      <c r="G824" s="5">
        <f t="shared" si="25"/>
        <v>8.8813333333332913</v>
      </c>
      <c r="H824" s="5">
        <f>IF(D824+E824+F824&gt;Inddata!$C$31,Inddata!$C$31,D824+E824+F824)</f>
        <v>0</v>
      </c>
      <c r="I824" s="5">
        <f>Inddata!$C$34</f>
        <v>0</v>
      </c>
      <c r="J824" s="5">
        <f>Inddata!$C$32+Inddata!$C$34</f>
        <v>4</v>
      </c>
      <c r="K824" s="5"/>
    </row>
    <row r="825" spans="1:11" x14ac:dyDescent="0.25">
      <c r="A825">
        <v>796</v>
      </c>
      <c r="C825" s="5">
        <f t="shared" si="26"/>
        <v>6.889999999999957</v>
      </c>
      <c r="D825" s="5">
        <f>IF(Inddata!$C$35=0,0,IF(($D$30-C825*(1/Inddata!$C$35))&lt;0,0,($D$30-C825*(1/Inddata!$C$35))))</f>
        <v>0</v>
      </c>
      <c r="E825" s="5">
        <v>0</v>
      </c>
      <c r="F825" s="5">
        <f>IF(Inddata!$C$31*Inddata!$C$35+Inddata!$C$33&gt;'Beregninger scenarie 1'!C825,0,F824+$F$27)</f>
        <v>0</v>
      </c>
      <c r="G825" s="5">
        <f t="shared" si="25"/>
        <v>8.8899999999999579</v>
      </c>
      <c r="H825" s="5">
        <f>IF(D825+E825+F825&gt;Inddata!$C$31,Inddata!$C$31,D825+E825+F825)</f>
        <v>0</v>
      </c>
      <c r="I825" s="5">
        <f>Inddata!$C$34</f>
        <v>0</v>
      </c>
      <c r="J825" s="5">
        <f>Inddata!$C$32+Inddata!$C$34</f>
        <v>4</v>
      </c>
      <c r="K825" s="5"/>
    </row>
    <row r="826" spans="1:11" x14ac:dyDescent="0.25">
      <c r="A826">
        <v>797</v>
      </c>
      <c r="C826" s="5">
        <f t="shared" si="26"/>
        <v>6.8986666666666236</v>
      </c>
      <c r="D826" s="5">
        <f>IF(Inddata!$C$35=0,0,IF(($D$30-C826*(1/Inddata!$C$35))&lt;0,0,($D$30-C826*(1/Inddata!$C$35))))</f>
        <v>0</v>
      </c>
      <c r="E826" s="5">
        <v>0</v>
      </c>
      <c r="F826" s="5">
        <f>IF(Inddata!$C$31*Inddata!$C$35+Inddata!$C$33&gt;'Beregninger scenarie 1'!C826,0,F825+$F$27)</f>
        <v>0</v>
      </c>
      <c r="G826" s="5">
        <f t="shared" si="25"/>
        <v>8.8986666666666245</v>
      </c>
      <c r="H826" s="5">
        <f>IF(D826+E826+F826&gt;Inddata!$C$31,Inddata!$C$31,D826+E826+F826)</f>
        <v>0</v>
      </c>
      <c r="I826" s="5">
        <f>Inddata!$C$34</f>
        <v>0</v>
      </c>
      <c r="J826" s="5">
        <f>Inddata!$C$32+Inddata!$C$34</f>
        <v>4</v>
      </c>
      <c r="K826" s="5"/>
    </row>
    <row r="827" spans="1:11" x14ac:dyDescent="0.25">
      <c r="A827">
        <v>798</v>
      </c>
      <c r="C827" s="5">
        <f t="shared" si="26"/>
        <v>6.9073333333332902</v>
      </c>
      <c r="D827" s="5">
        <f>IF(Inddata!$C$35=0,0,IF(($D$30-C827*(1/Inddata!$C$35))&lt;0,0,($D$30-C827*(1/Inddata!$C$35))))</f>
        <v>0</v>
      </c>
      <c r="E827" s="5">
        <v>0</v>
      </c>
      <c r="F827" s="5">
        <f>IF(Inddata!$C$31*Inddata!$C$35+Inddata!$C$33&gt;'Beregninger scenarie 1'!C827,0,F826+$F$27)</f>
        <v>0</v>
      </c>
      <c r="G827" s="5">
        <f t="shared" si="25"/>
        <v>8.9073333333332911</v>
      </c>
      <c r="H827" s="5">
        <f>IF(D827+E827+F827&gt;Inddata!$C$31,Inddata!$C$31,D827+E827+F827)</f>
        <v>0</v>
      </c>
      <c r="I827" s="5">
        <f>Inddata!$C$34</f>
        <v>0</v>
      </c>
      <c r="J827" s="5">
        <f>Inddata!$C$32+Inddata!$C$34</f>
        <v>4</v>
      </c>
      <c r="K827" s="5"/>
    </row>
    <row r="828" spans="1:11" x14ac:dyDescent="0.25">
      <c r="A828">
        <v>799</v>
      </c>
      <c r="C828" s="5">
        <f t="shared" si="26"/>
        <v>6.9159999999999568</v>
      </c>
      <c r="D828" s="5">
        <f>IF(Inddata!$C$35=0,0,IF(($D$30-C828*(1/Inddata!$C$35))&lt;0,0,($D$30-C828*(1/Inddata!$C$35))))</f>
        <v>0</v>
      </c>
      <c r="E828" s="5">
        <v>0</v>
      </c>
      <c r="F828" s="5">
        <f>IF(Inddata!$C$31*Inddata!$C$35+Inddata!$C$33&gt;'Beregninger scenarie 1'!C828,0,F827+$F$27)</f>
        <v>0</v>
      </c>
      <c r="G828" s="5">
        <f t="shared" si="25"/>
        <v>8.9159999999999577</v>
      </c>
      <c r="H828" s="5">
        <f>IF(D828+E828+F828&gt;Inddata!$C$31,Inddata!$C$31,D828+E828+F828)</f>
        <v>0</v>
      </c>
      <c r="I828" s="5">
        <f>Inddata!$C$34</f>
        <v>0</v>
      </c>
      <c r="J828" s="5">
        <f>Inddata!$C$32+Inddata!$C$34</f>
        <v>4</v>
      </c>
      <c r="K828" s="5"/>
    </row>
    <row r="829" spans="1:11" x14ac:dyDescent="0.25">
      <c r="A829">
        <v>800</v>
      </c>
      <c r="C829" s="5">
        <f t="shared" si="26"/>
        <v>6.9246666666666234</v>
      </c>
      <c r="D829" s="5">
        <f>IF(Inddata!$C$35=0,0,IF(($D$30-C829*(1/Inddata!$C$35))&lt;0,0,($D$30-C829*(1/Inddata!$C$35))))</f>
        <v>0</v>
      </c>
      <c r="E829" s="5">
        <v>0</v>
      </c>
      <c r="F829" s="5">
        <f>IF(Inddata!$C$31*Inddata!$C$35+Inddata!$C$33&gt;'Beregninger scenarie 1'!C829,0,F828+$F$27)</f>
        <v>0</v>
      </c>
      <c r="G829" s="5">
        <f t="shared" si="25"/>
        <v>8.9246666666666243</v>
      </c>
      <c r="H829" s="5">
        <f>IF(D829+E829+F829&gt;Inddata!$C$31,Inddata!$C$31,D829+E829+F829)</f>
        <v>0</v>
      </c>
      <c r="I829" s="5">
        <f>Inddata!$C$34</f>
        <v>0</v>
      </c>
      <c r="J829" s="5">
        <f>Inddata!$C$32+Inddata!$C$34</f>
        <v>4</v>
      </c>
      <c r="K829" s="5"/>
    </row>
    <row r="830" spans="1:11" x14ac:dyDescent="0.25">
      <c r="A830">
        <v>801</v>
      </c>
      <c r="C830" s="5">
        <f t="shared" si="26"/>
        <v>6.93333333333329</v>
      </c>
      <c r="D830" s="5">
        <f>IF(Inddata!$C$35=0,0,IF(($D$30-C830*(1/Inddata!$C$35))&lt;0,0,($D$30-C830*(1/Inddata!$C$35))))</f>
        <v>0</v>
      </c>
      <c r="E830" s="5">
        <v>0</v>
      </c>
      <c r="F830" s="5">
        <f>IF(Inddata!$C$31*Inddata!$C$35+Inddata!$C$33&gt;'Beregninger scenarie 1'!C830,0,F829+$F$27)</f>
        <v>0</v>
      </c>
      <c r="G830" s="5">
        <f t="shared" si="25"/>
        <v>8.9333333333332909</v>
      </c>
      <c r="H830" s="5">
        <f>IF(D830+E830+F830&gt;Inddata!$C$31,Inddata!$C$31,D830+E830+F830)</f>
        <v>0</v>
      </c>
      <c r="I830" s="5">
        <f>Inddata!$C$34</f>
        <v>0</v>
      </c>
      <c r="J830" s="5">
        <f>Inddata!$C$32+Inddata!$C$34</f>
        <v>4</v>
      </c>
      <c r="K830" s="5"/>
    </row>
    <row r="831" spans="1:11" x14ac:dyDescent="0.25">
      <c r="A831">
        <v>802</v>
      </c>
      <c r="C831" s="5">
        <f t="shared" si="26"/>
        <v>6.9419999999999566</v>
      </c>
      <c r="D831" s="5">
        <f>IF(Inddata!$C$35=0,0,IF(($D$30-C831*(1/Inddata!$C$35))&lt;0,0,($D$30-C831*(1/Inddata!$C$35))))</f>
        <v>0</v>
      </c>
      <c r="E831" s="5">
        <v>0</v>
      </c>
      <c r="F831" s="5">
        <f>IF(Inddata!$C$31*Inddata!$C$35+Inddata!$C$33&gt;'Beregninger scenarie 1'!C831,0,F830+$F$27)</f>
        <v>0</v>
      </c>
      <c r="G831" s="5">
        <f t="shared" si="25"/>
        <v>8.9419999999999575</v>
      </c>
      <c r="H831" s="5">
        <f>IF(D831+E831+F831&gt;Inddata!$C$31,Inddata!$C$31,D831+E831+F831)</f>
        <v>0</v>
      </c>
      <c r="I831" s="5">
        <f>Inddata!$C$34</f>
        <v>0</v>
      </c>
      <c r="J831" s="5">
        <f>Inddata!$C$32+Inddata!$C$34</f>
        <v>4</v>
      </c>
      <c r="K831" s="5"/>
    </row>
    <row r="832" spans="1:11" x14ac:dyDescent="0.25">
      <c r="A832">
        <v>803</v>
      </c>
      <c r="C832" s="5">
        <f t="shared" si="26"/>
        <v>6.9506666666666233</v>
      </c>
      <c r="D832" s="5">
        <f>IF(Inddata!$C$35=0,0,IF(($D$30-C832*(1/Inddata!$C$35))&lt;0,0,($D$30-C832*(1/Inddata!$C$35))))</f>
        <v>0</v>
      </c>
      <c r="E832" s="5">
        <v>0</v>
      </c>
      <c r="F832" s="5">
        <f>IF(Inddata!$C$31*Inddata!$C$35+Inddata!$C$33&gt;'Beregninger scenarie 1'!C832,0,F831+$F$27)</f>
        <v>0</v>
      </c>
      <c r="G832" s="5">
        <f t="shared" si="25"/>
        <v>8.9506666666666241</v>
      </c>
      <c r="H832" s="5">
        <f>IF(D832+E832+F832&gt;Inddata!$C$31,Inddata!$C$31,D832+E832+F832)</f>
        <v>0</v>
      </c>
      <c r="I832" s="5">
        <f>Inddata!$C$34</f>
        <v>0</v>
      </c>
      <c r="J832" s="5">
        <f>Inddata!$C$32+Inddata!$C$34</f>
        <v>4</v>
      </c>
      <c r="K832" s="5"/>
    </row>
    <row r="833" spans="1:11" x14ac:dyDescent="0.25">
      <c r="A833">
        <v>804</v>
      </c>
      <c r="C833" s="5">
        <f t="shared" si="26"/>
        <v>6.9593333333332899</v>
      </c>
      <c r="D833" s="5">
        <f>IF(Inddata!$C$35=0,0,IF(($D$30-C833*(1/Inddata!$C$35))&lt;0,0,($D$30-C833*(1/Inddata!$C$35))))</f>
        <v>0</v>
      </c>
      <c r="E833" s="5">
        <v>0</v>
      </c>
      <c r="F833" s="5">
        <f>IF(Inddata!$C$31*Inddata!$C$35+Inddata!$C$33&gt;'Beregninger scenarie 1'!C833,0,F832+$F$27)</f>
        <v>0</v>
      </c>
      <c r="G833" s="5">
        <f t="shared" si="25"/>
        <v>8.9593333333332907</v>
      </c>
      <c r="H833" s="5">
        <f>IF(D833+E833+F833&gt;Inddata!$C$31,Inddata!$C$31,D833+E833+F833)</f>
        <v>0</v>
      </c>
      <c r="I833" s="5">
        <f>Inddata!$C$34</f>
        <v>0</v>
      </c>
      <c r="J833" s="5">
        <f>Inddata!$C$32+Inddata!$C$34</f>
        <v>4</v>
      </c>
      <c r="K833" s="5"/>
    </row>
    <row r="834" spans="1:11" x14ac:dyDescent="0.25">
      <c r="A834">
        <v>805</v>
      </c>
      <c r="C834" s="5">
        <f t="shared" si="26"/>
        <v>6.9679999999999565</v>
      </c>
      <c r="D834" s="5">
        <f>IF(Inddata!$C$35=0,0,IF(($D$30-C834*(1/Inddata!$C$35))&lt;0,0,($D$30-C834*(1/Inddata!$C$35))))</f>
        <v>0</v>
      </c>
      <c r="E834" s="5">
        <v>0</v>
      </c>
      <c r="F834" s="5">
        <f>IF(Inddata!$C$31*Inddata!$C$35+Inddata!$C$33&gt;'Beregninger scenarie 1'!C834,0,F833+$F$27)</f>
        <v>0</v>
      </c>
      <c r="G834" s="5">
        <f t="shared" si="25"/>
        <v>8.9679999999999573</v>
      </c>
      <c r="H834" s="5">
        <f>IF(D834+E834+F834&gt;Inddata!$C$31,Inddata!$C$31,D834+E834+F834)</f>
        <v>0</v>
      </c>
      <c r="I834" s="5">
        <f>Inddata!$C$34</f>
        <v>0</v>
      </c>
      <c r="J834" s="5">
        <f>Inddata!$C$32+Inddata!$C$34</f>
        <v>4</v>
      </c>
      <c r="K834" s="5"/>
    </row>
    <row r="835" spans="1:11" x14ac:dyDescent="0.25">
      <c r="A835">
        <v>806</v>
      </c>
      <c r="C835" s="5">
        <f t="shared" si="26"/>
        <v>6.9766666666666231</v>
      </c>
      <c r="D835" s="5">
        <f>IF(Inddata!$C$35=0,0,IF(($D$30-C835*(1/Inddata!$C$35))&lt;0,0,($D$30-C835*(1/Inddata!$C$35))))</f>
        <v>0</v>
      </c>
      <c r="E835" s="5">
        <v>0</v>
      </c>
      <c r="F835" s="5">
        <f>IF(Inddata!$C$31*Inddata!$C$35+Inddata!$C$33&gt;'Beregninger scenarie 1'!C835,0,F834+$F$27)</f>
        <v>0</v>
      </c>
      <c r="G835" s="5">
        <f t="shared" si="25"/>
        <v>8.9766666666666239</v>
      </c>
      <c r="H835" s="5">
        <f>IF(D835+E835+F835&gt;Inddata!$C$31,Inddata!$C$31,D835+E835+F835)</f>
        <v>0</v>
      </c>
      <c r="I835" s="5">
        <f>Inddata!$C$34</f>
        <v>0</v>
      </c>
      <c r="J835" s="5">
        <f>Inddata!$C$32+Inddata!$C$34</f>
        <v>4</v>
      </c>
      <c r="K835" s="5"/>
    </row>
    <row r="836" spans="1:11" x14ac:dyDescent="0.25">
      <c r="A836">
        <v>807</v>
      </c>
      <c r="C836" s="5">
        <f t="shared" si="26"/>
        <v>6.9853333333332897</v>
      </c>
      <c r="D836" s="5">
        <f>IF(Inddata!$C$35=0,0,IF(($D$30-C836*(1/Inddata!$C$35))&lt;0,0,($D$30-C836*(1/Inddata!$C$35))))</f>
        <v>0</v>
      </c>
      <c r="E836" s="5">
        <v>0</v>
      </c>
      <c r="F836" s="5">
        <f>IF(Inddata!$C$31*Inddata!$C$35+Inddata!$C$33&gt;'Beregninger scenarie 1'!C836,0,F835+$F$27)</f>
        <v>0</v>
      </c>
      <c r="G836" s="5">
        <f t="shared" si="25"/>
        <v>8.9853333333332905</v>
      </c>
      <c r="H836" s="5">
        <f>IF(D836+E836+F836&gt;Inddata!$C$31,Inddata!$C$31,D836+E836+F836)</f>
        <v>0</v>
      </c>
      <c r="I836" s="5">
        <f>Inddata!$C$34</f>
        <v>0</v>
      </c>
      <c r="J836" s="5">
        <f>Inddata!$C$32+Inddata!$C$34</f>
        <v>4</v>
      </c>
      <c r="K836" s="5"/>
    </row>
    <row r="837" spans="1:11" x14ac:dyDescent="0.25">
      <c r="A837">
        <v>808</v>
      </c>
      <c r="C837" s="5">
        <f t="shared" si="26"/>
        <v>6.9939999999999563</v>
      </c>
      <c r="D837" s="5">
        <f>IF(Inddata!$C$35=0,0,IF(($D$30-C837*(1/Inddata!$C$35))&lt;0,0,($D$30-C837*(1/Inddata!$C$35))))</f>
        <v>0</v>
      </c>
      <c r="E837" s="5">
        <v>0</v>
      </c>
      <c r="F837" s="5">
        <f>IF(Inddata!$C$31*Inddata!$C$35+Inddata!$C$33&gt;'Beregninger scenarie 1'!C837,0,F836+$F$27)</f>
        <v>0</v>
      </c>
      <c r="G837" s="5">
        <f t="shared" si="25"/>
        <v>8.9939999999999571</v>
      </c>
      <c r="H837" s="5">
        <f>IF(D837+E837+F837&gt;Inddata!$C$31,Inddata!$C$31,D837+E837+F837)</f>
        <v>0</v>
      </c>
      <c r="I837" s="5">
        <f>Inddata!$C$34</f>
        <v>0</v>
      </c>
      <c r="J837" s="5">
        <f>Inddata!$C$32+Inddata!$C$34</f>
        <v>4</v>
      </c>
      <c r="K837" s="5"/>
    </row>
    <row r="838" spans="1:11" x14ac:dyDescent="0.25">
      <c r="A838">
        <v>809</v>
      </c>
      <c r="C838" s="5">
        <f t="shared" si="26"/>
        <v>7.0026666666666229</v>
      </c>
      <c r="D838" s="5">
        <f>IF(Inddata!$C$35=0,0,IF(($D$30-C838*(1/Inddata!$C$35))&lt;0,0,($D$30-C838*(1/Inddata!$C$35))))</f>
        <v>0</v>
      </c>
      <c r="E838" s="5">
        <v>0</v>
      </c>
      <c r="F838" s="5">
        <f>IF(Inddata!$C$31*Inddata!$C$35+Inddata!$C$33&gt;'Beregninger scenarie 1'!C838,0,F837+$F$27)</f>
        <v>0</v>
      </c>
      <c r="G838" s="5">
        <f t="shared" si="25"/>
        <v>9.0026666666666237</v>
      </c>
      <c r="H838" s="5">
        <f>IF(D838+E838+F838&gt;Inddata!$C$31,Inddata!$C$31,D838+E838+F838)</f>
        <v>0</v>
      </c>
      <c r="I838" s="5">
        <f>Inddata!$C$34</f>
        <v>0</v>
      </c>
      <c r="J838" s="5">
        <f>Inddata!$C$32+Inddata!$C$34</f>
        <v>4</v>
      </c>
      <c r="K838" s="5"/>
    </row>
    <row r="839" spans="1:11" x14ac:dyDescent="0.25">
      <c r="A839">
        <v>810</v>
      </c>
      <c r="C839" s="5">
        <f t="shared" si="26"/>
        <v>7.0113333333332895</v>
      </c>
      <c r="D839" s="5">
        <f>IF(Inddata!$C$35=0,0,IF(($D$30-C839*(1/Inddata!$C$35))&lt;0,0,($D$30-C839*(1/Inddata!$C$35))))</f>
        <v>0</v>
      </c>
      <c r="E839" s="5">
        <v>0</v>
      </c>
      <c r="F839" s="5">
        <f>IF(Inddata!$C$31*Inddata!$C$35+Inddata!$C$33&gt;'Beregninger scenarie 1'!C839,0,F838+$F$27)</f>
        <v>0</v>
      </c>
      <c r="G839" s="5">
        <f t="shared" si="25"/>
        <v>9.0113333333332903</v>
      </c>
      <c r="H839" s="5">
        <f>IF(D839+E839+F839&gt;Inddata!$C$31,Inddata!$C$31,D839+E839+F839)</f>
        <v>0</v>
      </c>
      <c r="I839" s="5">
        <f>Inddata!$C$34</f>
        <v>0</v>
      </c>
      <c r="J839" s="5">
        <f>Inddata!$C$32+Inddata!$C$34</f>
        <v>4</v>
      </c>
      <c r="K839" s="5"/>
    </row>
    <row r="840" spans="1:11" x14ac:dyDescent="0.25">
      <c r="A840">
        <v>811</v>
      </c>
      <c r="C840" s="5">
        <f t="shared" si="26"/>
        <v>7.0199999999999561</v>
      </c>
      <c r="D840" s="5">
        <f>IF(Inddata!$C$35=0,0,IF(($D$30-C840*(1/Inddata!$C$35))&lt;0,0,($D$30-C840*(1/Inddata!$C$35))))</f>
        <v>0</v>
      </c>
      <c r="E840" s="5">
        <v>0</v>
      </c>
      <c r="F840" s="5">
        <f>IF(Inddata!$C$31*Inddata!$C$35+Inddata!$C$33&gt;'Beregninger scenarie 1'!C840,0,F839+$F$27)</f>
        <v>0</v>
      </c>
      <c r="G840" s="5">
        <f t="shared" si="25"/>
        <v>9.0199999999999569</v>
      </c>
      <c r="H840" s="5">
        <f>IF(D840+E840+F840&gt;Inddata!$C$31,Inddata!$C$31,D840+E840+F840)</f>
        <v>0</v>
      </c>
      <c r="I840" s="5">
        <f>Inddata!$C$34</f>
        <v>0</v>
      </c>
      <c r="J840" s="5">
        <f>Inddata!$C$32+Inddata!$C$34</f>
        <v>4</v>
      </c>
      <c r="K840" s="5"/>
    </row>
    <row r="841" spans="1:11" x14ac:dyDescent="0.25">
      <c r="A841">
        <v>812</v>
      </c>
      <c r="C841" s="5">
        <f t="shared" si="26"/>
        <v>7.0286666666666227</v>
      </c>
      <c r="D841" s="5">
        <f>IF(Inddata!$C$35=0,0,IF(($D$30-C841*(1/Inddata!$C$35))&lt;0,0,($D$30-C841*(1/Inddata!$C$35))))</f>
        <v>0</v>
      </c>
      <c r="E841" s="5">
        <v>0</v>
      </c>
      <c r="F841" s="5">
        <f>IF(Inddata!$C$31*Inddata!$C$35+Inddata!$C$33&gt;'Beregninger scenarie 1'!C841,0,F840+$F$27)</f>
        <v>0</v>
      </c>
      <c r="G841" s="5">
        <f t="shared" si="25"/>
        <v>9.0286666666666235</v>
      </c>
      <c r="H841" s="5">
        <f>IF(D841+E841+F841&gt;Inddata!$C$31,Inddata!$C$31,D841+E841+F841)</f>
        <v>0</v>
      </c>
      <c r="I841" s="5">
        <f>Inddata!$C$34</f>
        <v>0</v>
      </c>
      <c r="J841" s="5">
        <f>Inddata!$C$32+Inddata!$C$34</f>
        <v>4</v>
      </c>
      <c r="K841" s="5"/>
    </row>
    <row r="842" spans="1:11" x14ac:dyDescent="0.25">
      <c r="A842">
        <v>813</v>
      </c>
      <c r="C842" s="5">
        <f t="shared" si="26"/>
        <v>7.0373333333332893</v>
      </c>
      <c r="D842" s="5">
        <f>IF(Inddata!$C$35=0,0,IF(($D$30-C842*(1/Inddata!$C$35))&lt;0,0,($D$30-C842*(1/Inddata!$C$35))))</f>
        <v>0</v>
      </c>
      <c r="E842" s="5">
        <v>0</v>
      </c>
      <c r="F842" s="5">
        <f>IF(Inddata!$C$31*Inddata!$C$35+Inddata!$C$33&gt;'Beregninger scenarie 1'!C842,0,F841+$F$27)</f>
        <v>0</v>
      </c>
      <c r="G842" s="5">
        <f t="shared" si="25"/>
        <v>9.0373333333332901</v>
      </c>
      <c r="H842" s="5">
        <f>IF(D842+E842+F842&gt;Inddata!$C$31,Inddata!$C$31,D842+E842+F842)</f>
        <v>0</v>
      </c>
      <c r="I842" s="5">
        <f>Inddata!$C$34</f>
        <v>0</v>
      </c>
      <c r="J842" s="5">
        <f>Inddata!$C$32+Inddata!$C$34</f>
        <v>4</v>
      </c>
      <c r="K842" s="5"/>
    </row>
    <row r="843" spans="1:11" x14ac:dyDescent="0.25">
      <c r="A843">
        <v>814</v>
      </c>
      <c r="C843" s="5">
        <f t="shared" si="26"/>
        <v>7.0459999999999559</v>
      </c>
      <c r="D843" s="5">
        <f>IF(Inddata!$C$35=0,0,IF(($D$30-C843*(1/Inddata!$C$35))&lt;0,0,($D$30-C843*(1/Inddata!$C$35))))</f>
        <v>0</v>
      </c>
      <c r="E843" s="5">
        <v>0</v>
      </c>
      <c r="F843" s="5">
        <f>IF(Inddata!$C$31*Inddata!$C$35+Inddata!$C$33&gt;'Beregninger scenarie 1'!C843,0,F842+$F$27)</f>
        <v>0</v>
      </c>
      <c r="G843" s="5">
        <f t="shared" si="25"/>
        <v>9.0459999999999567</v>
      </c>
      <c r="H843" s="5">
        <f>IF(D843+E843+F843&gt;Inddata!$C$31,Inddata!$C$31,D843+E843+F843)</f>
        <v>0</v>
      </c>
      <c r="I843" s="5">
        <f>Inddata!$C$34</f>
        <v>0</v>
      </c>
      <c r="J843" s="5">
        <f>Inddata!$C$32+Inddata!$C$34</f>
        <v>4</v>
      </c>
      <c r="K843" s="5"/>
    </row>
    <row r="844" spans="1:11" x14ac:dyDescent="0.25">
      <c r="A844">
        <v>815</v>
      </c>
      <c r="C844" s="5">
        <f t="shared" si="26"/>
        <v>7.0546666666666225</v>
      </c>
      <c r="D844" s="5">
        <f>IF(Inddata!$C$35=0,0,IF(($D$30-C844*(1/Inddata!$C$35))&lt;0,0,($D$30-C844*(1/Inddata!$C$35))))</f>
        <v>0</v>
      </c>
      <c r="E844" s="5">
        <v>0</v>
      </c>
      <c r="F844" s="5">
        <f>IF(Inddata!$C$31*Inddata!$C$35+Inddata!$C$33&gt;'Beregninger scenarie 1'!C844,0,F843+$F$27)</f>
        <v>0</v>
      </c>
      <c r="G844" s="5">
        <f t="shared" si="25"/>
        <v>9.0546666666666233</v>
      </c>
      <c r="H844" s="5">
        <f>IF(D844+E844+F844&gt;Inddata!$C$31,Inddata!$C$31,D844+E844+F844)</f>
        <v>0</v>
      </c>
      <c r="I844" s="5">
        <f>Inddata!$C$34</f>
        <v>0</v>
      </c>
      <c r="J844" s="5">
        <f>Inddata!$C$32+Inddata!$C$34</f>
        <v>4</v>
      </c>
      <c r="K844" s="5"/>
    </row>
    <row r="845" spans="1:11" x14ac:dyDescent="0.25">
      <c r="A845">
        <v>816</v>
      </c>
      <c r="C845" s="5">
        <f t="shared" si="26"/>
        <v>7.0633333333332891</v>
      </c>
      <c r="D845" s="5">
        <f>IF(Inddata!$C$35=0,0,IF(($D$30-C845*(1/Inddata!$C$35))&lt;0,0,($D$30-C845*(1/Inddata!$C$35))))</f>
        <v>0</v>
      </c>
      <c r="E845" s="5">
        <v>0</v>
      </c>
      <c r="F845" s="5">
        <f>IF(Inddata!$C$31*Inddata!$C$35+Inddata!$C$33&gt;'Beregninger scenarie 1'!C845,0,F844+$F$27)</f>
        <v>0</v>
      </c>
      <c r="G845" s="5">
        <f t="shared" si="25"/>
        <v>9.0633333333332899</v>
      </c>
      <c r="H845" s="5">
        <f>IF(D845+E845+F845&gt;Inddata!$C$31,Inddata!$C$31,D845+E845+F845)</f>
        <v>0</v>
      </c>
      <c r="I845" s="5">
        <f>Inddata!$C$34</f>
        <v>0</v>
      </c>
      <c r="J845" s="5">
        <f>Inddata!$C$32+Inddata!$C$34</f>
        <v>4</v>
      </c>
      <c r="K845" s="5"/>
    </row>
    <row r="846" spans="1:11" x14ac:dyDescent="0.25">
      <c r="A846">
        <v>817</v>
      </c>
      <c r="C846" s="5">
        <f t="shared" si="26"/>
        <v>7.0719999999999557</v>
      </c>
      <c r="D846" s="5">
        <f>IF(Inddata!$C$35=0,0,IF(($D$30-C846*(1/Inddata!$C$35))&lt;0,0,($D$30-C846*(1/Inddata!$C$35))))</f>
        <v>0</v>
      </c>
      <c r="E846" s="5">
        <v>0</v>
      </c>
      <c r="F846" s="5">
        <f>IF(Inddata!$C$31*Inddata!$C$35+Inddata!$C$33&gt;'Beregninger scenarie 1'!C846,0,F845+$F$27)</f>
        <v>0</v>
      </c>
      <c r="G846" s="5">
        <f t="shared" si="25"/>
        <v>9.0719999999999565</v>
      </c>
      <c r="H846" s="5">
        <f>IF(D846+E846+F846&gt;Inddata!$C$31,Inddata!$C$31,D846+E846+F846)</f>
        <v>0</v>
      </c>
      <c r="I846" s="5">
        <f>Inddata!$C$34</f>
        <v>0</v>
      </c>
      <c r="J846" s="5">
        <f>Inddata!$C$32+Inddata!$C$34</f>
        <v>4</v>
      </c>
      <c r="K846" s="5"/>
    </row>
    <row r="847" spans="1:11" x14ac:dyDescent="0.25">
      <c r="A847">
        <v>818</v>
      </c>
      <c r="C847" s="5">
        <f t="shared" si="26"/>
        <v>7.0806666666666223</v>
      </c>
      <c r="D847" s="5">
        <f>IF(Inddata!$C$35=0,0,IF(($D$30-C847*(1/Inddata!$C$35))&lt;0,0,($D$30-C847*(1/Inddata!$C$35))))</f>
        <v>0</v>
      </c>
      <c r="E847" s="5">
        <v>0</v>
      </c>
      <c r="F847" s="5">
        <f>IF(Inddata!$C$31*Inddata!$C$35+Inddata!$C$33&gt;'Beregninger scenarie 1'!C847,0,F846+$F$27)</f>
        <v>0</v>
      </c>
      <c r="G847" s="5">
        <f t="shared" si="25"/>
        <v>9.0806666666666231</v>
      </c>
      <c r="H847" s="5">
        <f>IF(D847+E847+F847&gt;Inddata!$C$31,Inddata!$C$31,D847+E847+F847)</f>
        <v>0</v>
      </c>
      <c r="I847" s="5">
        <f>Inddata!$C$34</f>
        <v>0</v>
      </c>
      <c r="J847" s="5">
        <f>Inddata!$C$32+Inddata!$C$34</f>
        <v>4</v>
      </c>
      <c r="K847" s="5"/>
    </row>
    <row r="848" spans="1:11" x14ac:dyDescent="0.25">
      <c r="A848">
        <v>819</v>
      </c>
      <c r="C848" s="5">
        <f t="shared" si="26"/>
        <v>7.0893333333332889</v>
      </c>
      <c r="D848" s="5">
        <f>IF(Inddata!$C$35=0,0,IF(($D$30-C848*(1/Inddata!$C$35))&lt;0,0,($D$30-C848*(1/Inddata!$C$35))))</f>
        <v>0</v>
      </c>
      <c r="E848" s="5">
        <v>0</v>
      </c>
      <c r="F848" s="5">
        <f>IF(Inddata!$C$31*Inddata!$C$35+Inddata!$C$33&gt;'Beregninger scenarie 1'!C848,0,F847+$F$27)</f>
        <v>0</v>
      </c>
      <c r="G848" s="5">
        <f t="shared" si="25"/>
        <v>9.0893333333332897</v>
      </c>
      <c r="H848" s="5">
        <f>IF(D848+E848+F848&gt;Inddata!$C$31,Inddata!$C$31,D848+E848+F848)</f>
        <v>0</v>
      </c>
      <c r="I848" s="5">
        <f>Inddata!$C$34</f>
        <v>0</v>
      </c>
      <c r="J848" s="5">
        <f>Inddata!$C$32+Inddata!$C$34</f>
        <v>4</v>
      </c>
      <c r="K848" s="5"/>
    </row>
    <row r="849" spans="1:11" x14ac:dyDescent="0.25">
      <c r="A849">
        <v>820</v>
      </c>
      <c r="C849" s="5">
        <f t="shared" si="26"/>
        <v>7.0979999999999555</v>
      </c>
      <c r="D849" s="5">
        <f>IF(Inddata!$C$35=0,0,IF(($D$30-C849*(1/Inddata!$C$35))&lt;0,0,($D$30-C849*(1/Inddata!$C$35))))</f>
        <v>0</v>
      </c>
      <c r="E849" s="5">
        <v>0</v>
      </c>
      <c r="F849" s="5">
        <f>IF(Inddata!$C$31*Inddata!$C$35+Inddata!$C$33&gt;'Beregninger scenarie 1'!C849,0,F848+$F$27)</f>
        <v>0</v>
      </c>
      <c r="G849" s="5">
        <f t="shared" si="25"/>
        <v>9.0979999999999563</v>
      </c>
      <c r="H849" s="5">
        <f>IF(D849+E849+F849&gt;Inddata!$C$31,Inddata!$C$31,D849+E849+F849)</f>
        <v>0</v>
      </c>
      <c r="I849" s="5">
        <f>Inddata!$C$34</f>
        <v>0</v>
      </c>
      <c r="J849" s="5">
        <f>Inddata!$C$32+Inddata!$C$34</f>
        <v>4</v>
      </c>
      <c r="K849" s="5"/>
    </row>
    <row r="850" spans="1:11" x14ac:dyDescent="0.25">
      <c r="A850">
        <v>821</v>
      </c>
      <c r="C850" s="5">
        <f t="shared" si="26"/>
        <v>7.1066666666666221</v>
      </c>
      <c r="D850" s="5">
        <f>IF(Inddata!$C$35=0,0,IF(($D$30-C850*(1/Inddata!$C$35))&lt;0,0,($D$30-C850*(1/Inddata!$C$35))))</f>
        <v>0</v>
      </c>
      <c r="E850" s="5">
        <v>0</v>
      </c>
      <c r="F850" s="5">
        <f>IF(Inddata!$C$31*Inddata!$C$35+Inddata!$C$33&gt;'Beregninger scenarie 1'!C850,0,F849+$F$27)</f>
        <v>0</v>
      </c>
      <c r="G850" s="5">
        <f t="shared" si="25"/>
        <v>9.1066666666666229</v>
      </c>
      <c r="H850" s="5">
        <f>IF(D850+E850+F850&gt;Inddata!$C$31,Inddata!$C$31,D850+E850+F850)</f>
        <v>0</v>
      </c>
      <c r="I850" s="5">
        <f>Inddata!$C$34</f>
        <v>0</v>
      </c>
      <c r="J850" s="5">
        <f>Inddata!$C$32+Inddata!$C$34</f>
        <v>4</v>
      </c>
      <c r="K850" s="5"/>
    </row>
    <row r="851" spans="1:11" x14ac:dyDescent="0.25">
      <c r="A851">
        <v>822</v>
      </c>
      <c r="C851" s="5">
        <f t="shared" si="26"/>
        <v>7.1153333333332887</v>
      </c>
      <c r="D851" s="5">
        <f>IF(Inddata!$C$35=0,0,IF(($D$30-C851*(1/Inddata!$C$35))&lt;0,0,($D$30-C851*(1/Inddata!$C$35))))</f>
        <v>0</v>
      </c>
      <c r="E851" s="5">
        <v>0</v>
      </c>
      <c r="F851" s="5">
        <f>IF(Inddata!$C$31*Inddata!$C$35+Inddata!$C$33&gt;'Beregninger scenarie 1'!C851,0,F850+$F$27)</f>
        <v>0</v>
      </c>
      <c r="G851" s="5">
        <f t="shared" si="25"/>
        <v>9.1153333333332895</v>
      </c>
      <c r="H851" s="5">
        <f>IF(D851+E851+F851&gt;Inddata!$C$31,Inddata!$C$31,D851+E851+F851)</f>
        <v>0</v>
      </c>
      <c r="I851" s="5">
        <f>Inddata!$C$34</f>
        <v>0</v>
      </c>
      <c r="J851" s="5">
        <f>Inddata!$C$32+Inddata!$C$34</f>
        <v>4</v>
      </c>
      <c r="K851" s="5"/>
    </row>
    <row r="852" spans="1:11" x14ac:dyDescent="0.25">
      <c r="A852">
        <v>823</v>
      </c>
      <c r="C852" s="5">
        <f t="shared" si="26"/>
        <v>7.1239999999999553</v>
      </c>
      <c r="D852" s="5">
        <f>IF(Inddata!$C$35=0,0,IF(($D$30-C852*(1/Inddata!$C$35))&lt;0,0,($D$30-C852*(1/Inddata!$C$35))))</f>
        <v>0</v>
      </c>
      <c r="E852" s="5">
        <v>0</v>
      </c>
      <c r="F852" s="5">
        <f>IF(Inddata!$C$31*Inddata!$C$35+Inddata!$C$33&gt;'Beregninger scenarie 1'!C852,0,F851+$F$27)</f>
        <v>0</v>
      </c>
      <c r="G852" s="5">
        <f t="shared" si="25"/>
        <v>9.1239999999999561</v>
      </c>
      <c r="H852" s="5">
        <f>IF(D852+E852+F852&gt;Inddata!$C$31,Inddata!$C$31,D852+E852+F852)</f>
        <v>0</v>
      </c>
      <c r="I852" s="5">
        <f>Inddata!$C$34</f>
        <v>0</v>
      </c>
      <c r="J852" s="5">
        <f>Inddata!$C$32+Inddata!$C$34</f>
        <v>4</v>
      </c>
      <c r="K852" s="5"/>
    </row>
    <row r="853" spans="1:11" x14ac:dyDescent="0.25">
      <c r="A853">
        <v>824</v>
      </c>
      <c r="C853" s="5">
        <f t="shared" si="26"/>
        <v>7.1326666666666219</v>
      </c>
      <c r="D853" s="5">
        <f>IF(Inddata!$C$35=0,0,IF(($D$30-C853*(1/Inddata!$C$35))&lt;0,0,($D$30-C853*(1/Inddata!$C$35))))</f>
        <v>0</v>
      </c>
      <c r="E853" s="5">
        <v>0</v>
      </c>
      <c r="F853" s="5">
        <f>IF(Inddata!$C$31*Inddata!$C$35+Inddata!$C$33&gt;'Beregninger scenarie 1'!C853,0,F852+$F$27)</f>
        <v>0</v>
      </c>
      <c r="G853" s="5">
        <f t="shared" si="25"/>
        <v>9.1326666666666227</v>
      </c>
      <c r="H853" s="5">
        <f>IF(D853+E853+F853&gt;Inddata!$C$31,Inddata!$C$31,D853+E853+F853)</f>
        <v>0</v>
      </c>
      <c r="I853" s="5">
        <f>Inddata!$C$34</f>
        <v>0</v>
      </c>
      <c r="J853" s="5">
        <f>Inddata!$C$32+Inddata!$C$34</f>
        <v>4</v>
      </c>
      <c r="K853" s="5"/>
    </row>
    <row r="854" spans="1:11" x14ac:dyDescent="0.25">
      <c r="A854">
        <v>825</v>
      </c>
      <c r="C854" s="5">
        <f t="shared" si="26"/>
        <v>7.1413333333332885</v>
      </c>
      <c r="D854" s="5">
        <f>IF(Inddata!$C$35=0,0,IF(($D$30-C854*(1/Inddata!$C$35))&lt;0,0,($D$30-C854*(1/Inddata!$C$35))))</f>
        <v>0</v>
      </c>
      <c r="E854" s="5">
        <v>0</v>
      </c>
      <c r="F854" s="5">
        <f>IF(Inddata!$C$31*Inddata!$C$35+Inddata!$C$33&gt;'Beregninger scenarie 1'!C854,0,F853+$F$27)</f>
        <v>0</v>
      </c>
      <c r="G854" s="5">
        <f t="shared" si="25"/>
        <v>9.1413333333332893</v>
      </c>
      <c r="H854" s="5">
        <f>IF(D854+E854+F854&gt;Inddata!$C$31,Inddata!$C$31,D854+E854+F854)</f>
        <v>0</v>
      </c>
      <c r="I854" s="5">
        <f>Inddata!$C$34</f>
        <v>0</v>
      </c>
      <c r="J854" s="5">
        <f>Inddata!$C$32+Inddata!$C$34</f>
        <v>4</v>
      </c>
      <c r="K854" s="5"/>
    </row>
    <row r="855" spans="1:11" x14ac:dyDescent="0.25">
      <c r="A855">
        <v>826</v>
      </c>
      <c r="C855" s="5">
        <f t="shared" si="26"/>
        <v>7.1499999999999551</v>
      </c>
      <c r="D855" s="5">
        <f>IF(Inddata!$C$35=0,0,IF(($D$30-C855*(1/Inddata!$C$35))&lt;0,0,($D$30-C855*(1/Inddata!$C$35))))</f>
        <v>0</v>
      </c>
      <c r="E855" s="5">
        <v>0</v>
      </c>
      <c r="F855" s="5">
        <f>IF(Inddata!$C$31*Inddata!$C$35+Inddata!$C$33&gt;'Beregninger scenarie 1'!C855,0,F854+$F$27)</f>
        <v>0</v>
      </c>
      <c r="G855" s="5">
        <f t="shared" si="25"/>
        <v>9.1499999999999559</v>
      </c>
      <c r="H855" s="5">
        <f>IF(D855+E855+F855&gt;Inddata!$C$31,Inddata!$C$31,D855+E855+F855)</f>
        <v>0</v>
      </c>
      <c r="I855" s="5">
        <f>Inddata!$C$34</f>
        <v>0</v>
      </c>
      <c r="J855" s="5">
        <f>Inddata!$C$32+Inddata!$C$34</f>
        <v>4</v>
      </c>
      <c r="K855" s="5"/>
    </row>
    <row r="856" spans="1:11" x14ac:dyDescent="0.25">
      <c r="A856">
        <v>827</v>
      </c>
      <c r="C856" s="5">
        <f t="shared" si="26"/>
        <v>7.1586666666666217</v>
      </c>
      <c r="D856" s="5">
        <f>IF(Inddata!$C$35=0,0,IF(($D$30-C856*(1/Inddata!$C$35))&lt;0,0,($D$30-C856*(1/Inddata!$C$35))))</f>
        <v>0</v>
      </c>
      <c r="E856" s="5">
        <v>0</v>
      </c>
      <c r="F856" s="5">
        <f>IF(Inddata!$C$31*Inddata!$C$35+Inddata!$C$33&gt;'Beregninger scenarie 1'!C856,0,F855+$F$27)</f>
        <v>0</v>
      </c>
      <c r="G856" s="5">
        <f t="shared" si="25"/>
        <v>9.1586666666666225</v>
      </c>
      <c r="H856" s="5">
        <f>IF(D856+E856+F856&gt;Inddata!$C$31,Inddata!$C$31,D856+E856+F856)</f>
        <v>0</v>
      </c>
      <c r="I856" s="5">
        <f>Inddata!$C$34</f>
        <v>0</v>
      </c>
      <c r="J856" s="5">
        <f>Inddata!$C$32+Inddata!$C$34</f>
        <v>4</v>
      </c>
      <c r="K856" s="5"/>
    </row>
    <row r="857" spans="1:11" x14ac:dyDescent="0.25">
      <c r="A857">
        <v>828</v>
      </c>
      <c r="C857" s="5">
        <f t="shared" si="26"/>
        <v>7.1673333333332883</v>
      </c>
      <c r="D857" s="5">
        <f>IF(Inddata!$C$35=0,0,IF(($D$30-C857*(1/Inddata!$C$35))&lt;0,0,($D$30-C857*(1/Inddata!$C$35))))</f>
        <v>0</v>
      </c>
      <c r="E857" s="5">
        <v>0</v>
      </c>
      <c r="F857" s="5">
        <f>IF(Inddata!$C$31*Inddata!$C$35+Inddata!$C$33&gt;'Beregninger scenarie 1'!C857,0,F856+$F$27)</f>
        <v>0</v>
      </c>
      <c r="G857" s="5">
        <f t="shared" si="25"/>
        <v>9.1673333333332891</v>
      </c>
      <c r="H857" s="5">
        <f>IF(D857+E857+F857&gt;Inddata!$C$31,Inddata!$C$31,D857+E857+F857)</f>
        <v>0</v>
      </c>
      <c r="I857" s="5">
        <f>Inddata!$C$34</f>
        <v>0</v>
      </c>
      <c r="J857" s="5">
        <f>Inddata!$C$32+Inddata!$C$34</f>
        <v>4</v>
      </c>
      <c r="K857" s="5"/>
    </row>
    <row r="858" spans="1:11" x14ac:dyDescent="0.25">
      <c r="A858">
        <v>829</v>
      </c>
      <c r="C858" s="5">
        <f t="shared" si="26"/>
        <v>7.1759999999999549</v>
      </c>
      <c r="D858" s="5">
        <f>IF(Inddata!$C$35=0,0,IF(($D$30-C858*(1/Inddata!$C$35))&lt;0,0,($D$30-C858*(1/Inddata!$C$35))))</f>
        <v>0</v>
      </c>
      <c r="E858" s="5">
        <v>0</v>
      </c>
      <c r="F858" s="5">
        <f>IF(Inddata!$C$31*Inddata!$C$35+Inddata!$C$33&gt;'Beregninger scenarie 1'!C858,0,F857+$F$27)</f>
        <v>0</v>
      </c>
      <c r="G858" s="5">
        <f t="shared" si="25"/>
        <v>9.1759999999999557</v>
      </c>
      <c r="H858" s="5">
        <f>IF(D858+E858+F858&gt;Inddata!$C$31,Inddata!$C$31,D858+E858+F858)</f>
        <v>0</v>
      </c>
      <c r="I858" s="5">
        <f>Inddata!$C$34</f>
        <v>0</v>
      </c>
      <c r="J858" s="5">
        <f>Inddata!$C$32+Inddata!$C$34</f>
        <v>4</v>
      </c>
      <c r="K858" s="5"/>
    </row>
    <row r="859" spans="1:11" x14ac:dyDescent="0.25">
      <c r="A859">
        <v>830</v>
      </c>
      <c r="C859" s="5">
        <f t="shared" si="26"/>
        <v>7.1846666666666215</v>
      </c>
      <c r="D859" s="5">
        <f>IF(Inddata!$C$35=0,0,IF(($D$30-C859*(1/Inddata!$C$35))&lt;0,0,($D$30-C859*(1/Inddata!$C$35))))</f>
        <v>0</v>
      </c>
      <c r="E859" s="5">
        <v>0</v>
      </c>
      <c r="F859" s="5">
        <f>IF(Inddata!$C$31*Inddata!$C$35+Inddata!$C$33&gt;'Beregninger scenarie 1'!C859,0,F858+$F$27)</f>
        <v>0</v>
      </c>
      <c r="G859" s="5">
        <f t="shared" si="25"/>
        <v>9.1846666666666223</v>
      </c>
      <c r="H859" s="5">
        <f>IF(D859+E859+F859&gt;Inddata!$C$31,Inddata!$C$31,D859+E859+F859)</f>
        <v>0</v>
      </c>
      <c r="I859" s="5">
        <f>Inddata!$C$34</f>
        <v>0</v>
      </c>
      <c r="J859" s="5">
        <f>Inddata!$C$32+Inddata!$C$34</f>
        <v>4</v>
      </c>
      <c r="K859" s="5"/>
    </row>
    <row r="860" spans="1:11" x14ac:dyDescent="0.25">
      <c r="A860">
        <v>831</v>
      </c>
      <c r="C860" s="5">
        <f t="shared" si="26"/>
        <v>7.1933333333332881</v>
      </c>
      <c r="D860" s="5">
        <f>IF(Inddata!$C$35=0,0,IF(($D$30-C860*(1/Inddata!$C$35))&lt;0,0,($D$30-C860*(1/Inddata!$C$35))))</f>
        <v>0</v>
      </c>
      <c r="E860" s="5">
        <v>0</v>
      </c>
      <c r="F860" s="5">
        <f>IF(Inddata!$C$31*Inddata!$C$35+Inddata!$C$33&gt;'Beregninger scenarie 1'!C860,0,F859+$F$27)</f>
        <v>0</v>
      </c>
      <c r="G860" s="5">
        <f t="shared" si="25"/>
        <v>9.1933333333332889</v>
      </c>
      <c r="H860" s="5">
        <f>IF(D860+E860+F860&gt;Inddata!$C$31,Inddata!$C$31,D860+E860+F860)</f>
        <v>0</v>
      </c>
      <c r="I860" s="5">
        <f>Inddata!$C$34</f>
        <v>0</v>
      </c>
      <c r="J860" s="5">
        <f>Inddata!$C$32+Inddata!$C$34</f>
        <v>4</v>
      </c>
      <c r="K860" s="5"/>
    </row>
    <row r="861" spans="1:11" x14ac:dyDescent="0.25">
      <c r="A861">
        <v>832</v>
      </c>
      <c r="C861" s="5">
        <f t="shared" si="26"/>
        <v>7.2019999999999547</v>
      </c>
      <c r="D861" s="5">
        <f>IF(Inddata!$C$35=0,0,IF(($D$30-C861*(1/Inddata!$C$35))&lt;0,0,($D$30-C861*(1/Inddata!$C$35))))</f>
        <v>0</v>
      </c>
      <c r="E861" s="5">
        <v>0</v>
      </c>
      <c r="F861" s="5">
        <f>IF(Inddata!$C$31*Inddata!$C$35+Inddata!$C$33&gt;'Beregninger scenarie 1'!C861,0,F860+$F$27)</f>
        <v>0</v>
      </c>
      <c r="G861" s="5">
        <f t="shared" si="25"/>
        <v>9.2019999999999555</v>
      </c>
      <c r="H861" s="5">
        <f>IF(D861+E861+F861&gt;Inddata!$C$31,Inddata!$C$31,D861+E861+F861)</f>
        <v>0</v>
      </c>
      <c r="I861" s="5">
        <f>Inddata!$C$34</f>
        <v>0</v>
      </c>
      <c r="J861" s="5">
        <f>Inddata!$C$32+Inddata!$C$34</f>
        <v>4</v>
      </c>
      <c r="K861" s="5"/>
    </row>
    <row r="862" spans="1:11" x14ac:dyDescent="0.25">
      <c r="A862">
        <v>833</v>
      </c>
      <c r="C862" s="5">
        <f t="shared" si="26"/>
        <v>7.2106666666666213</v>
      </c>
      <c r="D862" s="5">
        <f>IF(Inddata!$C$35=0,0,IF(($D$30-C862*(1/Inddata!$C$35))&lt;0,0,($D$30-C862*(1/Inddata!$C$35))))</f>
        <v>0</v>
      </c>
      <c r="E862" s="5">
        <v>0</v>
      </c>
      <c r="F862" s="5">
        <f>IF(Inddata!$C$31*Inddata!$C$35+Inddata!$C$33&gt;'Beregninger scenarie 1'!C862,0,F861+$F$27)</f>
        <v>0</v>
      </c>
      <c r="G862" s="5">
        <f t="shared" si="25"/>
        <v>9.2106666666666221</v>
      </c>
      <c r="H862" s="5">
        <f>IF(D862+E862+F862&gt;Inddata!$C$31,Inddata!$C$31,D862+E862+F862)</f>
        <v>0</v>
      </c>
      <c r="I862" s="5">
        <f>Inddata!$C$34</f>
        <v>0</v>
      </c>
      <c r="J862" s="5">
        <f>Inddata!$C$32+Inddata!$C$34</f>
        <v>4</v>
      </c>
      <c r="K862" s="5"/>
    </row>
    <row r="863" spans="1:11" x14ac:dyDescent="0.25">
      <c r="A863">
        <v>834</v>
      </c>
      <c r="C863" s="5">
        <f t="shared" si="26"/>
        <v>7.2193333333332879</v>
      </c>
      <c r="D863" s="5">
        <f>IF(Inddata!$C$35=0,0,IF(($D$30-C863*(1/Inddata!$C$35))&lt;0,0,($D$30-C863*(1/Inddata!$C$35))))</f>
        <v>0</v>
      </c>
      <c r="E863" s="5">
        <v>0</v>
      </c>
      <c r="F863" s="5">
        <f>IF(Inddata!$C$31*Inddata!$C$35+Inddata!$C$33&gt;'Beregninger scenarie 1'!C863,0,F862+$F$27)</f>
        <v>0</v>
      </c>
      <c r="G863" s="5">
        <f t="shared" si="25"/>
        <v>9.2193333333332887</v>
      </c>
      <c r="H863" s="5">
        <f>IF(D863+E863+F863&gt;Inddata!$C$31,Inddata!$C$31,D863+E863+F863)</f>
        <v>0</v>
      </c>
      <c r="I863" s="5">
        <f>Inddata!$C$34</f>
        <v>0</v>
      </c>
      <c r="J863" s="5">
        <f>Inddata!$C$32+Inddata!$C$34</f>
        <v>4</v>
      </c>
      <c r="K863" s="5"/>
    </row>
    <row r="864" spans="1:11" x14ac:dyDescent="0.25">
      <c r="A864">
        <v>835</v>
      </c>
      <c r="C864" s="5">
        <f t="shared" si="26"/>
        <v>7.2279999999999545</v>
      </c>
      <c r="D864" s="5">
        <f>IF(Inddata!$C$35=0,0,IF(($D$30-C864*(1/Inddata!$C$35))&lt;0,0,($D$30-C864*(1/Inddata!$C$35))))</f>
        <v>0</v>
      </c>
      <c r="E864" s="5">
        <v>0</v>
      </c>
      <c r="F864" s="5">
        <f>IF(Inddata!$C$31*Inddata!$C$35+Inddata!$C$33&gt;'Beregninger scenarie 1'!C864,0,F863+$F$27)</f>
        <v>0</v>
      </c>
      <c r="G864" s="5">
        <f t="shared" ref="G864:G927" si="27">C864+2</f>
        <v>9.2279999999999553</v>
      </c>
      <c r="H864" s="5">
        <f>IF(D864+E864+F864&gt;Inddata!$C$31,Inddata!$C$31,D864+E864+F864)</f>
        <v>0</v>
      </c>
      <c r="I864" s="5">
        <f>Inddata!$C$34</f>
        <v>0</v>
      </c>
      <c r="J864" s="5">
        <f>Inddata!$C$32+Inddata!$C$34</f>
        <v>4</v>
      </c>
      <c r="K864" s="5"/>
    </row>
    <row r="865" spans="1:11" x14ac:dyDescent="0.25">
      <c r="A865">
        <v>836</v>
      </c>
      <c r="C865" s="5">
        <f t="shared" si="26"/>
        <v>7.2366666666666211</v>
      </c>
      <c r="D865" s="5">
        <f>IF(Inddata!$C$35=0,0,IF(($D$30-C865*(1/Inddata!$C$35))&lt;0,0,($D$30-C865*(1/Inddata!$C$35))))</f>
        <v>0</v>
      </c>
      <c r="E865" s="5">
        <v>0</v>
      </c>
      <c r="F865" s="5">
        <f>IF(Inddata!$C$31*Inddata!$C$35+Inddata!$C$33&gt;'Beregninger scenarie 1'!C865,0,F864+$F$27)</f>
        <v>0</v>
      </c>
      <c r="G865" s="5">
        <f t="shared" si="27"/>
        <v>9.2366666666666219</v>
      </c>
      <c r="H865" s="5">
        <f>IF(D865+E865+F865&gt;Inddata!$C$31,Inddata!$C$31,D865+E865+F865)</f>
        <v>0</v>
      </c>
      <c r="I865" s="5">
        <f>Inddata!$C$34</f>
        <v>0</v>
      </c>
      <c r="J865" s="5">
        <f>Inddata!$C$32+Inddata!$C$34</f>
        <v>4</v>
      </c>
      <c r="K865" s="5"/>
    </row>
    <row r="866" spans="1:11" x14ac:dyDescent="0.25">
      <c r="A866">
        <v>837</v>
      </c>
      <c r="C866" s="5">
        <f t="shared" si="26"/>
        <v>7.2453333333332877</v>
      </c>
      <c r="D866" s="5">
        <f>IF(Inddata!$C$35=0,0,IF(($D$30-C866*(1/Inddata!$C$35))&lt;0,0,($D$30-C866*(1/Inddata!$C$35))))</f>
        <v>0</v>
      </c>
      <c r="E866" s="5">
        <v>0</v>
      </c>
      <c r="F866" s="5">
        <f>IF(Inddata!$C$31*Inddata!$C$35+Inddata!$C$33&gt;'Beregninger scenarie 1'!C866,0,F865+$F$27)</f>
        <v>0</v>
      </c>
      <c r="G866" s="5">
        <f t="shared" si="27"/>
        <v>9.2453333333332886</v>
      </c>
      <c r="H866" s="5">
        <f>IF(D866+E866+F866&gt;Inddata!$C$31,Inddata!$C$31,D866+E866+F866)</f>
        <v>0</v>
      </c>
      <c r="I866" s="5">
        <f>Inddata!$C$34</f>
        <v>0</v>
      </c>
      <c r="J866" s="5">
        <f>Inddata!$C$32+Inddata!$C$34</f>
        <v>4</v>
      </c>
      <c r="K866" s="5"/>
    </row>
    <row r="867" spans="1:11" x14ac:dyDescent="0.25">
      <c r="A867">
        <v>838</v>
      </c>
      <c r="C867" s="5">
        <f t="shared" si="26"/>
        <v>7.2539999999999543</v>
      </c>
      <c r="D867" s="5">
        <f>IF(Inddata!$C$35=0,0,IF(($D$30-C867*(1/Inddata!$C$35))&lt;0,0,($D$30-C867*(1/Inddata!$C$35))))</f>
        <v>0</v>
      </c>
      <c r="E867" s="5">
        <v>0</v>
      </c>
      <c r="F867" s="5">
        <f>IF(Inddata!$C$31*Inddata!$C$35+Inddata!$C$33&gt;'Beregninger scenarie 1'!C867,0,F866+$F$27)</f>
        <v>0</v>
      </c>
      <c r="G867" s="5">
        <f t="shared" si="27"/>
        <v>9.2539999999999552</v>
      </c>
      <c r="H867" s="5">
        <f>IF(D867+E867+F867&gt;Inddata!$C$31,Inddata!$C$31,D867+E867+F867)</f>
        <v>0</v>
      </c>
      <c r="I867" s="5">
        <f>Inddata!$C$34</f>
        <v>0</v>
      </c>
      <c r="J867" s="5">
        <f>Inddata!$C$32+Inddata!$C$34</f>
        <v>4</v>
      </c>
      <c r="K867" s="5"/>
    </row>
    <row r="868" spans="1:11" x14ac:dyDescent="0.25">
      <c r="A868">
        <v>839</v>
      </c>
      <c r="C868" s="5">
        <f t="shared" si="26"/>
        <v>7.2626666666666209</v>
      </c>
      <c r="D868" s="5">
        <f>IF(Inddata!$C$35=0,0,IF(($D$30-C868*(1/Inddata!$C$35))&lt;0,0,($D$30-C868*(1/Inddata!$C$35))))</f>
        <v>0</v>
      </c>
      <c r="E868" s="5">
        <v>0</v>
      </c>
      <c r="F868" s="5">
        <f>IF(Inddata!$C$31*Inddata!$C$35+Inddata!$C$33&gt;'Beregninger scenarie 1'!C868,0,F867+$F$27)</f>
        <v>0</v>
      </c>
      <c r="G868" s="5">
        <f t="shared" si="27"/>
        <v>9.2626666666666218</v>
      </c>
      <c r="H868" s="5">
        <f>IF(D868+E868+F868&gt;Inddata!$C$31,Inddata!$C$31,D868+E868+F868)</f>
        <v>0</v>
      </c>
      <c r="I868" s="5">
        <f>Inddata!$C$34</f>
        <v>0</v>
      </c>
      <c r="J868" s="5">
        <f>Inddata!$C$32+Inddata!$C$34</f>
        <v>4</v>
      </c>
      <c r="K868" s="5"/>
    </row>
    <row r="869" spans="1:11" x14ac:dyDescent="0.25">
      <c r="A869">
        <v>840</v>
      </c>
      <c r="C869" s="5">
        <f t="shared" si="26"/>
        <v>7.2713333333332875</v>
      </c>
      <c r="D869" s="5">
        <f>IF(Inddata!$C$35=0,0,IF(($D$30-C869*(1/Inddata!$C$35))&lt;0,0,($D$30-C869*(1/Inddata!$C$35))))</f>
        <v>0</v>
      </c>
      <c r="E869" s="5">
        <v>0</v>
      </c>
      <c r="F869" s="5">
        <f>IF(Inddata!$C$31*Inddata!$C$35+Inddata!$C$33&gt;'Beregninger scenarie 1'!C869,0,F868+$F$27)</f>
        <v>0</v>
      </c>
      <c r="G869" s="5">
        <f t="shared" si="27"/>
        <v>9.2713333333332884</v>
      </c>
      <c r="H869" s="5">
        <f>IF(D869+E869+F869&gt;Inddata!$C$31,Inddata!$C$31,D869+E869+F869)</f>
        <v>0</v>
      </c>
      <c r="I869" s="5">
        <f>Inddata!$C$34</f>
        <v>0</v>
      </c>
      <c r="J869" s="5">
        <f>Inddata!$C$32+Inddata!$C$34</f>
        <v>4</v>
      </c>
      <c r="K869" s="5"/>
    </row>
    <row r="870" spans="1:11" x14ac:dyDescent="0.25">
      <c r="A870">
        <v>841</v>
      </c>
      <c r="C870" s="5">
        <f t="shared" si="26"/>
        <v>7.2799999999999541</v>
      </c>
      <c r="D870" s="5">
        <f>IF(Inddata!$C$35=0,0,IF(($D$30-C870*(1/Inddata!$C$35))&lt;0,0,($D$30-C870*(1/Inddata!$C$35))))</f>
        <v>0</v>
      </c>
      <c r="E870" s="5">
        <v>0</v>
      </c>
      <c r="F870" s="5">
        <f>IF(Inddata!$C$31*Inddata!$C$35+Inddata!$C$33&gt;'Beregninger scenarie 1'!C870,0,F869+$F$27)</f>
        <v>0</v>
      </c>
      <c r="G870" s="5">
        <f t="shared" si="27"/>
        <v>9.279999999999955</v>
      </c>
      <c r="H870" s="5">
        <f>IF(D870+E870+F870&gt;Inddata!$C$31,Inddata!$C$31,D870+E870+F870)</f>
        <v>0</v>
      </c>
      <c r="I870" s="5">
        <f>Inddata!$C$34</f>
        <v>0</v>
      </c>
      <c r="J870" s="5">
        <f>Inddata!$C$32+Inddata!$C$34</f>
        <v>4</v>
      </c>
      <c r="K870" s="5"/>
    </row>
    <row r="871" spans="1:11" x14ac:dyDescent="0.25">
      <c r="A871">
        <v>842</v>
      </c>
      <c r="C871" s="5">
        <f t="shared" si="26"/>
        <v>7.2886666666666207</v>
      </c>
      <c r="D871" s="5">
        <f>IF(Inddata!$C$35=0,0,IF(($D$30-C871*(1/Inddata!$C$35))&lt;0,0,($D$30-C871*(1/Inddata!$C$35))))</f>
        <v>0</v>
      </c>
      <c r="E871" s="5">
        <v>0</v>
      </c>
      <c r="F871" s="5">
        <f>IF(Inddata!$C$31*Inddata!$C$35+Inddata!$C$33&gt;'Beregninger scenarie 1'!C871,0,F870+$F$27)</f>
        <v>0</v>
      </c>
      <c r="G871" s="5">
        <f t="shared" si="27"/>
        <v>9.2886666666666216</v>
      </c>
      <c r="H871" s="5">
        <f>IF(D871+E871+F871&gt;Inddata!$C$31,Inddata!$C$31,D871+E871+F871)</f>
        <v>0</v>
      </c>
      <c r="I871" s="5">
        <f>Inddata!$C$34</f>
        <v>0</v>
      </c>
      <c r="J871" s="5">
        <f>Inddata!$C$32+Inddata!$C$34</f>
        <v>4</v>
      </c>
      <c r="K871" s="5"/>
    </row>
    <row r="872" spans="1:11" x14ac:dyDescent="0.25">
      <c r="A872">
        <v>843</v>
      </c>
      <c r="C872" s="5">
        <f t="shared" si="26"/>
        <v>7.2973333333332873</v>
      </c>
      <c r="D872" s="5">
        <f>IF(Inddata!$C$35=0,0,IF(($D$30-C872*(1/Inddata!$C$35))&lt;0,0,($D$30-C872*(1/Inddata!$C$35))))</f>
        <v>0</v>
      </c>
      <c r="E872" s="5">
        <v>0</v>
      </c>
      <c r="F872" s="5">
        <f>IF(Inddata!$C$31*Inddata!$C$35+Inddata!$C$33&gt;'Beregninger scenarie 1'!C872,0,F871+$F$27)</f>
        <v>0</v>
      </c>
      <c r="G872" s="5">
        <f t="shared" si="27"/>
        <v>9.2973333333332882</v>
      </c>
      <c r="H872" s="5">
        <f>IF(D872+E872+F872&gt;Inddata!$C$31,Inddata!$C$31,D872+E872+F872)</f>
        <v>0</v>
      </c>
      <c r="I872" s="5">
        <f>Inddata!$C$34</f>
        <v>0</v>
      </c>
      <c r="J872" s="5">
        <f>Inddata!$C$32+Inddata!$C$34</f>
        <v>4</v>
      </c>
      <c r="K872" s="5"/>
    </row>
    <row r="873" spans="1:11" x14ac:dyDescent="0.25">
      <c r="A873">
        <v>844</v>
      </c>
      <c r="C873" s="5">
        <f t="shared" si="26"/>
        <v>7.3059999999999539</v>
      </c>
      <c r="D873" s="5">
        <f>IF(Inddata!$C$35=0,0,IF(($D$30-C873*(1/Inddata!$C$35))&lt;0,0,($D$30-C873*(1/Inddata!$C$35))))</f>
        <v>0</v>
      </c>
      <c r="E873" s="5">
        <v>0</v>
      </c>
      <c r="F873" s="5">
        <f>IF(Inddata!$C$31*Inddata!$C$35+Inddata!$C$33&gt;'Beregninger scenarie 1'!C873,0,F872+$F$27)</f>
        <v>0</v>
      </c>
      <c r="G873" s="5">
        <f t="shared" si="27"/>
        <v>9.3059999999999548</v>
      </c>
      <c r="H873" s="5">
        <f>IF(D873+E873+F873&gt;Inddata!$C$31,Inddata!$C$31,D873+E873+F873)</f>
        <v>0</v>
      </c>
      <c r="I873" s="5">
        <f>Inddata!$C$34</f>
        <v>0</v>
      </c>
      <c r="J873" s="5">
        <f>Inddata!$C$32+Inddata!$C$34</f>
        <v>4</v>
      </c>
      <c r="K873" s="5"/>
    </row>
    <row r="874" spans="1:11" x14ac:dyDescent="0.25">
      <c r="A874">
        <v>845</v>
      </c>
      <c r="C874" s="5">
        <f t="shared" si="26"/>
        <v>7.3146666666666205</v>
      </c>
      <c r="D874" s="5">
        <f>IF(Inddata!$C$35=0,0,IF(($D$30-C874*(1/Inddata!$C$35))&lt;0,0,($D$30-C874*(1/Inddata!$C$35))))</f>
        <v>0</v>
      </c>
      <c r="E874" s="5">
        <v>0</v>
      </c>
      <c r="F874" s="5">
        <f>IF(Inddata!$C$31*Inddata!$C$35+Inddata!$C$33&gt;'Beregninger scenarie 1'!C874,0,F873+$F$27)</f>
        <v>0</v>
      </c>
      <c r="G874" s="5">
        <f t="shared" si="27"/>
        <v>9.3146666666666214</v>
      </c>
      <c r="H874" s="5">
        <f>IF(D874+E874+F874&gt;Inddata!$C$31,Inddata!$C$31,D874+E874+F874)</f>
        <v>0</v>
      </c>
      <c r="I874" s="5">
        <f>Inddata!$C$34</f>
        <v>0</v>
      </c>
      <c r="J874" s="5">
        <f>Inddata!$C$32+Inddata!$C$34</f>
        <v>4</v>
      </c>
      <c r="K874" s="5"/>
    </row>
    <row r="875" spans="1:11" x14ac:dyDescent="0.25">
      <c r="A875">
        <v>846</v>
      </c>
      <c r="C875" s="5">
        <f t="shared" si="26"/>
        <v>7.3233333333332871</v>
      </c>
      <c r="D875" s="5">
        <f>IF(Inddata!$C$35=0,0,IF(($D$30-C875*(1/Inddata!$C$35))&lt;0,0,($D$30-C875*(1/Inddata!$C$35))))</f>
        <v>0</v>
      </c>
      <c r="E875" s="5">
        <v>0</v>
      </c>
      <c r="F875" s="5">
        <f>IF(Inddata!$C$31*Inddata!$C$35+Inddata!$C$33&gt;'Beregninger scenarie 1'!C875,0,F874+$F$27)</f>
        <v>0</v>
      </c>
      <c r="G875" s="5">
        <f t="shared" si="27"/>
        <v>9.323333333333288</v>
      </c>
      <c r="H875" s="5">
        <f>IF(D875+E875+F875&gt;Inddata!$C$31,Inddata!$C$31,D875+E875+F875)</f>
        <v>0</v>
      </c>
      <c r="I875" s="5">
        <f>Inddata!$C$34</f>
        <v>0</v>
      </c>
      <c r="J875" s="5">
        <f>Inddata!$C$32+Inddata!$C$34</f>
        <v>4</v>
      </c>
      <c r="K875" s="5"/>
    </row>
    <row r="876" spans="1:11" x14ac:dyDescent="0.25">
      <c r="A876">
        <v>847</v>
      </c>
      <c r="C876" s="5">
        <f t="shared" si="26"/>
        <v>7.3319999999999537</v>
      </c>
      <c r="D876" s="5">
        <f>IF(Inddata!$C$35=0,0,IF(($D$30-C876*(1/Inddata!$C$35))&lt;0,0,($D$30-C876*(1/Inddata!$C$35))))</f>
        <v>0</v>
      </c>
      <c r="E876" s="5">
        <v>0</v>
      </c>
      <c r="F876" s="5">
        <f>IF(Inddata!$C$31*Inddata!$C$35+Inddata!$C$33&gt;'Beregninger scenarie 1'!C876,0,F875+$F$27)</f>
        <v>0</v>
      </c>
      <c r="G876" s="5">
        <f t="shared" si="27"/>
        <v>9.3319999999999546</v>
      </c>
      <c r="H876" s="5">
        <f>IF(D876+E876+F876&gt;Inddata!$C$31,Inddata!$C$31,D876+E876+F876)</f>
        <v>0</v>
      </c>
      <c r="I876" s="5">
        <f>Inddata!$C$34</f>
        <v>0</v>
      </c>
      <c r="J876" s="5">
        <f>Inddata!$C$32+Inddata!$C$34</f>
        <v>4</v>
      </c>
      <c r="K876" s="5"/>
    </row>
    <row r="877" spans="1:11" x14ac:dyDescent="0.25">
      <c r="A877">
        <v>848</v>
      </c>
      <c r="C877" s="5">
        <f t="shared" si="26"/>
        <v>7.3406666666666203</v>
      </c>
      <c r="D877" s="5">
        <f>IF(Inddata!$C$35=0,0,IF(($D$30-C877*(1/Inddata!$C$35))&lt;0,0,($D$30-C877*(1/Inddata!$C$35))))</f>
        <v>0</v>
      </c>
      <c r="E877" s="5">
        <v>0</v>
      </c>
      <c r="F877" s="5">
        <f>IF(Inddata!$C$31*Inddata!$C$35+Inddata!$C$33&gt;'Beregninger scenarie 1'!C877,0,F876+$F$27)</f>
        <v>0</v>
      </c>
      <c r="G877" s="5">
        <f t="shared" si="27"/>
        <v>9.3406666666666212</v>
      </c>
      <c r="H877" s="5">
        <f>IF(D877+E877+F877&gt;Inddata!$C$31,Inddata!$C$31,D877+E877+F877)</f>
        <v>0</v>
      </c>
      <c r="I877" s="5">
        <f>Inddata!$C$34</f>
        <v>0</v>
      </c>
      <c r="J877" s="5">
        <f>Inddata!$C$32+Inddata!$C$34</f>
        <v>4</v>
      </c>
      <c r="K877" s="5"/>
    </row>
    <row r="878" spans="1:11" x14ac:dyDescent="0.25">
      <c r="A878">
        <v>849</v>
      </c>
      <c r="C878" s="5">
        <f t="shared" si="26"/>
        <v>7.3493333333332869</v>
      </c>
      <c r="D878" s="5">
        <f>IF(Inddata!$C$35=0,0,IF(($D$30-C878*(1/Inddata!$C$35))&lt;0,0,($D$30-C878*(1/Inddata!$C$35))))</f>
        <v>0</v>
      </c>
      <c r="E878" s="5">
        <v>0</v>
      </c>
      <c r="F878" s="5">
        <f>IF(Inddata!$C$31*Inddata!$C$35+Inddata!$C$33&gt;'Beregninger scenarie 1'!C878,0,F877+$F$27)</f>
        <v>0</v>
      </c>
      <c r="G878" s="5">
        <f t="shared" si="27"/>
        <v>9.3493333333332878</v>
      </c>
      <c r="H878" s="5">
        <f>IF(D878+E878+F878&gt;Inddata!$C$31,Inddata!$C$31,D878+E878+F878)</f>
        <v>0</v>
      </c>
      <c r="I878" s="5">
        <f>Inddata!$C$34</f>
        <v>0</v>
      </c>
      <c r="J878" s="5">
        <f>Inddata!$C$32+Inddata!$C$34</f>
        <v>4</v>
      </c>
      <c r="K878" s="5"/>
    </row>
    <row r="879" spans="1:11" x14ac:dyDescent="0.25">
      <c r="A879">
        <v>850</v>
      </c>
      <c r="C879" s="5">
        <f t="shared" si="26"/>
        <v>7.3579999999999535</v>
      </c>
      <c r="D879" s="5">
        <f>IF(Inddata!$C$35=0,0,IF(($D$30-C879*(1/Inddata!$C$35))&lt;0,0,($D$30-C879*(1/Inddata!$C$35))))</f>
        <v>0</v>
      </c>
      <c r="E879" s="5">
        <v>0</v>
      </c>
      <c r="F879" s="5">
        <f>IF(Inddata!$C$31*Inddata!$C$35+Inddata!$C$33&gt;'Beregninger scenarie 1'!C879,0,F878+$F$27)</f>
        <v>0</v>
      </c>
      <c r="G879" s="5">
        <f t="shared" si="27"/>
        <v>9.3579999999999544</v>
      </c>
      <c r="H879" s="5">
        <f>IF(D879+E879+F879&gt;Inddata!$C$31,Inddata!$C$31,D879+E879+F879)</f>
        <v>0</v>
      </c>
      <c r="I879" s="5">
        <f>Inddata!$C$34</f>
        <v>0</v>
      </c>
      <c r="J879" s="5">
        <f>Inddata!$C$32+Inddata!$C$34</f>
        <v>4</v>
      </c>
      <c r="K879" s="5"/>
    </row>
    <row r="880" spans="1:11" x14ac:dyDescent="0.25">
      <c r="A880">
        <v>851</v>
      </c>
      <c r="C880" s="5">
        <f t="shared" si="26"/>
        <v>7.3666666666666201</v>
      </c>
      <c r="D880" s="5">
        <f>IF(Inddata!$C$35=0,0,IF(($D$30-C880*(1/Inddata!$C$35))&lt;0,0,($D$30-C880*(1/Inddata!$C$35))))</f>
        <v>0</v>
      </c>
      <c r="E880" s="5">
        <v>0</v>
      </c>
      <c r="F880" s="5">
        <f>IF(Inddata!$C$31*Inddata!$C$35+Inddata!$C$33&gt;'Beregninger scenarie 1'!C880,0,F879+$F$27)</f>
        <v>0</v>
      </c>
      <c r="G880" s="5">
        <f t="shared" si="27"/>
        <v>9.366666666666621</v>
      </c>
      <c r="H880" s="5">
        <f>IF(D880+E880+F880&gt;Inddata!$C$31,Inddata!$C$31,D880+E880+F880)</f>
        <v>0</v>
      </c>
      <c r="I880" s="5">
        <f>Inddata!$C$34</f>
        <v>0</v>
      </c>
      <c r="J880" s="5">
        <f>Inddata!$C$32+Inddata!$C$34</f>
        <v>4</v>
      </c>
      <c r="K880" s="5"/>
    </row>
    <row r="881" spans="1:11" x14ac:dyDescent="0.25">
      <c r="A881">
        <v>852</v>
      </c>
      <c r="C881" s="5">
        <f t="shared" si="26"/>
        <v>7.3753333333332867</v>
      </c>
      <c r="D881" s="5">
        <f>IF(Inddata!$C$35=0,0,IF(($D$30-C881*(1/Inddata!$C$35))&lt;0,0,($D$30-C881*(1/Inddata!$C$35))))</f>
        <v>0</v>
      </c>
      <c r="E881" s="5">
        <v>0</v>
      </c>
      <c r="F881" s="5">
        <f>IF(Inddata!$C$31*Inddata!$C$35+Inddata!$C$33&gt;'Beregninger scenarie 1'!C881,0,F880+$F$27)</f>
        <v>0</v>
      </c>
      <c r="G881" s="5">
        <f t="shared" si="27"/>
        <v>9.3753333333332876</v>
      </c>
      <c r="H881" s="5">
        <f>IF(D881+E881+F881&gt;Inddata!$C$31,Inddata!$C$31,D881+E881+F881)</f>
        <v>0</v>
      </c>
      <c r="I881" s="5">
        <f>Inddata!$C$34</f>
        <v>0</v>
      </c>
      <c r="J881" s="5">
        <f>Inddata!$C$32+Inddata!$C$34</f>
        <v>4</v>
      </c>
      <c r="K881" s="5"/>
    </row>
    <row r="882" spans="1:11" x14ac:dyDescent="0.25">
      <c r="A882">
        <v>853</v>
      </c>
      <c r="C882" s="5">
        <f t="shared" si="26"/>
        <v>7.3839999999999533</v>
      </c>
      <c r="D882" s="5">
        <f>IF(Inddata!$C$35=0,0,IF(($D$30-C882*(1/Inddata!$C$35))&lt;0,0,($D$30-C882*(1/Inddata!$C$35))))</f>
        <v>0</v>
      </c>
      <c r="E882" s="5">
        <v>0</v>
      </c>
      <c r="F882" s="5">
        <f>IF(Inddata!$C$31*Inddata!$C$35+Inddata!$C$33&gt;'Beregninger scenarie 1'!C882,0,F881+$F$27)</f>
        <v>0</v>
      </c>
      <c r="G882" s="5">
        <f t="shared" si="27"/>
        <v>9.3839999999999542</v>
      </c>
      <c r="H882" s="5">
        <f>IF(D882+E882+F882&gt;Inddata!$C$31,Inddata!$C$31,D882+E882+F882)</f>
        <v>0</v>
      </c>
      <c r="I882" s="5">
        <f>Inddata!$C$34</f>
        <v>0</v>
      </c>
      <c r="J882" s="5">
        <f>Inddata!$C$32+Inddata!$C$34</f>
        <v>4</v>
      </c>
      <c r="K882" s="5"/>
    </row>
    <row r="883" spans="1:11" x14ac:dyDescent="0.25">
      <c r="A883">
        <v>854</v>
      </c>
      <c r="C883" s="5">
        <f t="shared" si="26"/>
        <v>7.3926666666666199</v>
      </c>
      <c r="D883" s="5">
        <f>IF(Inddata!$C$35=0,0,IF(($D$30-C883*(1/Inddata!$C$35))&lt;0,0,($D$30-C883*(1/Inddata!$C$35))))</f>
        <v>0</v>
      </c>
      <c r="E883" s="5">
        <v>0</v>
      </c>
      <c r="F883" s="5">
        <f>IF(Inddata!$C$31*Inddata!$C$35+Inddata!$C$33&gt;'Beregninger scenarie 1'!C883,0,F882+$F$27)</f>
        <v>0</v>
      </c>
      <c r="G883" s="5">
        <f t="shared" si="27"/>
        <v>9.3926666666666208</v>
      </c>
      <c r="H883" s="5">
        <f>IF(D883+E883+F883&gt;Inddata!$C$31,Inddata!$C$31,D883+E883+F883)</f>
        <v>0</v>
      </c>
      <c r="I883" s="5">
        <f>Inddata!$C$34</f>
        <v>0</v>
      </c>
      <c r="J883" s="5">
        <f>Inddata!$C$32+Inddata!$C$34</f>
        <v>4</v>
      </c>
      <c r="K883" s="5"/>
    </row>
    <row r="884" spans="1:11" x14ac:dyDescent="0.25">
      <c r="A884">
        <v>855</v>
      </c>
      <c r="C884" s="5">
        <f t="shared" si="26"/>
        <v>7.4013333333332865</v>
      </c>
      <c r="D884" s="5">
        <f>IF(Inddata!$C$35=0,0,IF(($D$30-C884*(1/Inddata!$C$35))&lt;0,0,($D$30-C884*(1/Inddata!$C$35))))</f>
        <v>0</v>
      </c>
      <c r="E884" s="5">
        <v>0</v>
      </c>
      <c r="F884" s="5">
        <f>IF(Inddata!$C$31*Inddata!$C$35+Inddata!$C$33&gt;'Beregninger scenarie 1'!C884,0,F883+$F$27)</f>
        <v>0</v>
      </c>
      <c r="G884" s="5">
        <f t="shared" si="27"/>
        <v>9.4013333333332874</v>
      </c>
      <c r="H884" s="5">
        <f>IF(D884+E884+F884&gt;Inddata!$C$31,Inddata!$C$31,D884+E884+F884)</f>
        <v>0</v>
      </c>
      <c r="I884" s="5">
        <f>Inddata!$C$34</f>
        <v>0</v>
      </c>
      <c r="J884" s="5">
        <f>Inddata!$C$32+Inddata!$C$34</f>
        <v>4</v>
      </c>
      <c r="K884" s="5"/>
    </row>
    <row r="885" spans="1:11" x14ac:dyDescent="0.25">
      <c r="A885">
        <v>856</v>
      </c>
      <c r="C885" s="5">
        <f t="shared" ref="C885:C948" si="28">C884+$C$27</f>
        <v>7.4099999999999531</v>
      </c>
      <c r="D885" s="5">
        <f>IF(Inddata!$C$35=0,0,IF(($D$30-C885*(1/Inddata!$C$35))&lt;0,0,($D$30-C885*(1/Inddata!$C$35))))</f>
        <v>0</v>
      </c>
      <c r="E885" s="5">
        <v>0</v>
      </c>
      <c r="F885" s="5">
        <f>IF(Inddata!$C$31*Inddata!$C$35+Inddata!$C$33&gt;'Beregninger scenarie 1'!C885,0,F884+$F$27)</f>
        <v>0</v>
      </c>
      <c r="G885" s="5">
        <f t="shared" si="27"/>
        <v>9.409999999999954</v>
      </c>
      <c r="H885" s="5">
        <f>IF(D885+E885+F885&gt;Inddata!$C$31,Inddata!$C$31,D885+E885+F885)</f>
        <v>0</v>
      </c>
      <c r="I885" s="5">
        <f>Inddata!$C$34</f>
        <v>0</v>
      </c>
      <c r="J885" s="5">
        <f>Inddata!$C$32+Inddata!$C$34</f>
        <v>4</v>
      </c>
      <c r="K885" s="5"/>
    </row>
    <row r="886" spans="1:11" x14ac:dyDescent="0.25">
      <c r="A886">
        <v>857</v>
      </c>
      <c r="C886" s="5">
        <f t="shared" si="28"/>
        <v>7.4186666666666197</v>
      </c>
      <c r="D886" s="5">
        <f>IF(Inddata!$C$35=0,0,IF(($D$30-C886*(1/Inddata!$C$35))&lt;0,0,($D$30-C886*(1/Inddata!$C$35))))</f>
        <v>0</v>
      </c>
      <c r="E886" s="5">
        <v>0</v>
      </c>
      <c r="F886" s="5">
        <f>IF(Inddata!$C$31*Inddata!$C$35+Inddata!$C$33&gt;'Beregninger scenarie 1'!C886,0,F885+$F$27)</f>
        <v>0</v>
      </c>
      <c r="G886" s="5">
        <f t="shared" si="27"/>
        <v>9.4186666666666206</v>
      </c>
      <c r="H886" s="5">
        <f>IF(D886+E886+F886&gt;Inddata!$C$31,Inddata!$C$31,D886+E886+F886)</f>
        <v>0</v>
      </c>
      <c r="I886" s="5">
        <f>Inddata!$C$34</f>
        <v>0</v>
      </c>
      <c r="J886" s="5">
        <f>Inddata!$C$32+Inddata!$C$34</f>
        <v>4</v>
      </c>
      <c r="K886" s="5"/>
    </row>
    <row r="887" spans="1:11" x14ac:dyDescent="0.25">
      <c r="A887">
        <v>858</v>
      </c>
      <c r="C887" s="5">
        <f t="shared" si="28"/>
        <v>7.4273333333332863</v>
      </c>
      <c r="D887" s="5">
        <f>IF(Inddata!$C$35=0,0,IF(($D$30-C887*(1/Inddata!$C$35))&lt;0,0,($D$30-C887*(1/Inddata!$C$35))))</f>
        <v>0</v>
      </c>
      <c r="E887" s="5">
        <v>0</v>
      </c>
      <c r="F887" s="5">
        <f>IF(Inddata!$C$31*Inddata!$C$35+Inddata!$C$33&gt;'Beregninger scenarie 1'!C887,0,F886+$F$27)</f>
        <v>0</v>
      </c>
      <c r="G887" s="5">
        <f t="shared" si="27"/>
        <v>9.4273333333332872</v>
      </c>
      <c r="H887" s="5">
        <f>IF(D887+E887+F887&gt;Inddata!$C$31,Inddata!$C$31,D887+E887+F887)</f>
        <v>0</v>
      </c>
      <c r="I887" s="5">
        <f>Inddata!$C$34</f>
        <v>0</v>
      </c>
      <c r="J887" s="5">
        <f>Inddata!$C$32+Inddata!$C$34</f>
        <v>4</v>
      </c>
      <c r="K887" s="5"/>
    </row>
    <row r="888" spans="1:11" x14ac:dyDescent="0.25">
      <c r="A888">
        <v>859</v>
      </c>
      <c r="C888" s="5">
        <f t="shared" si="28"/>
        <v>7.4359999999999529</v>
      </c>
      <c r="D888" s="5">
        <f>IF(Inddata!$C$35=0,0,IF(($D$30-C888*(1/Inddata!$C$35))&lt;0,0,($D$30-C888*(1/Inddata!$C$35))))</f>
        <v>0</v>
      </c>
      <c r="E888" s="5">
        <v>0</v>
      </c>
      <c r="F888" s="5">
        <f>IF(Inddata!$C$31*Inddata!$C$35+Inddata!$C$33&gt;'Beregninger scenarie 1'!C888,0,F887+$F$27)</f>
        <v>0</v>
      </c>
      <c r="G888" s="5">
        <f t="shared" si="27"/>
        <v>9.4359999999999538</v>
      </c>
      <c r="H888" s="5">
        <f>IF(D888+E888+F888&gt;Inddata!$C$31,Inddata!$C$31,D888+E888+F888)</f>
        <v>0</v>
      </c>
      <c r="I888" s="5">
        <f>Inddata!$C$34</f>
        <v>0</v>
      </c>
      <c r="J888" s="5">
        <f>Inddata!$C$32+Inddata!$C$34</f>
        <v>4</v>
      </c>
      <c r="K888" s="5"/>
    </row>
    <row r="889" spans="1:11" x14ac:dyDescent="0.25">
      <c r="A889">
        <v>860</v>
      </c>
      <c r="C889" s="5">
        <f t="shared" si="28"/>
        <v>7.4446666666666195</v>
      </c>
      <c r="D889" s="5">
        <f>IF(Inddata!$C$35=0,0,IF(($D$30-C889*(1/Inddata!$C$35))&lt;0,0,($D$30-C889*(1/Inddata!$C$35))))</f>
        <v>0</v>
      </c>
      <c r="E889" s="5">
        <v>0</v>
      </c>
      <c r="F889" s="5">
        <f>IF(Inddata!$C$31*Inddata!$C$35+Inddata!$C$33&gt;'Beregninger scenarie 1'!C889,0,F888+$F$27)</f>
        <v>0</v>
      </c>
      <c r="G889" s="5">
        <f t="shared" si="27"/>
        <v>9.4446666666666204</v>
      </c>
      <c r="H889" s="5">
        <f>IF(D889+E889+F889&gt;Inddata!$C$31,Inddata!$C$31,D889+E889+F889)</f>
        <v>0</v>
      </c>
      <c r="I889" s="5">
        <f>Inddata!$C$34</f>
        <v>0</v>
      </c>
      <c r="J889" s="5">
        <f>Inddata!$C$32+Inddata!$C$34</f>
        <v>4</v>
      </c>
      <c r="K889" s="5"/>
    </row>
    <row r="890" spans="1:11" x14ac:dyDescent="0.25">
      <c r="A890">
        <v>861</v>
      </c>
      <c r="C890" s="5">
        <f t="shared" si="28"/>
        <v>7.4533333333332861</v>
      </c>
      <c r="D890" s="5">
        <f>IF(Inddata!$C$35=0,0,IF(($D$30-C890*(1/Inddata!$C$35))&lt;0,0,($D$30-C890*(1/Inddata!$C$35))))</f>
        <v>0</v>
      </c>
      <c r="E890" s="5">
        <v>0</v>
      </c>
      <c r="F890" s="5">
        <f>IF(Inddata!$C$31*Inddata!$C$35+Inddata!$C$33&gt;'Beregninger scenarie 1'!C890,0,F889+$F$27)</f>
        <v>0</v>
      </c>
      <c r="G890" s="5">
        <f t="shared" si="27"/>
        <v>9.453333333333287</v>
      </c>
      <c r="H890" s="5">
        <f>IF(D890+E890+F890&gt;Inddata!$C$31,Inddata!$C$31,D890+E890+F890)</f>
        <v>0</v>
      </c>
      <c r="I890" s="5">
        <f>Inddata!$C$34</f>
        <v>0</v>
      </c>
      <c r="J890" s="5">
        <f>Inddata!$C$32+Inddata!$C$34</f>
        <v>4</v>
      </c>
      <c r="K890" s="5"/>
    </row>
    <row r="891" spans="1:11" x14ac:dyDescent="0.25">
      <c r="A891">
        <v>862</v>
      </c>
      <c r="C891" s="5">
        <f t="shared" si="28"/>
        <v>7.4619999999999527</v>
      </c>
      <c r="D891" s="5">
        <f>IF(Inddata!$C$35=0,0,IF(($D$30-C891*(1/Inddata!$C$35))&lt;0,0,($D$30-C891*(1/Inddata!$C$35))))</f>
        <v>0</v>
      </c>
      <c r="E891" s="5">
        <v>0</v>
      </c>
      <c r="F891" s="5">
        <f>IF(Inddata!$C$31*Inddata!$C$35+Inddata!$C$33&gt;'Beregninger scenarie 1'!C891,0,F890+$F$27)</f>
        <v>0</v>
      </c>
      <c r="G891" s="5">
        <f t="shared" si="27"/>
        <v>9.4619999999999536</v>
      </c>
      <c r="H891" s="5">
        <f>IF(D891+E891+F891&gt;Inddata!$C$31,Inddata!$C$31,D891+E891+F891)</f>
        <v>0</v>
      </c>
      <c r="I891" s="5">
        <f>Inddata!$C$34</f>
        <v>0</v>
      </c>
      <c r="J891" s="5">
        <f>Inddata!$C$32+Inddata!$C$34</f>
        <v>4</v>
      </c>
      <c r="K891" s="5"/>
    </row>
    <row r="892" spans="1:11" x14ac:dyDescent="0.25">
      <c r="A892">
        <v>863</v>
      </c>
      <c r="C892" s="5">
        <f t="shared" si="28"/>
        <v>7.4706666666666193</v>
      </c>
      <c r="D892" s="5">
        <f>IF(Inddata!$C$35=0,0,IF(($D$30-C892*(1/Inddata!$C$35))&lt;0,0,($D$30-C892*(1/Inddata!$C$35))))</f>
        <v>0</v>
      </c>
      <c r="E892" s="5">
        <v>0</v>
      </c>
      <c r="F892" s="5">
        <f>IF(Inddata!$C$31*Inddata!$C$35+Inddata!$C$33&gt;'Beregninger scenarie 1'!C892,0,F891+$F$27)</f>
        <v>0</v>
      </c>
      <c r="G892" s="5">
        <f t="shared" si="27"/>
        <v>9.4706666666666202</v>
      </c>
      <c r="H892" s="5">
        <f>IF(D892+E892+F892&gt;Inddata!$C$31,Inddata!$C$31,D892+E892+F892)</f>
        <v>0</v>
      </c>
      <c r="I892" s="5">
        <f>Inddata!$C$34</f>
        <v>0</v>
      </c>
      <c r="J892" s="5">
        <f>Inddata!$C$32+Inddata!$C$34</f>
        <v>4</v>
      </c>
      <c r="K892" s="5"/>
    </row>
    <row r="893" spans="1:11" x14ac:dyDescent="0.25">
      <c r="A893">
        <v>864</v>
      </c>
      <c r="C893" s="5">
        <f t="shared" si="28"/>
        <v>7.4793333333332859</v>
      </c>
      <c r="D893" s="5">
        <f>IF(Inddata!$C$35=0,0,IF(($D$30-C893*(1/Inddata!$C$35))&lt;0,0,($D$30-C893*(1/Inddata!$C$35))))</f>
        <v>0</v>
      </c>
      <c r="E893" s="5">
        <v>0</v>
      </c>
      <c r="F893" s="5">
        <f>IF(Inddata!$C$31*Inddata!$C$35+Inddata!$C$33&gt;'Beregninger scenarie 1'!C893,0,F892+$F$27)</f>
        <v>0</v>
      </c>
      <c r="G893" s="5">
        <f t="shared" si="27"/>
        <v>9.4793333333332868</v>
      </c>
      <c r="H893" s="5">
        <f>IF(D893+E893+F893&gt;Inddata!$C$31,Inddata!$C$31,D893+E893+F893)</f>
        <v>0</v>
      </c>
      <c r="I893" s="5">
        <f>Inddata!$C$34</f>
        <v>0</v>
      </c>
      <c r="J893" s="5">
        <f>Inddata!$C$32+Inddata!$C$34</f>
        <v>4</v>
      </c>
      <c r="K893" s="5"/>
    </row>
    <row r="894" spans="1:11" x14ac:dyDescent="0.25">
      <c r="A894">
        <v>865</v>
      </c>
      <c r="C894" s="5">
        <f t="shared" si="28"/>
        <v>7.4879999999999525</v>
      </c>
      <c r="D894" s="5">
        <f>IF(Inddata!$C$35=0,0,IF(($D$30-C894*(1/Inddata!$C$35))&lt;0,0,($D$30-C894*(1/Inddata!$C$35))))</f>
        <v>0</v>
      </c>
      <c r="E894" s="5">
        <v>0</v>
      </c>
      <c r="F894" s="5">
        <f>IF(Inddata!$C$31*Inddata!$C$35+Inddata!$C$33&gt;'Beregninger scenarie 1'!C894,0,F893+$F$27)</f>
        <v>0</v>
      </c>
      <c r="G894" s="5">
        <f t="shared" si="27"/>
        <v>9.4879999999999534</v>
      </c>
      <c r="H894" s="5">
        <f>IF(D894+E894+F894&gt;Inddata!$C$31,Inddata!$C$31,D894+E894+F894)</f>
        <v>0</v>
      </c>
      <c r="I894" s="5">
        <f>Inddata!$C$34</f>
        <v>0</v>
      </c>
      <c r="J894" s="5">
        <f>Inddata!$C$32+Inddata!$C$34</f>
        <v>4</v>
      </c>
      <c r="K894" s="5"/>
    </row>
    <row r="895" spans="1:11" x14ac:dyDescent="0.25">
      <c r="A895">
        <v>866</v>
      </c>
      <c r="C895" s="5">
        <f t="shared" si="28"/>
        <v>7.4966666666666191</v>
      </c>
      <c r="D895" s="5">
        <f>IF(Inddata!$C$35=0,0,IF(($D$30-C895*(1/Inddata!$C$35))&lt;0,0,($D$30-C895*(1/Inddata!$C$35))))</f>
        <v>0</v>
      </c>
      <c r="E895" s="5">
        <v>0</v>
      </c>
      <c r="F895" s="5">
        <f>IF(Inddata!$C$31*Inddata!$C$35+Inddata!$C$33&gt;'Beregninger scenarie 1'!C895,0,F894+$F$27)</f>
        <v>0</v>
      </c>
      <c r="G895" s="5">
        <f t="shared" si="27"/>
        <v>9.49666666666662</v>
      </c>
      <c r="H895" s="5">
        <f>IF(D895+E895+F895&gt;Inddata!$C$31,Inddata!$C$31,D895+E895+F895)</f>
        <v>0</v>
      </c>
      <c r="I895" s="5">
        <f>Inddata!$C$34</f>
        <v>0</v>
      </c>
      <c r="J895" s="5">
        <f>Inddata!$C$32+Inddata!$C$34</f>
        <v>4</v>
      </c>
      <c r="K895" s="5"/>
    </row>
    <row r="896" spans="1:11" x14ac:dyDescent="0.25">
      <c r="A896">
        <v>867</v>
      </c>
      <c r="C896" s="5">
        <f t="shared" si="28"/>
        <v>7.5053333333332857</v>
      </c>
      <c r="D896" s="5">
        <f>IF(Inddata!$C$35=0,0,IF(($D$30-C896*(1/Inddata!$C$35))&lt;0,0,($D$30-C896*(1/Inddata!$C$35))))</f>
        <v>0</v>
      </c>
      <c r="E896" s="5">
        <v>0</v>
      </c>
      <c r="F896" s="5">
        <f>IF(Inddata!$C$31*Inddata!$C$35+Inddata!$C$33&gt;'Beregninger scenarie 1'!C896,0,F895+$F$27)</f>
        <v>0</v>
      </c>
      <c r="G896" s="5">
        <f t="shared" si="27"/>
        <v>9.5053333333332866</v>
      </c>
      <c r="H896" s="5">
        <f>IF(D896+E896+F896&gt;Inddata!$C$31,Inddata!$C$31,D896+E896+F896)</f>
        <v>0</v>
      </c>
      <c r="I896" s="5">
        <f>Inddata!$C$34</f>
        <v>0</v>
      </c>
      <c r="J896" s="5">
        <f>Inddata!$C$32+Inddata!$C$34</f>
        <v>4</v>
      </c>
      <c r="K896" s="5"/>
    </row>
    <row r="897" spans="1:11" x14ac:dyDescent="0.25">
      <c r="A897">
        <v>868</v>
      </c>
      <c r="C897" s="5">
        <f t="shared" si="28"/>
        <v>7.5139999999999523</v>
      </c>
      <c r="D897" s="5">
        <f>IF(Inddata!$C$35=0,0,IF(($D$30-C897*(1/Inddata!$C$35))&lt;0,0,($D$30-C897*(1/Inddata!$C$35))))</f>
        <v>0</v>
      </c>
      <c r="E897" s="5">
        <v>0</v>
      </c>
      <c r="F897" s="5">
        <f>IF(Inddata!$C$31*Inddata!$C$35+Inddata!$C$33&gt;'Beregninger scenarie 1'!C897,0,F896+$F$27)</f>
        <v>0</v>
      </c>
      <c r="G897" s="5">
        <f t="shared" si="27"/>
        <v>9.5139999999999532</v>
      </c>
      <c r="H897" s="5">
        <f>IF(D897+E897+F897&gt;Inddata!$C$31,Inddata!$C$31,D897+E897+F897)</f>
        <v>0</v>
      </c>
      <c r="I897" s="5">
        <f>Inddata!$C$34</f>
        <v>0</v>
      </c>
      <c r="J897" s="5">
        <f>Inddata!$C$32+Inddata!$C$34</f>
        <v>4</v>
      </c>
      <c r="K897" s="5"/>
    </row>
    <row r="898" spans="1:11" x14ac:dyDescent="0.25">
      <c r="A898">
        <v>869</v>
      </c>
      <c r="C898" s="5">
        <f t="shared" si="28"/>
        <v>7.5226666666666189</v>
      </c>
      <c r="D898" s="5">
        <f>IF(Inddata!$C$35=0,0,IF(($D$30-C898*(1/Inddata!$C$35))&lt;0,0,($D$30-C898*(1/Inddata!$C$35))))</f>
        <v>0</v>
      </c>
      <c r="E898" s="5">
        <v>0</v>
      </c>
      <c r="F898" s="5">
        <f>IF(Inddata!$C$31*Inddata!$C$35+Inddata!$C$33&gt;'Beregninger scenarie 1'!C898,0,F897+$F$27)</f>
        <v>0</v>
      </c>
      <c r="G898" s="5">
        <f t="shared" si="27"/>
        <v>9.5226666666666198</v>
      </c>
      <c r="H898" s="5">
        <f>IF(D898+E898+F898&gt;Inddata!$C$31,Inddata!$C$31,D898+E898+F898)</f>
        <v>0</v>
      </c>
      <c r="I898" s="5">
        <f>Inddata!$C$34</f>
        <v>0</v>
      </c>
      <c r="J898" s="5">
        <f>Inddata!$C$32+Inddata!$C$34</f>
        <v>4</v>
      </c>
      <c r="K898" s="5"/>
    </row>
    <row r="899" spans="1:11" x14ac:dyDescent="0.25">
      <c r="A899">
        <v>870</v>
      </c>
      <c r="C899" s="5">
        <f t="shared" si="28"/>
        <v>7.5313333333332855</v>
      </c>
      <c r="D899" s="5">
        <f>IF(Inddata!$C$35=0,0,IF(($D$30-C899*(1/Inddata!$C$35))&lt;0,0,($D$30-C899*(1/Inddata!$C$35))))</f>
        <v>0</v>
      </c>
      <c r="E899" s="5">
        <v>0</v>
      </c>
      <c r="F899" s="5">
        <f>IF(Inddata!$C$31*Inddata!$C$35+Inddata!$C$33&gt;'Beregninger scenarie 1'!C899,0,F898+$F$27)</f>
        <v>0</v>
      </c>
      <c r="G899" s="5">
        <f t="shared" si="27"/>
        <v>9.5313333333332864</v>
      </c>
      <c r="H899" s="5">
        <f>IF(D899+E899+F899&gt;Inddata!$C$31,Inddata!$C$31,D899+E899+F899)</f>
        <v>0</v>
      </c>
      <c r="I899" s="5">
        <f>Inddata!$C$34</f>
        <v>0</v>
      </c>
      <c r="J899" s="5">
        <f>Inddata!$C$32+Inddata!$C$34</f>
        <v>4</v>
      </c>
      <c r="K899" s="5"/>
    </row>
    <row r="900" spans="1:11" x14ac:dyDescent="0.25">
      <c r="A900">
        <v>871</v>
      </c>
      <c r="C900" s="5">
        <f t="shared" si="28"/>
        <v>7.5399999999999521</v>
      </c>
      <c r="D900" s="5">
        <f>IF(Inddata!$C$35=0,0,IF(($D$30-C900*(1/Inddata!$C$35))&lt;0,0,($D$30-C900*(1/Inddata!$C$35))))</f>
        <v>0</v>
      </c>
      <c r="E900" s="5">
        <v>0</v>
      </c>
      <c r="F900" s="5">
        <f>IF(Inddata!$C$31*Inddata!$C$35+Inddata!$C$33&gt;'Beregninger scenarie 1'!C900,0,F899+$F$27)</f>
        <v>0</v>
      </c>
      <c r="G900" s="5">
        <f t="shared" si="27"/>
        <v>9.539999999999953</v>
      </c>
      <c r="H900" s="5">
        <f>IF(D900+E900+F900&gt;Inddata!$C$31,Inddata!$C$31,D900+E900+F900)</f>
        <v>0</v>
      </c>
      <c r="I900" s="5">
        <f>Inddata!$C$34</f>
        <v>0</v>
      </c>
      <c r="J900" s="5">
        <f>Inddata!$C$32+Inddata!$C$34</f>
        <v>4</v>
      </c>
      <c r="K900" s="5"/>
    </row>
    <row r="901" spans="1:11" x14ac:dyDescent="0.25">
      <c r="A901">
        <v>872</v>
      </c>
      <c r="C901" s="5">
        <f t="shared" si="28"/>
        <v>7.5486666666666187</v>
      </c>
      <c r="D901" s="5">
        <f>IF(Inddata!$C$35=0,0,IF(($D$30-C901*(1/Inddata!$C$35))&lt;0,0,($D$30-C901*(1/Inddata!$C$35))))</f>
        <v>0</v>
      </c>
      <c r="E901" s="5">
        <v>0</v>
      </c>
      <c r="F901" s="5">
        <f>IF(Inddata!$C$31*Inddata!$C$35+Inddata!$C$33&gt;'Beregninger scenarie 1'!C901,0,F900+$F$27)</f>
        <v>0</v>
      </c>
      <c r="G901" s="5">
        <f t="shared" si="27"/>
        <v>9.5486666666666196</v>
      </c>
      <c r="H901" s="5">
        <f>IF(D901+E901+F901&gt;Inddata!$C$31,Inddata!$C$31,D901+E901+F901)</f>
        <v>0</v>
      </c>
      <c r="I901" s="5">
        <f>Inddata!$C$34</f>
        <v>0</v>
      </c>
      <c r="J901" s="5">
        <f>Inddata!$C$32+Inddata!$C$34</f>
        <v>4</v>
      </c>
      <c r="K901" s="5"/>
    </row>
    <row r="902" spans="1:11" x14ac:dyDescent="0.25">
      <c r="A902">
        <v>873</v>
      </c>
      <c r="C902" s="5">
        <f t="shared" si="28"/>
        <v>7.5573333333332853</v>
      </c>
      <c r="D902" s="5">
        <f>IF(Inddata!$C$35=0,0,IF(($D$30-C902*(1/Inddata!$C$35))&lt;0,0,($D$30-C902*(1/Inddata!$C$35))))</f>
        <v>0</v>
      </c>
      <c r="E902" s="5">
        <v>0</v>
      </c>
      <c r="F902" s="5">
        <f>IF(Inddata!$C$31*Inddata!$C$35+Inddata!$C$33&gt;'Beregninger scenarie 1'!C902,0,F901+$F$27)</f>
        <v>0</v>
      </c>
      <c r="G902" s="5">
        <f t="shared" si="27"/>
        <v>9.5573333333332862</v>
      </c>
      <c r="H902" s="5">
        <f>IF(D902+E902+F902&gt;Inddata!$C$31,Inddata!$C$31,D902+E902+F902)</f>
        <v>0</v>
      </c>
      <c r="I902" s="5">
        <f>Inddata!$C$34</f>
        <v>0</v>
      </c>
      <c r="J902" s="5">
        <f>Inddata!$C$32+Inddata!$C$34</f>
        <v>4</v>
      </c>
      <c r="K902" s="5"/>
    </row>
    <row r="903" spans="1:11" x14ac:dyDescent="0.25">
      <c r="A903">
        <v>874</v>
      </c>
      <c r="C903" s="5">
        <f t="shared" si="28"/>
        <v>7.5659999999999519</v>
      </c>
      <c r="D903" s="5">
        <f>IF(Inddata!$C$35=0,0,IF(($D$30-C903*(1/Inddata!$C$35))&lt;0,0,($D$30-C903*(1/Inddata!$C$35))))</f>
        <v>0</v>
      </c>
      <c r="E903" s="5">
        <v>0</v>
      </c>
      <c r="F903" s="5">
        <f>IF(Inddata!$C$31*Inddata!$C$35+Inddata!$C$33&gt;'Beregninger scenarie 1'!C903,0,F902+$F$27)</f>
        <v>0</v>
      </c>
      <c r="G903" s="5">
        <f t="shared" si="27"/>
        <v>9.5659999999999528</v>
      </c>
      <c r="H903" s="5">
        <f>IF(D903+E903+F903&gt;Inddata!$C$31,Inddata!$C$31,D903+E903+F903)</f>
        <v>0</v>
      </c>
      <c r="I903" s="5">
        <f>Inddata!$C$34</f>
        <v>0</v>
      </c>
      <c r="J903" s="5">
        <f>Inddata!$C$32+Inddata!$C$34</f>
        <v>4</v>
      </c>
      <c r="K903" s="5"/>
    </row>
    <row r="904" spans="1:11" x14ac:dyDescent="0.25">
      <c r="A904">
        <v>875</v>
      </c>
      <c r="C904" s="5">
        <f t="shared" si="28"/>
        <v>7.5746666666666185</v>
      </c>
      <c r="D904" s="5">
        <f>IF(Inddata!$C$35=0,0,IF(($D$30-C904*(1/Inddata!$C$35))&lt;0,0,($D$30-C904*(1/Inddata!$C$35))))</f>
        <v>0</v>
      </c>
      <c r="E904" s="5">
        <v>0</v>
      </c>
      <c r="F904" s="5">
        <f>IF(Inddata!$C$31*Inddata!$C$35+Inddata!$C$33&gt;'Beregninger scenarie 1'!C904,0,F903+$F$27)</f>
        <v>0</v>
      </c>
      <c r="G904" s="5">
        <f t="shared" si="27"/>
        <v>9.5746666666666194</v>
      </c>
      <c r="H904" s="5">
        <f>IF(D904+E904+F904&gt;Inddata!$C$31,Inddata!$C$31,D904+E904+F904)</f>
        <v>0</v>
      </c>
      <c r="I904" s="5">
        <f>Inddata!$C$34</f>
        <v>0</v>
      </c>
      <c r="J904" s="5">
        <f>Inddata!$C$32+Inddata!$C$34</f>
        <v>4</v>
      </c>
      <c r="K904" s="5"/>
    </row>
    <row r="905" spans="1:11" x14ac:dyDescent="0.25">
      <c r="A905">
        <v>876</v>
      </c>
      <c r="C905" s="5">
        <f t="shared" si="28"/>
        <v>7.5833333333332851</v>
      </c>
      <c r="D905" s="5">
        <f>IF(Inddata!$C$35=0,0,IF(($D$30-C905*(1/Inddata!$C$35))&lt;0,0,($D$30-C905*(1/Inddata!$C$35))))</f>
        <v>0</v>
      </c>
      <c r="E905" s="5">
        <v>0</v>
      </c>
      <c r="F905" s="5">
        <f>IF(Inddata!$C$31*Inddata!$C$35+Inddata!$C$33&gt;'Beregninger scenarie 1'!C905,0,F904+$F$27)</f>
        <v>0</v>
      </c>
      <c r="G905" s="5">
        <f t="shared" si="27"/>
        <v>9.583333333333286</v>
      </c>
      <c r="H905" s="5">
        <f>IF(D905+E905+F905&gt;Inddata!$C$31,Inddata!$C$31,D905+E905+F905)</f>
        <v>0</v>
      </c>
      <c r="I905" s="5">
        <f>Inddata!$C$34</f>
        <v>0</v>
      </c>
      <c r="J905" s="5">
        <f>Inddata!$C$32+Inddata!$C$34</f>
        <v>4</v>
      </c>
      <c r="K905" s="5"/>
    </row>
    <row r="906" spans="1:11" x14ac:dyDescent="0.25">
      <c r="A906">
        <v>877</v>
      </c>
      <c r="C906" s="5">
        <f t="shared" si="28"/>
        <v>7.5919999999999517</v>
      </c>
      <c r="D906" s="5">
        <f>IF(Inddata!$C$35=0,0,IF(($D$30-C906*(1/Inddata!$C$35))&lt;0,0,($D$30-C906*(1/Inddata!$C$35))))</f>
        <v>0</v>
      </c>
      <c r="E906" s="5">
        <v>0</v>
      </c>
      <c r="F906" s="5">
        <f>IF(Inddata!$C$31*Inddata!$C$35+Inddata!$C$33&gt;'Beregninger scenarie 1'!C906,0,F905+$F$27)</f>
        <v>0</v>
      </c>
      <c r="G906" s="5">
        <f t="shared" si="27"/>
        <v>9.5919999999999526</v>
      </c>
      <c r="H906" s="5">
        <f>IF(D906+E906+F906&gt;Inddata!$C$31,Inddata!$C$31,D906+E906+F906)</f>
        <v>0</v>
      </c>
      <c r="I906" s="5">
        <f>Inddata!$C$34</f>
        <v>0</v>
      </c>
      <c r="J906" s="5">
        <f>Inddata!$C$32+Inddata!$C$34</f>
        <v>4</v>
      </c>
      <c r="K906" s="5"/>
    </row>
    <row r="907" spans="1:11" x14ac:dyDescent="0.25">
      <c r="A907">
        <v>878</v>
      </c>
      <c r="C907" s="5">
        <f t="shared" si="28"/>
        <v>7.6006666666666183</v>
      </c>
      <c r="D907" s="5">
        <f>IF(Inddata!$C$35=0,0,IF(($D$30-C907*(1/Inddata!$C$35))&lt;0,0,($D$30-C907*(1/Inddata!$C$35))))</f>
        <v>0</v>
      </c>
      <c r="E907" s="5">
        <v>0</v>
      </c>
      <c r="F907" s="5">
        <f>IF(Inddata!$C$31*Inddata!$C$35+Inddata!$C$33&gt;'Beregninger scenarie 1'!C907,0,F906+$F$27)</f>
        <v>0</v>
      </c>
      <c r="G907" s="5">
        <f t="shared" si="27"/>
        <v>9.6006666666666192</v>
      </c>
      <c r="H907" s="5">
        <f>IF(D907+E907+F907&gt;Inddata!$C$31,Inddata!$C$31,D907+E907+F907)</f>
        <v>0</v>
      </c>
      <c r="I907" s="5">
        <f>Inddata!$C$34</f>
        <v>0</v>
      </c>
      <c r="J907" s="5">
        <f>Inddata!$C$32+Inddata!$C$34</f>
        <v>4</v>
      </c>
      <c r="K907" s="5"/>
    </row>
    <row r="908" spans="1:11" x14ac:dyDescent="0.25">
      <c r="A908">
        <v>879</v>
      </c>
      <c r="C908" s="5">
        <f t="shared" si="28"/>
        <v>7.6093333333332849</v>
      </c>
      <c r="D908" s="5">
        <f>IF(Inddata!$C$35=0,0,IF(($D$30-C908*(1/Inddata!$C$35))&lt;0,0,($D$30-C908*(1/Inddata!$C$35))))</f>
        <v>0</v>
      </c>
      <c r="E908" s="5">
        <v>0</v>
      </c>
      <c r="F908" s="5">
        <f>IF(Inddata!$C$31*Inddata!$C$35+Inddata!$C$33&gt;'Beregninger scenarie 1'!C908,0,F907+$F$27)</f>
        <v>0</v>
      </c>
      <c r="G908" s="5">
        <f t="shared" si="27"/>
        <v>9.6093333333332858</v>
      </c>
      <c r="H908" s="5">
        <f>IF(D908+E908+F908&gt;Inddata!$C$31,Inddata!$C$31,D908+E908+F908)</f>
        <v>0</v>
      </c>
      <c r="I908" s="5">
        <f>Inddata!$C$34</f>
        <v>0</v>
      </c>
      <c r="J908" s="5">
        <f>Inddata!$C$32+Inddata!$C$34</f>
        <v>4</v>
      </c>
      <c r="K908" s="5"/>
    </row>
    <row r="909" spans="1:11" x14ac:dyDescent="0.25">
      <c r="A909">
        <v>880</v>
      </c>
      <c r="C909" s="5">
        <f t="shared" si="28"/>
        <v>7.6179999999999515</v>
      </c>
      <c r="D909" s="5">
        <f>IF(Inddata!$C$35=0,0,IF(($D$30-C909*(1/Inddata!$C$35))&lt;0,0,($D$30-C909*(1/Inddata!$C$35))))</f>
        <v>0</v>
      </c>
      <c r="E909" s="5">
        <v>0</v>
      </c>
      <c r="F909" s="5">
        <f>IF(Inddata!$C$31*Inddata!$C$35+Inddata!$C$33&gt;'Beregninger scenarie 1'!C909,0,F908+$F$27)</f>
        <v>0</v>
      </c>
      <c r="G909" s="5">
        <f t="shared" si="27"/>
        <v>9.6179999999999524</v>
      </c>
      <c r="H909" s="5">
        <f>IF(D909+E909+F909&gt;Inddata!$C$31,Inddata!$C$31,D909+E909+F909)</f>
        <v>0</v>
      </c>
      <c r="I909" s="5">
        <f>Inddata!$C$34</f>
        <v>0</v>
      </c>
      <c r="J909" s="5">
        <f>Inddata!$C$32+Inddata!$C$34</f>
        <v>4</v>
      </c>
      <c r="K909" s="5"/>
    </row>
    <row r="910" spans="1:11" x14ac:dyDescent="0.25">
      <c r="A910">
        <v>881</v>
      </c>
      <c r="C910" s="5">
        <f t="shared" si="28"/>
        <v>7.6266666666666181</v>
      </c>
      <c r="D910" s="5">
        <f>IF(Inddata!$C$35=0,0,IF(($D$30-C910*(1/Inddata!$C$35))&lt;0,0,($D$30-C910*(1/Inddata!$C$35))))</f>
        <v>0</v>
      </c>
      <c r="E910" s="5">
        <v>0</v>
      </c>
      <c r="F910" s="5">
        <f>IF(Inddata!$C$31*Inddata!$C$35+Inddata!$C$33&gt;'Beregninger scenarie 1'!C910,0,F909+$F$27)</f>
        <v>0</v>
      </c>
      <c r="G910" s="5">
        <f t="shared" si="27"/>
        <v>9.626666666666619</v>
      </c>
      <c r="H910" s="5">
        <f>IF(D910+E910+F910&gt;Inddata!$C$31,Inddata!$C$31,D910+E910+F910)</f>
        <v>0</v>
      </c>
      <c r="I910" s="5">
        <f>Inddata!$C$34</f>
        <v>0</v>
      </c>
      <c r="J910" s="5">
        <f>Inddata!$C$32+Inddata!$C$34</f>
        <v>4</v>
      </c>
      <c r="K910" s="5"/>
    </row>
    <row r="911" spans="1:11" x14ac:dyDescent="0.25">
      <c r="A911">
        <v>882</v>
      </c>
      <c r="C911" s="5">
        <f t="shared" si="28"/>
        <v>7.6353333333332847</v>
      </c>
      <c r="D911" s="5">
        <f>IF(Inddata!$C$35=0,0,IF(($D$30-C911*(1/Inddata!$C$35))&lt;0,0,($D$30-C911*(1/Inddata!$C$35))))</f>
        <v>0</v>
      </c>
      <c r="E911" s="5">
        <v>0</v>
      </c>
      <c r="F911" s="5">
        <f>IF(Inddata!$C$31*Inddata!$C$35+Inddata!$C$33&gt;'Beregninger scenarie 1'!C911,0,F910+$F$27)</f>
        <v>0</v>
      </c>
      <c r="G911" s="5">
        <f t="shared" si="27"/>
        <v>9.6353333333332856</v>
      </c>
      <c r="H911" s="5">
        <f>IF(D911+E911+F911&gt;Inddata!$C$31,Inddata!$C$31,D911+E911+F911)</f>
        <v>0</v>
      </c>
      <c r="I911" s="5">
        <f>Inddata!$C$34</f>
        <v>0</v>
      </c>
      <c r="J911" s="5">
        <f>Inddata!$C$32+Inddata!$C$34</f>
        <v>4</v>
      </c>
      <c r="K911" s="5"/>
    </row>
    <row r="912" spans="1:11" x14ac:dyDescent="0.25">
      <c r="A912">
        <v>883</v>
      </c>
      <c r="C912" s="5">
        <f t="shared" si="28"/>
        <v>7.6439999999999513</v>
      </c>
      <c r="D912" s="5">
        <f>IF(Inddata!$C$35=0,0,IF(($D$30-C912*(1/Inddata!$C$35))&lt;0,0,($D$30-C912*(1/Inddata!$C$35))))</f>
        <v>0</v>
      </c>
      <c r="E912" s="5">
        <v>0</v>
      </c>
      <c r="F912" s="5">
        <f>IF(Inddata!$C$31*Inddata!$C$35+Inddata!$C$33&gt;'Beregninger scenarie 1'!C912,0,F911+$F$27)</f>
        <v>0</v>
      </c>
      <c r="G912" s="5">
        <f t="shared" si="27"/>
        <v>9.6439999999999522</v>
      </c>
      <c r="H912" s="5">
        <f>IF(D912+E912+F912&gt;Inddata!$C$31,Inddata!$C$31,D912+E912+F912)</f>
        <v>0</v>
      </c>
      <c r="I912" s="5">
        <f>Inddata!$C$34</f>
        <v>0</v>
      </c>
      <c r="J912" s="5">
        <f>Inddata!$C$32+Inddata!$C$34</f>
        <v>4</v>
      </c>
      <c r="K912" s="5"/>
    </row>
    <row r="913" spans="1:11" x14ac:dyDescent="0.25">
      <c r="A913">
        <v>884</v>
      </c>
      <c r="C913" s="5">
        <f t="shared" si="28"/>
        <v>7.6526666666666179</v>
      </c>
      <c r="D913" s="5">
        <f>IF(Inddata!$C$35=0,0,IF(($D$30-C913*(1/Inddata!$C$35))&lt;0,0,($D$30-C913*(1/Inddata!$C$35))))</f>
        <v>0</v>
      </c>
      <c r="E913" s="5">
        <v>0</v>
      </c>
      <c r="F913" s="5">
        <f>IF(Inddata!$C$31*Inddata!$C$35+Inddata!$C$33&gt;'Beregninger scenarie 1'!C913,0,F912+$F$27)</f>
        <v>0</v>
      </c>
      <c r="G913" s="5">
        <f t="shared" si="27"/>
        <v>9.6526666666666188</v>
      </c>
      <c r="H913" s="5">
        <f>IF(D913+E913+F913&gt;Inddata!$C$31,Inddata!$C$31,D913+E913+F913)</f>
        <v>0</v>
      </c>
      <c r="I913" s="5">
        <f>Inddata!$C$34</f>
        <v>0</v>
      </c>
      <c r="J913" s="5">
        <f>Inddata!$C$32+Inddata!$C$34</f>
        <v>4</v>
      </c>
      <c r="K913" s="5"/>
    </row>
    <row r="914" spans="1:11" x14ac:dyDescent="0.25">
      <c r="A914">
        <v>885</v>
      </c>
      <c r="C914" s="5">
        <f t="shared" si="28"/>
        <v>7.6613333333332845</v>
      </c>
      <c r="D914" s="5">
        <f>IF(Inddata!$C$35=0,0,IF(($D$30-C914*(1/Inddata!$C$35))&lt;0,0,($D$30-C914*(1/Inddata!$C$35))))</f>
        <v>0</v>
      </c>
      <c r="E914" s="5">
        <v>0</v>
      </c>
      <c r="F914" s="5">
        <f>IF(Inddata!$C$31*Inddata!$C$35+Inddata!$C$33&gt;'Beregninger scenarie 1'!C914,0,F913+$F$27)</f>
        <v>0</v>
      </c>
      <c r="G914" s="5">
        <f t="shared" si="27"/>
        <v>9.6613333333332854</v>
      </c>
      <c r="H914" s="5">
        <f>IF(D914+E914+F914&gt;Inddata!$C$31,Inddata!$C$31,D914+E914+F914)</f>
        <v>0</v>
      </c>
      <c r="I914" s="5">
        <f>Inddata!$C$34</f>
        <v>0</v>
      </c>
      <c r="J914" s="5">
        <f>Inddata!$C$32+Inddata!$C$34</f>
        <v>4</v>
      </c>
      <c r="K914" s="5"/>
    </row>
    <row r="915" spans="1:11" x14ac:dyDescent="0.25">
      <c r="A915">
        <v>886</v>
      </c>
      <c r="C915" s="5">
        <f t="shared" si="28"/>
        <v>7.6699999999999511</v>
      </c>
      <c r="D915" s="5">
        <f>IF(Inddata!$C$35=0,0,IF(($D$30-C915*(1/Inddata!$C$35))&lt;0,0,($D$30-C915*(1/Inddata!$C$35))))</f>
        <v>0</v>
      </c>
      <c r="E915" s="5">
        <v>0</v>
      </c>
      <c r="F915" s="5">
        <f>IF(Inddata!$C$31*Inddata!$C$35+Inddata!$C$33&gt;'Beregninger scenarie 1'!C915,0,F914+$F$27)</f>
        <v>0</v>
      </c>
      <c r="G915" s="5">
        <f t="shared" si="27"/>
        <v>9.669999999999952</v>
      </c>
      <c r="H915" s="5">
        <f>IF(D915+E915+F915&gt;Inddata!$C$31,Inddata!$C$31,D915+E915+F915)</f>
        <v>0</v>
      </c>
      <c r="I915" s="5">
        <f>Inddata!$C$34</f>
        <v>0</v>
      </c>
      <c r="J915" s="5">
        <f>Inddata!$C$32+Inddata!$C$34</f>
        <v>4</v>
      </c>
      <c r="K915" s="5"/>
    </row>
    <row r="916" spans="1:11" x14ac:dyDescent="0.25">
      <c r="A916">
        <v>887</v>
      </c>
      <c r="C916" s="5">
        <f t="shared" si="28"/>
        <v>7.6786666666666177</v>
      </c>
      <c r="D916" s="5">
        <f>IF(Inddata!$C$35=0,0,IF(($D$30-C916*(1/Inddata!$C$35))&lt;0,0,($D$30-C916*(1/Inddata!$C$35))))</f>
        <v>0</v>
      </c>
      <c r="E916" s="5">
        <v>0</v>
      </c>
      <c r="F916" s="5">
        <f>IF(Inddata!$C$31*Inddata!$C$35+Inddata!$C$33&gt;'Beregninger scenarie 1'!C916,0,F915+$F$27)</f>
        <v>0</v>
      </c>
      <c r="G916" s="5">
        <f t="shared" si="27"/>
        <v>9.6786666666666186</v>
      </c>
      <c r="H916" s="5">
        <f>IF(D916+E916+F916&gt;Inddata!$C$31,Inddata!$C$31,D916+E916+F916)</f>
        <v>0</v>
      </c>
      <c r="I916" s="5">
        <f>Inddata!$C$34</f>
        <v>0</v>
      </c>
      <c r="J916" s="5">
        <f>Inddata!$C$32+Inddata!$C$34</f>
        <v>4</v>
      </c>
      <c r="K916" s="5"/>
    </row>
    <row r="917" spans="1:11" x14ac:dyDescent="0.25">
      <c r="A917">
        <v>888</v>
      </c>
      <c r="C917" s="5">
        <f t="shared" si="28"/>
        <v>7.6873333333332843</v>
      </c>
      <c r="D917" s="5">
        <f>IF(Inddata!$C$35=0,0,IF(($D$30-C917*(1/Inddata!$C$35))&lt;0,0,($D$30-C917*(1/Inddata!$C$35))))</f>
        <v>0</v>
      </c>
      <c r="E917" s="5">
        <v>0</v>
      </c>
      <c r="F917" s="5">
        <f>IF(Inddata!$C$31*Inddata!$C$35+Inddata!$C$33&gt;'Beregninger scenarie 1'!C917,0,F916+$F$27)</f>
        <v>0</v>
      </c>
      <c r="G917" s="5">
        <f t="shared" si="27"/>
        <v>9.6873333333332852</v>
      </c>
      <c r="H917" s="5">
        <f>IF(D917+E917+F917&gt;Inddata!$C$31,Inddata!$C$31,D917+E917+F917)</f>
        <v>0</v>
      </c>
      <c r="I917" s="5">
        <f>Inddata!$C$34</f>
        <v>0</v>
      </c>
      <c r="J917" s="5">
        <f>Inddata!$C$32+Inddata!$C$34</f>
        <v>4</v>
      </c>
      <c r="K917" s="5"/>
    </row>
    <row r="918" spans="1:11" x14ac:dyDescent="0.25">
      <c r="A918">
        <v>889</v>
      </c>
      <c r="C918" s="5">
        <f t="shared" si="28"/>
        <v>7.6959999999999509</v>
      </c>
      <c r="D918" s="5">
        <f>IF(Inddata!$C$35=0,0,IF(($D$30-C918*(1/Inddata!$C$35))&lt;0,0,($D$30-C918*(1/Inddata!$C$35))))</f>
        <v>0</v>
      </c>
      <c r="E918" s="5">
        <v>0</v>
      </c>
      <c r="F918" s="5">
        <f>IF(Inddata!$C$31*Inddata!$C$35+Inddata!$C$33&gt;'Beregninger scenarie 1'!C918,0,F917+$F$27)</f>
        <v>0</v>
      </c>
      <c r="G918" s="5">
        <f t="shared" si="27"/>
        <v>9.6959999999999518</v>
      </c>
      <c r="H918" s="5">
        <f>IF(D918+E918+F918&gt;Inddata!$C$31,Inddata!$C$31,D918+E918+F918)</f>
        <v>0</v>
      </c>
      <c r="I918" s="5">
        <f>Inddata!$C$34</f>
        <v>0</v>
      </c>
      <c r="J918" s="5">
        <f>Inddata!$C$32+Inddata!$C$34</f>
        <v>4</v>
      </c>
      <c r="K918" s="5"/>
    </row>
    <row r="919" spans="1:11" x14ac:dyDescent="0.25">
      <c r="A919">
        <v>890</v>
      </c>
      <c r="C919" s="5">
        <f t="shared" si="28"/>
        <v>7.7046666666666175</v>
      </c>
      <c r="D919" s="5">
        <f>IF(Inddata!$C$35=0,0,IF(($D$30-C919*(1/Inddata!$C$35))&lt;0,0,($D$30-C919*(1/Inddata!$C$35))))</f>
        <v>0</v>
      </c>
      <c r="E919" s="5">
        <v>0</v>
      </c>
      <c r="F919" s="5">
        <f>IF(Inddata!$C$31*Inddata!$C$35+Inddata!$C$33&gt;'Beregninger scenarie 1'!C919,0,F918+$F$27)</f>
        <v>0</v>
      </c>
      <c r="G919" s="5">
        <f t="shared" si="27"/>
        <v>9.7046666666666184</v>
      </c>
      <c r="H919" s="5">
        <f>IF(D919+E919+F919&gt;Inddata!$C$31,Inddata!$C$31,D919+E919+F919)</f>
        <v>0</v>
      </c>
      <c r="I919" s="5">
        <f>Inddata!$C$34</f>
        <v>0</v>
      </c>
      <c r="J919" s="5">
        <f>Inddata!$C$32+Inddata!$C$34</f>
        <v>4</v>
      </c>
      <c r="K919" s="5"/>
    </row>
    <row r="920" spans="1:11" x14ac:dyDescent="0.25">
      <c r="A920">
        <v>891</v>
      </c>
      <c r="C920" s="5">
        <f t="shared" si="28"/>
        <v>7.7133333333332841</v>
      </c>
      <c r="D920" s="5">
        <f>IF(Inddata!$C$35=0,0,IF(($D$30-C920*(1/Inddata!$C$35))&lt;0,0,($D$30-C920*(1/Inddata!$C$35))))</f>
        <v>0</v>
      </c>
      <c r="E920" s="5">
        <v>0</v>
      </c>
      <c r="F920" s="5">
        <f>IF(Inddata!$C$31*Inddata!$C$35+Inddata!$C$33&gt;'Beregninger scenarie 1'!C920,0,F919+$F$27)</f>
        <v>0</v>
      </c>
      <c r="G920" s="5">
        <f t="shared" si="27"/>
        <v>9.713333333333285</v>
      </c>
      <c r="H920" s="5">
        <f>IF(D920+E920+F920&gt;Inddata!$C$31,Inddata!$C$31,D920+E920+F920)</f>
        <v>0</v>
      </c>
      <c r="I920" s="5">
        <f>Inddata!$C$34</f>
        <v>0</v>
      </c>
      <c r="J920" s="5">
        <f>Inddata!$C$32+Inddata!$C$34</f>
        <v>4</v>
      </c>
      <c r="K920" s="5"/>
    </row>
    <row r="921" spans="1:11" x14ac:dyDescent="0.25">
      <c r="A921">
        <v>892</v>
      </c>
      <c r="C921" s="5">
        <f t="shared" si="28"/>
        <v>7.7219999999999507</v>
      </c>
      <c r="D921" s="5">
        <f>IF(Inddata!$C$35=0,0,IF(($D$30-C921*(1/Inddata!$C$35))&lt;0,0,($D$30-C921*(1/Inddata!$C$35))))</f>
        <v>0</v>
      </c>
      <c r="E921" s="5">
        <v>0</v>
      </c>
      <c r="F921" s="5">
        <f>IF(Inddata!$C$31*Inddata!$C$35+Inddata!$C$33&gt;'Beregninger scenarie 1'!C921,0,F920+$F$27)</f>
        <v>0</v>
      </c>
      <c r="G921" s="5">
        <f t="shared" si="27"/>
        <v>9.7219999999999516</v>
      </c>
      <c r="H921" s="5">
        <f>IF(D921+E921+F921&gt;Inddata!$C$31,Inddata!$C$31,D921+E921+F921)</f>
        <v>0</v>
      </c>
      <c r="I921" s="5">
        <f>Inddata!$C$34</f>
        <v>0</v>
      </c>
      <c r="J921" s="5">
        <f>Inddata!$C$32+Inddata!$C$34</f>
        <v>4</v>
      </c>
      <c r="K921" s="5"/>
    </row>
    <row r="922" spans="1:11" x14ac:dyDescent="0.25">
      <c r="A922">
        <v>893</v>
      </c>
      <c r="C922" s="5">
        <f t="shared" si="28"/>
        <v>7.7306666666666173</v>
      </c>
      <c r="D922" s="5">
        <f>IF(Inddata!$C$35=0,0,IF(($D$30-C922*(1/Inddata!$C$35))&lt;0,0,($D$30-C922*(1/Inddata!$C$35))))</f>
        <v>0</v>
      </c>
      <c r="E922" s="5">
        <v>0</v>
      </c>
      <c r="F922" s="5">
        <f>IF(Inddata!$C$31*Inddata!$C$35+Inddata!$C$33&gt;'Beregninger scenarie 1'!C922,0,F921+$F$27)</f>
        <v>0</v>
      </c>
      <c r="G922" s="5">
        <f t="shared" si="27"/>
        <v>9.7306666666666182</v>
      </c>
      <c r="H922" s="5">
        <f>IF(D922+E922+F922&gt;Inddata!$C$31,Inddata!$C$31,D922+E922+F922)</f>
        <v>0</v>
      </c>
      <c r="I922" s="5">
        <f>Inddata!$C$34</f>
        <v>0</v>
      </c>
      <c r="J922" s="5">
        <f>Inddata!$C$32+Inddata!$C$34</f>
        <v>4</v>
      </c>
      <c r="K922" s="5"/>
    </row>
    <row r="923" spans="1:11" x14ac:dyDescent="0.25">
      <c r="A923">
        <v>894</v>
      </c>
      <c r="C923" s="5">
        <f t="shared" si="28"/>
        <v>7.7393333333332839</v>
      </c>
      <c r="D923" s="5">
        <f>IF(Inddata!$C$35=0,0,IF(($D$30-C923*(1/Inddata!$C$35))&lt;0,0,($D$30-C923*(1/Inddata!$C$35))))</f>
        <v>0</v>
      </c>
      <c r="E923" s="5">
        <v>0</v>
      </c>
      <c r="F923" s="5">
        <f>IF(Inddata!$C$31*Inddata!$C$35+Inddata!$C$33&gt;'Beregninger scenarie 1'!C923,0,F922+$F$27)</f>
        <v>0</v>
      </c>
      <c r="G923" s="5">
        <f t="shared" si="27"/>
        <v>9.7393333333332848</v>
      </c>
      <c r="H923" s="5">
        <f>IF(D923+E923+F923&gt;Inddata!$C$31,Inddata!$C$31,D923+E923+F923)</f>
        <v>0</v>
      </c>
      <c r="I923" s="5">
        <f>Inddata!$C$34</f>
        <v>0</v>
      </c>
      <c r="J923" s="5">
        <f>Inddata!$C$32+Inddata!$C$34</f>
        <v>4</v>
      </c>
      <c r="K923" s="5"/>
    </row>
    <row r="924" spans="1:11" x14ac:dyDescent="0.25">
      <c r="A924">
        <v>895</v>
      </c>
      <c r="C924" s="5">
        <f t="shared" si="28"/>
        <v>7.7479999999999505</v>
      </c>
      <c r="D924" s="5">
        <f>IF(Inddata!$C$35=0,0,IF(($D$30-C924*(1/Inddata!$C$35))&lt;0,0,($D$30-C924*(1/Inddata!$C$35))))</f>
        <v>0</v>
      </c>
      <c r="E924" s="5">
        <v>0</v>
      </c>
      <c r="F924" s="5">
        <f>IF(Inddata!$C$31*Inddata!$C$35+Inddata!$C$33&gt;'Beregninger scenarie 1'!C924,0,F923+$F$27)</f>
        <v>0</v>
      </c>
      <c r="G924" s="5">
        <f t="shared" si="27"/>
        <v>9.7479999999999514</v>
      </c>
      <c r="H924" s="5">
        <f>IF(D924+E924+F924&gt;Inddata!$C$31,Inddata!$C$31,D924+E924+F924)</f>
        <v>0</v>
      </c>
      <c r="I924" s="5">
        <f>Inddata!$C$34</f>
        <v>0</v>
      </c>
      <c r="J924" s="5">
        <f>Inddata!$C$32+Inddata!$C$34</f>
        <v>4</v>
      </c>
      <c r="K924" s="5"/>
    </row>
    <row r="925" spans="1:11" x14ac:dyDescent="0.25">
      <c r="A925">
        <v>896</v>
      </c>
      <c r="C925" s="5">
        <f t="shared" si="28"/>
        <v>7.7566666666666171</v>
      </c>
      <c r="D925" s="5">
        <f>IF(Inddata!$C$35=0,0,IF(($D$30-C925*(1/Inddata!$C$35))&lt;0,0,($D$30-C925*(1/Inddata!$C$35))))</f>
        <v>0</v>
      </c>
      <c r="E925" s="5">
        <v>0</v>
      </c>
      <c r="F925" s="5">
        <f>IF(Inddata!$C$31*Inddata!$C$35+Inddata!$C$33&gt;'Beregninger scenarie 1'!C925,0,F924+$F$27)</f>
        <v>0</v>
      </c>
      <c r="G925" s="5">
        <f t="shared" si="27"/>
        <v>9.756666666666618</v>
      </c>
      <c r="H925" s="5">
        <f>IF(D925+E925+F925&gt;Inddata!$C$31,Inddata!$C$31,D925+E925+F925)</f>
        <v>0</v>
      </c>
      <c r="I925" s="5">
        <f>Inddata!$C$34</f>
        <v>0</v>
      </c>
      <c r="J925" s="5">
        <f>Inddata!$C$32+Inddata!$C$34</f>
        <v>4</v>
      </c>
      <c r="K925" s="5"/>
    </row>
    <row r="926" spans="1:11" x14ac:dyDescent="0.25">
      <c r="A926">
        <v>897</v>
      </c>
      <c r="C926" s="5">
        <f t="shared" si="28"/>
        <v>7.7653333333332837</v>
      </c>
      <c r="D926" s="5">
        <f>IF(Inddata!$C$35=0,0,IF(($D$30-C926*(1/Inddata!$C$35))&lt;0,0,($D$30-C926*(1/Inddata!$C$35))))</f>
        <v>0</v>
      </c>
      <c r="E926" s="5">
        <v>0</v>
      </c>
      <c r="F926" s="5">
        <f>IF(Inddata!$C$31*Inddata!$C$35+Inddata!$C$33&gt;'Beregninger scenarie 1'!C926,0,F925+$F$27)</f>
        <v>0</v>
      </c>
      <c r="G926" s="5">
        <f t="shared" si="27"/>
        <v>9.7653333333332846</v>
      </c>
      <c r="H926" s="5">
        <f>IF(D926+E926+F926&gt;Inddata!$C$31,Inddata!$C$31,D926+E926+F926)</f>
        <v>0</v>
      </c>
      <c r="I926" s="5">
        <f>Inddata!$C$34</f>
        <v>0</v>
      </c>
      <c r="J926" s="5">
        <f>Inddata!$C$32+Inddata!$C$34</f>
        <v>4</v>
      </c>
      <c r="K926" s="5"/>
    </row>
    <row r="927" spans="1:11" x14ac:dyDescent="0.25">
      <c r="A927">
        <v>898</v>
      </c>
      <c r="C927" s="5">
        <f t="shared" si="28"/>
        <v>7.7739999999999503</v>
      </c>
      <c r="D927" s="5">
        <f>IF(Inddata!$C$35=0,0,IF(($D$30-C927*(1/Inddata!$C$35))&lt;0,0,($D$30-C927*(1/Inddata!$C$35))))</f>
        <v>0</v>
      </c>
      <c r="E927" s="5">
        <v>0</v>
      </c>
      <c r="F927" s="5">
        <f>IF(Inddata!$C$31*Inddata!$C$35+Inddata!$C$33&gt;'Beregninger scenarie 1'!C927,0,F926+$F$27)</f>
        <v>0</v>
      </c>
      <c r="G927" s="5">
        <f t="shared" si="27"/>
        <v>9.7739999999999512</v>
      </c>
      <c r="H927" s="5">
        <f>IF(D927+E927+F927&gt;Inddata!$C$31,Inddata!$C$31,D927+E927+F927)</f>
        <v>0</v>
      </c>
      <c r="I927" s="5">
        <f>Inddata!$C$34</f>
        <v>0</v>
      </c>
      <c r="J927" s="5">
        <f>Inddata!$C$32+Inddata!$C$34</f>
        <v>4</v>
      </c>
      <c r="K927" s="5"/>
    </row>
    <row r="928" spans="1:11" x14ac:dyDescent="0.25">
      <c r="A928">
        <v>899</v>
      </c>
      <c r="C928" s="5">
        <f t="shared" si="28"/>
        <v>7.7826666666666169</v>
      </c>
      <c r="D928" s="5">
        <f>IF(Inddata!$C$35=0,0,IF(($D$30-C928*(1/Inddata!$C$35))&lt;0,0,($D$30-C928*(1/Inddata!$C$35))))</f>
        <v>0</v>
      </c>
      <c r="E928" s="5">
        <v>0</v>
      </c>
      <c r="F928" s="5">
        <f>IF(Inddata!$C$31*Inddata!$C$35+Inddata!$C$33&gt;'Beregninger scenarie 1'!C928,0,F927+$F$27)</f>
        <v>0</v>
      </c>
      <c r="G928" s="5">
        <f t="shared" ref="G928:G991" si="29">C928+2</f>
        <v>9.7826666666666178</v>
      </c>
      <c r="H928" s="5">
        <f>IF(D928+E928+F928&gt;Inddata!$C$31,Inddata!$C$31,D928+E928+F928)</f>
        <v>0</v>
      </c>
      <c r="I928" s="5">
        <f>Inddata!$C$34</f>
        <v>0</v>
      </c>
      <c r="J928" s="5">
        <f>Inddata!$C$32+Inddata!$C$34</f>
        <v>4</v>
      </c>
      <c r="K928" s="5"/>
    </row>
    <row r="929" spans="1:11" x14ac:dyDescent="0.25">
      <c r="A929">
        <v>900</v>
      </c>
      <c r="C929" s="5">
        <f t="shared" si="28"/>
        <v>7.7913333333332835</v>
      </c>
      <c r="D929" s="5">
        <f>IF(Inddata!$C$35=0,0,IF(($D$30-C929*(1/Inddata!$C$35))&lt;0,0,($D$30-C929*(1/Inddata!$C$35))))</f>
        <v>0</v>
      </c>
      <c r="E929" s="5">
        <v>0</v>
      </c>
      <c r="F929" s="5">
        <f>IF(Inddata!$C$31*Inddata!$C$35+Inddata!$C$33&gt;'Beregninger scenarie 1'!C929,0,F928+$F$27)</f>
        <v>0</v>
      </c>
      <c r="G929" s="5">
        <f t="shared" si="29"/>
        <v>9.7913333333332844</v>
      </c>
      <c r="H929" s="5">
        <f>IF(D929+E929+F929&gt;Inddata!$C$31,Inddata!$C$31,D929+E929+F929)</f>
        <v>0</v>
      </c>
      <c r="I929" s="5">
        <f>Inddata!$C$34</f>
        <v>0</v>
      </c>
      <c r="J929" s="5">
        <f>Inddata!$C$32+Inddata!$C$34</f>
        <v>4</v>
      </c>
      <c r="K929" s="5"/>
    </row>
    <row r="930" spans="1:11" x14ac:dyDescent="0.25">
      <c r="A930">
        <v>901</v>
      </c>
      <c r="C930" s="5">
        <f t="shared" si="28"/>
        <v>7.7999999999999501</v>
      </c>
      <c r="D930" s="5">
        <f>IF(Inddata!$C$35=0,0,IF(($D$30-C930*(1/Inddata!$C$35))&lt;0,0,($D$30-C930*(1/Inddata!$C$35))))</f>
        <v>0</v>
      </c>
      <c r="E930" s="5">
        <v>0</v>
      </c>
      <c r="F930" s="5">
        <f>IF(Inddata!$C$31*Inddata!$C$35+Inddata!$C$33&gt;'Beregninger scenarie 1'!C930,0,F929+$F$27)</f>
        <v>0</v>
      </c>
      <c r="G930" s="5">
        <f t="shared" si="29"/>
        <v>9.799999999999951</v>
      </c>
      <c r="H930" s="5">
        <f>IF(D930+E930+F930&gt;Inddata!$C$31,Inddata!$C$31,D930+E930+F930)</f>
        <v>0</v>
      </c>
      <c r="I930" s="5">
        <f>Inddata!$C$34</f>
        <v>0</v>
      </c>
      <c r="J930" s="5">
        <f>Inddata!$C$32+Inddata!$C$34</f>
        <v>4</v>
      </c>
      <c r="K930" s="5"/>
    </row>
    <row r="931" spans="1:11" x14ac:dyDescent="0.25">
      <c r="A931">
        <v>902</v>
      </c>
      <c r="C931" s="5">
        <f t="shared" si="28"/>
        <v>7.8086666666666167</v>
      </c>
      <c r="D931" s="5">
        <f>IF(Inddata!$C$35=0,0,IF(($D$30-C931*(1/Inddata!$C$35))&lt;0,0,($D$30-C931*(1/Inddata!$C$35))))</f>
        <v>0</v>
      </c>
      <c r="E931" s="5">
        <v>0</v>
      </c>
      <c r="F931" s="5">
        <f>IF(Inddata!$C$31*Inddata!$C$35+Inddata!$C$33&gt;'Beregninger scenarie 1'!C931,0,F930+$F$27)</f>
        <v>0</v>
      </c>
      <c r="G931" s="5">
        <f t="shared" si="29"/>
        <v>9.8086666666666176</v>
      </c>
      <c r="H931" s="5">
        <f>IF(D931+E931+F931&gt;Inddata!$C$31,Inddata!$C$31,D931+E931+F931)</f>
        <v>0</v>
      </c>
      <c r="I931" s="5">
        <f>Inddata!$C$34</f>
        <v>0</v>
      </c>
      <c r="J931" s="5">
        <f>Inddata!$C$32+Inddata!$C$34</f>
        <v>4</v>
      </c>
      <c r="K931" s="5"/>
    </row>
    <row r="932" spans="1:11" x14ac:dyDescent="0.25">
      <c r="A932">
        <v>903</v>
      </c>
      <c r="C932" s="5">
        <f t="shared" si="28"/>
        <v>7.8173333333332833</v>
      </c>
      <c r="D932" s="5">
        <f>IF(Inddata!$C$35=0,0,IF(($D$30-C932*(1/Inddata!$C$35))&lt;0,0,($D$30-C932*(1/Inddata!$C$35))))</f>
        <v>0</v>
      </c>
      <c r="E932" s="5">
        <v>0</v>
      </c>
      <c r="F932" s="5">
        <f>IF(Inddata!$C$31*Inddata!$C$35+Inddata!$C$33&gt;'Beregninger scenarie 1'!C932,0,F931+$F$27)</f>
        <v>0</v>
      </c>
      <c r="G932" s="5">
        <f t="shared" si="29"/>
        <v>9.8173333333332842</v>
      </c>
      <c r="H932" s="5">
        <f>IF(D932+E932+F932&gt;Inddata!$C$31,Inddata!$C$31,D932+E932+F932)</f>
        <v>0</v>
      </c>
      <c r="I932" s="5">
        <f>Inddata!$C$34</f>
        <v>0</v>
      </c>
      <c r="J932" s="5">
        <f>Inddata!$C$32+Inddata!$C$34</f>
        <v>4</v>
      </c>
      <c r="K932" s="5"/>
    </row>
    <row r="933" spans="1:11" x14ac:dyDescent="0.25">
      <c r="A933">
        <v>904</v>
      </c>
      <c r="C933" s="5">
        <f t="shared" si="28"/>
        <v>7.8259999999999499</v>
      </c>
      <c r="D933" s="5">
        <f>IF(Inddata!$C$35=0,0,IF(($D$30-C933*(1/Inddata!$C$35))&lt;0,0,($D$30-C933*(1/Inddata!$C$35))))</f>
        <v>0</v>
      </c>
      <c r="E933" s="5">
        <v>0</v>
      </c>
      <c r="F933" s="5">
        <f>IF(Inddata!$C$31*Inddata!$C$35+Inddata!$C$33&gt;'Beregninger scenarie 1'!C933,0,F932+$F$27)</f>
        <v>0</v>
      </c>
      <c r="G933" s="5">
        <f t="shared" si="29"/>
        <v>9.8259999999999508</v>
      </c>
      <c r="H933" s="5">
        <f>IF(D933+E933+F933&gt;Inddata!$C$31,Inddata!$C$31,D933+E933+F933)</f>
        <v>0</v>
      </c>
      <c r="I933" s="5">
        <f>Inddata!$C$34</f>
        <v>0</v>
      </c>
      <c r="J933" s="5">
        <f>Inddata!$C$32+Inddata!$C$34</f>
        <v>4</v>
      </c>
      <c r="K933" s="5"/>
    </row>
    <row r="934" spans="1:11" x14ac:dyDescent="0.25">
      <c r="A934">
        <v>905</v>
      </c>
      <c r="C934" s="5">
        <f t="shared" si="28"/>
        <v>7.8346666666666165</v>
      </c>
      <c r="D934" s="5">
        <f>IF(Inddata!$C$35=0,0,IF(($D$30-C934*(1/Inddata!$C$35))&lt;0,0,($D$30-C934*(1/Inddata!$C$35))))</f>
        <v>0</v>
      </c>
      <c r="E934" s="5">
        <v>0</v>
      </c>
      <c r="F934" s="5">
        <f>IF(Inddata!$C$31*Inddata!$C$35+Inddata!$C$33&gt;'Beregninger scenarie 1'!C934,0,F933+$F$27)</f>
        <v>0</v>
      </c>
      <c r="G934" s="5">
        <f t="shared" si="29"/>
        <v>9.8346666666666174</v>
      </c>
      <c r="H934" s="5">
        <f>IF(D934+E934+F934&gt;Inddata!$C$31,Inddata!$C$31,D934+E934+F934)</f>
        <v>0</v>
      </c>
      <c r="I934" s="5">
        <f>Inddata!$C$34</f>
        <v>0</v>
      </c>
      <c r="J934" s="5">
        <f>Inddata!$C$32+Inddata!$C$34</f>
        <v>4</v>
      </c>
      <c r="K934" s="5"/>
    </row>
    <row r="935" spans="1:11" x14ac:dyDescent="0.25">
      <c r="A935">
        <v>906</v>
      </c>
      <c r="C935" s="5">
        <f t="shared" si="28"/>
        <v>7.8433333333332831</v>
      </c>
      <c r="D935" s="5">
        <f>IF(Inddata!$C$35=0,0,IF(($D$30-C935*(1/Inddata!$C$35))&lt;0,0,($D$30-C935*(1/Inddata!$C$35))))</f>
        <v>0</v>
      </c>
      <c r="E935" s="5">
        <v>0</v>
      </c>
      <c r="F935" s="5">
        <f>IF(Inddata!$C$31*Inddata!$C$35+Inddata!$C$33&gt;'Beregninger scenarie 1'!C935,0,F934+$F$27)</f>
        <v>0</v>
      </c>
      <c r="G935" s="5">
        <f t="shared" si="29"/>
        <v>9.843333333333284</v>
      </c>
      <c r="H935" s="5">
        <f>IF(D935+E935+F935&gt;Inddata!$C$31,Inddata!$C$31,D935+E935+F935)</f>
        <v>0</v>
      </c>
      <c r="I935" s="5">
        <f>Inddata!$C$34</f>
        <v>0</v>
      </c>
      <c r="J935" s="5">
        <f>Inddata!$C$32+Inddata!$C$34</f>
        <v>4</v>
      </c>
      <c r="K935" s="5"/>
    </row>
    <row r="936" spans="1:11" x14ac:dyDescent="0.25">
      <c r="A936">
        <v>907</v>
      </c>
      <c r="C936" s="5">
        <f t="shared" si="28"/>
        <v>7.8519999999999497</v>
      </c>
      <c r="D936" s="5">
        <f>IF(Inddata!$C$35=0,0,IF(($D$30-C936*(1/Inddata!$C$35))&lt;0,0,($D$30-C936*(1/Inddata!$C$35))))</f>
        <v>0</v>
      </c>
      <c r="E936" s="5">
        <v>0</v>
      </c>
      <c r="F936" s="5">
        <f>IF(Inddata!$C$31*Inddata!$C$35+Inddata!$C$33&gt;'Beregninger scenarie 1'!C936,0,F935+$F$27)</f>
        <v>0</v>
      </c>
      <c r="G936" s="5">
        <f t="shared" si="29"/>
        <v>9.8519999999999506</v>
      </c>
      <c r="H936" s="5">
        <f>IF(D936+E936+F936&gt;Inddata!$C$31,Inddata!$C$31,D936+E936+F936)</f>
        <v>0</v>
      </c>
      <c r="I936" s="5">
        <f>Inddata!$C$34</f>
        <v>0</v>
      </c>
      <c r="J936" s="5">
        <f>Inddata!$C$32+Inddata!$C$34</f>
        <v>4</v>
      </c>
      <c r="K936" s="5"/>
    </row>
    <row r="937" spans="1:11" x14ac:dyDescent="0.25">
      <c r="A937">
        <v>908</v>
      </c>
      <c r="C937" s="5">
        <f t="shared" si="28"/>
        <v>7.8606666666666163</v>
      </c>
      <c r="D937" s="5">
        <f>IF(Inddata!$C$35=0,0,IF(($D$30-C937*(1/Inddata!$C$35))&lt;0,0,($D$30-C937*(1/Inddata!$C$35))))</f>
        <v>0</v>
      </c>
      <c r="E937" s="5">
        <v>0</v>
      </c>
      <c r="F937" s="5">
        <f>IF(Inddata!$C$31*Inddata!$C$35+Inddata!$C$33&gt;'Beregninger scenarie 1'!C937,0,F936+$F$27)</f>
        <v>0</v>
      </c>
      <c r="G937" s="5">
        <f t="shared" si="29"/>
        <v>9.8606666666666172</v>
      </c>
      <c r="H937" s="5">
        <f>IF(D937+E937+F937&gt;Inddata!$C$31,Inddata!$C$31,D937+E937+F937)</f>
        <v>0</v>
      </c>
      <c r="I937" s="5">
        <f>Inddata!$C$34</f>
        <v>0</v>
      </c>
      <c r="J937" s="5">
        <f>Inddata!$C$32+Inddata!$C$34</f>
        <v>4</v>
      </c>
      <c r="K937" s="5"/>
    </row>
    <row r="938" spans="1:11" x14ac:dyDescent="0.25">
      <c r="A938">
        <v>909</v>
      </c>
      <c r="C938" s="5">
        <f t="shared" si="28"/>
        <v>7.8693333333332829</v>
      </c>
      <c r="D938" s="5">
        <f>IF(Inddata!$C$35=0,0,IF(($D$30-C938*(1/Inddata!$C$35))&lt;0,0,($D$30-C938*(1/Inddata!$C$35))))</f>
        <v>0</v>
      </c>
      <c r="E938" s="5">
        <v>0</v>
      </c>
      <c r="F938" s="5">
        <f>IF(Inddata!$C$31*Inddata!$C$35+Inddata!$C$33&gt;'Beregninger scenarie 1'!C938,0,F937+$F$27)</f>
        <v>0</v>
      </c>
      <c r="G938" s="5">
        <f t="shared" si="29"/>
        <v>9.8693333333332838</v>
      </c>
      <c r="H938" s="5">
        <f>IF(D938+E938+F938&gt;Inddata!$C$31,Inddata!$C$31,D938+E938+F938)</f>
        <v>0</v>
      </c>
      <c r="I938" s="5">
        <f>Inddata!$C$34</f>
        <v>0</v>
      </c>
      <c r="J938" s="5">
        <f>Inddata!$C$32+Inddata!$C$34</f>
        <v>4</v>
      </c>
      <c r="K938" s="5"/>
    </row>
    <row r="939" spans="1:11" x14ac:dyDescent="0.25">
      <c r="A939">
        <v>910</v>
      </c>
      <c r="C939" s="5">
        <f t="shared" si="28"/>
        <v>7.8779999999999495</v>
      </c>
      <c r="D939" s="5">
        <f>IF(Inddata!$C$35=0,0,IF(($D$30-C939*(1/Inddata!$C$35))&lt;0,0,($D$30-C939*(1/Inddata!$C$35))))</f>
        <v>0</v>
      </c>
      <c r="E939" s="5">
        <v>0</v>
      </c>
      <c r="F939" s="5">
        <f>IF(Inddata!$C$31*Inddata!$C$35+Inddata!$C$33&gt;'Beregninger scenarie 1'!C939,0,F938+$F$27)</f>
        <v>0</v>
      </c>
      <c r="G939" s="5">
        <f t="shared" si="29"/>
        <v>9.8779999999999504</v>
      </c>
      <c r="H939" s="5">
        <f>IF(D939+E939+F939&gt;Inddata!$C$31,Inddata!$C$31,D939+E939+F939)</f>
        <v>0</v>
      </c>
      <c r="I939" s="5">
        <f>Inddata!$C$34</f>
        <v>0</v>
      </c>
      <c r="J939" s="5">
        <f>Inddata!$C$32+Inddata!$C$34</f>
        <v>4</v>
      </c>
      <c r="K939" s="5"/>
    </row>
    <row r="940" spans="1:11" x14ac:dyDescent="0.25">
      <c r="A940">
        <v>911</v>
      </c>
      <c r="C940" s="5">
        <f t="shared" si="28"/>
        <v>7.8866666666666161</v>
      </c>
      <c r="D940" s="5">
        <f>IF(Inddata!$C$35=0,0,IF(($D$30-C940*(1/Inddata!$C$35))&lt;0,0,($D$30-C940*(1/Inddata!$C$35))))</f>
        <v>0</v>
      </c>
      <c r="E940" s="5">
        <v>0</v>
      </c>
      <c r="F940" s="5">
        <f>IF(Inddata!$C$31*Inddata!$C$35+Inddata!$C$33&gt;'Beregninger scenarie 1'!C940,0,F939+$F$27)</f>
        <v>0</v>
      </c>
      <c r="G940" s="5">
        <f t="shared" si="29"/>
        <v>9.886666666666617</v>
      </c>
      <c r="H940" s="5">
        <f>IF(D940+E940+F940&gt;Inddata!$C$31,Inddata!$C$31,D940+E940+F940)</f>
        <v>0</v>
      </c>
      <c r="I940" s="5">
        <f>Inddata!$C$34</f>
        <v>0</v>
      </c>
      <c r="J940" s="5">
        <f>Inddata!$C$32+Inddata!$C$34</f>
        <v>4</v>
      </c>
      <c r="K940" s="5"/>
    </row>
    <row r="941" spans="1:11" x14ac:dyDescent="0.25">
      <c r="A941">
        <v>912</v>
      </c>
      <c r="C941" s="5">
        <f t="shared" si="28"/>
        <v>7.8953333333332827</v>
      </c>
      <c r="D941" s="5">
        <f>IF(Inddata!$C$35=0,0,IF(($D$30-C941*(1/Inddata!$C$35))&lt;0,0,($D$30-C941*(1/Inddata!$C$35))))</f>
        <v>0</v>
      </c>
      <c r="E941" s="5">
        <v>0</v>
      </c>
      <c r="F941" s="5">
        <f>IF(Inddata!$C$31*Inddata!$C$35+Inddata!$C$33&gt;'Beregninger scenarie 1'!C941,0,F940+$F$27)</f>
        <v>0</v>
      </c>
      <c r="G941" s="5">
        <f t="shared" si="29"/>
        <v>9.8953333333332836</v>
      </c>
      <c r="H941" s="5">
        <f>IF(D941+E941+F941&gt;Inddata!$C$31,Inddata!$C$31,D941+E941+F941)</f>
        <v>0</v>
      </c>
      <c r="I941" s="5">
        <f>Inddata!$C$34</f>
        <v>0</v>
      </c>
      <c r="J941" s="5">
        <f>Inddata!$C$32+Inddata!$C$34</f>
        <v>4</v>
      </c>
      <c r="K941" s="5"/>
    </row>
    <row r="942" spans="1:11" x14ac:dyDescent="0.25">
      <c r="A942">
        <v>913</v>
      </c>
      <c r="C942" s="5">
        <f t="shared" si="28"/>
        <v>7.9039999999999493</v>
      </c>
      <c r="D942" s="5">
        <f>IF(Inddata!$C$35=0,0,IF(($D$30-C942*(1/Inddata!$C$35))&lt;0,0,($D$30-C942*(1/Inddata!$C$35))))</f>
        <v>0</v>
      </c>
      <c r="E942" s="5">
        <v>0</v>
      </c>
      <c r="F942" s="5">
        <f>IF(Inddata!$C$31*Inddata!$C$35+Inddata!$C$33&gt;'Beregninger scenarie 1'!C942,0,F941+$F$27)</f>
        <v>0</v>
      </c>
      <c r="G942" s="5">
        <f t="shared" si="29"/>
        <v>9.9039999999999502</v>
      </c>
      <c r="H942" s="5">
        <f>IF(D942+E942+F942&gt;Inddata!$C$31,Inddata!$C$31,D942+E942+F942)</f>
        <v>0</v>
      </c>
      <c r="I942" s="5">
        <f>Inddata!$C$34</f>
        <v>0</v>
      </c>
      <c r="J942" s="5">
        <f>Inddata!$C$32+Inddata!$C$34</f>
        <v>4</v>
      </c>
      <c r="K942" s="5"/>
    </row>
    <row r="943" spans="1:11" x14ac:dyDescent="0.25">
      <c r="A943">
        <v>914</v>
      </c>
      <c r="C943" s="5">
        <f t="shared" si="28"/>
        <v>7.9126666666666159</v>
      </c>
      <c r="D943" s="5">
        <f>IF(Inddata!$C$35=0,0,IF(($D$30-C943*(1/Inddata!$C$35))&lt;0,0,($D$30-C943*(1/Inddata!$C$35))))</f>
        <v>0</v>
      </c>
      <c r="E943" s="5">
        <v>0</v>
      </c>
      <c r="F943" s="5">
        <f>IF(Inddata!$C$31*Inddata!$C$35+Inddata!$C$33&gt;'Beregninger scenarie 1'!C943,0,F942+$F$27)</f>
        <v>0</v>
      </c>
      <c r="G943" s="5">
        <f t="shared" si="29"/>
        <v>9.9126666666666168</v>
      </c>
      <c r="H943" s="5">
        <f>IF(D943+E943+F943&gt;Inddata!$C$31,Inddata!$C$31,D943+E943+F943)</f>
        <v>0</v>
      </c>
      <c r="I943" s="5">
        <f>Inddata!$C$34</f>
        <v>0</v>
      </c>
      <c r="J943" s="5">
        <f>Inddata!$C$32+Inddata!$C$34</f>
        <v>4</v>
      </c>
      <c r="K943" s="5"/>
    </row>
    <row r="944" spans="1:11" x14ac:dyDescent="0.25">
      <c r="A944">
        <v>915</v>
      </c>
      <c r="C944" s="5">
        <f t="shared" si="28"/>
        <v>7.9213333333332825</v>
      </c>
      <c r="D944" s="5">
        <f>IF(Inddata!$C$35=0,0,IF(($D$30-C944*(1/Inddata!$C$35))&lt;0,0,($D$30-C944*(1/Inddata!$C$35))))</f>
        <v>0</v>
      </c>
      <c r="E944" s="5">
        <v>0</v>
      </c>
      <c r="F944" s="5">
        <f>IF(Inddata!$C$31*Inddata!$C$35+Inddata!$C$33&gt;'Beregninger scenarie 1'!C944,0,F943+$F$27)</f>
        <v>0</v>
      </c>
      <c r="G944" s="5">
        <f t="shared" si="29"/>
        <v>9.9213333333332834</v>
      </c>
      <c r="H944" s="5">
        <f>IF(D944+E944+F944&gt;Inddata!$C$31,Inddata!$C$31,D944+E944+F944)</f>
        <v>0</v>
      </c>
      <c r="I944" s="5">
        <f>Inddata!$C$34</f>
        <v>0</v>
      </c>
      <c r="J944" s="5">
        <f>Inddata!$C$32+Inddata!$C$34</f>
        <v>4</v>
      </c>
      <c r="K944" s="5"/>
    </row>
    <row r="945" spans="1:11" x14ac:dyDescent="0.25">
      <c r="A945">
        <v>916</v>
      </c>
      <c r="C945" s="5">
        <f t="shared" si="28"/>
        <v>7.9299999999999491</v>
      </c>
      <c r="D945" s="5">
        <f>IF(Inddata!$C$35=0,0,IF(($D$30-C945*(1/Inddata!$C$35))&lt;0,0,($D$30-C945*(1/Inddata!$C$35))))</f>
        <v>0</v>
      </c>
      <c r="E945" s="5">
        <v>0</v>
      </c>
      <c r="F945" s="5">
        <f>IF(Inddata!$C$31*Inddata!$C$35+Inddata!$C$33&gt;'Beregninger scenarie 1'!C945,0,F944+$F$27)</f>
        <v>0</v>
      </c>
      <c r="G945" s="5">
        <f t="shared" si="29"/>
        <v>9.92999999999995</v>
      </c>
      <c r="H945" s="5">
        <f>IF(D945+E945+F945&gt;Inddata!$C$31,Inddata!$C$31,D945+E945+F945)</f>
        <v>0</v>
      </c>
      <c r="I945" s="5">
        <f>Inddata!$C$34</f>
        <v>0</v>
      </c>
      <c r="J945" s="5">
        <f>Inddata!$C$32+Inddata!$C$34</f>
        <v>4</v>
      </c>
      <c r="K945" s="5"/>
    </row>
    <row r="946" spans="1:11" x14ac:dyDescent="0.25">
      <c r="A946">
        <v>917</v>
      </c>
      <c r="C946" s="5">
        <f t="shared" si="28"/>
        <v>7.9386666666666157</v>
      </c>
      <c r="D946" s="5">
        <f>IF(Inddata!$C$35=0,0,IF(($D$30-C946*(1/Inddata!$C$35))&lt;0,0,($D$30-C946*(1/Inddata!$C$35))))</f>
        <v>0</v>
      </c>
      <c r="E946" s="5">
        <v>0</v>
      </c>
      <c r="F946" s="5">
        <f>IF(Inddata!$C$31*Inddata!$C$35+Inddata!$C$33&gt;'Beregninger scenarie 1'!C946,0,F945+$F$27)</f>
        <v>0</v>
      </c>
      <c r="G946" s="5">
        <f t="shared" si="29"/>
        <v>9.9386666666666166</v>
      </c>
      <c r="H946" s="5">
        <f>IF(D946+E946+F946&gt;Inddata!$C$31,Inddata!$C$31,D946+E946+F946)</f>
        <v>0</v>
      </c>
      <c r="I946" s="5">
        <f>Inddata!$C$34</f>
        <v>0</v>
      </c>
      <c r="J946" s="5">
        <f>Inddata!$C$32+Inddata!$C$34</f>
        <v>4</v>
      </c>
      <c r="K946" s="5"/>
    </row>
    <row r="947" spans="1:11" x14ac:dyDescent="0.25">
      <c r="A947">
        <v>918</v>
      </c>
      <c r="C947" s="5">
        <f t="shared" si="28"/>
        <v>7.9473333333332823</v>
      </c>
      <c r="D947" s="5">
        <f>IF(Inddata!$C$35=0,0,IF(($D$30-C947*(1/Inddata!$C$35))&lt;0,0,($D$30-C947*(1/Inddata!$C$35))))</f>
        <v>0</v>
      </c>
      <c r="E947" s="5">
        <v>0</v>
      </c>
      <c r="F947" s="5">
        <f>IF(Inddata!$C$31*Inddata!$C$35+Inddata!$C$33&gt;'Beregninger scenarie 1'!C947,0,F946+$F$27)</f>
        <v>0</v>
      </c>
      <c r="G947" s="5">
        <f t="shared" si="29"/>
        <v>9.9473333333332832</v>
      </c>
      <c r="H947" s="5">
        <f>IF(D947+E947+F947&gt;Inddata!$C$31,Inddata!$C$31,D947+E947+F947)</f>
        <v>0</v>
      </c>
      <c r="I947" s="5">
        <f>Inddata!$C$34</f>
        <v>0</v>
      </c>
      <c r="J947" s="5">
        <f>Inddata!$C$32+Inddata!$C$34</f>
        <v>4</v>
      </c>
      <c r="K947" s="5"/>
    </row>
    <row r="948" spans="1:11" x14ac:dyDescent="0.25">
      <c r="A948">
        <v>919</v>
      </c>
      <c r="C948" s="5">
        <f t="shared" si="28"/>
        <v>7.9559999999999489</v>
      </c>
      <c r="D948" s="5">
        <f>IF(Inddata!$C$35=0,0,IF(($D$30-C948*(1/Inddata!$C$35))&lt;0,0,($D$30-C948*(1/Inddata!$C$35))))</f>
        <v>0</v>
      </c>
      <c r="E948" s="5">
        <v>0</v>
      </c>
      <c r="F948" s="5">
        <f>IF(Inddata!$C$31*Inddata!$C$35+Inddata!$C$33&gt;'Beregninger scenarie 1'!C948,0,F947+$F$27)</f>
        <v>0</v>
      </c>
      <c r="G948" s="5">
        <f t="shared" si="29"/>
        <v>9.9559999999999498</v>
      </c>
      <c r="H948" s="5">
        <f>IF(D948+E948+F948&gt;Inddata!$C$31,Inddata!$C$31,D948+E948+F948)</f>
        <v>0</v>
      </c>
      <c r="I948" s="5">
        <f>Inddata!$C$34</f>
        <v>0</v>
      </c>
      <c r="J948" s="5">
        <f>Inddata!$C$32+Inddata!$C$34</f>
        <v>4</v>
      </c>
      <c r="K948" s="5"/>
    </row>
    <row r="949" spans="1:11" x14ac:dyDescent="0.25">
      <c r="A949">
        <v>920</v>
      </c>
      <c r="C949" s="5">
        <f t="shared" ref="C949:C1012" si="30">C948+$C$27</f>
        <v>7.9646666666666155</v>
      </c>
      <c r="D949" s="5">
        <f>IF(Inddata!$C$35=0,0,IF(($D$30-C949*(1/Inddata!$C$35))&lt;0,0,($D$30-C949*(1/Inddata!$C$35))))</f>
        <v>0</v>
      </c>
      <c r="E949" s="5">
        <v>0</v>
      </c>
      <c r="F949" s="5">
        <f>IF(Inddata!$C$31*Inddata!$C$35+Inddata!$C$33&gt;'Beregninger scenarie 1'!C949,0,F948+$F$27)</f>
        <v>0</v>
      </c>
      <c r="G949" s="5">
        <f t="shared" si="29"/>
        <v>9.9646666666666164</v>
      </c>
      <c r="H949" s="5">
        <f>IF(D949+E949+F949&gt;Inddata!$C$31,Inddata!$C$31,D949+E949+F949)</f>
        <v>0</v>
      </c>
      <c r="I949" s="5">
        <f>Inddata!$C$34</f>
        <v>0</v>
      </c>
      <c r="J949" s="5">
        <f>Inddata!$C$32+Inddata!$C$34</f>
        <v>4</v>
      </c>
      <c r="K949" s="5"/>
    </row>
    <row r="950" spans="1:11" x14ac:dyDescent="0.25">
      <c r="A950">
        <v>921</v>
      </c>
      <c r="C950" s="5">
        <f t="shared" si="30"/>
        <v>7.9733333333332821</v>
      </c>
      <c r="D950" s="5">
        <f>IF(Inddata!$C$35=0,0,IF(($D$30-C950*(1/Inddata!$C$35))&lt;0,0,($D$30-C950*(1/Inddata!$C$35))))</f>
        <v>0</v>
      </c>
      <c r="E950" s="5">
        <v>0</v>
      </c>
      <c r="F950" s="5">
        <f>IF(Inddata!$C$31*Inddata!$C$35+Inddata!$C$33&gt;'Beregninger scenarie 1'!C950,0,F949+$F$27)</f>
        <v>0</v>
      </c>
      <c r="G950" s="5">
        <f t="shared" si="29"/>
        <v>9.973333333333283</v>
      </c>
      <c r="H950" s="5">
        <f>IF(D950+E950+F950&gt;Inddata!$C$31,Inddata!$C$31,D950+E950+F950)</f>
        <v>0</v>
      </c>
      <c r="I950" s="5">
        <f>Inddata!$C$34</f>
        <v>0</v>
      </c>
      <c r="J950" s="5">
        <f>Inddata!$C$32+Inddata!$C$34</f>
        <v>4</v>
      </c>
      <c r="K950" s="5"/>
    </row>
    <row r="951" spans="1:11" x14ac:dyDescent="0.25">
      <c r="A951">
        <v>922</v>
      </c>
      <c r="C951" s="5">
        <f t="shared" si="30"/>
        <v>7.9819999999999487</v>
      </c>
      <c r="D951" s="5">
        <f>IF(Inddata!$C$35=0,0,IF(($D$30-C951*(1/Inddata!$C$35))&lt;0,0,($D$30-C951*(1/Inddata!$C$35))))</f>
        <v>0</v>
      </c>
      <c r="E951" s="5">
        <v>0</v>
      </c>
      <c r="F951" s="5">
        <f>IF(Inddata!$C$31*Inddata!$C$35+Inddata!$C$33&gt;'Beregninger scenarie 1'!C951,0,F950+$F$27)</f>
        <v>0</v>
      </c>
      <c r="G951" s="5">
        <f t="shared" si="29"/>
        <v>9.9819999999999496</v>
      </c>
      <c r="H951" s="5">
        <f>IF(D951+E951+F951&gt;Inddata!$C$31,Inddata!$C$31,D951+E951+F951)</f>
        <v>0</v>
      </c>
      <c r="I951" s="5">
        <f>Inddata!$C$34</f>
        <v>0</v>
      </c>
      <c r="J951" s="5">
        <f>Inddata!$C$32+Inddata!$C$34</f>
        <v>4</v>
      </c>
      <c r="K951" s="5"/>
    </row>
    <row r="952" spans="1:11" x14ac:dyDescent="0.25">
      <c r="A952">
        <v>923</v>
      </c>
      <c r="C952" s="5">
        <f t="shared" si="30"/>
        <v>7.9906666666666153</v>
      </c>
      <c r="D952" s="5">
        <f>IF(Inddata!$C$35=0,0,IF(($D$30-C952*(1/Inddata!$C$35))&lt;0,0,($D$30-C952*(1/Inddata!$C$35))))</f>
        <v>0</v>
      </c>
      <c r="E952" s="5">
        <v>0</v>
      </c>
      <c r="F952" s="5">
        <f>IF(Inddata!$C$31*Inddata!$C$35+Inddata!$C$33&gt;'Beregninger scenarie 1'!C952,0,F951+$F$27)</f>
        <v>0</v>
      </c>
      <c r="G952" s="5">
        <f t="shared" si="29"/>
        <v>9.9906666666666162</v>
      </c>
      <c r="H952" s="5">
        <f>IF(D952+E952+F952&gt;Inddata!$C$31,Inddata!$C$31,D952+E952+F952)</f>
        <v>0</v>
      </c>
      <c r="I952" s="5">
        <f>Inddata!$C$34</f>
        <v>0</v>
      </c>
      <c r="J952" s="5">
        <f>Inddata!$C$32+Inddata!$C$34</f>
        <v>4</v>
      </c>
      <c r="K952" s="5"/>
    </row>
    <row r="953" spans="1:11" x14ac:dyDescent="0.25">
      <c r="A953">
        <v>924</v>
      </c>
      <c r="C953" s="5">
        <f t="shared" si="30"/>
        <v>7.9993333333332819</v>
      </c>
      <c r="D953" s="5">
        <f>IF(Inddata!$C$35=0,0,IF(($D$30-C953*(1/Inddata!$C$35))&lt;0,0,($D$30-C953*(1/Inddata!$C$35))))</f>
        <v>0</v>
      </c>
      <c r="E953" s="5">
        <v>0</v>
      </c>
      <c r="F953" s="5">
        <f>IF(Inddata!$C$31*Inddata!$C$35+Inddata!$C$33&gt;'Beregninger scenarie 1'!C953,0,F952+$F$27)</f>
        <v>0</v>
      </c>
      <c r="G953" s="5">
        <f t="shared" si="29"/>
        <v>9.9993333333332828</v>
      </c>
      <c r="H953" s="5">
        <f>IF(D953+E953+F953&gt;Inddata!$C$31,Inddata!$C$31,D953+E953+F953)</f>
        <v>0</v>
      </c>
      <c r="I953" s="5">
        <f>Inddata!$C$34</f>
        <v>0</v>
      </c>
      <c r="J953" s="5">
        <f>Inddata!$C$32+Inddata!$C$34</f>
        <v>4</v>
      </c>
      <c r="K953" s="5"/>
    </row>
    <row r="954" spans="1:11" x14ac:dyDescent="0.25">
      <c r="A954">
        <v>925</v>
      </c>
      <c r="C954" s="5">
        <f t="shared" si="30"/>
        <v>8.0079999999999494</v>
      </c>
      <c r="D954" s="5">
        <f>IF(Inddata!$C$35=0,0,IF(($D$30-C954*(1/Inddata!$C$35))&lt;0,0,($D$30-C954*(1/Inddata!$C$35))))</f>
        <v>0</v>
      </c>
      <c r="E954" s="5">
        <v>0</v>
      </c>
      <c r="F954" s="5">
        <f>IF(Inddata!$C$31*Inddata!$C$35+Inddata!$C$33&gt;'Beregninger scenarie 1'!C954,0,F953+$F$27)</f>
        <v>6.933333333333333E-3</v>
      </c>
      <c r="G954" s="5">
        <f t="shared" si="29"/>
        <v>10.007999999999949</v>
      </c>
      <c r="H954" s="5">
        <f>IF(D954+E954+F954&gt;Inddata!$C$31,Inddata!$C$31,D954+E954+F954)</f>
        <v>6.933333333333333E-3</v>
      </c>
      <c r="I954" s="5">
        <f>Inddata!$C$34</f>
        <v>0</v>
      </c>
      <c r="J954" s="5">
        <f>Inddata!$C$32+Inddata!$C$34</f>
        <v>4</v>
      </c>
      <c r="K954" s="5"/>
    </row>
    <row r="955" spans="1:11" x14ac:dyDescent="0.25">
      <c r="A955">
        <v>926</v>
      </c>
      <c r="C955" s="5">
        <f t="shared" si="30"/>
        <v>8.016666666666616</v>
      </c>
      <c r="D955" s="5">
        <f>IF(Inddata!$C$35=0,0,IF(($D$30-C955*(1/Inddata!$C$35))&lt;0,0,($D$30-C955*(1/Inddata!$C$35))))</f>
        <v>0</v>
      </c>
      <c r="E955" s="5">
        <v>0</v>
      </c>
      <c r="F955" s="5">
        <f>IF(Inddata!$C$31*Inddata!$C$35+Inddata!$C$33&gt;'Beregninger scenarie 1'!C955,0,F954+$F$27)</f>
        <v>1.3866666666666666E-2</v>
      </c>
      <c r="G955" s="5">
        <f t="shared" si="29"/>
        <v>10.016666666666616</v>
      </c>
      <c r="H955" s="5">
        <f>IF(D955+E955+F955&gt;Inddata!$C$31,Inddata!$C$31,D955+E955+F955)</f>
        <v>1.3866666666666666E-2</v>
      </c>
      <c r="I955" s="5">
        <f>Inddata!$C$34</f>
        <v>0</v>
      </c>
      <c r="J955" s="5">
        <f>Inddata!$C$32+Inddata!$C$34</f>
        <v>4</v>
      </c>
      <c r="K955" s="5"/>
    </row>
    <row r="956" spans="1:11" x14ac:dyDescent="0.25">
      <c r="A956">
        <v>927</v>
      </c>
      <c r="C956" s="5">
        <f t="shared" si="30"/>
        <v>8.0253333333332826</v>
      </c>
      <c r="D956" s="5">
        <f>IF(Inddata!$C$35=0,0,IF(($D$30-C956*(1/Inddata!$C$35))&lt;0,0,($D$30-C956*(1/Inddata!$C$35))))</f>
        <v>0</v>
      </c>
      <c r="E956" s="5">
        <v>0</v>
      </c>
      <c r="F956" s="5">
        <f>IF(Inddata!$C$31*Inddata!$C$35+Inddata!$C$33&gt;'Beregninger scenarie 1'!C956,0,F955+$F$27)</f>
        <v>2.0799999999999999E-2</v>
      </c>
      <c r="G956" s="5">
        <f t="shared" si="29"/>
        <v>10.025333333333283</v>
      </c>
      <c r="H956" s="5">
        <f>IF(D956+E956+F956&gt;Inddata!$C$31,Inddata!$C$31,D956+E956+F956)</f>
        <v>2.0799999999999999E-2</v>
      </c>
      <c r="I956" s="5">
        <f>Inddata!$C$34</f>
        <v>0</v>
      </c>
      <c r="J956" s="5">
        <f>Inddata!$C$32+Inddata!$C$34</f>
        <v>4</v>
      </c>
      <c r="K956" s="5"/>
    </row>
    <row r="957" spans="1:11" x14ac:dyDescent="0.25">
      <c r="A957">
        <v>928</v>
      </c>
      <c r="C957" s="5">
        <f t="shared" si="30"/>
        <v>8.0339999999999492</v>
      </c>
      <c r="D957" s="5">
        <f>IF(Inddata!$C$35=0,0,IF(($D$30-C957*(1/Inddata!$C$35))&lt;0,0,($D$30-C957*(1/Inddata!$C$35))))</f>
        <v>0</v>
      </c>
      <c r="E957" s="5">
        <v>0</v>
      </c>
      <c r="F957" s="5">
        <f>IF(Inddata!$C$31*Inddata!$C$35+Inddata!$C$33&gt;'Beregninger scenarie 1'!C957,0,F956+$F$27)</f>
        <v>2.7733333333333332E-2</v>
      </c>
      <c r="G957" s="5">
        <f t="shared" si="29"/>
        <v>10.033999999999949</v>
      </c>
      <c r="H957" s="5">
        <f>IF(D957+E957+F957&gt;Inddata!$C$31,Inddata!$C$31,D957+E957+F957)</f>
        <v>2.7733333333333332E-2</v>
      </c>
      <c r="I957" s="5">
        <f>Inddata!$C$34</f>
        <v>0</v>
      </c>
      <c r="J957" s="5">
        <f>Inddata!$C$32+Inddata!$C$34</f>
        <v>4</v>
      </c>
      <c r="K957" s="5"/>
    </row>
    <row r="958" spans="1:11" x14ac:dyDescent="0.25">
      <c r="A958">
        <v>929</v>
      </c>
      <c r="C958" s="5">
        <f t="shared" si="30"/>
        <v>8.0426666666666158</v>
      </c>
      <c r="D958" s="5">
        <f>IF(Inddata!$C$35=0,0,IF(($D$30-C958*(1/Inddata!$C$35))&lt;0,0,($D$30-C958*(1/Inddata!$C$35))))</f>
        <v>0</v>
      </c>
      <c r="E958" s="5">
        <v>0</v>
      </c>
      <c r="F958" s="5">
        <f>IF(Inddata!$C$31*Inddata!$C$35+Inddata!$C$33&gt;'Beregninger scenarie 1'!C958,0,F957+$F$27)</f>
        <v>3.4666666666666665E-2</v>
      </c>
      <c r="G958" s="5">
        <f t="shared" si="29"/>
        <v>10.042666666666616</v>
      </c>
      <c r="H958" s="5">
        <f>IF(D958+E958+F958&gt;Inddata!$C$31,Inddata!$C$31,D958+E958+F958)</f>
        <v>3.4666666666666665E-2</v>
      </c>
      <c r="I958" s="5">
        <f>Inddata!$C$34</f>
        <v>0</v>
      </c>
      <c r="J958" s="5">
        <f>Inddata!$C$32+Inddata!$C$34</f>
        <v>4</v>
      </c>
      <c r="K958" s="5"/>
    </row>
    <row r="959" spans="1:11" x14ac:dyDescent="0.25">
      <c r="A959">
        <v>930</v>
      </c>
      <c r="C959" s="5">
        <f t="shared" si="30"/>
        <v>8.0513333333332824</v>
      </c>
      <c r="D959" s="5">
        <f>IF(Inddata!$C$35=0,0,IF(($D$30-C959*(1/Inddata!$C$35))&lt;0,0,($D$30-C959*(1/Inddata!$C$35))))</f>
        <v>0</v>
      </c>
      <c r="E959" s="5">
        <v>0</v>
      </c>
      <c r="F959" s="5">
        <f>IF(Inddata!$C$31*Inddata!$C$35+Inddata!$C$33&gt;'Beregninger scenarie 1'!C959,0,F958+$F$27)</f>
        <v>4.1599999999999998E-2</v>
      </c>
      <c r="G959" s="5">
        <f t="shared" si="29"/>
        <v>10.051333333333282</v>
      </c>
      <c r="H959" s="5">
        <f>IF(D959+E959+F959&gt;Inddata!$C$31,Inddata!$C$31,D959+E959+F959)</f>
        <v>4.1599999999999998E-2</v>
      </c>
      <c r="I959" s="5">
        <f>Inddata!$C$34</f>
        <v>0</v>
      </c>
      <c r="J959" s="5">
        <f>Inddata!$C$32+Inddata!$C$34</f>
        <v>4</v>
      </c>
      <c r="K959" s="5"/>
    </row>
    <row r="960" spans="1:11" x14ac:dyDescent="0.25">
      <c r="A960">
        <v>931</v>
      </c>
      <c r="C960" s="5">
        <f t="shared" si="30"/>
        <v>8.059999999999949</v>
      </c>
      <c r="D960" s="5">
        <f>IF(Inddata!$C$35=0,0,IF(($D$30-C960*(1/Inddata!$C$35))&lt;0,0,($D$30-C960*(1/Inddata!$C$35))))</f>
        <v>0</v>
      </c>
      <c r="E960" s="5">
        <v>0</v>
      </c>
      <c r="F960" s="5">
        <f>IF(Inddata!$C$31*Inddata!$C$35+Inddata!$C$33&gt;'Beregninger scenarie 1'!C960,0,F959+$F$27)</f>
        <v>4.8533333333333331E-2</v>
      </c>
      <c r="G960" s="5">
        <f t="shared" si="29"/>
        <v>10.059999999999949</v>
      </c>
      <c r="H960" s="5">
        <f>IF(D960+E960+F960&gt;Inddata!$C$31,Inddata!$C$31,D960+E960+F960)</f>
        <v>4.8533333333333331E-2</v>
      </c>
      <c r="I960" s="5">
        <f>Inddata!$C$34</f>
        <v>0</v>
      </c>
      <c r="J960" s="5">
        <f>Inddata!$C$32+Inddata!$C$34</f>
        <v>4</v>
      </c>
      <c r="K960" s="5"/>
    </row>
    <row r="961" spans="1:11" x14ac:dyDescent="0.25">
      <c r="A961">
        <v>932</v>
      </c>
      <c r="C961" s="5">
        <f t="shared" si="30"/>
        <v>8.0686666666666156</v>
      </c>
      <c r="D961" s="5">
        <f>IF(Inddata!$C$35=0,0,IF(($D$30-C961*(1/Inddata!$C$35))&lt;0,0,($D$30-C961*(1/Inddata!$C$35))))</f>
        <v>0</v>
      </c>
      <c r="E961" s="5">
        <v>0</v>
      </c>
      <c r="F961" s="5">
        <f>IF(Inddata!$C$31*Inddata!$C$35+Inddata!$C$33&gt;'Beregninger scenarie 1'!C961,0,F960+$F$27)</f>
        <v>5.5466666666666664E-2</v>
      </c>
      <c r="G961" s="5">
        <f t="shared" si="29"/>
        <v>10.068666666666616</v>
      </c>
      <c r="H961" s="5">
        <f>IF(D961+E961+F961&gt;Inddata!$C$31,Inddata!$C$31,D961+E961+F961)</f>
        <v>5.5466666666666664E-2</v>
      </c>
      <c r="I961" s="5">
        <f>Inddata!$C$34</f>
        <v>0</v>
      </c>
      <c r="J961" s="5">
        <f>Inddata!$C$32+Inddata!$C$34</f>
        <v>4</v>
      </c>
      <c r="K961" s="5"/>
    </row>
    <row r="962" spans="1:11" x14ac:dyDescent="0.25">
      <c r="A962">
        <v>933</v>
      </c>
      <c r="C962" s="5">
        <f t="shared" si="30"/>
        <v>8.0773333333332822</v>
      </c>
      <c r="D962" s="5">
        <f>IF(Inddata!$C$35=0,0,IF(($D$30-C962*(1/Inddata!$C$35))&lt;0,0,($D$30-C962*(1/Inddata!$C$35))))</f>
        <v>0</v>
      </c>
      <c r="E962" s="5">
        <v>0</v>
      </c>
      <c r="F962" s="5">
        <f>IF(Inddata!$C$31*Inddata!$C$35+Inddata!$C$33&gt;'Beregninger scenarie 1'!C962,0,F961+$F$27)</f>
        <v>6.2399999999999997E-2</v>
      </c>
      <c r="G962" s="5">
        <f t="shared" si="29"/>
        <v>10.077333333333282</v>
      </c>
      <c r="H962" s="5">
        <f>IF(D962+E962+F962&gt;Inddata!$C$31,Inddata!$C$31,D962+E962+F962)</f>
        <v>6.2399999999999997E-2</v>
      </c>
      <c r="I962" s="5">
        <f>Inddata!$C$34</f>
        <v>0</v>
      </c>
      <c r="J962" s="5">
        <f>Inddata!$C$32+Inddata!$C$34</f>
        <v>4</v>
      </c>
      <c r="K962" s="5"/>
    </row>
    <row r="963" spans="1:11" x14ac:dyDescent="0.25">
      <c r="A963">
        <v>934</v>
      </c>
      <c r="C963" s="5">
        <f t="shared" si="30"/>
        <v>8.0859999999999488</v>
      </c>
      <c r="D963" s="5">
        <f>IF(Inddata!$C$35=0,0,IF(($D$30-C963*(1/Inddata!$C$35))&lt;0,0,($D$30-C963*(1/Inddata!$C$35))))</f>
        <v>0</v>
      </c>
      <c r="E963" s="5">
        <v>0</v>
      </c>
      <c r="F963" s="5">
        <f>IF(Inddata!$C$31*Inddata!$C$35+Inddata!$C$33&gt;'Beregninger scenarie 1'!C963,0,F962+$F$27)</f>
        <v>6.933333333333333E-2</v>
      </c>
      <c r="G963" s="5">
        <f t="shared" si="29"/>
        <v>10.085999999999949</v>
      </c>
      <c r="H963" s="5">
        <f>IF(D963+E963+F963&gt;Inddata!$C$31,Inddata!$C$31,D963+E963+F963)</f>
        <v>6.933333333333333E-2</v>
      </c>
      <c r="I963" s="5">
        <f>Inddata!$C$34</f>
        <v>0</v>
      </c>
      <c r="J963" s="5">
        <f>Inddata!$C$32+Inddata!$C$34</f>
        <v>4</v>
      </c>
      <c r="K963" s="5"/>
    </row>
    <row r="964" spans="1:11" x14ac:dyDescent="0.25">
      <c r="A964">
        <v>935</v>
      </c>
      <c r="C964" s="5">
        <f t="shared" si="30"/>
        <v>8.0946666666666154</v>
      </c>
      <c r="D964" s="5">
        <f>IF(Inddata!$C$35=0,0,IF(($D$30-C964*(1/Inddata!$C$35))&lt;0,0,($D$30-C964*(1/Inddata!$C$35))))</f>
        <v>0</v>
      </c>
      <c r="E964" s="5">
        <v>0</v>
      </c>
      <c r="F964" s="5">
        <f>IF(Inddata!$C$31*Inddata!$C$35+Inddata!$C$33&gt;'Beregninger scenarie 1'!C964,0,F963+$F$27)</f>
        <v>7.6266666666666663E-2</v>
      </c>
      <c r="G964" s="5">
        <f t="shared" si="29"/>
        <v>10.094666666666615</v>
      </c>
      <c r="H964" s="5">
        <f>IF(D964+E964+F964&gt;Inddata!$C$31,Inddata!$C$31,D964+E964+F964)</f>
        <v>7.6266666666666663E-2</v>
      </c>
      <c r="I964" s="5">
        <f>Inddata!$C$34</f>
        <v>0</v>
      </c>
      <c r="J964" s="5">
        <f>Inddata!$C$32+Inddata!$C$34</f>
        <v>4</v>
      </c>
      <c r="K964" s="5"/>
    </row>
    <row r="965" spans="1:11" x14ac:dyDescent="0.25">
      <c r="A965">
        <v>936</v>
      </c>
      <c r="C965" s="5">
        <f t="shared" si="30"/>
        <v>8.103333333333282</v>
      </c>
      <c r="D965" s="5">
        <f>IF(Inddata!$C$35=0,0,IF(($D$30-C965*(1/Inddata!$C$35))&lt;0,0,($D$30-C965*(1/Inddata!$C$35))))</f>
        <v>0</v>
      </c>
      <c r="E965" s="5">
        <v>0</v>
      </c>
      <c r="F965" s="5">
        <f>IF(Inddata!$C$31*Inddata!$C$35+Inddata!$C$33&gt;'Beregninger scenarie 1'!C965,0,F964+$F$27)</f>
        <v>8.3199999999999996E-2</v>
      </c>
      <c r="G965" s="5">
        <f t="shared" si="29"/>
        <v>10.103333333333282</v>
      </c>
      <c r="H965" s="5">
        <f>IF(D965+E965+F965&gt;Inddata!$C$31,Inddata!$C$31,D965+E965+F965)</f>
        <v>8.3199999999999996E-2</v>
      </c>
      <c r="I965" s="5">
        <f>Inddata!$C$34</f>
        <v>0</v>
      </c>
      <c r="J965" s="5">
        <f>Inddata!$C$32+Inddata!$C$34</f>
        <v>4</v>
      </c>
      <c r="K965" s="5"/>
    </row>
    <row r="966" spans="1:11" x14ac:dyDescent="0.25">
      <c r="A966">
        <v>937</v>
      </c>
      <c r="C966" s="5">
        <f t="shared" si="30"/>
        <v>8.1119999999999486</v>
      </c>
      <c r="D966" s="5">
        <f>IF(Inddata!$C$35=0,0,IF(($D$30-C966*(1/Inddata!$C$35))&lt;0,0,($D$30-C966*(1/Inddata!$C$35))))</f>
        <v>0</v>
      </c>
      <c r="E966" s="5">
        <v>0</v>
      </c>
      <c r="F966" s="5">
        <f>IF(Inddata!$C$31*Inddata!$C$35+Inddata!$C$33&gt;'Beregninger scenarie 1'!C966,0,F965+$F$27)</f>
        <v>9.0133333333333329E-2</v>
      </c>
      <c r="G966" s="5">
        <f t="shared" si="29"/>
        <v>10.111999999999949</v>
      </c>
      <c r="H966" s="5">
        <f>IF(D966+E966+F966&gt;Inddata!$C$31,Inddata!$C$31,D966+E966+F966)</f>
        <v>9.0133333333333329E-2</v>
      </c>
      <c r="I966" s="5">
        <f>Inddata!$C$34</f>
        <v>0</v>
      </c>
      <c r="J966" s="5">
        <f>Inddata!$C$32+Inddata!$C$34</f>
        <v>4</v>
      </c>
      <c r="K966" s="5"/>
    </row>
    <row r="967" spans="1:11" x14ac:dyDescent="0.25">
      <c r="A967">
        <v>938</v>
      </c>
      <c r="C967" s="5">
        <f t="shared" si="30"/>
        <v>8.1206666666666152</v>
      </c>
      <c r="D967" s="5">
        <f>IF(Inddata!$C$35=0,0,IF(($D$30-C967*(1/Inddata!$C$35))&lt;0,0,($D$30-C967*(1/Inddata!$C$35))))</f>
        <v>0</v>
      </c>
      <c r="E967" s="5">
        <v>0</v>
      </c>
      <c r="F967" s="5">
        <f>IF(Inddata!$C$31*Inddata!$C$35+Inddata!$C$33&gt;'Beregninger scenarie 1'!C967,0,F966+$F$27)</f>
        <v>9.7066666666666662E-2</v>
      </c>
      <c r="G967" s="5">
        <f t="shared" si="29"/>
        <v>10.120666666666615</v>
      </c>
      <c r="H967" s="5">
        <f>IF(D967+E967+F967&gt;Inddata!$C$31,Inddata!$C$31,D967+E967+F967)</f>
        <v>9.7066666666666662E-2</v>
      </c>
      <c r="I967" s="5">
        <f>Inddata!$C$34</f>
        <v>0</v>
      </c>
      <c r="J967" s="5">
        <f>Inddata!$C$32+Inddata!$C$34</f>
        <v>4</v>
      </c>
      <c r="K967" s="5"/>
    </row>
    <row r="968" spans="1:11" x14ac:dyDescent="0.25">
      <c r="A968">
        <v>939</v>
      </c>
      <c r="C968" s="5">
        <f t="shared" si="30"/>
        <v>8.1293333333332818</v>
      </c>
      <c r="D968" s="5">
        <f>IF(Inddata!$C$35=0,0,IF(($D$30-C968*(1/Inddata!$C$35))&lt;0,0,($D$30-C968*(1/Inddata!$C$35))))</f>
        <v>0</v>
      </c>
      <c r="E968" s="5">
        <v>0</v>
      </c>
      <c r="F968" s="5">
        <f>IF(Inddata!$C$31*Inddata!$C$35+Inddata!$C$33&gt;'Beregninger scenarie 1'!C968,0,F967+$F$27)</f>
        <v>0.104</v>
      </c>
      <c r="G968" s="5">
        <f t="shared" si="29"/>
        <v>10.129333333333282</v>
      </c>
      <c r="H968" s="5">
        <f>IF(D968+E968+F968&gt;Inddata!$C$31,Inddata!$C$31,D968+E968+F968)</f>
        <v>0.104</v>
      </c>
      <c r="I968" s="5">
        <f>Inddata!$C$34</f>
        <v>0</v>
      </c>
      <c r="J968" s="5">
        <f>Inddata!$C$32+Inddata!$C$34</f>
        <v>4</v>
      </c>
      <c r="K968" s="5"/>
    </row>
    <row r="969" spans="1:11" x14ac:dyDescent="0.25">
      <c r="A969">
        <v>940</v>
      </c>
      <c r="C969" s="5">
        <f t="shared" si="30"/>
        <v>8.1379999999999484</v>
      </c>
      <c r="D969" s="5">
        <f>IF(Inddata!$C$35=0,0,IF(($D$30-C969*(1/Inddata!$C$35))&lt;0,0,($D$30-C969*(1/Inddata!$C$35))))</f>
        <v>0</v>
      </c>
      <c r="E969" s="5">
        <v>0</v>
      </c>
      <c r="F969" s="5">
        <f>IF(Inddata!$C$31*Inddata!$C$35+Inddata!$C$33&gt;'Beregninger scenarie 1'!C969,0,F968+$F$27)</f>
        <v>0.11093333333333333</v>
      </c>
      <c r="G969" s="5">
        <f t="shared" si="29"/>
        <v>10.137999999999948</v>
      </c>
      <c r="H969" s="5">
        <f>IF(D969+E969+F969&gt;Inddata!$C$31,Inddata!$C$31,D969+E969+F969)</f>
        <v>0.11093333333333333</v>
      </c>
      <c r="I969" s="5">
        <f>Inddata!$C$34</f>
        <v>0</v>
      </c>
      <c r="J969" s="5">
        <f>Inddata!$C$32+Inddata!$C$34</f>
        <v>4</v>
      </c>
      <c r="K969" s="5"/>
    </row>
    <row r="970" spans="1:11" x14ac:dyDescent="0.25">
      <c r="A970">
        <v>941</v>
      </c>
      <c r="C970" s="5">
        <f t="shared" si="30"/>
        <v>8.146666666666615</v>
      </c>
      <c r="D970" s="5">
        <f>IF(Inddata!$C$35=0,0,IF(($D$30-C970*(1/Inddata!$C$35))&lt;0,0,($D$30-C970*(1/Inddata!$C$35))))</f>
        <v>0</v>
      </c>
      <c r="E970" s="5">
        <v>0</v>
      </c>
      <c r="F970" s="5">
        <f>IF(Inddata!$C$31*Inddata!$C$35+Inddata!$C$33&gt;'Beregninger scenarie 1'!C970,0,F969+$F$27)</f>
        <v>0.11786666666666666</v>
      </c>
      <c r="G970" s="5">
        <f t="shared" si="29"/>
        <v>10.146666666666615</v>
      </c>
      <c r="H970" s="5">
        <f>IF(D970+E970+F970&gt;Inddata!$C$31,Inddata!$C$31,D970+E970+F970)</f>
        <v>0.11786666666666666</v>
      </c>
      <c r="I970" s="5">
        <f>Inddata!$C$34</f>
        <v>0</v>
      </c>
      <c r="J970" s="5">
        <f>Inddata!$C$32+Inddata!$C$34</f>
        <v>4</v>
      </c>
      <c r="K970" s="5"/>
    </row>
    <row r="971" spans="1:11" x14ac:dyDescent="0.25">
      <c r="A971">
        <v>942</v>
      </c>
      <c r="C971" s="5">
        <f t="shared" si="30"/>
        <v>8.1553333333332816</v>
      </c>
      <c r="D971" s="5">
        <f>IF(Inddata!$C$35=0,0,IF(($D$30-C971*(1/Inddata!$C$35))&lt;0,0,($D$30-C971*(1/Inddata!$C$35))))</f>
        <v>0</v>
      </c>
      <c r="E971" s="5">
        <v>0</v>
      </c>
      <c r="F971" s="5">
        <f>IF(Inddata!$C$31*Inddata!$C$35+Inddata!$C$33&gt;'Beregninger scenarie 1'!C971,0,F970+$F$27)</f>
        <v>0.12479999999999999</v>
      </c>
      <c r="G971" s="5">
        <f t="shared" si="29"/>
        <v>10.155333333333282</v>
      </c>
      <c r="H971" s="5">
        <f>IF(D971+E971+F971&gt;Inddata!$C$31,Inddata!$C$31,D971+E971+F971)</f>
        <v>0.12479999999999999</v>
      </c>
      <c r="I971" s="5">
        <f>Inddata!$C$34</f>
        <v>0</v>
      </c>
      <c r="J971" s="5">
        <f>Inddata!$C$32+Inddata!$C$34</f>
        <v>4</v>
      </c>
      <c r="K971" s="5"/>
    </row>
    <row r="972" spans="1:11" x14ac:dyDescent="0.25">
      <c r="A972">
        <v>943</v>
      </c>
      <c r="C972" s="5">
        <f t="shared" si="30"/>
        <v>8.1639999999999482</v>
      </c>
      <c r="D972" s="5">
        <f>IF(Inddata!$C$35=0,0,IF(($D$30-C972*(1/Inddata!$C$35))&lt;0,0,($D$30-C972*(1/Inddata!$C$35))))</f>
        <v>0</v>
      </c>
      <c r="E972" s="5">
        <v>0</v>
      </c>
      <c r="F972" s="5">
        <f>IF(Inddata!$C$31*Inddata!$C$35+Inddata!$C$33&gt;'Beregninger scenarie 1'!C972,0,F971+$F$27)</f>
        <v>0.13173333333333331</v>
      </c>
      <c r="G972" s="5">
        <f t="shared" si="29"/>
        <v>10.163999999999948</v>
      </c>
      <c r="H972" s="5">
        <f>IF(D972+E972+F972&gt;Inddata!$C$31,Inddata!$C$31,D972+E972+F972)</f>
        <v>0.13173333333333331</v>
      </c>
      <c r="I972" s="5">
        <f>Inddata!$C$34</f>
        <v>0</v>
      </c>
      <c r="J972" s="5">
        <f>Inddata!$C$32+Inddata!$C$34</f>
        <v>4</v>
      </c>
      <c r="K972" s="5"/>
    </row>
    <row r="973" spans="1:11" x14ac:dyDescent="0.25">
      <c r="A973">
        <v>944</v>
      </c>
      <c r="C973" s="5">
        <f t="shared" si="30"/>
        <v>8.1726666666666148</v>
      </c>
      <c r="D973" s="5">
        <f>IF(Inddata!$C$35=0,0,IF(($D$30-C973*(1/Inddata!$C$35))&lt;0,0,($D$30-C973*(1/Inddata!$C$35))))</f>
        <v>0</v>
      </c>
      <c r="E973" s="5">
        <v>0</v>
      </c>
      <c r="F973" s="5">
        <f>IF(Inddata!$C$31*Inddata!$C$35+Inddata!$C$33&gt;'Beregninger scenarie 1'!C973,0,F972+$F$27)</f>
        <v>0.13866666666666666</v>
      </c>
      <c r="G973" s="5">
        <f t="shared" si="29"/>
        <v>10.172666666666615</v>
      </c>
      <c r="H973" s="5">
        <f>IF(D973+E973+F973&gt;Inddata!$C$31,Inddata!$C$31,D973+E973+F973)</f>
        <v>0.13866666666666666</v>
      </c>
      <c r="I973" s="5">
        <f>Inddata!$C$34</f>
        <v>0</v>
      </c>
      <c r="J973" s="5">
        <f>Inddata!$C$32+Inddata!$C$34</f>
        <v>4</v>
      </c>
      <c r="K973" s="5"/>
    </row>
    <row r="974" spans="1:11" x14ac:dyDescent="0.25">
      <c r="A974">
        <v>945</v>
      </c>
      <c r="C974" s="5">
        <f t="shared" si="30"/>
        <v>8.1813333333332814</v>
      </c>
      <c r="D974" s="5">
        <f>IF(Inddata!$C$35=0,0,IF(($D$30-C974*(1/Inddata!$C$35))&lt;0,0,($D$30-C974*(1/Inddata!$C$35))))</f>
        <v>0</v>
      </c>
      <c r="E974" s="5">
        <v>0</v>
      </c>
      <c r="F974" s="5">
        <f>IF(Inddata!$C$31*Inddata!$C$35+Inddata!$C$33&gt;'Beregninger scenarie 1'!C974,0,F973+$F$27)</f>
        <v>0.14560000000000001</v>
      </c>
      <c r="G974" s="5">
        <f t="shared" si="29"/>
        <v>10.181333333333281</v>
      </c>
      <c r="H974" s="5">
        <f>IF(D974+E974+F974&gt;Inddata!$C$31,Inddata!$C$31,D974+E974+F974)</f>
        <v>0.14560000000000001</v>
      </c>
      <c r="I974" s="5">
        <f>Inddata!$C$34</f>
        <v>0</v>
      </c>
      <c r="J974" s="5">
        <f>Inddata!$C$32+Inddata!$C$34</f>
        <v>4</v>
      </c>
      <c r="K974" s="5"/>
    </row>
    <row r="975" spans="1:11" x14ac:dyDescent="0.25">
      <c r="A975">
        <v>946</v>
      </c>
      <c r="C975" s="5">
        <f t="shared" si="30"/>
        <v>8.189999999999948</v>
      </c>
      <c r="D975" s="5">
        <f>IF(Inddata!$C$35=0,0,IF(($D$30-C975*(1/Inddata!$C$35))&lt;0,0,($D$30-C975*(1/Inddata!$C$35))))</f>
        <v>0</v>
      </c>
      <c r="E975" s="5">
        <v>0</v>
      </c>
      <c r="F975" s="5">
        <f>IF(Inddata!$C$31*Inddata!$C$35+Inddata!$C$33&gt;'Beregninger scenarie 1'!C975,0,F974+$F$27)</f>
        <v>0.15253333333333335</v>
      </c>
      <c r="G975" s="5">
        <f t="shared" si="29"/>
        <v>10.189999999999948</v>
      </c>
      <c r="H975" s="5">
        <f>IF(D975+E975+F975&gt;Inddata!$C$31,Inddata!$C$31,D975+E975+F975)</f>
        <v>0.15253333333333335</v>
      </c>
      <c r="I975" s="5">
        <f>Inddata!$C$34</f>
        <v>0</v>
      </c>
      <c r="J975" s="5">
        <f>Inddata!$C$32+Inddata!$C$34</f>
        <v>4</v>
      </c>
      <c r="K975" s="5"/>
    </row>
    <row r="976" spans="1:11" x14ac:dyDescent="0.25">
      <c r="A976">
        <v>947</v>
      </c>
      <c r="C976" s="5">
        <f t="shared" si="30"/>
        <v>8.1986666666666146</v>
      </c>
      <c r="D976" s="5">
        <f>IF(Inddata!$C$35=0,0,IF(($D$30-C976*(1/Inddata!$C$35))&lt;0,0,($D$30-C976*(1/Inddata!$C$35))))</f>
        <v>0</v>
      </c>
      <c r="E976" s="5">
        <v>0</v>
      </c>
      <c r="F976" s="5">
        <f>IF(Inddata!$C$31*Inddata!$C$35+Inddata!$C$33&gt;'Beregninger scenarie 1'!C976,0,F975+$F$27)</f>
        <v>0.1594666666666667</v>
      </c>
      <c r="G976" s="5">
        <f t="shared" si="29"/>
        <v>10.198666666666615</v>
      </c>
      <c r="H976" s="5">
        <f>IF(D976+E976+F976&gt;Inddata!$C$31,Inddata!$C$31,D976+E976+F976)</f>
        <v>0.1594666666666667</v>
      </c>
      <c r="I976" s="5">
        <f>Inddata!$C$34</f>
        <v>0</v>
      </c>
      <c r="J976" s="5">
        <f>Inddata!$C$32+Inddata!$C$34</f>
        <v>4</v>
      </c>
      <c r="K976" s="5"/>
    </row>
    <row r="977" spans="1:11" x14ac:dyDescent="0.25">
      <c r="A977">
        <v>948</v>
      </c>
      <c r="C977" s="5">
        <f t="shared" si="30"/>
        <v>8.2073333333332812</v>
      </c>
      <c r="D977" s="5">
        <f>IF(Inddata!$C$35=0,0,IF(($D$30-C977*(1/Inddata!$C$35))&lt;0,0,($D$30-C977*(1/Inddata!$C$35))))</f>
        <v>0</v>
      </c>
      <c r="E977" s="5">
        <v>0</v>
      </c>
      <c r="F977" s="5">
        <f>IF(Inddata!$C$31*Inddata!$C$35+Inddata!$C$33&gt;'Beregninger scenarie 1'!C977,0,F976+$F$27)</f>
        <v>0.16640000000000005</v>
      </c>
      <c r="G977" s="5">
        <f t="shared" si="29"/>
        <v>10.207333333333281</v>
      </c>
      <c r="H977" s="5">
        <f>IF(D977+E977+F977&gt;Inddata!$C$31,Inddata!$C$31,D977+E977+F977)</f>
        <v>0.16640000000000005</v>
      </c>
      <c r="I977" s="5">
        <f>Inddata!$C$34</f>
        <v>0</v>
      </c>
      <c r="J977" s="5">
        <f>Inddata!$C$32+Inddata!$C$34</f>
        <v>4</v>
      </c>
      <c r="K977" s="5"/>
    </row>
    <row r="978" spans="1:11" x14ac:dyDescent="0.25">
      <c r="A978">
        <v>949</v>
      </c>
      <c r="C978" s="5">
        <f t="shared" si="30"/>
        <v>8.2159999999999478</v>
      </c>
      <c r="D978" s="5">
        <f>IF(Inddata!$C$35=0,0,IF(($D$30-C978*(1/Inddata!$C$35))&lt;0,0,($D$30-C978*(1/Inddata!$C$35))))</f>
        <v>0</v>
      </c>
      <c r="E978" s="5">
        <v>0</v>
      </c>
      <c r="F978" s="5">
        <f>IF(Inddata!$C$31*Inddata!$C$35+Inddata!$C$33&gt;'Beregninger scenarie 1'!C978,0,F977+$F$27)</f>
        <v>0.17333333333333339</v>
      </c>
      <c r="G978" s="5">
        <f t="shared" si="29"/>
        <v>10.215999999999948</v>
      </c>
      <c r="H978" s="5">
        <f>IF(D978+E978+F978&gt;Inddata!$C$31,Inddata!$C$31,D978+E978+F978)</f>
        <v>0.17333333333333339</v>
      </c>
      <c r="I978" s="5">
        <f>Inddata!$C$34</f>
        <v>0</v>
      </c>
      <c r="J978" s="5">
        <f>Inddata!$C$32+Inddata!$C$34</f>
        <v>4</v>
      </c>
      <c r="K978" s="5"/>
    </row>
    <row r="979" spans="1:11" x14ac:dyDescent="0.25">
      <c r="A979">
        <v>950</v>
      </c>
      <c r="C979" s="5">
        <f t="shared" si="30"/>
        <v>8.2246666666666144</v>
      </c>
      <c r="D979" s="5">
        <f>IF(Inddata!$C$35=0,0,IF(($D$30-C979*(1/Inddata!$C$35))&lt;0,0,($D$30-C979*(1/Inddata!$C$35))))</f>
        <v>0</v>
      </c>
      <c r="E979" s="5">
        <v>0</v>
      </c>
      <c r="F979" s="5">
        <f>IF(Inddata!$C$31*Inddata!$C$35+Inddata!$C$33&gt;'Beregninger scenarie 1'!C979,0,F978+$F$27)</f>
        <v>0.18026666666666674</v>
      </c>
      <c r="G979" s="5">
        <f t="shared" si="29"/>
        <v>10.224666666666614</v>
      </c>
      <c r="H979" s="5">
        <f>IF(D979+E979+F979&gt;Inddata!$C$31,Inddata!$C$31,D979+E979+F979)</f>
        <v>0.18026666666666674</v>
      </c>
      <c r="I979" s="5">
        <f>Inddata!$C$34</f>
        <v>0</v>
      </c>
      <c r="J979" s="5">
        <f>Inddata!$C$32+Inddata!$C$34</f>
        <v>4</v>
      </c>
      <c r="K979" s="5"/>
    </row>
    <row r="980" spans="1:11" x14ac:dyDescent="0.25">
      <c r="A980">
        <v>951</v>
      </c>
      <c r="C980" s="5">
        <f t="shared" si="30"/>
        <v>8.233333333333281</v>
      </c>
      <c r="D980" s="5">
        <f>IF(Inddata!$C$35=0,0,IF(($D$30-C980*(1/Inddata!$C$35))&lt;0,0,($D$30-C980*(1/Inddata!$C$35))))</f>
        <v>0</v>
      </c>
      <c r="E980" s="5">
        <v>0</v>
      </c>
      <c r="F980" s="5">
        <f>IF(Inddata!$C$31*Inddata!$C$35+Inddata!$C$33&gt;'Beregninger scenarie 1'!C980,0,F979+$F$27)</f>
        <v>0.18720000000000009</v>
      </c>
      <c r="G980" s="5">
        <f t="shared" si="29"/>
        <v>10.233333333333281</v>
      </c>
      <c r="H980" s="5">
        <f>IF(D980+E980+F980&gt;Inddata!$C$31,Inddata!$C$31,D980+E980+F980)</f>
        <v>0.18720000000000009</v>
      </c>
      <c r="I980" s="5">
        <f>Inddata!$C$34</f>
        <v>0</v>
      </c>
      <c r="J980" s="5">
        <f>Inddata!$C$32+Inddata!$C$34</f>
        <v>4</v>
      </c>
      <c r="K980" s="5"/>
    </row>
    <row r="981" spans="1:11" x14ac:dyDescent="0.25">
      <c r="A981">
        <v>952</v>
      </c>
      <c r="C981" s="5">
        <f t="shared" si="30"/>
        <v>8.2419999999999476</v>
      </c>
      <c r="D981" s="5">
        <f>IF(Inddata!$C$35=0,0,IF(($D$30-C981*(1/Inddata!$C$35))&lt;0,0,($D$30-C981*(1/Inddata!$C$35))))</f>
        <v>0</v>
      </c>
      <c r="E981" s="5">
        <v>0</v>
      </c>
      <c r="F981" s="5">
        <f>IF(Inddata!$C$31*Inddata!$C$35+Inddata!$C$33&gt;'Beregninger scenarie 1'!C981,0,F980+$F$27)</f>
        <v>0.19413333333333344</v>
      </c>
      <c r="G981" s="5">
        <f t="shared" si="29"/>
        <v>10.241999999999948</v>
      </c>
      <c r="H981" s="5">
        <f>IF(D981+E981+F981&gt;Inddata!$C$31,Inddata!$C$31,D981+E981+F981)</f>
        <v>0.19413333333333344</v>
      </c>
      <c r="I981" s="5">
        <f>Inddata!$C$34</f>
        <v>0</v>
      </c>
      <c r="J981" s="5">
        <f>Inddata!$C$32+Inddata!$C$34</f>
        <v>4</v>
      </c>
      <c r="K981" s="5"/>
    </row>
    <row r="982" spans="1:11" x14ac:dyDescent="0.25">
      <c r="A982">
        <v>953</v>
      </c>
      <c r="C982" s="5">
        <f t="shared" si="30"/>
        <v>8.2506666666666142</v>
      </c>
      <c r="D982" s="5">
        <f>IF(Inddata!$C$35=0,0,IF(($D$30-C982*(1/Inddata!$C$35))&lt;0,0,($D$30-C982*(1/Inddata!$C$35))))</f>
        <v>0</v>
      </c>
      <c r="E982" s="5">
        <v>0</v>
      </c>
      <c r="F982" s="5">
        <f>IF(Inddata!$C$31*Inddata!$C$35+Inddata!$C$33&gt;'Beregninger scenarie 1'!C982,0,F981+$F$27)</f>
        <v>0.20106666666666678</v>
      </c>
      <c r="G982" s="5">
        <f t="shared" si="29"/>
        <v>10.250666666666614</v>
      </c>
      <c r="H982" s="5">
        <f>IF(D982+E982+F982&gt;Inddata!$C$31,Inddata!$C$31,D982+E982+F982)</f>
        <v>0.20106666666666678</v>
      </c>
      <c r="I982" s="5">
        <f>Inddata!$C$34</f>
        <v>0</v>
      </c>
      <c r="J982" s="5">
        <f>Inddata!$C$32+Inddata!$C$34</f>
        <v>4</v>
      </c>
      <c r="K982" s="5"/>
    </row>
    <row r="983" spans="1:11" x14ac:dyDescent="0.25">
      <c r="A983">
        <v>954</v>
      </c>
      <c r="C983" s="5">
        <f t="shared" si="30"/>
        <v>8.2593333333332808</v>
      </c>
      <c r="D983" s="5">
        <f>IF(Inddata!$C$35=0,0,IF(($D$30-C983*(1/Inddata!$C$35))&lt;0,0,($D$30-C983*(1/Inddata!$C$35))))</f>
        <v>0</v>
      </c>
      <c r="E983" s="5">
        <v>0</v>
      </c>
      <c r="F983" s="5">
        <f>IF(Inddata!$C$31*Inddata!$C$35+Inddata!$C$33&gt;'Beregninger scenarie 1'!C983,0,F982+$F$27)</f>
        <v>0.20800000000000013</v>
      </c>
      <c r="G983" s="5">
        <f t="shared" si="29"/>
        <v>10.259333333333281</v>
      </c>
      <c r="H983" s="5">
        <f>IF(D983+E983+F983&gt;Inddata!$C$31,Inddata!$C$31,D983+E983+F983)</f>
        <v>0.20800000000000013</v>
      </c>
      <c r="I983" s="5">
        <f>Inddata!$C$34</f>
        <v>0</v>
      </c>
      <c r="J983" s="5">
        <f>Inddata!$C$32+Inddata!$C$34</f>
        <v>4</v>
      </c>
      <c r="K983" s="5"/>
    </row>
    <row r="984" spans="1:11" x14ac:dyDescent="0.25">
      <c r="A984">
        <v>955</v>
      </c>
      <c r="C984" s="5">
        <f t="shared" si="30"/>
        <v>8.2679999999999474</v>
      </c>
      <c r="D984" s="5">
        <f>IF(Inddata!$C$35=0,0,IF(($D$30-C984*(1/Inddata!$C$35))&lt;0,0,($D$30-C984*(1/Inddata!$C$35))))</f>
        <v>0</v>
      </c>
      <c r="E984" s="5">
        <v>0</v>
      </c>
      <c r="F984" s="5">
        <f>IF(Inddata!$C$31*Inddata!$C$35+Inddata!$C$33&gt;'Beregninger scenarie 1'!C984,0,F983+$F$27)</f>
        <v>0.21493333333333348</v>
      </c>
      <c r="G984" s="5">
        <f t="shared" si="29"/>
        <v>10.267999999999947</v>
      </c>
      <c r="H984" s="5">
        <f>IF(D984+E984+F984&gt;Inddata!$C$31,Inddata!$C$31,D984+E984+F984)</f>
        <v>0.21493333333333348</v>
      </c>
      <c r="I984" s="5">
        <f>Inddata!$C$34</f>
        <v>0</v>
      </c>
      <c r="J984" s="5">
        <f>Inddata!$C$32+Inddata!$C$34</f>
        <v>4</v>
      </c>
      <c r="K984" s="5"/>
    </row>
    <row r="985" spans="1:11" x14ac:dyDescent="0.25">
      <c r="A985">
        <v>956</v>
      </c>
      <c r="C985" s="5">
        <f t="shared" si="30"/>
        <v>8.276666666666614</v>
      </c>
      <c r="D985" s="5">
        <f>IF(Inddata!$C$35=0,0,IF(($D$30-C985*(1/Inddata!$C$35))&lt;0,0,($D$30-C985*(1/Inddata!$C$35))))</f>
        <v>0</v>
      </c>
      <c r="E985" s="5">
        <v>0</v>
      </c>
      <c r="F985" s="5">
        <f>IF(Inddata!$C$31*Inddata!$C$35+Inddata!$C$33&gt;'Beregninger scenarie 1'!C985,0,F984+$F$27)</f>
        <v>0.22186666666666682</v>
      </c>
      <c r="G985" s="5">
        <f t="shared" si="29"/>
        <v>10.276666666666614</v>
      </c>
      <c r="H985" s="5">
        <f>IF(D985+E985+F985&gt;Inddata!$C$31,Inddata!$C$31,D985+E985+F985)</f>
        <v>0.22186666666666682</v>
      </c>
      <c r="I985" s="5">
        <f>Inddata!$C$34</f>
        <v>0</v>
      </c>
      <c r="J985" s="5">
        <f>Inddata!$C$32+Inddata!$C$34</f>
        <v>4</v>
      </c>
      <c r="K985" s="5"/>
    </row>
    <row r="986" spans="1:11" x14ac:dyDescent="0.25">
      <c r="A986">
        <v>957</v>
      </c>
      <c r="C986" s="5">
        <f t="shared" si="30"/>
        <v>8.2853333333332806</v>
      </c>
      <c r="D986" s="5">
        <f>IF(Inddata!$C$35=0,0,IF(($D$30-C986*(1/Inddata!$C$35))&lt;0,0,($D$30-C986*(1/Inddata!$C$35))))</f>
        <v>0</v>
      </c>
      <c r="E986" s="5">
        <v>0</v>
      </c>
      <c r="F986" s="5">
        <f>IF(Inddata!$C$31*Inddata!$C$35+Inddata!$C$33&gt;'Beregninger scenarie 1'!C986,0,F985+$F$27)</f>
        <v>0.22880000000000017</v>
      </c>
      <c r="G986" s="5">
        <f t="shared" si="29"/>
        <v>10.285333333333281</v>
      </c>
      <c r="H986" s="5">
        <f>IF(D986+E986+F986&gt;Inddata!$C$31,Inddata!$C$31,D986+E986+F986)</f>
        <v>0.22880000000000017</v>
      </c>
      <c r="I986" s="5">
        <f>Inddata!$C$34</f>
        <v>0</v>
      </c>
      <c r="J986" s="5">
        <f>Inddata!$C$32+Inddata!$C$34</f>
        <v>4</v>
      </c>
      <c r="K986" s="5"/>
    </row>
    <row r="987" spans="1:11" x14ac:dyDescent="0.25">
      <c r="A987">
        <v>958</v>
      </c>
      <c r="C987" s="5">
        <f t="shared" si="30"/>
        <v>8.2939999999999472</v>
      </c>
      <c r="D987" s="5">
        <f>IF(Inddata!$C$35=0,0,IF(($D$30-C987*(1/Inddata!$C$35))&lt;0,0,($D$30-C987*(1/Inddata!$C$35))))</f>
        <v>0</v>
      </c>
      <c r="E987" s="5">
        <v>0</v>
      </c>
      <c r="F987" s="5">
        <f>IF(Inddata!$C$31*Inddata!$C$35+Inddata!$C$33&gt;'Beregninger scenarie 1'!C987,0,F986+$F$27)</f>
        <v>0.23573333333333352</v>
      </c>
      <c r="G987" s="5">
        <f t="shared" si="29"/>
        <v>10.293999999999947</v>
      </c>
      <c r="H987" s="5">
        <f>IF(D987+E987+F987&gt;Inddata!$C$31,Inddata!$C$31,D987+E987+F987)</f>
        <v>0.23573333333333352</v>
      </c>
      <c r="I987" s="5">
        <f>Inddata!$C$34</f>
        <v>0</v>
      </c>
      <c r="J987" s="5">
        <f>Inddata!$C$32+Inddata!$C$34</f>
        <v>4</v>
      </c>
      <c r="K987" s="5"/>
    </row>
    <row r="988" spans="1:11" x14ac:dyDescent="0.25">
      <c r="A988">
        <v>959</v>
      </c>
      <c r="C988" s="5">
        <f t="shared" si="30"/>
        <v>8.3026666666666138</v>
      </c>
      <c r="D988" s="5">
        <f>IF(Inddata!$C$35=0,0,IF(($D$30-C988*(1/Inddata!$C$35))&lt;0,0,($D$30-C988*(1/Inddata!$C$35))))</f>
        <v>0</v>
      </c>
      <c r="E988" s="5">
        <v>0</v>
      </c>
      <c r="F988" s="5">
        <f>IF(Inddata!$C$31*Inddata!$C$35+Inddata!$C$33&gt;'Beregninger scenarie 1'!C988,0,F987+$F$27)</f>
        <v>0.24266666666666686</v>
      </c>
      <c r="G988" s="5">
        <f t="shared" si="29"/>
        <v>10.302666666666614</v>
      </c>
      <c r="H988" s="5">
        <f>IF(D988+E988+F988&gt;Inddata!$C$31,Inddata!$C$31,D988+E988+F988)</f>
        <v>0.24266666666666686</v>
      </c>
      <c r="I988" s="5">
        <f>Inddata!$C$34</f>
        <v>0</v>
      </c>
      <c r="J988" s="5">
        <f>Inddata!$C$32+Inddata!$C$34</f>
        <v>4</v>
      </c>
      <c r="K988" s="5"/>
    </row>
    <row r="989" spans="1:11" x14ac:dyDescent="0.25">
      <c r="A989">
        <v>960</v>
      </c>
      <c r="C989" s="5">
        <f t="shared" si="30"/>
        <v>8.3113333333332804</v>
      </c>
      <c r="D989" s="5">
        <f>IF(Inddata!$C$35=0,0,IF(($D$30-C989*(1/Inddata!$C$35))&lt;0,0,($D$30-C989*(1/Inddata!$C$35))))</f>
        <v>0</v>
      </c>
      <c r="E989" s="5">
        <v>0</v>
      </c>
      <c r="F989" s="5">
        <f>IF(Inddata!$C$31*Inddata!$C$35+Inddata!$C$33&gt;'Beregninger scenarie 1'!C989,0,F988+$F$27)</f>
        <v>0.24960000000000021</v>
      </c>
      <c r="G989" s="5">
        <f t="shared" si="29"/>
        <v>10.31133333333328</v>
      </c>
      <c r="H989" s="5">
        <f>IF(D989+E989+F989&gt;Inddata!$C$31,Inddata!$C$31,D989+E989+F989)</f>
        <v>0.24960000000000021</v>
      </c>
      <c r="I989" s="5">
        <f>Inddata!$C$34</f>
        <v>0</v>
      </c>
      <c r="J989" s="5">
        <f>Inddata!$C$32+Inddata!$C$34</f>
        <v>4</v>
      </c>
      <c r="K989" s="5"/>
    </row>
    <row r="990" spans="1:11" x14ac:dyDescent="0.25">
      <c r="A990">
        <v>961</v>
      </c>
      <c r="C990" s="5">
        <f t="shared" si="30"/>
        <v>8.319999999999947</v>
      </c>
      <c r="D990" s="5">
        <f>IF(Inddata!$C$35=0,0,IF(($D$30-C990*(1/Inddata!$C$35))&lt;0,0,($D$30-C990*(1/Inddata!$C$35))))</f>
        <v>0</v>
      </c>
      <c r="E990" s="5">
        <v>0</v>
      </c>
      <c r="F990" s="5">
        <f>IF(Inddata!$C$31*Inddata!$C$35+Inddata!$C$33&gt;'Beregninger scenarie 1'!C990,0,F989+$F$27)</f>
        <v>0.25653333333333356</v>
      </c>
      <c r="G990" s="5">
        <f t="shared" si="29"/>
        <v>10.319999999999947</v>
      </c>
      <c r="H990" s="5">
        <f>IF(D990+E990+F990&gt;Inddata!$C$31,Inddata!$C$31,D990+E990+F990)</f>
        <v>0.25653333333333356</v>
      </c>
      <c r="I990" s="5">
        <f>Inddata!$C$34</f>
        <v>0</v>
      </c>
      <c r="J990" s="5">
        <f>Inddata!$C$32+Inddata!$C$34</f>
        <v>4</v>
      </c>
      <c r="K990" s="5"/>
    </row>
    <row r="991" spans="1:11" x14ac:dyDescent="0.25">
      <c r="A991">
        <v>962</v>
      </c>
      <c r="C991" s="5">
        <f t="shared" si="30"/>
        <v>8.3286666666666136</v>
      </c>
      <c r="D991" s="5">
        <f>IF(Inddata!$C$35=0,0,IF(($D$30-C991*(1/Inddata!$C$35))&lt;0,0,($D$30-C991*(1/Inddata!$C$35))))</f>
        <v>0</v>
      </c>
      <c r="E991" s="5">
        <v>0</v>
      </c>
      <c r="F991" s="5">
        <f>IF(Inddata!$C$31*Inddata!$C$35+Inddata!$C$33&gt;'Beregninger scenarie 1'!C991,0,F990+$F$27)</f>
        <v>0.2634666666666669</v>
      </c>
      <c r="G991" s="5">
        <f t="shared" si="29"/>
        <v>10.328666666666614</v>
      </c>
      <c r="H991" s="5">
        <f>IF(D991+E991+F991&gt;Inddata!$C$31,Inddata!$C$31,D991+E991+F991)</f>
        <v>0.2634666666666669</v>
      </c>
      <c r="I991" s="5">
        <f>Inddata!$C$34</f>
        <v>0</v>
      </c>
      <c r="J991" s="5">
        <f>Inddata!$C$32+Inddata!$C$34</f>
        <v>4</v>
      </c>
      <c r="K991" s="5"/>
    </row>
    <row r="992" spans="1:11" x14ac:dyDescent="0.25">
      <c r="A992">
        <v>963</v>
      </c>
      <c r="C992" s="5">
        <f t="shared" si="30"/>
        <v>8.3373333333332802</v>
      </c>
      <c r="D992" s="5">
        <f>IF(Inddata!$C$35=0,0,IF(($D$30-C992*(1/Inddata!$C$35))&lt;0,0,($D$30-C992*(1/Inddata!$C$35))))</f>
        <v>0</v>
      </c>
      <c r="E992" s="5">
        <v>0</v>
      </c>
      <c r="F992" s="5">
        <f>IF(Inddata!$C$31*Inddata!$C$35+Inddata!$C$33&gt;'Beregninger scenarie 1'!C992,0,F991+$F$27)</f>
        <v>0.27040000000000025</v>
      </c>
      <c r="G992" s="5">
        <f t="shared" ref="G992:G1055" si="31">C992+2</f>
        <v>10.33733333333328</v>
      </c>
      <c r="H992" s="5">
        <f>IF(D992+E992+F992&gt;Inddata!$C$31,Inddata!$C$31,D992+E992+F992)</f>
        <v>0.27040000000000025</v>
      </c>
      <c r="I992" s="5">
        <f>Inddata!$C$34</f>
        <v>0</v>
      </c>
      <c r="J992" s="5">
        <f>Inddata!$C$32+Inddata!$C$34</f>
        <v>4</v>
      </c>
      <c r="K992" s="5"/>
    </row>
    <row r="993" spans="1:11" x14ac:dyDescent="0.25">
      <c r="A993">
        <v>964</v>
      </c>
      <c r="C993" s="5">
        <f t="shared" si="30"/>
        <v>8.3459999999999468</v>
      </c>
      <c r="D993" s="5">
        <f>IF(Inddata!$C$35=0,0,IF(($D$30-C993*(1/Inddata!$C$35))&lt;0,0,($D$30-C993*(1/Inddata!$C$35))))</f>
        <v>0</v>
      </c>
      <c r="E993" s="5">
        <v>0</v>
      </c>
      <c r="F993" s="5">
        <f>IF(Inddata!$C$31*Inddata!$C$35+Inddata!$C$33&gt;'Beregninger scenarie 1'!C993,0,F992+$F$27)</f>
        <v>0.2773333333333336</v>
      </c>
      <c r="G993" s="5">
        <f t="shared" si="31"/>
        <v>10.345999999999947</v>
      </c>
      <c r="H993" s="5">
        <f>IF(D993+E993+F993&gt;Inddata!$C$31,Inddata!$C$31,D993+E993+F993)</f>
        <v>0.2773333333333336</v>
      </c>
      <c r="I993" s="5">
        <f>Inddata!$C$34</f>
        <v>0</v>
      </c>
      <c r="J993" s="5">
        <f>Inddata!$C$32+Inddata!$C$34</f>
        <v>4</v>
      </c>
      <c r="K993" s="5"/>
    </row>
    <row r="994" spans="1:11" x14ac:dyDescent="0.25">
      <c r="A994">
        <v>965</v>
      </c>
      <c r="C994" s="5">
        <f t="shared" si="30"/>
        <v>8.3546666666666134</v>
      </c>
      <c r="D994" s="5">
        <f>IF(Inddata!$C$35=0,0,IF(($D$30-C994*(1/Inddata!$C$35))&lt;0,0,($D$30-C994*(1/Inddata!$C$35))))</f>
        <v>0</v>
      </c>
      <c r="E994" s="5">
        <v>0</v>
      </c>
      <c r="F994" s="5">
        <f>IF(Inddata!$C$31*Inddata!$C$35+Inddata!$C$33&gt;'Beregninger scenarie 1'!C994,0,F993+$F$27)</f>
        <v>0.28426666666666695</v>
      </c>
      <c r="G994" s="5">
        <f t="shared" si="31"/>
        <v>10.354666666666613</v>
      </c>
      <c r="H994" s="5">
        <f>IF(D994+E994+F994&gt;Inddata!$C$31,Inddata!$C$31,D994+E994+F994)</f>
        <v>0.28426666666666695</v>
      </c>
      <c r="I994" s="5">
        <f>Inddata!$C$34</f>
        <v>0</v>
      </c>
      <c r="J994" s="5">
        <f>Inddata!$C$32+Inddata!$C$34</f>
        <v>4</v>
      </c>
      <c r="K994" s="5"/>
    </row>
    <row r="995" spans="1:11" x14ac:dyDescent="0.25">
      <c r="A995">
        <v>966</v>
      </c>
      <c r="C995" s="5">
        <f t="shared" si="30"/>
        <v>8.36333333333328</v>
      </c>
      <c r="D995" s="5">
        <f>IF(Inddata!$C$35=0,0,IF(($D$30-C995*(1/Inddata!$C$35))&lt;0,0,($D$30-C995*(1/Inddata!$C$35))))</f>
        <v>0</v>
      </c>
      <c r="E995" s="5">
        <v>0</v>
      </c>
      <c r="F995" s="5">
        <f>IF(Inddata!$C$31*Inddata!$C$35+Inddata!$C$33&gt;'Beregninger scenarie 1'!C995,0,F994+$F$27)</f>
        <v>0.29120000000000029</v>
      </c>
      <c r="G995" s="5">
        <f t="shared" si="31"/>
        <v>10.36333333333328</v>
      </c>
      <c r="H995" s="5">
        <f>IF(D995+E995+F995&gt;Inddata!$C$31,Inddata!$C$31,D995+E995+F995)</f>
        <v>0.29120000000000029</v>
      </c>
      <c r="I995" s="5">
        <f>Inddata!$C$34</f>
        <v>0</v>
      </c>
      <c r="J995" s="5">
        <f>Inddata!$C$32+Inddata!$C$34</f>
        <v>4</v>
      </c>
      <c r="K995" s="5"/>
    </row>
    <row r="996" spans="1:11" x14ac:dyDescent="0.25">
      <c r="A996">
        <v>967</v>
      </c>
      <c r="C996" s="5">
        <f t="shared" si="30"/>
        <v>8.3719999999999466</v>
      </c>
      <c r="D996" s="5">
        <f>IF(Inddata!$C$35=0,0,IF(($D$30-C996*(1/Inddata!$C$35))&lt;0,0,($D$30-C996*(1/Inddata!$C$35))))</f>
        <v>0</v>
      </c>
      <c r="E996" s="5">
        <v>0</v>
      </c>
      <c r="F996" s="5">
        <f>IF(Inddata!$C$31*Inddata!$C$35+Inddata!$C$33&gt;'Beregninger scenarie 1'!C996,0,F995+$F$27)</f>
        <v>0.29813333333333364</v>
      </c>
      <c r="G996" s="5">
        <f t="shared" si="31"/>
        <v>10.371999999999947</v>
      </c>
      <c r="H996" s="5">
        <f>IF(D996+E996+F996&gt;Inddata!$C$31,Inddata!$C$31,D996+E996+F996)</f>
        <v>0.29813333333333364</v>
      </c>
      <c r="I996" s="5">
        <f>Inddata!$C$34</f>
        <v>0</v>
      </c>
      <c r="J996" s="5">
        <f>Inddata!$C$32+Inddata!$C$34</f>
        <v>4</v>
      </c>
      <c r="K996" s="5"/>
    </row>
    <row r="997" spans="1:11" x14ac:dyDescent="0.25">
      <c r="A997">
        <v>968</v>
      </c>
      <c r="C997" s="5">
        <f t="shared" si="30"/>
        <v>8.3806666666666132</v>
      </c>
      <c r="D997" s="5">
        <f>IF(Inddata!$C$35=0,0,IF(($D$30-C997*(1/Inddata!$C$35))&lt;0,0,($D$30-C997*(1/Inddata!$C$35))))</f>
        <v>0</v>
      </c>
      <c r="E997" s="5">
        <v>0</v>
      </c>
      <c r="F997" s="5">
        <f>IF(Inddata!$C$31*Inddata!$C$35+Inddata!$C$33&gt;'Beregninger scenarie 1'!C997,0,F996+$F$27)</f>
        <v>0.30506666666666699</v>
      </c>
      <c r="G997" s="5">
        <f t="shared" si="31"/>
        <v>10.380666666666613</v>
      </c>
      <c r="H997" s="5">
        <f>IF(D997+E997+F997&gt;Inddata!$C$31,Inddata!$C$31,D997+E997+F997)</f>
        <v>0.30506666666666699</v>
      </c>
      <c r="I997" s="5">
        <f>Inddata!$C$34</f>
        <v>0</v>
      </c>
      <c r="J997" s="5">
        <f>Inddata!$C$32+Inddata!$C$34</f>
        <v>4</v>
      </c>
      <c r="K997" s="5"/>
    </row>
    <row r="998" spans="1:11" x14ac:dyDescent="0.25">
      <c r="A998">
        <v>969</v>
      </c>
      <c r="C998" s="5">
        <f t="shared" si="30"/>
        <v>8.3893333333332798</v>
      </c>
      <c r="D998" s="5">
        <f>IF(Inddata!$C$35=0,0,IF(($D$30-C998*(1/Inddata!$C$35))&lt;0,0,($D$30-C998*(1/Inddata!$C$35))))</f>
        <v>0</v>
      </c>
      <c r="E998" s="5">
        <v>0</v>
      </c>
      <c r="F998" s="5">
        <f>IF(Inddata!$C$31*Inddata!$C$35+Inddata!$C$33&gt;'Beregninger scenarie 1'!C998,0,F997+$F$27)</f>
        <v>0.31200000000000033</v>
      </c>
      <c r="G998" s="5">
        <f t="shared" si="31"/>
        <v>10.38933333333328</v>
      </c>
      <c r="H998" s="5">
        <f>IF(D998+E998+F998&gt;Inddata!$C$31,Inddata!$C$31,D998+E998+F998)</f>
        <v>0.31200000000000033</v>
      </c>
      <c r="I998" s="5">
        <f>Inddata!$C$34</f>
        <v>0</v>
      </c>
      <c r="J998" s="5">
        <f>Inddata!$C$32+Inddata!$C$34</f>
        <v>4</v>
      </c>
      <c r="K998" s="5"/>
    </row>
    <row r="999" spans="1:11" x14ac:dyDescent="0.25">
      <c r="A999">
        <v>970</v>
      </c>
      <c r="C999" s="5">
        <f t="shared" si="30"/>
        <v>8.3979999999999464</v>
      </c>
      <c r="D999" s="5">
        <f>IF(Inddata!$C$35=0,0,IF(($D$30-C999*(1/Inddata!$C$35))&lt;0,0,($D$30-C999*(1/Inddata!$C$35))))</f>
        <v>0</v>
      </c>
      <c r="E999" s="5">
        <v>0</v>
      </c>
      <c r="F999" s="5">
        <f>IF(Inddata!$C$31*Inddata!$C$35+Inddata!$C$33&gt;'Beregninger scenarie 1'!C999,0,F998+$F$27)</f>
        <v>0.31893333333333368</v>
      </c>
      <c r="G999" s="5">
        <f t="shared" si="31"/>
        <v>10.397999999999946</v>
      </c>
      <c r="H999" s="5">
        <f>IF(D999+E999+F999&gt;Inddata!$C$31,Inddata!$C$31,D999+E999+F999)</f>
        <v>0.31893333333333368</v>
      </c>
      <c r="I999" s="5">
        <f>Inddata!$C$34</f>
        <v>0</v>
      </c>
      <c r="J999" s="5">
        <f>Inddata!$C$32+Inddata!$C$34</f>
        <v>4</v>
      </c>
      <c r="K999" s="5"/>
    </row>
    <row r="1000" spans="1:11" x14ac:dyDescent="0.25">
      <c r="A1000">
        <v>971</v>
      </c>
      <c r="C1000" s="5">
        <f t="shared" si="30"/>
        <v>8.406666666666613</v>
      </c>
      <c r="D1000" s="5">
        <f>IF(Inddata!$C$35=0,0,IF(($D$30-C1000*(1/Inddata!$C$35))&lt;0,0,($D$30-C1000*(1/Inddata!$C$35))))</f>
        <v>0</v>
      </c>
      <c r="E1000" s="5">
        <v>0</v>
      </c>
      <c r="F1000" s="5">
        <f>IF(Inddata!$C$31*Inddata!$C$35+Inddata!$C$33&gt;'Beregninger scenarie 1'!C1000,0,F999+$F$27)</f>
        <v>0.32586666666666703</v>
      </c>
      <c r="G1000" s="5">
        <f t="shared" si="31"/>
        <v>10.406666666666613</v>
      </c>
      <c r="H1000" s="5">
        <f>IF(D1000+E1000+F1000&gt;Inddata!$C$31,Inddata!$C$31,D1000+E1000+F1000)</f>
        <v>0.32586666666666703</v>
      </c>
      <c r="I1000" s="5">
        <f>Inddata!$C$34</f>
        <v>0</v>
      </c>
      <c r="J1000" s="5">
        <f>Inddata!$C$32+Inddata!$C$34</f>
        <v>4</v>
      </c>
      <c r="K1000" s="5"/>
    </row>
    <row r="1001" spans="1:11" x14ac:dyDescent="0.25">
      <c r="A1001">
        <v>972</v>
      </c>
      <c r="C1001" s="5">
        <f t="shared" si="30"/>
        <v>8.4153333333332796</v>
      </c>
      <c r="D1001" s="5">
        <f>IF(Inddata!$C$35=0,0,IF(($D$30-C1001*(1/Inddata!$C$35))&lt;0,0,($D$30-C1001*(1/Inddata!$C$35))))</f>
        <v>0</v>
      </c>
      <c r="E1001" s="5">
        <v>0</v>
      </c>
      <c r="F1001" s="5">
        <f>IF(Inddata!$C$31*Inddata!$C$35+Inddata!$C$33&gt;'Beregninger scenarie 1'!C1001,0,F1000+$F$27)</f>
        <v>0.33280000000000037</v>
      </c>
      <c r="G1001" s="5">
        <f t="shared" si="31"/>
        <v>10.41533333333328</v>
      </c>
      <c r="H1001" s="5">
        <f>IF(D1001+E1001+F1001&gt;Inddata!$C$31,Inddata!$C$31,D1001+E1001+F1001)</f>
        <v>0.33280000000000037</v>
      </c>
      <c r="I1001" s="5">
        <f>Inddata!$C$34</f>
        <v>0</v>
      </c>
      <c r="J1001" s="5">
        <f>Inddata!$C$32+Inddata!$C$34</f>
        <v>4</v>
      </c>
      <c r="K1001" s="5"/>
    </row>
    <row r="1002" spans="1:11" x14ac:dyDescent="0.25">
      <c r="A1002">
        <v>973</v>
      </c>
      <c r="C1002" s="5">
        <f t="shared" si="30"/>
        <v>8.4239999999999462</v>
      </c>
      <c r="D1002" s="5">
        <f>IF(Inddata!$C$35=0,0,IF(($D$30-C1002*(1/Inddata!$C$35))&lt;0,0,($D$30-C1002*(1/Inddata!$C$35))))</f>
        <v>0</v>
      </c>
      <c r="E1002" s="5">
        <v>0</v>
      </c>
      <c r="F1002" s="5">
        <f>IF(Inddata!$C$31*Inddata!$C$35+Inddata!$C$33&gt;'Beregninger scenarie 1'!C1002,0,F1001+$F$27)</f>
        <v>0.33973333333333372</v>
      </c>
      <c r="G1002" s="5">
        <f t="shared" si="31"/>
        <v>10.423999999999946</v>
      </c>
      <c r="H1002" s="5">
        <f>IF(D1002+E1002+F1002&gt;Inddata!$C$31,Inddata!$C$31,D1002+E1002+F1002)</f>
        <v>0.33973333333333372</v>
      </c>
      <c r="I1002" s="5">
        <f>Inddata!$C$34</f>
        <v>0</v>
      </c>
      <c r="J1002" s="5">
        <f>Inddata!$C$32+Inddata!$C$34</f>
        <v>4</v>
      </c>
      <c r="K1002" s="5"/>
    </row>
    <row r="1003" spans="1:11" x14ac:dyDescent="0.25">
      <c r="A1003">
        <v>974</v>
      </c>
      <c r="C1003" s="5">
        <f t="shared" si="30"/>
        <v>8.4326666666666128</v>
      </c>
      <c r="D1003" s="5">
        <f>IF(Inddata!$C$35=0,0,IF(($D$30-C1003*(1/Inddata!$C$35))&lt;0,0,($D$30-C1003*(1/Inddata!$C$35))))</f>
        <v>0</v>
      </c>
      <c r="E1003" s="5">
        <v>0</v>
      </c>
      <c r="F1003" s="5">
        <f>IF(Inddata!$C$31*Inddata!$C$35+Inddata!$C$33&gt;'Beregninger scenarie 1'!C1003,0,F1002+$F$27)</f>
        <v>0.34666666666666707</v>
      </c>
      <c r="G1003" s="5">
        <f t="shared" si="31"/>
        <v>10.432666666666613</v>
      </c>
      <c r="H1003" s="5">
        <f>IF(D1003+E1003+F1003&gt;Inddata!$C$31,Inddata!$C$31,D1003+E1003+F1003)</f>
        <v>0.34666666666666707</v>
      </c>
      <c r="I1003" s="5">
        <f>Inddata!$C$34</f>
        <v>0</v>
      </c>
      <c r="J1003" s="5">
        <f>Inddata!$C$32+Inddata!$C$34</f>
        <v>4</v>
      </c>
      <c r="K1003" s="5"/>
    </row>
    <row r="1004" spans="1:11" x14ac:dyDescent="0.25">
      <c r="A1004">
        <v>975</v>
      </c>
      <c r="C1004" s="5">
        <f t="shared" si="30"/>
        <v>8.4413333333332794</v>
      </c>
      <c r="D1004" s="5">
        <f>IF(Inddata!$C$35=0,0,IF(($D$30-C1004*(1/Inddata!$C$35))&lt;0,0,($D$30-C1004*(1/Inddata!$C$35))))</f>
        <v>0</v>
      </c>
      <c r="E1004" s="5">
        <v>0</v>
      </c>
      <c r="F1004" s="5">
        <f>IF(Inddata!$C$31*Inddata!$C$35+Inddata!$C$33&gt;'Beregninger scenarie 1'!C1004,0,F1003+$F$27)</f>
        <v>0.35360000000000041</v>
      </c>
      <c r="G1004" s="5">
        <f t="shared" si="31"/>
        <v>10.441333333333279</v>
      </c>
      <c r="H1004" s="5">
        <f>IF(D1004+E1004+F1004&gt;Inddata!$C$31,Inddata!$C$31,D1004+E1004+F1004)</f>
        <v>0.35360000000000041</v>
      </c>
      <c r="I1004" s="5">
        <f>Inddata!$C$34</f>
        <v>0</v>
      </c>
      <c r="J1004" s="5">
        <f>Inddata!$C$32+Inddata!$C$34</f>
        <v>4</v>
      </c>
      <c r="K1004" s="5"/>
    </row>
    <row r="1005" spans="1:11" x14ac:dyDescent="0.25">
      <c r="A1005">
        <v>976</v>
      </c>
      <c r="C1005" s="5">
        <f t="shared" si="30"/>
        <v>8.449999999999946</v>
      </c>
      <c r="D1005" s="5">
        <f>IF(Inddata!$C$35=0,0,IF(($D$30-C1005*(1/Inddata!$C$35))&lt;0,0,($D$30-C1005*(1/Inddata!$C$35))))</f>
        <v>0</v>
      </c>
      <c r="E1005" s="5">
        <v>0</v>
      </c>
      <c r="F1005" s="5">
        <f>IF(Inddata!$C$31*Inddata!$C$35+Inddata!$C$33&gt;'Beregninger scenarie 1'!C1005,0,F1004+$F$27)</f>
        <v>0.36053333333333376</v>
      </c>
      <c r="G1005" s="5">
        <f t="shared" si="31"/>
        <v>10.449999999999946</v>
      </c>
      <c r="H1005" s="5">
        <f>IF(D1005+E1005+F1005&gt;Inddata!$C$31,Inddata!$C$31,D1005+E1005+F1005)</f>
        <v>0.36053333333333376</v>
      </c>
      <c r="I1005" s="5">
        <f>Inddata!$C$34</f>
        <v>0</v>
      </c>
      <c r="J1005" s="5">
        <f>Inddata!$C$32+Inddata!$C$34</f>
        <v>4</v>
      </c>
      <c r="K1005" s="5"/>
    </row>
    <row r="1006" spans="1:11" x14ac:dyDescent="0.25">
      <c r="A1006">
        <v>977</v>
      </c>
      <c r="C1006" s="5">
        <f t="shared" si="30"/>
        <v>8.4586666666666126</v>
      </c>
      <c r="D1006" s="5">
        <f>IF(Inddata!$C$35=0,0,IF(($D$30-C1006*(1/Inddata!$C$35))&lt;0,0,($D$30-C1006*(1/Inddata!$C$35))))</f>
        <v>0</v>
      </c>
      <c r="E1006" s="5">
        <v>0</v>
      </c>
      <c r="F1006" s="5">
        <f>IF(Inddata!$C$31*Inddata!$C$35+Inddata!$C$33&gt;'Beregninger scenarie 1'!C1006,0,F1005+$F$27)</f>
        <v>0.36746666666666711</v>
      </c>
      <c r="G1006" s="5">
        <f t="shared" si="31"/>
        <v>10.458666666666613</v>
      </c>
      <c r="H1006" s="5">
        <f>IF(D1006+E1006+F1006&gt;Inddata!$C$31,Inddata!$C$31,D1006+E1006+F1006)</f>
        <v>0.36746666666666711</v>
      </c>
      <c r="I1006" s="5">
        <f>Inddata!$C$34</f>
        <v>0</v>
      </c>
      <c r="J1006" s="5">
        <f>Inddata!$C$32+Inddata!$C$34</f>
        <v>4</v>
      </c>
      <c r="K1006" s="5"/>
    </row>
    <row r="1007" spans="1:11" x14ac:dyDescent="0.25">
      <c r="A1007">
        <v>978</v>
      </c>
      <c r="C1007" s="5">
        <f t="shared" si="30"/>
        <v>8.4673333333332792</v>
      </c>
      <c r="D1007" s="5">
        <f>IF(Inddata!$C$35=0,0,IF(($D$30-C1007*(1/Inddata!$C$35))&lt;0,0,($D$30-C1007*(1/Inddata!$C$35))))</f>
        <v>0</v>
      </c>
      <c r="E1007" s="5">
        <v>0</v>
      </c>
      <c r="F1007" s="5">
        <f>IF(Inddata!$C$31*Inddata!$C$35+Inddata!$C$33&gt;'Beregninger scenarie 1'!C1007,0,F1006+$F$27)</f>
        <v>0.37440000000000045</v>
      </c>
      <c r="G1007" s="5">
        <f t="shared" si="31"/>
        <v>10.467333333333279</v>
      </c>
      <c r="H1007" s="5">
        <f>IF(D1007+E1007+F1007&gt;Inddata!$C$31,Inddata!$C$31,D1007+E1007+F1007)</f>
        <v>0.37440000000000045</v>
      </c>
      <c r="I1007" s="5">
        <f>Inddata!$C$34</f>
        <v>0</v>
      </c>
      <c r="J1007" s="5">
        <f>Inddata!$C$32+Inddata!$C$34</f>
        <v>4</v>
      </c>
      <c r="K1007" s="5"/>
    </row>
    <row r="1008" spans="1:11" x14ac:dyDescent="0.25">
      <c r="A1008">
        <v>979</v>
      </c>
      <c r="C1008" s="5">
        <f t="shared" si="30"/>
        <v>8.4759999999999458</v>
      </c>
      <c r="D1008" s="5">
        <f>IF(Inddata!$C$35=0,0,IF(($D$30-C1008*(1/Inddata!$C$35))&lt;0,0,($D$30-C1008*(1/Inddata!$C$35))))</f>
        <v>0</v>
      </c>
      <c r="E1008" s="5">
        <v>0</v>
      </c>
      <c r="F1008" s="5">
        <f>IF(Inddata!$C$31*Inddata!$C$35+Inddata!$C$33&gt;'Beregninger scenarie 1'!C1008,0,F1007+$F$27)</f>
        <v>0.3813333333333338</v>
      </c>
      <c r="G1008" s="5">
        <f t="shared" si="31"/>
        <v>10.475999999999946</v>
      </c>
      <c r="H1008" s="5">
        <f>IF(D1008+E1008+F1008&gt;Inddata!$C$31,Inddata!$C$31,D1008+E1008+F1008)</f>
        <v>0.3813333333333338</v>
      </c>
      <c r="I1008" s="5">
        <f>Inddata!$C$34</f>
        <v>0</v>
      </c>
      <c r="J1008" s="5">
        <f>Inddata!$C$32+Inddata!$C$34</f>
        <v>4</v>
      </c>
      <c r="K1008" s="5"/>
    </row>
    <row r="1009" spans="1:11" x14ac:dyDescent="0.25">
      <c r="A1009">
        <v>980</v>
      </c>
      <c r="C1009" s="5">
        <f t="shared" si="30"/>
        <v>8.4846666666666124</v>
      </c>
      <c r="D1009" s="5">
        <f>IF(Inddata!$C$35=0,0,IF(($D$30-C1009*(1/Inddata!$C$35))&lt;0,0,($D$30-C1009*(1/Inddata!$C$35))))</f>
        <v>0</v>
      </c>
      <c r="E1009" s="5">
        <v>0</v>
      </c>
      <c r="F1009" s="5">
        <f>IF(Inddata!$C$31*Inddata!$C$35+Inddata!$C$33&gt;'Beregninger scenarie 1'!C1009,0,F1008+$F$27)</f>
        <v>0.38826666666666715</v>
      </c>
      <c r="G1009" s="5">
        <f t="shared" si="31"/>
        <v>10.484666666666612</v>
      </c>
      <c r="H1009" s="5">
        <f>IF(D1009+E1009+F1009&gt;Inddata!$C$31,Inddata!$C$31,D1009+E1009+F1009)</f>
        <v>0.38826666666666715</v>
      </c>
      <c r="I1009" s="5">
        <f>Inddata!$C$34</f>
        <v>0</v>
      </c>
      <c r="J1009" s="5">
        <f>Inddata!$C$32+Inddata!$C$34</f>
        <v>4</v>
      </c>
      <c r="K1009" s="5"/>
    </row>
    <row r="1010" spans="1:11" x14ac:dyDescent="0.25">
      <c r="A1010">
        <v>981</v>
      </c>
      <c r="C1010" s="5">
        <f t="shared" si="30"/>
        <v>8.493333333333279</v>
      </c>
      <c r="D1010" s="5">
        <f>IF(Inddata!$C$35=0,0,IF(($D$30-C1010*(1/Inddata!$C$35))&lt;0,0,($D$30-C1010*(1/Inddata!$C$35))))</f>
        <v>0</v>
      </c>
      <c r="E1010" s="5">
        <v>0</v>
      </c>
      <c r="F1010" s="5">
        <f>IF(Inddata!$C$31*Inddata!$C$35+Inddata!$C$33&gt;'Beregninger scenarie 1'!C1010,0,F1009+$F$27)</f>
        <v>0.3952000000000005</v>
      </c>
      <c r="G1010" s="5">
        <f t="shared" si="31"/>
        <v>10.493333333333279</v>
      </c>
      <c r="H1010" s="5">
        <f>IF(D1010+E1010+F1010&gt;Inddata!$C$31,Inddata!$C$31,D1010+E1010+F1010)</f>
        <v>0.3952000000000005</v>
      </c>
      <c r="I1010" s="5">
        <f>Inddata!$C$34</f>
        <v>0</v>
      </c>
      <c r="J1010" s="5">
        <f>Inddata!$C$32+Inddata!$C$34</f>
        <v>4</v>
      </c>
      <c r="K1010" s="5"/>
    </row>
    <row r="1011" spans="1:11" x14ac:dyDescent="0.25">
      <c r="A1011">
        <v>982</v>
      </c>
      <c r="C1011" s="5">
        <f t="shared" si="30"/>
        <v>8.5019999999999456</v>
      </c>
      <c r="D1011" s="5">
        <f>IF(Inddata!$C$35=0,0,IF(($D$30-C1011*(1/Inddata!$C$35))&lt;0,0,($D$30-C1011*(1/Inddata!$C$35))))</f>
        <v>0</v>
      </c>
      <c r="E1011" s="5">
        <v>0</v>
      </c>
      <c r="F1011" s="5">
        <f>IF(Inddata!$C$31*Inddata!$C$35+Inddata!$C$33&gt;'Beregninger scenarie 1'!C1011,0,F1010+$F$27)</f>
        <v>0.40213333333333384</v>
      </c>
      <c r="G1011" s="5">
        <f t="shared" si="31"/>
        <v>10.501999999999946</v>
      </c>
      <c r="H1011" s="5">
        <f>IF(D1011+E1011+F1011&gt;Inddata!$C$31,Inddata!$C$31,D1011+E1011+F1011)</f>
        <v>0.40213333333333384</v>
      </c>
      <c r="I1011" s="5">
        <f>Inddata!$C$34</f>
        <v>0</v>
      </c>
      <c r="J1011" s="5">
        <f>Inddata!$C$32+Inddata!$C$34</f>
        <v>4</v>
      </c>
      <c r="K1011" s="5"/>
    </row>
    <row r="1012" spans="1:11" x14ac:dyDescent="0.25">
      <c r="A1012">
        <v>983</v>
      </c>
      <c r="C1012" s="5">
        <f t="shared" si="30"/>
        <v>8.5106666666666122</v>
      </c>
      <c r="D1012" s="5">
        <f>IF(Inddata!$C$35=0,0,IF(($D$30-C1012*(1/Inddata!$C$35))&lt;0,0,($D$30-C1012*(1/Inddata!$C$35))))</f>
        <v>0</v>
      </c>
      <c r="E1012" s="5">
        <v>0</v>
      </c>
      <c r="F1012" s="5">
        <f>IF(Inddata!$C$31*Inddata!$C$35+Inddata!$C$33&gt;'Beregninger scenarie 1'!C1012,0,F1011+$F$27)</f>
        <v>0.40906666666666719</v>
      </c>
      <c r="G1012" s="5">
        <f t="shared" si="31"/>
        <v>10.510666666666612</v>
      </c>
      <c r="H1012" s="5">
        <f>IF(D1012+E1012+F1012&gt;Inddata!$C$31,Inddata!$C$31,D1012+E1012+F1012)</f>
        <v>0.40906666666666719</v>
      </c>
      <c r="I1012" s="5">
        <f>Inddata!$C$34</f>
        <v>0</v>
      </c>
      <c r="J1012" s="5">
        <f>Inddata!$C$32+Inddata!$C$34</f>
        <v>4</v>
      </c>
      <c r="K1012" s="5"/>
    </row>
    <row r="1013" spans="1:11" x14ac:dyDescent="0.25">
      <c r="A1013">
        <v>984</v>
      </c>
      <c r="C1013" s="5">
        <f t="shared" ref="C1013:C1076" si="32">C1012+$C$27</f>
        <v>8.5193333333332788</v>
      </c>
      <c r="D1013" s="5">
        <f>IF(Inddata!$C$35=0,0,IF(($D$30-C1013*(1/Inddata!$C$35))&lt;0,0,($D$30-C1013*(1/Inddata!$C$35))))</f>
        <v>0</v>
      </c>
      <c r="E1013" s="5">
        <v>0</v>
      </c>
      <c r="F1013" s="5">
        <f>IF(Inddata!$C$31*Inddata!$C$35+Inddata!$C$33&gt;'Beregninger scenarie 1'!C1013,0,F1012+$F$27)</f>
        <v>0.41600000000000054</v>
      </c>
      <c r="G1013" s="5">
        <f t="shared" si="31"/>
        <v>10.519333333333279</v>
      </c>
      <c r="H1013" s="5">
        <f>IF(D1013+E1013+F1013&gt;Inddata!$C$31,Inddata!$C$31,D1013+E1013+F1013)</f>
        <v>0.41600000000000054</v>
      </c>
      <c r="I1013" s="5">
        <f>Inddata!$C$34</f>
        <v>0</v>
      </c>
      <c r="J1013" s="5">
        <f>Inddata!$C$32+Inddata!$C$34</f>
        <v>4</v>
      </c>
      <c r="K1013" s="5"/>
    </row>
    <row r="1014" spans="1:11" x14ac:dyDescent="0.25">
      <c r="A1014">
        <v>985</v>
      </c>
      <c r="C1014" s="5">
        <f t="shared" si="32"/>
        <v>8.5279999999999454</v>
      </c>
      <c r="D1014" s="5">
        <f>IF(Inddata!$C$35=0,0,IF(($D$30-C1014*(1/Inddata!$C$35))&lt;0,0,($D$30-C1014*(1/Inddata!$C$35))))</f>
        <v>0</v>
      </c>
      <c r="E1014" s="5">
        <v>0</v>
      </c>
      <c r="F1014" s="5">
        <f>IF(Inddata!$C$31*Inddata!$C$35+Inddata!$C$33&gt;'Beregninger scenarie 1'!C1014,0,F1013+$F$27)</f>
        <v>0.42293333333333388</v>
      </c>
      <c r="G1014" s="5">
        <f t="shared" si="31"/>
        <v>10.527999999999945</v>
      </c>
      <c r="H1014" s="5">
        <f>IF(D1014+E1014+F1014&gt;Inddata!$C$31,Inddata!$C$31,D1014+E1014+F1014)</f>
        <v>0.42293333333333388</v>
      </c>
      <c r="I1014" s="5">
        <f>Inddata!$C$34</f>
        <v>0</v>
      </c>
      <c r="J1014" s="5">
        <f>Inddata!$C$32+Inddata!$C$34</f>
        <v>4</v>
      </c>
      <c r="K1014" s="5"/>
    </row>
    <row r="1015" spans="1:11" x14ac:dyDescent="0.25">
      <c r="A1015">
        <v>986</v>
      </c>
      <c r="C1015" s="5">
        <f t="shared" si="32"/>
        <v>8.536666666666612</v>
      </c>
      <c r="D1015" s="5">
        <f>IF(Inddata!$C$35=0,0,IF(($D$30-C1015*(1/Inddata!$C$35))&lt;0,0,($D$30-C1015*(1/Inddata!$C$35))))</f>
        <v>0</v>
      </c>
      <c r="E1015" s="5">
        <v>0</v>
      </c>
      <c r="F1015" s="5">
        <f>IF(Inddata!$C$31*Inddata!$C$35+Inddata!$C$33&gt;'Beregninger scenarie 1'!C1015,0,F1014+$F$27)</f>
        <v>0.42986666666666723</v>
      </c>
      <c r="G1015" s="5">
        <f t="shared" si="31"/>
        <v>10.536666666666612</v>
      </c>
      <c r="H1015" s="5">
        <f>IF(D1015+E1015+F1015&gt;Inddata!$C$31,Inddata!$C$31,D1015+E1015+F1015)</f>
        <v>0.42986666666666723</v>
      </c>
      <c r="I1015" s="5">
        <f>Inddata!$C$34</f>
        <v>0</v>
      </c>
      <c r="J1015" s="5">
        <f>Inddata!$C$32+Inddata!$C$34</f>
        <v>4</v>
      </c>
      <c r="K1015" s="5"/>
    </row>
    <row r="1016" spans="1:11" x14ac:dyDescent="0.25">
      <c r="A1016">
        <v>987</v>
      </c>
      <c r="C1016" s="5">
        <f t="shared" si="32"/>
        <v>8.5453333333332786</v>
      </c>
      <c r="D1016" s="5">
        <f>IF(Inddata!$C$35=0,0,IF(($D$30-C1016*(1/Inddata!$C$35))&lt;0,0,($D$30-C1016*(1/Inddata!$C$35))))</f>
        <v>0</v>
      </c>
      <c r="E1016" s="5">
        <v>0</v>
      </c>
      <c r="F1016" s="5">
        <f>IF(Inddata!$C$31*Inddata!$C$35+Inddata!$C$33&gt;'Beregninger scenarie 1'!C1016,0,F1015+$F$27)</f>
        <v>0.43680000000000058</v>
      </c>
      <c r="G1016" s="5">
        <f t="shared" si="31"/>
        <v>10.545333333333279</v>
      </c>
      <c r="H1016" s="5">
        <f>IF(D1016+E1016+F1016&gt;Inddata!$C$31,Inddata!$C$31,D1016+E1016+F1016)</f>
        <v>0.43680000000000058</v>
      </c>
      <c r="I1016" s="5">
        <f>Inddata!$C$34</f>
        <v>0</v>
      </c>
      <c r="J1016" s="5">
        <f>Inddata!$C$32+Inddata!$C$34</f>
        <v>4</v>
      </c>
      <c r="K1016" s="5"/>
    </row>
    <row r="1017" spans="1:11" x14ac:dyDescent="0.25">
      <c r="A1017">
        <v>988</v>
      </c>
      <c r="C1017" s="5">
        <f t="shared" si="32"/>
        <v>8.5539999999999452</v>
      </c>
      <c r="D1017" s="5">
        <f>IF(Inddata!$C$35=0,0,IF(($D$30-C1017*(1/Inddata!$C$35))&lt;0,0,($D$30-C1017*(1/Inddata!$C$35))))</f>
        <v>0</v>
      </c>
      <c r="E1017" s="5">
        <v>0</v>
      </c>
      <c r="F1017" s="5">
        <f>IF(Inddata!$C$31*Inddata!$C$35+Inddata!$C$33&gt;'Beregninger scenarie 1'!C1017,0,F1016+$F$27)</f>
        <v>0.44373333333333392</v>
      </c>
      <c r="G1017" s="5">
        <f t="shared" si="31"/>
        <v>10.553999999999945</v>
      </c>
      <c r="H1017" s="5">
        <f>IF(D1017+E1017+F1017&gt;Inddata!$C$31,Inddata!$C$31,D1017+E1017+F1017)</f>
        <v>0.44373333333333392</v>
      </c>
      <c r="I1017" s="5">
        <f>Inddata!$C$34</f>
        <v>0</v>
      </c>
      <c r="J1017" s="5">
        <f>Inddata!$C$32+Inddata!$C$34</f>
        <v>4</v>
      </c>
      <c r="K1017" s="5"/>
    </row>
    <row r="1018" spans="1:11" x14ac:dyDescent="0.25">
      <c r="A1018">
        <v>989</v>
      </c>
      <c r="C1018" s="5">
        <f t="shared" si="32"/>
        <v>8.5626666666666118</v>
      </c>
      <c r="D1018" s="5">
        <f>IF(Inddata!$C$35=0,0,IF(($D$30-C1018*(1/Inddata!$C$35))&lt;0,0,($D$30-C1018*(1/Inddata!$C$35))))</f>
        <v>0</v>
      </c>
      <c r="E1018" s="5">
        <v>0</v>
      </c>
      <c r="F1018" s="5">
        <f>IF(Inddata!$C$31*Inddata!$C$35+Inddata!$C$33&gt;'Beregninger scenarie 1'!C1018,0,F1017+$F$27)</f>
        <v>0.45066666666666727</v>
      </c>
      <c r="G1018" s="5">
        <f t="shared" si="31"/>
        <v>10.562666666666612</v>
      </c>
      <c r="H1018" s="5">
        <f>IF(D1018+E1018+F1018&gt;Inddata!$C$31,Inddata!$C$31,D1018+E1018+F1018)</f>
        <v>0.45066666666666727</v>
      </c>
      <c r="I1018" s="5">
        <f>Inddata!$C$34</f>
        <v>0</v>
      </c>
      <c r="J1018" s="5">
        <f>Inddata!$C$32+Inddata!$C$34</f>
        <v>4</v>
      </c>
      <c r="K1018" s="5"/>
    </row>
    <row r="1019" spans="1:11" x14ac:dyDescent="0.25">
      <c r="A1019">
        <v>990</v>
      </c>
      <c r="C1019" s="5">
        <f t="shared" si="32"/>
        <v>8.5713333333332784</v>
      </c>
      <c r="D1019" s="5">
        <f>IF(Inddata!$C$35=0,0,IF(($D$30-C1019*(1/Inddata!$C$35))&lt;0,0,($D$30-C1019*(1/Inddata!$C$35))))</f>
        <v>0</v>
      </c>
      <c r="E1019" s="5">
        <v>0</v>
      </c>
      <c r="F1019" s="5">
        <f>IF(Inddata!$C$31*Inddata!$C$35+Inddata!$C$33&gt;'Beregninger scenarie 1'!C1019,0,F1018+$F$27)</f>
        <v>0.45760000000000062</v>
      </c>
      <c r="G1019" s="5">
        <f t="shared" si="31"/>
        <v>10.571333333333278</v>
      </c>
      <c r="H1019" s="5">
        <f>IF(D1019+E1019+F1019&gt;Inddata!$C$31,Inddata!$C$31,D1019+E1019+F1019)</f>
        <v>0.45760000000000062</v>
      </c>
      <c r="I1019" s="5">
        <f>Inddata!$C$34</f>
        <v>0</v>
      </c>
      <c r="J1019" s="5">
        <f>Inddata!$C$32+Inddata!$C$34</f>
        <v>4</v>
      </c>
      <c r="K1019" s="5"/>
    </row>
    <row r="1020" spans="1:11" x14ac:dyDescent="0.25">
      <c r="A1020">
        <v>991</v>
      </c>
      <c r="C1020" s="5">
        <f t="shared" si="32"/>
        <v>8.579999999999945</v>
      </c>
      <c r="D1020" s="5">
        <f>IF(Inddata!$C$35=0,0,IF(($D$30-C1020*(1/Inddata!$C$35))&lt;0,0,($D$30-C1020*(1/Inddata!$C$35))))</f>
        <v>0</v>
      </c>
      <c r="E1020" s="5">
        <v>0</v>
      </c>
      <c r="F1020" s="5">
        <f>IF(Inddata!$C$31*Inddata!$C$35+Inddata!$C$33&gt;'Beregninger scenarie 1'!C1020,0,F1019+$F$27)</f>
        <v>0.46453333333333396</v>
      </c>
      <c r="G1020" s="5">
        <f t="shared" si="31"/>
        <v>10.579999999999945</v>
      </c>
      <c r="H1020" s="5">
        <f>IF(D1020+E1020+F1020&gt;Inddata!$C$31,Inddata!$C$31,D1020+E1020+F1020)</f>
        <v>0.46453333333333396</v>
      </c>
      <c r="I1020" s="5">
        <f>Inddata!$C$34</f>
        <v>0</v>
      </c>
      <c r="J1020" s="5">
        <f>Inddata!$C$32+Inddata!$C$34</f>
        <v>4</v>
      </c>
      <c r="K1020" s="5"/>
    </row>
    <row r="1021" spans="1:11" x14ac:dyDescent="0.25">
      <c r="A1021">
        <v>992</v>
      </c>
      <c r="C1021" s="5">
        <f t="shared" si="32"/>
        <v>8.5886666666666116</v>
      </c>
      <c r="D1021" s="5">
        <f>IF(Inddata!$C$35=0,0,IF(($D$30-C1021*(1/Inddata!$C$35))&lt;0,0,($D$30-C1021*(1/Inddata!$C$35))))</f>
        <v>0</v>
      </c>
      <c r="E1021" s="5">
        <v>0</v>
      </c>
      <c r="F1021" s="5">
        <f>IF(Inddata!$C$31*Inddata!$C$35+Inddata!$C$33&gt;'Beregninger scenarie 1'!C1021,0,F1020+$F$27)</f>
        <v>0.47146666666666731</v>
      </c>
      <c r="G1021" s="5">
        <f t="shared" si="31"/>
        <v>10.588666666666612</v>
      </c>
      <c r="H1021" s="5">
        <f>IF(D1021+E1021+F1021&gt;Inddata!$C$31,Inddata!$C$31,D1021+E1021+F1021)</f>
        <v>0.47146666666666731</v>
      </c>
      <c r="I1021" s="5">
        <f>Inddata!$C$34</f>
        <v>0</v>
      </c>
      <c r="J1021" s="5">
        <f>Inddata!$C$32+Inddata!$C$34</f>
        <v>4</v>
      </c>
      <c r="K1021" s="5"/>
    </row>
    <row r="1022" spans="1:11" x14ac:dyDescent="0.25">
      <c r="A1022">
        <v>993</v>
      </c>
      <c r="C1022" s="5">
        <f t="shared" si="32"/>
        <v>8.5973333333332782</v>
      </c>
      <c r="D1022" s="5">
        <f>IF(Inddata!$C$35=0,0,IF(($D$30-C1022*(1/Inddata!$C$35))&lt;0,0,($D$30-C1022*(1/Inddata!$C$35))))</f>
        <v>0</v>
      </c>
      <c r="E1022" s="5">
        <v>0</v>
      </c>
      <c r="F1022" s="5">
        <f>IF(Inddata!$C$31*Inddata!$C$35+Inddata!$C$33&gt;'Beregninger scenarie 1'!C1022,0,F1021+$F$27)</f>
        <v>0.47840000000000066</v>
      </c>
      <c r="G1022" s="5">
        <f t="shared" si="31"/>
        <v>10.597333333333278</v>
      </c>
      <c r="H1022" s="5">
        <f>IF(D1022+E1022+F1022&gt;Inddata!$C$31,Inddata!$C$31,D1022+E1022+F1022)</f>
        <v>0.47840000000000066</v>
      </c>
      <c r="I1022" s="5">
        <f>Inddata!$C$34</f>
        <v>0</v>
      </c>
      <c r="J1022" s="5">
        <f>Inddata!$C$32+Inddata!$C$34</f>
        <v>4</v>
      </c>
      <c r="K1022" s="5"/>
    </row>
    <row r="1023" spans="1:11" x14ac:dyDescent="0.25">
      <c r="A1023">
        <v>994</v>
      </c>
      <c r="C1023" s="5">
        <f t="shared" si="32"/>
        <v>8.6059999999999448</v>
      </c>
      <c r="D1023" s="5">
        <f>IF(Inddata!$C$35=0,0,IF(($D$30-C1023*(1/Inddata!$C$35))&lt;0,0,($D$30-C1023*(1/Inddata!$C$35))))</f>
        <v>0</v>
      </c>
      <c r="E1023" s="5">
        <v>0</v>
      </c>
      <c r="F1023" s="5">
        <f>IF(Inddata!$C$31*Inddata!$C$35+Inddata!$C$33&gt;'Beregninger scenarie 1'!C1023,0,F1022+$F$27)</f>
        <v>0.485333333333334</v>
      </c>
      <c r="G1023" s="5">
        <f t="shared" si="31"/>
        <v>10.605999999999945</v>
      </c>
      <c r="H1023" s="5">
        <f>IF(D1023+E1023+F1023&gt;Inddata!$C$31,Inddata!$C$31,D1023+E1023+F1023)</f>
        <v>0.485333333333334</v>
      </c>
      <c r="I1023" s="5">
        <f>Inddata!$C$34</f>
        <v>0</v>
      </c>
      <c r="J1023" s="5">
        <f>Inddata!$C$32+Inddata!$C$34</f>
        <v>4</v>
      </c>
      <c r="K1023" s="5"/>
    </row>
    <row r="1024" spans="1:11" x14ac:dyDescent="0.25">
      <c r="A1024">
        <v>995</v>
      </c>
      <c r="C1024" s="5">
        <f t="shared" si="32"/>
        <v>8.6146666666666114</v>
      </c>
      <c r="D1024" s="5">
        <f>IF(Inddata!$C$35=0,0,IF(($D$30-C1024*(1/Inddata!$C$35))&lt;0,0,($D$30-C1024*(1/Inddata!$C$35))))</f>
        <v>0</v>
      </c>
      <c r="E1024" s="5">
        <v>0</v>
      </c>
      <c r="F1024" s="5">
        <f>IF(Inddata!$C$31*Inddata!$C$35+Inddata!$C$33&gt;'Beregninger scenarie 1'!C1024,0,F1023+$F$27)</f>
        <v>0.49226666666666735</v>
      </c>
      <c r="G1024" s="5">
        <f t="shared" si="31"/>
        <v>10.614666666666611</v>
      </c>
      <c r="H1024" s="5">
        <f>IF(D1024+E1024+F1024&gt;Inddata!$C$31,Inddata!$C$31,D1024+E1024+F1024)</f>
        <v>0.49226666666666735</v>
      </c>
      <c r="I1024" s="5">
        <f>Inddata!$C$34</f>
        <v>0</v>
      </c>
      <c r="J1024" s="5">
        <f>Inddata!$C$32+Inddata!$C$34</f>
        <v>4</v>
      </c>
      <c r="K1024" s="5"/>
    </row>
    <row r="1025" spans="1:11" x14ac:dyDescent="0.25">
      <c r="A1025">
        <v>996</v>
      </c>
      <c r="C1025" s="5">
        <f t="shared" si="32"/>
        <v>8.623333333333278</v>
      </c>
      <c r="D1025" s="5">
        <f>IF(Inddata!$C$35=0,0,IF(($D$30-C1025*(1/Inddata!$C$35))&lt;0,0,($D$30-C1025*(1/Inddata!$C$35))))</f>
        <v>0</v>
      </c>
      <c r="E1025" s="5">
        <v>0</v>
      </c>
      <c r="F1025" s="5">
        <f>IF(Inddata!$C$31*Inddata!$C$35+Inddata!$C$33&gt;'Beregninger scenarie 1'!C1025,0,F1024+$F$27)</f>
        <v>0.4992000000000007</v>
      </c>
      <c r="G1025" s="5">
        <f t="shared" si="31"/>
        <v>10.623333333333278</v>
      </c>
      <c r="H1025" s="5">
        <f>IF(D1025+E1025+F1025&gt;Inddata!$C$31,Inddata!$C$31,D1025+E1025+F1025)</f>
        <v>0.4992000000000007</v>
      </c>
      <c r="I1025" s="5">
        <f>Inddata!$C$34</f>
        <v>0</v>
      </c>
      <c r="J1025" s="5">
        <f>Inddata!$C$32+Inddata!$C$34</f>
        <v>4</v>
      </c>
      <c r="K1025" s="5"/>
    </row>
    <row r="1026" spans="1:11" x14ac:dyDescent="0.25">
      <c r="A1026">
        <v>997</v>
      </c>
      <c r="C1026" s="5">
        <f t="shared" si="32"/>
        <v>8.6319999999999446</v>
      </c>
      <c r="D1026" s="5">
        <f>IF(Inddata!$C$35=0,0,IF(($D$30-C1026*(1/Inddata!$C$35))&lt;0,0,($D$30-C1026*(1/Inddata!$C$35))))</f>
        <v>0</v>
      </c>
      <c r="E1026" s="5">
        <v>0</v>
      </c>
      <c r="F1026" s="5">
        <f>IF(Inddata!$C$31*Inddata!$C$35+Inddata!$C$33&gt;'Beregninger scenarie 1'!C1026,0,F1025+$F$27)</f>
        <v>0.50613333333333399</v>
      </c>
      <c r="G1026" s="5">
        <f t="shared" si="31"/>
        <v>10.631999999999945</v>
      </c>
      <c r="H1026" s="5">
        <f>IF(D1026+E1026+F1026&gt;Inddata!$C$31,Inddata!$C$31,D1026+E1026+F1026)</f>
        <v>0.50613333333333399</v>
      </c>
      <c r="I1026" s="5">
        <f>Inddata!$C$34</f>
        <v>0</v>
      </c>
      <c r="J1026" s="5">
        <f>Inddata!$C$32+Inddata!$C$34</f>
        <v>4</v>
      </c>
      <c r="K1026" s="5"/>
    </row>
    <row r="1027" spans="1:11" x14ac:dyDescent="0.25">
      <c r="A1027">
        <v>998</v>
      </c>
      <c r="C1027" s="5">
        <f t="shared" si="32"/>
        <v>8.6406666666666112</v>
      </c>
      <c r="D1027" s="5">
        <f>IF(Inddata!$C$35=0,0,IF(($D$30-C1027*(1/Inddata!$C$35))&lt;0,0,($D$30-C1027*(1/Inddata!$C$35))))</f>
        <v>0</v>
      </c>
      <c r="E1027" s="5">
        <v>0</v>
      </c>
      <c r="F1027" s="5">
        <f>IF(Inddata!$C$31*Inddata!$C$35+Inddata!$C$33&gt;'Beregninger scenarie 1'!C1027,0,F1026+$F$27)</f>
        <v>0.51306666666666734</v>
      </c>
      <c r="G1027" s="5">
        <f t="shared" si="31"/>
        <v>10.640666666666611</v>
      </c>
      <c r="H1027" s="5">
        <f>IF(D1027+E1027+F1027&gt;Inddata!$C$31,Inddata!$C$31,D1027+E1027+F1027)</f>
        <v>0.51306666666666734</v>
      </c>
      <c r="I1027" s="5">
        <f>Inddata!$C$34</f>
        <v>0</v>
      </c>
      <c r="J1027" s="5">
        <f>Inddata!$C$32+Inddata!$C$34</f>
        <v>4</v>
      </c>
      <c r="K1027" s="5"/>
    </row>
    <row r="1028" spans="1:11" x14ac:dyDescent="0.25">
      <c r="A1028">
        <v>999</v>
      </c>
      <c r="C1028" s="5">
        <f t="shared" si="32"/>
        <v>8.6493333333332778</v>
      </c>
      <c r="D1028" s="5">
        <f>IF(Inddata!$C$35=0,0,IF(($D$30-C1028*(1/Inddata!$C$35))&lt;0,0,($D$30-C1028*(1/Inddata!$C$35))))</f>
        <v>0</v>
      </c>
      <c r="E1028" s="5">
        <v>0</v>
      </c>
      <c r="F1028" s="5">
        <f>IF(Inddata!$C$31*Inddata!$C$35+Inddata!$C$33&gt;'Beregninger scenarie 1'!C1028,0,F1027+$F$27)</f>
        <v>0.52000000000000068</v>
      </c>
      <c r="G1028" s="5">
        <f t="shared" si="31"/>
        <v>10.649333333333278</v>
      </c>
      <c r="H1028" s="5">
        <f>IF(D1028+E1028+F1028&gt;Inddata!$C$31,Inddata!$C$31,D1028+E1028+F1028)</f>
        <v>0.52000000000000068</v>
      </c>
      <c r="I1028" s="5">
        <f>Inddata!$C$34</f>
        <v>0</v>
      </c>
      <c r="J1028" s="5">
        <f>Inddata!$C$32+Inddata!$C$34</f>
        <v>4</v>
      </c>
      <c r="K1028" s="5"/>
    </row>
    <row r="1029" spans="1:11" x14ac:dyDescent="0.25">
      <c r="A1029">
        <v>1000</v>
      </c>
      <c r="C1029" s="5">
        <f t="shared" si="32"/>
        <v>8.6579999999999444</v>
      </c>
      <c r="D1029" s="5">
        <f>IF(Inddata!$C$35=0,0,IF(($D$30-C1029*(1/Inddata!$C$35))&lt;0,0,($D$30-C1029*(1/Inddata!$C$35))))</f>
        <v>0</v>
      </c>
      <c r="E1029" s="5">
        <v>0</v>
      </c>
      <c r="F1029" s="5">
        <f>IF(Inddata!$C$31*Inddata!$C$35+Inddata!$C$33&gt;'Beregninger scenarie 1'!C1029,0,F1028+$F$27)</f>
        <v>0.52693333333333403</v>
      </c>
      <c r="G1029" s="5">
        <f t="shared" si="31"/>
        <v>10.657999999999944</v>
      </c>
      <c r="H1029" s="5">
        <f>IF(D1029+E1029+F1029&gt;Inddata!$C$31,Inddata!$C$31,D1029+E1029+F1029)</f>
        <v>0.52693333333333403</v>
      </c>
      <c r="I1029" s="5">
        <f>Inddata!$C$34</f>
        <v>0</v>
      </c>
      <c r="J1029" s="5">
        <f>Inddata!$C$32+Inddata!$C$34</f>
        <v>4</v>
      </c>
      <c r="K1029" s="5"/>
    </row>
    <row r="1030" spans="1:11" x14ac:dyDescent="0.25">
      <c r="A1030">
        <v>1001</v>
      </c>
      <c r="C1030" s="5">
        <f t="shared" si="32"/>
        <v>8.666666666666611</v>
      </c>
      <c r="D1030" s="5">
        <f>IF(Inddata!$C$35=0,0,IF(($D$30-C1030*(1/Inddata!$C$35))&lt;0,0,($D$30-C1030*(1/Inddata!$C$35))))</f>
        <v>0</v>
      </c>
      <c r="E1030" s="5">
        <v>0</v>
      </c>
      <c r="F1030" s="5">
        <f>IF(Inddata!$C$31*Inddata!$C$35+Inddata!$C$33&gt;'Beregninger scenarie 1'!C1030,0,F1029+$F$27)</f>
        <v>0.53386666666666738</v>
      </c>
      <c r="G1030" s="5">
        <f t="shared" si="31"/>
        <v>10.666666666666611</v>
      </c>
      <c r="H1030" s="5">
        <f>IF(D1030+E1030+F1030&gt;Inddata!$C$31,Inddata!$C$31,D1030+E1030+F1030)</f>
        <v>0.53386666666666738</v>
      </c>
      <c r="I1030" s="5">
        <f>Inddata!$C$34</f>
        <v>0</v>
      </c>
      <c r="J1030" s="5">
        <f>Inddata!$C$32+Inddata!$C$34</f>
        <v>4</v>
      </c>
      <c r="K1030" s="5"/>
    </row>
    <row r="1031" spans="1:11" x14ac:dyDescent="0.25">
      <c r="A1031">
        <v>1002</v>
      </c>
      <c r="C1031" s="5">
        <f t="shared" si="32"/>
        <v>8.6753333333332776</v>
      </c>
      <c r="D1031" s="5">
        <f>IF(Inddata!$C$35=0,0,IF(($D$30-C1031*(1/Inddata!$C$35))&lt;0,0,($D$30-C1031*(1/Inddata!$C$35))))</f>
        <v>0</v>
      </c>
      <c r="E1031" s="5">
        <v>0</v>
      </c>
      <c r="F1031" s="5">
        <f>IF(Inddata!$C$31*Inddata!$C$35+Inddata!$C$33&gt;'Beregninger scenarie 1'!C1031,0,F1030+$F$27)</f>
        <v>0.54080000000000072</v>
      </c>
      <c r="G1031" s="5">
        <f t="shared" si="31"/>
        <v>10.675333333333278</v>
      </c>
      <c r="H1031" s="5">
        <f>IF(D1031+E1031+F1031&gt;Inddata!$C$31,Inddata!$C$31,D1031+E1031+F1031)</f>
        <v>0.54080000000000072</v>
      </c>
      <c r="I1031" s="5">
        <f>Inddata!$C$34</f>
        <v>0</v>
      </c>
      <c r="J1031" s="5">
        <f>Inddata!$C$32+Inddata!$C$34</f>
        <v>4</v>
      </c>
      <c r="K1031" s="5"/>
    </row>
    <row r="1032" spans="1:11" x14ac:dyDescent="0.25">
      <c r="A1032">
        <v>1003</v>
      </c>
      <c r="C1032" s="5">
        <f t="shared" si="32"/>
        <v>8.6839999999999442</v>
      </c>
      <c r="D1032" s="5">
        <f>IF(Inddata!$C$35=0,0,IF(($D$30-C1032*(1/Inddata!$C$35))&lt;0,0,($D$30-C1032*(1/Inddata!$C$35))))</f>
        <v>0</v>
      </c>
      <c r="E1032" s="5">
        <v>0</v>
      </c>
      <c r="F1032" s="5">
        <f>IF(Inddata!$C$31*Inddata!$C$35+Inddata!$C$33&gt;'Beregninger scenarie 1'!C1032,0,F1031+$F$27)</f>
        <v>0.54773333333333407</v>
      </c>
      <c r="G1032" s="5">
        <f t="shared" si="31"/>
        <v>10.683999999999944</v>
      </c>
      <c r="H1032" s="5">
        <f>IF(D1032+E1032+F1032&gt;Inddata!$C$31,Inddata!$C$31,D1032+E1032+F1032)</f>
        <v>0.54773333333333407</v>
      </c>
      <c r="I1032" s="5">
        <f>Inddata!$C$34</f>
        <v>0</v>
      </c>
      <c r="J1032" s="5">
        <f>Inddata!$C$32+Inddata!$C$34</f>
        <v>4</v>
      </c>
      <c r="K1032" s="5"/>
    </row>
    <row r="1033" spans="1:11" x14ac:dyDescent="0.25">
      <c r="A1033">
        <v>1004</v>
      </c>
      <c r="C1033" s="5">
        <f t="shared" si="32"/>
        <v>8.6926666666666108</v>
      </c>
      <c r="D1033" s="5">
        <f>IF(Inddata!$C$35=0,0,IF(($D$30-C1033*(1/Inddata!$C$35))&lt;0,0,($D$30-C1033*(1/Inddata!$C$35))))</f>
        <v>0</v>
      </c>
      <c r="E1033" s="5">
        <v>0</v>
      </c>
      <c r="F1033" s="5">
        <f>IF(Inddata!$C$31*Inddata!$C$35+Inddata!$C$33&gt;'Beregninger scenarie 1'!C1033,0,F1032+$F$27)</f>
        <v>0.55466666666666742</v>
      </c>
      <c r="G1033" s="5">
        <f t="shared" si="31"/>
        <v>10.692666666666611</v>
      </c>
      <c r="H1033" s="5">
        <f>IF(D1033+E1033+F1033&gt;Inddata!$C$31,Inddata!$C$31,D1033+E1033+F1033)</f>
        <v>0.55466666666666742</v>
      </c>
      <c r="I1033" s="5">
        <f>Inddata!$C$34</f>
        <v>0</v>
      </c>
      <c r="J1033" s="5">
        <f>Inddata!$C$32+Inddata!$C$34</f>
        <v>4</v>
      </c>
      <c r="K1033" s="5"/>
    </row>
    <row r="1034" spans="1:11" x14ac:dyDescent="0.25">
      <c r="A1034">
        <v>1005</v>
      </c>
      <c r="C1034" s="5">
        <f t="shared" si="32"/>
        <v>8.7013333333332774</v>
      </c>
      <c r="D1034" s="5">
        <f>IF(Inddata!$C$35=0,0,IF(($D$30-C1034*(1/Inddata!$C$35))&lt;0,0,($D$30-C1034*(1/Inddata!$C$35))))</f>
        <v>0</v>
      </c>
      <c r="E1034" s="5">
        <v>0</v>
      </c>
      <c r="F1034" s="5">
        <f>IF(Inddata!$C$31*Inddata!$C$35+Inddata!$C$33&gt;'Beregninger scenarie 1'!C1034,0,F1033+$F$27)</f>
        <v>0.56160000000000077</v>
      </c>
      <c r="G1034" s="5">
        <f t="shared" si="31"/>
        <v>10.701333333333277</v>
      </c>
      <c r="H1034" s="5">
        <f>IF(D1034+E1034+F1034&gt;Inddata!$C$31,Inddata!$C$31,D1034+E1034+F1034)</f>
        <v>0.56160000000000077</v>
      </c>
      <c r="I1034" s="5">
        <f>Inddata!$C$34</f>
        <v>0</v>
      </c>
      <c r="J1034" s="5">
        <f>Inddata!$C$32+Inddata!$C$34</f>
        <v>4</v>
      </c>
      <c r="K1034" s="5"/>
    </row>
    <row r="1035" spans="1:11" x14ac:dyDescent="0.25">
      <c r="A1035">
        <v>1006</v>
      </c>
      <c r="C1035" s="5">
        <f t="shared" si="32"/>
        <v>8.709999999999944</v>
      </c>
      <c r="D1035" s="5">
        <f>IF(Inddata!$C$35=0,0,IF(($D$30-C1035*(1/Inddata!$C$35))&lt;0,0,($D$30-C1035*(1/Inddata!$C$35))))</f>
        <v>0</v>
      </c>
      <c r="E1035" s="5">
        <v>0</v>
      </c>
      <c r="F1035" s="5">
        <f>IF(Inddata!$C$31*Inddata!$C$35+Inddata!$C$33&gt;'Beregninger scenarie 1'!C1035,0,F1034+$F$27)</f>
        <v>0.56853333333333411</v>
      </c>
      <c r="G1035" s="5">
        <f t="shared" si="31"/>
        <v>10.709999999999944</v>
      </c>
      <c r="H1035" s="5">
        <f>IF(D1035+E1035+F1035&gt;Inddata!$C$31,Inddata!$C$31,D1035+E1035+F1035)</f>
        <v>0.56853333333333411</v>
      </c>
      <c r="I1035" s="5">
        <f>Inddata!$C$34</f>
        <v>0</v>
      </c>
      <c r="J1035" s="5">
        <f>Inddata!$C$32+Inddata!$C$34</f>
        <v>4</v>
      </c>
      <c r="K1035" s="5"/>
    </row>
    <row r="1036" spans="1:11" x14ac:dyDescent="0.25">
      <c r="A1036">
        <v>1007</v>
      </c>
      <c r="C1036" s="5">
        <f t="shared" si="32"/>
        <v>8.7186666666666106</v>
      </c>
      <c r="D1036" s="5">
        <f>IF(Inddata!$C$35=0,0,IF(($D$30-C1036*(1/Inddata!$C$35))&lt;0,0,($D$30-C1036*(1/Inddata!$C$35))))</f>
        <v>0</v>
      </c>
      <c r="E1036" s="5">
        <v>0</v>
      </c>
      <c r="F1036" s="5">
        <f>IF(Inddata!$C$31*Inddata!$C$35+Inddata!$C$33&gt;'Beregninger scenarie 1'!C1036,0,F1035+$F$27)</f>
        <v>0.57546666666666746</v>
      </c>
      <c r="G1036" s="5">
        <f t="shared" si="31"/>
        <v>10.718666666666611</v>
      </c>
      <c r="H1036" s="5">
        <f>IF(D1036+E1036+F1036&gt;Inddata!$C$31,Inddata!$C$31,D1036+E1036+F1036)</f>
        <v>0.57546666666666746</v>
      </c>
      <c r="I1036" s="5">
        <f>Inddata!$C$34</f>
        <v>0</v>
      </c>
      <c r="J1036" s="5">
        <f>Inddata!$C$32+Inddata!$C$34</f>
        <v>4</v>
      </c>
      <c r="K1036" s="5"/>
    </row>
    <row r="1037" spans="1:11" x14ac:dyDescent="0.25">
      <c r="A1037">
        <v>1008</v>
      </c>
      <c r="C1037" s="5">
        <f t="shared" si="32"/>
        <v>8.7273333333332772</v>
      </c>
      <c r="D1037" s="5">
        <f>IF(Inddata!$C$35=0,0,IF(($D$30-C1037*(1/Inddata!$C$35))&lt;0,0,($D$30-C1037*(1/Inddata!$C$35))))</f>
        <v>0</v>
      </c>
      <c r="E1037" s="5">
        <v>0</v>
      </c>
      <c r="F1037" s="5">
        <f>IF(Inddata!$C$31*Inddata!$C$35+Inddata!$C$33&gt;'Beregninger scenarie 1'!C1037,0,F1036+$F$27)</f>
        <v>0.58240000000000081</v>
      </c>
      <c r="G1037" s="5">
        <f t="shared" si="31"/>
        <v>10.727333333333277</v>
      </c>
      <c r="H1037" s="5">
        <f>IF(D1037+E1037+F1037&gt;Inddata!$C$31,Inddata!$C$31,D1037+E1037+F1037)</f>
        <v>0.58240000000000081</v>
      </c>
      <c r="I1037" s="5">
        <f>Inddata!$C$34</f>
        <v>0</v>
      </c>
      <c r="J1037" s="5">
        <f>Inddata!$C$32+Inddata!$C$34</f>
        <v>4</v>
      </c>
      <c r="K1037" s="5"/>
    </row>
    <row r="1038" spans="1:11" x14ac:dyDescent="0.25">
      <c r="A1038">
        <v>1009</v>
      </c>
      <c r="C1038" s="5">
        <f t="shared" si="32"/>
        <v>8.7359999999999438</v>
      </c>
      <c r="D1038" s="5">
        <f>IF(Inddata!$C$35=0,0,IF(($D$30-C1038*(1/Inddata!$C$35))&lt;0,0,($D$30-C1038*(1/Inddata!$C$35))))</f>
        <v>0</v>
      </c>
      <c r="E1038" s="5">
        <v>0</v>
      </c>
      <c r="F1038" s="5">
        <f>IF(Inddata!$C$31*Inddata!$C$35+Inddata!$C$33&gt;'Beregninger scenarie 1'!C1038,0,F1037+$F$27)</f>
        <v>0.58933333333333415</v>
      </c>
      <c r="G1038" s="5">
        <f t="shared" si="31"/>
        <v>10.735999999999944</v>
      </c>
      <c r="H1038" s="5">
        <f>IF(D1038+E1038+F1038&gt;Inddata!$C$31,Inddata!$C$31,D1038+E1038+F1038)</f>
        <v>0.58933333333333415</v>
      </c>
      <c r="I1038" s="5">
        <f>Inddata!$C$34</f>
        <v>0</v>
      </c>
      <c r="J1038" s="5">
        <f>Inddata!$C$32+Inddata!$C$34</f>
        <v>4</v>
      </c>
      <c r="K1038" s="5"/>
    </row>
    <row r="1039" spans="1:11" x14ac:dyDescent="0.25">
      <c r="A1039">
        <v>1010</v>
      </c>
      <c r="C1039" s="5">
        <f t="shared" si="32"/>
        <v>8.7446666666666104</v>
      </c>
      <c r="D1039" s="5">
        <f>IF(Inddata!$C$35=0,0,IF(($D$30-C1039*(1/Inddata!$C$35))&lt;0,0,($D$30-C1039*(1/Inddata!$C$35))))</f>
        <v>0</v>
      </c>
      <c r="E1039" s="5">
        <v>0</v>
      </c>
      <c r="F1039" s="5">
        <f>IF(Inddata!$C$31*Inddata!$C$35+Inddata!$C$33&gt;'Beregninger scenarie 1'!C1039,0,F1038+$F$27)</f>
        <v>0.5962666666666675</v>
      </c>
      <c r="G1039" s="5">
        <f t="shared" si="31"/>
        <v>10.74466666666661</v>
      </c>
      <c r="H1039" s="5">
        <f>IF(D1039+E1039+F1039&gt;Inddata!$C$31,Inddata!$C$31,D1039+E1039+F1039)</f>
        <v>0.5962666666666675</v>
      </c>
      <c r="I1039" s="5">
        <f>Inddata!$C$34</f>
        <v>0</v>
      </c>
      <c r="J1039" s="5">
        <f>Inddata!$C$32+Inddata!$C$34</f>
        <v>4</v>
      </c>
      <c r="K1039" s="5"/>
    </row>
    <row r="1040" spans="1:11" x14ac:dyDescent="0.25">
      <c r="A1040">
        <v>1011</v>
      </c>
      <c r="C1040" s="5">
        <f t="shared" si="32"/>
        <v>8.753333333333277</v>
      </c>
      <c r="D1040" s="5">
        <f>IF(Inddata!$C$35=0,0,IF(($D$30-C1040*(1/Inddata!$C$35))&lt;0,0,($D$30-C1040*(1/Inddata!$C$35))))</f>
        <v>0</v>
      </c>
      <c r="E1040" s="5">
        <v>0</v>
      </c>
      <c r="F1040" s="5">
        <f>IF(Inddata!$C$31*Inddata!$C$35+Inddata!$C$33&gt;'Beregninger scenarie 1'!C1040,0,F1039+$F$27)</f>
        <v>0.60320000000000085</v>
      </c>
      <c r="G1040" s="5">
        <f t="shared" si="31"/>
        <v>10.753333333333277</v>
      </c>
      <c r="H1040" s="5">
        <f>IF(D1040+E1040+F1040&gt;Inddata!$C$31,Inddata!$C$31,D1040+E1040+F1040)</f>
        <v>0.60320000000000085</v>
      </c>
      <c r="I1040" s="5">
        <f>Inddata!$C$34</f>
        <v>0</v>
      </c>
      <c r="J1040" s="5">
        <f>Inddata!$C$32+Inddata!$C$34</f>
        <v>4</v>
      </c>
      <c r="K1040" s="5"/>
    </row>
    <row r="1041" spans="1:11" x14ac:dyDescent="0.25">
      <c r="A1041">
        <v>1012</v>
      </c>
      <c r="C1041" s="5">
        <f t="shared" si="32"/>
        <v>8.7619999999999436</v>
      </c>
      <c r="D1041" s="5">
        <f>IF(Inddata!$C$35=0,0,IF(($D$30-C1041*(1/Inddata!$C$35))&lt;0,0,($D$30-C1041*(1/Inddata!$C$35))))</f>
        <v>0</v>
      </c>
      <c r="E1041" s="5">
        <v>0</v>
      </c>
      <c r="F1041" s="5">
        <f>IF(Inddata!$C$31*Inddata!$C$35+Inddata!$C$33&gt;'Beregninger scenarie 1'!C1041,0,F1040+$F$27)</f>
        <v>0.61013333333333419</v>
      </c>
      <c r="G1041" s="5">
        <f t="shared" si="31"/>
        <v>10.761999999999944</v>
      </c>
      <c r="H1041" s="5">
        <f>IF(D1041+E1041+F1041&gt;Inddata!$C$31,Inddata!$C$31,D1041+E1041+F1041)</f>
        <v>0.61013333333333419</v>
      </c>
      <c r="I1041" s="5">
        <f>Inddata!$C$34</f>
        <v>0</v>
      </c>
      <c r="J1041" s="5">
        <f>Inddata!$C$32+Inddata!$C$34</f>
        <v>4</v>
      </c>
      <c r="K1041" s="5"/>
    </row>
    <row r="1042" spans="1:11" x14ac:dyDescent="0.25">
      <c r="A1042">
        <v>1013</v>
      </c>
      <c r="C1042" s="5">
        <f t="shared" si="32"/>
        <v>8.7706666666666102</v>
      </c>
      <c r="D1042" s="5">
        <f>IF(Inddata!$C$35=0,0,IF(($D$30-C1042*(1/Inddata!$C$35))&lt;0,0,($D$30-C1042*(1/Inddata!$C$35))))</f>
        <v>0</v>
      </c>
      <c r="E1042" s="5">
        <v>0</v>
      </c>
      <c r="F1042" s="5">
        <f>IF(Inddata!$C$31*Inddata!$C$35+Inddata!$C$33&gt;'Beregninger scenarie 1'!C1042,0,F1041+$F$27)</f>
        <v>0.61706666666666754</v>
      </c>
      <c r="G1042" s="5">
        <f t="shared" si="31"/>
        <v>10.77066666666661</v>
      </c>
      <c r="H1042" s="5">
        <f>IF(D1042+E1042+F1042&gt;Inddata!$C$31,Inddata!$C$31,D1042+E1042+F1042)</f>
        <v>0.61706666666666754</v>
      </c>
      <c r="I1042" s="5">
        <f>Inddata!$C$34</f>
        <v>0</v>
      </c>
      <c r="J1042" s="5">
        <f>Inddata!$C$32+Inddata!$C$34</f>
        <v>4</v>
      </c>
      <c r="K1042" s="5"/>
    </row>
    <row r="1043" spans="1:11" x14ac:dyDescent="0.25">
      <c r="A1043">
        <v>1014</v>
      </c>
      <c r="C1043" s="5">
        <f t="shared" si="32"/>
        <v>8.7793333333332768</v>
      </c>
      <c r="D1043" s="5">
        <f>IF(Inddata!$C$35=0,0,IF(($D$30-C1043*(1/Inddata!$C$35))&lt;0,0,($D$30-C1043*(1/Inddata!$C$35))))</f>
        <v>0</v>
      </c>
      <c r="E1043" s="5">
        <v>0</v>
      </c>
      <c r="F1043" s="5">
        <f>IF(Inddata!$C$31*Inddata!$C$35+Inddata!$C$33&gt;'Beregninger scenarie 1'!C1043,0,F1042+$F$27)</f>
        <v>0.62400000000000089</v>
      </c>
      <c r="G1043" s="5">
        <f t="shared" si="31"/>
        <v>10.779333333333277</v>
      </c>
      <c r="H1043" s="5">
        <f>IF(D1043+E1043+F1043&gt;Inddata!$C$31,Inddata!$C$31,D1043+E1043+F1043)</f>
        <v>0.62400000000000089</v>
      </c>
      <c r="I1043" s="5">
        <f>Inddata!$C$34</f>
        <v>0</v>
      </c>
      <c r="J1043" s="5">
        <f>Inddata!$C$32+Inddata!$C$34</f>
        <v>4</v>
      </c>
      <c r="K1043" s="5"/>
    </row>
    <row r="1044" spans="1:11" x14ac:dyDescent="0.25">
      <c r="A1044">
        <v>1015</v>
      </c>
      <c r="C1044" s="5">
        <f t="shared" si="32"/>
        <v>8.7879999999999434</v>
      </c>
      <c r="D1044" s="5">
        <f>IF(Inddata!$C$35=0,0,IF(($D$30-C1044*(1/Inddata!$C$35))&lt;0,0,($D$30-C1044*(1/Inddata!$C$35))))</f>
        <v>0</v>
      </c>
      <c r="E1044" s="5">
        <v>0</v>
      </c>
      <c r="F1044" s="5">
        <f>IF(Inddata!$C$31*Inddata!$C$35+Inddata!$C$33&gt;'Beregninger scenarie 1'!C1044,0,F1043+$F$27)</f>
        <v>0.63093333333333423</v>
      </c>
      <c r="G1044" s="5">
        <f t="shared" si="31"/>
        <v>10.787999999999943</v>
      </c>
      <c r="H1044" s="5">
        <f>IF(D1044+E1044+F1044&gt;Inddata!$C$31,Inddata!$C$31,D1044+E1044+F1044)</f>
        <v>0.63093333333333423</v>
      </c>
      <c r="I1044" s="5">
        <f>Inddata!$C$34</f>
        <v>0</v>
      </c>
      <c r="J1044" s="5">
        <f>Inddata!$C$32+Inddata!$C$34</f>
        <v>4</v>
      </c>
      <c r="K1044" s="5"/>
    </row>
    <row r="1045" spans="1:11" x14ac:dyDescent="0.25">
      <c r="A1045">
        <v>1016</v>
      </c>
      <c r="C1045" s="5">
        <f t="shared" si="32"/>
        <v>8.79666666666661</v>
      </c>
      <c r="D1045" s="5">
        <f>IF(Inddata!$C$35=0,0,IF(($D$30-C1045*(1/Inddata!$C$35))&lt;0,0,($D$30-C1045*(1/Inddata!$C$35))))</f>
        <v>0</v>
      </c>
      <c r="E1045" s="5">
        <v>0</v>
      </c>
      <c r="F1045" s="5">
        <f>IF(Inddata!$C$31*Inddata!$C$35+Inddata!$C$33&gt;'Beregninger scenarie 1'!C1045,0,F1044+$F$27)</f>
        <v>0.63786666666666758</v>
      </c>
      <c r="G1045" s="5">
        <f t="shared" si="31"/>
        <v>10.79666666666661</v>
      </c>
      <c r="H1045" s="5">
        <f>IF(D1045+E1045+F1045&gt;Inddata!$C$31,Inddata!$C$31,D1045+E1045+F1045)</f>
        <v>0.63786666666666758</v>
      </c>
      <c r="I1045" s="5">
        <f>Inddata!$C$34</f>
        <v>0</v>
      </c>
      <c r="J1045" s="5">
        <f>Inddata!$C$32+Inddata!$C$34</f>
        <v>4</v>
      </c>
      <c r="K1045" s="5"/>
    </row>
    <row r="1046" spans="1:11" x14ac:dyDescent="0.25">
      <c r="A1046">
        <v>1017</v>
      </c>
      <c r="C1046" s="5">
        <f t="shared" si="32"/>
        <v>8.8053333333332766</v>
      </c>
      <c r="D1046" s="5">
        <f>IF(Inddata!$C$35=0,0,IF(($D$30-C1046*(1/Inddata!$C$35))&lt;0,0,($D$30-C1046*(1/Inddata!$C$35))))</f>
        <v>0</v>
      </c>
      <c r="E1046" s="5">
        <v>0</v>
      </c>
      <c r="F1046" s="5">
        <f>IF(Inddata!$C$31*Inddata!$C$35+Inddata!$C$33&gt;'Beregninger scenarie 1'!C1046,0,F1045+$F$27)</f>
        <v>0.64480000000000093</v>
      </c>
      <c r="G1046" s="5">
        <f t="shared" si="31"/>
        <v>10.805333333333277</v>
      </c>
      <c r="H1046" s="5">
        <f>IF(D1046+E1046+F1046&gt;Inddata!$C$31,Inddata!$C$31,D1046+E1046+F1046)</f>
        <v>0.64480000000000093</v>
      </c>
      <c r="I1046" s="5">
        <f>Inddata!$C$34</f>
        <v>0</v>
      </c>
      <c r="J1046" s="5">
        <f>Inddata!$C$32+Inddata!$C$34</f>
        <v>4</v>
      </c>
      <c r="K1046" s="5"/>
    </row>
    <row r="1047" spans="1:11" x14ac:dyDescent="0.25">
      <c r="A1047">
        <v>1018</v>
      </c>
      <c r="C1047" s="5">
        <f t="shared" si="32"/>
        <v>8.8139999999999432</v>
      </c>
      <c r="D1047" s="5">
        <f>IF(Inddata!$C$35=0,0,IF(($D$30-C1047*(1/Inddata!$C$35))&lt;0,0,($D$30-C1047*(1/Inddata!$C$35))))</f>
        <v>0</v>
      </c>
      <c r="E1047" s="5">
        <v>0</v>
      </c>
      <c r="F1047" s="5">
        <f>IF(Inddata!$C$31*Inddata!$C$35+Inddata!$C$33&gt;'Beregninger scenarie 1'!C1047,0,F1046+$F$27)</f>
        <v>0.65173333333333427</v>
      </c>
      <c r="G1047" s="5">
        <f t="shared" si="31"/>
        <v>10.813999999999943</v>
      </c>
      <c r="H1047" s="5">
        <f>IF(D1047+E1047+F1047&gt;Inddata!$C$31,Inddata!$C$31,D1047+E1047+F1047)</f>
        <v>0.65173333333333427</v>
      </c>
      <c r="I1047" s="5">
        <f>Inddata!$C$34</f>
        <v>0</v>
      </c>
      <c r="J1047" s="5">
        <f>Inddata!$C$32+Inddata!$C$34</f>
        <v>4</v>
      </c>
      <c r="K1047" s="5"/>
    </row>
    <row r="1048" spans="1:11" x14ac:dyDescent="0.25">
      <c r="A1048">
        <v>1019</v>
      </c>
      <c r="C1048" s="5">
        <f t="shared" si="32"/>
        <v>8.8226666666666098</v>
      </c>
      <c r="D1048" s="5">
        <f>IF(Inddata!$C$35=0,0,IF(($D$30-C1048*(1/Inddata!$C$35))&lt;0,0,($D$30-C1048*(1/Inddata!$C$35))))</f>
        <v>0</v>
      </c>
      <c r="E1048" s="5">
        <v>0</v>
      </c>
      <c r="F1048" s="5">
        <f>IF(Inddata!$C$31*Inddata!$C$35+Inddata!$C$33&gt;'Beregninger scenarie 1'!C1048,0,F1047+$F$27)</f>
        <v>0.65866666666666762</v>
      </c>
      <c r="G1048" s="5">
        <f t="shared" si="31"/>
        <v>10.82266666666661</v>
      </c>
      <c r="H1048" s="5">
        <f>IF(D1048+E1048+F1048&gt;Inddata!$C$31,Inddata!$C$31,D1048+E1048+F1048)</f>
        <v>0.65866666666666762</v>
      </c>
      <c r="I1048" s="5">
        <f>Inddata!$C$34</f>
        <v>0</v>
      </c>
      <c r="J1048" s="5">
        <f>Inddata!$C$32+Inddata!$C$34</f>
        <v>4</v>
      </c>
      <c r="K1048" s="5"/>
    </row>
    <row r="1049" spans="1:11" x14ac:dyDescent="0.25">
      <c r="A1049">
        <v>1020</v>
      </c>
      <c r="C1049" s="5">
        <f t="shared" si="32"/>
        <v>8.8313333333332764</v>
      </c>
      <c r="D1049" s="5">
        <f>IF(Inddata!$C$35=0,0,IF(($D$30-C1049*(1/Inddata!$C$35))&lt;0,0,($D$30-C1049*(1/Inddata!$C$35))))</f>
        <v>0</v>
      </c>
      <c r="E1049" s="5">
        <v>0</v>
      </c>
      <c r="F1049" s="5">
        <f>IF(Inddata!$C$31*Inddata!$C$35+Inddata!$C$33&gt;'Beregninger scenarie 1'!C1049,0,F1048+$F$27)</f>
        <v>0.66560000000000097</v>
      </c>
      <c r="G1049" s="5">
        <f t="shared" si="31"/>
        <v>10.831333333333276</v>
      </c>
      <c r="H1049" s="5">
        <f>IF(D1049+E1049+F1049&gt;Inddata!$C$31,Inddata!$C$31,D1049+E1049+F1049)</f>
        <v>0.66560000000000097</v>
      </c>
      <c r="I1049" s="5">
        <f>Inddata!$C$34</f>
        <v>0</v>
      </c>
      <c r="J1049" s="5">
        <f>Inddata!$C$32+Inddata!$C$34</f>
        <v>4</v>
      </c>
      <c r="K1049" s="5"/>
    </row>
    <row r="1050" spans="1:11" x14ac:dyDescent="0.25">
      <c r="A1050">
        <v>1021</v>
      </c>
      <c r="C1050" s="5">
        <f t="shared" si="32"/>
        <v>8.839999999999943</v>
      </c>
      <c r="D1050" s="5">
        <f>IF(Inddata!$C$35=0,0,IF(($D$30-C1050*(1/Inddata!$C$35))&lt;0,0,($D$30-C1050*(1/Inddata!$C$35))))</f>
        <v>0</v>
      </c>
      <c r="E1050" s="5">
        <v>0</v>
      </c>
      <c r="F1050" s="5">
        <f>IF(Inddata!$C$31*Inddata!$C$35+Inddata!$C$33&gt;'Beregninger scenarie 1'!C1050,0,F1049+$F$27)</f>
        <v>0.67253333333333432</v>
      </c>
      <c r="G1050" s="5">
        <f t="shared" si="31"/>
        <v>10.839999999999943</v>
      </c>
      <c r="H1050" s="5">
        <f>IF(D1050+E1050+F1050&gt;Inddata!$C$31,Inddata!$C$31,D1050+E1050+F1050)</f>
        <v>0.67253333333333432</v>
      </c>
      <c r="I1050" s="5">
        <f>Inddata!$C$34</f>
        <v>0</v>
      </c>
      <c r="J1050" s="5">
        <f>Inddata!$C$32+Inddata!$C$34</f>
        <v>4</v>
      </c>
      <c r="K1050" s="5"/>
    </row>
    <row r="1051" spans="1:11" x14ac:dyDescent="0.25">
      <c r="A1051">
        <v>1022</v>
      </c>
      <c r="C1051" s="5">
        <f t="shared" si="32"/>
        <v>8.8486666666666096</v>
      </c>
      <c r="D1051" s="5">
        <f>IF(Inddata!$C$35=0,0,IF(($D$30-C1051*(1/Inddata!$C$35))&lt;0,0,($D$30-C1051*(1/Inddata!$C$35))))</f>
        <v>0</v>
      </c>
      <c r="E1051" s="5">
        <v>0</v>
      </c>
      <c r="F1051" s="5">
        <f>IF(Inddata!$C$31*Inddata!$C$35+Inddata!$C$33&gt;'Beregninger scenarie 1'!C1051,0,F1050+$F$27)</f>
        <v>0.67946666666666766</v>
      </c>
      <c r="G1051" s="5">
        <f t="shared" si="31"/>
        <v>10.84866666666661</v>
      </c>
      <c r="H1051" s="5">
        <f>IF(D1051+E1051+F1051&gt;Inddata!$C$31,Inddata!$C$31,D1051+E1051+F1051)</f>
        <v>0.67946666666666766</v>
      </c>
      <c r="I1051" s="5">
        <f>Inddata!$C$34</f>
        <v>0</v>
      </c>
      <c r="J1051" s="5">
        <f>Inddata!$C$32+Inddata!$C$34</f>
        <v>4</v>
      </c>
      <c r="K1051" s="5"/>
    </row>
    <row r="1052" spans="1:11" x14ac:dyDescent="0.25">
      <c r="A1052">
        <v>1023</v>
      </c>
      <c r="C1052" s="5">
        <f t="shared" si="32"/>
        <v>8.8573333333332762</v>
      </c>
      <c r="D1052" s="5">
        <f>IF(Inddata!$C$35=0,0,IF(($D$30-C1052*(1/Inddata!$C$35))&lt;0,0,($D$30-C1052*(1/Inddata!$C$35))))</f>
        <v>0</v>
      </c>
      <c r="E1052" s="5">
        <v>0</v>
      </c>
      <c r="F1052" s="5">
        <f>IF(Inddata!$C$31*Inddata!$C$35+Inddata!$C$33&gt;'Beregninger scenarie 1'!C1052,0,F1051+$F$27)</f>
        <v>0.68640000000000101</v>
      </c>
      <c r="G1052" s="5">
        <f t="shared" si="31"/>
        <v>10.857333333333276</v>
      </c>
      <c r="H1052" s="5">
        <f>IF(D1052+E1052+F1052&gt;Inddata!$C$31,Inddata!$C$31,D1052+E1052+F1052)</f>
        <v>0.68640000000000101</v>
      </c>
      <c r="I1052" s="5">
        <f>Inddata!$C$34</f>
        <v>0</v>
      </c>
      <c r="J1052" s="5">
        <f>Inddata!$C$32+Inddata!$C$34</f>
        <v>4</v>
      </c>
      <c r="K1052" s="5"/>
    </row>
    <row r="1053" spans="1:11" x14ac:dyDescent="0.25">
      <c r="A1053">
        <v>1024</v>
      </c>
      <c r="C1053" s="5">
        <f t="shared" si="32"/>
        <v>8.8659999999999428</v>
      </c>
      <c r="D1053" s="5">
        <f>IF(Inddata!$C$35=0,0,IF(($D$30-C1053*(1/Inddata!$C$35))&lt;0,0,($D$30-C1053*(1/Inddata!$C$35))))</f>
        <v>0</v>
      </c>
      <c r="E1053" s="5">
        <v>0</v>
      </c>
      <c r="F1053" s="5">
        <f>IF(Inddata!$C$31*Inddata!$C$35+Inddata!$C$33&gt;'Beregninger scenarie 1'!C1053,0,F1052+$F$27)</f>
        <v>0.69333333333333436</v>
      </c>
      <c r="G1053" s="5">
        <f t="shared" si="31"/>
        <v>10.865999999999943</v>
      </c>
      <c r="H1053" s="5">
        <f>IF(D1053+E1053+F1053&gt;Inddata!$C$31,Inddata!$C$31,D1053+E1053+F1053)</f>
        <v>0.69333333333333436</v>
      </c>
      <c r="I1053" s="5">
        <f>Inddata!$C$34</f>
        <v>0</v>
      </c>
      <c r="J1053" s="5">
        <f>Inddata!$C$32+Inddata!$C$34</f>
        <v>4</v>
      </c>
      <c r="K1053" s="5"/>
    </row>
    <row r="1054" spans="1:11" x14ac:dyDescent="0.25">
      <c r="A1054">
        <v>1025</v>
      </c>
      <c r="C1054" s="5">
        <f t="shared" si="32"/>
        <v>8.8746666666666094</v>
      </c>
      <c r="D1054" s="5">
        <f>IF(Inddata!$C$35=0,0,IF(($D$30-C1054*(1/Inddata!$C$35))&lt;0,0,($D$30-C1054*(1/Inddata!$C$35))))</f>
        <v>0</v>
      </c>
      <c r="E1054" s="5">
        <v>0</v>
      </c>
      <c r="F1054" s="5">
        <f>IF(Inddata!$C$31*Inddata!$C$35+Inddata!$C$33&gt;'Beregninger scenarie 1'!C1054,0,F1053+$F$27)</f>
        <v>0.7002666666666677</v>
      </c>
      <c r="G1054" s="5">
        <f t="shared" si="31"/>
        <v>10.874666666666609</v>
      </c>
      <c r="H1054" s="5">
        <f>IF(D1054+E1054+F1054&gt;Inddata!$C$31,Inddata!$C$31,D1054+E1054+F1054)</f>
        <v>0.7002666666666677</v>
      </c>
      <c r="I1054" s="5">
        <f>Inddata!$C$34</f>
        <v>0</v>
      </c>
      <c r="J1054" s="5">
        <f>Inddata!$C$32+Inddata!$C$34</f>
        <v>4</v>
      </c>
      <c r="K1054" s="5"/>
    </row>
    <row r="1055" spans="1:11" x14ac:dyDescent="0.25">
      <c r="A1055">
        <v>1026</v>
      </c>
      <c r="C1055" s="5">
        <f t="shared" si="32"/>
        <v>8.883333333333276</v>
      </c>
      <c r="D1055" s="5">
        <f>IF(Inddata!$C$35=0,0,IF(($D$30-C1055*(1/Inddata!$C$35))&lt;0,0,($D$30-C1055*(1/Inddata!$C$35))))</f>
        <v>0</v>
      </c>
      <c r="E1055" s="5">
        <v>0</v>
      </c>
      <c r="F1055" s="5">
        <f>IF(Inddata!$C$31*Inddata!$C$35+Inddata!$C$33&gt;'Beregninger scenarie 1'!C1055,0,F1054+$F$27)</f>
        <v>0.70720000000000105</v>
      </c>
      <c r="G1055" s="5">
        <f t="shared" si="31"/>
        <v>10.883333333333276</v>
      </c>
      <c r="H1055" s="5">
        <f>IF(D1055+E1055+F1055&gt;Inddata!$C$31,Inddata!$C$31,D1055+E1055+F1055)</f>
        <v>0.70720000000000105</v>
      </c>
      <c r="I1055" s="5">
        <f>Inddata!$C$34</f>
        <v>0</v>
      </c>
      <c r="J1055" s="5">
        <f>Inddata!$C$32+Inddata!$C$34</f>
        <v>4</v>
      </c>
      <c r="K1055" s="5"/>
    </row>
    <row r="1056" spans="1:11" x14ac:dyDescent="0.25">
      <c r="A1056">
        <v>1027</v>
      </c>
      <c r="C1056" s="5">
        <f t="shared" si="32"/>
        <v>8.8919999999999426</v>
      </c>
      <c r="D1056" s="5">
        <f>IF(Inddata!$C$35=0,0,IF(($D$30-C1056*(1/Inddata!$C$35))&lt;0,0,($D$30-C1056*(1/Inddata!$C$35))))</f>
        <v>0</v>
      </c>
      <c r="E1056" s="5">
        <v>0</v>
      </c>
      <c r="F1056" s="5">
        <f>IF(Inddata!$C$31*Inddata!$C$35+Inddata!$C$33&gt;'Beregninger scenarie 1'!C1056,0,F1055+$F$27)</f>
        <v>0.7141333333333344</v>
      </c>
      <c r="G1056" s="5">
        <f t="shared" ref="G1056:G1119" si="33">C1056+2</f>
        <v>10.891999999999943</v>
      </c>
      <c r="H1056" s="5">
        <f>IF(D1056+E1056+F1056&gt;Inddata!$C$31,Inddata!$C$31,D1056+E1056+F1056)</f>
        <v>0.7141333333333344</v>
      </c>
      <c r="I1056" s="5">
        <f>Inddata!$C$34</f>
        <v>0</v>
      </c>
      <c r="J1056" s="5">
        <f>Inddata!$C$32+Inddata!$C$34</f>
        <v>4</v>
      </c>
      <c r="K1056" s="5"/>
    </row>
    <row r="1057" spans="1:11" x14ac:dyDescent="0.25">
      <c r="A1057">
        <v>1028</v>
      </c>
      <c r="C1057" s="5">
        <f t="shared" si="32"/>
        <v>8.9006666666666092</v>
      </c>
      <c r="D1057" s="5">
        <f>IF(Inddata!$C$35=0,0,IF(($D$30-C1057*(1/Inddata!$C$35))&lt;0,0,($D$30-C1057*(1/Inddata!$C$35))))</f>
        <v>0</v>
      </c>
      <c r="E1057" s="5">
        <v>0</v>
      </c>
      <c r="F1057" s="5">
        <f>IF(Inddata!$C$31*Inddata!$C$35+Inddata!$C$33&gt;'Beregninger scenarie 1'!C1057,0,F1056+$F$27)</f>
        <v>0.72106666666666774</v>
      </c>
      <c r="G1057" s="5">
        <f t="shared" si="33"/>
        <v>10.900666666666609</v>
      </c>
      <c r="H1057" s="5">
        <f>IF(D1057+E1057+F1057&gt;Inddata!$C$31,Inddata!$C$31,D1057+E1057+F1057)</f>
        <v>0.72106666666666774</v>
      </c>
      <c r="I1057" s="5">
        <f>Inddata!$C$34</f>
        <v>0</v>
      </c>
      <c r="J1057" s="5">
        <f>Inddata!$C$32+Inddata!$C$34</f>
        <v>4</v>
      </c>
      <c r="K1057" s="5"/>
    </row>
    <row r="1058" spans="1:11" x14ac:dyDescent="0.25">
      <c r="A1058">
        <v>1029</v>
      </c>
      <c r="C1058" s="5">
        <f t="shared" si="32"/>
        <v>8.9093333333332758</v>
      </c>
      <c r="D1058" s="5">
        <f>IF(Inddata!$C$35=0,0,IF(($D$30-C1058*(1/Inddata!$C$35))&lt;0,0,($D$30-C1058*(1/Inddata!$C$35))))</f>
        <v>0</v>
      </c>
      <c r="E1058" s="5">
        <v>0</v>
      </c>
      <c r="F1058" s="5">
        <f>IF(Inddata!$C$31*Inddata!$C$35+Inddata!$C$33&gt;'Beregninger scenarie 1'!C1058,0,F1057+$F$27)</f>
        <v>0.72800000000000109</v>
      </c>
      <c r="G1058" s="5">
        <f t="shared" si="33"/>
        <v>10.909333333333276</v>
      </c>
      <c r="H1058" s="5">
        <f>IF(D1058+E1058+F1058&gt;Inddata!$C$31,Inddata!$C$31,D1058+E1058+F1058)</f>
        <v>0.72800000000000109</v>
      </c>
      <c r="I1058" s="5">
        <f>Inddata!$C$34</f>
        <v>0</v>
      </c>
      <c r="J1058" s="5">
        <f>Inddata!$C$32+Inddata!$C$34</f>
        <v>4</v>
      </c>
      <c r="K1058" s="5"/>
    </row>
    <row r="1059" spans="1:11" x14ac:dyDescent="0.25">
      <c r="A1059">
        <v>1030</v>
      </c>
      <c r="C1059" s="5">
        <f t="shared" si="32"/>
        <v>8.9179999999999424</v>
      </c>
      <c r="D1059" s="5">
        <f>IF(Inddata!$C$35=0,0,IF(($D$30-C1059*(1/Inddata!$C$35))&lt;0,0,($D$30-C1059*(1/Inddata!$C$35))))</f>
        <v>0</v>
      </c>
      <c r="E1059" s="5">
        <v>0</v>
      </c>
      <c r="F1059" s="5">
        <f>IF(Inddata!$C$31*Inddata!$C$35+Inddata!$C$33&gt;'Beregninger scenarie 1'!C1059,0,F1058+$F$27)</f>
        <v>0.73493333333333444</v>
      </c>
      <c r="G1059" s="5">
        <f t="shared" si="33"/>
        <v>10.917999999999942</v>
      </c>
      <c r="H1059" s="5">
        <f>IF(D1059+E1059+F1059&gt;Inddata!$C$31,Inddata!$C$31,D1059+E1059+F1059)</f>
        <v>0.73493333333333444</v>
      </c>
      <c r="I1059" s="5">
        <f>Inddata!$C$34</f>
        <v>0</v>
      </c>
      <c r="J1059" s="5">
        <f>Inddata!$C$32+Inddata!$C$34</f>
        <v>4</v>
      </c>
      <c r="K1059" s="5"/>
    </row>
    <row r="1060" spans="1:11" x14ac:dyDescent="0.25">
      <c r="A1060">
        <v>1031</v>
      </c>
      <c r="C1060" s="5">
        <f t="shared" si="32"/>
        <v>8.926666666666609</v>
      </c>
      <c r="D1060" s="5">
        <f>IF(Inddata!$C$35=0,0,IF(($D$30-C1060*(1/Inddata!$C$35))&lt;0,0,($D$30-C1060*(1/Inddata!$C$35))))</f>
        <v>0</v>
      </c>
      <c r="E1060" s="5">
        <v>0</v>
      </c>
      <c r="F1060" s="5">
        <f>IF(Inddata!$C$31*Inddata!$C$35+Inddata!$C$33&gt;'Beregninger scenarie 1'!C1060,0,F1059+$F$27)</f>
        <v>0.74186666666666778</v>
      </c>
      <c r="G1060" s="5">
        <f t="shared" si="33"/>
        <v>10.926666666666609</v>
      </c>
      <c r="H1060" s="5">
        <f>IF(D1060+E1060+F1060&gt;Inddata!$C$31,Inddata!$C$31,D1060+E1060+F1060)</f>
        <v>0.74186666666666778</v>
      </c>
      <c r="I1060" s="5">
        <f>Inddata!$C$34</f>
        <v>0</v>
      </c>
      <c r="J1060" s="5">
        <f>Inddata!$C$32+Inddata!$C$34</f>
        <v>4</v>
      </c>
      <c r="K1060" s="5"/>
    </row>
    <row r="1061" spans="1:11" x14ac:dyDescent="0.25">
      <c r="A1061">
        <v>1032</v>
      </c>
      <c r="C1061" s="5">
        <f t="shared" si="32"/>
        <v>8.9353333333332756</v>
      </c>
      <c r="D1061" s="5">
        <f>IF(Inddata!$C$35=0,0,IF(($D$30-C1061*(1/Inddata!$C$35))&lt;0,0,($D$30-C1061*(1/Inddata!$C$35))))</f>
        <v>0</v>
      </c>
      <c r="E1061" s="5">
        <v>0</v>
      </c>
      <c r="F1061" s="5">
        <f>IF(Inddata!$C$31*Inddata!$C$35+Inddata!$C$33&gt;'Beregninger scenarie 1'!C1061,0,F1060+$F$27)</f>
        <v>0.74880000000000113</v>
      </c>
      <c r="G1061" s="5">
        <f t="shared" si="33"/>
        <v>10.935333333333276</v>
      </c>
      <c r="H1061" s="5">
        <f>IF(D1061+E1061+F1061&gt;Inddata!$C$31,Inddata!$C$31,D1061+E1061+F1061)</f>
        <v>0.74880000000000113</v>
      </c>
      <c r="I1061" s="5">
        <f>Inddata!$C$34</f>
        <v>0</v>
      </c>
      <c r="J1061" s="5">
        <f>Inddata!$C$32+Inddata!$C$34</f>
        <v>4</v>
      </c>
      <c r="K1061" s="5"/>
    </row>
    <row r="1062" spans="1:11" x14ac:dyDescent="0.25">
      <c r="A1062">
        <v>1033</v>
      </c>
      <c r="C1062" s="5">
        <f t="shared" si="32"/>
        <v>8.9439999999999422</v>
      </c>
      <c r="D1062" s="5">
        <f>IF(Inddata!$C$35=0,0,IF(($D$30-C1062*(1/Inddata!$C$35))&lt;0,0,($D$30-C1062*(1/Inddata!$C$35))))</f>
        <v>0</v>
      </c>
      <c r="E1062" s="5">
        <v>0</v>
      </c>
      <c r="F1062" s="5">
        <f>IF(Inddata!$C$31*Inddata!$C$35+Inddata!$C$33&gt;'Beregninger scenarie 1'!C1062,0,F1061+$F$27)</f>
        <v>0.75573333333333448</v>
      </c>
      <c r="G1062" s="5">
        <f t="shared" si="33"/>
        <v>10.943999999999942</v>
      </c>
      <c r="H1062" s="5">
        <f>IF(D1062+E1062+F1062&gt;Inddata!$C$31,Inddata!$C$31,D1062+E1062+F1062)</f>
        <v>0.75573333333333448</v>
      </c>
      <c r="I1062" s="5">
        <f>Inddata!$C$34</f>
        <v>0</v>
      </c>
      <c r="J1062" s="5">
        <f>Inddata!$C$32+Inddata!$C$34</f>
        <v>4</v>
      </c>
      <c r="K1062" s="5"/>
    </row>
    <row r="1063" spans="1:11" x14ac:dyDescent="0.25">
      <c r="A1063">
        <v>1034</v>
      </c>
      <c r="C1063" s="5">
        <f t="shared" si="32"/>
        <v>8.9526666666666088</v>
      </c>
      <c r="D1063" s="5">
        <f>IF(Inddata!$C$35=0,0,IF(($D$30-C1063*(1/Inddata!$C$35))&lt;0,0,($D$30-C1063*(1/Inddata!$C$35))))</f>
        <v>0</v>
      </c>
      <c r="E1063" s="5">
        <v>0</v>
      </c>
      <c r="F1063" s="5">
        <f>IF(Inddata!$C$31*Inddata!$C$35+Inddata!$C$33&gt;'Beregninger scenarie 1'!C1063,0,F1062+$F$27)</f>
        <v>0.76266666666666783</v>
      </c>
      <c r="G1063" s="5">
        <f t="shared" si="33"/>
        <v>10.952666666666609</v>
      </c>
      <c r="H1063" s="5">
        <f>IF(D1063+E1063+F1063&gt;Inddata!$C$31,Inddata!$C$31,D1063+E1063+F1063)</f>
        <v>0.76266666666666783</v>
      </c>
      <c r="I1063" s="5">
        <f>Inddata!$C$34</f>
        <v>0</v>
      </c>
      <c r="J1063" s="5">
        <f>Inddata!$C$32+Inddata!$C$34</f>
        <v>4</v>
      </c>
      <c r="K1063" s="5"/>
    </row>
    <row r="1064" spans="1:11" x14ac:dyDescent="0.25">
      <c r="A1064">
        <v>1035</v>
      </c>
      <c r="C1064" s="5">
        <f t="shared" si="32"/>
        <v>8.9613333333332754</v>
      </c>
      <c r="D1064" s="5">
        <f>IF(Inddata!$C$35=0,0,IF(($D$30-C1064*(1/Inddata!$C$35))&lt;0,0,($D$30-C1064*(1/Inddata!$C$35))))</f>
        <v>0</v>
      </c>
      <c r="E1064" s="5">
        <v>0</v>
      </c>
      <c r="F1064" s="5">
        <f>IF(Inddata!$C$31*Inddata!$C$35+Inddata!$C$33&gt;'Beregninger scenarie 1'!C1064,0,F1063+$F$27)</f>
        <v>0.76960000000000117</v>
      </c>
      <c r="G1064" s="5">
        <f t="shared" si="33"/>
        <v>10.961333333333275</v>
      </c>
      <c r="H1064" s="5">
        <f>IF(D1064+E1064+F1064&gt;Inddata!$C$31,Inddata!$C$31,D1064+E1064+F1064)</f>
        <v>0.76960000000000117</v>
      </c>
      <c r="I1064" s="5">
        <f>Inddata!$C$34</f>
        <v>0</v>
      </c>
      <c r="J1064" s="5">
        <f>Inddata!$C$32+Inddata!$C$34</f>
        <v>4</v>
      </c>
      <c r="K1064" s="5"/>
    </row>
    <row r="1065" spans="1:11" x14ac:dyDescent="0.25">
      <c r="A1065">
        <v>1036</v>
      </c>
      <c r="C1065" s="5">
        <f t="shared" si="32"/>
        <v>8.969999999999942</v>
      </c>
      <c r="D1065" s="5">
        <f>IF(Inddata!$C$35=0,0,IF(($D$30-C1065*(1/Inddata!$C$35))&lt;0,0,($D$30-C1065*(1/Inddata!$C$35))))</f>
        <v>0</v>
      </c>
      <c r="E1065" s="5">
        <v>0</v>
      </c>
      <c r="F1065" s="5">
        <f>IF(Inddata!$C$31*Inddata!$C$35+Inddata!$C$33&gt;'Beregninger scenarie 1'!C1065,0,F1064+$F$27)</f>
        <v>0.77653333333333452</v>
      </c>
      <c r="G1065" s="5">
        <f t="shared" si="33"/>
        <v>10.969999999999942</v>
      </c>
      <c r="H1065" s="5">
        <f>IF(D1065+E1065+F1065&gt;Inddata!$C$31,Inddata!$C$31,D1065+E1065+F1065)</f>
        <v>0.77653333333333452</v>
      </c>
      <c r="I1065" s="5">
        <f>Inddata!$C$34</f>
        <v>0</v>
      </c>
      <c r="J1065" s="5">
        <f>Inddata!$C$32+Inddata!$C$34</f>
        <v>4</v>
      </c>
      <c r="K1065" s="5"/>
    </row>
    <row r="1066" spans="1:11" x14ac:dyDescent="0.25">
      <c r="A1066">
        <v>1037</v>
      </c>
      <c r="C1066" s="5">
        <f t="shared" si="32"/>
        <v>8.9786666666666086</v>
      </c>
      <c r="D1066" s="5">
        <f>IF(Inddata!$C$35=0,0,IF(($D$30-C1066*(1/Inddata!$C$35))&lt;0,0,($D$30-C1066*(1/Inddata!$C$35))))</f>
        <v>0</v>
      </c>
      <c r="E1066" s="5">
        <v>0</v>
      </c>
      <c r="F1066" s="5">
        <f>IF(Inddata!$C$31*Inddata!$C$35+Inddata!$C$33&gt;'Beregninger scenarie 1'!C1066,0,F1065+$F$27)</f>
        <v>0.78346666666666787</v>
      </c>
      <c r="G1066" s="5">
        <f t="shared" si="33"/>
        <v>10.978666666666609</v>
      </c>
      <c r="H1066" s="5">
        <f>IF(D1066+E1066+F1066&gt;Inddata!$C$31,Inddata!$C$31,D1066+E1066+F1066)</f>
        <v>0.78346666666666787</v>
      </c>
      <c r="I1066" s="5">
        <f>Inddata!$C$34</f>
        <v>0</v>
      </c>
      <c r="J1066" s="5">
        <f>Inddata!$C$32+Inddata!$C$34</f>
        <v>4</v>
      </c>
      <c r="K1066" s="5"/>
    </row>
    <row r="1067" spans="1:11" x14ac:dyDescent="0.25">
      <c r="A1067">
        <v>1038</v>
      </c>
      <c r="C1067" s="5">
        <f t="shared" si="32"/>
        <v>8.9873333333332752</v>
      </c>
      <c r="D1067" s="5">
        <f>IF(Inddata!$C$35=0,0,IF(($D$30-C1067*(1/Inddata!$C$35))&lt;0,0,($D$30-C1067*(1/Inddata!$C$35))))</f>
        <v>0</v>
      </c>
      <c r="E1067" s="5">
        <v>0</v>
      </c>
      <c r="F1067" s="5">
        <f>IF(Inddata!$C$31*Inddata!$C$35+Inddata!$C$33&gt;'Beregninger scenarie 1'!C1067,0,F1066+$F$27)</f>
        <v>0.79040000000000121</v>
      </c>
      <c r="G1067" s="5">
        <f t="shared" si="33"/>
        <v>10.987333333333275</v>
      </c>
      <c r="H1067" s="5">
        <f>IF(D1067+E1067+F1067&gt;Inddata!$C$31,Inddata!$C$31,D1067+E1067+F1067)</f>
        <v>0.79040000000000121</v>
      </c>
      <c r="I1067" s="5">
        <f>Inddata!$C$34</f>
        <v>0</v>
      </c>
      <c r="J1067" s="5">
        <f>Inddata!$C$32+Inddata!$C$34</f>
        <v>4</v>
      </c>
      <c r="K1067" s="5"/>
    </row>
    <row r="1068" spans="1:11" x14ac:dyDescent="0.25">
      <c r="A1068">
        <v>1039</v>
      </c>
      <c r="C1068" s="5">
        <f t="shared" si="32"/>
        <v>8.9959999999999418</v>
      </c>
      <c r="D1068" s="5">
        <f>IF(Inddata!$C$35=0,0,IF(($D$30-C1068*(1/Inddata!$C$35))&lt;0,0,($D$30-C1068*(1/Inddata!$C$35))))</f>
        <v>0</v>
      </c>
      <c r="E1068" s="5">
        <v>0</v>
      </c>
      <c r="F1068" s="5">
        <f>IF(Inddata!$C$31*Inddata!$C$35+Inddata!$C$33&gt;'Beregninger scenarie 1'!C1068,0,F1067+$F$27)</f>
        <v>0.79733333333333456</v>
      </c>
      <c r="G1068" s="5">
        <f t="shared" si="33"/>
        <v>10.995999999999942</v>
      </c>
      <c r="H1068" s="5">
        <f>IF(D1068+E1068+F1068&gt;Inddata!$C$31,Inddata!$C$31,D1068+E1068+F1068)</f>
        <v>0.79733333333333456</v>
      </c>
      <c r="I1068" s="5">
        <f>Inddata!$C$34</f>
        <v>0</v>
      </c>
      <c r="J1068" s="5">
        <f>Inddata!$C$32+Inddata!$C$34</f>
        <v>4</v>
      </c>
      <c r="K1068" s="5"/>
    </row>
    <row r="1069" spans="1:11" x14ac:dyDescent="0.25">
      <c r="A1069">
        <v>1040</v>
      </c>
      <c r="C1069" s="5">
        <f t="shared" si="32"/>
        <v>9.0046666666666084</v>
      </c>
      <c r="D1069" s="5">
        <f>IF(Inddata!$C$35=0,0,IF(($D$30-C1069*(1/Inddata!$C$35))&lt;0,0,($D$30-C1069*(1/Inddata!$C$35))))</f>
        <v>0</v>
      </c>
      <c r="E1069" s="5">
        <v>0</v>
      </c>
      <c r="F1069" s="5">
        <f>IF(Inddata!$C$31*Inddata!$C$35+Inddata!$C$33&gt;'Beregninger scenarie 1'!C1069,0,F1068+$F$27)</f>
        <v>0.80426666666666791</v>
      </c>
      <c r="G1069" s="5">
        <f t="shared" si="33"/>
        <v>11.004666666666608</v>
      </c>
      <c r="H1069" s="5">
        <f>IF(D1069+E1069+F1069&gt;Inddata!$C$31,Inddata!$C$31,D1069+E1069+F1069)</f>
        <v>0.80426666666666791</v>
      </c>
      <c r="I1069" s="5">
        <f>Inddata!$C$34</f>
        <v>0</v>
      </c>
      <c r="J1069" s="5">
        <f>Inddata!$C$32+Inddata!$C$34</f>
        <v>4</v>
      </c>
      <c r="K1069" s="5"/>
    </row>
    <row r="1070" spans="1:11" x14ac:dyDescent="0.25">
      <c r="A1070">
        <v>1041</v>
      </c>
      <c r="C1070" s="5">
        <f t="shared" si="32"/>
        <v>9.013333333333275</v>
      </c>
      <c r="D1070" s="5">
        <f>IF(Inddata!$C$35=0,0,IF(($D$30-C1070*(1/Inddata!$C$35))&lt;0,0,($D$30-C1070*(1/Inddata!$C$35))))</f>
        <v>0</v>
      </c>
      <c r="E1070" s="5">
        <v>0</v>
      </c>
      <c r="F1070" s="5">
        <f>IF(Inddata!$C$31*Inddata!$C$35+Inddata!$C$33&gt;'Beregninger scenarie 1'!C1070,0,F1069+$F$27)</f>
        <v>0.81120000000000125</v>
      </c>
      <c r="G1070" s="5">
        <f t="shared" si="33"/>
        <v>11.013333333333275</v>
      </c>
      <c r="H1070" s="5">
        <f>IF(D1070+E1070+F1070&gt;Inddata!$C$31,Inddata!$C$31,D1070+E1070+F1070)</f>
        <v>0.81120000000000125</v>
      </c>
      <c r="I1070" s="5">
        <f>Inddata!$C$34</f>
        <v>0</v>
      </c>
      <c r="J1070" s="5">
        <f>Inddata!$C$32+Inddata!$C$34</f>
        <v>4</v>
      </c>
      <c r="K1070" s="5"/>
    </row>
    <row r="1071" spans="1:11" x14ac:dyDescent="0.25">
      <c r="A1071">
        <v>1042</v>
      </c>
      <c r="C1071" s="5">
        <f t="shared" si="32"/>
        <v>9.0219999999999416</v>
      </c>
      <c r="D1071" s="5">
        <f>IF(Inddata!$C$35=0,0,IF(($D$30-C1071*(1/Inddata!$C$35))&lt;0,0,($D$30-C1071*(1/Inddata!$C$35))))</f>
        <v>0</v>
      </c>
      <c r="E1071" s="5">
        <v>0</v>
      </c>
      <c r="F1071" s="5">
        <f>IF(Inddata!$C$31*Inddata!$C$35+Inddata!$C$33&gt;'Beregninger scenarie 1'!C1071,0,F1070+$F$27)</f>
        <v>0.8181333333333346</v>
      </c>
      <c r="G1071" s="5">
        <f t="shared" si="33"/>
        <v>11.021999999999942</v>
      </c>
      <c r="H1071" s="5">
        <f>IF(D1071+E1071+F1071&gt;Inddata!$C$31,Inddata!$C$31,D1071+E1071+F1071)</f>
        <v>0.8181333333333346</v>
      </c>
      <c r="I1071" s="5">
        <f>Inddata!$C$34</f>
        <v>0</v>
      </c>
      <c r="J1071" s="5">
        <f>Inddata!$C$32+Inddata!$C$34</f>
        <v>4</v>
      </c>
      <c r="K1071" s="5"/>
    </row>
    <row r="1072" spans="1:11" x14ac:dyDescent="0.25">
      <c r="A1072">
        <v>1043</v>
      </c>
      <c r="C1072" s="5">
        <f t="shared" si="32"/>
        <v>9.0306666666666082</v>
      </c>
      <c r="D1072" s="5">
        <f>IF(Inddata!$C$35=0,0,IF(($D$30-C1072*(1/Inddata!$C$35))&lt;0,0,($D$30-C1072*(1/Inddata!$C$35))))</f>
        <v>0</v>
      </c>
      <c r="E1072" s="5">
        <v>0</v>
      </c>
      <c r="F1072" s="5">
        <f>IF(Inddata!$C$31*Inddata!$C$35+Inddata!$C$33&gt;'Beregninger scenarie 1'!C1072,0,F1071+$F$27)</f>
        <v>0.82506666666666795</v>
      </c>
      <c r="G1072" s="5">
        <f t="shared" si="33"/>
        <v>11.030666666666608</v>
      </c>
      <c r="H1072" s="5">
        <f>IF(D1072+E1072+F1072&gt;Inddata!$C$31,Inddata!$C$31,D1072+E1072+F1072)</f>
        <v>0.82506666666666795</v>
      </c>
      <c r="I1072" s="5">
        <f>Inddata!$C$34</f>
        <v>0</v>
      </c>
      <c r="J1072" s="5">
        <f>Inddata!$C$32+Inddata!$C$34</f>
        <v>4</v>
      </c>
      <c r="K1072" s="5"/>
    </row>
    <row r="1073" spans="1:11" x14ac:dyDescent="0.25">
      <c r="A1073">
        <v>1044</v>
      </c>
      <c r="C1073" s="5">
        <f t="shared" si="32"/>
        <v>9.0393333333332748</v>
      </c>
      <c r="D1073" s="5">
        <f>IF(Inddata!$C$35=0,0,IF(($D$30-C1073*(1/Inddata!$C$35))&lt;0,0,($D$30-C1073*(1/Inddata!$C$35))))</f>
        <v>0</v>
      </c>
      <c r="E1073" s="5">
        <v>0</v>
      </c>
      <c r="F1073" s="5">
        <f>IF(Inddata!$C$31*Inddata!$C$35+Inddata!$C$33&gt;'Beregninger scenarie 1'!C1073,0,F1072+$F$27)</f>
        <v>0.83200000000000129</v>
      </c>
      <c r="G1073" s="5">
        <f t="shared" si="33"/>
        <v>11.039333333333275</v>
      </c>
      <c r="H1073" s="5">
        <f>IF(D1073+E1073+F1073&gt;Inddata!$C$31,Inddata!$C$31,D1073+E1073+F1073)</f>
        <v>0.83200000000000129</v>
      </c>
      <c r="I1073" s="5">
        <f>Inddata!$C$34</f>
        <v>0</v>
      </c>
      <c r="J1073" s="5">
        <f>Inddata!$C$32+Inddata!$C$34</f>
        <v>4</v>
      </c>
      <c r="K1073" s="5"/>
    </row>
    <row r="1074" spans="1:11" x14ac:dyDescent="0.25">
      <c r="A1074">
        <v>1045</v>
      </c>
      <c r="C1074" s="5">
        <f t="shared" si="32"/>
        <v>9.0479999999999414</v>
      </c>
      <c r="D1074" s="5">
        <f>IF(Inddata!$C$35=0,0,IF(($D$30-C1074*(1/Inddata!$C$35))&lt;0,0,($D$30-C1074*(1/Inddata!$C$35))))</f>
        <v>0</v>
      </c>
      <c r="E1074" s="5">
        <v>0</v>
      </c>
      <c r="F1074" s="5">
        <f>IF(Inddata!$C$31*Inddata!$C$35+Inddata!$C$33&gt;'Beregninger scenarie 1'!C1074,0,F1073+$F$27)</f>
        <v>0.83893333333333464</v>
      </c>
      <c r="G1074" s="5">
        <f t="shared" si="33"/>
        <v>11.047999999999941</v>
      </c>
      <c r="H1074" s="5">
        <f>IF(D1074+E1074+F1074&gt;Inddata!$C$31,Inddata!$C$31,D1074+E1074+F1074)</f>
        <v>0.83893333333333464</v>
      </c>
      <c r="I1074" s="5">
        <f>Inddata!$C$34</f>
        <v>0</v>
      </c>
      <c r="J1074" s="5">
        <f>Inddata!$C$32+Inddata!$C$34</f>
        <v>4</v>
      </c>
      <c r="K1074" s="5"/>
    </row>
    <row r="1075" spans="1:11" x14ac:dyDescent="0.25">
      <c r="A1075">
        <v>1046</v>
      </c>
      <c r="C1075" s="5">
        <f t="shared" si="32"/>
        <v>9.056666666666608</v>
      </c>
      <c r="D1075" s="5">
        <f>IF(Inddata!$C$35=0,0,IF(($D$30-C1075*(1/Inddata!$C$35))&lt;0,0,($D$30-C1075*(1/Inddata!$C$35))))</f>
        <v>0</v>
      </c>
      <c r="E1075" s="5">
        <v>0</v>
      </c>
      <c r="F1075" s="5">
        <f>IF(Inddata!$C$31*Inddata!$C$35+Inddata!$C$33&gt;'Beregninger scenarie 1'!C1075,0,F1074+$F$27)</f>
        <v>0.84586666666666799</v>
      </c>
      <c r="G1075" s="5">
        <f t="shared" si="33"/>
        <v>11.056666666666608</v>
      </c>
      <c r="H1075" s="5">
        <f>IF(D1075+E1075+F1075&gt;Inddata!$C$31,Inddata!$C$31,D1075+E1075+F1075)</f>
        <v>0.84586666666666799</v>
      </c>
      <c r="I1075" s="5">
        <f>Inddata!$C$34</f>
        <v>0</v>
      </c>
      <c r="J1075" s="5">
        <f>Inddata!$C$32+Inddata!$C$34</f>
        <v>4</v>
      </c>
      <c r="K1075" s="5"/>
    </row>
    <row r="1076" spans="1:11" x14ac:dyDescent="0.25">
      <c r="A1076">
        <v>1047</v>
      </c>
      <c r="C1076" s="5">
        <f t="shared" si="32"/>
        <v>9.0653333333332746</v>
      </c>
      <c r="D1076" s="5">
        <f>IF(Inddata!$C$35=0,0,IF(($D$30-C1076*(1/Inddata!$C$35))&lt;0,0,($D$30-C1076*(1/Inddata!$C$35))))</f>
        <v>0</v>
      </c>
      <c r="E1076" s="5">
        <v>0</v>
      </c>
      <c r="F1076" s="5">
        <f>IF(Inddata!$C$31*Inddata!$C$35+Inddata!$C$33&gt;'Beregninger scenarie 1'!C1076,0,F1075+$F$27)</f>
        <v>0.85280000000000133</v>
      </c>
      <c r="G1076" s="5">
        <f t="shared" si="33"/>
        <v>11.065333333333275</v>
      </c>
      <c r="H1076" s="5">
        <f>IF(D1076+E1076+F1076&gt;Inddata!$C$31,Inddata!$C$31,D1076+E1076+F1076)</f>
        <v>0.85280000000000133</v>
      </c>
      <c r="I1076" s="5">
        <f>Inddata!$C$34</f>
        <v>0</v>
      </c>
      <c r="J1076" s="5">
        <f>Inddata!$C$32+Inddata!$C$34</f>
        <v>4</v>
      </c>
      <c r="K1076" s="5"/>
    </row>
    <row r="1077" spans="1:11" x14ac:dyDescent="0.25">
      <c r="A1077">
        <v>1048</v>
      </c>
      <c r="C1077" s="5">
        <f t="shared" ref="C1077:C1140" si="34">C1076+$C$27</f>
        <v>9.0739999999999412</v>
      </c>
      <c r="D1077" s="5">
        <f>IF(Inddata!$C$35=0,0,IF(($D$30-C1077*(1/Inddata!$C$35))&lt;0,0,($D$30-C1077*(1/Inddata!$C$35))))</f>
        <v>0</v>
      </c>
      <c r="E1077" s="5">
        <v>0</v>
      </c>
      <c r="F1077" s="5">
        <f>IF(Inddata!$C$31*Inddata!$C$35+Inddata!$C$33&gt;'Beregninger scenarie 1'!C1077,0,F1076+$F$27)</f>
        <v>0.85973333333333468</v>
      </c>
      <c r="G1077" s="5">
        <f t="shared" si="33"/>
        <v>11.073999999999941</v>
      </c>
      <c r="H1077" s="5">
        <f>IF(D1077+E1077+F1077&gt;Inddata!$C$31,Inddata!$C$31,D1077+E1077+F1077)</f>
        <v>0.85973333333333468</v>
      </c>
      <c r="I1077" s="5">
        <f>Inddata!$C$34</f>
        <v>0</v>
      </c>
      <c r="J1077" s="5">
        <f>Inddata!$C$32+Inddata!$C$34</f>
        <v>4</v>
      </c>
      <c r="K1077" s="5"/>
    </row>
    <row r="1078" spans="1:11" x14ac:dyDescent="0.25">
      <c r="A1078">
        <v>1049</v>
      </c>
      <c r="C1078" s="5">
        <f t="shared" si="34"/>
        <v>9.0826666666666078</v>
      </c>
      <c r="D1078" s="5">
        <f>IF(Inddata!$C$35=0,0,IF(($D$30-C1078*(1/Inddata!$C$35))&lt;0,0,($D$30-C1078*(1/Inddata!$C$35))))</f>
        <v>0</v>
      </c>
      <c r="E1078" s="5">
        <v>0</v>
      </c>
      <c r="F1078" s="5">
        <f>IF(Inddata!$C$31*Inddata!$C$35+Inddata!$C$33&gt;'Beregninger scenarie 1'!C1078,0,F1077+$F$27)</f>
        <v>0.86666666666666803</v>
      </c>
      <c r="G1078" s="5">
        <f t="shared" si="33"/>
        <v>11.082666666666608</v>
      </c>
      <c r="H1078" s="5">
        <f>IF(D1078+E1078+F1078&gt;Inddata!$C$31,Inddata!$C$31,D1078+E1078+F1078)</f>
        <v>0.86666666666666803</v>
      </c>
      <c r="I1078" s="5">
        <f>Inddata!$C$34</f>
        <v>0</v>
      </c>
      <c r="J1078" s="5">
        <f>Inddata!$C$32+Inddata!$C$34</f>
        <v>4</v>
      </c>
      <c r="K1078" s="5"/>
    </row>
    <row r="1079" spans="1:11" x14ac:dyDescent="0.25">
      <c r="A1079">
        <v>1050</v>
      </c>
      <c r="C1079" s="5">
        <f t="shared" si="34"/>
        <v>9.0913333333332744</v>
      </c>
      <c r="D1079" s="5">
        <f>IF(Inddata!$C$35=0,0,IF(($D$30-C1079*(1/Inddata!$C$35))&lt;0,0,($D$30-C1079*(1/Inddata!$C$35))))</f>
        <v>0</v>
      </c>
      <c r="E1079" s="5">
        <v>0</v>
      </c>
      <c r="F1079" s="5">
        <f>IF(Inddata!$C$31*Inddata!$C$35+Inddata!$C$33&gt;'Beregninger scenarie 1'!C1079,0,F1078+$F$27)</f>
        <v>0.87360000000000138</v>
      </c>
      <c r="G1079" s="5">
        <f t="shared" si="33"/>
        <v>11.091333333333274</v>
      </c>
      <c r="H1079" s="5">
        <f>IF(D1079+E1079+F1079&gt;Inddata!$C$31,Inddata!$C$31,D1079+E1079+F1079)</f>
        <v>0.87360000000000138</v>
      </c>
      <c r="I1079" s="5">
        <f>Inddata!$C$34</f>
        <v>0</v>
      </c>
      <c r="J1079" s="5">
        <f>Inddata!$C$32+Inddata!$C$34</f>
        <v>4</v>
      </c>
      <c r="K1079" s="5"/>
    </row>
    <row r="1080" spans="1:11" x14ac:dyDescent="0.25">
      <c r="A1080">
        <v>1051</v>
      </c>
      <c r="C1080" s="5">
        <f t="shared" si="34"/>
        <v>9.099999999999941</v>
      </c>
      <c r="D1080" s="5">
        <f>IF(Inddata!$C$35=0,0,IF(($D$30-C1080*(1/Inddata!$C$35))&lt;0,0,($D$30-C1080*(1/Inddata!$C$35))))</f>
        <v>0</v>
      </c>
      <c r="E1080" s="5">
        <v>0</v>
      </c>
      <c r="F1080" s="5">
        <f>IF(Inddata!$C$31*Inddata!$C$35+Inddata!$C$33&gt;'Beregninger scenarie 1'!C1080,0,F1079+$F$27)</f>
        <v>0.88053333333333472</v>
      </c>
      <c r="G1080" s="5">
        <f t="shared" si="33"/>
        <v>11.099999999999941</v>
      </c>
      <c r="H1080" s="5">
        <f>IF(D1080+E1080+F1080&gt;Inddata!$C$31,Inddata!$C$31,D1080+E1080+F1080)</f>
        <v>0.88053333333333472</v>
      </c>
      <c r="I1080" s="5">
        <f>Inddata!$C$34</f>
        <v>0</v>
      </c>
      <c r="J1080" s="5">
        <f>Inddata!$C$32+Inddata!$C$34</f>
        <v>4</v>
      </c>
      <c r="K1080" s="5"/>
    </row>
    <row r="1081" spans="1:11" x14ac:dyDescent="0.25">
      <c r="A1081">
        <v>1052</v>
      </c>
      <c r="C1081" s="5">
        <f t="shared" si="34"/>
        <v>9.1086666666666076</v>
      </c>
      <c r="D1081" s="5">
        <f>IF(Inddata!$C$35=0,0,IF(($D$30-C1081*(1/Inddata!$C$35))&lt;0,0,($D$30-C1081*(1/Inddata!$C$35))))</f>
        <v>0</v>
      </c>
      <c r="E1081" s="5">
        <v>0</v>
      </c>
      <c r="F1081" s="5">
        <f>IF(Inddata!$C$31*Inddata!$C$35+Inddata!$C$33&gt;'Beregninger scenarie 1'!C1081,0,F1080+$F$27)</f>
        <v>0.88746666666666807</v>
      </c>
      <c r="G1081" s="5">
        <f t="shared" si="33"/>
        <v>11.108666666666608</v>
      </c>
      <c r="H1081" s="5">
        <f>IF(D1081+E1081+F1081&gt;Inddata!$C$31,Inddata!$C$31,D1081+E1081+F1081)</f>
        <v>0.88746666666666807</v>
      </c>
      <c r="I1081" s="5">
        <f>Inddata!$C$34</f>
        <v>0</v>
      </c>
      <c r="J1081" s="5">
        <f>Inddata!$C$32+Inddata!$C$34</f>
        <v>4</v>
      </c>
      <c r="K1081" s="5"/>
    </row>
    <row r="1082" spans="1:11" x14ac:dyDescent="0.25">
      <c r="A1082">
        <v>1053</v>
      </c>
      <c r="C1082" s="5">
        <f t="shared" si="34"/>
        <v>9.1173333333332742</v>
      </c>
      <c r="D1082" s="5">
        <f>IF(Inddata!$C$35=0,0,IF(($D$30-C1082*(1/Inddata!$C$35))&lt;0,0,($D$30-C1082*(1/Inddata!$C$35))))</f>
        <v>0</v>
      </c>
      <c r="E1082" s="5">
        <v>0</v>
      </c>
      <c r="F1082" s="5">
        <f>IF(Inddata!$C$31*Inddata!$C$35+Inddata!$C$33&gt;'Beregninger scenarie 1'!C1082,0,F1081+$F$27)</f>
        <v>0.89440000000000142</v>
      </c>
      <c r="G1082" s="5">
        <f t="shared" si="33"/>
        <v>11.117333333333274</v>
      </c>
      <c r="H1082" s="5">
        <f>IF(D1082+E1082+F1082&gt;Inddata!$C$31,Inddata!$C$31,D1082+E1082+F1082)</f>
        <v>0.89440000000000142</v>
      </c>
      <c r="I1082" s="5">
        <f>Inddata!$C$34</f>
        <v>0</v>
      </c>
      <c r="J1082" s="5">
        <f>Inddata!$C$32+Inddata!$C$34</f>
        <v>4</v>
      </c>
      <c r="K1082" s="5"/>
    </row>
    <row r="1083" spans="1:11" x14ac:dyDescent="0.25">
      <c r="A1083">
        <v>1054</v>
      </c>
      <c r="C1083" s="5">
        <f t="shared" si="34"/>
        <v>9.1259999999999408</v>
      </c>
      <c r="D1083" s="5">
        <f>IF(Inddata!$C$35=0,0,IF(($D$30-C1083*(1/Inddata!$C$35))&lt;0,0,($D$30-C1083*(1/Inddata!$C$35))))</f>
        <v>0</v>
      </c>
      <c r="E1083" s="5">
        <v>0</v>
      </c>
      <c r="F1083" s="5">
        <f>IF(Inddata!$C$31*Inddata!$C$35+Inddata!$C$33&gt;'Beregninger scenarie 1'!C1083,0,F1082+$F$27)</f>
        <v>0.90133333333333476</v>
      </c>
      <c r="G1083" s="5">
        <f t="shared" si="33"/>
        <v>11.125999999999941</v>
      </c>
      <c r="H1083" s="5">
        <f>IF(D1083+E1083+F1083&gt;Inddata!$C$31,Inddata!$C$31,D1083+E1083+F1083)</f>
        <v>0.90133333333333476</v>
      </c>
      <c r="I1083" s="5">
        <f>Inddata!$C$34</f>
        <v>0</v>
      </c>
      <c r="J1083" s="5">
        <f>Inddata!$C$32+Inddata!$C$34</f>
        <v>4</v>
      </c>
      <c r="K1083" s="5"/>
    </row>
    <row r="1084" spans="1:11" x14ac:dyDescent="0.25">
      <c r="A1084">
        <v>1055</v>
      </c>
      <c r="C1084" s="5">
        <f t="shared" si="34"/>
        <v>9.1346666666666074</v>
      </c>
      <c r="D1084" s="5">
        <f>IF(Inddata!$C$35=0,0,IF(($D$30-C1084*(1/Inddata!$C$35))&lt;0,0,($D$30-C1084*(1/Inddata!$C$35))))</f>
        <v>0</v>
      </c>
      <c r="E1084" s="5">
        <v>0</v>
      </c>
      <c r="F1084" s="5">
        <f>IF(Inddata!$C$31*Inddata!$C$35+Inddata!$C$33&gt;'Beregninger scenarie 1'!C1084,0,F1083+$F$27)</f>
        <v>0.90826666666666811</v>
      </c>
      <c r="G1084" s="5">
        <f t="shared" si="33"/>
        <v>11.134666666666607</v>
      </c>
      <c r="H1084" s="5">
        <f>IF(D1084+E1084+F1084&gt;Inddata!$C$31,Inddata!$C$31,D1084+E1084+F1084)</f>
        <v>0.90826666666666811</v>
      </c>
      <c r="I1084" s="5">
        <f>Inddata!$C$34</f>
        <v>0</v>
      </c>
      <c r="J1084" s="5">
        <f>Inddata!$C$32+Inddata!$C$34</f>
        <v>4</v>
      </c>
      <c r="K1084" s="5"/>
    </row>
    <row r="1085" spans="1:11" x14ac:dyDescent="0.25">
      <c r="A1085">
        <v>1056</v>
      </c>
      <c r="C1085" s="5">
        <f t="shared" si="34"/>
        <v>9.143333333333274</v>
      </c>
      <c r="D1085" s="5">
        <f>IF(Inddata!$C$35=0,0,IF(($D$30-C1085*(1/Inddata!$C$35))&lt;0,0,($D$30-C1085*(1/Inddata!$C$35))))</f>
        <v>0</v>
      </c>
      <c r="E1085" s="5">
        <v>0</v>
      </c>
      <c r="F1085" s="5">
        <f>IF(Inddata!$C$31*Inddata!$C$35+Inddata!$C$33&gt;'Beregninger scenarie 1'!C1085,0,F1084+$F$27)</f>
        <v>0.91520000000000146</v>
      </c>
      <c r="G1085" s="5">
        <f t="shared" si="33"/>
        <v>11.143333333333274</v>
      </c>
      <c r="H1085" s="5">
        <f>IF(D1085+E1085+F1085&gt;Inddata!$C$31,Inddata!$C$31,D1085+E1085+F1085)</f>
        <v>0.91520000000000146</v>
      </c>
      <c r="I1085" s="5">
        <f>Inddata!$C$34</f>
        <v>0</v>
      </c>
      <c r="J1085" s="5">
        <f>Inddata!$C$32+Inddata!$C$34</f>
        <v>4</v>
      </c>
      <c r="K1085" s="5"/>
    </row>
    <row r="1086" spans="1:11" x14ac:dyDescent="0.25">
      <c r="A1086">
        <v>1057</v>
      </c>
      <c r="C1086" s="5">
        <f t="shared" si="34"/>
        <v>9.1519999999999406</v>
      </c>
      <c r="D1086" s="5">
        <f>IF(Inddata!$C$35=0,0,IF(($D$30-C1086*(1/Inddata!$C$35))&lt;0,0,($D$30-C1086*(1/Inddata!$C$35))))</f>
        <v>0</v>
      </c>
      <c r="E1086" s="5">
        <v>0</v>
      </c>
      <c r="F1086" s="5">
        <f>IF(Inddata!$C$31*Inddata!$C$35+Inddata!$C$33&gt;'Beregninger scenarie 1'!C1086,0,F1085+$F$27)</f>
        <v>0.9221333333333348</v>
      </c>
      <c r="G1086" s="5">
        <f t="shared" si="33"/>
        <v>11.151999999999941</v>
      </c>
      <c r="H1086" s="5">
        <f>IF(D1086+E1086+F1086&gt;Inddata!$C$31,Inddata!$C$31,D1086+E1086+F1086)</f>
        <v>0.9221333333333348</v>
      </c>
      <c r="I1086" s="5">
        <f>Inddata!$C$34</f>
        <v>0</v>
      </c>
      <c r="J1086" s="5">
        <f>Inddata!$C$32+Inddata!$C$34</f>
        <v>4</v>
      </c>
      <c r="K1086" s="5"/>
    </row>
    <row r="1087" spans="1:11" x14ac:dyDescent="0.25">
      <c r="A1087">
        <v>1058</v>
      </c>
      <c r="C1087" s="5">
        <f t="shared" si="34"/>
        <v>9.1606666666666072</v>
      </c>
      <c r="D1087" s="5">
        <f>IF(Inddata!$C$35=0,0,IF(($D$30-C1087*(1/Inddata!$C$35))&lt;0,0,($D$30-C1087*(1/Inddata!$C$35))))</f>
        <v>0</v>
      </c>
      <c r="E1087" s="5">
        <v>0</v>
      </c>
      <c r="F1087" s="5">
        <f>IF(Inddata!$C$31*Inddata!$C$35+Inddata!$C$33&gt;'Beregninger scenarie 1'!C1087,0,F1086+$F$27)</f>
        <v>0.92906666666666815</v>
      </c>
      <c r="G1087" s="5">
        <f t="shared" si="33"/>
        <v>11.160666666666607</v>
      </c>
      <c r="H1087" s="5">
        <f>IF(D1087+E1087+F1087&gt;Inddata!$C$31,Inddata!$C$31,D1087+E1087+F1087)</f>
        <v>0.92906666666666815</v>
      </c>
      <c r="I1087" s="5">
        <f>Inddata!$C$34</f>
        <v>0</v>
      </c>
      <c r="J1087" s="5">
        <f>Inddata!$C$32+Inddata!$C$34</f>
        <v>4</v>
      </c>
      <c r="K1087" s="5"/>
    </row>
    <row r="1088" spans="1:11" x14ac:dyDescent="0.25">
      <c r="A1088">
        <v>1059</v>
      </c>
      <c r="C1088" s="5">
        <f t="shared" si="34"/>
        <v>9.1693333333332738</v>
      </c>
      <c r="D1088" s="5">
        <f>IF(Inddata!$C$35=0,0,IF(($D$30-C1088*(1/Inddata!$C$35))&lt;0,0,($D$30-C1088*(1/Inddata!$C$35))))</f>
        <v>0</v>
      </c>
      <c r="E1088" s="5">
        <v>0</v>
      </c>
      <c r="F1088" s="5">
        <f>IF(Inddata!$C$31*Inddata!$C$35+Inddata!$C$33&gt;'Beregninger scenarie 1'!C1088,0,F1087+$F$27)</f>
        <v>0.9360000000000015</v>
      </c>
      <c r="G1088" s="5">
        <f t="shared" si="33"/>
        <v>11.169333333333274</v>
      </c>
      <c r="H1088" s="5">
        <f>IF(D1088+E1088+F1088&gt;Inddata!$C$31,Inddata!$C$31,D1088+E1088+F1088)</f>
        <v>0.9360000000000015</v>
      </c>
      <c r="I1088" s="5">
        <f>Inddata!$C$34</f>
        <v>0</v>
      </c>
      <c r="J1088" s="5">
        <f>Inddata!$C$32+Inddata!$C$34</f>
        <v>4</v>
      </c>
      <c r="K1088" s="5"/>
    </row>
    <row r="1089" spans="1:11" x14ac:dyDescent="0.25">
      <c r="A1089">
        <v>1060</v>
      </c>
      <c r="C1089" s="5">
        <f t="shared" si="34"/>
        <v>9.1779999999999404</v>
      </c>
      <c r="D1089" s="5">
        <f>IF(Inddata!$C$35=0,0,IF(($D$30-C1089*(1/Inddata!$C$35))&lt;0,0,($D$30-C1089*(1/Inddata!$C$35))))</f>
        <v>0</v>
      </c>
      <c r="E1089" s="5">
        <v>0</v>
      </c>
      <c r="F1089" s="5">
        <f>IF(Inddata!$C$31*Inddata!$C$35+Inddata!$C$33&gt;'Beregninger scenarie 1'!C1089,0,F1088+$F$27)</f>
        <v>0.94293333333333484</v>
      </c>
      <c r="G1089" s="5">
        <f t="shared" si="33"/>
        <v>11.17799999999994</v>
      </c>
      <c r="H1089" s="5">
        <f>IF(D1089+E1089+F1089&gt;Inddata!$C$31,Inddata!$C$31,D1089+E1089+F1089)</f>
        <v>0.94293333333333484</v>
      </c>
      <c r="I1089" s="5">
        <f>Inddata!$C$34</f>
        <v>0</v>
      </c>
      <c r="J1089" s="5">
        <f>Inddata!$C$32+Inddata!$C$34</f>
        <v>4</v>
      </c>
      <c r="K1089" s="5"/>
    </row>
    <row r="1090" spans="1:11" x14ac:dyDescent="0.25">
      <c r="A1090">
        <v>1061</v>
      </c>
      <c r="C1090" s="5">
        <f t="shared" si="34"/>
        <v>9.186666666666607</v>
      </c>
      <c r="D1090" s="5">
        <f>IF(Inddata!$C$35=0,0,IF(($D$30-C1090*(1/Inddata!$C$35))&lt;0,0,($D$30-C1090*(1/Inddata!$C$35))))</f>
        <v>0</v>
      </c>
      <c r="E1090" s="5">
        <v>0</v>
      </c>
      <c r="F1090" s="5">
        <f>IF(Inddata!$C$31*Inddata!$C$35+Inddata!$C$33&gt;'Beregninger scenarie 1'!C1090,0,F1089+$F$27)</f>
        <v>0.94986666666666819</v>
      </c>
      <c r="G1090" s="5">
        <f t="shared" si="33"/>
        <v>11.186666666666607</v>
      </c>
      <c r="H1090" s="5">
        <f>IF(D1090+E1090+F1090&gt;Inddata!$C$31,Inddata!$C$31,D1090+E1090+F1090)</f>
        <v>0.94986666666666819</v>
      </c>
      <c r="I1090" s="5">
        <f>Inddata!$C$34</f>
        <v>0</v>
      </c>
      <c r="J1090" s="5">
        <f>Inddata!$C$32+Inddata!$C$34</f>
        <v>4</v>
      </c>
      <c r="K1090" s="5"/>
    </row>
    <row r="1091" spans="1:11" x14ac:dyDescent="0.25">
      <c r="A1091">
        <v>1062</v>
      </c>
      <c r="C1091" s="5">
        <f t="shared" si="34"/>
        <v>9.1953333333332736</v>
      </c>
      <c r="D1091" s="5">
        <f>IF(Inddata!$C$35=0,0,IF(($D$30-C1091*(1/Inddata!$C$35))&lt;0,0,($D$30-C1091*(1/Inddata!$C$35))))</f>
        <v>0</v>
      </c>
      <c r="E1091" s="5">
        <v>0</v>
      </c>
      <c r="F1091" s="5">
        <f>IF(Inddata!$C$31*Inddata!$C$35+Inddata!$C$33&gt;'Beregninger scenarie 1'!C1091,0,F1090+$F$27)</f>
        <v>0.95680000000000154</v>
      </c>
      <c r="G1091" s="5">
        <f t="shared" si="33"/>
        <v>11.195333333333274</v>
      </c>
      <c r="H1091" s="5">
        <f>IF(D1091+E1091+F1091&gt;Inddata!$C$31,Inddata!$C$31,D1091+E1091+F1091)</f>
        <v>0.95680000000000154</v>
      </c>
      <c r="I1091" s="5">
        <f>Inddata!$C$34</f>
        <v>0</v>
      </c>
      <c r="J1091" s="5">
        <f>Inddata!$C$32+Inddata!$C$34</f>
        <v>4</v>
      </c>
      <c r="K1091" s="5"/>
    </row>
    <row r="1092" spans="1:11" x14ac:dyDescent="0.25">
      <c r="A1092">
        <v>1063</v>
      </c>
      <c r="C1092" s="5">
        <f t="shared" si="34"/>
        <v>9.2039999999999402</v>
      </c>
      <c r="D1092" s="5">
        <f>IF(Inddata!$C$35=0,0,IF(($D$30-C1092*(1/Inddata!$C$35))&lt;0,0,($D$30-C1092*(1/Inddata!$C$35))))</f>
        <v>0</v>
      </c>
      <c r="E1092" s="5">
        <v>0</v>
      </c>
      <c r="F1092" s="5">
        <f>IF(Inddata!$C$31*Inddata!$C$35+Inddata!$C$33&gt;'Beregninger scenarie 1'!C1092,0,F1091+$F$27)</f>
        <v>0.96373333333333489</v>
      </c>
      <c r="G1092" s="5">
        <f t="shared" si="33"/>
        <v>11.20399999999994</v>
      </c>
      <c r="H1092" s="5">
        <f>IF(D1092+E1092+F1092&gt;Inddata!$C$31,Inddata!$C$31,D1092+E1092+F1092)</f>
        <v>0.96373333333333489</v>
      </c>
      <c r="I1092" s="5">
        <f>Inddata!$C$34</f>
        <v>0</v>
      </c>
      <c r="J1092" s="5">
        <f>Inddata!$C$32+Inddata!$C$34</f>
        <v>4</v>
      </c>
      <c r="K1092" s="5"/>
    </row>
    <row r="1093" spans="1:11" x14ac:dyDescent="0.25">
      <c r="A1093">
        <v>1064</v>
      </c>
      <c r="C1093" s="5">
        <f t="shared" si="34"/>
        <v>9.2126666666666068</v>
      </c>
      <c r="D1093" s="5">
        <f>IF(Inddata!$C$35=0,0,IF(($D$30-C1093*(1/Inddata!$C$35))&lt;0,0,($D$30-C1093*(1/Inddata!$C$35))))</f>
        <v>0</v>
      </c>
      <c r="E1093" s="5">
        <v>0</v>
      </c>
      <c r="F1093" s="5">
        <f>IF(Inddata!$C$31*Inddata!$C$35+Inddata!$C$33&gt;'Beregninger scenarie 1'!C1093,0,F1092+$F$27)</f>
        <v>0.97066666666666823</v>
      </c>
      <c r="G1093" s="5">
        <f t="shared" si="33"/>
        <v>11.212666666666607</v>
      </c>
      <c r="H1093" s="5">
        <f>IF(D1093+E1093+F1093&gt;Inddata!$C$31,Inddata!$C$31,D1093+E1093+F1093)</f>
        <v>0.97066666666666823</v>
      </c>
      <c r="I1093" s="5">
        <f>Inddata!$C$34</f>
        <v>0</v>
      </c>
      <c r="J1093" s="5">
        <f>Inddata!$C$32+Inddata!$C$34</f>
        <v>4</v>
      </c>
      <c r="K1093" s="5"/>
    </row>
    <row r="1094" spans="1:11" x14ac:dyDescent="0.25">
      <c r="A1094">
        <v>1065</v>
      </c>
      <c r="C1094" s="5">
        <f t="shared" si="34"/>
        <v>9.2213333333332734</v>
      </c>
      <c r="D1094" s="5">
        <f>IF(Inddata!$C$35=0,0,IF(($D$30-C1094*(1/Inddata!$C$35))&lt;0,0,($D$30-C1094*(1/Inddata!$C$35))))</f>
        <v>0</v>
      </c>
      <c r="E1094" s="5">
        <v>0</v>
      </c>
      <c r="F1094" s="5">
        <f>IF(Inddata!$C$31*Inddata!$C$35+Inddata!$C$33&gt;'Beregninger scenarie 1'!C1094,0,F1093+$F$27)</f>
        <v>0.97760000000000158</v>
      </c>
      <c r="G1094" s="5">
        <f t="shared" si="33"/>
        <v>11.221333333333273</v>
      </c>
      <c r="H1094" s="5">
        <f>IF(D1094+E1094+F1094&gt;Inddata!$C$31,Inddata!$C$31,D1094+E1094+F1094)</f>
        <v>0.97760000000000158</v>
      </c>
      <c r="I1094" s="5">
        <f>Inddata!$C$34</f>
        <v>0</v>
      </c>
      <c r="J1094" s="5">
        <f>Inddata!$C$32+Inddata!$C$34</f>
        <v>4</v>
      </c>
      <c r="K1094" s="5"/>
    </row>
    <row r="1095" spans="1:11" x14ac:dyDescent="0.25">
      <c r="A1095">
        <v>1066</v>
      </c>
      <c r="C1095" s="5">
        <f t="shared" si="34"/>
        <v>9.22999999999994</v>
      </c>
      <c r="D1095" s="5">
        <f>IF(Inddata!$C$35=0,0,IF(($D$30-C1095*(1/Inddata!$C$35))&lt;0,0,($D$30-C1095*(1/Inddata!$C$35))))</f>
        <v>0</v>
      </c>
      <c r="E1095" s="5">
        <v>0</v>
      </c>
      <c r="F1095" s="5">
        <f>IF(Inddata!$C$31*Inddata!$C$35+Inddata!$C$33&gt;'Beregninger scenarie 1'!C1095,0,F1094+$F$27)</f>
        <v>0.98453333333333493</v>
      </c>
      <c r="G1095" s="5">
        <f t="shared" si="33"/>
        <v>11.22999999999994</v>
      </c>
      <c r="H1095" s="5">
        <f>IF(D1095+E1095+F1095&gt;Inddata!$C$31,Inddata!$C$31,D1095+E1095+F1095)</f>
        <v>0.98453333333333493</v>
      </c>
      <c r="I1095" s="5">
        <f>Inddata!$C$34</f>
        <v>0</v>
      </c>
      <c r="J1095" s="5">
        <f>Inddata!$C$32+Inddata!$C$34</f>
        <v>4</v>
      </c>
      <c r="K1095" s="5"/>
    </row>
    <row r="1096" spans="1:11" x14ac:dyDescent="0.25">
      <c r="A1096">
        <v>1067</v>
      </c>
      <c r="C1096" s="5">
        <f t="shared" si="34"/>
        <v>9.2386666666666066</v>
      </c>
      <c r="D1096" s="5">
        <f>IF(Inddata!$C$35=0,0,IF(($D$30-C1096*(1/Inddata!$C$35))&lt;0,0,($D$30-C1096*(1/Inddata!$C$35))))</f>
        <v>0</v>
      </c>
      <c r="E1096" s="5">
        <v>0</v>
      </c>
      <c r="F1096" s="5">
        <f>IF(Inddata!$C$31*Inddata!$C$35+Inddata!$C$33&gt;'Beregninger scenarie 1'!C1096,0,F1095+$F$27)</f>
        <v>0.99146666666666827</v>
      </c>
      <c r="G1096" s="5">
        <f t="shared" si="33"/>
        <v>11.238666666666607</v>
      </c>
      <c r="H1096" s="5">
        <f>IF(D1096+E1096+F1096&gt;Inddata!$C$31,Inddata!$C$31,D1096+E1096+F1096)</f>
        <v>0.99146666666666827</v>
      </c>
      <c r="I1096" s="5">
        <f>Inddata!$C$34</f>
        <v>0</v>
      </c>
      <c r="J1096" s="5">
        <f>Inddata!$C$32+Inddata!$C$34</f>
        <v>4</v>
      </c>
      <c r="K1096" s="5"/>
    </row>
    <row r="1097" spans="1:11" x14ac:dyDescent="0.25">
      <c r="A1097">
        <v>1068</v>
      </c>
      <c r="C1097" s="5">
        <f t="shared" si="34"/>
        <v>9.2473333333332732</v>
      </c>
      <c r="D1097" s="5">
        <f>IF(Inddata!$C$35=0,0,IF(($D$30-C1097*(1/Inddata!$C$35))&lt;0,0,($D$30-C1097*(1/Inddata!$C$35))))</f>
        <v>0</v>
      </c>
      <c r="E1097" s="5">
        <v>0</v>
      </c>
      <c r="F1097" s="5">
        <f>IF(Inddata!$C$31*Inddata!$C$35+Inddata!$C$33&gt;'Beregninger scenarie 1'!C1097,0,F1096+$F$27)</f>
        <v>0.99840000000000162</v>
      </c>
      <c r="G1097" s="5">
        <f t="shared" si="33"/>
        <v>11.247333333333273</v>
      </c>
      <c r="H1097" s="5">
        <f>IF(D1097+E1097+F1097&gt;Inddata!$C$31,Inddata!$C$31,D1097+E1097+F1097)</f>
        <v>0.99840000000000162</v>
      </c>
      <c r="I1097" s="5">
        <f>Inddata!$C$34</f>
        <v>0</v>
      </c>
      <c r="J1097" s="5">
        <f>Inddata!$C$32+Inddata!$C$34</f>
        <v>4</v>
      </c>
      <c r="K1097" s="5"/>
    </row>
    <row r="1098" spans="1:11" x14ac:dyDescent="0.25">
      <c r="A1098">
        <v>1069</v>
      </c>
      <c r="C1098" s="5">
        <f t="shared" si="34"/>
        <v>9.2559999999999398</v>
      </c>
      <c r="D1098" s="5">
        <f>IF(Inddata!$C$35=0,0,IF(($D$30-C1098*(1/Inddata!$C$35))&lt;0,0,($D$30-C1098*(1/Inddata!$C$35))))</f>
        <v>0</v>
      </c>
      <c r="E1098" s="5">
        <v>0</v>
      </c>
      <c r="F1098" s="5">
        <f>IF(Inddata!$C$31*Inddata!$C$35+Inddata!$C$33&gt;'Beregninger scenarie 1'!C1098,0,F1097+$F$27)</f>
        <v>1.005333333333335</v>
      </c>
      <c r="G1098" s="5">
        <f t="shared" si="33"/>
        <v>11.25599999999994</v>
      </c>
      <c r="H1098" s="5">
        <f>IF(D1098+E1098+F1098&gt;Inddata!$C$31,Inddata!$C$31,D1098+E1098+F1098)</f>
        <v>1.005333333333335</v>
      </c>
      <c r="I1098" s="5">
        <f>Inddata!$C$34</f>
        <v>0</v>
      </c>
      <c r="J1098" s="5">
        <f>Inddata!$C$32+Inddata!$C$34</f>
        <v>4</v>
      </c>
      <c r="K1098" s="5"/>
    </row>
    <row r="1099" spans="1:11" x14ac:dyDescent="0.25">
      <c r="A1099">
        <v>1070</v>
      </c>
      <c r="C1099" s="5">
        <f t="shared" si="34"/>
        <v>9.2646666666666064</v>
      </c>
      <c r="D1099" s="5">
        <f>IF(Inddata!$C$35=0,0,IF(($D$30-C1099*(1/Inddata!$C$35))&lt;0,0,($D$30-C1099*(1/Inddata!$C$35))))</f>
        <v>0</v>
      </c>
      <c r="E1099" s="5">
        <v>0</v>
      </c>
      <c r="F1099" s="5">
        <f>IF(Inddata!$C$31*Inddata!$C$35+Inddata!$C$33&gt;'Beregninger scenarie 1'!C1099,0,F1098+$F$27)</f>
        <v>1.0122666666666682</v>
      </c>
      <c r="G1099" s="5">
        <f t="shared" si="33"/>
        <v>11.264666666666606</v>
      </c>
      <c r="H1099" s="5">
        <f>IF(D1099+E1099+F1099&gt;Inddata!$C$31,Inddata!$C$31,D1099+E1099+F1099)</f>
        <v>1.0122666666666682</v>
      </c>
      <c r="I1099" s="5">
        <f>Inddata!$C$34</f>
        <v>0</v>
      </c>
      <c r="J1099" s="5">
        <f>Inddata!$C$32+Inddata!$C$34</f>
        <v>4</v>
      </c>
      <c r="K1099" s="5"/>
    </row>
    <row r="1100" spans="1:11" x14ac:dyDescent="0.25">
      <c r="A1100">
        <v>1071</v>
      </c>
      <c r="C1100" s="5">
        <f t="shared" si="34"/>
        <v>9.273333333333273</v>
      </c>
      <c r="D1100" s="5">
        <f>IF(Inddata!$C$35=0,0,IF(($D$30-C1100*(1/Inddata!$C$35))&lt;0,0,($D$30-C1100*(1/Inddata!$C$35))))</f>
        <v>0</v>
      </c>
      <c r="E1100" s="5">
        <v>0</v>
      </c>
      <c r="F1100" s="5">
        <f>IF(Inddata!$C$31*Inddata!$C$35+Inddata!$C$33&gt;'Beregninger scenarie 1'!C1100,0,F1099+$F$27)</f>
        <v>1.0192000000000014</v>
      </c>
      <c r="G1100" s="5">
        <f t="shared" si="33"/>
        <v>11.273333333333273</v>
      </c>
      <c r="H1100" s="5">
        <f>IF(D1100+E1100+F1100&gt;Inddata!$C$31,Inddata!$C$31,D1100+E1100+F1100)</f>
        <v>1.0192000000000014</v>
      </c>
      <c r="I1100" s="5">
        <f>Inddata!$C$34</f>
        <v>0</v>
      </c>
      <c r="J1100" s="5">
        <f>Inddata!$C$32+Inddata!$C$34</f>
        <v>4</v>
      </c>
      <c r="K1100" s="5"/>
    </row>
    <row r="1101" spans="1:11" x14ac:dyDescent="0.25">
      <c r="A1101">
        <v>1072</v>
      </c>
      <c r="C1101" s="5">
        <f t="shared" si="34"/>
        <v>9.2819999999999396</v>
      </c>
      <c r="D1101" s="5">
        <f>IF(Inddata!$C$35=0,0,IF(($D$30-C1101*(1/Inddata!$C$35))&lt;0,0,($D$30-C1101*(1/Inddata!$C$35))))</f>
        <v>0</v>
      </c>
      <c r="E1101" s="5">
        <v>0</v>
      </c>
      <c r="F1101" s="5">
        <f>IF(Inddata!$C$31*Inddata!$C$35+Inddata!$C$33&gt;'Beregninger scenarie 1'!C1101,0,F1100+$F$27)</f>
        <v>1.0261333333333347</v>
      </c>
      <c r="G1101" s="5">
        <f t="shared" si="33"/>
        <v>11.28199999999994</v>
      </c>
      <c r="H1101" s="5">
        <f>IF(D1101+E1101+F1101&gt;Inddata!$C$31,Inddata!$C$31,D1101+E1101+F1101)</f>
        <v>1.0261333333333347</v>
      </c>
      <c r="I1101" s="5">
        <f>Inddata!$C$34</f>
        <v>0</v>
      </c>
      <c r="J1101" s="5">
        <f>Inddata!$C$32+Inddata!$C$34</f>
        <v>4</v>
      </c>
      <c r="K1101" s="5"/>
    </row>
    <row r="1102" spans="1:11" x14ac:dyDescent="0.25">
      <c r="A1102">
        <v>1073</v>
      </c>
      <c r="C1102" s="5">
        <f t="shared" si="34"/>
        <v>9.2906666666666062</v>
      </c>
      <c r="D1102" s="5">
        <f>IF(Inddata!$C$35=0,0,IF(($D$30-C1102*(1/Inddata!$C$35))&lt;0,0,($D$30-C1102*(1/Inddata!$C$35))))</f>
        <v>0</v>
      </c>
      <c r="E1102" s="5">
        <v>0</v>
      </c>
      <c r="F1102" s="5">
        <f>IF(Inddata!$C$31*Inddata!$C$35+Inddata!$C$33&gt;'Beregninger scenarie 1'!C1102,0,F1101+$F$27)</f>
        <v>1.0330666666666679</v>
      </c>
      <c r="G1102" s="5">
        <f t="shared" si="33"/>
        <v>11.290666666666606</v>
      </c>
      <c r="H1102" s="5">
        <f>IF(D1102+E1102+F1102&gt;Inddata!$C$31,Inddata!$C$31,D1102+E1102+F1102)</f>
        <v>1.0330666666666679</v>
      </c>
      <c r="I1102" s="5">
        <f>Inddata!$C$34</f>
        <v>0</v>
      </c>
      <c r="J1102" s="5">
        <f>Inddata!$C$32+Inddata!$C$34</f>
        <v>4</v>
      </c>
      <c r="K1102" s="5"/>
    </row>
    <row r="1103" spans="1:11" x14ac:dyDescent="0.25">
      <c r="A1103">
        <v>1074</v>
      </c>
      <c r="C1103" s="5">
        <f t="shared" si="34"/>
        <v>9.2993333333332728</v>
      </c>
      <c r="D1103" s="5">
        <f>IF(Inddata!$C$35=0,0,IF(($D$30-C1103*(1/Inddata!$C$35))&lt;0,0,($D$30-C1103*(1/Inddata!$C$35))))</f>
        <v>0</v>
      </c>
      <c r="E1103" s="5">
        <v>0</v>
      </c>
      <c r="F1103" s="5">
        <f>IF(Inddata!$C$31*Inddata!$C$35+Inddata!$C$33&gt;'Beregninger scenarie 1'!C1103,0,F1102+$F$27)</f>
        <v>1.0400000000000011</v>
      </c>
      <c r="G1103" s="5">
        <f t="shared" si="33"/>
        <v>11.299333333333273</v>
      </c>
      <c r="H1103" s="5">
        <f>IF(D1103+E1103+F1103&gt;Inddata!$C$31,Inddata!$C$31,D1103+E1103+F1103)</f>
        <v>1.0400000000000011</v>
      </c>
      <c r="I1103" s="5">
        <f>Inddata!$C$34</f>
        <v>0</v>
      </c>
      <c r="J1103" s="5">
        <f>Inddata!$C$32+Inddata!$C$34</f>
        <v>4</v>
      </c>
      <c r="K1103" s="5"/>
    </row>
    <row r="1104" spans="1:11" x14ac:dyDescent="0.25">
      <c r="A1104">
        <v>1075</v>
      </c>
      <c r="C1104" s="5">
        <f t="shared" si="34"/>
        <v>9.3079999999999394</v>
      </c>
      <c r="D1104" s="5">
        <f>IF(Inddata!$C$35=0,0,IF(($D$30-C1104*(1/Inddata!$C$35))&lt;0,0,($D$30-C1104*(1/Inddata!$C$35))))</f>
        <v>0</v>
      </c>
      <c r="E1104" s="5">
        <v>0</v>
      </c>
      <c r="F1104" s="5">
        <f>IF(Inddata!$C$31*Inddata!$C$35+Inddata!$C$33&gt;'Beregninger scenarie 1'!C1104,0,F1103+$F$27)</f>
        <v>1.0469333333333344</v>
      </c>
      <c r="G1104" s="5">
        <f t="shared" si="33"/>
        <v>11.307999999999939</v>
      </c>
      <c r="H1104" s="5">
        <f>IF(D1104+E1104+F1104&gt;Inddata!$C$31,Inddata!$C$31,D1104+E1104+F1104)</f>
        <v>1.0469333333333344</v>
      </c>
      <c r="I1104" s="5">
        <f>Inddata!$C$34</f>
        <v>0</v>
      </c>
      <c r="J1104" s="5">
        <f>Inddata!$C$32+Inddata!$C$34</f>
        <v>4</v>
      </c>
      <c r="K1104" s="5"/>
    </row>
    <row r="1105" spans="1:11" x14ac:dyDescent="0.25">
      <c r="A1105">
        <v>1076</v>
      </c>
      <c r="C1105" s="5">
        <f t="shared" si="34"/>
        <v>9.316666666666606</v>
      </c>
      <c r="D1105" s="5">
        <f>IF(Inddata!$C$35=0,0,IF(($D$30-C1105*(1/Inddata!$C$35))&lt;0,0,($D$30-C1105*(1/Inddata!$C$35))))</f>
        <v>0</v>
      </c>
      <c r="E1105" s="5">
        <v>0</v>
      </c>
      <c r="F1105" s="5">
        <f>IF(Inddata!$C$31*Inddata!$C$35+Inddata!$C$33&gt;'Beregninger scenarie 1'!C1105,0,F1104+$F$27)</f>
        <v>1.0538666666666676</v>
      </c>
      <c r="G1105" s="5">
        <f t="shared" si="33"/>
        <v>11.316666666666606</v>
      </c>
      <c r="H1105" s="5">
        <f>IF(D1105+E1105+F1105&gt;Inddata!$C$31,Inddata!$C$31,D1105+E1105+F1105)</f>
        <v>1.0538666666666676</v>
      </c>
      <c r="I1105" s="5">
        <f>Inddata!$C$34</f>
        <v>0</v>
      </c>
      <c r="J1105" s="5">
        <f>Inddata!$C$32+Inddata!$C$34</f>
        <v>4</v>
      </c>
      <c r="K1105" s="5"/>
    </row>
    <row r="1106" spans="1:11" x14ac:dyDescent="0.25">
      <c r="A1106">
        <v>1077</v>
      </c>
      <c r="C1106" s="5">
        <f t="shared" si="34"/>
        <v>9.3253333333332726</v>
      </c>
      <c r="D1106" s="5">
        <f>IF(Inddata!$C$35=0,0,IF(($D$30-C1106*(1/Inddata!$C$35))&lt;0,0,($D$30-C1106*(1/Inddata!$C$35))))</f>
        <v>0</v>
      </c>
      <c r="E1106" s="5">
        <v>0</v>
      </c>
      <c r="F1106" s="5">
        <f>IF(Inddata!$C$31*Inddata!$C$35+Inddata!$C$33&gt;'Beregninger scenarie 1'!C1106,0,F1105+$F$27)</f>
        <v>1.0608000000000009</v>
      </c>
      <c r="G1106" s="5">
        <f t="shared" si="33"/>
        <v>11.325333333333273</v>
      </c>
      <c r="H1106" s="5">
        <f>IF(D1106+E1106+F1106&gt;Inddata!$C$31,Inddata!$C$31,D1106+E1106+F1106)</f>
        <v>1.0608000000000009</v>
      </c>
      <c r="I1106" s="5">
        <f>Inddata!$C$34</f>
        <v>0</v>
      </c>
      <c r="J1106" s="5">
        <f>Inddata!$C$32+Inddata!$C$34</f>
        <v>4</v>
      </c>
      <c r="K1106" s="5"/>
    </row>
    <row r="1107" spans="1:11" x14ac:dyDescent="0.25">
      <c r="A1107">
        <v>1078</v>
      </c>
      <c r="C1107" s="5">
        <f t="shared" si="34"/>
        <v>9.3339999999999392</v>
      </c>
      <c r="D1107" s="5">
        <f>IF(Inddata!$C$35=0,0,IF(($D$30-C1107*(1/Inddata!$C$35))&lt;0,0,($D$30-C1107*(1/Inddata!$C$35))))</f>
        <v>0</v>
      </c>
      <c r="E1107" s="5">
        <v>0</v>
      </c>
      <c r="F1107" s="5">
        <f>IF(Inddata!$C$31*Inddata!$C$35+Inddata!$C$33&gt;'Beregninger scenarie 1'!C1107,0,F1106+$F$27)</f>
        <v>1.0677333333333341</v>
      </c>
      <c r="G1107" s="5">
        <f t="shared" si="33"/>
        <v>11.333999999999939</v>
      </c>
      <c r="H1107" s="5">
        <f>IF(D1107+E1107+F1107&gt;Inddata!$C$31,Inddata!$C$31,D1107+E1107+F1107)</f>
        <v>1.0677333333333341</v>
      </c>
      <c r="I1107" s="5">
        <f>Inddata!$C$34</f>
        <v>0</v>
      </c>
      <c r="J1107" s="5">
        <f>Inddata!$C$32+Inddata!$C$34</f>
        <v>4</v>
      </c>
      <c r="K1107" s="5"/>
    </row>
    <row r="1108" spans="1:11" x14ac:dyDescent="0.25">
      <c r="A1108">
        <v>1079</v>
      </c>
      <c r="C1108" s="5">
        <f t="shared" si="34"/>
        <v>9.3426666666666058</v>
      </c>
      <c r="D1108" s="5">
        <f>IF(Inddata!$C$35=0,0,IF(($D$30-C1108*(1/Inddata!$C$35))&lt;0,0,($D$30-C1108*(1/Inddata!$C$35))))</f>
        <v>0</v>
      </c>
      <c r="E1108" s="5">
        <v>0</v>
      </c>
      <c r="F1108" s="5">
        <f>IF(Inddata!$C$31*Inddata!$C$35+Inddata!$C$33&gt;'Beregninger scenarie 1'!C1108,0,F1107+$F$27)</f>
        <v>1.0746666666666673</v>
      </c>
      <c r="G1108" s="5">
        <f t="shared" si="33"/>
        <v>11.342666666666606</v>
      </c>
      <c r="H1108" s="5">
        <f>IF(D1108+E1108+F1108&gt;Inddata!$C$31,Inddata!$C$31,D1108+E1108+F1108)</f>
        <v>1.0746666666666673</v>
      </c>
      <c r="I1108" s="5">
        <f>Inddata!$C$34</f>
        <v>0</v>
      </c>
      <c r="J1108" s="5">
        <f>Inddata!$C$32+Inddata!$C$34</f>
        <v>4</v>
      </c>
      <c r="K1108" s="5"/>
    </row>
    <row r="1109" spans="1:11" x14ac:dyDescent="0.25">
      <c r="A1109">
        <v>1080</v>
      </c>
      <c r="C1109" s="5">
        <f t="shared" si="34"/>
        <v>9.3513333333332724</v>
      </c>
      <c r="D1109" s="5">
        <f>IF(Inddata!$C$35=0,0,IF(($D$30-C1109*(1/Inddata!$C$35))&lt;0,0,($D$30-C1109*(1/Inddata!$C$35))))</f>
        <v>0</v>
      </c>
      <c r="E1109" s="5">
        <v>0</v>
      </c>
      <c r="F1109" s="5">
        <f>IF(Inddata!$C$31*Inddata!$C$35+Inddata!$C$33&gt;'Beregninger scenarie 1'!C1109,0,F1108+$F$27)</f>
        <v>1.0816000000000006</v>
      </c>
      <c r="G1109" s="5">
        <f t="shared" si="33"/>
        <v>11.351333333333272</v>
      </c>
      <c r="H1109" s="5">
        <f>IF(D1109+E1109+F1109&gt;Inddata!$C$31,Inddata!$C$31,D1109+E1109+F1109)</f>
        <v>1.0816000000000006</v>
      </c>
      <c r="I1109" s="5">
        <f>Inddata!$C$34</f>
        <v>0</v>
      </c>
      <c r="J1109" s="5">
        <f>Inddata!$C$32+Inddata!$C$34</f>
        <v>4</v>
      </c>
      <c r="K1109" s="5"/>
    </row>
    <row r="1110" spans="1:11" x14ac:dyDescent="0.25">
      <c r="A1110">
        <v>1081</v>
      </c>
      <c r="C1110" s="5">
        <f t="shared" si="34"/>
        <v>9.359999999999939</v>
      </c>
      <c r="D1110" s="5">
        <f>IF(Inddata!$C$35=0,0,IF(($D$30-C1110*(1/Inddata!$C$35))&lt;0,0,($D$30-C1110*(1/Inddata!$C$35))))</f>
        <v>0</v>
      </c>
      <c r="E1110" s="5">
        <v>0</v>
      </c>
      <c r="F1110" s="5">
        <f>IF(Inddata!$C$31*Inddata!$C$35+Inddata!$C$33&gt;'Beregninger scenarie 1'!C1110,0,F1109+$F$27)</f>
        <v>1.0885333333333338</v>
      </c>
      <c r="G1110" s="5">
        <f t="shared" si="33"/>
        <v>11.359999999999939</v>
      </c>
      <c r="H1110" s="5">
        <f>IF(D1110+E1110+F1110&gt;Inddata!$C$31,Inddata!$C$31,D1110+E1110+F1110)</f>
        <v>1.0885333333333338</v>
      </c>
      <c r="I1110" s="5">
        <f>Inddata!$C$34</f>
        <v>0</v>
      </c>
      <c r="J1110" s="5">
        <f>Inddata!$C$32+Inddata!$C$34</f>
        <v>4</v>
      </c>
      <c r="K1110" s="5"/>
    </row>
    <row r="1111" spans="1:11" x14ac:dyDescent="0.25">
      <c r="A1111">
        <v>1082</v>
      </c>
      <c r="C1111" s="5">
        <f t="shared" si="34"/>
        <v>9.3686666666666056</v>
      </c>
      <c r="D1111" s="5">
        <f>IF(Inddata!$C$35=0,0,IF(($D$30-C1111*(1/Inddata!$C$35))&lt;0,0,($D$30-C1111*(1/Inddata!$C$35))))</f>
        <v>0</v>
      </c>
      <c r="E1111" s="5">
        <v>0</v>
      </c>
      <c r="F1111" s="5">
        <f>IF(Inddata!$C$31*Inddata!$C$35+Inddata!$C$33&gt;'Beregninger scenarie 1'!C1111,0,F1110+$F$27)</f>
        <v>1.095466666666667</v>
      </c>
      <c r="G1111" s="5">
        <f t="shared" si="33"/>
        <v>11.368666666666606</v>
      </c>
      <c r="H1111" s="5">
        <f>IF(D1111+E1111+F1111&gt;Inddata!$C$31,Inddata!$C$31,D1111+E1111+F1111)</f>
        <v>1.095466666666667</v>
      </c>
      <c r="I1111" s="5">
        <f>Inddata!$C$34</f>
        <v>0</v>
      </c>
      <c r="J1111" s="5">
        <f>Inddata!$C$32+Inddata!$C$34</f>
        <v>4</v>
      </c>
      <c r="K1111" s="5"/>
    </row>
    <row r="1112" spans="1:11" x14ac:dyDescent="0.25">
      <c r="A1112">
        <v>1083</v>
      </c>
      <c r="C1112" s="5">
        <f t="shared" si="34"/>
        <v>9.3773333333332722</v>
      </c>
      <c r="D1112" s="5">
        <f>IF(Inddata!$C$35=0,0,IF(($D$30-C1112*(1/Inddata!$C$35))&lt;0,0,($D$30-C1112*(1/Inddata!$C$35))))</f>
        <v>0</v>
      </c>
      <c r="E1112" s="5">
        <v>0</v>
      </c>
      <c r="F1112" s="5">
        <f>IF(Inddata!$C$31*Inddata!$C$35+Inddata!$C$33&gt;'Beregninger scenarie 1'!C1112,0,F1111+$F$27)</f>
        <v>1.1024000000000003</v>
      </c>
      <c r="G1112" s="5">
        <f t="shared" si="33"/>
        <v>11.377333333333272</v>
      </c>
      <c r="H1112" s="5">
        <f>IF(D1112+E1112+F1112&gt;Inddata!$C$31,Inddata!$C$31,D1112+E1112+F1112)</f>
        <v>1.1024000000000003</v>
      </c>
      <c r="I1112" s="5">
        <f>Inddata!$C$34</f>
        <v>0</v>
      </c>
      <c r="J1112" s="5">
        <f>Inddata!$C$32+Inddata!$C$34</f>
        <v>4</v>
      </c>
      <c r="K1112" s="5"/>
    </row>
    <row r="1113" spans="1:11" x14ac:dyDescent="0.25">
      <c r="A1113">
        <v>1084</v>
      </c>
      <c r="C1113" s="5">
        <f t="shared" si="34"/>
        <v>9.3859999999999388</v>
      </c>
      <c r="D1113" s="5">
        <f>IF(Inddata!$C$35=0,0,IF(($D$30-C1113*(1/Inddata!$C$35))&lt;0,0,($D$30-C1113*(1/Inddata!$C$35))))</f>
        <v>0</v>
      </c>
      <c r="E1113" s="5">
        <v>0</v>
      </c>
      <c r="F1113" s="5">
        <f>IF(Inddata!$C$31*Inddata!$C$35+Inddata!$C$33&gt;'Beregninger scenarie 1'!C1113,0,F1112+$F$27)</f>
        <v>1.1093333333333335</v>
      </c>
      <c r="G1113" s="5">
        <f t="shared" si="33"/>
        <v>11.385999999999939</v>
      </c>
      <c r="H1113" s="5">
        <f>IF(D1113+E1113+F1113&gt;Inddata!$C$31,Inddata!$C$31,D1113+E1113+F1113)</f>
        <v>1.1093333333333335</v>
      </c>
      <c r="I1113" s="5">
        <f>Inddata!$C$34</f>
        <v>0</v>
      </c>
      <c r="J1113" s="5">
        <f>Inddata!$C$32+Inddata!$C$34</f>
        <v>4</v>
      </c>
      <c r="K1113" s="5"/>
    </row>
    <row r="1114" spans="1:11" x14ac:dyDescent="0.25">
      <c r="A1114">
        <v>1085</v>
      </c>
      <c r="C1114" s="5">
        <f t="shared" si="34"/>
        <v>9.3946666666666054</v>
      </c>
      <c r="D1114" s="5">
        <f>IF(Inddata!$C$35=0,0,IF(($D$30-C1114*(1/Inddata!$C$35))&lt;0,0,($D$30-C1114*(1/Inddata!$C$35))))</f>
        <v>0</v>
      </c>
      <c r="E1114" s="5">
        <v>0</v>
      </c>
      <c r="F1114" s="5">
        <f>IF(Inddata!$C$31*Inddata!$C$35+Inddata!$C$33&gt;'Beregninger scenarie 1'!C1114,0,F1113+$F$27)</f>
        <v>1.1162666666666667</v>
      </c>
      <c r="G1114" s="5">
        <f t="shared" si="33"/>
        <v>11.394666666666605</v>
      </c>
      <c r="H1114" s="5">
        <f>IF(D1114+E1114+F1114&gt;Inddata!$C$31,Inddata!$C$31,D1114+E1114+F1114)</f>
        <v>1.1162666666666667</v>
      </c>
      <c r="I1114" s="5">
        <f>Inddata!$C$34</f>
        <v>0</v>
      </c>
      <c r="J1114" s="5">
        <f>Inddata!$C$32+Inddata!$C$34</f>
        <v>4</v>
      </c>
      <c r="K1114" s="5"/>
    </row>
    <row r="1115" spans="1:11" x14ac:dyDescent="0.25">
      <c r="A1115">
        <v>1086</v>
      </c>
      <c r="C1115" s="5">
        <f t="shared" si="34"/>
        <v>9.403333333333272</v>
      </c>
      <c r="D1115" s="5">
        <f>IF(Inddata!$C$35=0,0,IF(($D$30-C1115*(1/Inddata!$C$35))&lt;0,0,($D$30-C1115*(1/Inddata!$C$35))))</f>
        <v>0</v>
      </c>
      <c r="E1115" s="5">
        <v>0</v>
      </c>
      <c r="F1115" s="5">
        <f>IF(Inddata!$C$31*Inddata!$C$35+Inddata!$C$33&gt;'Beregninger scenarie 1'!C1115,0,F1114+$F$27)</f>
        <v>1.1232</v>
      </c>
      <c r="G1115" s="5">
        <f t="shared" si="33"/>
        <v>11.403333333333272</v>
      </c>
      <c r="H1115" s="5">
        <f>IF(D1115+E1115+F1115&gt;Inddata!$C$31,Inddata!$C$31,D1115+E1115+F1115)</f>
        <v>1.1232</v>
      </c>
      <c r="I1115" s="5">
        <f>Inddata!$C$34</f>
        <v>0</v>
      </c>
      <c r="J1115" s="5">
        <f>Inddata!$C$32+Inddata!$C$34</f>
        <v>4</v>
      </c>
      <c r="K1115" s="5"/>
    </row>
    <row r="1116" spans="1:11" x14ac:dyDescent="0.25">
      <c r="A1116">
        <v>1087</v>
      </c>
      <c r="C1116" s="5">
        <f t="shared" si="34"/>
        <v>9.4119999999999386</v>
      </c>
      <c r="D1116" s="5">
        <f>IF(Inddata!$C$35=0,0,IF(($D$30-C1116*(1/Inddata!$C$35))&lt;0,0,($D$30-C1116*(1/Inddata!$C$35))))</f>
        <v>0</v>
      </c>
      <c r="E1116" s="5">
        <v>0</v>
      </c>
      <c r="F1116" s="5">
        <f>IF(Inddata!$C$31*Inddata!$C$35+Inddata!$C$33&gt;'Beregninger scenarie 1'!C1116,0,F1115+$F$27)</f>
        <v>1.1301333333333332</v>
      </c>
      <c r="G1116" s="5">
        <f t="shared" si="33"/>
        <v>11.411999999999939</v>
      </c>
      <c r="H1116" s="5">
        <f>IF(D1116+E1116+F1116&gt;Inddata!$C$31,Inddata!$C$31,D1116+E1116+F1116)</f>
        <v>1.1301333333333332</v>
      </c>
      <c r="I1116" s="5">
        <f>Inddata!$C$34</f>
        <v>0</v>
      </c>
      <c r="J1116" s="5">
        <f>Inddata!$C$32+Inddata!$C$34</f>
        <v>4</v>
      </c>
      <c r="K1116" s="5"/>
    </row>
    <row r="1117" spans="1:11" x14ac:dyDescent="0.25">
      <c r="A1117">
        <v>1088</v>
      </c>
      <c r="C1117" s="5">
        <f t="shared" si="34"/>
        <v>9.4206666666666052</v>
      </c>
      <c r="D1117" s="5">
        <f>IF(Inddata!$C$35=0,0,IF(($D$30-C1117*(1/Inddata!$C$35))&lt;0,0,($D$30-C1117*(1/Inddata!$C$35))))</f>
        <v>0</v>
      </c>
      <c r="E1117" s="5">
        <v>0</v>
      </c>
      <c r="F1117" s="5">
        <f>IF(Inddata!$C$31*Inddata!$C$35+Inddata!$C$33&gt;'Beregninger scenarie 1'!C1117,0,F1116+$F$27)</f>
        <v>1.1370666666666664</v>
      </c>
      <c r="G1117" s="5">
        <f t="shared" si="33"/>
        <v>11.420666666666605</v>
      </c>
      <c r="H1117" s="5">
        <f>IF(D1117+E1117+F1117&gt;Inddata!$C$31,Inddata!$C$31,D1117+E1117+F1117)</f>
        <v>1.1370666666666664</v>
      </c>
      <c r="I1117" s="5">
        <f>Inddata!$C$34</f>
        <v>0</v>
      </c>
      <c r="J1117" s="5">
        <f>Inddata!$C$32+Inddata!$C$34</f>
        <v>4</v>
      </c>
      <c r="K1117" s="5"/>
    </row>
    <row r="1118" spans="1:11" x14ac:dyDescent="0.25">
      <c r="A1118">
        <v>1089</v>
      </c>
      <c r="C1118" s="5">
        <f t="shared" si="34"/>
        <v>9.4293333333332718</v>
      </c>
      <c r="D1118" s="5">
        <f>IF(Inddata!$C$35=0,0,IF(($D$30-C1118*(1/Inddata!$C$35))&lt;0,0,($D$30-C1118*(1/Inddata!$C$35))))</f>
        <v>0</v>
      </c>
      <c r="E1118" s="5">
        <v>0</v>
      </c>
      <c r="F1118" s="5">
        <f>IF(Inddata!$C$31*Inddata!$C$35+Inddata!$C$33&gt;'Beregninger scenarie 1'!C1118,0,F1117+$F$27)</f>
        <v>1.1439999999999997</v>
      </c>
      <c r="G1118" s="5">
        <f t="shared" si="33"/>
        <v>11.429333333333272</v>
      </c>
      <c r="H1118" s="5">
        <f>IF(D1118+E1118+F1118&gt;Inddata!$C$31,Inddata!$C$31,D1118+E1118+F1118)</f>
        <v>1.1439999999999997</v>
      </c>
      <c r="I1118" s="5">
        <f>Inddata!$C$34</f>
        <v>0</v>
      </c>
      <c r="J1118" s="5">
        <f>Inddata!$C$32+Inddata!$C$34</f>
        <v>4</v>
      </c>
      <c r="K1118" s="5"/>
    </row>
    <row r="1119" spans="1:11" x14ac:dyDescent="0.25">
      <c r="A1119">
        <v>1090</v>
      </c>
      <c r="C1119" s="5">
        <f t="shared" si="34"/>
        <v>9.4379999999999384</v>
      </c>
      <c r="D1119" s="5">
        <f>IF(Inddata!$C$35=0,0,IF(($D$30-C1119*(1/Inddata!$C$35))&lt;0,0,($D$30-C1119*(1/Inddata!$C$35))))</f>
        <v>0</v>
      </c>
      <c r="E1119" s="5">
        <v>0</v>
      </c>
      <c r="F1119" s="5">
        <f>IF(Inddata!$C$31*Inddata!$C$35+Inddata!$C$33&gt;'Beregninger scenarie 1'!C1119,0,F1118+$F$27)</f>
        <v>1.1509333333333329</v>
      </c>
      <c r="G1119" s="5">
        <f t="shared" si="33"/>
        <v>11.437999999999938</v>
      </c>
      <c r="H1119" s="5">
        <f>IF(D1119+E1119+F1119&gt;Inddata!$C$31,Inddata!$C$31,D1119+E1119+F1119)</f>
        <v>1.1509333333333329</v>
      </c>
      <c r="I1119" s="5">
        <f>Inddata!$C$34</f>
        <v>0</v>
      </c>
      <c r="J1119" s="5">
        <f>Inddata!$C$32+Inddata!$C$34</f>
        <v>4</v>
      </c>
      <c r="K1119" s="5"/>
    </row>
    <row r="1120" spans="1:11" x14ac:dyDescent="0.25">
      <c r="A1120">
        <v>1091</v>
      </c>
      <c r="C1120" s="5">
        <f t="shared" si="34"/>
        <v>9.446666666666605</v>
      </c>
      <c r="D1120" s="5">
        <f>IF(Inddata!$C$35=0,0,IF(($D$30-C1120*(1/Inddata!$C$35))&lt;0,0,($D$30-C1120*(1/Inddata!$C$35))))</f>
        <v>0</v>
      </c>
      <c r="E1120" s="5">
        <v>0</v>
      </c>
      <c r="F1120" s="5">
        <f>IF(Inddata!$C$31*Inddata!$C$35+Inddata!$C$33&gt;'Beregninger scenarie 1'!C1120,0,F1119+$F$27)</f>
        <v>1.1578666666666662</v>
      </c>
      <c r="G1120" s="5">
        <f t="shared" ref="G1120:G1183" si="35">C1120+2</f>
        <v>11.446666666666605</v>
      </c>
      <c r="H1120" s="5">
        <f>IF(D1120+E1120+F1120&gt;Inddata!$C$31,Inddata!$C$31,D1120+E1120+F1120)</f>
        <v>1.1578666666666662</v>
      </c>
      <c r="I1120" s="5">
        <f>Inddata!$C$34</f>
        <v>0</v>
      </c>
      <c r="J1120" s="5">
        <f>Inddata!$C$32+Inddata!$C$34</f>
        <v>4</v>
      </c>
      <c r="K1120" s="5"/>
    </row>
    <row r="1121" spans="1:11" x14ac:dyDescent="0.25">
      <c r="A1121">
        <v>1092</v>
      </c>
      <c r="C1121" s="5">
        <f t="shared" si="34"/>
        <v>9.4553333333332716</v>
      </c>
      <c r="D1121" s="5">
        <f>IF(Inddata!$C$35=0,0,IF(($D$30-C1121*(1/Inddata!$C$35))&lt;0,0,($D$30-C1121*(1/Inddata!$C$35))))</f>
        <v>0</v>
      </c>
      <c r="E1121" s="5">
        <v>0</v>
      </c>
      <c r="F1121" s="5">
        <f>IF(Inddata!$C$31*Inddata!$C$35+Inddata!$C$33&gt;'Beregninger scenarie 1'!C1121,0,F1120+$F$27)</f>
        <v>1.1647999999999994</v>
      </c>
      <c r="G1121" s="5">
        <f t="shared" si="35"/>
        <v>11.455333333333272</v>
      </c>
      <c r="H1121" s="5">
        <f>IF(D1121+E1121+F1121&gt;Inddata!$C$31,Inddata!$C$31,D1121+E1121+F1121)</f>
        <v>1.1647999999999994</v>
      </c>
      <c r="I1121" s="5">
        <f>Inddata!$C$34</f>
        <v>0</v>
      </c>
      <c r="J1121" s="5">
        <f>Inddata!$C$32+Inddata!$C$34</f>
        <v>4</v>
      </c>
      <c r="K1121" s="5"/>
    </row>
    <row r="1122" spans="1:11" x14ac:dyDescent="0.25">
      <c r="A1122">
        <v>1093</v>
      </c>
      <c r="C1122" s="5">
        <f t="shared" si="34"/>
        <v>9.4639999999999382</v>
      </c>
      <c r="D1122" s="5">
        <f>IF(Inddata!$C$35=0,0,IF(($D$30-C1122*(1/Inddata!$C$35))&lt;0,0,($D$30-C1122*(1/Inddata!$C$35))))</f>
        <v>0</v>
      </c>
      <c r="E1122" s="5">
        <v>0</v>
      </c>
      <c r="F1122" s="5">
        <f>IF(Inddata!$C$31*Inddata!$C$35+Inddata!$C$33&gt;'Beregninger scenarie 1'!C1122,0,F1121+$F$27)</f>
        <v>1.1717333333333326</v>
      </c>
      <c r="G1122" s="5">
        <f t="shared" si="35"/>
        <v>11.463999999999938</v>
      </c>
      <c r="H1122" s="5">
        <f>IF(D1122+E1122+F1122&gt;Inddata!$C$31,Inddata!$C$31,D1122+E1122+F1122)</f>
        <v>1.1717333333333326</v>
      </c>
      <c r="I1122" s="5">
        <f>Inddata!$C$34</f>
        <v>0</v>
      </c>
      <c r="J1122" s="5">
        <f>Inddata!$C$32+Inddata!$C$34</f>
        <v>4</v>
      </c>
      <c r="K1122" s="5"/>
    </row>
    <row r="1123" spans="1:11" x14ac:dyDescent="0.25">
      <c r="A1123">
        <v>1094</v>
      </c>
      <c r="C1123" s="5">
        <f t="shared" si="34"/>
        <v>9.4726666666666048</v>
      </c>
      <c r="D1123" s="5">
        <f>IF(Inddata!$C$35=0,0,IF(($D$30-C1123*(1/Inddata!$C$35))&lt;0,0,($D$30-C1123*(1/Inddata!$C$35))))</f>
        <v>0</v>
      </c>
      <c r="E1123" s="5">
        <v>0</v>
      </c>
      <c r="F1123" s="5">
        <f>IF(Inddata!$C$31*Inddata!$C$35+Inddata!$C$33&gt;'Beregninger scenarie 1'!C1123,0,F1122+$F$27)</f>
        <v>1.1786666666666659</v>
      </c>
      <c r="G1123" s="5">
        <f t="shared" si="35"/>
        <v>11.472666666666605</v>
      </c>
      <c r="H1123" s="5">
        <f>IF(D1123+E1123+F1123&gt;Inddata!$C$31,Inddata!$C$31,D1123+E1123+F1123)</f>
        <v>1.1786666666666659</v>
      </c>
      <c r="I1123" s="5">
        <f>Inddata!$C$34</f>
        <v>0</v>
      </c>
      <c r="J1123" s="5">
        <f>Inddata!$C$32+Inddata!$C$34</f>
        <v>4</v>
      </c>
      <c r="K1123" s="5"/>
    </row>
    <row r="1124" spans="1:11" x14ac:dyDescent="0.25">
      <c r="A1124">
        <v>1095</v>
      </c>
      <c r="C1124" s="5">
        <f t="shared" si="34"/>
        <v>9.4813333333332714</v>
      </c>
      <c r="D1124" s="5">
        <f>IF(Inddata!$C$35=0,0,IF(($D$30-C1124*(1/Inddata!$C$35))&lt;0,0,($D$30-C1124*(1/Inddata!$C$35))))</f>
        <v>0</v>
      </c>
      <c r="E1124" s="5">
        <v>0</v>
      </c>
      <c r="F1124" s="5">
        <f>IF(Inddata!$C$31*Inddata!$C$35+Inddata!$C$33&gt;'Beregninger scenarie 1'!C1124,0,F1123+$F$27)</f>
        <v>1.1855999999999991</v>
      </c>
      <c r="G1124" s="5">
        <f t="shared" si="35"/>
        <v>11.481333333333271</v>
      </c>
      <c r="H1124" s="5">
        <f>IF(D1124+E1124+F1124&gt;Inddata!$C$31,Inddata!$C$31,D1124+E1124+F1124)</f>
        <v>1.1855999999999991</v>
      </c>
      <c r="I1124" s="5">
        <f>Inddata!$C$34</f>
        <v>0</v>
      </c>
      <c r="J1124" s="5">
        <f>Inddata!$C$32+Inddata!$C$34</f>
        <v>4</v>
      </c>
      <c r="K1124" s="5"/>
    </row>
    <row r="1125" spans="1:11" x14ac:dyDescent="0.25">
      <c r="A1125">
        <v>1096</v>
      </c>
      <c r="C1125" s="5">
        <f t="shared" si="34"/>
        <v>9.489999999999938</v>
      </c>
      <c r="D1125" s="5">
        <f>IF(Inddata!$C$35=0,0,IF(($D$30-C1125*(1/Inddata!$C$35))&lt;0,0,($D$30-C1125*(1/Inddata!$C$35))))</f>
        <v>0</v>
      </c>
      <c r="E1125" s="5">
        <v>0</v>
      </c>
      <c r="F1125" s="5">
        <f>IF(Inddata!$C$31*Inddata!$C$35+Inddata!$C$33&gt;'Beregninger scenarie 1'!C1125,0,F1124+$F$27)</f>
        <v>1.1925333333333323</v>
      </c>
      <c r="G1125" s="5">
        <f t="shared" si="35"/>
        <v>11.489999999999938</v>
      </c>
      <c r="H1125" s="5">
        <f>IF(D1125+E1125+F1125&gt;Inddata!$C$31,Inddata!$C$31,D1125+E1125+F1125)</f>
        <v>1.1925333333333323</v>
      </c>
      <c r="I1125" s="5">
        <f>Inddata!$C$34</f>
        <v>0</v>
      </c>
      <c r="J1125" s="5">
        <f>Inddata!$C$32+Inddata!$C$34</f>
        <v>4</v>
      </c>
      <c r="K1125" s="5"/>
    </row>
    <row r="1126" spans="1:11" x14ac:dyDescent="0.25">
      <c r="A1126">
        <v>1097</v>
      </c>
      <c r="C1126" s="5">
        <f t="shared" si="34"/>
        <v>9.4986666666666046</v>
      </c>
      <c r="D1126" s="5">
        <f>IF(Inddata!$C$35=0,0,IF(($D$30-C1126*(1/Inddata!$C$35))&lt;0,0,($D$30-C1126*(1/Inddata!$C$35))))</f>
        <v>0</v>
      </c>
      <c r="E1126" s="5">
        <v>0</v>
      </c>
      <c r="F1126" s="5">
        <f>IF(Inddata!$C$31*Inddata!$C$35+Inddata!$C$33&gt;'Beregninger scenarie 1'!C1126,0,F1125+$F$27)</f>
        <v>1.1994666666666656</v>
      </c>
      <c r="G1126" s="5">
        <f t="shared" si="35"/>
        <v>11.498666666666605</v>
      </c>
      <c r="H1126" s="5">
        <f>IF(D1126+E1126+F1126&gt;Inddata!$C$31,Inddata!$C$31,D1126+E1126+F1126)</f>
        <v>1.1994666666666656</v>
      </c>
      <c r="I1126" s="5">
        <f>Inddata!$C$34</f>
        <v>0</v>
      </c>
      <c r="J1126" s="5">
        <f>Inddata!$C$32+Inddata!$C$34</f>
        <v>4</v>
      </c>
      <c r="K1126" s="5"/>
    </row>
    <row r="1127" spans="1:11" x14ac:dyDescent="0.25">
      <c r="A1127">
        <v>1098</v>
      </c>
      <c r="C1127" s="5">
        <f t="shared" si="34"/>
        <v>9.5073333333332712</v>
      </c>
      <c r="D1127" s="5">
        <f>IF(Inddata!$C$35=0,0,IF(($D$30-C1127*(1/Inddata!$C$35))&lt;0,0,($D$30-C1127*(1/Inddata!$C$35))))</f>
        <v>0</v>
      </c>
      <c r="E1127" s="5">
        <v>0</v>
      </c>
      <c r="F1127" s="5">
        <f>IF(Inddata!$C$31*Inddata!$C$35+Inddata!$C$33&gt;'Beregninger scenarie 1'!C1127,0,F1126+$F$27)</f>
        <v>1.2063999999999988</v>
      </c>
      <c r="G1127" s="5">
        <f t="shared" si="35"/>
        <v>11.507333333333271</v>
      </c>
      <c r="H1127" s="5">
        <f>IF(D1127+E1127+F1127&gt;Inddata!$C$31,Inddata!$C$31,D1127+E1127+F1127)</f>
        <v>1.2063999999999988</v>
      </c>
      <c r="I1127" s="5">
        <f>Inddata!$C$34</f>
        <v>0</v>
      </c>
      <c r="J1127" s="5">
        <f>Inddata!$C$32+Inddata!$C$34</f>
        <v>4</v>
      </c>
      <c r="K1127" s="5"/>
    </row>
    <row r="1128" spans="1:11" x14ac:dyDescent="0.25">
      <c r="A1128">
        <v>1099</v>
      </c>
      <c r="C1128" s="5">
        <f t="shared" si="34"/>
        <v>9.5159999999999378</v>
      </c>
      <c r="D1128" s="5">
        <f>IF(Inddata!$C$35=0,0,IF(($D$30-C1128*(1/Inddata!$C$35))&lt;0,0,($D$30-C1128*(1/Inddata!$C$35))))</f>
        <v>0</v>
      </c>
      <c r="E1128" s="5">
        <v>0</v>
      </c>
      <c r="F1128" s="5">
        <f>IF(Inddata!$C$31*Inddata!$C$35+Inddata!$C$33&gt;'Beregninger scenarie 1'!C1128,0,F1127+$F$27)</f>
        <v>1.213333333333332</v>
      </c>
      <c r="G1128" s="5">
        <f t="shared" si="35"/>
        <v>11.515999999999938</v>
      </c>
      <c r="H1128" s="5">
        <f>IF(D1128+E1128+F1128&gt;Inddata!$C$31,Inddata!$C$31,D1128+E1128+F1128)</f>
        <v>1.213333333333332</v>
      </c>
      <c r="I1128" s="5">
        <f>Inddata!$C$34</f>
        <v>0</v>
      </c>
      <c r="J1128" s="5">
        <f>Inddata!$C$32+Inddata!$C$34</f>
        <v>4</v>
      </c>
      <c r="K1128" s="5"/>
    </row>
    <row r="1129" spans="1:11" x14ac:dyDescent="0.25">
      <c r="A1129">
        <v>1100</v>
      </c>
      <c r="C1129" s="5">
        <f t="shared" si="34"/>
        <v>9.5246666666666044</v>
      </c>
      <c r="D1129" s="5">
        <f>IF(Inddata!$C$35=0,0,IF(($D$30-C1129*(1/Inddata!$C$35))&lt;0,0,($D$30-C1129*(1/Inddata!$C$35))))</f>
        <v>0</v>
      </c>
      <c r="E1129" s="5">
        <v>0</v>
      </c>
      <c r="F1129" s="5">
        <f>IF(Inddata!$C$31*Inddata!$C$35+Inddata!$C$33&gt;'Beregninger scenarie 1'!C1129,0,F1128+$F$27)</f>
        <v>1.2202666666666653</v>
      </c>
      <c r="G1129" s="5">
        <f t="shared" si="35"/>
        <v>11.524666666666604</v>
      </c>
      <c r="H1129" s="5">
        <f>IF(D1129+E1129+F1129&gt;Inddata!$C$31,Inddata!$C$31,D1129+E1129+F1129)</f>
        <v>1.2202666666666653</v>
      </c>
      <c r="I1129" s="5">
        <f>Inddata!$C$34</f>
        <v>0</v>
      </c>
      <c r="J1129" s="5">
        <f>Inddata!$C$32+Inddata!$C$34</f>
        <v>4</v>
      </c>
      <c r="K1129" s="5"/>
    </row>
    <row r="1130" spans="1:11" x14ac:dyDescent="0.25">
      <c r="A1130">
        <v>1101</v>
      </c>
      <c r="C1130" s="5">
        <f t="shared" si="34"/>
        <v>9.533333333333271</v>
      </c>
      <c r="D1130" s="5">
        <f>IF(Inddata!$C$35=0,0,IF(($D$30-C1130*(1/Inddata!$C$35))&lt;0,0,($D$30-C1130*(1/Inddata!$C$35))))</f>
        <v>0</v>
      </c>
      <c r="E1130" s="5">
        <v>0</v>
      </c>
      <c r="F1130" s="5">
        <f>IF(Inddata!$C$31*Inddata!$C$35+Inddata!$C$33&gt;'Beregninger scenarie 1'!C1130,0,F1129+$F$27)</f>
        <v>1.2271999999999985</v>
      </c>
      <c r="G1130" s="5">
        <f t="shared" si="35"/>
        <v>11.533333333333271</v>
      </c>
      <c r="H1130" s="5">
        <f>IF(D1130+E1130+F1130&gt;Inddata!$C$31,Inddata!$C$31,D1130+E1130+F1130)</f>
        <v>1.2271999999999985</v>
      </c>
      <c r="I1130" s="5">
        <f>Inddata!$C$34</f>
        <v>0</v>
      </c>
      <c r="J1130" s="5">
        <f>Inddata!$C$32+Inddata!$C$34</f>
        <v>4</v>
      </c>
      <c r="K1130" s="5"/>
    </row>
    <row r="1131" spans="1:11" x14ac:dyDescent="0.25">
      <c r="A1131">
        <v>1102</v>
      </c>
      <c r="C1131" s="5">
        <f t="shared" si="34"/>
        <v>9.5419999999999376</v>
      </c>
      <c r="D1131" s="5">
        <f>IF(Inddata!$C$35=0,0,IF(($D$30-C1131*(1/Inddata!$C$35))&lt;0,0,($D$30-C1131*(1/Inddata!$C$35))))</f>
        <v>0</v>
      </c>
      <c r="E1131" s="5">
        <v>0</v>
      </c>
      <c r="F1131" s="5">
        <f>IF(Inddata!$C$31*Inddata!$C$35+Inddata!$C$33&gt;'Beregninger scenarie 1'!C1131,0,F1130+$F$27)</f>
        <v>1.2341333333333318</v>
      </c>
      <c r="G1131" s="5">
        <f t="shared" si="35"/>
        <v>11.541999999999938</v>
      </c>
      <c r="H1131" s="5">
        <f>IF(D1131+E1131+F1131&gt;Inddata!$C$31,Inddata!$C$31,D1131+E1131+F1131)</f>
        <v>1.2341333333333318</v>
      </c>
      <c r="I1131" s="5">
        <f>Inddata!$C$34</f>
        <v>0</v>
      </c>
      <c r="J1131" s="5">
        <f>Inddata!$C$32+Inddata!$C$34</f>
        <v>4</v>
      </c>
      <c r="K1131" s="5"/>
    </row>
    <row r="1132" spans="1:11" x14ac:dyDescent="0.25">
      <c r="A1132">
        <v>1103</v>
      </c>
      <c r="C1132" s="5">
        <f t="shared" si="34"/>
        <v>9.5506666666666042</v>
      </c>
      <c r="D1132" s="5">
        <f>IF(Inddata!$C$35=0,0,IF(($D$30-C1132*(1/Inddata!$C$35))&lt;0,0,($D$30-C1132*(1/Inddata!$C$35))))</f>
        <v>0</v>
      </c>
      <c r="E1132" s="5">
        <v>0</v>
      </c>
      <c r="F1132" s="5">
        <f>IF(Inddata!$C$31*Inddata!$C$35+Inddata!$C$33&gt;'Beregninger scenarie 1'!C1132,0,F1131+$F$27)</f>
        <v>1.241066666666665</v>
      </c>
      <c r="G1132" s="5">
        <f t="shared" si="35"/>
        <v>11.550666666666604</v>
      </c>
      <c r="H1132" s="5">
        <f>IF(D1132+E1132+F1132&gt;Inddata!$C$31,Inddata!$C$31,D1132+E1132+F1132)</f>
        <v>1.241066666666665</v>
      </c>
      <c r="I1132" s="5">
        <f>Inddata!$C$34</f>
        <v>0</v>
      </c>
      <c r="J1132" s="5">
        <f>Inddata!$C$32+Inddata!$C$34</f>
        <v>4</v>
      </c>
      <c r="K1132" s="5"/>
    </row>
    <row r="1133" spans="1:11" x14ac:dyDescent="0.25">
      <c r="A1133">
        <v>1104</v>
      </c>
      <c r="C1133" s="5">
        <f t="shared" si="34"/>
        <v>9.5593333333332708</v>
      </c>
      <c r="D1133" s="5">
        <f>IF(Inddata!$C$35=0,0,IF(($D$30-C1133*(1/Inddata!$C$35))&lt;0,0,($D$30-C1133*(1/Inddata!$C$35))))</f>
        <v>0</v>
      </c>
      <c r="E1133" s="5">
        <v>0</v>
      </c>
      <c r="F1133" s="5">
        <f>IF(Inddata!$C$31*Inddata!$C$35+Inddata!$C$33&gt;'Beregninger scenarie 1'!C1133,0,F1132+$F$27)</f>
        <v>1.2479999999999982</v>
      </c>
      <c r="G1133" s="5">
        <f t="shared" si="35"/>
        <v>11.559333333333271</v>
      </c>
      <c r="H1133" s="5">
        <f>IF(D1133+E1133+F1133&gt;Inddata!$C$31,Inddata!$C$31,D1133+E1133+F1133)</f>
        <v>1.2479999999999982</v>
      </c>
      <c r="I1133" s="5">
        <f>Inddata!$C$34</f>
        <v>0</v>
      </c>
      <c r="J1133" s="5">
        <f>Inddata!$C$32+Inddata!$C$34</f>
        <v>4</v>
      </c>
      <c r="K1133" s="5"/>
    </row>
    <row r="1134" spans="1:11" x14ac:dyDescent="0.25">
      <c r="A1134">
        <v>1105</v>
      </c>
      <c r="C1134" s="5">
        <f t="shared" si="34"/>
        <v>9.5679999999999374</v>
      </c>
      <c r="D1134" s="5">
        <f>IF(Inddata!$C$35=0,0,IF(($D$30-C1134*(1/Inddata!$C$35))&lt;0,0,($D$30-C1134*(1/Inddata!$C$35))))</f>
        <v>0</v>
      </c>
      <c r="E1134" s="5">
        <v>0</v>
      </c>
      <c r="F1134" s="5">
        <f>IF(Inddata!$C$31*Inddata!$C$35+Inddata!$C$33&gt;'Beregninger scenarie 1'!C1134,0,F1133+$F$27)</f>
        <v>1.2549333333333315</v>
      </c>
      <c r="G1134" s="5">
        <f t="shared" si="35"/>
        <v>11.567999999999937</v>
      </c>
      <c r="H1134" s="5">
        <f>IF(D1134+E1134+F1134&gt;Inddata!$C$31,Inddata!$C$31,D1134+E1134+F1134)</f>
        <v>1.2549333333333315</v>
      </c>
      <c r="I1134" s="5">
        <f>Inddata!$C$34</f>
        <v>0</v>
      </c>
      <c r="J1134" s="5">
        <f>Inddata!$C$32+Inddata!$C$34</f>
        <v>4</v>
      </c>
      <c r="K1134" s="5"/>
    </row>
    <row r="1135" spans="1:11" x14ac:dyDescent="0.25">
      <c r="A1135">
        <v>1106</v>
      </c>
      <c r="C1135" s="5">
        <f t="shared" si="34"/>
        <v>9.576666666666604</v>
      </c>
      <c r="D1135" s="5">
        <f>IF(Inddata!$C$35=0,0,IF(($D$30-C1135*(1/Inddata!$C$35))&lt;0,0,($D$30-C1135*(1/Inddata!$C$35))))</f>
        <v>0</v>
      </c>
      <c r="E1135" s="5">
        <v>0</v>
      </c>
      <c r="F1135" s="5">
        <f>IF(Inddata!$C$31*Inddata!$C$35+Inddata!$C$33&gt;'Beregninger scenarie 1'!C1135,0,F1134+$F$27)</f>
        <v>1.2618666666666647</v>
      </c>
      <c r="G1135" s="5">
        <f t="shared" si="35"/>
        <v>11.576666666666604</v>
      </c>
      <c r="H1135" s="5">
        <f>IF(D1135+E1135+F1135&gt;Inddata!$C$31,Inddata!$C$31,D1135+E1135+F1135)</f>
        <v>1.2618666666666647</v>
      </c>
      <c r="I1135" s="5">
        <f>Inddata!$C$34</f>
        <v>0</v>
      </c>
      <c r="J1135" s="5">
        <f>Inddata!$C$32+Inddata!$C$34</f>
        <v>4</v>
      </c>
      <c r="K1135" s="5"/>
    </row>
    <row r="1136" spans="1:11" x14ac:dyDescent="0.25">
      <c r="A1136">
        <v>1107</v>
      </c>
      <c r="C1136" s="5">
        <f t="shared" si="34"/>
        <v>9.5853333333332706</v>
      </c>
      <c r="D1136" s="5">
        <f>IF(Inddata!$C$35=0,0,IF(($D$30-C1136*(1/Inddata!$C$35))&lt;0,0,($D$30-C1136*(1/Inddata!$C$35))))</f>
        <v>0</v>
      </c>
      <c r="E1136" s="5">
        <v>0</v>
      </c>
      <c r="F1136" s="5">
        <f>IF(Inddata!$C$31*Inddata!$C$35+Inddata!$C$33&gt;'Beregninger scenarie 1'!C1136,0,F1135+$F$27)</f>
        <v>1.2687999999999979</v>
      </c>
      <c r="G1136" s="5">
        <f t="shared" si="35"/>
        <v>11.585333333333271</v>
      </c>
      <c r="H1136" s="5">
        <f>IF(D1136+E1136+F1136&gt;Inddata!$C$31,Inddata!$C$31,D1136+E1136+F1136)</f>
        <v>1.2687999999999979</v>
      </c>
      <c r="I1136" s="5">
        <f>Inddata!$C$34</f>
        <v>0</v>
      </c>
      <c r="J1136" s="5">
        <f>Inddata!$C$32+Inddata!$C$34</f>
        <v>4</v>
      </c>
      <c r="K1136" s="5"/>
    </row>
    <row r="1137" spans="1:11" x14ac:dyDescent="0.25">
      <c r="A1137">
        <v>1108</v>
      </c>
      <c r="C1137" s="5">
        <f t="shared" si="34"/>
        <v>9.5939999999999372</v>
      </c>
      <c r="D1137" s="5">
        <f>IF(Inddata!$C$35=0,0,IF(($D$30-C1137*(1/Inddata!$C$35))&lt;0,0,($D$30-C1137*(1/Inddata!$C$35))))</f>
        <v>0</v>
      </c>
      <c r="E1137" s="5">
        <v>0</v>
      </c>
      <c r="F1137" s="5">
        <f>IF(Inddata!$C$31*Inddata!$C$35+Inddata!$C$33&gt;'Beregninger scenarie 1'!C1137,0,F1136+$F$27)</f>
        <v>1.2757333333333312</v>
      </c>
      <c r="G1137" s="5">
        <f t="shared" si="35"/>
        <v>11.593999999999937</v>
      </c>
      <c r="H1137" s="5">
        <f>IF(D1137+E1137+F1137&gt;Inddata!$C$31,Inddata!$C$31,D1137+E1137+F1137)</f>
        <v>1.2757333333333312</v>
      </c>
      <c r="I1137" s="5">
        <f>Inddata!$C$34</f>
        <v>0</v>
      </c>
      <c r="J1137" s="5">
        <f>Inddata!$C$32+Inddata!$C$34</f>
        <v>4</v>
      </c>
      <c r="K1137" s="5"/>
    </row>
    <row r="1138" spans="1:11" x14ac:dyDescent="0.25">
      <c r="A1138">
        <v>1109</v>
      </c>
      <c r="C1138" s="5">
        <f t="shared" si="34"/>
        <v>9.6026666666666038</v>
      </c>
      <c r="D1138" s="5">
        <f>IF(Inddata!$C$35=0,0,IF(($D$30-C1138*(1/Inddata!$C$35))&lt;0,0,($D$30-C1138*(1/Inddata!$C$35))))</f>
        <v>0</v>
      </c>
      <c r="E1138" s="5">
        <v>0</v>
      </c>
      <c r="F1138" s="5">
        <f>IF(Inddata!$C$31*Inddata!$C$35+Inddata!$C$33&gt;'Beregninger scenarie 1'!C1138,0,F1137+$F$27)</f>
        <v>1.2826666666666644</v>
      </c>
      <c r="G1138" s="5">
        <f t="shared" si="35"/>
        <v>11.602666666666604</v>
      </c>
      <c r="H1138" s="5">
        <f>IF(D1138+E1138+F1138&gt;Inddata!$C$31,Inddata!$C$31,D1138+E1138+F1138)</f>
        <v>1.2826666666666644</v>
      </c>
      <c r="I1138" s="5">
        <f>Inddata!$C$34</f>
        <v>0</v>
      </c>
      <c r="J1138" s="5">
        <f>Inddata!$C$32+Inddata!$C$34</f>
        <v>4</v>
      </c>
      <c r="K1138" s="5"/>
    </row>
    <row r="1139" spans="1:11" x14ac:dyDescent="0.25">
      <c r="A1139">
        <v>1110</v>
      </c>
      <c r="C1139" s="5">
        <f t="shared" si="34"/>
        <v>9.6113333333332704</v>
      </c>
      <c r="D1139" s="5">
        <f>IF(Inddata!$C$35=0,0,IF(($D$30-C1139*(1/Inddata!$C$35))&lt;0,0,($D$30-C1139*(1/Inddata!$C$35))))</f>
        <v>0</v>
      </c>
      <c r="E1139" s="5">
        <v>0</v>
      </c>
      <c r="F1139" s="5">
        <f>IF(Inddata!$C$31*Inddata!$C$35+Inddata!$C$33&gt;'Beregninger scenarie 1'!C1139,0,F1138+$F$27)</f>
        <v>1.2895999999999976</v>
      </c>
      <c r="G1139" s="5">
        <f t="shared" si="35"/>
        <v>11.61133333333327</v>
      </c>
      <c r="H1139" s="5">
        <f>IF(D1139+E1139+F1139&gt;Inddata!$C$31,Inddata!$C$31,D1139+E1139+F1139)</f>
        <v>1.2895999999999976</v>
      </c>
      <c r="I1139" s="5">
        <f>Inddata!$C$34</f>
        <v>0</v>
      </c>
      <c r="J1139" s="5">
        <f>Inddata!$C$32+Inddata!$C$34</f>
        <v>4</v>
      </c>
      <c r="K1139" s="5"/>
    </row>
    <row r="1140" spans="1:11" x14ac:dyDescent="0.25">
      <c r="A1140">
        <v>1111</v>
      </c>
      <c r="C1140" s="5">
        <f t="shared" si="34"/>
        <v>9.619999999999937</v>
      </c>
      <c r="D1140" s="5">
        <f>IF(Inddata!$C$35=0,0,IF(($D$30-C1140*(1/Inddata!$C$35))&lt;0,0,($D$30-C1140*(1/Inddata!$C$35))))</f>
        <v>0</v>
      </c>
      <c r="E1140" s="5">
        <v>0</v>
      </c>
      <c r="F1140" s="5">
        <f>IF(Inddata!$C$31*Inddata!$C$35+Inddata!$C$33&gt;'Beregninger scenarie 1'!C1140,0,F1139+$F$27)</f>
        <v>1.2965333333333309</v>
      </c>
      <c r="G1140" s="5">
        <f t="shared" si="35"/>
        <v>11.619999999999937</v>
      </c>
      <c r="H1140" s="5">
        <f>IF(D1140+E1140+F1140&gt;Inddata!$C$31,Inddata!$C$31,D1140+E1140+F1140)</f>
        <v>1.2965333333333309</v>
      </c>
      <c r="I1140" s="5">
        <f>Inddata!$C$34</f>
        <v>0</v>
      </c>
      <c r="J1140" s="5">
        <f>Inddata!$C$32+Inddata!$C$34</f>
        <v>4</v>
      </c>
      <c r="K1140" s="5"/>
    </row>
    <row r="1141" spans="1:11" x14ac:dyDescent="0.25">
      <c r="A1141">
        <v>1112</v>
      </c>
      <c r="C1141" s="5">
        <f t="shared" ref="C1141:C1204" si="36">C1140+$C$27</f>
        <v>9.6286666666666036</v>
      </c>
      <c r="D1141" s="5">
        <f>IF(Inddata!$C$35=0,0,IF(($D$30-C1141*(1/Inddata!$C$35))&lt;0,0,($D$30-C1141*(1/Inddata!$C$35))))</f>
        <v>0</v>
      </c>
      <c r="E1141" s="5">
        <v>0</v>
      </c>
      <c r="F1141" s="5">
        <f>IF(Inddata!$C$31*Inddata!$C$35+Inddata!$C$33&gt;'Beregninger scenarie 1'!C1141,0,F1140+$F$27)</f>
        <v>1.3034666666666641</v>
      </c>
      <c r="G1141" s="5">
        <f t="shared" si="35"/>
        <v>11.628666666666604</v>
      </c>
      <c r="H1141" s="5">
        <f>IF(D1141+E1141+F1141&gt;Inddata!$C$31,Inddata!$C$31,D1141+E1141+F1141)</f>
        <v>1.3034666666666641</v>
      </c>
      <c r="I1141" s="5">
        <f>Inddata!$C$34</f>
        <v>0</v>
      </c>
      <c r="J1141" s="5">
        <f>Inddata!$C$32+Inddata!$C$34</f>
        <v>4</v>
      </c>
      <c r="K1141" s="5"/>
    </row>
    <row r="1142" spans="1:11" x14ac:dyDescent="0.25">
      <c r="A1142">
        <v>1113</v>
      </c>
      <c r="C1142" s="5">
        <f t="shared" si="36"/>
        <v>9.6373333333332702</v>
      </c>
      <c r="D1142" s="5">
        <f>IF(Inddata!$C$35=0,0,IF(($D$30-C1142*(1/Inddata!$C$35))&lt;0,0,($D$30-C1142*(1/Inddata!$C$35))))</f>
        <v>0</v>
      </c>
      <c r="E1142" s="5">
        <v>0</v>
      </c>
      <c r="F1142" s="5">
        <f>IF(Inddata!$C$31*Inddata!$C$35+Inddata!$C$33&gt;'Beregninger scenarie 1'!C1142,0,F1141+$F$27)</f>
        <v>1.3103999999999973</v>
      </c>
      <c r="G1142" s="5">
        <f t="shared" si="35"/>
        <v>11.63733333333327</v>
      </c>
      <c r="H1142" s="5">
        <f>IF(D1142+E1142+F1142&gt;Inddata!$C$31,Inddata!$C$31,D1142+E1142+F1142)</f>
        <v>1.3103999999999973</v>
      </c>
      <c r="I1142" s="5">
        <f>Inddata!$C$34</f>
        <v>0</v>
      </c>
      <c r="J1142" s="5">
        <f>Inddata!$C$32+Inddata!$C$34</f>
        <v>4</v>
      </c>
      <c r="K1142" s="5"/>
    </row>
    <row r="1143" spans="1:11" x14ac:dyDescent="0.25">
      <c r="A1143">
        <v>1114</v>
      </c>
      <c r="C1143" s="5">
        <f t="shared" si="36"/>
        <v>9.6459999999999368</v>
      </c>
      <c r="D1143" s="5">
        <f>IF(Inddata!$C$35=0,0,IF(($D$30-C1143*(1/Inddata!$C$35))&lt;0,0,($D$30-C1143*(1/Inddata!$C$35))))</f>
        <v>0</v>
      </c>
      <c r="E1143" s="5">
        <v>0</v>
      </c>
      <c r="F1143" s="5">
        <f>IF(Inddata!$C$31*Inddata!$C$35+Inddata!$C$33&gt;'Beregninger scenarie 1'!C1143,0,F1142+$F$27)</f>
        <v>1.3173333333333306</v>
      </c>
      <c r="G1143" s="5">
        <f t="shared" si="35"/>
        <v>11.645999999999937</v>
      </c>
      <c r="H1143" s="5">
        <f>IF(D1143+E1143+F1143&gt;Inddata!$C$31,Inddata!$C$31,D1143+E1143+F1143)</f>
        <v>1.3173333333333306</v>
      </c>
      <c r="I1143" s="5">
        <f>Inddata!$C$34</f>
        <v>0</v>
      </c>
      <c r="J1143" s="5">
        <f>Inddata!$C$32+Inddata!$C$34</f>
        <v>4</v>
      </c>
      <c r="K1143" s="5"/>
    </row>
    <row r="1144" spans="1:11" x14ac:dyDescent="0.25">
      <c r="A1144">
        <v>1115</v>
      </c>
      <c r="C1144" s="5">
        <f t="shared" si="36"/>
        <v>9.6546666666666034</v>
      </c>
      <c r="D1144" s="5">
        <f>IF(Inddata!$C$35=0,0,IF(($D$30-C1144*(1/Inddata!$C$35))&lt;0,0,($D$30-C1144*(1/Inddata!$C$35))))</f>
        <v>0</v>
      </c>
      <c r="E1144" s="5">
        <v>0</v>
      </c>
      <c r="F1144" s="5">
        <f>IF(Inddata!$C$31*Inddata!$C$35+Inddata!$C$33&gt;'Beregninger scenarie 1'!C1144,0,F1143+$F$27)</f>
        <v>1.3242666666666638</v>
      </c>
      <c r="G1144" s="5">
        <f t="shared" si="35"/>
        <v>11.654666666666603</v>
      </c>
      <c r="H1144" s="5">
        <f>IF(D1144+E1144+F1144&gt;Inddata!$C$31,Inddata!$C$31,D1144+E1144+F1144)</f>
        <v>1.3242666666666638</v>
      </c>
      <c r="I1144" s="5">
        <f>Inddata!$C$34</f>
        <v>0</v>
      </c>
      <c r="J1144" s="5">
        <f>Inddata!$C$32+Inddata!$C$34</f>
        <v>4</v>
      </c>
      <c r="K1144" s="5"/>
    </row>
    <row r="1145" spans="1:11" x14ac:dyDescent="0.25">
      <c r="A1145">
        <v>1116</v>
      </c>
      <c r="C1145" s="5">
        <f t="shared" si="36"/>
        <v>9.66333333333327</v>
      </c>
      <c r="D1145" s="5">
        <f>IF(Inddata!$C$35=0,0,IF(($D$30-C1145*(1/Inddata!$C$35))&lt;0,0,($D$30-C1145*(1/Inddata!$C$35))))</f>
        <v>0</v>
      </c>
      <c r="E1145" s="5">
        <v>0</v>
      </c>
      <c r="F1145" s="5">
        <f>IF(Inddata!$C$31*Inddata!$C$35+Inddata!$C$33&gt;'Beregninger scenarie 1'!C1145,0,F1144+$F$27)</f>
        <v>1.3311999999999971</v>
      </c>
      <c r="G1145" s="5">
        <f t="shared" si="35"/>
        <v>11.66333333333327</v>
      </c>
      <c r="H1145" s="5">
        <f>IF(D1145+E1145+F1145&gt;Inddata!$C$31,Inddata!$C$31,D1145+E1145+F1145)</f>
        <v>1.3311999999999971</v>
      </c>
      <c r="I1145" s="5">
        <f>Inddata!$C$34</f>
        <v>0</v>
      </c>
      <c r="J1145" s="5">
        <f>Inddata!$C$32+Inddata!$C$34</f>
        <v>4</v>
      </c>
      <c r="K1145" s="5"/>
    </row>
    <row r="1146" spans="1:11" x14ac:dyDescent="0.25">
      <c r="A1146">
        <v>1117</v>
      </c>
      <c r="C1146" s="5">
        <f t="shared" si="36"/>
        <v>9.6719999999999366</v>
      </c>
      <c r="D1146" s="5">
        <f>IF(Inddata!$C$35=0,0,IF(($D$30-C1146*(1/Inddata!$C$35))&lt;0,0,($D$30-C1146*(1/Inddata!$C$35))))</f>
        <v>0</v>
      </c>
      <c r="E1146" s="5">
        <v>0</v>
      </c>
      <c r="F1146" s="5">
        <f>IF(Inddata!$C$31*Inddata!$C$35+Inddata!$C$33&gt;'Beregninger scenarie 1'!C1146,0,F1145+$F$27)</f>
        <v>1.3381333333333303</v>
      </c>
      <c r="G1146" s="5">
        <f t="shared" si="35"/>
        <v>11.671999999999937</v>
      </c>
      <c r="H1146" s="5">
        <f>IF(D1146+E1146+F1146&gt;Inddata!$C$31,Inddata!$C$31,D1146+E1146+F1146)</f>
        <v>1.3381333333333303</v>
      </c>
      <c r="I1146" s="5">
        <f>Inddata!$C$34</f>
        <v>0</v>
      </c>
      <c r="J1146" s="5">
        <f>Inddata!$C$32+Inddata!$C$34</f>
        <v>4</v>
      </c>
      <c r="K1146" s="5"/>
    </row>
    <row r="1147" spans="1:11" x14ac:dyDescent="0.25">
      <c r="A1147">
        <v>1118</v>
      </c>
      <c r="C1147" s="5">
        <f t="shared" si="36"/>
        <v>9.6806666666666032</v>
      </c>
      <c r="D1147" s="5">
        <f>IF(Inddata!$C$35=0,0,IF(($D$30-C1147*(1/Inddata!$C$35))&lt;0,0,($D$30-C1147*(1/Inddata!$C$35))))</f>
        <v>0</v>
      </c>
      <c r="E1147" s="5">
        <v>0</v>
      </c>
      <c r="F1147" s="5">
        <f>IF(Inddata!$C$31*Inddata!$C$35+Inddata!$C$33&gt;'Beregninger scenarie 1'!C1147,0,F1146+$F$27)</f>
        <v>1.3450666666666635</v>
      </c>
      <c r="G1147" s="5">
        <f t="shared" si="35"/>
        <v>11.680666666666603</v>
      </c>
      <c r="H1147" s="5">
        <f>IF(D1147+E1147+F1147&gt;Inddata!$C$31,Inddata!$C$31,D1147+E1147+F1147)</f>
        <v>1.3450666666666635</v>
      </c>
      <c r="I1147" s="5">
        <f>Inddata!$C$34</f>
        <v>0</v>
      </c>
      <c r="J1147" s="5">
        <f>Inddata!$C$32+Inddata!$C$34</f>
        <v>4</v>
      </c>
      <c r="K1147" s="5"/>
    </row>
    <row r="1148" spans="1:11" x14ac:dyDescent="0.25">
      <c r="A1148">
        <v>1119</v>
      </c>
      <c r="C1148" s="5">
        <f t="shared" si="36"/>
        <v>9.6893333333332698</v>
      </c>
      <c r="D1148" s="5">
        <f>IF(Inddata!$C$35=0,0,IF(($D$30-C1148*(1/Inddata!$C$35))&lt;0,0,($D$30-C1148*(1/Inddata!$C$35))))</f>
        <v>0</v>
      </c>
      <c r="E1148" s="5">
        <v>0</v>
      </c>
      <c r="F1148" s="5">
        <f>IF(Inddata!$C$31*Inddata!$C$35+Inddata!$C$33&gt;'Beregninger scenarie 1'!C1148,0,F1147+$F$27)</f>
        <v>1.3519999999999968</v>
      </c>
      <c r="G1148" s="5">
        <f t="shared" si="35"/>
        <v>11.68933333333327</v>
      </c>
      <c r="H1148" s="5">
        <f>IF(D1148+E1148+F1148&gt;Inddata!$C$31,Inddata!$C$31,D1148+E1148+F1148)</f>
        <v>1.3519999999999968</v>
      </c>
      <c r="I1148" s="5">
        <f>Inddata!$C$34</f>
        <v>0</v>
      </c>
      <c r="J1148" s="5">
        <f>Inddata!$C$32+Inddata!$C$34</f>
        <v>4</v>
      </c>
      <c r="K1148" s="5"/>
    </row>
    <row r="1149" spans="1:11" x14ac:dyDescent="0.25">
      <c r="A1149">
        <v>1120</v>
      </c>
      <c r="C1149" s="5">
        <f t="shared" si="36"/>
        <v>9.6979999999999364</v>
      </c>
      <c r="D1149" s="5">
        <f>IF(Inddata!$C$35=0,0,IF(($D$30-C1149*(1/Inddata!$C$35))&lt;0,0,($D$30-C1149*(1/Inddata!$C$35))))</f>
        <v>0</v>
      </c>
      <c r="E1149" s="5">
        <v>0</v>
      </c>
      <c r="F1149" s="5">
        <f>IF(Inddata!$C$31*Inddata!$C$35+Inddata!$C$33&gt;'Beregninger scenarie 1'!C1149,0,F1148+$F$27)</f>
        <v>1.35893333333333</v>
      </c>
      <c r="G1149" s="5">
        <f t="shared" si="35"/>
        <v>11.697999999999936</v>
      </c>
      <c r="H1149" s="5">
        <f>IF(D1149+E1149+F1149&gt;Inddata!$C$31,Inddata!$C$31,D1149+E1149+F1149)</f>
        <v>1.35893333333333</v>
      </c>
      <c r="I1149" s="5">
        <f>Inddata!$C$34</f>
        <v>0</v>
      </c>
      <c r="J1149" s="5">
        <f>Inddata!$C$32+Inddata!$C$34</f>
        <v>4</v>
      </c>
      <c r="K1149" s="5"/>
    </row>
    <row r="1150" spans="1:11" x14ac:dyDescent="0.25">
      <c r="A1150">
        <v>1121</v>
      </c>
      <c r="C1150" s="5">
        <f t="shared" si="36"/>
        <v>9.706666666666603</v>
      </c>
      <c r="D1150" s="5">
        <f>IF(Inddata!$C$35=0,0,IF(($D$30-C1150*(1/Inddata!$C$35))&lt;0,0,($D$30-C1150*(1/Inddata!$C$35))))</f>
        <v>0</v>
      </c>
      <c r="E1150" s="5">
        <v>0</v>
      </c>
      <c r="F1150" s="5">
        <f>IF(Inddata!$C$31*Inddata!$C$35+Inddata!$C$33&gt;'Beregninger scenarie 1'!C1150,0,F1149+$F$27)</f>
        <v>1.3658666666666632</v>
      </c>
      <c r="G1150" s="5">
        <f t="shared" si="35"/>
        <v>11.706666666666603</v>
      </c>
      <c r="H1150" s="5">
        <f>IF(D1150+E1150+F1150&gt;Inddata!$C$31,Inddata!$C$31,D1150+E1150+F1150)</f>
        <v>1.3658666666666632</v>
      </c>
      <c r="I1150" s="5">
        <f>Inddata!$C$34</f>
        <v>0</v>
      </c>
      <c r="J1150" s="5">
        <f>Inddata!$C$32+Inddata!$C$34</f>
        <v>4</v>
      </c>
      <c r="K1150" s="5"/>
    </row>
    <row r="1151" spans="1:11" x14ac:dyDescent="0.25">
      <c r="A1151">
        <v>1122</v>
      </c>
      <c r="C1151" s="5">
        <f t="shared" si="36"/>
        <v>9.7153333333332696</v>
      </c>
      <c r="D1151" s="5">
        <f>IF(Inddata!$C$35=0,0,IF(($D$30-C1151*(1/Inddata!$C$35))&lt;0,0,($D$30-C1151*(1/Inddata!$C$35))))</f>
        <v>0</v>
      </c>
      <c r="E1151" s="5">
        <v>0</v>
      </c>
      <c r="F1151" s="5">
        <f>IF(Inddata!$C$31*Inddata!$C$35+Inddata!$C$33&gt;'Beregninger scenarie 1'!C1151,0,F1150+$F$27)</f>
        <v>1.3727999999999965</v>
      </c>
      <c r="G1151" s="5">
        <f t="shared" si="35"/>
        <v>11.71533333333327</v>
      </c>
      <c r="H1151" s="5">
        <f>IF(D1151+E1151+F1151&gt;Inddata!$C$31,Inddata!$C$31,D1151+E1151+F1151)</f>
        <v>1.3727999999999965</v>
      </c>
      <c r="I1151" s="5">
        <f>Inddata!$C$34</f>
        <v>0</v>
      </c>
      <c r="J1151" s="5">
        <f>Inddata!$C$32+Inddata!$C$34</f>
        <v>4</v>
      </c>
      <c r="K1151" s="5"/>
    </row>
    <row r="1152" spans="1:11" x14ac:dyDescent="0.25">
      <c r="A1152">
        <v>1123</v>
      </c>
      <c r="C1152" s="5">
        <f t="shared" si="36"/>
        <v>9.7239999999999363</v>
      </c>
      <c r="D1152" s="5">
        <f>IF(Inddata!$C$35=0,0,IF(($D$30-C1152*(1/Inddata!$C$35))&lt;0,0,($D$30-C1152*(1/Inddata!$C$35))))</f>
        <v>0</v>
      </c>
      <c r="E1152" s="5">
        <v>0</v>
      </c>
      <c r="F1152" s="5">
        <f>IF(Inddata!$C$31*Inddata!$C$35+Inddata!$C$33&gt;'Beregninger scenarie 1'!C1152,0,F1151+$F$27)</f>
        <v>1.3797333333333297</v>
      </c>
      <c r="G1152" s="5">
        <f t="shared" si="35"/>
        <v>11.723999999999936</v>
      </c>
      <c r="H1152" s="5">
        <f>IF(D1152+E1152+F1152&gt;Inddata!$C$31,Inddata!$C$31,D1152+E1152+F1152)</f>
        <v>1.3797333333333297</v>
      </c>
      <c r="I1152" s="5">
        <f>Inddata!$C$34</f>
        <v>0</v>
      </c>
      <c r="J1152" s="5">
        <f>Inddata!$C$32+Inddata!$C$34</f>
        <v>4</v>
      </c>
      <c r="K1152" s="5"/>
    </row>
    <row r="1153" spans="1:11" x14ac:dyDescent="0.25">
      <c r="A1153">
        <v>1124</v>
      </c>
      <c r="C1153" s="5">
        <f t="shared" si="36"/>
        <v>9.7326666666666029</v>
      </c>
      <c r="D1153" s="5">
        <f>IF(Inddata!$C$35=0,0,IF(($D$30-C1153*(1/Inddata!$C$35))&lt;0,0,($D$30-C1153*(1/Inddata!$C$35))))</f>
        <v>0</v>
      </c>
      <c r="E1153" s="5">
        <v>0</v>
      </c>
      <c r="F1153" s="5">
        <f>IF(Inddata!$C$31*Inddata!$C$35+Inddata!$C$33&gt;'Beregninger scenarie 1'!C1153,0,F1152+$F$27)</f>
        <v>1.3866666666666629</v>
      </c>
      <c r="G1153" s="5">
        <f t="shared" si="35"/>
        <v>11.732666666666603</v>
      </c>
      <c r="H1153" s="5">
        <f>IF(D1153+E1153+F1153&gt;Inddata!$C$31,Inddata!$C$31,D1153+E1153+F1153)</f>
        <v>1.3866666666666629</v>
      </c>
      <c r="I1153" s="5">
        <f>Inddata!$C$34</f>
        <v>0</v>
      </c>
      <c r="J1153" s="5">
        <f>Inddata!$C$32+Inddata!$C$34</f>
        <v>4</v>
      </c>
      <c r="K1153" s="5"/>
    </row>
    <row r="1154" spans="1:11" x14ac:dyDescent="0.25">
      <c r="A1154">
        <v>1125</v>
      </c>
      <c r="C1154" s="5">
        <f t="shared" si="36"/>
        <v>9.7413333333332695</v>
      </c>
      <c r="D1154" s="5">
        <f>IF(Inddata!$C$35=0,0,IF(($D$30-C1154*(1/Inddata!$C$35))&lt;0,0,($D$30-C1154*(1/Inddata!$C$35))))</f>
        <v>0</v>
      </c>
      <c r="E1154" s="5">
        <v>0</v>
      </c>
      <c r="F1154" s="5">
        <f>IF(Inddata!$C$31*Inddata!$C$35+Inddata!$C$33&gt;'Beregninger scenarie 1'!C1154,0,F1153+$F$27)</f>
        <v>1.3935999999999962</v>
      </c>
      <c r="G1154" s="5">
        <f t="shared" si="35"/>
        <v>11.741333333333269</v>
      </c>
      <c r="H1154" s="5">
        <f>IF(D1154+E1154+F1154&gt;Inddata!$C$31,Inddata!$C$31,D1154+E1154+F1154)</f>
        <v>1.3935999999999962</v>
      </c>
      <c r="I1154" s="5">
        <f>Inddata!$C$34</f>
        <v>0</v>
      </c>
      <c r="J1154" s="5">
        <f>Inddata!$C$32+Inddata!$C$34</f>
        <v>4</v>
      </c>
      <c r="K1154" s="5"/>
    </row>
    <row r="1155" spans="1:11" x14ac:dyDescent="0.25">
      <c r="A1155">
        <v>1126</v>
      </c>
      <c r="C1155" s="5">
        <f t="shared" si="36"/>
        <v>9.7499999999999361</v>
      </c>
      <c r="D1155" s="5">
        <f>IF(Inddata!$C$35=0,0,IF(($D$30-C1155*(1/Inddata!$C$35))&lt;0,0,($D$30-C1155*(1/Inddata!$C$35))))</f>
        <v>0</v>
      </c>
      <c r="E1155" s="5">
        <v>0</v>
      </c>
      <c r="F1155" s="5">
        <f>IF(Inddata!$C$31*Inddata!$C$35+Inddata!$C$33&gt;'Beregninger scenarie 1'!C1155,0,F1154+$F$27)</f>
        <v>1.4005333333333294</v>
      </c>
      <c r="G1155" s="5">
        <f t="shared" si="35"/>
        <v>11.749999999999936</v>
      </c>
      <c r="H1155" s="5">
        <f>IF(D1155+E1155+F1155&gt;Inddata!$C$31,Inddata!$C$31,D1155+E1155+F1155)</f>
        <v>1.4005333333333294</v>
      </c>
      <c r="I1155" s="5">
        <f>Inddata!$C$34</f>
        <v>0</v>
      </c>
      <c r="J1155" s="5">
        <f>Inddata!$C$32+Inddata!$C$34</f>
        <v>4</v>
      </c>
      <c r="K1155" s="5"/>
    </row>
    <row r="1156" spans="1:11" x14ac:dyDescent="0.25">
      <c r="A1156">
        <v>1127</v>
      </c>
      <c r="C1156" s="5">
        <f t="shared" si="36"/>
        <v>9.7586666666666027</v>
      </c>
      <c r="D1156" s="5">
        <f>IF(Inddata!$C$35=0,0,IF(($D$30-C1156*(1/Inddata!$C$35))&lt;0,0,($D$30-C1156*(1/Inddata!$C$35))))</f>
        <v>0</v>
      </c>
      <c r="E1156" s="5">
        <v>0</v>
      </c>
      <c r="F1156" s="5">
        <f>IF(Inddata!$C$31*Inddata!$C$35+Inddata!$C$33&gt;'Beregninger scenarie 1'!C1156,0,F1155+$F$27)</f>
        <v>1.4074666666666626</v>
      </c>
      <c r="G1156" s="5">
        <f t="shared" si="35"/>
        <v>11.758666666666603</v>
      </c>
      <c r="H1156" s="5">
        <f>IF(D1156+E1156+F1156&gt;Inddata!$C$31,Inddata!$C$31,D1156+E1156+F1156)</f>
        <v>1.4074666666666626</v>
      </c>
      <c r="I1156" s="5">
        <f>Inddata!$C$34</f>
        <v>0</v>
      </c>
      <c r="J1156" s="5">
        <f>Inddata!$C$32+Inddata!$C$34</f>
        <v>4</v>
      </c>
      <c r="K1156" s="5"/>
    </row>
    <row r="1157" spans="1:11" x14ac:dyDescent="0.25">
      <c r="A1157">
        <v>1128</v>
      </c>
      <c r="C1157" s="5">
        <f t="shared" si="36"/>
        <v>9.7673333333332693</v>
      </c>
      <c r="D1157" s="5">
        <f>IF(Inddata!$C$35=0,0,IF(($D$30-C1157*(1/Inddata!$C$35))&lt;0,0,($D$30-C1157*(1/Inddata!$C$35))))</f>
        <v>0</v>
      </c>
      <c r="E1157" s="5">
        <v>0</v>
      </c>
      <c r="F1157" s="5">
        <f>IF(Inddata!$C$31*Inddata!$C$35+Inddata!$C$33&gt;'Beregninger scenarie 1'!C1157,0,F1156+$F$27)</f>
        <v>1.4143999999999959</v>
      </c>
      <c r="G1157" s="5">
        <f t="shared" si="35"/>
        <v>11.767333333333269</v>
      </c>
      <c r="H1157" s="5">
        <f>IF(D1157+E1157+F1157&gt;Inddata!$C$31,Inddata!$C$31,D1157+E1157+F1157)</f>
        <v>1.4143999999999959</v>
      </c>
      <c r="I1157" s="5">
        <f>Inddata!$C$34</f>
        <v>0</v>
      </c>
      <c r="J1157" s="5">
        <f>Inddata!$C$32+Inddata!$C$34</f>
        <v>4</v>
      </c>
      <c r="K1157" s="5"/>
    </row>
    <row r="1158" spans="1:11" x14ac:dyDescent="0.25">
      <c r="A1158">
        <v>1129</v>
      </c>
      <c r="C1158" s="5">
        <f t="shared" si="36"/>
        <v>9.7759999999999359</v>
      </c>
      <c r="D1158" s="5">
        <f>IF(Inddata!$C$35=0,0,IF(($D$30-C1158*(1/Inddata!$C$35))&lt;0,0,($D$30-C1158*(1/Inddata!$C$35))))</f>
        <v>0</v>
      </c>
      <c r="E1158" s="5">
        <v>0</v>
      </c>
      <c r="F1158" s="5">
        <f>IF(Inddata!$C$31*Inddata!$C$35+Inddata!$C$33&gt;'Beregninger scenarie 1'!C1158,0,F1157+$F$27)</f>
        <v>1.4213333333333291</v>
      </c>
      <c r="G1158" s="5">
        <f t="shared" si="35"/>
        <v>11.775999999999936</v>
      </c>
      <c r="H1158" s="5">
        <f>IF(D1158+E1158+F1158&gt;Inddata!$C$31,Inddata!$C$31,D1158+E1158+F1158)</f>
        <v>1.4213333333333291</v>
      </c>
      <c r="I1158" s="5">
        <f>Inddata!$C$34</f>
        <v>0</v>
      </c>
      <c r="J1158" s="5">
        <f>Inddata!$C$32+Inddata!$C$34</f>
        <v>4</v>
      </c>
      <c r="K1158" s="5"/>
    </row>
    <row r="1159" spans="1:11" x14ac:dyDescent="0.25">
      <c r="A1159">
        <v>1130</v>
      </c>
      <c r="C1159" s="5">
        <f t="shared" si="36"/>
        <v>9.7846666666666025</v>
      </c>
      <c r="D1159" s="5">
        <f>IF(Inddata!$C$35=0,0,IF(($D$30-C1159*(1/Inddata!$C$35))&lt;0,0,($D$30-C1159*(1/Inddata!$C$35))))</f>
        <v>0</v>
      </c>
      <c r="E1159" s="5">
        <v>0</v>
      </c>
      <c r="F1159" s="5">
        <f>IF(Inddata!$C$31*Inddata!$C$35+Inddata!$C$33&gt;'Beregninger scenarie 1'!C1159,0,F1158+$F$27)</f>
        <v>1.4282666666666624</v>
      </c>
      <c r="G1159" s="5">
        <f t="shared" si="35"/>
        <v>11.784666666666602</v>
      </c>
      <c r="H1159" s="5">
        <f>IF(D1159+E1159+F1159&gt;Inddata!$C$31,Inddata!$C$31,D1159+E1159+F1159)</f>
        <v>1.4282666666666624</v>
      </c>
      <c r="I1159" s="5">
        <f>Inddata!$C$34</f>
        <v>0</v>
      </c>
      <c r="J1159" s="5">
        <f>Inddata!$C$32+Inddata!$C$34</f>
        <v>4</v>
      </c>
      <c r="K1159" s="5"/>
    </row>
    <row r="1160" spans="1:11" x14ac:dyDescent="0.25">
      <c r="A1160">
        <v>1131</v>
      </c>
      <c r="C1160" s="5">
        <f t="shared" si="36"/>
        <v>9.7933333333332691</v>
      </c>
      <c r="D1160" s="5">
        <f>IF(Inddata!$C$35=0,0,IF(($D$30-C1160*(1/Inddata!$C$35))&lt;0,0,($D$30-C1160*(1/Inddata!$C$35))))</f>
        <v>0</v>
      </c>
      <c r="E1160" s="5">
        <v>0</v>
      </c>
      <c r="F1160" s="5">
        <f>IF(Inddata!$C$31*Inddata!$C$35+Inddata!$C$33&gt;'Beregninger scenarie 1'!C1160,0,F1159+$F$27)</f>
        <v>1.4351999999999956</v>
      </c>
      <c r="G1160" s="5">
        <f t="shared" si="35"/>
        <v>11.793333333333269</v>
      </c>
      <c r="H1160" s="5">
        <f>IF(D1160+E1160+F1160&gt;Inddata!$C$31,Inddata!$C$31,D1160+E1160+F1160)</f>
        <v>1.4351999999999956</v>
      </c>
      <c r="I1160" s="5">
        <f>Inddata!$C$34</f>
        <v>0</v>
      </c>
      <c r="J1160" s="5">
        <f>Inddata!$C$32+Inddata!$C$34</f>
        <v>4</v>
      </c>
      <c r="K1160" s="5"/>
    </row>
    <row r="1161" spans="1:11" x14ac:dyDescent="0.25">
      <c r="A1161">
        <v>1132</v>
      </c>
      <c r="C1161" s="5">
        <f t="shared" si="36"/>
        <v>9.8019999999999357</v>
      </c>
      <c r="D1161" s="5">
        <f>IF(Inddata!$C$35=0,0,IF(($D$30-C1161*(1/Inddata!$C$35))&lt;0,0,($D$30-C1161*(1/Inddata!$C$35))))</f>
        <v>0</v>
      </c>
      <c r="E1161" s="5">
        <v>0</v>
      </c>
      <c r="F1161" s="5">
        <f>IF(Inddata!$C$31*Inddata!$C$35+Inddata!$C$33&gt;'Beregninger scenarie 1'!C1161,0,F1160+$F$27)</f>
        <v>1.4421333333333288</v>
      </c>
      <c r="G1161" s="5">
        <f t="shared" si="35"/>
        <v>11.801999999999936</v>
      </c>
      <c r="H1161" s="5">
        <f>IF(D1161+E1161+F1161&gt;Inddata!$C$31,Inddata!$C$31,D1161+E1161+F1161)</f>
        <v>1.4421333333333288</v>
      </c>
      <c r="I1161" s="5">
        <f>Inddata!$C$34</f>
        <v>0</v>
      </c>
      <c r="J1161" s="5">
        <f>Inddata!$C$32+Inddata!$C$34</f>
        <v>4</v>
      </c>
      <c r="K1161" s="5"/>
    </row>
    <row r="1162" spans="1:11" x14ac:dyDescent="0.25">
      <c r="A1162">
        <v>1133</v>
      </c>
      <c r="C1162" s="5">
        <f t="shared" si="36"/>
        <v>9.8106666666666023</v>
      </c>
      <c r="D1162" s="5">
        <f>IF(Inddata!$C$35=0,0,IF(($D$30-C1162*(1/Inddata!$C$35))&lt;0,0,($D$30-C1162*(1/Inddata!$C$35))))</f>
        <v>0</v>
      </c>
      <c r="E1162" s="5">
        <v>0</v>
      </c>
      <c r="F1162" s="5">
        <f>IF(Inddata!$C$31*Inddata!$C$35+Inddata!$C$33&gt;'Beregninger scenarie 1'!C1162,0,F1161+$F$27)</f>
        <v>1.4490666666666621</v>
      </c>
      <c r="G1162" s="5">
        <f t="shared" si="35"/>
        <v>11.810666666666602</v>
      </c>
      <c r="H1162" s="5">
        <f>IF(D1162+E1162+F1162&gt;Inddata!$C$31,Inddata!$C$31,D1162+E1162+F1162)</f>
        <v>1.4490666666666621</v>
      </c>
      <c r="I1162" s="5">
        <f>Inddata!$C$34</f>
        <v>0</v>
      </c>
      <c r="J1162" s="5">
        <f>Inddata!$C$32+Inddata!$C$34</f>
        <v>4</v>
      </c>
      <c r="K1162" s="5"/>
    </row>
    <row r="1163" spans="1:11" x14ac:dyDescent="0.25">
      <c r="A1163">
        <v>1134</v>
      </c>
      <c r="C1163" s="5">
        <f t="shared" si="36"/>
        <v>9.8193333333332689</v>
      </c>
      <c r="D1163" s="5">
        <f>IF(Inddata!$C$35=0,0,IF(($D$30-C1163*(1/Inddata!$C$35))&lt;0,0,($D$30-C1163*(1/Inddata!$C$35))))</f>
        <v>0</v>
      </c>
      <c r="E1163" s="5">
        <v>0</v>
      </c>
      <c r="F1163" s="5">
        <f>IF(Inddata!$C$31*Inddata!$C$35+Inddata!$C$33&gt;'Beregninger scenarie 1'!C1163,0,F1162+$F$27)</f>
        <v>1.4559999999999953</v>
      </c>
      <c r="G1163" s="5">
        <f t="shared" si="35"/>
        <v>11.819333333333269</v>
      </c>
      <c r="H1163" s="5">
        <f>IF(D1163+E1163+F1163&gt;Inddata!$C$31,Inddata!$C$31,D1163+E1163+F1163)</f>
        <v>1.4559999999999953</v>
      </c>
      <c r="I1163" s="5">
        <f>Inddata!$C$34</f>
        <v>0</v>
      </c>
      <c r="J1163" s="5">
        <f>Inddata!$C$32+Inddata!$C$34</f>
        <v>4</v>
      </c>
      <c r="K1163" s="5"/>
    </row>
    <row r="1164" spans="1:11" x14ac:dyDescent="0.25">
      <c r="A1164">
        <v>1135</v>
      </c>
      <c r="C1164" s="5">
        <f t="shared" si="36"/>
        <v>9.8279999999999355</v>
      </c>
      <c r="D1164" s="5">
        <f>IF(Inddata!$C$35=0,0,IF(($D$30-C1164*(1/Inddata!$C$35))&lt;0,0,($D$30-C1164*(1/Inddata!$C$35))))</f>
        <v>0</v>
      </c>
      <c r="E1164" s="5">
        <v>0</v>
      </c>
      <c r="F1164" s="5">
        <f>IF(Inddata!$C$31*Inddata!$C$35+Inddata!$C$33&gt;'Beregninger scenarie 1'!C1164,0,F1163+$F$27)</f>
        <v>1.4629333333333285</v>
      </c>
      <c r="G1164" s="5">
        <f t="shared" si="35"/>
        <v>11.827999999999935</v>
      </c>
      <c r="H1164" s="5">
        <f>IF(D1164+E1164+F1164&gt;Inddata!$C$31,Inddata!$C$31,D1164+E1164+F1164)</f>
        <v>1.4629333333333285</v>
      </c>
      <c r="I1164" s="5">
        <f>Inddata!$C$34</f>
        <v>0</v>
      </c>
      <c r="J1164" s="5">
        <f>Inddata!$C$32+Inddata!$C$34</f>
        <v>4</v>
      </c>
      <c r="K1164" s="5"/>
    </row>
    <row r="1165" spans="1:11" x14ac:dyDescent="0.25">
      <c r="A1165">
        <v>1136</v>
      </c>
      <c r="C1165" s="5">
        <f t="shared" si="36"/>
        <v>9.8366666666666021</v>
      </c>
      <c r="D1165" s="5">
        <f>IF(Inddata!$C$35=0,0,IF(($D$30-C1165*(1/Inddata!$C$35))&lt;0,0,($D$30-C1165*(1/Inddata!$C$35))))</f>
        <v>0</v>
      </c>
      <c r="E1165" s="5">
        <v>0</v>
      </c>
      <c r="F1165" s="5">
        <f>IF(Inddata!$C$31*Inddata!$C$35+Inddata!$C$33&gt;'Beregninger scenarie 1'!C1165,0,F1164+$F$27)</f>
        <v>1.4698666666666618</v>
      </c>
      <c r="G1165" s="5">
        <f t="shared" si="35"/>
        <v>11.836666666666602</v>
      </c>
      <c r="H1165" s="5">
        <f>IF(D1165+E1165+F1165&gt;Inddata!$C$31,Inddata!$C$31,D1165+E1165+F1165)</f>
        <v>1.4698666666666618</v>
      </c>
      <c r="I1165" s="5">
        <f>Inddata!$C$34</f>
        <v>0</v>
      </c>
      <c r="J1165" s="5">
        <f>Inddata!$C$32+Inddata!$C$34</f>
        <v>4</v>
      </c>
      <c r="K1165" s="5"/>
    </row>
    <row r="1166" spans="1:11" x14ac:dyDescent="0.25">
      <c r="A1166">
        <v>1137</v>
      </c>
      <c r="C1166" s="5">
        <f t="shared" si="36"/>
        <v>9.8453333333332687</v>
      </c>
      <c r="D1166" s="5">
        <f>IF(Inddata!$C$35=0,0,IF(($D$30-C1166*(1/Inddata!$C$35))&lt;0,0,($D$30-C1166*(1/Inddata!$C$35))))</f>
        <v>0</v>
      </c>
      <c r="E1166" s="5">
        <v>0</v>
      </c>
      <c r="F1166" s="5">
        <f>IF(Inddata!$C$31*Inddata!$C$35+Inddata!$C$33&gt;'Beregninger scenarie 1'!C1166,0,F1165+$F$27)</f>
        <v>1.476799999999995</v>
      </c>
      <c r="G1166" s="5">
        <f t="shared" si="35"/>
        <v>11.845333333333269</v>
      </c>
      <c r="H1166" s="5">
        <f>IF(D1166+E1166+F1166&gt;Inddata!$C$31,Inddata!$C$31,D1166+E1166+F1166)</f>
        <v>1.476799999999995</v>
      </c>
      <c r="I1166" s="5">
        <f>Inddata!$C$34</f>
        <v>0</v>
      </c>
      <c r="J1166" s="5">
        <f>Inddata!$C$32+Inddata!$C$34</f>
        <v>4</v>
      </c>
      <c r="K1166" s="5"/>
    </row>
    <row r="1167" spans="1:11" x14ac:dyDescent="0.25">
      <c r="A1167">
        <v>1138</v>
      </c>
      <c r="C1167" s="5">
        <f t="shared" si="36"/>
        <v>9.8539999999999353</v>
      </c>
      <c r="D1167" s="5">
        <f>IF(Inddata!$C$35=0,0,IF(($D$30-C1167*(1/Inddata!$C$35))&lt;0,0,($D$30-C1167*(1/Inddata!$C$35))))</f>
        <v>0</v>
      </c>
      <c r="E1167" s="5">
        <v>0</v>
      </c>
      <c r="F1167" s="5">
        <f>IF(Inddata!$C$31*Inddata!$C$35+Inddata!$C$33&gt;'Beregninger scenarie 1'!C1167,0,F1166+$F$27)</f>
        <v>1.4837333333333282</v>
      </c>
      <c r="G1167" s="5">
        <f t="shared" si="35"/>
        <v>11.853999999999935</v>
      </c>
      <c r="H1167" s="5">
        <f>IF(D1167+E1167+F1167&gt;Inddata!$C$31,Inddata!$C$31,D1167+E1167+F1167)</f>
        <v>1.4837333333333282</v>
      </c>
      <c r="I1167" s="5">
        <f>Inddata!$C$34</f>
        <v>0</v>
      </c>
      <c r="J1167" s="5">
        <f>Inddata!$C$32+Inddata!$C$34</f>
        <v>4</v>
      </c>
      <c r="K1167" s="5"/>
    </row>
    <row r="1168" spans="1:11" x14ac:dyDescent="0.25">
      <c r="A1168">
        <v>1139</v>
      </c>
      <c r="C1168" s="5">
        <f t="shared" si="36"/>
        <v>9.8626666666666019</v>
      </c>
      <c r="D1168" s="5">
        <f>IF(Inddata!$C$35=0,0,IF(($D$30-C1168*(1/Inddata!$C$35))&lt;0,0,($D$30-C1168*(1/Inddata!$C$35))))</f>
        <v>0</v>
      </c>
      <c r="E1168" s="5">
        <v>0</v>
      </c>
      <c r="F1168" s="5">
        <f>IF(Inddata!$C$31*Inddata!$C$35+Inddata!$C$33&gt;'Beregninger scenarie 1'!C1168,0,F1167+$F$27)</f>
        <v>1.4906666666666615</v>
      </c>
      <c r="G1168" s="5">
        <f t="shared" si="35"/>
        <v>11.862666666666602</v>
      </c>
      <c r="H1168" s="5">
        <f>IF(D1168+E1168+F1168&gt;Inddata!$C$31,Inddata!$C$31,D1168+E1168+F1168)</f>
        <v>1.4906666666666615</v>
      </c>
      <c r="I1168" s="5">
        <f>Inddata!$C$34</f>
        <v>0</v>
      </c>
      <c r="J1168" s="5">
        <f>Inddata!$C$32+Inddata!$C$34</f>
        <v>4</v>
      </c>
      <c r="K1168" s="5"/>
    </row>
    <row r="1169" spans="1:11" x14ac:dyDescent="0.25">
      <c r="A1169">
        <v>1140</v>
      </c>
      <c r="C1169" s="5">
        <f t="shared" si="36"/>
        <v>9.8713333333332685</v>
      </c>
      <c r="D1169" s="5">
        <f>IF(Inddata!$C$35=0,0,IF(($D$30-C1169*(1/Inddata!$C$35))&lt;0,0,($D$30-C1169*(1/Inddata!$C$35))))</f>
        <v>0</v>
      </c>
      <c r="E1169" s="5">
        <v>0</v>
      </c>
      <c r="F1169" s="5">
        <f>IF(Inddata!$C$31*Inddata!$C$35+Inddata!$C$33&gt;'Beregninger scenarie 1'!C1169,0,F1168+$F$27)</f>
        <v>1.4975999999999947</v>
      </c>
      <c r="G1169" s="5">
        <f t="shared" si="35"/>
        <v>11.871333333333268</v>
      </c>
      <c r="H1169" s="5">
        <f>IF(D1169+E1169+F1169&gt;Inddata!$C$31,Inddata!$C$31,D1169+E1169+F1169)</f>
        <v>1.4975999999999947</v>
      </c>
      <c r="I1169" s="5">
        <f>Inddata!$C$34</f>
        <v>0</v>
      </c>
      <c r="J1169" s="5">
        <f>Inddata!$C$32+Inddata!$C$34</f>
        <v>4</v>
      </c>
      <c r="K1169" s="5"/>
    </row>
    <row r="1170" spans="1:11" x14ac:dyDescent="0.25">
      <c r="A1170">
        <v>1141</v>
      </c>
      <c r="C1170" s="5">
        <f t="shared" si="36"/>
        <v>9.8799999999999351</v>
      </c>
      <c r="D1170" s="5">
        <f>IF(Inddata!$C$35=0,0,IF(($D$30-C1170*(1/Inddata!$C$35))&lt;0,0,($D$30-C1170*(1/Inddata!$C$35))))</f>
        <v>0</v>
      </c>
      <c r="E1170" s="5">
        <v>0</v>
      </c>
      <c r="F1170" s="5">
        <f>IF(Inddata!$C$31*Inddata!$C$35+Inddata!$C$33&gt;'Beregninger scenarie 1'!C1170,0,F1169+$F$27)</f>
        <v>1.5045333333333279</v>
      </c>
      <c r="G1170" s="5">
        <f t="shared" si="35"/>
        <v>11.879999999999935</v>
      </c>
      <c r="H1170" s="5">
        <f>IF(D1170+E1170+F1170&gt;Inddata!$C$31,Inddata!$C$31,D1170+E1170+F1170)</f>
        <v>1.5045333333333279</v>
      </c>
      <c r="I1170" s="5">
        <f>Inddata!$C$34</f>
        <v>0</v>
      </c>
      <c r="J1170" s="5">
        <f>Inddata!$C$32+Inddata!$C$34</f>
        <v>4</v>
      </c>
      <c r="K1170" s="5"/>
    </row>
    <row r="1171" spans="1:11" x14ac:dyDescent="0.25">
      <c r="A1171">
        <v>1142</v>
      </c>
      <c r="C1171" s="5">
        <f t="shared" si="36"/>
        <v>9.8886666666666017</v>
      </c>
      <c r="D1171" s="5">
        <f>IF(Inddata!$C$35=0,0,IF(($D$30-C1171*(1/Inddata!$C$35))&lt;0,0,($D$30-C1171*(1/Inddata!$C$35))))</f>
        <v>0</v>
      </c>
      <c r="E1171" s="5">
        <v>0</v>
      </c>
      <c r="F1171" s="5">
        <f>IF(Inddata!$C$31*Inddata!$C$35+Inddata!$C$33&gt;'Beregninger scenarie 1'!C1171,0,F1170+$F$27)</f>
        <v>1.5114666666666612</v>
      </c>
      <c r="G1171" s="5">
        <f t="shared" si="35"/>
        <v>11.888666666666602</v>
      </c>
      <c r="H1171" s="5">
        <f>IF(D1171+E1171+F1171&gt;Inddata!$C$31,Inddata!$C$31,D1171+E1171+F1171)</f>
        <v>1.5114666666666612</v>
      </c>
      <c r="I1171" s="5">
        <f>Inddata!$C$34</f>
        <v>0</v>
      </c>
      <c r="J1171" s="5">
        <f>Inddata!$C$32+Inddata!$C$34</f>
        <v>4</v>
      </c>
      <c r="K1171" s="5"/>
    </row>
    <row r="1172" spans="1:11" x14ac:dyDescent="0.25">
      <c r="A1172">
        <v>1143</v>
      </c>
      <c r="C1172" s="5">
        <f t="shared" si="36"/>
        <v>9.8973333333332683</v>
      </c>
      <c r="D1172" s="5">
        <f>IF(Inddata!$C$35=0,0,IF(($D$30-C1172*(1/Inddata!$C$35))&lt;0,0,($D$30-C1172*(1/Inddata!$C$35))))</f>
        <v>0</v>
      </c>
      <c r="E1172" s="5">
        <v>0</v>
      </c>
      <c r="F1172" s="5">
        <f>IF(Inddata!$C$31*Inddata!$C$35+Inddata!$C$33&gt;'Beregninger scenarie 1'!C1172,0,F1171+$F$27)</f>
        <v>1.5183999999999944</v>
      </c>
      <c r="G1172" s="5">
        <f t="shared" si="35"/>
        <v>11.897333333333268</v>
      </c>
      <c r="H1172" s="5">
        <f>IF(D1172+E1172+F1172&gt;Inddata!$C$31,Inddata!$C$31,D1172+E1172+F1172)</f>
        <v>1.5183999999999944</v>
      </c>
      <c r="I1172" s="5">
        <f>Inddata!$C$34</f>
        <v>0</v>
      </c>
      <c r="J1172" s="5">
        <f>Inddata!$C$32+Inddata!$C$34</f>
        <v>4</v>
      </c>
      <c r="K1172" s="5"/>
    </row>
    <row r="1173" spans="1:11" x14ac:dyDescent="0.25">
      <c r="A1173">
        <v>1144</v>
      </c>
      <c r="C1173" s="5">
        <f t="shared" si="36"/>
        <v>9.9059999999999349</v>
      </c>
      <c r="D1173" s="5">
        <f>IF(Inddata!$C$35=0,0,IF(($D$30-C1173*(1/Inddata!$C$35))&lt;0,0,($D$30-C1173*(1/Inddata!$C$35))))</f>
        <v>0</v>
      </c>
      <c r="E1173" s="5">
        <v>0</v>
      </c>
      <c r="F1173" s="5">
        <f>IF(Inddata!$C$31*Inddata!$C$35+Inddata!$C$33&gt;'Beregninger scenarie 1'!C1173,0,F1172+$F$27)</f>
        <v>1.5253333333333277</v>
      </c>
      <c r="G1173" s="5">
        <f t="shared" si="35"/>
        <v>11.905999999999935</v>
      </c>
      <c r="H1173" s="5">
        <f>IF(D1173+E1173+F1173&gt;Inddata!$C$31,Inddata!$C$31,D1173+E1173+F1173)</f>
        <v>1.5253333333333277</v>
      </c>
      <c r="I1173" s="5">
        <f>Inddata!$C$34</f>
        <v>0</v>
      </c>
      <c r="J1173" s="5">
        <f>Inddata!$C$32+Inddata!$C$34</f>
        <v>4</v>
      </c>
      <c r="K1173" s="5"/>
    </row>
    <row r="1174" spans="1:11" x14ac:dyDescent="0.25">
      <c r="A1174">
        <v>1145</v>
      </c>
      <c r="C1174" s="5">
        <f t="shared" si="36"/>
        <v>9.9146666666666015</v>
      </c>
      <c r="D1174" s="5">
        <f>IF(Inddata!$C$35=0,0,IF(($D$30-C1174*(1/Inddata!$C$35))&lt;0,0,($D$30-C1174*(1/Inddata!$C$35))))</f>
        <v>0</v>
      </c>
      <c r="E1174" s="5">
        <v>0</v>
      </c>
      <c r="F1174" s="5">
        <f>IF(Inddata!$C$31*Inddata!$C$35+Inddata!$C$33&gt;'Beregninger scenarie 1'!C1174,0,F1173+$F$27)</f>
        <v>1.5322666666666609</v>
      </c>
      <c r="G1174" s="5">
        <f t="shared" si="35"/>
        <v>11.914666666666601</v>
      </c>
      <c r="H1174" s="5">
        <f>IF(D1174+E1174+F1174&gt;Inddata!$C$31,Inddata!$C$31,D1174+E1174+F1174)</f>
        <v>1.5322666666666609</v>
      </c>
      <c r="I1174" s="5">
        <f>Inddata!$C$34</f>
        <v>0</v>
      </c>
      <c r="J1174" s="5">
        <f>Inddata!$C$32+Inddata!$C$34</f>
        <v>4</v>
      </c>
      <c r="K1174" s="5"/>
    </row>
    <row r="1175" spans="1:11" x14ac:dyDescent="0.25">
      <c r="A1175">
        <v>1146</v>
      </c>
      <c r="C1175" s="5">
        <f t="shared" si="36"/>
        <v>9.9233333333332681</v>
      </c>
      <c r="D1175" s="5">
        <f>IF(Inddata!$C$35=0,0,IF(($D$30-C1175*(1/Inddata!$C$35))&lt;0,0,($D$30-C1175*(1/Inddata!$C$35))))</f>
        <v>0</v>
      </c>
      <c r="E1175" s="5">
        <v>0</v>
      </c>
      <c r="F1175" s="5">
        <f>IF(Inddata!$C$31*Inddata!$C$35+Inddata!$C$33&gt;'Beregninger scenarie 1'!C1175,0,F1174+$F$27)</f>
        <v>1.5391999999999941</v>
      </c>
      <c r="G1175" s="5">
        <f t="shared" si="35"/>
        <v>11.923333333333268</v>
      </c>
      <c r="H1175" s="5">
        <f>IF(D1175+E1175+F1175&gt;Inddata!$C$31,Inddata!$C$31,D1175+E1175+F1175)</f>
        <v>1.5391999999999941</v>
      </c>
      <c r="I1175" s="5">
        <f>Inddata!$C$34</f>
        <v>0</v>
      </c>
      <c r="J1175" s="5">
        <f>Inddata!$C$32+Inddata!$C$34</f>
        <v>4</v>
      </c>
      <c r="K1175" s="5"/>
    </row>
    <row r="1176" spans="1:11" x14ac:dyDescent="0.25">
      <c r="A1176">
        <v>1147</v>
      </c>
      <c r="C1176" s="5">
        <f t="shared" si="36"/>
        <v>9.9319999999999347</v>
      </c>
      <c r="D1176" s="5">
        <f>IF(Inddata!$C$35=0,0,IF(($D$30-C1176*(1/Inddata!$C$35))&lt;0,0,($D$30-C1176*(1/Inddata!$C$35))))</f>
        <v>0</v>
      </c>
      <c r="E1176" s="5">
        <v>0</v>
      </c>
      <c r="F1176" s="5">
        <f>IF(Inddata!$C$31*Inddata!$C$35+Inddata!$C$33&gt;'Beregninger scenarie 1'!C1176,0,F1175+$F$27)</f>
        <v>1.5461333333333274</v>
      </c>
      <c r="G1176" s="5">
        <f t="shared" si="35"/>
        <v>11.931999999999935</v>
      </c>
      <c r="H1176" s="5">
        <f>IF(D1176+E1176+F1176&gt;Inddata!$C$31,Inddata!$C$31,D1176+E1176+F1176)</f>
        <v>1.5461333333333274</v>
      </c>
      <c r="I1176" s="5">
        <f>Inddata!$C$34</f>
        <v>0</v>
      </c>
      <c r="J1176" s="5">
        <f>Inddata!$C$32+Inddata!$C$34</f>
        <v>4</v>
      </c>
      <c r="K1176" s="5"/>
    </row>
    <row r="1177" spans="1:11" x14ac:dyDescent="0.25">
      <c r="A1177">
        <v>1148</v>
      </c>
      <c r="C1177" s="5">
        <f t="shared" si="36"/>
        <v>9.9406666666666013</v>
      </c>
      <c r="D1177" s="5">
        <f>IF(Inddata!$C$35=0,0,IF(($D$30-C1177*(1/Inddata!$C$35))&lt;0,0,($D$30-C1177*(1/Inddata!$C$35))))</f>
        <v>0</v>
      </c>
      <c r="E1177" s="5">
        <v>0</v>
      </c>
      <c r="F1177" s="5">
        <f>IF(Inddata!$C$31*Inddata!$C$35+Inddata!$C$33&gt;'Beregninger scenarie 1'!C1177,0,F1176+$F$27)</f>
        <v>1.5530666666666606</v>
      </c>
      <c r="G1177" s="5">
        <f t="shared" si="35"/>
        <v>11.940666666666601</v>
      </c>
      <c r="H1177" s="5">
        <f>IF(D1177+E1177+F1177&gt;Inddata!$C$31,Inddata!$C$31,D1177+E1177+F1177)</f>
        <v>1.5530666666666606</v>
      </c>
      <c r="I1177" s="5">
        <f>Inddata!$C$34</f>
        <v>0</v>
      </c>
      <c r="J1177" s="5">
        <f>Inddata!$C$32+Inddata!$C$34</f>
        <v>4</v>
      </c>
      <c r="K1177" s="5"/>
    </row>
    <row r="1178" spans="1:11" x14ac:dyDescent="0.25">
      <c r="A1178">
        <v>1149</v>
      </c>
      <c r="C1178" s="5">
        <f t="shared" si="36"/>
        <v>9.9493333333332679</v>
      </c>
      <c r="D1178" s="5">
        <f>IF(Inddata!$C$35=0,0,IF(($D$30-C1178*(1/Inddata!$C$35))&lt;0,0,($D$30-C1178*(1/Inddata!$C$35))))</f>
        <v>0</v>
      </c>
      <c r="E1178" s="5">
        <v>0</v>
      </c>
      <c r="F1178" s="5">
        <f>IF(Inddata!$C$31*Inddata!$C$35+Inddata!$C$33&gt;'Beregninger scenarie 1'!C1178,0,F1177+$F$27)</f>
        <v>1.5599999999999938</v>
      </c>
      <c r="G1178" s="5">
        <f t="shared" si="35"/>
        <v>11.949333333333268</v>
      </c>
      <c r="H1178" s="5">
        <f>IF(D1178+E1178+F1178&gt;Inddata!$C$31,Inddata!$C$31,D1178+E1178+F1178)</f>
        <v>1.5599999999999938</v>
      </c>
      <c r="I1178" s="5">
        <f>Inddata!$C$34</f>
        <v>0</v>
      </c>
      <c r="J1178" s="5">
        <f>Inddata!$C$32+Inddata!$C$34</f>
        <v>4</v>
      </c>
      <c r="K1178" s="5"/>
    </row>
    <row r="1179" spans="1:11" x14ac:dyDescent="0.25">
      <c r="A1179">
        <v>1150</v>
      </c>
      <c r="C1179" s="5">
        <f t="shared" si="36"/>
        <v>9.9579999999999345</v>
      </c>
      <c r="D1179" s="5">
        <f>IF(Inddata!$C$35=0,0,IF(($D$30-C1179*(1/Inddata!$C$35))&lt;0,0,($D$30-C1179*(1/Inddata!$C$35))))</f>
        <v>0</v>
      </c>
      <c r="E1179" s="5">
        <v>0</v>
      </c>
      <c r="F1179" s="5">
        <f>IF(Inddata!$C$31*Inddata!$C$35+Inddata!$C$33&gt;'Beregninger scenarie 1'!C1179,0,F1178+$F$27)</f>
        <v>1.5669333333333271</v>
      </c>
      <c r="G1179" s="5">
        <f t="shared" si="35"/>
        <v>11.957999999999934</v>
      </c>
      <c r="H1179" s="5">
        <f>IF(D1179+E1179+F1179&gt;Inddata!$C$31,Inddata!$C$31,D1179+E1179+F1179)</f>
        <v>1.5669333333333271</v>
      </c>
      <c r="I1179" s="5">
        <f>Inddata!$C$34</f>
        <v>0</v>
      </c>
      <c r="J1179" s="5">
        <f>Inddata!$C$32+Inddata!$C$34</f>
        <v>4</v>
      </c>
      <c r="K1179" s="5"/>
    </row>
    <row r="1180" spans="1:11" x14ac:dyDescent="0.25">
      <c r="A1180">
        <v>1151</v>
      </c>
      <c r="C1180" s="5">
        <f t="shared" si="36"/>
        <v>9.9666666666666011</v>
      </c>
      <c r="D1180" s="5">
        <f>IF(Inddata!$C$35=0,0,IF(($D$30-C1180*(1/Inddata!$C$35))&lt;0,0,($D$30-C1180*(1/Inddata!$C$35))))</f>
        <v>0</v>
      </c>
      <c r="E1180" s="5">
        <v>0</v>
      </c>
      <c r="F1180" s="5">
        <f>IF(Inddata!$C$31*Inddata!$C$35+Inddata!$C$33&gt;'Beregninger scenarie 1'!C1180,0,F1179+$F$27)</f>
        <v>1.5738666666666603</v>
      </c>
      <c r="G1180" s="5">
        <f t="shared" si="35"/>
        <v>11.966666666666601</v>
      </c>
      <c r="H1180" s="5">
        <f>IF(D1180+E1180+F1180&gt;Inddata!$C$31,Inddata!$C$31,D1180+E1180+F1180)</f>
        <v>1.5738666666666603</v>
      </c>
      <c r="I1180" s="5">
        <f>Inddata!$C$34</f>
        <v>0</v>
      </c>
      <c r="J1180" s="5">
        <f>Inddata!$C$32+Inddata!$C$34</f>
        <v>4</v>
      </c>
      <c r="K1180" s="5"/>
    </row>
    <row r="1181" spans="1:11" x14ac:dyDescent="0.25">
      <c r="A1181">
        <v>1152</v>
      </c>
      <c r="C1181" s="5">
        <f t="shared" si="36"/>
        <v>9.9753333333332677</v>
      </c>
      <c r="D1181" s="5">
        <f>IF(Inddata!$C$35=0,0,IF(($D$30-C1181*(1/Inddata!$C$35))&lt;0,0,($D$30-C1181*(1/Inddata!$C$35))))</f>
        <v>0</v>
      </c>
      <c r="E1181" s="5">
        <v>0</v>
      </c>
      <c r="F1181" s="5">
        <f>IF(Inddata!$C$31*Inddata!$C$35+Inddata!$C$33&gt;'Beregninger scenarie 1'!C1181,0,F1180+$F$27)</f>
        <v>1.5807999999999935</v>
      </c>
      <c r="G1181" s="5">
        <f t="shared" si="35"/>
        <v>11.975333333333268</v>
      </c>
      <c r="H1181" s="5">
        <f>IF(D1181+E1181+F1181&gt;Inddata!$C$31,Inddata!$C$31,D1181+E1181+F1181)</f>
        <v>1.5807999999999935</v>
      </c>
      <c r="I1181" s="5">
        <f>Inddata!$C$34</f>
        <v>0</v>
      </c>
      <c r="J1181" s="5">
        <f>Inddata!$C$32+Inddata!$C$34</f>
        <v>4</v>
      </c>
      <c r="K1181" s="5"/>
    </row>
    <row r="1182" spans="1:11" x14ac:dyDescent="0.25">
      <c r="A1182">
        <v>1153</v>
      </c>
      <c r="C1182" s="5">
        <f t="shared" si="36"/>
        <v>9.9839999999999343</v>
      </c>
      <c r="D1182" s="5">
        <f>IF(Inddata!$C$35=0,0,IF(($D$30-C1182*(1/Inddata!$C$35))&lt;0,0,($D$30-C1182*(1/Inddata!$C$35))))</f>
        <v>0</v>
      </c>
      <c r="E1182" s="5">
        <v>0</v>
      </c>
      <c r="F1182" s="5">
        <f>IF(Inddata!$C$31*Inddata!$C$35+Inddata!$C$33&gt;'Beregninger scenarie 1'!C1182,0,F1181+$F$27)</f>
        <v>1.5877333333333268</v>
      </c>
      <c r="G1182" s="5">
        <f t="shared" si="35"/>
        <v>11.983999999999934</v>
      </c>
      <c r="H1182" s="5">
        <f>IF(D1182+E1182+F1182&gt;Inddata!$C$31,Inddata!$C$31,D1182+E1182+F1182)</f>
        <v>1.5877333333333268</v>
      </c>
      <c r="I1182" s="5">
        <f>Inddata!$C$34</f>
        <v>0</v>
      </c>
      <c r="J1182" s="5">
        <f>Inddata!$C$32+Inddata!$C$34</f>
        <v>4</v>
      </c>
      <c r="K1182" s="5"/>
    </row>
    <row r="1183" spans="1:11" x14ac:dyDescent="0.25">
      <c r="A1183">
        <v>1154</v>
      </c>
      <c r="C1183" s="5">
        <f t="shared" si="36"/>
        <v>9.9926666666666009</v>
      </c>
      <c r="D1183" s="5">
        <f>IF(Inddata!$C$35=0,0,IF(($D$30-C1183*(1/Inddata!$C$35))&lt;0,0,($D$30-C1183*(1/Inddata!$C$35))))</f>
        <v>0</v>
      </c>
      <c r="E1183" s="5">
        <v>0</v>
      </c>
      <c r="F1183" s="5">
        <f>IF(Inddata!$C$31*Inddata!$C$35+Inddata!$C$33&gt;'Beregninger scenarie 1'!C1183,0,F1182+$F$27)</f>
        <v>1.59466666666666</v>
      </c>
      <c r="G1183" s="5">
        <f t="shared" si="35"/>
        <v>11.992666666666601</v>
      </c>
      <c r="H1183" s="5">
        <f>IF(D1183+E1183+F1183&gt;Inddata!$C$31,Inddata!$C$31,D1183+E1183+F1183)</f>
        <v>1.59466666666666</v>
      </c>
      <c r="I1183" s="5">
        <f>Inddata!$C$34</f>
        <v>0</v>
      </c>
      <c r="J1183" s="5">
        <f>Inddata!$C$32+Inddata!$C$34</f>
        <v>4</v>
      </c>
      <c r="K1183" s="5"/>
    </row>
    <row r="1184" spans="1:11" x14ac:dyDescent="0.25">
      <c r="A1184">
        <v>1155</v>
      </c>
      <c r="C1184" s="5">
        <f t="shared" si="36"/>
        <v>10.001333333333267</v>
      </c>
      <c r="D1184" s="5">
        <f>IF(Inddata!$C$35=0,0,IF(($D$30-C1184*(1/Inddata!$C$35))&lt;0,0,($D$30-C1184*(1/Inddata!$C$35))))</f>
        <v>0</v>
      </c>
      <c r="E1184" s="5">
        <v>0</v>
      </c>
      <c r="F1184" s="5">
        <f>IF(Inddata!$C$31*Inddata!$C$35+Inddata!$C$33&gt;'Beregninger scenarie 1'!C1184,0,F1183+$F$27)</f>
        <v>1.6015999999999933</v>
      </c>
      <c r="G1184" s="5">
        <f t="shared" ref="G1184:G1247" si="37">C1184+2</f>
        <v>12.001333333333267</v>
      </c>
      <c r="H1184" s="5">
        <f>IF(D1184+E1184+F1184&gt;Inddata!$C$31,Inddata!$C$31,D1184+E1184+F1184)</f>
        <v>1.6015999999999933</v>
      </c>
      <c r="I1184" s="5">
        <f>Inddata!$C$34</f>
        <v>0</v>
      </c>
      <c r="J1184" s="5">
        <f>Inddata!$C$32+Inddata!$C$34</f>
        <v>4</v>
      </c>
      <c r="K1184" s="5"/>
    </row>
    <row r="1185" spans="1:11" x14ac:dyDescent="0.25">
      <c r="A1185">
        <v>1156</v>
      </c>
      <c r="C1185" s="5">
        <f t="shared" si="36"/>
        <v>10.009999999999934</v>
      </c>
      <c r="D1185" s="5">
        <f>IF(Inddata!$C$35=0,0,IF(($D$30-C1185*(1/Inddata!$C$35))&lt;0,0,($D$30-C1185*(1/Inddata!$C$35))))</f>
        <v>0</v>
      </c>
      <c r="E1185" s="5">
        <v>0</v>
      </c>
      <c r="F1185" s="5">
        <f>IF(Inddata!$C$31*Inddata!$C$35+Inddata!$C$33&gt;'Beregninger scenarie 1'!C1185,0,F1184+$F$27)</f>
        <v>1.6085333333333265</v>
      </c>
      <c r="G1185" s="5">
        <f t="shared" si="37"/>
        <v>12.009999999999934</v>
      </c>
      <c r="H1185" s="5">
        <f>IF(D1185+E1185+F1185&gt;Inddata!$C$31,Inddata!$C$31,D1185+E1185+F1185)</f>
        <v>1.6085333333333265</v>
      </c>
      <c r="I1185" s="5">
        <f>Inddata!$C$34</f>
        <v>0</v>
      </c>
      <c r="J1185" s="5">
        <f>Inddata!$C$32+Inddata!$C$34</f>
        <v>4</v>
      </c>
      <c r="K1185" s="5"/>
    </row>
    <row r="1186" spans="1:11" x14ac:dyDescent="0.25">
      <c r="A1186">
        <v>1157</v>
      </c>
      <c r="C1186" s="5">
        <f t="shared" si="36"/>
        <v>10.018666666666601</v>
      </c>
      <c r="D1186" s="5">
        <f>IF(Inddata!$C$35=0,0,IF(($D$30-C1186*(1/Inddata!$C$35))&lt;0,0,($D$30-C1186*(1/Inddata!$C$35))))</f>
        <v>0</v>
      </c>
      <c r="E1186" s="5">
        <v>0</v>
      </c>
      <c r="F1186" s="5">
        <f>IF(Inddata!$C$31*Inddata!$C$35+Inddata!$C$33&gt;'Beregninger scenarie 1'!C1186,0,F1185+$F$27)</f>
        <v>1.6154666666666597</v>
      </c>
      <c r="G1186" s="5">
        <f t="shared" si="37"/>
        <v>12.018666666666601</v>
      </c>
      <c r="H1186" s="5">
        <f>IF(D1186+E1186+F1186&gt;Inddata!$C$31,Inddata!$C$31,D1186+E1186+F1186)</f>
        <v>1.6154666666666597</v>
      </c>
      <c r="I1186" s="5">
        <f>Inddata!$C$34</f>
        <v>0</v>
      </c>
      <c r="J1186" s="5">
        <f>Inddata!$C$32+Inddata!$C$34</f>
        <v>4</v>
      </c>
      <c r="K1186" s="5"/>
    </row>
    <row r="1187" spans="1:11" x14ac:dyDescent="0.25">
      <c r="A1187">
        <v>1158</v>
      </c>
      <c r="C1187" s="5">
        <f t="shared" si="36"/>
        <v>10.027333333333267</v>
      </c>
      <c r="D1187" s="5">
        <f>IF(Inddata!$C$35=0,0,IF(($D$30-C1187*(1/Inddata!$C$35))&lt;0,0,($D$30-C1187*(1/Inddata!$C$35))))</f>
        <v>0</v>
      </c>
      <c r="E1187" s="5">
        <v>0</v>
      </c>
      <c r="F1187" s="5">
        <f>IF(Inddata!$C$31*Inddata!$C$35+Inddata!$C$33&gt;'Beregninger scenarie 1'!C1187,0,F1186+$F$27)</f>
        <v>1.622399999999993</v>
      </c>
      <c r="G1187" s="5">
        <f t="shared" si="37"/>
        <v>12.027333333333267</v>
      </c>
      <c r="H1187" s="5">
        <f>IF(D1187+E1187+F1187&gt;Inddata!$C$31,Inddata!$C$31,D1187+E1187+F1187)</f>
        <v>1.622399999999993</v>
      </c>
      <c r="I1187" s="5">
        <f>Inddata!$C$34</f>
        <v>0</v>
      </c>
      <c r="J1187" s="5">
        <f>Inddata!$C$32+Inddata!$C$34</f>
        <v>4</v>
      </c>
      <c r="K1187" s="5"/>
    </row>
    <row r="1188" spans="1:11" x14ac:dyDescent="0.25">
      <c r="A1188">
        <v>1159</v>
      </c>
      <c r="C1188" s="5">
        <f t="shared" si="36"/>
        <v>10.035999999999934</v>
      </c>
      <c r="D1188" s="5">
        <f>IF(Inddata!$C$35=0,0,IF(($D$30-C1188*(1/Inddata!$C$35))&lt;0,0,($D$30-C1188*(1/Inddata!$C$35))))</f>
        <v>0</v>
      </c>
      <c r="E1188" s="5">
        <v>0</v>
      </c>
      <c r="F1188" s="5">
        <f>IF(Inddata!$C$31*Inddata!$C$35+Inddata!$C$33&gt;'Beregninger scenarie 1'!C1188,0,F1187+$F$27)</f>
        <v>1.6293333333333262</v>
      </c>
      <c r="G1188" s="5">
        <f t="shared" si="37"/>
        <v>12.035999999999934</v>
      </c>
      <c r="H1188" s="5">
        <f>IF(D1188+E1188+F1188&gt;Inddata!$C$31,Inddata!$C$31,D1188+E1188+F1188)</f>
        <v>1.6293333333333262</v>
      </c>
      <c r="I1188" s="5">
        <f>Inddata!$C$34</f>
        <v>0</v>
      </c>
      <c r="J1188" s="5">
        <f>Inddata!$C$32+Inddata!$C$34</f>
        <v>4</v>
      </c>
      <c r="K1188" s="5"/>
    </row>
    <row r="1189" spans="1:11" x14ac:dyDescent="0.25">
      <c r="A1189">
        <v>1160</v>
      </c>
      <c r="C1189" s="5">
        <f t="shared" si="36"/>
        <v>10.0446666666666</v>
      </c>
      <c r="D1189" s="5">
        <f>IF(Inddata!$C$35=0,0,IF(($D$30-C1189*(1/Inddata!$C$35))&lt;0,0,($D$30-C1189*(1/Inddata!$C$35))))</f>
        <v>0</v>
      </c>
      <c r="E1189" s="5">
        <v>0</v>
      </c>
      <c r="F1189" s="5">
        <f>IF(Inddata!$C$31*Inddata!$C$35+Inddata!$C$33&gt;'Beregninger scenarie 1'!C1189,0,F1188+$F$27)</f>
        <v>1.6362666666666594</v>
      </c>
      <c r="G1189" s="5">
        <f t="shared" si="37"/>
        <v>12.0446666666666</v>
      </c>
      <c r="H1189" s="5">
        <f>IF(D1189+E1189+F1189&gt;Inddata!$C$31,Inddata!$C$31,D1189+E1189+F1189)</f>
        <v>1.6362666666666594</v>
      </c>
      <c r="I1189" s="5">
        <f>Inddata!$C$34</f>
        <v>0</v>
      </c>
      <c r="J1189" s="5">
        <f>Inddata!$C$32+Inddata!$C$34</f>
        <v>4</v>
      </c>
      <c r="K1189" s="5"/>
    </row>
    <row r="1190" spans="1:11" x14ac:dyDescent="0.25">
      <c r="A1190">
        <v>1161</v>
      </c>
      <c r="C1190" s="5">
        <f t="shared" si="36"/>
        <v>10.053333333333267</v>
      </c>
      <c r="D1190" s="5">
        <f>IF(Inddata!$C$35=0,0,IF(($D$30-C1190*(1/Inddata!$C$35))&lt;0,0,($D$30-C1190*(1/Inddata!$C$35))))</f>
        <v>0</v>
      </c>
      <c r="E1190" s="5">
        <v>0</v>
      </c>
      <c r="F1190" s="5">
        <f>IF(Inddata!$C$31*Inddata!$C$35+Inddata!$C$33&gt;'Beregninger scenarie 1'!C1190,0,F1189+$F$27)</f>
        <v>1.6431999999999927</v>
      </c>
      <c r="G1190" s="5">
        <f t="shared" si="37"/>
        <v>12.053333333333267</v>
      </c>
      <c r="H1190" s="5">
        <f>IF(D1190+E1190+F1190&gt;Inddata!$C$31,Inddata!$C$31,D1190+E1190+F1190)</f>
        <v>1.6431999999999927</v>
      </c>
      <c r="I1190" s="5">
        <f>Inddata!$C$34</f>
        <v>0</v>
      </c>
      <c r="J1190" s="5">
        <f>Inddata!$C$32+Inddata!$C$34</f>
        <v>4</v>
      </c>
      <c r="K1190" s="5"/>
    </row>
    <row r="1191" spans="1:11" x14ac:dyDescent="0.25">
      <c r="A1191">
        <v>1162</v>
      </c>
      <c r="C1191" s="5">
        <f t="shared" si="36"/>
        <v>10.061999999999934</v>
      </c>
      <c r="D1191" s="5">
        <f>IF(Inddata!$C$35=0,0,IF(($D$30-C1191*(1/Inddata!$C$35))&lt;0,0,($D$30-C1191*(1/Inddata!$C$35))))</f>
        <v>0</v>
      </c>
      <c r="E1191" s="5">
        <v>0</v>
      </c>
      <c r="F1191" s="5">
        <f>IF(Inddata!$C$31*Inddata!$C$35+Inddata!$C$33&gt;'Beregninger scenarie 1'!C1191,0,F1190+$F$27)</f>
        <v>1.6501333333333259</v>
      </c>
      <c r="G1191" s="5">
        <f t="shared" si="37"/>
        <v>12.061999999999934</v>
      </c>
      <c r="H1191" s="5">
        <f>IF(D1191+E1191+F1191&gt;Inddata!$C$31,Inddata!$C$31,D1191+E1191+F1191)</f>
        <v>1.6501333333333259</v>
      </c>
      <c r="I1191" s="5">
        <f>Inddata!$C$34</f>
        <v>0</v>
      </c>
      <c r="J1191" s="5">
        <f>Inddata!$C$32+Inddata!$C$34</f>
        <v>4</v>
      </c>
      <c r="K1191" s="5"/>
    </row>
    <row r="1192" spans="1:11" x14ac:dyDescent="0.25">
      <c r="A1192">
        <v>1163</v>
      </c>
      <c r="C1192" s="5">
        <f t="shared" si="36"/>
        <v>10.0706666666666</v>
      </c>
      <c r="D1192" s="5">
        <f>IF(Inddata!$C$35=0,0,IF(($D$30-C1192*(1/Inddata!$C$35))&lt;0,0,($D$30-C1192*(1/Inddata!$C$35))))</f>
        <v>0</v>
      </c>
      <c r="E1192" s="5">
        <v>0</v>
      </c>
      <c r="F1192" s="5">
        <f>IF(Inddata!$C$31*Inddata!$C$35+Inddata!$C$33&gt;'Beregninger scenarie 1'!C1192,0,F1191+$F$27)</f>
        <v>1.6570666666666591</v>
      </c>
      <c r="G1192" s="5">
        <f t="shared" si="37"/>
        <v>12.0706666666666</v>
      </c>
      <c r="H1192" s="5">
        <f>IF(D1192+E1192+F1192&gt;Inddata!$C$31,Inddata!$C$31,D1192+E1192+F1192)</f>
        <v>1.6570666666666591</v>
      </c>
      <c r="I1192" s="5">
        <f>Inddata!$C$34</f>
        <v>0</v>
      </c>
      <c r="J1192" s="5">
        <f>Inddata!$C$32+Inddata!$C$34</f>
        <v>4</v>
      </c>
      <c r="K1192" s="5"/>
    </row>
    <row r="1193" spans="1:11" x14ac:dyDescent="0.25">
      <c r="A1193">
        <v>1164</v>
      </c>
      <c r="C1193" s="5">
        <f t="shared" si="36"/>
        <v>10.079333333333267</v>
      </c>
      <c r="D1193" s="5">
        <f>IF(Inddata!$C$35=0,0,IF(($D$30-C1193*(1/Inddata!$C$35))&lt;0,0,($D$30-C1193*(1/Inddata!$C$35))))</f>
        <v>0</v>
      </c>
      <c r="E1193" s="5">
        <v>0</v>
      </c>
      <c r="F1193" s="5">
        <f>IF(Inddata!$C$31*Inddata!$C$35+Inddata!$C$33&gt;'Beregninger scenarie 1'!C1193,0,F1192+$F$27)</f>
        <v>1.6639999999999924</v>
      </c>
      <c r="G1193" s="5">
        <f t="shared" si="37"/>
        <v>12.079333333333267</v>
      </c>
      <c r="H1193" s="5">
        <f>IF(D1193+E1193+F1193&gt;Inddata!$C$31,Inddata!$C$31,D1193+E1193+F1193)</f>
        <v>1.6639999999999924</v>
      </c>
      <c r="I1193" s="5">
        <f>Inddata!$C$34</f>
        <v>0</v>
      </c>
      <c r="J1193" s="5">
        <f>Inddata!$C$32+Inddata!$C$34</f>
        <v>4</v>
      </c>
      <c r="K1193" s="5"/>
    </row>
    <row r="1194" spans="1:11" x14ac:dyDescent="0.25">
      <c r="A1194">
        <v>1165</v>
      </c>
      <c r="C1194" s="5">
        <f t="shared" si="36"/>
        <v>10.087999999999933</v>
      </c>
      <c r="D1194" s="5">
        <f>IF(Inddata!$C$35=0,0,IF(($D$30-C1194*(1/Inddata!$C$35))&lt;0,0,($D$30-C1194*(1/Inddata!$C$35))))</f>
        <v>0</v>
      </c>
      <c r="E1194" s="5">
        <v>0</v>
      </c>
      <c r="F1194" s="5">
        <f>IF(Inddata!$C$31*Inddata!$C$35+Inddata!$C$33&gt;'Beregninger scenarie 1'!C1194,0,F1193+$F$27)</f>
        <v>1.6709333333333256</v>
      </c>
      <c r="G1194" s="5">
        <f t="shared" si="37"/>
        <v>12.087999999999933</v>
      </c>
      <c r="H1194" s="5">
        <f>IF(D1194+E1194+F1194&gt;Inddata!$C$31,Inddata!$C$31,D1194+E1194+F1194)</f>
        <v>1.6709333333333256</v>
      </c>
      <c r="I1194" s="5">
        <f>Inddata!$C$34</f>
        <v>0</v>
      </c>
      <c r="J1194" s="5">
        <f>Inddata!$C$32+Inddata!$C$34</f>
        <v>4</v>
      </c>
      <c r="K1194" s="5"/>
    </row>
    <row r="1195" spans="1:11" x14ac:dyDescent="0.25">
      <c r="A1195">
        <v>1166</v>
      </c>
      <c r="C1195" s="5">
        <f t="shared" si="36"/>
        <v>10.0966666666666</v>
      </c>
      <c r="D1195" s="5">
        <f>IF(Inddata!$C$35=0,0,IF(($D$30-C1195*(1/Inddata!$C$35))&lt;0,0,($D$30-C1195*(1/Inddata!$C$35))))</f>
        <v>0</v>
      </c>
      <c r="E1195" s="5">
        <v>0</v>
      </c>
      <c r="F1195" s="5">
        <f>IF(Inddata!$C$31*Inddata!$C$35+Inddata!$C$33&gt;'Beregninger scenarie 1'!C1195,0,F1194+$F$27)</f>
        <v>1.6778666666666588</v>
      </c>
      <c r="G1195" s="5">
        <f t="shared" si="37"/>
        <v>12.0966666666666</v>
      </c>
      <c r="H1195" s="5">
        <f>IF(D1195+E1195+F1195&gt;Inddata!$C$31,Inddata!$C$31,D1195+E1195+F1195)</f>
        <v>1.6778666666666588</v>
      </c>
      <c r="I1195" s="5">
        <f>Inddata!$C$34</f>
        <v>0</v>
      </c>
      <c r="J1195" s="5">
        <f>Inddata!$C$32+Inddata!$C$34</f>
        <v>4</v>
      </c>
      <c r="K1195" s="5"/>
    </row>
    <row r="1196" spans="1:11" x14ac:dyDescent="0.25">
      <c r="A1196">
        <v>1167</v>
      </c>
      <c r="C1196" s="5">
        <f t="shared" si="36"/>
        <v>10.105333333333267</v>
      </c>
      <c r="D1196" s="5">
        <f>IF(Inddata!$C$35=0,0,IF(($D$30-C1196*(1/Inddata!$C$35))&lt;0,0,($D$30-C1196*(1/Inddata!$C$35))))</f>
        <v>0</v>
      </c>
      <c r="E1196" s="5">
        <v>0</v>
      </c>
      <c r="F1196" s="5">
        <f>IF(Inddata!$C$31*Inddata!$C$35+Inddata!$C$33&gt;'Beregninger scenarie 1'!C1196,0,F1195+$F$27)</f>
        <v>1.6847999999999921</v>
      </c>
      <c r="G1196" s="5">
        <f t="shared" si="37"/>
        <v>12.105333333333267</v>
      </c>
      <c r="H1196" s="5">
        <f>IF(D1196+E1196+F1196&gt;Inddata!$C$31,Inddata!$C$31,D1196+E1196+F1196)</f>
        <v>1.6847999999999921</v>
      </c>
      <c r="I1196" s="5">
        <f>Inddata!$C$34</f>
        <v>0</v>
      </c>
      <c r="J1196" s="5">
        <f>Inddata!$C$32+Inddata!$C$34</f>
        <v>4</v>
      </c>
      <c r="K1196" s="5"/>
    </row>
    <row r="1197" spans="1:11" x14ac:dyDescent="0.25">
      <c r="A1197">
        <v>1168</v>
      </c>
      <c r="C1197" s="5">
        <f t="shared" si="36"/>
        <v>10.113999999999933</v>
      </c>
      <c r="D1197" s="5">
        <f>IF(Inddata!$C$35=0,0,IF(($D$30-C1197*(1/Inddata!$C$35))&lt;0,0,($D$30-C1197*(1/Inddata!$C$35))))</f>
        <v>0</v>
      </c>
      <c r="E1197" s="5">
        <v>0</v>
      </c>
      <c r="F1197" s="5">
        <f>IF(Inddata!$C$31*Inddata!$C$35+Inddata!$C$33&gt;'Beregninger scenarie 1'!C1197,0,F1196+$F$27)</f>
        <v>1.6917333333333253</v>
      </c>
      <c r="G1197" s="5">
        <f t="shared" si="37"/>
        <v>12.113999999999933</v>
      </c>
      <c r="H1197" s="5">
        <f>IF(D1197+E1197+F1197&gt;Inddata!$C$31,Inddata!$C$31,D1197+E1197+F1197)</f>
        <v>1.6917333333333253</v>
      </c>
      <c r="I1197" s="5">
        <f>Inddata!$C$34</f>
        <v>0</v>
      </c>
      <c r="J1197" s="5">
        <f>Inddata!$C$32+Inddata!$C$34</f>
        <v>4</v>
      </c>
      <c r="K1197" s="5"/>
    </row>
    <row r="1198" spans="1:11" x14ac:dyDescent="0.25">
      <c r="A1198">
        <v>1169</v>
      </c>
      <c r="C1198" s="5">
        <f t="shared" si="36"/>
        <v>10.1226666666666</v>
      </c>
      <c r="D1198" s="5">
        <f>IF(Inddata!$C$35=0,0,IF(($D$30-C1198*(1/Inddata!$C$35))&lt;0,0,($D$30-C1198*(1/Inddata!$C$35))))</f>
        <v>0</v>
      </c>
      <c r="E1198" s="5">
        <v>0</v>
      </c>
      <c r="F1198" s="5">
        <f>IF(Inddata!$C$31*Inddata!$C$35+Inddata!$C$33&gt;'Beregninger scenarie 1'!C1198,0,F1197+$F$27)</f>
        <v>1.6986666666666586</v>
      </c>
      <c r="G1198" s="5">
        <f t="shared" si="37"/>
        <v>12.1226666666666</v>
      </c>
      <c r="H1198" s="5">
        <f>IF(D1198+E1198+F1198&gt;Inddata!$C$31,Inddata!$C$31,D1198+E1198+F1198)</f>
        <v>1.6986666666666586</v>
      </c>
      <c r="I1198" s="5">
        <f>Inddata!$C$34</f>
        <v>0</v>
      </c>
      <c r="J1198" s="5">
        <f>Inddata!$C$32+Inddata!$C$34</f>
        <v>4</v>
      </c>
      <c r="K1198" s="5"/>
    </row>
    <row r="1199" spans="1:11" x14ac:dyDescent="0.25">
      <c r="A1199">
        <v>1170</v>
      </c>
      <c r="C1199" s="5">
        <f t="shared" si="36"/>
        <v>10.131333333333266</v>
      </c>
      <c r="D1199" s="5">
        <f>IF(Inddata!$C$35=0,0,IF(($D$30-C1199*(1/Inddata!$C$35))&lt;0,0,($D$30-C1199*(1/Inddata!$C$35))))</f>
        <v>0</v>
      </c>
      <c r="E1199" s="5">
        <v>0</v>
      </c>
      <c r="F1199" s="5">
        <f>IF(Inddata!$C$31*Inddata!$C$35+Inddata!$C$33&gt;'Beregninger scenarie 1'!C1199,0,F1198+$F$27)</f>
        <v>1.7055999999999918</v>
      </c>
      <c r="G1199" s="5">
        <f t="shared" si="37"/>
        <v>12.131333333333266</v>
      </c>
      <c r="H1199" s="5">
        <f>IF(D1199+E1199+F1199&gt;Inddata!$C$31,Inddata!$C$31,D1199+E1199+F1199)</f>
        <v>1.7055999999999918</v>
      </c>
      <c r="I1199" s="5">
        <f>Inddata!$C$34</f>
        <v>0</v>
      </c>
      <c r="J1199" s="5">
        <f>Inddata!$C$32+Inddata!$C$34</f>
        <v>4</v>
      </c>
      <c r="K1199" s="5"/>
    </row>
    <row r="1200" spans="1:11" x14ac:dyDescent="0.25">
      <c r="A1200">
        <v>1171</v>
      </c>
      <c r="C1200" s="5">
        <f t="shared" si="36"/>
        <v>10.139999999999933</v>
      </c>
      <c r="D1200" s="5">
        <f>IF(Inddata!$C$35=0,0,IF(($D$30-C1200*(1/Inddata!$C$35))&lt;0,0,($D$30-C1200*(1/Inddata!$C$35))))</f>
        <v>0</v>
      </c>
      <c r="E1200" s="5">
        <v>0</v>
      </c>
      <c r="F1200" s="5">
        <f>IF(Inddata!$C$31*Inddata!$C$35+Inddata!$C$33&gt;'Beregninger scenarie 1'!C1200,0,F1199+$F$27)</f>
        <v>1.712533333333325</v>
      </c>
      <c r="G1200" s="5">
        <f t="shared" si="37"/>
        <v>12.139999999999933</v>
      </c>
      <c r="H1200" s="5">
        <f>IF(D1200+E1200+F1200&gt;Inddata!$C$31,Inddata!$C$31,D1200+E1200+F1200)</f>
        <v>1.712533333333325</v>
      </c>
      <c r="I1200" s="5">
        <f>Inddata!$C$34</f>
        <v>0</v>
      </c>
      <c r="J1200" s="5">
        <f>Inddata!$C$32+Inddata!$C$34</f>
        <v>4</v>
      </c>
      <c r="K1200" s="5"/>
    </row>
    <row r="1201" spans="1:11" x14ac:dyDescent="0.25">
      <c r="A1201">
        <v>1172</v>
      </c>
      <c r="C1201" s="5">
        <f t="shared" si="36"/>
        <v>10.1486666666666</v>
      </c>
      <c r="D1201" s="5">
        <f>IF(Inddata!$C$35=0,0,IF(($D$30-C1201*(1/Inddata!$C$35))&lt;0,0,($D$30-C1201*(1/Inddata!$C$35))))</f>
        <v>0</v>
      </c>
      <c r="E1201" s="5">
        <v>0</v>
      </c>
      <c r="F1201" s="5">
        <f>IF(Inddata!$C$31*Inddata!$C$35+Inddata!$C$33&gt;'Beregninger scenarie 1'!C1201,0,F1200+$F$27)</f>
        <v>1.7194666666666583</v>
      </c>
      <c r="G1201" s="5">
        <f t="shared" si="37"/>
        <v>12.1486666666666</v>
      </c>
      <c r="H1201" s="5">
        <f>IF(D1201+E1201+F1201&gt;Inddata!$C$31,Inddata!$C$31,D1201+E1201+F1201)</f>
        <v>1.7194666666666583</v>
      </c>
      <c r="I1201" s="5">
        <f>Inddata!$C$34</f>
        <v>0</v>
      </c>
      <c r="J1201" s="5">
        <f>Inddata!$C$32+Inddata!$C$34</f>
        <v>4</v>
      </c>
      <c r="K1201" s="5"/>
    </row>
    <row r="1202" spans="1:11" x14ac:dyDescent="0.25">
      <c r="A1202">
        <v>1173</v>
      </c>
      <c r="C1202" s="5">
        <f t="shared" si="36"/>
        <v>10.157333333333266</v>
      </c>
      <c r="D1202" s="5">
        <f>IF(Inddata!$C$35=0,0,IF(($D$30-C1202*(1/Inddata!$C$35))&lt;0,0,($D$30-C1202*(1/Inddata!$C$35))))</f>
        <v>0</v>
      </c>
      <c r="E1202" s="5">
        <v>0</v>
      </c>
      <c r="F1202" s="5">
        <f>IF(Inddata!$C$31*Inddata!$C$35+Inddata!$C$33&gt;'Beregninger scenarie 1'!C1202,0,F1201+$F$27)</f>
        <v>1.7263999999999915</v>
      </c>
      <c r="G1202" s="5">
        <f t="shared" si="37"/>
        <v>12.157333333333266</v>
      </c>
      <c r="H1202" s="5">
        <f>IF(D1202+E1202+F1202&gt;Inddata!$C$31,Inddata!$C$31,D1202+E1202+F1202)</f>
        <v>1.7263999999999915</v>
      </c>
      <c r="I1202" s="5">
        <f>Inddata!$C$34</f>
        <v>0</v>
      </c>
      <c r="J1202" s="5">
        <f>Inddata!$C$32+Inddata!$C$34</f>
        <v>4</v>
      </c>
      <c r="K1202" s="5"/>
    </row>
    <row r="1203" spans="1:11" x14ac:dyDescent="0.25">
      <c r="A1203">
        <v>1174</v>
      </c>
      <c r="C1203" s="5">
        <f t="shared" si="36"/>
        <v>10.165999999999933</v>
      </c>
      <c r="D1203" s="5">
        <f>IF(Inddata!$C$35=0,0,IF(($D$30-C1203*(1/Inddata!$C$35))&lt;0,0,($D$30-C1203*(1/Inddata!$C$35))))</f>
        <v>0</v>
      </c>
      <c r="E1203" s="5">
        <v>0</v>
      </c>
      <c r="F1203" s="5">
        <f>IF(Inddata!$C$31*Inddata!$C$35+Inddata!$C$33&gt;'Beregninger scenarie 1'!C1203,0,F1202+$F$27)</f>
        <v>1.7333333333333247</v>
      </c>
      <c r="G1203" s="5">
        <f t="shared" si="37"/>
        <v>12.165999999999933</v>
      </c>
      <c r="H1203" s="5">
        <f>IF(D1203+E1203+F1203&gt;Inddata!$C$31,Inddata!$C$31,D1203+E1203+F1203)</f>
        <v>1.7333333333333247</v>
      </c>
      <c r="I1203" s="5">
        <f>Inddata!$C$34</f>
        <v>0</v>
      </c>
      <c r="J1203" s="5">
        <f>Inddata!$C$32+Inddata!$C$34</f>
        <v>4</v>
      </c>
      <c r="K1203" s="5"/>
    </row>
    <row r="1204" spans="1:11" x14ac:dyDescent="0.25">
      <c r="A1204">
        <v>1175</v>
      </c>
      <c r="C1204" s="5">
        <f t="shared" si="36"/>
        <v>10.174666666666599</v>
      </c>
      <c r="D1204" s="5">
        <f>IF(Inddata!$C$35=0,0,IF(($D$30-C1204*(1/Inddata!$C$35))&lt;0,0,($D$30-C1204*(1/Inddata!$C$35))))</f>
        <v>0</v>
      </c>
      <c r="E1204" s="5">
        <v>0</v>
      </c>
      <c r="F1204" s="5">
        <f>IF(Inddata!$C$31*Inddata!$C$35+Inddata!$C$33&gt;'Beregninger scenarie 1'!C1204,0,F1203+$F$27)</f>
        <v>1.740266666666658</v>
      </c>
      <c r="G1204" s="5">
        <f t="shared" si="37"/>
        <v>12.174666666666599</v>
      </c>
      <c r="H1204" s="5">
        <f>IF(D1204+E1204+F1204&gt;Inddata!$C$31,Inddata!$C$31,D1204+E1204+F1204)</f>
        <v>1.740266666666658</v>
      </c>
      <c r="I1204" s="5">
        <f>Inddata!$C$34</f>
        <v>0</v>
      </c>
      <c r="J1204" s="5">
        <f>Inddata!$C$32+Inddata!$C$34</f>
        <v>4</v>
      </c>
      <c r="K1204" s="5"/>
    </row>
    <row r="1205" spans="1:11" x14ac:dyDescent="0.25">
      <c r="A1205">
        <v>1176</v>
      </c>
      <c r="C1205" s="5">
        <f t="shared" ref="C1205:C1268" si="38">C1204+$C$27</f>
        <v>10.183333333333266</v>
      </c>
      <c r="D1205" s="5">
        <f>IF(Inddata!$C$35=0,0,IF(($D$30-C1205*(1/Inddata!$C$35))&lt;0,0,($D$30-C1205*(1/Inddata!$C$35))))</f>
        <v>0</v>
      </c>
      <c r="E1205" s="5">
        <v>0</v>
      </c>
      <c r="F1205" s="5">
        <f>IF(Inddata!$C$31*Inddata!$C$35+Inddata!$C$33&gt;'Beregninger scenarie 1'!C1205,0,F1204+$F$27)</f>
        <v>1.7471999999999912</v>
      </c>
      <c r="G1205" s="5">
        <f t="shared" si="37"/>
        <v>12.183333333333266</v>
      </c>
      <c r="H1205" s="5">
        <f>IF(D1205+E1205+F1205&gt;Inddata!$C$31,Inddata!$C$31,D1205+E1205+F1205)</f>
        <v>1.7471999999999912</v>
      </c>
      <c r="I1205" s="5">
        <f>Inddata!$C$34</f>
        <v>0</v>
      </c>
      <c r="J1205" s="5">
        <f>Inddata!$C$32+Inddata!$C$34</f>
        <v>4</v>
      </c>
      <c r="K1205" s="5"/>
    </row>
    <row r="1206" spans="1:11" x14ac:dyDescent="0.25">
      <c r="A1206">
        <v>1177</v>
      </c>
      <c r="C1206" s="5">
        <f t="shared" si="38"/>
        <v>10.191999999999933</v>
      </c>
      <c r="D1206" s="5">
        <f>IF(Inddata!$C$35=0,0,IF(($D$30-C1206*(1/Inddata!$C$35))&lt;0,0,($D$30-C1206*(1/Inddata!$C$35))))</f>
        <v>0</v>
      </c>
      <c r="E1206" s="5">
        <v>0</v>
      </c>
      <c r="F1206" s="5">
        <f>IF(Inddata!$C$31*Inddata!$C$35+Inddata!$C$33&gt;'Beregninger scenarie 1'!C1206,0,F1205+$F$27)</f>
        <v>1.7541333333333244</v>
      </c>
      <c r="G1206" s="5">
        <f t="shared" si="37"/>
        <v>12.191999999999933</v>
      </c>
      <c r="H1206" s="5">
        <f>IF(D1206+E1206+F1206&gt;Inddata!$C$31,Inddata!$C$31,D1206+E1206+F1206)</f>
        <v>1.7541333333333244</v>
      </c>
      <c r="I1206" s="5">
        <f>Inddata!$C$34</f>
        <v>0</v>
      </c>
      <c r="J1206" s="5">
        <f>Inddata!$C$32+Inddata!$C$34</f>
        <v>4</v>
      </c>
      <c r="K1206" s="5"/>
    </row>
    <row r="1207" spans="1:11" x14ac:dyDescent="0.25">
      <c r="A1207">
        <v>1178</v>
      </c>
      <c r="C1207" s="5">
        <f t="shared" si="38"/>
        <v>10.200666666666599</v>
      </c>
      <c r="D1207" s="5">
        <f>IF(Inddata!$C$35=0,0,IF(($D$30-C1207*(1/Inddata!$C$35))&lt;0,0,($D$30-C1207*(1/Inddata!$C$35))))</f>
        <v>0</v>
      </c>
      <c r="E1207" s="5">
        <v>0</v>
      </c>
      <c r="F1207" s="5">
        <f>IF(Inddata!$C$31*Inddata!$C$35+Inddata!$C$33&gt;'Beregninger scenarie 1'!C1207,0,F1206+$F$27)</f>
        <v>1.7610666666666577</v>
      </c>
      <c r="G1207" s="5">
        <f t="shared" si="37"/>
        <v>12.200666666666599</v>
      </c>
      <c r="H1207" s="5">
        <f>IF(D1207+E1207+F1207&gt;Inddata!$C$31,Inddata!$C$31,D1207+E1207+F1207)</f>
        <v>1.7610666666666577</v>
      </c>
      <c r="I1207" s="5">
        <f>Inddata!$C$34</f>
        <v>0</v>
      </c>
      <c r="J1207" s="5">
        <f>Inddata!$C$32+Inddata!$C$34</f>
        <v>4</v>
      </c>
      <c r="K1207" s="5"/>
    </row>
    <row r="1208" spans="1:11" x14ac:dyDescent="0.25">
      <c r="A1208">
        <v>1179</v>
      </c>
      <c r="C1208" s="5">
        <f t="shared" si="38"/>
        <v>10.209333333333266</v>
      </c>
      <c r="D1208" s="5">
        <f>IF(Inddata!$C$35=0,0,IF(($D$30-C1208*(1/Inddata!$C$35))&lt;0,0,($D$30-C1208*(1/Inddata!$C$35))))</f>
        <v>0</v>
      </c>
      <c r="E1208" s="5">
        <v>0</v>
      </c>
      <c r="F1208" s="5">
        <f>IF(Inddata!$C$31*Inddata!$C$35+Inddata!$C$33&gt;'Beregninger scenarie 1'!C1208,0,F1207+$F$27)</f>
        <v>1.7679999999999909</v>
      </c>
      <c r="G1208" s="5">
        <f t="shared" si="37"/>
        <v>12.209333333333266</v>
      </c>
      <c r="H1208" s="5">
        <f>IF(D1208+E1208+F1208&gt;Inddata!$C$31,Inddata!$C$31,D1208+E1208+F1208)</f>
        <v>1.7679999999999909</v>
      </c>
      <c r="I1208" s="5">
        <f>Inddata!$C$34</f>
        <v>0</v>
      </c>
      <c r="J1208" s="5">
        <f>Inddata!$C$32+Inddata!$C$34</f>
        <v>4</v>
      </c>
      <c r="K1208" s="5"/>
    </row>
    <row r="1209" spans="1:11" x14ac:dyDescent="0.25">
      <c r="A1209">
        <v>1180</v>
      </c>
      <c r="C1209" s="5">
        <f t="shared" si="38"/>
        <v>10.217999999999932</v>
      </c>
      <c r="D1209" s="5">
        <f>IF(Inddata!$C$35=0,0,IF(($D$30-C1209*(1/Inddata!$C$35))&lt;0,0,($D$30-C1209*(1/Inddata!$C$35))))</f>
        <v>0</v>
      </c>
      <c r="E1209" s="5">
        <v>0</v>
      </c>
      <c r="F1209" s="5">
        <f>IF(Inddata!$C$31*Inddata!$C$35+Inddata!$C$33&gt;'Beregninger scenarie 1'!C1209,0,F1208+$F$27)</f>
        <v>1.7749333333333241</v>
      </c>
      <c r="G1209" s="5">
        <f t="shared" si="37"/>
        <v>12.217999999999932</v>
      </c>
      <c r="H1209" s="5">
        <f>IF(D1209+E1209+F1209&gt;Inddata!$C$31,Inddata!$C$31,D1209+E1209+F1209)</f>
        <v>1.7749333333333241</v>
      </c>
      <c r="I1209" s="5">
        <f>Inddata!$C$34</f>
        <v>0</v>
      </c>
      <c r="J1209" s="5">
        <f>Inddata!$C$32+Inddata!$C$34</f>
        <v>4</v>
      </c>
      <c r="K1209" s="5"/>
    </row>
    <row r="1210" spans="1:11" x14ac:dyDescent="0.25">
      <c r="A1210">
        <v>1181</v>
      </c>
      <c r="C1210" s="5">
        <f t="shared" si="38"/>
        <v>10.226666666666599</v>
      </c>
      <c r="D1210" s="5">
        <f>IF(Inddata!$C$35=0,0,IF(($D$30-C1210*(1/Inddata!$C$35))&lt;0,0,($D$30-C1210*(1/Inddata!$C$35))))</f>
        <v>0</v>
      </c>
      <c r="E1210" s="5">
        <v>0</v>
      </c>
      <c r="F1210" s="5">
        <f>IF(Inddata!$C$31*Inddata!$C$35+Inddata!$C$33&gt;'Beregninger scenarie 1'!C1210,0,F1209+$F$27)</f>
        <v>1.7818666666666574</v>
      </c>
      <c r="G1210" s="5">
        <f t="shared" si="37"/>
        <v>12.226666666666599</v>
      </c>
      <c r="H1210" s="5">
        <f>IF(D1210+E1210+F1210&gt;Inddata!$C$31,Inddata!$C$31,D1210+E1210+F1210)</f>
        <v>1.7818666666666574</v>
      </c>
      <c r="I1210" s="5">
        <f>Inddata!$C$34</f>
        <v>0</v>
      </c>
      <c r="J1210" s="5">
        <f>Inddata!$C$32+Inddata!$C$34</f>
        <v>4</v>
      </c>
      <c r="K1210" s="5"/>
    </row>
    <row r="1211" spans="1:11" x14ac:dyDescent="0.25">
      <c r="A1211">
        <v>1182</v>
      </c>
      <c r="C1211" s="5">
        <f t="shared" si="38"/>
        <v>10.235333333333266</v>
      </c>
      <c r="D1211" s="5">
        <f>IF(Inddata!$C$35=0,0,IF(($D$30-C1211*(1/Inddata!$C$35))&lt;0,0,($D$30-C1211*(1/Inddata!$C$35))))</f>
        <v>0</v>
      </c>
      <c r="E1211" s="5">
        <v>0</v>
      </c>
      <c r="F1211" s="5">
        <f>IF(Inddata!$C$31*Inddata!$C$35+Inddata!$C$33&gt;'Beregninger scenarie 1'!C1211,0,F1210+$F$27)</f>
        <v>1.7887999999999906</v>
      </c>
      <c r="G1211" s="5">
        <f t="shared" si="37"/>
        <v>12.235333333333266</v>
      </c>
      <c r="H1211" s="5">
        <f>IF(D1211+E1211+F1211&gt;Inddata!$C$31,Inddata!$C$31,D1211+E1211+F1211)</f>
        <v>1.7887999999999906</v>
      </c>
      <c r="I1211" s="5">
        <f>Inddata!$C$34</f>
        <v>0</v>
      </c>
      <c r="J1211" s="5">
        <f>Inddata!$C$32+Inddata!$C$34</f>
        <v>4</v>
      </c>
      <c r="K1211" s="5"/>
    </row>
    <row r="1212" spans="1:11" x14ac:dyDescent="0.25">
      <c r="A1212">
        <v>1183</v>
      </c>
      <c r="C1212" s="5">
        <f t="shared" si="38"/>
        <v>10.243999999999932</v>
      </c>
      <c r="D1212" s="5">
        <f>IF(Inddata!$C$35=0,0,IF(($D$30-C1212*(1/Inddata!$C$35))&lt;0,0,($D$30-C1212*(1/Inddata!$C$35))))</f>
        <v>0</v>
      </c>
      <c r="E1212" s="5">
        <v>0</v>
      </c>
      <c r="F1212" s="5">
        <f>IF(Inddata!$C$31*Inddata!$C$35+Inddata!$C$33&gt;'Beregninger scenarie 1'!C1212,0,F1211+$F$27)</f>
        <v>1.7957333333333239</v>
      </c>
      <c r="G1212" s="5">
        <f t="shared" si="37"/>
        <v>12.243999999999932</v>
      </c>
      <c r="H1212" s="5">
        <f>IF(D1212+E1212+F1212&gt;Inddata!$C$31,Inddata!$C$31,D1212+E1212+F1212)</f>
        <v>1.7957333333333239</v>
      </c>
      <c r="I1212" s="5">
        <f>Inddata!$C$34</f>
        <v>0</v>
      </c>
      <c r="J1212" s="5">
        <f>Inddata!$C$32+Inddata!$C$34</f>
        <v>4</v>
      </c>
      <c r="K1212" s="5"/>
    </row>
    <row r="1213" spans="1:11" x14ac:dyDescent="0.25">
      <c r="A1213">
        <v>1184</v>
      </c>
      <c r="C1213" s="5">
        <f t="shared" si="38"/>
        <v>10.252666666666599</v>
      </c>
      <c r="D1213" s="5">
        <f>IF(Inddata!$C$35=0,0,IF(($D$30-C1213*(1/Inddata!$C$35))&lt;0,0,($D$30-C1213*(1/Inddata!$C$35))))</f>
        <v>0</v>
      </c>
      <c r="E1213" s="5">
        <v>0</v>
      </c>
      <c r="F1213" s="5">
        <f>IF(Inddata!$C$31*Inddata!$C$35+Inddata!$C$33&gt;'Beregninger scenarie 1'!C1213,0,F1212+$F$27)</f>
        <v>1.8026666666666571</v>
      </c>
      <c r="G1213" s="5">
        <f t="shared" si="37"/>
        <v>12.252666666666599</v>
      </c>
      <c r="H1213" s="5">
        <f>IF(D1213+E1213+F1213&gt;Inddata!$C$31,Inddata!$C$31,D1213+E1213+F1213)</f>
        <v>1.8026666666666571</v>
      </c>
      <c r="I1213" s="5">
        <f>Inddata!$C$34</f>
        <v>0</v>
      </c>
      <c r="J1213" s="5">
        <f>Inddata!$C$32+Inddata!$C$34</f>
        <v>4</v>
      </c>
      <c r="K1213" s="5"/>
    </row>
    <row r="1214" spans="1:11" x14ac:dyDescent="0.25">
      <c r="A1214">
        <v>1185</v>
      </c>
      <c r="C1214" s="5">
        <f t="shared" si="38"/>
        <v>10.261333333333265</v>
      </c>
      <c r="D1214" s="5">
        <f>IF(Inddata!$C$35=0,0,IF(($D$30-C1214*(1/Inddata!$C$35))&lt;0,0,($D$30-C1214*(1/Inddata!$C$35))))</f>
        <v>0</v>
      </c>
      <c r="E1214" s="5">
        <v>0</v>
      </c>
      <c r="F1214" s="5">
        <f>IF(Inddata!$C$31*Inddata!$C$35+Inddata!$C$33&gt;'Beregninger scenarie 1'!C1214,0,F1213+$F$27)</f>
        <v>1.8095999999999903</v>
      </c>
      <c r="G1214" s="5">
        <f t="shared" si="37"/>
        <v>12.261333333333265</v>
      </c>
      <c r="H1214" s="5">
        <f>IF(D1214+E1214+F1214&gt;Inddata!$C$31,Inddata!$C$31,D1214+E1214+F1214)</f>
        <v>1.8095999999999903</v>
      </c>
      <c r="I1214" s="5">
        <f>Inddata!$C$34</f>
        <v>0</v>
      </c>
      <c r="J1214" s="5">
        <f>Inddata!$C$32+Inddata!$C$34</f>
        <v>4</v>
      </c>
      <c r="K1214" s="5"/>
    </row>
    <row r="1215" spans="1:11" x14ac:dyDescent="0.25">
      <c r="A1215">
        <v>1186</v>
      </c>
      <c r="C1215" s="5">
        <f t="shared" si="38"/>
        <v>10.269999999999932</v>
      </c>
      <c r="D1215" s="5">
        <f>IF(Inddata!$C$35=0,0,IF(($D$30-C1215*(1/Inddata!$C$35))&lt;0,0,($D$30-C1215*(1/Inddata!$C$35))))</f>
        <v>0</v>
      </c>
      <c r="E1215" s="5">
        <v>0</v>
      </c>
      <c r="F1215" s="5">
        <f>IF(Inddata!$C$31*Inddata!$C$35+Inddata!$C$33&gt;'Beregninger scenarie 1'!C1215,0,F1214+$F$27)</f>
        <v>1.8165333333333236</v>
      </c>
      <c r="G1215" s="5">
        <f t="shared" si="37"/>
        <v>12.269999999999932</v>
      </c>
      <c r="H1215" s="5">
        <f>IF(D1215+E1215+F1215&gt;Inddata!$C$31,Inddata!$C$31,D1215+E1215+F1215)</f>
        <v>1.8165333333333236</v>
      </c>
      <c r="I1215" s="5">
        <f>Inddata!$C$34</f>
        <v>0</v>
      </c>
      <c r="J1215" s="5">
        <f>Inddata!$C$32+Inddata!$C$34</f>
        <v>4</v>
      </c>
      <c r="K1215" s="5"/>
    </row>
    <row r="1216" spans="1:11" x14ac:dyDescent="0.25">
      <c r="A1216">
        <v>1187</v>
      </c>
      <c r="C1216" s="5">
        <f t="shared" si="38"/>
        <v>10.278666666666599</v>
      </c>
      <c r="D1216" s="5">
        <f>IF(Inddata!$C$35=0,0,IF(($D$30-C1216*(1/Inddata!$C$35))&lt;0,0,($D$30-C1216*(1/Inddata!$C$35))))</f>
        <v>0</v>
      </c>
      <c r="E1216" s="5">
        <v>0</v>
      </c>
      <c r="F1216" s="5">
        <f>IF(Inddata!$C$31*Inddata!$C$35+Inddata!$C$33&gt;'Beregninger scenarie 1'!C1216,0,F1215+$F$27)</f>
        <v>1.8234666666666568</v>
      </c>
      <c r="G1216" s="5">
        <f t="shared" si="37"/>
        <v>12.278666666666599</v>
      </c>
      <c r="H1216" s="5">
        <f>IF(D1216+E1216+F1216&gt;Inddata!$C$31,Inddata!$C$31,D1216+E1216+F1216)</f>
        <v>1.8234666666666568</v>
      </c>
      <c r="I1216" s="5">
        <f>Inddata!$C$34</f>
        <v>0</v>
      </c>
      <c r="J1216" s="5">
        <f>Inddata!$C$32+Inddata!$C$34</f>
        <v>4</v>
      </c>
      <c r="K1216" s="5"/>
    </row>
    <row r="1217" spans="1:11" x14ac:dyDescent="0.25">
      <c r="A1217">
        <v>1188</v>
      </c>
      <c r="C1217" s="5">
        <f t="shared" si="38"/>
        <v>10.287333333333265</v>
      </c>
      <c r="D1217" s="5">
        <f>IF(Inddata!$C$35=0,0,IF(($D$30-C1217*(1/Inddata!$C$35))&lt;0,0,($D$30-C1217*(1/Inddata!$C$35))))</f>
        <v>0</v>
      </c>
      <c r="E1217" s="5">
        <v>0</v>
      </c>
      <c r="F1217" s="5">
        <f>IF(Inddata!$C$31*Inddata!$C$35+Inddata!$C$33&gt;'Beregninger scenarie 1'!C1217,0,F1216+$F$27)</f>
        <v>1.83039999999999</v>
      </c>
      <c r="G1217" s="5">
        <f t="shared" si="37"/>
        <v>12.287333333333265</v>
      </c>
      <c r="H1217" s="5">
        <f>IF(D1217+E1217+F1217&gt;Inddata!$C$31,Inddata!$C$31,D1217+E1217+F1217)</f>
        <v>1.83039999999999</v>
      </c>
      <c r="I1217" s="5">
        <f>Inddata!$C$34</f>
        <v>0</v>
      </c>
      <c r="J1217" s="5">
        <f>Inddata!$C$32+Inddata!$C$34</f>
        <v>4</v>
      </c>
      <c r="K1217" s="5"/>
    </row>
    <row r="1218" spans="1:11" x14ac:dyDescent="0.25">
      <c r="A1218">
        <v>1189</v>
      </c>
      <c r="C1218" s="5">
        <f t="shared" si="38"/>
        <v>10.295999999999932</v>
      </c>
      <c r="D1218" s="5">
        <f>IF(Inddata!$C$35=0,0,IF(($D$30-C1218*(1/Inddata!$C$35))&lt;0,0,($D$30-C1218*(1/Inddata!$C$35))))</f>
        <v>0</v>
      </c>
      <c r="E1218" s="5">
        <v>0</v>
      </c>
      <c r="F1218" s="5">
        <f>IF(Inddata!$C$31*Inddata!$C$35+Inddata!$C$33&gt;'Beregninger scenarie 1'!C1218,0,F1217+$F$27)</f>
        <v>1.8373333333333233</v>
      </c>
      <c r="G1218" s="5">
        <f t="shared" si="37"/>
        <v>12.295999999999932</v>
      </c>
      <c r="H1218" s="5">
        <f>IF(D1218+E1218+F1218&gt;Inddata!$C$31,Inddata!$C$31,D1218+E1218+F1218)</f>
        <v>1.8373333333333233</v>
      </c>
      <c r="I1218" s="5">
        <f>Inddata!$C$34</f>
        <v>0</v>
      </c>
      <c r="J1218" s="5">
        <f>Inddata!$C$32+Inddata!$C$34</f>
        <v>4</v>
      </c>
      <c r="K1218" s="5"/>
    </row>
    <row r="1219" spans="1:11" x14ac:dyDescent="0.25">
      <c r="A1219">
        <v>1190</v>
      </c>
      <c r="C1219" s="5">
        <f t="shared" si="38"/>
        <v>10.304666666666598</v>
      </c>
      <c r="D1219" s="5">
        <f>IF(Inddata!$C$35=0,0,IF(($D$30-C1219*(1/Inddata!$C$35))&lt;0,0,($D$30-C1219*(1/Inddata!$C$35))))</f>
        <v>0</v>
      </c>
      <c r="E1219" s="5">
        <v>0</v>
      </c>
      <c r="F1219" s="5">
        <f>IF(Inddata!$C$31*Inddata!$C$35+Inddata!$C$33&gt;'Beregninger scenarie 1'!C1219,0,F1218+$F$27)</f>
        <v>1.8442666666666565</v>
      </c>
      <c r="G1219" s="5">
        <f t="shared" si="37"/>
        <v>12.304666666666598</v>
      </c>
      <c r="H1219" s="5">
        <f>IF(D1219+E1219+F1219&gt;Inddata!$C$31,Inddata!$C$31,D1219+E1219+F1219)</f>
        <v>1.8442666666666565</v>
      </c>
      <c r="I1219" s="5">
        <f>Inddata!$C$34</f>
        <v>0</v>
      </c>
      <c r="J1219" s="5">
        <f>Inddata!$C$32+Inddata!$C$34</f>
        <v>4</v>
      </c>
      <c r="K1219" s="5"/>
    </row>
    <row r="1220" spans="1:11" x14ac:dyDescent="0.25">
      <c r="A1220">
        <v>1191</v>
      </c>
      <c r="C1220" s="5">
        <f t="shared" si="38"/>
        <v>10.313333333333265</v>
      </c>
      <c r="D1220" s="5">
        <f>IF(Inddata!$C$35=0,0,IF(($D$30-C1220*(1/Inddata!$C$35))&lt;0,0,($D$30-C1220*(1/Inddata!$C$35))))</f>
        <v>0</v>
      </c>
      <c r="E1220" s="5">
        <v>0</v>
      </c>
      <c r="F1220" s="5">
        <f>IF(Inddata!$C$31*Inddata!$C$35+Inddata!$C$33&gt;'Beregninger scenarie 1'!C1220,0,F1219+$F$27)</f>
        <v>1.8511999999999897</v>
      </c>
      <c r="G1220" s="5">
        <f t="shared" si="37"/>
        <v>12.313333333333265</v>
      </c>
      <c r="H1220" s="5">
        <f>IF(D1220+E1220+F1220&gt;Inddata!$C$31,Inddata!$C$31,D1220+E1220+F1220)</f>
        <v>1.8511999999999897</v>
      </c>
      <c r="I1220" s="5">
        <f>Inddata!$C$34</f>
        <v>0</v>
      </c>
      <c r="J1220" s="5">
        <f>Inddata!$C$32+Inddata!$C$34</f>
        <v>4</v>
      </c>
      <c r="K1220" s="5"/>
    </row>
    <row r="1221" spans="1:11" x14ac:dyDescent="0.25">
      <c r="A1221">
        <v>1192</v>
      </c>
      <c r="C1221" s="5">
        <f t="shared" si="38"/>
        <v>10.321999999999932</v>
      </c>
      <c r="D1221" s="5">
        <f>IF(Inddata!$C$35=0,0,IF(($D$30-C1221*(1/Inddata!$C$35))&lt;0,0,($D$30-C1221*(1/Inddata!$C$35))))</f>
        <v>0</v>
      </c>
      <c r="E1221" s="5">
        <v>0</v>
      </c>
      <c r="F1221" s="5">
        <f>IF(Inddata!$C$31*Inddata!$C$35+Inddata!$C$33&gt;'Beregninger scenarie 1'!C1221,0,F1220+$F$27)</f>
        <v>1.858133333333323</v>
      </c>
      <c r="G1221" s="5">
        <f t="shared" si="37"/>
        <v>12.321999999999932</v>
      </c>
      <c r="H1221" s="5">
        <f>IF(D1221+E1221+F1221&gt;Inddata!$C$31,Inddata!$C$31,D1221+E1221+F1221)</f>
        <v>1.858133333333323</v>
      </c>
      <c r="I1221" s="5">
        <f>Inddata!$C$34</f>
        <v>0</v>
      </c>
      <c r="J1221" s="5">
        <f>Inddata!$C$32+Inddata!$C$34</f>
        <v>4</v>
      </c>
      <c r="K1221" s="5"/>
    </row>
    <row r="1222" spans="1:11" x14ac:dyDescent="0.25">
      <c r="A1222">
        <v>1193</v>
      </c>
      <c r="C1222" s="5">
        <f t="shared" si="38"/>
        <v>10.330666666666598</v>
      </c>
      <c r="D1222" s="5">
        <f>IF(Inddata!$C$35=0,0,IF(($D$30-C1222*(1/Inddata!$C$35))&lt;0,0,($D$30-C1222*(1/Inddata!$C$35))))</f>
        <v>0</v>
      </c>
      <c r="E1222" s="5">
        <v>0</v>
      </c>
      <c r="F1222" s="5">
        <f>IF(Inddata!$C$31*Inddata!$C$35+Inddata!$C$33&gt;'Beregninger scenarie 1'!C1222,0,F1221+$F$27)</f>
        <v>1.8650666666666562</v>
      </c>
      <c r="G1222" s="5">
        <f t="shared" si="37"/>
        <v>12.330666666666598</v>
      </c>
      <c r="H1222" s="5">
        <f>IF(D1222+E1222+F1222&gt;Inddata!$C$31,Inddata!$C$31,D1222+E1222+F1222)</f>
        <v>1.8650666666666562</v>
      </c>
      <c r="I1222" s="5">
        <f>Inddata!$C$34</f>
        <v>0</v>
      </c>
      <c r="J1222" s="5">
        <f>Inddata!$C$32+Inddata!$C$34</f>
        <v>4</v>
      </c>
      <c r="K1222" s="5"/>
    </row>
    <row r="1223" spans="1:11" x14ac:dyDescent="0.25">
      <c r="A1223">
        <v>1194</v>
      </c>
      <c r="C1223" s="5">
        <f t="shared" si="38"/>
        <v>10.339333333333265</v>
      </c>
      <c r="D1223" s="5">
        <f>IF(Inddata!$C$35=0,0,IF(($D$30-C1223*(1/Inddata!$C$35))&lt;0,0,($D$30-C1223*(1/Inddata!$C$35))))</f>
        <v>0</v>
      </c>
      <c r="E1223" s="5">
        <v>0</v>
      </c>
      <c r="F1223" s="5">
        <f>IF(Inddata!$C$31*Inddata!$C$35+Inddata!$C$33&gt;'Beregninger scenarie 1'!C1223,0,F1222+$F$27)</f>
        <v>1.8719999999999895</v>
      </c>
      <c r="G1223" s="5">
        <f t="shared" si="37"/>
        <v>12.339333333333265</v>
      </c>
      <c r="H1223" s="5">
        <f>IF(D1223+E1223+F1223&gt;Inddata!$C$31,Inddata!$C$31,D1223+E1223+F1223)</f>
        <v>1.8719999999999895</v>
      </c>
      <c r="I1223" s="5">
        <f>Inddata!$C$34</f>
        <v>0</v>
      </c>
      <c r="J1223" s="5">
        <f>Inddata!$C$32+Inddata!$C$34</f>
        <v>4</v>
      </c>
      <c r="K1223" s="5"/>
    </row>
    <row r="1224" spans="1:11" x14ac:dyDescent="0.25">
      <c r="A1224">
        <v>1195</v>
      </c>
      <c r="C1224" s="5">
        <f t="shared" si="38"/>
        <v>10.347999999999931</v>
      </c>
      <c r="D1224" s="5">
        <f>IF(Inddata!$C$35=0,0,IF(($D$30-C1224*(1/Inddata!$C$35))&lt;0,0,($D$30-C1224*(1/Inddata!$C$35))))</f>
        <v>0</v>
      </c>
      <c r="E1224" s="5">
        <v>0</v>
      </c>
      <c r="F1224" s="5">
        <f>IF(Inddata!$C$31*Inddata!$C$35+Inddata!$C$33&gt;'Beregninger scenarie 1'!C1224,0,F1223+$F$27)</f>
        <v>1.8789333333333227</v>
      </c>
      <c r="G1224" s="5">
        <f t="shared" si="37"/>
        <v>12.347999999999931</v>
      </c>
      <c r="H1224" s="5">
        <f>IF(D1224+E1224+F1224&gt;Inddata!$C$31,Inddata!$C$31,D1224+E1224+F1224)</f>
        <v>1.8789333333333227</v>
      </c>
      <c r="I1224" s="5">
        <f>Inddata!$C$34</f>
        <v>0</v>
      </c>
      <c r="J1224" s="5">
        <f>Inddata!$C$32+Inddata!$C$34</f>
        <v>4</v>
      </c>
      <c r="K1224" s="5"/>
    </row>
    <row r="1225" spans="1:11" x14ac:dyDescent="0.25">
      <c r="A1225">
        <v>1196</v>
      </c>
      <c r="C1225" s="5">
        <f t="shared" si="38"/>
        <v>10.356666666666598</v>
      </c>
      <c r="D1225" s="5">
        <f>IF(Inddata!$C$35=0,0,IF(($D$30-C1225*(1/Inddata!$C$35))&lt;0,0,($D$30-C1225*(1/Inddata!$C$35))))</f>
        <v>0</v>
      </c>
      <c r="E1225" s="5">
        <v>0</v>
      </c>
      <c r="F1225" s="5">
        <f>IF(Inddata!$C$31*Inddata!$C$35+Inddata!$C$33&gt;'Beregninger scenarie 1'!C1225,0,F1224+$F$27)</f>
        <v>1.8858666666666559</v>
      </c>
      <c r="G1225" s="5">
        <f t="shared" si="37"/>
        <v>12.356666666666598</v>
      </c>
      <c r="H1225" s="5">
        <f>IF(D1225+E1225+F1225&gt;Inddata!$C$31,Inddata!$C$31,D1225+E1225+F1225)</f>
        <v>1.8858666666666559</v>
      </c>
      <c r="I1225" s="5">
        <f>Inddata!$C$34</f>
        <v>0</v>
      </c>
      <c r="J1225" s="5">
        <f>Inddata!$C$32+Inddata!$C$34</f>
        <v>4</v>
      </c>
      <c r="K1225" s="5"/>
    </row>
    <row r="1226" spans="1:11" x14ac:dyDescent="0.25">
      <c r="A1226">
        <v>1197</v>
      </c>
      <c r="C1226" s="5">
        <f t="shared" si="38"/>
        <v>10.365333333333265</v>
      </c>
      <c r="D1226" s="5">
        <f>IF(Inddata!$C$35=0,0,IF(($D$30-C1226*(1/Inddata!$C$35))&lt;0,0,($D$30-C1226*(1/Inddata!$C$35))))</f>
        <v>0</v>
      </c>
      <c r="E1226" s="5">
        <v>0</v>
      </c>
      <c r="F1226" s="5">
        <f>IF(Inddata!$C$31*Inddata!$C$35+Inddata!$C$33&gt;'Beregninger scenarie 1'!C1226,0,F1225+$F$27)</f>
        <v>1.8927999999999892</v>
      </c>
      <c r="G1226" s="5">
        <f t="shared" si="37"/>
        <v>12.365333333333265</v>
      </c>
      <c r="H1226" s="5">
        <f>IF(D1226+E1226+F1226&gt;Inddata!$C$31,Inddata!$C$31,D1226+E1226+F1226)</f>
        <v>1.8927999999999892</v>
      </c>
      <c r="I1226" s="5">
        <f>Inddata!$C$34</f>
        <v>0</v>
      </c>
      <c r="J1226" s="5">
        <f>Inddata!$C$32+Inddata!$C$34</f>
        <v>4</v>
      </c>
      <c r="K1226" s="5"/>
    </row>
    <row r="1227" spans="1:11" x14ac:dyDescent="0.25">
      <c r="A1227">
        <v>1198</v>
      </c>
      <c r="C1227" s="5">
        <f t="shared" si="38"/>
        <v>10.373999999999931</v>
      </c>
      <c r="D1227" s="5">
        <f>IF(Inddata!$C$35=0,0,IF(($D$30-C1227*(1/Inddata!$C$35))&lt;0,0,($D$30-C1227*(1/Inddata!$C$35))))</f>
        <v>0</v>
      </c>
      <c r="E1227" s="5">
        <v>0</v>
      </c>
      <c r="F1227" s="5">
        <f>IF(Inddata!$C$31*Inddata!$C$35+Inddata!$C$33&gt;'Beregninger scenarie 1'!C1227,0,F1226+$F$27)</f>
        <v>1.8997333333333224</v>
      </c>
      <c r="G1227" s="5">
        <f t="shared" si="37"/>
        <v>12.373999999999931</v>
      </c>
      <c r="H1227" s="5">
        <f>IF(D1227+E1227+F1227&gt;Inddata!$C$31,Inddata!$C$31,D1227+E1227+F1227)</f>
        <v>1.8997333333333224</v>
      </c>
      <c r="I1227" s="5">
        <f>Inddata!$C$34</f>
        <v>0</v>
      </c>
      <c r="J1227" s="5">
        <f>Inddata!$C$32+Inddata!$C$34</f>
        <v>4</v>
      </c>
      <c r="K1227" s="5"/>
    </row>
    <row r="1228" spans="1:11" x14ac:dyDescent="0.25">
      <c r="A1228">
        <v>1199</v>
      </c>
      <c r="C1228" s="5">
        <f t="shared" si="38"/>
        <v>10.382666666666598</v>
      </c>
      <c r="D1228" s="5">
        <f>IF(Inddata!$C$35=0,0,IF(($D$30-C1228*(1/Inddata!$C$35))&lt;0,0,($D$30-C1228*(1/Inddata!$C$35))))</f>
        <v>0</v>
      </c>
      <c r="E1228" s="5">
        <v>0</v>
      </c>
      <c r="F1228" s="5">
        <f>IF(Inddata!$C$31*Inddata!$C$35+Inddata!$C$33&gt;'Beregninger scenarie 1'!C1228,0,F1227+$F$27)</f>
        <v>1.9066666666666556</v>
      </c>
      <c r="G1228" s="5">
        <f t="shared" si="37"/>
        <v>12.382666666666598</v>
      </c>
      <c r="H1228" s="5">
        <f>IF(D1228+E1228+F1228&gt;Inddata!$C$31,Inddata!$C$31,D1228+E1228+F1228)</f>
        <v>1.9066666666666556</v>
      </c>
      <c r="I1228" s="5">
        <f>Inddata!$C$34</f>
        <v>0</v>
      </c>
      <c r="J1228" s="5">
        <f>Inddata!$C$32+Inddata!$C$34</f>
        <v>4</v>
      </c>
      <c r="K1228" s="5"/>
    </row>
    <row r="1229" spans="1:11" x14ac:dyDescent="0.25">
      <c r="A1229">
        <v>1200</v>
      </c>
      <c r="C1229" s="5">
        <f t="shared" si="38"/>
        <v>10.391333333333264</v>
      </c>
      <c r="D1229" s="5">
        <f>IF(Inddata!$C$35=0,0,IF(($D$30-C1229*(1/Inddata!$C$35))&lt;0,0,($D$30-C1229*(1/Inddata!$C$35))))</f>
        <v>0</v>
      </c>
      <c r="E1229" s="5">
        <v>0</v>
      </c>
      <c r="F1229" s="5">
        <f>IF(Inddata!$C$31*Inddata!$C$35+Inddata!$C$33&gt;'Beregninger scenarie 1'!C1229,0,F1228+$F$27)</f>
        <v>1.9135999999999889</v>
      </c>
      <c r="G1229" s="5">
        <f t="shared" si="37"/>
        <v>12.391333333333264</v>
      </c>
      <c r="H1229" s="5">
        <f>IF(D1229+E1229+F1229&gt;Inddata!$C$31,Inddata!$C$31,D1229+E1229+F1229)</f>
        <v>1.9135999999999889</v>
      </c>
      <c r="I1229" s="5">
        <f>Inddata!$C$34</f>
        <v>0</v>
      </c>
      <c r="J1229" s="5">
        <f>Inddata!$C$32+Inddata!$C$34</f>
        <v>4</v>
      </c>
      <c r="K1229" s="5"/>
    </row>
    <row r="1230" spans="1:11" x14ac:dyDescent="0.25">
      <c r="A1230">
        <v>1201</v>
      </c>
      <c r="C1230" s="5">
        <f t="shared" si="38"/>
        <v>10.399999999999931</v>
      </c>
      <c r="D1230" s="5">
        <f>IF(Inddata!$C$35=0,0,IF(($D$30-C1230*(1/Inddata!$C$35))&lt;0,0,($D$30-C1230*(1/Inddata!$C$35))))</f>
        <v>0</v>
      </c>
      <c r="E1230" s="5">
        <v>0</v>
      </c>
      <c r="F1230" s="5">
        <f>IF(Inddata!$C$31*Inddata!$C$35+Inddata!$C$33&gt;'Beregninger scenarie 1'!C1230,0,F1229+$F$27)</f>
        <v>1.9205333333333221</v>
      </c>
      <c r="G1230" s="5">
        <f t="shared" si="37"/>
        <v>12.399999999999931</v>
      </c>
      <c r="H1230" s="5">
        <f>IF(D1230+E1230+F1230&gt;Inddata!$C$31,Inddata!$C$31,D1230+E1230+F1230)</f>
        <v>1.9205333333333221</v>
      </c>
      <c r="I1230" s="5">
        <f>Inddata!$C$34</f>
        <v>0</v>
      </c>
      <c r="J1230" s="5">
        <f>Inddata!$C$32+Inddata!$C$34</f>
        <v>4</v>
      </c>
      <c r="K1230" s="5"/>
    </row>
    <row r="1231" spans="1:11" x14ac:dyDescent="0.25">
      <c r="A1231">
        <v>1202</v>
      </c>
      <c r="C1231" s="5">
        <f t="shared" si="38"/>
        <v>10.408666666666598</v>
      </c>
      <c r="D1231" s="5">
        <f>IF(Inddata!$C$35=0,0,IF(($D$30-C1231*(1/Inddata!$C$35))&lt;0,0,($D$30-C1231*(1/Inddata!$C$35))))</f>
        <v>0</v>
      </c>
      <c r="E1231" s="5">
        <v>0</v>
      </c>
      <c r="F1231" s="5">
        <f>IF(Inddata!$C$31*Inddata!$C$35+Inddata!$C$33&gt;'Beregninger scenarie 1'!C1231,0,F1230+$F$27)</f>
        <v>1.9274666666666553</v>
      </c>
      <c r="G1231" s="5">
        <f t="shared" si="37"/>
        <v>12.408666666666598</v>
      </c>
      <c r="H1231" s="5">
        <f>IF(D1231+E1231+F1231&gt;Inddata!$C$31,Inddata!$C$31,D1231+E1231+F1231)</f>
        <v>1.9274666666666553</v>
      </c>
      <c r="I1231" s="5">
        <f>Inddata!$C$34</f>
        <v>0</v>
      </c>
      <c r="J1231" s="5">
        <f>Inddata!$C$32+Inddata!$C$34</f>
        <v>4</v>
      </c>
      <c r="K1231" s="5"/>
    </row>
    <row r="1232" spans="1:11" x14ac:dyDescent="0.25">
      <c r="A1232">
        <v>1203</v>
      </c>
      <c r="C1232" s="5">
        <f t="shared" si="38"/>
        <v>10.417333333333264</v>
      </c>
      <c r="D1232" s="5">
        <f>IF(Inddata!$C$35=0,0,IF(($D$30-C1232*(1/Inddata!$C$35))&lt;0,0,($D$30-C1232*(1/Inddata!$C$35))))</f>
        <v>0</v>
      </c>
      <c r="E1232" s="5">
        <v>0</v>
      </c>
      <c r="F1232" s="5">
        <f>IF(Inddata!$C$31*Inddata!$C$35+Inddata!$C$33&gt;'Beregninger scenarie 1'!C1232,0,F1231+$F$27)</f>
        <v>1.9343999999999886</v>
      </c>
      <c r="G1232" s="5">
        <f t="shared" si="37"/>
        <v>12.417333333333264</v>
      </c>
      <c r="H1232" s="5">
        <f>IF(D1232+E1232+F1232&gt;Inddata!$C$31,Inddata!$C$31,D1232+E1232+F1232)</f>
        <v>1.9343999999999886</v>
      </c>
      <c r="I1232" s="5">
        <f>Inddata!$C$34</f>
        <v>0</v>
      </c>
      <c r="J1232" s="5">
        <f>Inddata!$C$32+Inddata!$C$34</f>
        <v>4</v>
      </c>
      <c r="K1232" s="5"/>
    </row>
    <row r="1233" spans="1:11" x14ac:dyDescent="0.25">
      <c r="A1233">
        <v>1204</v>
      </c>
      <c r="C1233" s="5">
        <f t="shared" si="38"/>
        <v>10.425999999999931</v>
      </c>
      <c r="D1233" s="5">
        <f>IF(Inddata!$C$35=0,0,IF(($D$30-C1233*(1/Inddata!$C$35))&lt;0,0,($D$30-C1233*(1/Inddata!$C$35))))</f>
        <v>0</v>
      </c>
      <c r="E1233" s="5">
        <v>0</v>
      </c>
      <c r="F1233" s="5">
        <f>IF(Inddata!$C$31*Inddata!$C$35+Inddata!$C$33&gt;'Beregninger scenarie 1'!C1233,0,F1232+$F$27)</f>
        <v>1.9413333333333218</v>
      </c>
      <c r="G1233" s="5">
        <f t="shared" si="37"/>
        <v>12.425999999999931</v>
      </c>
      <c r="H1233" s="5">
        <f>IF(D1233+E1233+F1233&gt;Inddata!$C$31,Inddata!$C$31,D1233+E1233+F1233)</f>
        <v>1.9413333333333218</v>
      </c>
      <c r="I1233" s="5">
        <f>Inddata!$C$34</f>
        <v>0</v>
      </c>
      <c r="J1233" s="5">
        <f>Inddata!$C$32+Inddata!$C$34</f>
        <v>4</v>
      </c>
      <c r="K1233" s="5"/>
    </row>
    <row r="1234" spans="1:11" x14ac:dyDescent="0.25">
      <c r="A1234">
        <v>1205</v>
      </c>
      <c r="C1234" s="5">
        <f t="shared" si="38"/>
        <v>10.434666666666597</v>
      </c>
      <c r="D1234" s="5">
        <f>IF(Inddata!$C$35=0,0,IF(($D$30-C1234*(1/Inddata!$C$35))&lt;0,0,($D$30-C1234*(1/Inddata!$C$35))))</f>
        <v>0</v>
      </c>
      <c r="E1234" s="5">
        <v>0</v>
      </c>
      <c r="F1234" s="5">
        <f>IF(Inddata!$C$31*Inddata!$C$35+Inddata!$C$33&gt;'Beregninger scenarie 1'!C1234,0,F1233+$F$27)</f>
        <v>1.948266666666655</v>
      </c>
      <c r="G1234" s="5">
        <f t="shared" si="37"/>
        <v>12.434666666666597</v>
      </c>
      <c r="H1234" s="5">
        <f>IF(D1234+E1234+F1234&gt;Inddata!$C$31,Inddata!$C$31,D1234+E1234+F1234)</f>
        <v>1.948266666666655</v>
      </c>
      <c r="I1234" s="5">
        <f>Inddata!$C$34</f>
        <v>0</v>
      </c>
      <c r="J1234" s="5">
        <f>Inddata!$C$32+Inddata!$C$34</f>
        <v>4</v>
      </c>
      <c r="K1234" s="5"/>
    </row>
    <row r="1235" spans="1:11" x14ac:dyDescent="0.25">
      <c r="A1235">
        <v>1206</v>
      </c>
      <c r="C1235" s="5">
        <f t="shared" si="38"/>
        <v>10.443333333333264</v>
      </c>
      <c r="D1235" s="5">
        <f>IF(Inddata!$C$35=0,0,IF(($D$30-C1235*(1/Inddata!$C$35))&lt;0,0,($D$30-C1235*(1/Inddata!$C$35))))</f>
        <v>0</v>
      </c>
      <c r="E1235" s="5">
        <v>0</v>
      </c>
      <c r="F1235" s="5">
        <f>IF(Inddata!$C$31*Inddata!$C$35+Inddata!$C$33&gt;'Beregninger scenarie 1'!C1235,0,F1234+$F$27)</f>
        <v>1.9551999999999883</v>
      </c>
      <c r="G1235" s="5">
        <f t="shared" si="37"/>
        <v>12.443333333333264</v>
      </c>
      <c r="H1235" s="5">
        <f>IF(D1235+E1235+F1235&gt;Inddata!$C$31,Inddata!$C$31,D1235+E1235+F1235)</f>
        <v>1.9551999999999883</v>
      </c>
      <c r="I1235" s="5">
        <f>Inddata!$C$34</f>
        <v>0</v>
      </c>
      <c r="J1235" s="5">
        <f>Inddata!$C$32+Inddata!$C$34</f>
        <v>4</v>
      </c>
      <c r="K1235" s="5"/>
    </row>
    <row r="1236" spans="1:11" x14ac:dyDescent="0.25">
      <c r="A1236">
        <v>1207</v>
      </c>
      <c r="C1236" s="5">
        <f t="shared" si="38"/>
        <v>10.451999999999931</v>
      </c>
      <c r="D1236" s="5">
        <f>IF(Inddata!$C$35=0,0,IF(($D$30-C1236*(1/Inddata!$C$35))&lt;0,0,($D$30-C1236*(1/Inddata!$C$35))))</f>
        <v>0</v>
      </c>
      <c r="E1236" s="5">
        <v>0</v>
      </c>
      <c r="F1236" s="5">
        <f>IF(Inddata!$C$31*Inddata!$C$35+Inddata!$C$33&gt;'Beregninger scenarie 1'!C1236,0,F1235+$F$27)</f>
        <v>1.9621333333333215</v>
      </c>
      <c r="G1236" s="5">
        <f t="shared" si="37"/>
        <v>12.451999999999931</v>
      </c>
      <c r="H1236" s="5">
        <f>IF(D1236+E1236+F1236&gt;Inddata!$C$31,Inddata!$C$31,D1236+E1236+F1236)</f>
        <v>1.9621333333333215</v>
      </c>
      <c r="I1236" s="5">
        <f>Inddata!$C$34</f>
        <v>0</v>
      </c>
      <c r="J1236" s="5">
        <f>Inddata!$C$32+Inddata!$C$34</f>
        <v>4</v>
      </c>
      <c r="K1236" s="5"/>
    </row>
    <row r="1237" spans="1:11" x14ac:dyDescent="0.25">
      <c r="A1237">
        <v>1208</v>
      </c>
      <c r="C1237" s="5">
        <f t="shared" si="38"/>
        <v>10.460666666666597</v>
      </c>
      <c r="D1237" s="5">
        <f>IF(Inddata!$C$35=0,0,IF(($D$30-C1237*(1/Inddata!$C$35))&lt;0,0,($D$30-C1237*(1/Inddata!$C$35))))</f>
        <v>0</v>
      </c>
      <c r="E1237" s="5">
        <v>0</v>
      </c>
      <c r="F1237" s="5">
        <f>IF(Inddata!$C$31*Inddata!$C$35+Inddata!$C$33&gt;'Beregninger scenarie 1'!C1237,0,F1236+$F$27)</f>
        <v>1.9690666666666548</v>
      </c>
      <c r="G1237" s="5">
        <f t="shared" si="37"/>
        <v>12.460666666666597</v>
      </c>
      <c r="H1237" s="5">
        <f>IF(D1237+E1237+F1237&gt;Inddata!$C$31,Inddata!$C$31,D1237+E1237+F1237)</f>
        <v>1.9690666666666548</v>
      </c>
      <c r="I1237" s="5">
        <f>Inddata!$C$34</f>
        <v>0</v>
      </c>
      <c r="J1237" s="5">
        <f>Inddata!$C$32+Inddata!$C$34</f>
        <v>4</v>
      </c>
      <c r="K1237" s="5"/>
    </row>
    <row r="1238" spans="1:11" x14ac:dyDescent="0.25">
      <c r="A1238">
        <v>1209</v>
      </c>
      <c r="C1238" s="5">
        <f t="shared" si="38"/>
        <v>10.469333333333264</v>
      </c>
      <c r="D1238" s="5">
        <f>IF(Inddata!$C$35=0,0,IF(($D$30-C1238*(1/Inddata!$C$35))&lt;0,0,($D$30-C1238*(1/Inddata!$C$35))))</f>
        <v>0</v>
      </c>
      <c r="E1238" s="5">
        <v>0</v>
      </c>
      <c r="F1238" s="5">
        <f>IF(Inddata!$C$31*Inddata!$C$35+Inddata!$C$33&gt;'Beregninger scenarie 1'!C1238,0,F1237+$F$27)</f>
        <v>1.975999999999988</v>
      </c>
      <c r="G1238" s="5">
        <f t="shared" si="37"/>
        <v>12.469333333333264</v>
      </c>
      <c r="H1238" s="5">
        <f>IF(D1238+E1238+F1238&gt;Inddata!$C$31,Inddata!$C$31,D1238+E1238+F1238)</f>
        <v>1.975999999999988</v>
      </c>
      <c r="I1238" s="5">
        <f>Inddata!$C$34</f>
        <v>0</v>
      </c>
      <c r="J1238" s="5">
        <f>Inddata!$C$32+Inddata!$C$34</f>
        <v>4</v>
      </c>
      <c r="K1238" s="5"/>
    </row>
    <row r="1239" spans="1:11" x14ac:dyDescent="0.25">
      <c r="A1239">
        <v>1210</v>
      </c>
      <c r="C1239" s="5">
        <f t="shared" si="38"/>
        <v>10.47799999999993</v>
      </c>
      <c r="D1239" s="5">
        <f>IF(Inddata!$C$35=0,0,IF(($D$30-C1239*(1/Inddata!$C$35))&lt;0,0,($D$30-C1239*(1/Inddata!$C$35))))</f>
        <v>0</v>
      </c>
      <c r="E1239" s="5">
        <v>0</v>
      </c>
      <c r="F1239" s="5">
        <f>IF(Inddata!$C$31*Inddata!$C$35+Inddata!$C$33&gt;'Beregninger scenarie 1'!C1239,0,F1238+$F$27)</f>
        <v>1.9829333333333212</v>
      </c>
      <c r="G1239" s="5">
        <f t="shared" si="37"/>
        <v>12.47799999999993</v>
      </c>
      <c r="H1239" s="5">
        <f>IF(D1239+E1239+F1239&gt;Inddata!$C$31,Inddata!$C$31,D1239+E1239+F1239)</f>
        <v>1.9829333333333212</v>
      </c>
      <c r="I1239" s="5">
        <f>Inddata!$C$34</f>
        <v>0</v>
      </c>
      <c r="J1239" s="5">
        <f>Inddata!$C$32+Inddata!$C$34</f>
        <v>4</v>
      </c>
      <c r="K1239" s="5"/>
    </row>
    <row r="1240" spans="1:11" x14ac:dyDescent="0.25">
      <c r="A1240">
        <v>1211</v>
      </c>
      <c r="C1240" s="5">
        <f t="shared" si="38"/>
        <v>10.486666666666597</v>
      </c>
      <c r="D1240" s="5">
        <f>IF(Inddata!$C$35=0,0,IF(($D$30-C1240*(1/Inddata!$C$35))&lt;0,0,($D$30-C1240*(1/Inddata!$C$35))))</f>
        <v>0</v>
      </c>
      <c r="E1240" s="5">
        <v>0</v>
      </c>
      <c r="F1240" s="5">
        <f>IF(Inddata!$C$31*Inddata!$C$35+Inddata!$C$33&gt;'Beregninger scenarie 1'!C1240,0,F1239+$F$27)</f>
        <v>1.9898666666666545</v>
      </c>
      <c r="G1240" s="5">
        <f t="shared" si="37"/>
        <v>12.486666666666597</v>
      </c>
      <c r="H1240" s="5">
        <f>IF(D1240+E1240+F1240&gt;Inddata!$C$31,Inddata!$C$31,D1240+E1240+F1240)</f>
        <v>1.9898666666666545</v>
      </c>
      <c r="I1240" s="5">
        <f>Inddata!$C$34</f>
        <v>0</v>
      </c>
      <c r="J1240" s="5">
        <f>Inddata!$C$32+Inddata!$C$34</f>
        <v>4</v>
      </c>
      <c r="K1240" s="5"/>
    </row>
    <row r="1241" spans="1:11" x14ac:dyDescent="0.25">
      <c r="A1241">
        <v>1212</v>
      </c>
      <c r="C1241" s="5">
        <f t="shared" si="38"/>
        <v>10.495333333333264</v>
      </c>
      <c r="D1241" s="5">
        <f>IF(Inddata!$C$35=0,0,IF(($D$30-C1241*(1/Inddata!$C$35))&lt;0,0,($D$30-C1241*(1/Inddata!$C$35))))</f>
        <v>0</v>
      </c>
      <c r="E1241" s="5">
        <v>0</v>
      </c>
      <c r="F1241" s="5">
        <f>IF(Inddata!$C$31*Inddata!$C$35+Inddata!$C$33&gt;'Beregninger scenarie 1'!C1241,0,F1240+$F$27)</f>
        <v>1.9967999999999877</v>
      </c>
      <c r="G1241" s="5">
        <f t="shared" si="37"/>
        <v>12.495333333333264</v>
      </c>
      <c r="H1241" s="5">
        <f>IF(D1241+E1241+F1241&gt;Inddata!$C$31,Inddata!$C$31,D1241+E1241+F1241)</f>
        <v>1.9967999999999877</v>
      </c>
      <c r="I1241" s="5">
        <f>Inddata!$C$34</f>
        <v>0</v>
      </c>
      <c r="J1241" s="5">
        <f>Inddata!$C$32+Inddata!$C$34</f>
        <v>4</v>
      </c>
      <c r="K1241" s="5"/>
    </row>
    <row r="1242" spans="1:11" x14ac:dyDescent="0.25">
      <c r="A1242">
        <v>1213</v>
      </c>
      <c r="C1242" s="5">
        <f t="shared" si="38"/>
        <v>10.50399999999993</v>
      </c>
      <c r="D1242" s="5">
        <f>IF(Inddata!$C$35=0,0,IF(($D$30-C1242*(1/Inddata!$C$35))&lt;0,0,($D$30-C1242*(1/Inddata!$C$35))))</f>
        <v>0</v>
      </c>
      <c r="E1242" s="5">
        <v>0</v>
      </c>
      <c r="F1242" s="5">
        <f>IF(Inddata!$C$31*Inddata!$C$35+Inddata!$C$33&gt;'Beregninger scenarie 1'!C1242,0,F1241+$F$27)</f>
        <v>2.0037333333333209</v>
      </c>
      <c r="G1242" s="5">
        <f t="shared" si="37"/>
        <v>12.50399999999993</v>
      </c>
      <c r="H1242" s="5">
        <f>IF(D1242+E1242+F1242&gt;Inddata!$C$31,Inddata!$C$31,D1242+E1242+F1242)</f>
        <v>2.0037333333333209</v>
      </c>
      <c r="I1242" s="5">
        <f>Inddata!$C$34</f>
        <v>0</v>
      </c>
      <c r="J1242" s="5">
        <f>Inddata!$C$32+Inddata!$C$34</f>
        <v>4</v>
      </c>
      <c r="K1242" s="5"/>
    </row>
    <row r="1243" spans="1:11" x14ac:dyDescent="0.25">
      <c r="A1243">
        <v>1214</v>
      </c>
      <c r="C1243" s="5">
        <f t="shared" si="38"/>
        <v>10.512666666666597</v>
      </c>
      <c r="D1243" s="5">
        <f>IF(Inddata!$C$35=0,0,IF(($D$30-C1243*(1/Inddata!$C$35))&lt;0,0,($D$30-C1243*(1/Inddata!$C$35))))</f>
        <v>0</v>
      </c>
      <c r="E1243" s="5">
        <v>0</v>
      </c>
      <c r="F1243" s="5">
        <f>IF(Inddata!$C$31*Inddata!$C$35+Inddata!$C$33&gt;'Beregninger scenarie 1'!C1243,0,F1242+$F$27)</f>
        <v>2.0106666666666544</v>
      </c>
      <c r="G1243" s="5">
        <f t="shared" si="37"/>
        <v>12.512666666666597</v>
      </c>
      <c r="H1243" s="5">
        <f>IF(D1243+E1243+F1243&gt;Inddata!$C$31,Inddata!$C$31,D1243+E1243+F1243)</f>
        <v>2.0106666666666544</v>
      </c>
      <c r="I1243" s="5">
        <f>Inddata!$C$34</f>
        <v>0</v>
      </c>
      <c r="J1243" s="5">
        <f>Inddata!$C$32+Inddata!$C$34</f>
        <v>4</v>
      </c>
      <c r="K1243" s="5"/>
    </row>
    <row r="1244" spans="1:11" x14ac:dyDescent="0.25">
      <c r="A1244">
        <v>1215</v>
      </c>
      <c r="C1244" s="5">
        <f t="shared" si="38"/>
        <v>10.521333333333263</v>
      </c>
      <c r="D1244" s="5">
        <f>IF(Inddata!$C$35=0,0,IF(($D$30-C1244*(1/Inddata!$C$35))&lt;0,0,($D$30-C1244*(1/Inddata!$C$35))))</f>
        <v>0</v>
      </c>
      <c r="E1244" s="5">
        <v>0</v>
      </c>
      <c r="F1244" s="5">
        <f>IF(Inddata!$C$31*Inddata!$C$35+Inddata!$C$33&gt;'Beregninger scenarie 1'!C1244,0,F1243+$F$27)</f>
        <v>2.0175999999999878</v>
      </c>
      <c r="G1244" s="5">
        <f t="shared" si="37"/>
        <v>12.521333333333263</v>
      </c>
      <c r="H1244" s="5">
        <f>IF(D1244+E1244+F1244&gt;Inddata!$C$31,Inddata!$C$31,D1244+E1244+F1244)</f>
        <v>2.0175999999999878</v>
      </c>
      <c r="I1244" s="5">
        <f>Inddata!$C$34</f>
        <v>0</v>
      </c>
      <c r="J1244" s="5">
        <f>Inddata!$C$32+Inddata!$C$34</f>
        <v>4</v>
      </c>
      <c r="K1244" s="5"/>
    </row>
    <row r="1245" spans="1:11" x14ac:dyDescent="0.25">
      <c r="A1245">
        <v>1216</v>
      </c>
      <c r="C1245" s="5">
        <f t="shared" si="38"/>
        <v>10.52999999999993</v>
      </c>
      <c r="D1245" s="5">
        <f>IF(Inddata!$C$35=0,0,IF(($D$30-C1245*(1/Inddata!$C$35))&lt;0,0,($D$30-C1245*(1/Inddata!$C$35))))</f>
        <v>0</v>
      </c>
      <c r="E1245" s="5">
        <v>0</v>
      </c>
      <c r="F1245" s="5">
        <f>IF(Inddata!$C$31*Inddata!$C$35+Inddata!$C$33&gt;'Beregninger scenarie 1'!C1245,0,F1244+$F$27)</f>
        <v>2.0245333333333213</v>
      </c>
      <c r="G1245" s="5">
        <f t="shared" si="37"/>
        <v>12.52999999999993</v>
      </c>
      <c r="H1245" s="5">
        <f>IF(D1245+E1245+F1245&gt;Inddata!$C$31,Inddata!$C$31,D1245+E1245+F1245)</f>
        <v>2.0245333333333213</v>
      </c>
      <c r="I1245" s="5">
        <f>Inddata!$C$34</f>
        <v>0</v>
      </c>
      <c r="J1245" s="5">
        <f>Inddata!$C$32+Inddata!$C$34</f>
        <v>4</v>
      </c>
      <c r="K1245" s="5"/>
    </row>
    <row r="1246" spans="1:11" x14ac:dyDescent="0.25">
      <c r="A1246">
        <v>1217</v>
      </c>
      <c r="C1246" s="5">
        <f t="shared" si="38"/>
        <v>10.538666666666597</v>
      </c>
      <c r="D1246" s="5">
        <f>IF(Inddata!$C$35=0,0,IF(($D$30-C1246*(1/Inddata!$C$35))&lt;0,0,($D$30-C1246*(1/Inddata!$C$35))))</f>
        <v>0</v>
      </c>
      <c r="E1246" s="5">
        <v>0</v>
      </c>
      <c r="F1246" s="5">
        <f>IF(Inddata!$C$31*Inddata!$C$35+Inddata!$C$33&gt;'Beregninger scenarie 1'!C1246,0,F1245+$F$27)</f>
        <v>2.0314666666666548</v>
      </c>
      <c r="G1246" s="5">
        <f t="shared" si="37"/>
        <v>12.538666666666597</v>
      </c>
      <c r="H1246" s="5">
        <f>IF(D1246+E1246+F1246&gt;Inddata!$C$31,Inddata!$C$31,D1246+E1246+F1246)</f>
        <v>2.0314666666666548</v>
      </c>
      <c r="I1246" s="5">
        <f>Inddata!$C$34</f>
        <v>0</v>
      </c>
      <c r="J1246" s="5">
        <f>Inddata!$C$32+Inddata!$C$34</f>
        <v>4</v>
      </c>
      <c r="K1246" s="5"/>
    </row>
    <row r="1247" spans="1:11" x14ac:dyDescent="0.25">
      <c r="A1247">
        <v>1218</v>
      </c>
      <c r="C1247" s="5">
        <f t="shared" si="38"/>
        <v>10.547333333333263</v>
      </c>
      <c r="D1247" s="5">
        <f>IF(Inddata!$C$35=0,0,IF(($D$30-C1247*(1/Inddata!$C$35))&lt;0,0,($D$30-C1247*(1/Inddata!$C$35))))</f>
        <v>0</v>
      </c>
      <c r="E1247" s="5">
        <v>0</v>
      </c>
      <c r="F1247" s="5">
        <f>IF(Inddata!$C$31*Inddata!$C$35+Inddata!$C$33&gt;'Beregninger scenarie 1'!C1247,0,F1246+$F$27)</f>
        <v>2.0383999999999882</v>
      </c>
      <c r="G1247" s="5">
        <f t="shared" si="37"/>
        <v>12.547333333333263</v>
      </c>
      <c r="H1247" s="5">
        <f>IF(D1247+E1247+F1247&gt;Inddata!$C$31,Inddata!$C$31,D1247+E1247+F1247)</f>
        <v>2.0383999999999882</v>
      </c>
      <c r="I1247" s="5">
        <f>Inddata!$C$34</f>
        <v>0</v>
      </c>
      <c r="J1247" s="5">
        <f>Inddata!$C$32+Inddata!$C$34</f>
        <v>4</v>
      </c>
      <c r="K1247" s="5"/>
    </row>
    <row r="1248" spans="1:11" x14ac:dyDescent="0.25">
      <c r="A1248">
        <v>1219</v>
      </c>
      <c r="C1248" s="5">
        <f t="shared" si="38"/>
        <v>10.55599999999993</v>
      </c>
      <c r="D1248" s="5">
        <f>IF(Inddata!$C$35=0,0,IF(($D$30-C1248*(1/Inddata!$C$35))&lt;0,0,($D$30-C1248*(1/Inddata!$C$35))))</f>
        <v>0</v>
      </c>
      <c r="E1248" s="5">
        <v>0</v>
      </c>
      <c r="F1248" s="5">
        <f>IF(Inddata!$C$31*Inddata!$C$35+Inddata!$C$33&gt;'Beregninger scenarie 1'!C1248,0,F1247+$F$27)</f>
        <v>2.0453333333333217</v>
      </c>
      <c r="G1248" s="5">
        <f t="shared" ref="G1248:G1311" si="39">C1248+2</f>
        <v>12.55599999999993</v>
      </c>
      <c r="H1248" s="5">
        <f>IF(D1248+E1248+F1248&gt;Inddata!$C$31,Inddata!$C$31,D1248+E1248+F1248)</f>
        <v>2.0453333333333217</v>
      </c>
      <c r="I1248" s="5">
        <f>Inddata!$C$34</f>
        <v>0</v>
      </c>
      <c r="J1248" s="5">
        <f>Inddata!$C$32+Inddata!$C$34</f>
        <v>4</v>
      </c>
      <c r="K1248" s="5"/>
    </row>
    <row r="1249" spans="1:11" x14ac:dyDescent="0.25">
      <c r="A1249">
        <v>1220</v>
      </c>
      <c r="C1249" s="5">
        <f t="shared" si="38"/>
        <v>10.564666666666596</v>
      </c>
      <c r="D1249" s="5">
        <f>IF(Inddata!$C$35=0,0,IF(($D$30-C1249*(1/Inddata!$C$35))&lt;0,0,($D$30-C1249*(1/Inddata!$C$35))))</f>
        <v>0</v>
      </c>
      <c r="E1249" s="5">
        <v>0</v>
      </c>
      <c r="F1249" s="5">
        <f>IF(Inddata!$C$31*Inddata!$C$35+Inddata!$C$33&gt;'Beregninger scenarie 1'!C1249,0,F1248+$F$27)</f>
        <v>2.0522666666666551</v>
      </c>
      <c r="G1249" s="5">
        <f t="shared" si="39"/>
        <v>12.564666666666596</v>
      </c>
      <c r="H1249" s="5">
        <f>IF(D1249+E1249+F1249&gt;Inddata!$C$31,Inddata!$C$31,D1249+E1249+F1249)</f>
        <v>2.0522666666666551</v>
      </c>
      <c r="I1249" s="5">
        <f>Inddata!$C$34</f>
        <v>0</v>
      </c>
      <c r="J1249" s="5">
        <f>Inddata!$C$32+Inddata!$C$34</f>
        <v>4</v>
      </c>
      <c r="K1249" s="5"/>
    </row>
    <row r="1250" spans="1:11" x14ac:dyDescent="0.25">
      <c r="A1250">
        <v>1221</v>
      </c>
      <c r="C1250" s="5">
        <f t="shared" si="38"/>
        <v>10.573333333333263</v>
      </c>
      <c r="D1250" s="5">
        <f>IF(Inddata!$C$35=0,0,IF(($D$30-C1250*(1/Inddata!$C$35))&lt;0,0,($D$30-C1250*(1/Inddata!$C$35))))</f>
        <v>0</v>
      </c>
      <c r="E1250" s="5">
        <v>0</v>
      </c>
      <c r="F1250" s="5">
        <f>IF(Inddata!$C$31*Inddata!$C$35+Inddata!$C$33&gt;'Beregninger scenarie 1'!C1250,0,F1249+$F$27)</f>
        <v>2.0591999999999886</v>
      </c>
      <c r="G1250" s="5">
        <f t="shared" si="39"/>
        <v>12.573333333333263</v>
      </c>
      <c r="H1250" s="5">
        <f>IF(D1250+E1250+F1250&gt;Inddata!$C$31,Inddata!$C$31,D1250+E1250+F1250)</f>
        <v>2.0591999999999886</v>
      </c>
      <c r="I1250" s="5">
        <f>Inddata!$C$34</f>
        <v>0</v>
      </c>
      <c r="J1250" s="5">
        <f>Inddata!$C$32+Inddata!$C$34</f>
        <v>4</v>
      </c>
      <c r="K1250" s="5"/>
    </row>
    <row r="1251" spans="1:11" x14ac:dyDescent="0.25">
      <c r="A1251">
        <v>1222</v>
      </c>
      <c r="C1251" s="5">
        <f t="shared" si="38"/>
        <v>10.58199999999993</v>
      </c>
      <c r="D1251" s="5">
        <f>IF(Inddata!$C$35=0,0,IF(($D$30-C1251*(1/Inddata!$C$35))&lt;0,0,($D$30-C1251*(1/Inddata!$C$35))))</f>
        <v>0</v>
      </c>
      <c r="E1251" s="5">
        <v>0</v>
      </c>
      <c r="F1251" s="5">
        <f>IF(Inddata!$C$31*Inddata!$C$35+Inddata!$C$33&gt;'Beregninger scenarie 1'!C1251,0,F1250+$F$27)</f>
        <v>2.0661333333333221</v>
      </c>
      <c r="G1251" s="5">
        <f t="shared" si="39"/>
        <v>12.58199999999993</v>
      </c>
      <c r="H1251" s="5">
        <f>IF(D1251+E1251+F1251&gt;Inddata!$C$31,Inddata!$C$31,D1251+E1251+F1251)</f>
        <v>2.0661333333333221</v>
      </c>
      <c r="I1251" s="5">
        <f>Inddata!$C$34</f>
        <v>0</v>
      </c>
      <c r="J1251" s="5">
        <f>Inddata!$C$32+Inddata!$C$34</f>
        <v>4</v>
      </c>
      <c r="K1251" s="5"/>
    </row>
    <row r="1252" spans="1:11" x14ac:dyDescent="0.25">
      <c r="A1252">
        <v>1223</v>
      </c>
      <c r="C1252" s="5">
        <f t="shared" si="38"/>
        <v>10.590666666666596</v>
      </c>
      <c r="D1252" s="5">
        <f>IF(Inddata!$C$35=0,0,IF(($D$30-C1252*(1/Inddata!$C$35))&lt;0,0,($D$30-C1252*(1/Inddata!$C$35))))</f>
        <v>0</v>
      </c>
      <c r="E1252" s="5">
        <v>0</v>
      </c>
      <c r="F1252" s="5">
        <f>IF(Inddata!$C$31*Inddata!$C$35+Inddata!$C$33&gt;'Beregninger scenarie 1'!C1252,0,F1251+$F$27)</f>
        <v>2.0730666666666555</v>
      </c>
      <c r="G1252" s="5">
        <f t="shared" si="39"/>
        <v>12.590666666666596</v>
      </c>
      <c r="H1252" s="5">
        <f>IF(D1252+E1252+F1252&gt;Inddata!$C$31,Inddata!$C$31,D1252+E1252+F1252)</f>
        <v>2.0730666666666555</v>
      </c>
      <c r="I1252" s="5">
        <f>Inddata!$C$34</f>
        <v>0</v>
      </c>
      <c r="J1252" s="5">
        <f>Inddata!$C$32+Inddata!$C$34</f>
        <v>4</v>
      </c>
      <c r="K1252" s="5"/>
    </row>
    <row r="1253" spans="1:11" x14ac:dyDescent="0.25">
      <c r="A1253">
        <v>1224</v>
      </c>
      <c r="C1253" s="5">
        <f t="shared" si="38"/>
        <v>10.599333333333263</v>
      </c>
      <c r="D1253" s="5">
        <f>IF(Inddata!$C$35=0,0,IF(($D$30-C1253*(1/Inddata!$C$35))&lt;0,0,($D$30-C1253*(1/Inddata!$C$35))))</f>
        <v>0</v>
      </c>
      <c r="E1253" s="5">
        <v>0</v>
      </c>
      <c r="F1253" s="5">
        <f>IF(Inddata!$C$31*Inddata!$C$35+Inddata!$C$33&gt;'Beregninger scenarie 1'!C1253,0,F1252+$F$27)</f>
        <v>2.079999999999989</v>
      </c>
      <c r="G1253" s="5">
        <f t="shared" si="39"/>
        <v>12.599333333333263</v>
      </c>
      <c r="H1253" s="5">
        <f>IF(D1253+E1253+F1253&gt;Inddata!$C$31,Inddata!$C$31,D1253+E1253+F1253)</f>
        <v>2.079999999999989</v>
      </c>
      <c r="I1253" s="5">
        <f>Inddata!$C$34</f>
        <v>0</v>
      </c>
      <c r="J1253" s="5">
        <f>Inddata!$C$32+Inddata!$C$34</f>
        <v>4</v>
      </c>
      <c r="K1253" s="5"/>
    </row>
    <row r="1254" spans="1:11" x14ac:dyDescent="0.25">
      <c r="A1254">
        <v>1225</v>
      </c>
      <c r="C1254" s="5">
        <f t="shared" si="38"/>
        <v>10.607999999999929</v>
      </c>
      <c r="D1254" s="5">
        <f>IF(Inddata!$C$35=0,0,IF(($D$30-C1254*(1/Inddata!$C$35))&lt;0,0,($D$30-C1254*(1/Inddata!$C$35))))</f>
        <v>0</v>
      </c>
      <c r="E1254" s="5">
        <v>0</v>
      </c>
      <c r="F1254" s="5">
        <f>IF(Inddata!$C$31*Inddata!$C$35+Inddata!$C$33&gt;'Beregninger scenarie 1'!C1254,0,F1253+$F$27)</f>
        <v>2.0869333333333224</v>
      </c>
      <c r="G1254" s="5">
        <f t="shared" si="39"/>
        <v>12.607999999999929</v>
      </c>
      <c r="H1254" s="5">
        <f>IF(D1254+E1254+F1254&gt;Inddata!$C$31,Inddata!$C$31,D1254+E1254+F1254)</f>
        <v>2.0869333333333224</v>
      </c>
      <c r="I1254" s="5">
        <f>Inddata!$C$34</f>
        <v>0</v>
      </c>
      <c r="J1254" s="5">
        <f>Inddata!$C$32+Inddata!$C$34</f>
        <v>4</v>
      </c>
      <c r="K1254" s="5"/>
    </row>
    <row r="1255" spans="1:11" x14ac:dyDescent="0.25">
      <c r="A1255">
        <v>1226</v>
      </c>
      <c r="C1255" s="5">
        <f t="shared" si="38"/>
        <v>10.616666666666596</v>
      </c>
      <c r="D1255" s="5">
        <f>IF(Inddata!$C$35=0,0,IF(($D$30-C1255*(1/Inddata!$C$35))&lt;0,0,($D$30-C1255*(1/Inddata!$C$35))))</f>
        <v>0</v>
      </c>
      <c r="E1255" s="5">
        <v>0</v>
      </c>
      <c r="F1255" s="5">
        <f>IF(Inddata!$C$31*Inddata!$C$35+Inddata!$C$33&gt;'Beregninger scenarie 1'!C1255,0,F1254+$F$27)</f>
        <v>2.0938666666666559</v>
      </c>
      <c r="G1255" s="5">
        <f t="shared" si="39"/>
        <v>12.616666666666596</v>
      </c>
      <c r="H1255" s="5">
        <f>IF(D1255+E1255+F1255&gt;Inddata!$C$31,Inddata!$C$31,D1255+E1255+F1255)</f>
        <v>2.0938666666666559</v>
      </c>
      <c r="I1255" s="5">
        <f>Inddata!$C$34</f>
        <v>0</v>
      </c>
      <c r="J1255" s="5">
        <f>Inddata!$C$32+Inddata!$C$34</f>
        <v>4</v>
      </c>
      <c r="K1255" s="5"/>
    </row>
    <row r="1256" spans="1:11" x14ac:dyDescent="0.25">
      <c r="A1256">
        <v>1227</v>
      </c>
      <c r="C1256" s="5">
        <f t="shared" si="38"/>
        <v>10.625333333333263</v>
      </c>
      <c r="D1256" s="5">
        <f>IF(Inddata!$C$35=0,0,IF(($D$30-C1256*(1/Inddata!$C$35))&lt;0,0,($D$30-C1256*(1/Inddata!$C$35))))</f>
        <v>0</v>
      </c>
      <c r="E1256" s="5">
        <v>0</v>
      </c>
      <c r="F1256" s="5">
        <f>IF(Inddata!$C$31*Inddata!$C$35+Inddata!$C$33&gt;'Beregninger scenarie 1'!C1256,0,F1255+$F$27)</f>
        <v>2.1007999999999893</v>
      </c>
      <c r="G1256" s="5">
        <f t="shared" si="39"/>
        <v>12.625333333333263</v>
      </c>
      <c r="H1256" s="5">
        <f>IF(D1256+E1256+F1256&gt;Inddata!$C$31,Inddata!$C$31,D1256+E1256+F1256)</f>
        <v>2.1007999999999893</v>
      </c>
      <c r="I1256" s="5">
        <f>Inddata!$C$34</f>
        <v>0</v>
      </c>
      <c r="J1256" s="5">
        <f>Inddata!$C$32+Inddata!$C$34</f>
        <v>4</v>
      </c>
      <c r="K1256" s="5"/>
    </row>
    <row r="1257" spans="1:11" x14ac:dyDescent="0.25">
      <c r="A1257">
        <v>1228</v>
      </c>
      <c r="C1257" s="5">
        <f t="shared" si="38"/>
        <v>10.633999999999929</v>
      </c>
      <c r="D1257" s="5">
        <f>IF(Inddata!$C$35=0,0,IF(($D$30-C1257*(1/Inddata!$C$35))&lt;0,0,($D$30-C1257*(1/Inddata!$C$35))))</f>
        <v>0</v>
      </c>
      <c r="E1257" s="5">
        <v>0</v>
      </c>
      <c r="F1257" s="5">
        <f>IF(Inddata!$C$31*Inddata!$C$35+Inddata!$C$33&gt;'Beregninger scenarie 1'!C1257,0,F1256+$F$27)</f>
        <v>2.1077333333333228</v>
      </c>
      <c r="G1257" s="5">
        <f t="shared" si="39"/>
        <v>12.633999999999929</v>
      </c>
      <c r="H1257" s="5">
        <f>IF(D1257+E1257+F1257&gt;Inddata!$C$31,Inddata!$C$31,D1257+E1257+F1257)</f>
        <v>2.1077333333333228</v>
      </c>
      <c r="I1257" s="5">
        <f>Inddata!$C$34</f>
        <v>0</v>
      </c>
      <c r="J1257" s="5">
        <f>Inddata!$C$32+Inddata!$C$34</f>
        <v>4</v>
      </c>
      <c r="K1257" s="5"/>
    </row>
    <row r="1258" spans="1:11" x14ac:dyDescent="0.25">
      <c r="A1258">
        <v>1229</v>
      </c>
      <c r="C1258" s="5">
        <f t="shared" si="38"/>
        <v>10.642666666666596</v>
      </c>
      <c r="D1258" s="5">
        <f>IF(Inddata!$C$35=0,0,IF(($D$30-C1258*(1/Inddata!$C$35))&lt;0,0,($D$30-C1258*(1/Inddata!$C$35))))</f>
        <v>0</v>
      </c>
      <c r="E1258" s="5">
        <v>0</v>
      </c>
      <c r="F1258" s="5">
        <f>IF(Inddata!$C$31*Inddata!$C$35+Inddata!$C$33&gt;'Beregninger scenarie 1'!C1258,0,F1257+$F$27)</f>
        <v>2.1146666666666563</v>
      </c>
      <c r="G1258" s="5">
        <f t="shared" si="39"/>
        <v>12.642666666666596</v>
      </c>
      <c r="H1258" s="5">
        <f>IF(D1258+E1258+F1258&gt;Inddata!$C$31,Inddata!$C$31,D1258+E1258+F1258)</f>
        <v>2.1146666666666563</v>
      </c>
      <c r="I1258" s="5">
        <f>Inddata!$C$34</f>
        <v>0</v>
      </c>
      <c r="J1258" s="5">
        <f>Inddata!$C$32+Inddata!$C$34</f>
        <v>4</v>
      </c>
      <c r="K1258" s="5"/>
    </row>
    <row r="1259" spans="1:11" x14ac:dyDescent="0.25">
      <c r="A1259">
        <v>1230</v>
      </c>
      <c r="C1259" s="5">
        <f t="shared" si="38"/>
        <v>10.651333333333262</v>
      </c>
      <c r="D1259" s="5">
        <f>IF(Inddata!$C$35=0,0,IF(($D$30-C1259*(1/Inddata!$C$35))&lt;0,0,($D$30-C1259*(1/Inddata!$C$35))))</f>
        <v>0</v>
      </c>
      <c r="E1259" s="5">
        <v>0</v>
      </c>
      <c r="F1259" s="5">
        <f>IF(Inddata!$C$31*Inddata!$C$35+Inddata!$C$33&gt;'Beregninger scenarie 1'!C1259,0,F1258+$F$27)</f>
        <v>2.1215999999999897</v>
      </c>
      <c r="G1259" s="5">
        <f t="shared" si="39"/>
        <v>12.651333333333262</v>
      </c>
      <c r="H1259" s="5">
        <f>IF(D1259+E1259+F1259&gt;Inddata!$C$31,Inddata!$C$31,D1259+E1259+F1259)</f>
        <v>2.1215999999999897</v>
      </c>
      <c r="I1259" s="5">
        <f>Inddata!$C$34</f>
        <v>0</v>
      </c>
      <c r="J1259" s="5">
        <f>Inddata!$C$32+Inddata!$C$34</f>
        <v>4</v>
      </c>
      <c r="K1259" s="5"/>
    </row>
    <row r="1260" spans="1:11" x14ac:dyDescent="0.25">
      <c r="A1260">
        <v>1231</v>
      </c>
      <c r="C1260" s="5">
        <f t="shared" si="38"/>
        <v>10.659999999999929</v>
      </c>
      <c r="D1260" s="5">
        <f>IF(Inddata!$C$35=0,0,IF(($D$30-C1260*(1/Inddata!$C$35))&lt;0,0,($D$30-C1260*(1/Inddata!$C$35))))</f>
        <v>0</v>
      </c>
      <c r="E1260" s="5">
        <v>0</v>
      </c>
      <c r="F1260" s="5">
        <f>IF(Inddata!$C$31*Inddata!$C$35+Inddata!$C$33&gt;'Beregninger scenarie 1'!C1260,0,F1259+$F$27)</f>
        <v>2.1285333333333232</v>
      </c>
      <c r="G1260" s="5">
        <f t="shared" si="39"/>
        <v>12.659999999999929</v>
      </c>
      <c r="H1260" s="5">
        <f>IF(D1260+E1260+F1260&gt;Inddata!$C$31,Inddata!$C$31,D1260+E1260+F1260)</f>
        <v>2.1285333333333232</v>
      </c>
      <c r="I1260" s="5">
        <f>Inddata!$C$34</f>
        <v>0</v>
      </c>
      <c r="J1260" s="5">
        <f>Inddata!$C$32+Inddata!$C$34</f>
        <v>4</v>
      </c>
      <c r="K1260" s="5"/>
    </row>
    <row r="1261" spans="1:11" x14ac:dyDescent="0.25">
      <c r="A1261">
        <v>1232</v>
      </c>
      <c r="C1261" s="5">
        <f t="shared" si="38"/>
        <v>10.668666666666596</v>
      </c>
      <c r="D1261" s="5">
        <f>IF(Inddata!$C$35=0,0,IF(($D$30-C1261*(1/Inddata!$C$35))&lt;0,0,($D$30-C1261*(1/Inddata!$C$35))))</f>
        <v>0</v>
      </c>
      <c r="E1261" s="5">
        <v>0</v>
      </c>
      <c r="F1261" s="5">
        <f>IF(Inddata!$C$31*Inddata!$C$35+Inddata!$C$33&gt;'Beregninger scenarie 1'!C1261,0,F1260+$F$27)</f>
        <v>2.1354666666666566</v>
      </c>
      <c r="G1261" s="5">
        <f t="shared" si="39"/>
        <v>12.668666666666596</v>
      </c>
      <c r="H1261" s="5">
        <f>IF(D1261+E1261+F1261&gt;Inddata!$C$31,Inddata!$C$31,D1261+E1261+F1261)</f>
        <v>2.1354666666666566</v>
      </c>
      <c r="I1261" s="5">
        <f>Inddata!$C$34</f>
        <v>0</v>
      </c>
      <c r="J1261" s="5">
        <f>Inddata!$C$32+Inddata!$C$34</f>
        <v>4</v>
      </c>
      <c r="K1261" s="5"/>
    </row>
    <row r="1262" spans="1:11" x14ac:dyDescent="0.25">
      <c r="A1262">
        <v>1233</v>
      </c>
      <c r="C1262" s="5">
        <f t="shared" si="38"/>
        <v>10.677333333333262</v>
      </c>
      <c r="D1262" s="5">
        <f>IF(Inddata!$C$35=0,0,IF(($D$30-C1262*(1/Inddata!$C$35))&lt;0,0,($D$30-C1262*(1/Inddata!$C$35))))</f>
        <v>0</v>
      </c>
      <c r="E1262" s="5">
        <v>0</v>
      </c>
      <c r="F1262" s="5">
        <f>IF(Inddata!$C$31*Inddata!$C$35+Inddata!$C$33&gt;'Beregninger scenarie 1'!C1262,0,F1261+$F$27)</f>
        <v>2.1423999999999901</v>
      </c>
      <c r="G1262" s="5">
        <f t="shared" si="39"/>
        <v>12.677333333333262</v>
      </c>
      <c r="H1262" s="5">
        <f>IF(D1262+E1262+F1262&gt;Inddata!$C$31,Inddata!$C$31,D1262+E1262+F1262)</f>
        <v>2.1423999999999901</v>
      </c>
      <c r="I1262" s="5">
        <f>Inddata!$C$34</f>
        <v>0</v>
      </c>
      <c r="J1262" s="5">
        <f>Inddata!$C$32+Inddata!$C$34</f>
        <v>4</v>
      </c>
      <c r="K1262" s="5"/>
    </row>
    <row r="1263" spans="1:11" x14ac:dyDescent="0.25">
      <c r="A1263">
        <v>1234</v>
      </c>
      <c r="C1263" s="5">
        <f t="shared" si="38"/>
        <v>10.685999999999929</v>
      </c>
      <c r="D1263" s="5">
        <f>IF(Inddata!$C$35=0,0,IF(($D$30-C1263*(1/Inddata!$C$35))&lt;0,0,($D$30-C1263*(1/Inddata!$C$35))))</f>
        <v>0</v>
      </c>
      <c r="E1263" s="5">
        <v>0</v>
      </c>
      <c r="F1263" s="5">
        <f>IF(Inddata!$C$31*Inddata!$C$35+Inddata!$C$33&gt;'Beregninger scenarie 1'!C1263,0,F1262+$F$27)</f>
        <v>2.1493333333333235</v>
      </c>
      <c r="G1263" s="5">
        <f t="shared" si="39"/>
        <v>12.685999999999929</v>
      </c>
      <c r="H1263" s="5">
        <f>IF(D1263+E1263+F1263&gt;Inddata!$C$31,Inddata!$C$31,D1263+E1263+F1263)</f>
        <v>2.1493333333333235</v>
      </c>
      <c r="I1263" s="5">
        <f>Inddata!$C$34</f>
        <v>0</v>
      </c>
      <c r="J1263" s="5">
        <f>Inddata!$C$32+Inddata!$C$34</f>
        <v>4</v>
      </c>
      <c r="K1263" s="5"/>
    </row>
    <row r="1264" spans="1:11" x14ac:dyDescent="0.25">
      <c r="A1264">
        <v>1235</v>
      </c>
      <c r="C1264" s="5">
        <f t="shared" si="38"/>
        <v>10.694666666666595</v>
      </c>
      <c r="D1264" s="5">
        <f>IF(Inddata!$C$35=0,0,IF(($D$30-C1264*(1/Inddata!$C$35))&lt;0,0,($D$30-C1264*(1/Inddata!$C$35))))</f>
        <v>0</v>
      </c>
      <c r="E1264" s="5">
        <v>0</v>
      </c>
      <c r="F1264" s="5">
        <f>IF(Inddata!$C$31*Inddata!$C$35+Inddata!$C$33&gt;'Beregninger scenarie 1'!C1264,0,F1263+$F$27)</f>
        <v>2.156266666666657</v>
      </c>
      <c r="G1264" s="5">
        <f t="shared" si="39"/>
        <v>12.694666666666595</v>
      </c>
      <c r="H1264" s="5">
        <f>IF(D1264+E1264+F1264&gt;Inddata!$C$31,Inddata!$C$31,D1264+E1264+F1264)</f>
        <v>2.156266666666657</v>
      </c>
      <c r="I1264" s="5">
        <f>Inddata!$C$34</f>
        <v>0</v>
      </c>
      <c r="J1264" s="5">
        <f>Inddata!$C$32+Inddata!$C$34</f>
        <v>4</v>
      </c>
      <c r="K1264" s="5"/>
    </row>
    <row r="1265" spans="1:11" x14ac:dyDescent="0.25">
      <c r="A1265">
        <v>1236</v>
      </c>
      <c r="C1265" s="5">
        <f t="shared" si="38"/>
        <v>10.703333333333262</v>
      </c>
      <c r="D1265" s="5">
        <f>IF(Inddata!$C$35=0,0,IF(($D$30-C1265*(1/Inddata!$C$35))&lt;0,0,($D$30-C1265*(1/Inddata!$C$35))))</f>
        <v>0</v>
      </c>
      <c r="E1265" s="5">
        <v>0</v>
      </c>
      <c r="F1265" s="5">
        <f>IF(Inddata!$C$31*Inddata!$C$35+Inddata!$C$33&gt;'Beregninger scenarie 1'!C1265,0,F1264+$F$27)</f>
        <v>2.1631999999999905</v>
      </c>
      <c r="G1265" s="5">
        <f t="shared" si="39"/>
        <v>12.703333333333262</v>
      </c>
      <c r="H1265" s="5">
        <f>IF(D1265+E1265+F1265&gt;Inddata!$C$31,Inddata!$C$31,D1265+E1265+F1265)</f>
        <v>2.1631999999999905</v>
      </c>
      <c r="I1265" s="5">
        <f>Inddata!$C$34</f>
        <v>0</v>
      </c>
      <c r="J1265" s="5">
        <f>Inddata!$C$32+Inddata!$C$34</f>
        <v>4</v>
      </c>
      <c r="K1265" s="5"/>
    </row>
    <row r="1266" spans="1:11" x14ac:dyDescent="0.25">
      <c r="A1266">
        <v>1237</v>
      </c>
      <c r="C1266" s="5">
        <f t="shared" si="38"/>
        <v>10.711999999999929</v>
      </c>
      <c r="D1266" s="5">
        <f>IF(Inddata!$C$35=0,0,IF(($D$30-C1266*(1/Inddata!$C$35))&lt;0,0,($D$30-C1266*(1/Inddata!$C$35))))</f>
        <v>0</v>
      </c>
      <c r="E1266" s="5">
        <v>0</v>
      </c>
      <c r="F1266" s="5">
        <f>IF(Inddata!$C$31*Inddata!$C$35+Inddata!$C$33&gt;'Beregninger scenarie 1'!C1266,0,F1265+$F$27)</f>
        <v>2.1701333333333239</v>
      </c>
      <c r="G1266" s="5">
        <f t="shared" si="39"/>
        <v>12.711999999999929</v>
      </c>
      <c r="H1266" s="5">
        <f>IF(D1266+E1266+F1266&gt;Inddata!$C$31,Inddata!$C$31,D1266+E1266+F1266)</f>
        <v>2.1701333333333239</v>
      </c>
      <c r="I1266" s="5">
        <f>Inddata!$C$34</f>
        <v>0</v>
      </c>
      <c r="J1266" s="5">
        <f>Inddata!$C$32+Inddata!$C$34</f>
        <v>4</v>
      </c>
      <c r="K1266" s="5"/>
    </row>
    <row r="1267" spans="1:11" x14ac:dyDescent="0.25">
      <c r="A1267">
        <v>1238</v>
      </c>
      <c r="C1267" s="5">
        <f t="shared" si="38"/>
        <v>10.720666666666595</v>
      </c>
      <c r="D1267" s="5">
        <f>IF(Inddata!$C$35=0,0,IF(($D$30-C1267*(1/Inddata!$C$35))&lt;0,0,($D$30-C1267*(1/Inddata!$C$35))))</f>
        <v>0</v>
      </c>
      <c r="E1267" s="5">
        <v>0</v>
      </c>
      <c r="F1267" s="5">
        <f>IF(Inddata!$C$31*Inddata!$C$35+Inddata!$C$33&gt;'Beregninger scenarie 1'!C1267,0,F1266+$F$27)</f>
        <v>2.1770666666666574</v>
      </c>
      <c r="G1267" s="5">
        <f t="shared" si="39"/>
        <v>12.720666666666595</v>
      </c>
      <c r="H1267" s="5">
        <f>IF(D1267+E1267+F1267&gt;Inddata!$C$31,Inddata!$C$31,D1267+E1267+F1267)</f>
        <v>2.1770666666666574</v>
      </c>
      <c r="I1267" s="5">
        <f>Inddata!$C$34</f>
        <v>0</v>
      </c>
      <c r="J1267" s="5">
        <f>Inddata!$C$32+Inddata!$C$34</f>
        <v>4</v>
      </c>
      <c r="K1267" s="5"/>
    </row>
    <row r="1268" spans="1:11" x14ac:dyDescent="0.25">
      <c r="A1268">
        <v>1239</v>
      </c>
      <c r="C1268" s="5">
        <f t="shared" si="38"/>
        <v>10.729333333333262</v>
      </c>
      <c r="D1268" s="5">
        <f>IF(Inddata!$C$35=0,0,IF(($D$30-C1268*(1/Inddata!$C$35))&lt;0,0,($D$30-C1268*(1/Inddata!$C$35))))</f>
        <v>0</v>
      </c>
      <c r="E1268" s="5">
        <v>0</v>
      </c>
      <c r="F1268" s="5">
        <f>IF(Inddata!$C$31*Inddata!$C$35+Inddata!$C$33&gt;'Beregninger scenarie 1'!C1268,0,F1267+$F$27)</f>
        <v>2.1839999999999908</v>
      </c>
      <c r="G1268" s="5">
        <f t="shared" si="39"/>
        <v>12.729333333333262</v>
      </c>
      <c r="H1268" s="5">
        <f>IF(D1268+E1268+F1268&gt;Inddata!$C$31,Inddata!$C$31,D1268+E1268+F1268)</f>
        <v>2.1839999999999908</v>
      </c>
      <c r="I1268" s="5">
        <f>Inddata!$C$34</f>
        <v>0</v>
      </c>
      <c r="J1268" s="5">
        <f>Inddata!$C$32+Inddata!$C$34</f>
        <v>4</v>
      </c>
      <c r="K1268" s="5"/>
    </row>
    <row r="1269" spans="1:11" x14ac:dyDescent="0.25">
      <c r="A1269">
        <v>1240</v>
      </c>
      <c r="C1269" s="5">
        <f t="shared" ref="C1269:C1332" si="40">C1268+$C$27</f>
        <v>10.737999999999928</v>
      </c>
      <c r="D1269" s="5">
        <f>IF(Inddata!$C$35=0,0,IF(($D$30-C1269*(1/Inddata!$C$35))&lt;0,0,($D$30-C1269*(1/Inddata!$C$35))))</f>
        <v>0</v>
      </c>
      <c r="E1269" s="5">
        <v>0</v>
      </c>
      <c r="F1269" s="5">
        <f>IF(Inddata!$C$31*Inddata!$C$35+Inddata!$C$33&gt;'Beregninger scenarie 1'!C1269,0,F1268+$F$27)</f>
        <v>2.1909333333333243</v>
      </c>
      <c r="G1269" s="5">
        <f t="shared" si="39"/>
        <v>12.737999999999928</v>
      </c>
      <c r="H1269" s="5">
        <f>IF(D1269+E1269+F1269&gt;Inddata!$C$31,Inddata!$C$31,D1269+E1269+F1269)</f>
        <v>2.1909333333333243</v>
      </c>
      <c r="I1269" s="5">
        <f>Inddata!$C$34</f>
        <v>0</v>
      </c>
      <c r="J1269" s="5">
        <f>Inddata!$C$32+Inddata!$C$34</f>
        <v>4</v>
      </c>
      <c r="K1269" s="5"/>
    </row>
    <row r="1270" spans="1:11" x14ac:dyDescent="0.25">
      <c r="A1270">
        <v>1241</v>
      </c>
      <c r="C1270" s="5">
        <f t="shared" si="40"/>
        <v>10.746666666666595</v>
      </c>
      <c r="D1270" s="5">
        <f>IF(Inddata!$C$35=0,0,IF(($D$30-C1270*(1/Inddata!$C$35))&lt;0,0,($D$30-C1270*(1/Inddata!$C$35))))</f>
        <v>0</v>
      </c>
      <c r="E1270" s="5">
        <v>0</v>
      </c>
      <c r="F1270" s="5">
        <f>IF(Inddata!$C$31*Inddata!$C$35+Inddata!$C$33&gt;'Beregninger scenarie 1'!C1270,0,F1269+$F$27)</f>
        <v>2.1978666666666578</v>
      </c>
      <c r="G1270" s="5">
        <f t="shared" si="39"/>
        <v>12.746666666666595</v>
      </c>
      <c r="H1270" s="5">
        <f>IF(D1270+E1270+F1270&gt;Inddata!$C$31,Inddata!$C$31,D1270+E1270+F1270)</f>
        <v>2.1978666666666578</v>
      </c>
      <c r="I1270" s="5">
        <f>Inddata!$C$34</f>
        <v>0</v>
      </c>
      <c r="J1270" s="5">
        <f>Inddata!$C$32+Inddata!$C$34</f>
        <v>4</v>
      </c>
      <c r="K1270" s="5"/>
    </row>
    <row r="1271" spans="1:11" x14ac:dyDescent="0.25">
      <c r="A1271">
        <v>1242</v>
      </c>
      <c r="C1271" s="5">
        <f t="shared" si="40"/>
        <v>10.755333333333262</v>
      </c>
      <c r="D1271" s="5">
        <f>IF(Inddata!$C$35=0,0,IF(($D$30-C1271*(1/Inddata!$C$35))&lt;0,0,($D$30-C1271*(1/Inddata!$C$35))))</f>
        <v>0</v>
      </c>
      <c r="E1271" s="5">
        <v>0</v>
      </c>
      <c r="F1271" s="5">
        <f>IF(Inddata!$C$31*Inddata!$C$35+Inddata!$C$33&gt;'Beregninger scenarie 1'!C1271,0,F1270+$F$27)</f>
        <v>2.2047999999999912</v>
      </c>
      <c r="G1271" s="5">
        <f t="shared" si="39"/>
        <v>12.755333333333262</v>
      </c>
      <c r="H1271" s="5">
        <f>IF(D1271+E1271+F1271&gt;Inddata!$C$31,Inddata!$C$31,D1271+E1271+F1271)</f>
        <v>2.2047999999999912</v>
      </c>
      <c r="I1271" s="5">
        <f>Inddata!$C$34</f>
        <v>0</v>
      </c>
      <c r="J1271" s="5">
        <f>Inddata!$C$32+Inddata!$C$34</f>
        <v>4</v>
      </c>
      <c r="K1271" s="5"/>
    </row>
    <row r="1272" spans="1:11" x14ac:dyDescent="0.25">
      <c r="A1272">
        <v>1243</v>
      </c>
      <c r="C1272" s="5">
        <f t="shared" si="40"/>
        <v>10.763999999999928</v>
      </c>
      <c r="D1272" s="5">
        <f>IF(Inddata!$C$35=0,0,IF(($D$30-C1272*(1/Inddata!$C$35))&lt;0,0,($D$30-C1272*(1/Inddata!$C$35))))</f>
        <v>0</v>
      </c>
      <c r="E1272" s="5">
        <v>0</v>
      </c>
      <c r="F1272" s="5">
        <f>IF(Inddata!$C$31*Inddata!$C$35+Inddata!$C$33&gt;'Beregninger scenarie 1'!C1272,0,F1271+$F$27)</f>
        <v>2.2117333333333247</v>
      </c>
      <c r="G1272" s="5">
        <f t="shared" si="39"/>
        <v>12.763999999999928</v>
      </c>
      <c r="H1272" s="5">
        <f>IF(D1272+E1272+F1272&gt;Inddata!$C$31,Inddata!$C$31,D1272+E1272+F1272)</f>
        <v>2.2117333333333247</v>
      </c>
      <c r="I1272" s="5">
        <f>Inddata!$C$34</f>
        <v>0</v>
      </c>
      <c r="J1272" s="5">
        <f>Inddata!$C$32+Inddata!$C$34</f>
        <v>4</v>
      </c>
      <c r="K1272" s="5"/>
    </row>
    <row r="1273" spans="1:11" x14ac:dyDescent="0.25">
      <c r="A1273">
        <v>1244</v>
      </c>
      <c r="C1273" s="5">
        <f t="shared" si="40"/>
        <v>10.772666666666595</v>
      </c>
      <c r="D1273" s="5">
        <f>IF(Inddata!$C$35=0,0,IF(($D$30-C1273*(1/Inddata!$C$35))&lt;0,0,($D$30-C1273*(1/Inddata!$C$35))))</f>
        <v>0</v>
      </c>
      <c r="E1273" s="5">
        <v>0</v>
      </c>
      <c r="F1273" s="5">
        <f>IF(Inddata!$C$31*Inddata!$C$35+Inddata!$C$33&gt;'Beregninger scenarie 1'!C1273,0,F1272+$F$27)</f>
        <v>2.2186666666666581</v>
      </c>
      <c r="G1273" s="5">
        <f t="shared" si="39"/>
        <v>12.772666666666595</v>
      </c>
      <c r="H1273" s="5">
        <f>IF(D1273+E1273+F1273&gt;Inddata!$C$31,Inddata!$C$31,D1273+E1273+F1273)</f>
        <v>2.2186666666666581</v>
      </c>
      <c r="I1273" s="5">
        <f>Inddata!$C$34</f>
        <v>0</v>
      </c>
      <c r="J1273" s="5">
        <f>Inddata!$C$32+Inddata!$C$34</f>
        <v>4</v>
      </c>
      <c r="K1273" s="5"/>
    </row>
    <row r="1274" spans="1:11" x14ac:dyDescent="0.25">
      <c r="A1274">
        <v>1245</v>
      </c>
      <c r="C1274" s="5">
        <f t="shared" si="40"/>
        <v>10.781333333333261</v>
      </c>
      <c r="D1274" s="5">
        <f>IF(Inddata!$C$35=0,0,IF(($D$30-C1274*(1/Inddata!$C$35))&lt;0,0,($D$30-C1274*(1/Inddata!$C$35))))</f>
        <v>0</v>
      </c>
      <c r="E1274" s="5">
        <v>0</v>
      </c>
      <c r="F1274" s="5">
        <f>IF(Inddata!$C$31*Inddata!$C$35+Inddata!$C$33&gt;'Beregninger scenarie 1'!C1274,0,F1273+$F$27)</f>
        <v>2.2255999999999916</v>
      </c>
      <c r="G1274" s="5">
        <f t="shared" si="39"/>
        <v>12.781333333333261</v>
      </c>
      <c r="H1274" s="5">
        <f>IF(D1274+E1274+F1274&gt;Inddata!$C$31,Inddata!$C$31,D1274+E1274+F1274)</f>
        <v>2.2255999999999916</v>
      </c>
      <c r="I1274" s="5">
        <f>Inddata!$C$34</f>
        <v>0</v>
      </c>
      <c r="J1274" s="5">
        <f>Inddata!$C$32+Inddata!$C$34</f>
        <v>4</v>
      </c>
      <c r="K1274" s="5"/>
    </row>
    <row r="1275" spans="1:11" x14ac:dyDescent="0.25">
      <c r="A1275">
        <v>1246</v>
      </c>
      <c r="C1275" s="5">
        <f t="shared" si="40"/>
        <v>10.789999999999928</v>
      </c>
      <c r="D1275" s="5">
        <f>IF(Inddata!$C$35=0,0,IF(($D$30-C1275*(1/Inddata!$C$35))&lt;0,0,($D$30-C1275*(1/Inddata!$C$35))))</f>
        <v>0</v>
      </c>
      <c r="E1275" s="5">
        <v>0</v>
      </c>
      <c r="F1275" s="5">
        <f>IF(Inddata!$C$31*Inddata!$C$35+Inddata!$C$33&gt;'Beregninger scenarie 1'!C1275,0,F1274+$F$27)</f>
        <v>2.232533333333325</v>
      </c>
      <c r="G1275" s="5">
        <f t="shared" si="39"/>
        <v>12.789999999999928</v>
      </c>
      <c r="H1275" s="5">
        <f>IF(D1275+E1275+F1275&gt;Inddata!$C$31,Inddata!$C$31,D1275+E1275+F1275)</f>
        <v>2.232533333333325</v>
      </c>
      <c r="I1275" s="5">
        <f>Inddata!$C$34</f>
        <v>0</v>
      </c>
      <c r="J1275" s="5">
        <f>Inddata!$C$32+Inddata!$C$34</f>
        <v>4</v>
      </c>
      <c r="K1275" s="5"/>
    </row>
    <row r="1276" spans="1:11" x14ac:dyDescent="0.25">
      <c r="A1276">
        <v>1247</v>
      </c>
      <c r="C1276" s="5">
        <f t="shared" si="40"/>
        <v>10.798666666666595</v>
      </c>
      <c r="D1276" s="5">
        <f>IF(Inddata!$C$35=0,0,IF(($D$30-C1276*(1/Inddata!$C$35))&lt;0,0,($D$30-C1276*(1/Inddata!$C$35))))</f>
        <v>0</v>
      </c>
      <c r="E1276" s="5">
        <v>0</v>
      </c>
      <c r="F1276" s="5">
        <f>IF(Inddata!$C$31*Inddata!$C$35+Inddata!$C$33&gt;'Beregninger scenarie 1'!C1276,0,F1275+$F$27)</f>
        <v>2.2394666666666585</v>
      </c>
      <c r="G1276" s="5">
        <f t="shared" si="39"/>
        <v>12.798666666666595</v>
      </c>
      <c r="H1276" s="5">
        <f>IF(D1276+E1276+F1276&gt;Inddata!$C$31,Inddata!$C$31,D1276+E1276+F1276)</f>
        <v>2.2394666666666585</v>
      </c>
      <c r="I1276" s="5">
        <f>Inddata!$C$34</f>
        <v>0</v>
      </c>
      <c r="J1276" s="5">
        <f>Inddata!$C$32+Inddata!$C$34</f>
        <v>4</v>
      </c>
      <c r="K1276" s="5"/>
    </row>
    <row r="1277" spans="1:11" x14ac:dyDescent="0.25">
      <c r="A1277">
        <v>1248</v>
      </c>
      <c r="C1277" s="5">
        <f t="shared" si="40"/>
        <v>10.807333333333261</v>
      </c>
      <c r="D1277" s="5">
        <f>IF(Inddata!$C$35=0,0,IF(($D$30-C1277*(1/Inddata!$C$35))&lt;0,0,($D$30-C1277*(1/Inddata!$C$35))))</f>
        <v>0</v>
      </c>
      <c r="E1277" s="5">
        <v>0</v>
      </c>
      <c r="F1277" s="5">
        <f>IF(Inddata!$C$31*Inddata!$C$35+Inddata!$C$33&gt;'Beregninger scenarie 1'!C1277,0,F1276+$F$27)</f>
        <v>2.246399999999992</v>
      </c>
      <c r="G1277" s="5">
        <f t="shared" si="39"/>
        <v>12.807333333333261</v>
      </c>
      <c r="H1277" s="5">
        <f>IF(D1277+E1277+F1277&gt;Inddata!$C$31,Inddata!$C$31,D1277+E1277+F1277)</f>
        <v>2.246399999999992</v>
      </c>
      <c r="I1277" s="5">
        <f>Inddata!$C$34</f>
        <v>0</v>
      </c>
      <c r="J1277" s="5">
        <f>Inddata!$C$32+Inddata!$C$34</f>
        <v>4</v>
      </c>
      <c r="K1277" s="5"/>
    </row>
    <row r="1278" spans="1:11" x14ac:dyDescent="0.25">
      <c r="A1278">
        <v>1249</v>
      </c>
      <c r="C1278" s="5">
        <f t="shared" si="40"/>
        <v>10.815999999999928</v>
      </c>
      <c r="D1278" s="5">
        <f>IF(Inddata!$C$35=0,0,IF(($D$30-C1278*(1/Inddata!$C$35))&lt;0,0,($D$30-C1278*(1/Inddata!$C$35))))</f>
        <v>0</v>
      </c>
      <c r="E1278" s="5">
        <v>0</v>
      </c>
      <c r="F1278" s="5">
        <f>IF(Inddata!$C$31*Inddata!$C$35+Inddata!$C$33&gt;'Beregninger scenarie 1'!C1278,0,F1277+$F$27)</f>
        <v>2.2533333333333254</v>
      </c>
      <c r="G1278" s="5">
        <f t="shared" si="39"/>
        <v>12.815999999999928</v>
      </c>
      <c r="H1278" s="5">
        <f>IF(D1278+E1278+F1278&gt;Inddata!$C$31,Inddata!$C$31,D1278+E1278+F1278)</f>
        <v>2.2533333333333254</v>
      </c>
      <c r="I1278" s="5">
        <f>Inddata!$C$34</f>
        <v>0</v>
      </c>
      <c r="J1278" s="5">
        <f>Inddata!$C$32+Inddata!$C$34</f>
        <v>4</v>
      </c>
      <c r="K1278" s="5"/>
    </row>
    <row r="1279" spans="1:11" x14ac:dyDescent="0.25">
      <c r="A1279">
        <v>1250</v>
      </c>
      <c r="C1279" s="5">
        <f t="shared" si="40"/>
        <v>10.824666666666594</v>
      </c>
      <c r="D1279" s="5">
        <f>IF(Inddata!$C$35=0,0,IF(($D$30-C1279*(1/Inddata!$C$35))&lt;0,0,($D$30-C1279*(1/Inddata!$C$35))))</f>
        <v>0</v>
      </c>
      <c r="E1279" s="5">
        <v>0</v>
      </c>
      <c r="F1279" s="5">
        <f>IF(Inddata!$C$31*Inddata!$C$35+Inddata!$C$33&gt;'Beregninger scenarie 1'!C1279,0,F1278+$F$27)</f>
        <v>2.2602666666666589</v>
      </c>
      <c r="G1279" s="5">
        <f t="shared" si="39"/>
        <v>12.824666666666594</v>
      </c>
      <c r="H1279" s="5">
        <f>IF(D1279+E1279+F1279&gt;Inddata!$C$31,Inddata!$C$31,D1279+E1279+F1279)</f>
        <v>2.2602666666666589</v>
      </c>
      <c r="I1279" s="5">
        <f>Inddata!$C$34</f>
        <v>0</v>
      </c>
      <c r="J1279" s="5">
        <f>Inddata!$C$32+Inddata!$C$34</f>
        <v>4</v>
      </c>
      <c r="K1279" s="5"/>
    </row>
    <row r="1280" spans="1:11" x14ac:dyDescent="0.25">
      <c r="A1280">
        <v>1251</v>
      </c>
      <c r="C1280" s="5">
        <f t="shared" si="40"/>
        <v>10.833333333333261</v>
      </c>
      <c r="D1280" s="5">
        <f>IF(Inddata!$C$35=0,0,IF(($D$30-C1280*(1/Inddata!$C$35))&lt;0,0,($D$30-C1280*(1/Inddata!$C$35))))</f>
        <v>0</v>
      </c>
      <c r="E1280" s="5">
        <v>0</v>
      </c>
      <c r="F1280" s="5">
        <f>IF(Inddata!$C$31*Inddata!$C$35+Inddata!$C$33&gt;'Beregninger scenarie 1'!C1280,0,F1279+$F$27)</f>
        <v>2.2671999999999923</v>
      </c>
      <c r="G1280" s="5">
        <f t="shared" si="39"/>
        <v>12.833333333333261</v>
      </c>
      <c r="H1280" s="5">
        <f>IF(D1280+E1280+F1280&gt;Inddata!$C$31,Inddata!$C$31,D1280+E1280+F1280)</f>
        <v>2.2671999999999923</v>
      </c>
      <c r="I1280" s="5">
        <f>Inddata!$C$34</f>
        <v>0</v>
      </c>
      <c r="J1280" s="5">
        <f>Inddata!$C$32+Inddata!$C$34</f>
        <v>4</v>
      </c>
      <c r="K1280" s="5"/>
    </row>
    <row r="1281" spans="1:11" x14ac:dyDescent="0.25">
      <c r="A1281">
        <v>1252</v>
      </c>
      <c r="C1281" s="5">
        <f t="shared" si="40"/>
        <v>10.841999999999928</v>
      </c>
      <c r="D1281" s="5">
        <f>IF(Inddata!$C$35=0,0,IF(($D$30-C1281*(1/Inddata!$C$35))&lt;0,0,($D$30-C1281*(1/Inddata!$C$35))))</f>
        <v>0</v>
      </c>
      <c r="E1281" s="5">
        <v>0</v>
      </c>
      <c r="F1281" s="5">
        <f>IF(Inddata!$C$31*Inddata!$C$35+Inddata!$C$33&gt;'Beregninger scenarie 1'!C1281,0,F1280+$F$27)</f>
        <v>2.2741333333333258</v>
      </c>
      <c r="G1281" s="5">
        <f t="shared" si="39"/>
        <v>12.841999999999928</v>
      </c>
      <c r="H1281" s="5">
        <f>IF(D1281+E1281+F1281&gt;Inddata!$C$31,Inddata!$C$31,D1281+E1281+F1281)</f>
        <v>2.2741333333333258</v>
      </c>
      <c r="I1281" s="5">
        <f>Inddata!$C$34</f>
        <v>0</v>
      </c>
      <c r="J1281" s="5">
        <f>Inddata!$C$32+Inddata!$C$34</f>
        <v>4</v>
      </c>
      <c r="K1281" s="5"/>
    </row>
    <row r="1282" spans="1:11" x14ac:dyDescent="0.25">
      <c r="A1282">
        <v>1253</v>
      </c>
      <c r="C1282" s="5">
        <f t="shared" si="40"/>
        <v>10.850666666666594</v>
      </c>
      <c r="D1282" s="5">
        <f>IF(Inddata!$C$35=0,0,IF(($D$30-C1282*(1/Inddata!$C$35))&lt;0,0,($D$30-C1282*(1/Inddata!$C$35))))</f>
        <v>0</v>
      </c>
      <c r="E1282" s="5">
        <v>0</v>
      </c>
      <c r="F1282" s="5">
        <f>IF(Inddata!$C$31*Inddata!$C$35+Inddata!$C$33&gt;'Beregninger scenarie 1'!C1282,0,F1281+$F$27)</f>
        <v>2.2810666666666592</v>
      </c>
      <c r="G1282" s="5">
        <f t="shared" si="39"/>
        <v>12.850666666666594</v>
      </c>
      <c r="H1282" s="5">
        <f>IF(D1282+E1282+F1282&gt;Inddata!$C$31,Inddata!$C$31,D1282+E1282+F1282)</f>
        <v>2.2810666666666592</v>
      </c>
      <c r="I1282" s="5">
        <f>Inddata!$C$34</f>
        <v>0</v>
      </c>
      <c r="J1282" s="5">
        <f>Inddata!$C$32+Inddata!$C$34</f>
        <v>4</v>
      </c>
      <c r="K1282" s="5"/>
    </row>
    <row r="1283" spans="1:11" x14ac:dyDescent="0.25">
      <c r="A1283">
        <v>1254</v>
      </c>
      <c r="C1283" s="5">
        <f t="shared" si="40"/>
        <v>10.859333333333261</v>
      </c>
      <c r="D1283" s="5">
        <f>IF(Inddata!$C$35=0,0,IF(($D$30-C1283*(1/Inddata!$C$35))&lt;0,0,($D$30-C1283*(1/Inddata!$C$35))))</f>
        <v>0</v>
      </c>
      <c r="E1283" s="5">
        <v>0</v>
      </c>
      <c r="F1283" s="5">
        <f>IF(Inddata!$C$31*Inddata!$C$35+Inddata!$C$33&gt;'Beregninger scenarie 1'!C1283,0,F1282+$F$27)</f>
        <v>2.2879999999999927</v>
      </c>
      <c r="G1283" s="5">
        <f t="shared" si="39"/>
        <v>12.859333333333261</v>
      </c>
      <c r="H1283" s="5">
        <f>IF(D1283+E1283+F1283&gt;Inddata!$C$31,Inddata!$C$31,D1283+E1283+F1283)</f>
        <v>2.2879999999999927</v>
      </c>
      <c r="I1283" s="5">
        <f>Inddata!$C$34</f>
        <v>0</v>
      </c>
      <c r="J1283" s="5">
        <f>Inddata!$C$32+Inddata!$C$34</f>
        <v>4</v>
      </c>
      <c r="K1283" s="5"/>
    </row>
    <row r="1284" spans="1:11" x14ac:dyDescent="0.25">
      <c r="A1284">
        <v>1255</v>
      </c>
      <c r="C1284" s="5">
        <f t="shared" si="40"/>
        <v>10.867999999999927</v>
      </c>
      <c r="D1284" s="5">
        <f>IF(Inddata!$C$35=0,0,IF(($D$30-C1284*(1/Inddata!$C$35))&lt;0,0,($D$30-C1284*(1/Inddata!$C$35))))</f>
        <v>0</v>
      </c>
      <c r="E1284" s="5">
        <v>0</v>
      </c>
      <c r="F1284" s="5">
        <f>IF(Inddata!$C$31*Inddata!$C$35+Inddata!$C$33&gt;'Beregninger scenarie 1'!C1284,0,F1283+$F$27)</f>
        <v>2.2949333333333262</v>
      </c>
      <c r="G1284" s="5">
        <f t="shared" si="39"/>
        <v>12.867999999999927</v>
      </c>
      <c r="H1284" s="5">
        <f>IF(D1284+E1284+F1284&gt;Inddata!$C$31,Inddata!$C$31,D1284+E1284+F1284)</f>
        <v>2.2949333333333262</v>
      </c>
      <c r="I1284" s="5">
        <f>Inddata!$C$34</f>
        <v>0</v>
      </c>
      <c r="J1284" s="5">
        <f>Inddata!$C$32+Inddata!$C$34</f>
        <v>4</v>
      </c>
      <c r="K1284" s="5"/>
    </row>
    <row r="1285" spans="1:11" x14ac:dyDescent="0.25">
      <c r="A1285">
        <v>1256</v>
      </c>
      <c r="C1285" s="5">
        <f t="shared" si="40"/>
        <v>10.876666666666594</v>
      </c>
      <c r="D1285" s="5">
        <f>IF(Inddata!$C$35=0,0,IF(($D$30-C1285*(1/Inddata!$C$35))&lt;0,0,($D$30-C1285*(1/Inddata!$C$35))))</f>
        <v>0</v>
      </c>
      <c r="E1285" s="5">
        <v>0</v>
      </c>
      <c r="F1285" s="5">
        <f>IF(Inddata!$C$31*Inddata!$C$35+Inddata!$C$33&gt;'Beregninger scenarie 1'!C1285,0,F1284+$F$27)</f>
        <v>2.3018666666666596</v>
      </c>
      <c r="G1285" s="5">
        <f t="shared" si="39"/>
        <v>12.876666666666594</v>
      </c>
      <c r="H1285" s="5">
        <f>IF(D1285+E1285+F1285&gt;Inddata!$C$31,Inddata!$C$31,D1285+E1285+F1285)</f>
        <v>2.3018666666666596</v>
      </c>
      <c r="I1285" s="5">
        <f>Inddata!$C$34</f>
        <v>0</v>
      </c>
      <c r="J1285" s="5">
        <f>Inddata!$C$32+Inddata!$C$34</f>
        <v>4</v>
      </c>
      <c r="K1285" s="5"/>
    </row>
    <row r="1286" spans="1:11" x14ac:dyDescent="0.25">
      <c r="A1286">
        <v>1257</v>
      </c>
      <c r="C1286" s="5">
        <f t="shared" si="40"/>
        <v>10.885333333333261</v>
      </c>
      <c r="D1286" s="5">
        <f>IF(Inddata!$C$35=0,0,IF(($D$30-C1286*(1/Inddata!$C$35))&lt;0,0,($D$30-C1286*(1/Inddata!$C$35))))</f>
        <v>0</v>
      </c>
      <c r="E1286" s="5">
        <v>0</v>
      </c>
      <c r="F1286" s="5">
        <f>IF(Inddata!$C$31*Inddata!$C$35+Inddata!$C$33&gt;'Beregninger scenarie 1'!C1286,0,F1285+$F$27)</f>
        <v>2.3087999999999931</v>
      </c>
      <c r="G1286" s="5">
        <f t="shared" si="39"/>
        <v>12.885333333333261</v>
      </c>
      <c r="H1286" s="5">
        <f>IF(D1286+E1286+F1286&gt;Inddata!$C$31,Inddata!$C$31,D1286+E1286+F1286)</f>
        <v>2.3087999999999931</v>
      </c>
      <c r="I1286" s="5">
        <f>Inddata!$C$34</f>
        <v>0</v>
      </c>
      <c r="J1286" s="5">
        <f>Inddata!$C$32+Inddata!$C$34</f>
        <v>4</v>
      </c>
      <c r="K1286" s="5"/>
    </row>
    <row r="1287" spans="1:11" x14ac:dyDescent="0.25">
      <c r="A1287">
        <v>1258</v>
      </c>
      <c r="C1287" s="5">
        <f t="shared" si="40"/>
        <v>10.893999999999927</v>
      </c>
      <c r="D1287" s="5">
        <f>IF(Inddata!$C$35=0,0,IF(($D$30-C1287*(1/Inddata!$C$35))&lt;0,0,($D$30-C1287*(1/Inddata!$C$35))))</f>
        <v>0</v>
      </c>
      <c r="E1287" s="5">
        <v>0</v>
      </c>
      <c r="F1287" s="5">
        <f>IF(Inddata!$C$31*Inddata!$C$35+Inddata!$C$33&gt;'Beregninger scenarie 1'!C1287,0,F1286+$F$27)</f>
        <v>2.3157333333333265</v>
      </c>
      <c r="G1287" s="5">
        <f t="shared" si="39"/>
        <v>12.893999999999927</v>
      </c>
      <c r="H1287" s="5">
        <f>IF(D1287+E1287+F1287&gt;Inddata!$C$31,Inddata!$C$31,D1287+E1287+F1287)</f>
        <v>2.3157333333333265</v>
      </c>
      <c r="I1287" s="5">
        <f>Inddata!$C$34</f>
        <v>0</v>
      </c>
      <c r="J1287" s="5">
        <f>Inddata!$C$32+Inddata!$C$34</f>
        <v>4</v>
      </c>
      <c r="K1287" s="5"/>
    </row>
    <row r="1288" spans="1:11" x14ac:dyDescent="0.25">
      <c r="A1288">
        <v>1259</v>
      </c>
      <c r="C1288" s="5">
        <f t="shared" si="40"/>
        <v>10.902666666666594</v>
      </c>
      <c r="D1288" s="5">
        <f>IF(Inddata!$C$35=0,0,IF(($D$30-C1288*(1/Inddata!$C$35))&lt;0,0,($D$30-C1288*(1/Inddata!$C$35))))</f>
        <v>0</v>
      </c>
      <c r="E1288" s="5">
        <v>0</v>
      </c>
      <c r="F1288" s="5">
        <f>IF(Inddata!$C$31*Inddata!$C$35+Inddata!$C$33&gt;'Beregninger scenarie 1'!C1288,0,F1287+$F$27)</f>
        <v>2.32266666666666</v>
      </c>
      <c r="G1288" s="5">
        <f t="shared" si="39"/>
        <v>12.902666666666594</v>
      </c>
      <c r="H1288" s="5">
        <f>IF(D1288+E1288+F1288&gt;Inddata!$C$31,Inddata!$C$31,D1288+E1288+F1288)</f>
        <v>2.32266666666666</v>
      </c>
      <c r="I1288" s="5">
        <f>Inddata!$C$34</f>
        <v>0</v>
      </c>
      <c r="J1288" s="5">
        <f>Inddata!$C$32+Inddata!$C$34</f>
        <v>4</v>
      </c>
      <c r="K1288" s="5"/>
    </row>
    <row r="1289" spans="1:11" x14ac:dyDescent="0.25">
      <c r="A1289">
        <v>1260</v>
      </c>
      <c r="C1289" s="5">
        <f t="shared" si="40"/>
        <v>10.91133333333326</v>
      </c>
      <c r="D1289" s="5">
        <f>IF(Inddata!$C$35=0,0,IF(($D$30-C1289*(1/Inddata!$C$35))&lt;0,0,($D$30-C1289*(1/Inddata!$C$35))))</f>
        <v>0</v>
      </c>
      <c r="E1289" s="5">
        <v>0</v>
      </c>
      <c r="F1289" s="5">
        <f>IF(Inddata!$C$31*Inddata!$C$35+Inddata!$C$33&gt;'Beregninger scenarie 1'!C1289,0,F1288+$F$27)</f>
        <v>2.3295999999999935</v>
      </c>
      <c r="G1289" s="5">
        <f t="shared" si="39"/>
        <v>12.91133333333326</v>
      </c>
      <c r="H1289" s="5">
        <f>IF(D1289+E1289+F1289&gt;Inddata!$C$31,Inddata!$C$31,D1289+E1289+F1289)</f>
        <v>2.3295999999999935</v>
      </c>
      <c r="I1289" s="5">
        <f>Inddata!$C$34</f>
        <v>0</v>
      </c>
      <c r="J1289" s="5">
        <f>Inddata!$C$32+Inddata!$C$34</f>
        <v>4</v>
      </c>
      <c r="K1289" s="5"/>
    </row>
    <row r="1290" spans="1:11" x14ac:dyDescent="0.25">
      <c r="A1290">
        <v>1261</v>
      </c>
      <c r="C1290" s="5">
        <f t="shared" si="40"/>
        <v>10.919999999999927</v>
      </c>
      <c r="D1290" s="5">
        <f>IF(Inddata!$C$35=0,0,IF(($D$30-C1290*(1/Inddata!$C$35))&lt;0,0,($D$30-C1290*(1/Inddata!$C$35))))</f>
        <v>0</v>
      </c>
      <c r="E1290" s="5">
        <v>0</v>
      </c>
      <c r="F1290" s="5">
        <f>IF(Inddata!$C$31*Inddata!$C$35+Inddata!$C$33&gt;'Beregninger scenarie 1'!C1290,0,F1289+$F$27)</f>
        <v>2.3365333333333269</v>
      </c>
      <c r="G1290" s="5">
        <f t="shared" si="39"/>
        <v>12.919999999999927</v>
      </c>
      <c r="H1290" s="5">
        <f>IF(D1290+E1290+F1290&gt;Inddata!$C$31,Inddata!$C$31,D1290+E1290+F1290)</f>
        <v>2.3365333333333269</v>
      </c>
      <c r="I1290" s="5">
        <f>Inddata!$C$34</f>
        <v>0</v>
      </c>
      <c r="J1290" s="5">
        <f>Inddata!$C$32+Inddata!$C$34</f>
        <v>4</v>
      </c>
      <c r="K1290" s="5"/>
    </row>
    <row r="1291" spans="1:11" x14ac:dyDescent="0.25">
      <c r="A1291">
        <v>1262</v>
      </c>
      <c r="C1291" s="5">
        <f t="shared" si="40"/>
        <v>10.928666666666594</v>
      </c>
      <c r="D1291" s="5">
        <f>IF(Inddata!$C$35=0,0,IF(($D$30-C1291*(1/Inddata!$C$35))&lt;0,0,($D$30-C1291*(1/Inddata!$C$35))))</f>
        <v>0</v>
      </c>
      <c r="E1291" s="5">
        <v>0</v>
      </c>
      <c r="F1291" s="5">
        <f>IF(Inddata!$C$31*Inddata!$C$35+Inddata!$C$33&gt;'Beregninger scenarie 1'!C1291,0,F1290+$F$27)</f>
        <v>2.3434666666666604</v>
      </c>
      <c r="G1291" s="5">
        <f t="shared" si="39"/>
        <v>12.928666666666594</v>
      </c>
      <c r="H1291" s="5">
        <f>IF(D1291+E1291+F1291&gt;Inddata!$C$31,Inddata!$C$31,D1291+E1291+F1291)</f>
        <v>2.3434666666666604</v>
      </c>
      <c r="I1291" s="5">
        <f>Inddata!$C$34</f>
        <v>0</v>
      </c>
      <c r="J1291" s="5">
        <f>Inddata!$C$32+Inddata!$C$34</f>
        <v>4</v>
      </c>
      <c r="K1291" s="5"/>
    </row>
    <row r="1292" spans="1:11" x14ac:dyDescent="0.25">
      <c r="A1292">
        <v>1263</v>
      </c>
      <c r="C1292" s="5">
        <f t="shared" si="40"/>
        <v>10.93733333333326</v>
      </c>
      <c r="D1292" s="5">
        <f>IF(Inddata!$C$35=0,0,IF(($D$30-C1292*(1/Inddata!$C$35))&lt;0,0,($D$30-C1292*(1/Inddata!$C$35))))</f>
        <v>0</v>
      </c>
      <c r="E1292" s="5">
        <v>0</v>
      </c>
      <c r="F1292" s="5">
        <f>IF(Inddata!$C$31*Inddata!$C$35+Inddata!$C$33&gt;'Beregninger scenarie 1'!C1292,0,F1291+$F$27)</f>
        <v>2.3503999999999938</v>
      </c>
      <c r="G1292" s="5">
        <f t="shared" si="39"/>
        <v>12.93733333333326</v>
      </c>
      <c r="H1292" s="5">
        <f>IF(D1292+E1292+F1292&gt;Inddata!$C$31,Inddata!$C$31,D1292+E1292+F1292)</f>
        <v>2.3503999999999938</v>
      </c>
      <c r="I1292" s="5">
        <f>Inddata!$C$34</f>
        <v>0</v>
      </c>
      <c r="J1292" s="5">
        <f>Inddata!$C$32+Inddata!$C$34</f>
        <v>4</v>
      </c>
      <c r="K1292" s="5"/>
    </row>
    <row r="1293" spans="1:11" x14ac:dyDescent="0.25">
      <c r="A1293">
        <v>1264</v>
      </c>
      <c r="C1293" s="5">
        <f t="shared" si="40"/>
        <v>10.945999999999927</v>
      </c>
      <c r="D1293" s="5">
        <f>IF(Inddata!$C$35=0,0,IF(($D$30-C1293*(1/Inddata!$C$35))&lt;0,0,($D$30-C1293*(1/Inddata!$C$35))))</f>
        <v>0</v>
      </c>
      <c r="E1293" s="5">
        <v>0</v>
      </c>
      <c r="F1293" s="5">
        <f>IF(Inddata!$C$31*Inddata!$C$35+Inddata!$C$33&gt;'Beregninger scenarie 1'!C1293,0,F1292+$F$27)</f>
        <v>2.3573333333333273</v>
      </c>
      <c r="G1293" s="5">
        <f t="shared" si="39"/>
        <v>12.945999999999927</v>
      </c>
      <c r="H1293" s="5">
        <f>IF(D1293+E1293+F1293&gt;Inddata!$C$31,Inddata!$C$31,D1293+E1293+F1293)</f>
        <v>2.3573333333333273</v>
      </c>
      <c r="I1293" s="5">
        <f>Inddata!$C$34</f>
        <v>0</v>
      </c>
      <c r="J1293" s="5">
        <f>Inddata!$C$32+Inddata!$C$34</f>
        <v>4</v>
      </c>
      <c r="K1293" s="5"/>
    </row>
    <row r="1294" spans="1:11" x14ac:dyDescent="0.25">
      <c r="A1294">
        <v>1265</v>
      </c>
      <c r="C1294" s="5">
        <f t="shared" si="40"/>
        <v>10.954666666666593</v>
      </c>
      <c r="D1294" s="5">
        <f>IF(Inddata!$C$35=0,0,IF(($D$30-C1294*(1/Inddata!$C$35))&lt;0,0,($D$30-C1294*(1/Inddata!$C$35))))</f>
        <v>0</v>
      </c>
      <c r="E1294" s="5">
        <v>0</v>
      </c>
      <c r="F1294" s="5">
        <f>IF(Inddata!$C$31*Inddata!$C$35+Inddata!$C$33&gt;'Beregninger scenarie 1'!C1294,0,F1293+$F$27)</f>
        <v>2.3642666666666607</v>
      </c>
      <c r="G1294" s="5">
        <f t="shared" si="39"/>
        <v>12.954666666666593</v>
      </c>
      <c r="H1294" s="5">
        <f>IF(D1294+E1294+F1294&gt;Inddata!$C$31,Inddata!$C$31,D1294+E1294+F1294)</f>
        <v>2.3642666666666607</v>
      </c>
      <c r="I1294" s="5">
        <f>Inddata!$C$34</f>
        <v>0</v>
      </c>
      <c r="J1294" s="5">
        <f>Inddata!$C$32+Inddata!$C$34</f>
        <v>4</v>
      </c>
      <c r="K1294" s="5"/>
    </row>
    <row r="1295" spans="1:11" x14ac:dyDescent="0.25">
      <c r="A1295">
        <v>1266</v>
      </c>
      <c r="C1295" s="5">
        <f t="shared" si="40"/>
        <v>10.96333333333326</v>
      </c>
      <c r="D1295" s="5">
        <f>IF(Inddata!$C$35=0,0,IF(($D$30-C1295*(1/Inddata!$C$35))&lt;0,0,($D$30-C1295*(1/Inddata!$C$35))))</f>
        <v>0</v>
      </c>
      <c r="E1295" s="5">
        <v>0</v>
      </c>
      <c r="F1295" s="5">
        <f>IF(Inddata!$C$31*Inddata!$C$35+Inddata!$C$33&gt;'Beregninger scenarie 1'!C1295,0,F1294+$F$27)</f>
        <v>2.3711999999999942</v>
      </c>
      <c r="G1295" s="5">
        <f t="shared" si="39"/>
        <v>12.96333333333326</v>
      </c>
      <c r="H1295" s="5">
        <f>IF(D1295+E1295+F1295&gt;Inddata!$C$31,Inddata!$C$31,D1295+E1295+F1295)</f>
        <v>2.3711999999999942</v>
      </c>
      <c r="I1295" s="5">
        <f>Inddata!$C$34</f>
        <v>0</v>
      </c>
      <c r="J1295" s="5">
        <f>Inddata!$C$32+Inddata!$C$34</f>
        <v>4</v>
      </c>
      <c r="K1295" s="5"/>
    </row>
    <row r="1296" spans="1:11" x14ac:dyDescent="0.25">
      <c r="A1296">
        <v>1267</v>
      </c>
      <c r="C1296" s="5">
        <f t="shared" si="40"/>
        <v>10.971999999999927</v>
      </c>
      <c r="D1296" s="5">
        <f>IF(Inddata!$C$35=0,0,IF(($D$30-C1296*(1/Inddata!$C$35))&lt;0,0,($D$30-C1296*(1/Inddata!$C$35))))</f>
        <v>0</v>
      </c>
      <c r="E1296" s="5">
        <v>0</v>
      </c>
      <c r="F1296" s="5">
        <f>IF(Inddata!$C$31*Inddata!$C$35+Inddata!$C$33&gt;'Beregninger scenarie 1'!C1296,0,F1295+$F$27)</f>
        <v>2.3781333333333277</v>
      </c>
      <c r="G1296" s="5">
        <f t="shared" si="39"/>
        <v>12.971999999999927</v>
      </c>
      <c r="H1296" s="5">
        <f>IF(D1296+E1296+F1296&gt;Inddata!$C$31,Inddata!$C$31,D1296+E1296+F1296)</f>
        <v>2.3781333333333277</v>
      </c>
      <c r="I1296" s="5">
        <f>Inddata!$C$34</f>
        <v>0</v>
      </c>
      <c r="J1296" s="5">
        <f>Inddata!$C$32+Inddata!$C$34</f>
        <v>4</v>
      </c>
      <c r="K1296" s="5"/>
    </row>
    <row r="1297" spans="1:11" x14ac:dyDescent="0.25">
      <c r="A1297">
        <v>1268</v>
      </c>
      <c r="C1297" s="5">
        <f t="shared" si="40"/>
        <v>10.980666666666593</v>
      </c>
      <c r="D1297" s="5">
        <f>IF(Inddata!$C$35=0,0,IF(($D$30-C1297*(1/Inddata!$C$35))&lt;0,0,($D$30-C1297*(1/Inddata!$C$35))))</f>
        <v>0</v>
      </c>
      <c r="E1297" s="5">
        <v>0</v>
      </c>
      <c r="F1297" s="5">
        <f>IF(Inddata!$C$31*Inddata!$C$35+Inddata!$C$33&gt;'Beregninger scenarie 1'!C1297,0,F1296+$F$27)</f>
        <v>2.3850666666666611</v>
      </c>
      <c r="G1297" s="5">
        <f t="shared" si="39"/>
        <v>12.980666666666593</v>
      </c>
      <c r="H1297" s="5">
        <f>IF(D1297+E1297+F1297&gt;Inddata!$C$31,Inddata!$C$31,D1297+E1297+F1297)</f>
        <v>2.3850666666666611</v>
      </c>
      <c r="I1297" s="5">
        <f>Inddata!$C$34</f>
        <v>0</v>
      </c>
      <c r="J1297" s="5">
        <f>Inddata!$C$32+Inddata!$C$34</f>
        <v>4</v>
      </c>
      <c r="K1297" s="5"/>
    </row>
    <row r="1298" spans="1:11" x14ac:dyDescent="0.25">
      <c r="A1298">
        <v>1269</v>
      </c>
      <c r="C1298" s="5">
        <f t="shared" si="40"/>
        <v>10.98933333333326</v>
      </c>
      <c r="D1298" s="5">
        <f>IF(Inddata!$C$35=0,0,IF(($D$30-C1298*(1/Inddata!$C$35))&lt;0,0,($D$30-C1298*(1/Inddata!$C$35))))</f>
        <v>0</v>
      </c>
      <c r="E1298" s="5">
        <v>0</v>
      </c>
      <c r="F1298" s="5">
        <f>IF(Inddata!$C$31*Inddata!$C$35+Inddata!$C$33&gt;'Beregninger scenarie 1'!C1298,0,F1297+$F$27)</f>
        <v>2.3919999999999946</v>
      </c>
      <c r="G1298" s="5">
        <f t="shared" si="39"/>
        <v>12.98933333333326</v>
      </c>
      <c r="H1298" s="5">
        <f>IF(D1298+E1298+F1298&gt;Inddata!$C$31,Inddata!$C$31,D1298+E1298+F1298)</f>
        <v>2.3919999999999946</v>
      </c>
      <c r="I1298" s="5">
        <f>Inddata!$C$34</f>
        <v>0</v>
      </c>
      <c r="J1298" s="5">
        <f>Inddata!$C$32+Inddata!$C$34</f>
        <v>4</v>
      </c>
      <c r="K1298" s="5"/>
    </row>
    <row r="1299" spans="1:11" x14ac:dyDescent="0.25">
      <c r="A1299">
        <v>1270</v>
      </c>
      <c r="C1299" s="5">
        <f t="shared" si="40"/>
        <v>10.997999999999927</v>
      </c>
      <c r="D1299" s="5">
        <f>IF(Inddata!$C$35=0,0,IF(($D$30-C1299*(1/Inddata!$C$35))&lt;0,0,($D$30-C1299*(1/Inddata!$C$35))))</f>
        <v>0</v>
      </c>
      <c r="E1299" s="5">
        <v>0</v>
      </c>
      <c r="F1299" s="5">
        <f>IF(Inddata!$C$31*Inddata!$C$35+Inddata!$C$33&gt;'Beregninger scenarie 1'!C1299,0,F1298+$F$27)</f>
        <v>2.398933333333328</v>
      </c>
      <c r="G1299" s="5">
        <f t="shared" si="39"/>
        <v>12.997999999999927</v>
      </c>
      <c r="H1299" s="5">
        <f>IF(D1299+E1299+F1299&gt;Inddata!$C$31,Inddata!$C$31,D1299+E1299+F1299)</f>
        <v>2.398933333333328</v>
      </c>
      <c r="I1299" s="5">
        <f>Inddata!$C$34</f>
        <v>0</v>
      </c>
      <c r="J1299" s="5">
        <f>Inddata!$C$32+Inddata!$C$34</f>
        <v>4</v>
      </c>
      <c r="K1299" s="5"/>
    </row>
    <row r="1300" spans="1:11" x14ac:dyDescent="0.25">
      <c r="A1300">
        <v>1271</v>
      </c>
      <c r="C1300" s="5">
        <f t="shared" si="40"/>
        <v>11.006666666666593</v>
      </c>
      <c r="D1300" s="5">
        <f>IF(Inddata!$C$35=0,0,IF(($D$30-C1300*(1/Inddata!$C$35))&lt;0,0,($D$30-C1300*(1/Inddata!$C$35))))</f>
        <v>0</v>
      </c>
      <c r="E1300" s="5">
        <v>0</v>
      </c>
      <c r="F1300" s="5">
        <f>IF(Inddata!$C$31*Inddata!$C$35+Inddata!$C$33&gt;'Beregninger scenarie 1'!C1300,0,F1299+$F$27)</f>
        <v>2.4058666666666615</v>
      </c>
      <c r="G1300" s="5">
        <f t="shared" si="39"/>
        <v>13.006666666666593</v>
      </c>
      <c r="H1300" s="5">
        <f>IF(D1300+E1300+F1300&gt;Inddata!$C$31,Inddata!$C$31,D1300+E1300+F1300)</f>
        <v>2.4058666666666615</v>
      </c>
      <c r="I1300" s="5">
        <f>Inddata!$C$34</f>
        <v>0</v>
      </c>
      <c r="J1300" s="5">
        <f>Inddata!$C$32+Inddata!$C$34</f>
        <v>4</v>
      </c>
      <c r="K1300" s="5"/>
    </row>
    <row r="1301" spans="1:11" x14ac:dyDescent="0.25">
      <c r="A1301">
        <v>1272</v>
      </c>
      <c r="C1301" s="5">
        <f t="shared" si="40"/>
        <v>11.01533333333326</v>
      </c>
      <c r="D1301" s="5">
        <f>IF(Inddata!$C$35=0,0,IF(($D$30-C1301*(1/Inddata!$C$35))&lt;0,0,($D$30-C1301*(1/Inddata!$C$35))))</f>
        <v>0</v>
      </c>
      <c r="E1301" s="5">
        <v>0</v>
      </c>
      <c r="F1301" s="5">
        <f>IF(Inddata!$C$31*Inddata!$C$35+Inddata!$C$33&gt;'Beregninger scenarie 1'!C1301,0,F1300+$F$27)</f>
        <v>2.4127999999999949</v>
      </c>
      <c r="G1301" s="5">
        <f t="shared" si="39"/>
        <v>13.01533333333326</v>
      </c>
      <c r="H1301" s="5">
        <f>IF(D1301+E1301+F1301&gt;Inddata!$C$31,Inddata!$C$31,D1301+E1301+F1301)</f>
        <v>2.4127999999999949</v>
      </c>
      <c r="I1301" s="5">
        <f>Inddata!$C$34</f>
        <v>0</v>
      </c>
      <c r="J1301" s="5">
        <f>Inddata!$C$32+Inddata!$C$34</f>
        <v>4</v>
      </c>
      <c r="K1301" s="5"/>
    </row>
    <row r="1302" spans="1:11" x14ac:dyDescent="0.25">
      <c r="A1302">
        <v>1273</v>
      </c>
      <c r="C1302" s="5">
        <f t="shared" si="40"/>
        <v>11.023999999999926</v>
      </c>
      <c r="D1302" s="5">
        <f>IF(Inddata!$C$35=0,0,IF(($D$30-C1302*(1/Inddata!$C$35))&lt;0,0,($D$30-C1302*(1/Inddata!$C$35))))</f>
        <v>0</v>
      </c>
      <c r="E1302" s="5">
        <v>0</v>
      </c>
      <c r="F1302" s="5">
        <f>IF(Inddata!$C$31*Inddata!$C$35+Inddata!$C$33&gt;'Beregninger scenarie 1'!C1302,0,F1301+$F$27)</f>
        <v>2.4197333333333284</v>
      </c>
      <c r="G1302" s="5">
        <f t="shared" si="39"/>
        <v>13.023999999999926</v>
      </c>
      <c r="H1302" s="5">
        <f>IF(D1302+E1302+F1302&gt;Inddata!$C$31,Inddata!$C$31,D1302+E1302+F1302)</f>
        <v>2.4197333333333284</v>
      </c>
      <c r="I1302" s="5">
        <f>Inddata!$C$34</f>
        <v>0</v>
      </c>
      <c r="J1302" s="5">
        <f>Inddata!$C$32+Inddata!$C$34</f>
        <v>4</v>
      </c>
      <c r="K1302" s="5"/>
    </row>
    <row r="1303" spans="1:11" x14ac:dyDescent="0.25">
      <c r="A1303">
        <v>1274</v>
      </c>
      <c r="C1303" s="5">
        <f t="shared" si="40"/>
        <v>11.032666666666593</v>
      </c>
      <c r="D1303" s="5">
        <f>IF(Inddata!$C$35=0,0,IF(($D$30-C1303*(1/Inddata!$C$35))&lt;0,0,($D$30-C1303*(1/Inddata!$C$35))))</f>
        <v>0</v>
      </c>
      <c r="E1303" s="5">
        <v>0</v>
      </c>
      <c r="F1303" s="5">
        <f>IF(Inddata!$C$31*Inddata!$C$35+Inddata!$C$33&gt;'Beregninger scenarie 1'!C1303,0,F1302+$F$27)</f>
        <v>2.4266666666666619</v>
      </c>
      <c r="G1303" s="5">
        <f t="shared" si="39"/>
        <v>13.032666666666593</v>
      </c>
      <c r="H1303" s="5">
        <f>IF(D1303+E1303+F1303&gt;Inddata!$C$31,Inddata!$C$31,D1303+E1303+F1303)</f>
        <v>2.4266666666666619</v>
      </c>
      <c r="I1303" s="5">
        <f>Inddata!$C$34</f>
        <v>0</v>
      </c>
      <c r="J1303" s="5">
        <f>Inddata!$C$32+Inddata!$C$34</f>
        <v>4</v>
      </c>
      <c r="K1303" s="5"/>
    </row>
    <row r="1304" spans="1:11" x14ac:dyDescent="0.25">
      <c r="A1304">
        <v>1275</v>
      </c>
      <c r="C1304" s="5">
        <f t="shared" si="40"/>
        <v>11.04133333333326</v>
      </c>
      <c r="D1304" s="5">
        <f>IF(Inddata!$C$35=0,0,IF(($D$30-C1304*(1/Inddata!$C$35))&lt;0,0,($D$30-C1304*(1/Inddata!$C$35))))</f>
        <v>0</v>
      </c>
      <c r="E1304" s="5">
        <v>0</v>
      </c>
      <c r="F1304" s="5">
        <f>IF(Inddata!$C$31*Inddata!$C$35+Inddata!$C$33&gt;'Beregninger scenarie 1'!C1304,0,F1303+$F$27)</f>
        <v>2.4335999999999953</v>
      </c>
      <c r="G1304" s="5">
        <f t="shared" si="39"/>
        <v>13.04133333333326</v>
      </c>
      <c r="H1304" s="5">
        <f>IF(D1304+E1304+F1304&gt;Inddata!$C$31,Inddata!$C$31,D1304+E1304+F1304)</f>
        <v>2.4335999999999953</v>
      </c>
      <c r="I1304" s="5">
        <f>Inddata!$C$34</f>
        <v>0</v>
      </c>
      <c r="J1304" s="5">
        <f>Inddata!$C$32+Inddata!$C$34</f>
        <v>4</v>
      </c>
      <c r="K1304" s="5"/>
    </row>
    <row r="1305" spans="1:11" x14ac:dyDescent="0.25">
      <c r="A1305">
        <v>1276</v>
      </c>
      <c r="C1305" s="5">
        <f t="shared" si="40"/>
        <v>11.049999999999926</v>
      </c>
      <c r="D1305" s="5">
        <f>IF(Inddata!$C$35=0,0,IF(($D$30-C1305*(1/Inddata!$C$35))&lt;0,0,($D$30-C1305*(1/Inddata!$C$35))))</f>
        <v>0</v>
      </c>
      <c r="E1305" s="5">
        <v>0</v>
      </c>
      <c r="F1305" s="5">
        <f>IF(Inddata!$C$31*Inddata!$C$35+Inddata!$C$33&gt;'Beregninger scenarie 1'!C1305,0,F1304+$F$27)</f>
        <v>2.4405333333333288</v>
      </c>
      <c r="G1305" s="5">
        <f t="shared" si="39"/>
        <v>13.049999999999926</v>
      </c>
      <c r="H1305" s="5">
        <f>IF(D1305+E1305+F1305&gt;Inddata!$C$31,Inddata!$C$31,D1305+E1305+F1305)</f>
        <v>2.4405333333333288</v>
      </c>
      <c r="I1305" s="5">
        <f>Inddata!$C$34</f>
        <v>0</v>
      </c>
      <c r="J1305" s="5">
        <f>Inddata!$C$32+Inddata!$C$34</f>
        <v>4</v>
      </c>
      <c r="K1305" s="5"/>
    </row>
    <row r="1306" spans="1:11" x14ac:dyDescent="0.25">
      <c r="A1306">
        <v>1277</v>
      </c>
      <c r="C1306" s="5">
        <f t="shared" si="40"/>
        <v>11.058666666666593</v>
      </c>
      <c r="D1306" s="5">
        <f>IF(Inddata!$C$35=0,0,IF(($D$30-C1306*(1/Inddata!$C$35))&lt;0,0,($D$30-C1306*(1/Inddata!$C$35))))</f>
        <v>0</v>
      </c>
      <c r="E1306" s="5">
        <v>0</v>
      </c>
      <c r="F1306" s="5">
        <f>IF(Inddata!$C$31*Inddata!$C$35+Inddata!$C$33&gt;'Beregninger scenarie 1'!C1306,0,F1305+$F$27)</f>
        <v>2.4474666666666622</v>
      </c>
      <c r="G1306" s="5">
        <f t="shared" si="39"/>
        <v>13.058666666666593</v>
      </c>
      <c r="H1306" s="5">
        <f>IF(D1306+E1306+F1306&gt;Inddata!$C$31,Inddata!$C$31,D1306+E1306+F1306)</f>
        <v>2.4474666666666622</v>
      </c>
      <c r="I1306" s="5">
        <f>Inddata!$C$34</f>
        <v>0</v>
      </c>
      <c r="J1306" s="5">
        <f>Inddata!$C$32+Inddata!$C$34</f>
        <v>4</v>
      </c>
      <c r="K1306" s="5"/>
    </row>
    <row r="1307" spans="1:11" x14ac:dyDescent="0.25">
      <c r="A1307">
        <v>1278</v>
      </c>
      <c r="C1307" s="5">
        <f t="shared" si="40"/>
        <v>11.067333333333259</v>
      </c>
      <c r="D1307" s="5">
        <f>IF(Inddata!$C$35=0,0,IF(($D$30-C1307*(1/Inddata!$C$35))&lt;0,0,($D$30-C1307*(1/Inddata!$C$35))))</f>
        <v>0</v>
      </c>
      <c r="E1307" s="5">
        <v>0</v>
      </c>
      <c r="F1307" s="5">
        <f>IF(Inddata!$C$31*Inddata!$C$35+Inddata!$C$33&gt;'Beregninger scenarie 1'!C1307,0,F1306+$F$27)</f>
        <v>2.4543999999999957</v>
      </c>
      <c r="G1307" s="5">
        <f t="shared" si="39"/>
        <v>13.067333333333259</v>
      </c>
      <c r="H1307" s="5">
        <f>IF(D1307+E1307+F1307&gt;Inddata!$C$31,Inddata!$C$31,D1307+E1307+F1307)</f>
        <v>2.4543999999999957</v>
      </c>
      <c r="I1307" s="5">
        <f>Inddata!$C$34</f>
        <v>0</v>
      </c>
      <c r="J1307" s="5">
        <f>Inddata!$C$32+Inddata!$C$34</f>
        <v>4</v>
      </c>
      <c r="K1307" s="5"/>
    </row>
    <row r="1308" spans="1:11" x14ac:dyDescent="0.25">
      <c r="A1308">
        <v>1279</v>
      </c>
      <c r="C1308" s="5">
        <f t="shared" si="40"/>
        <v>11.075999999999926</v>
      </c>
      <c r="D1308" s="5">
        <f>IF(Inddata!$C$35=0,0,IF(($D$30-C1308*(1/Inddata!$C$35))&lt;0,0,($D$30-C1308*(1/Inddata!$C$35))))</f>
        <v>0</v>
      </c>
      <c r="E1308" s="5">
        <v>0</v>
      </c>
      <c r="F1308" s="5">
        <f>IF(Inddata!$C$31*Inddata!$C$35+Inddata!$C$33&gt;'Beregninger scenarie 1'!C1308,0,F1307+$F$27)</f>
        <v>2.4613333333333292</v>
      </c>
      <c r="G1308" s="5">
        <f t="shared" si="39"/>
        <v>13.075999999999926</v>
      </c>
      <c r="H1308" s="5">
        <f>IF(D1308+E1308+F1308&gt;Inddata!$C$31,Inddata!$C$31,D1308+E1308+F1308)</f>
        <v>2.4613333333333292</v>
      </c>
      <c r="I1308" s="5">
        <f>Inddata!$C$34</f>
        <v>0</v>
      </c>
      <c r="J1308" s="5">
        <f>Inddata!$C$32+Inddata!$C$34</f>
        <v>4</v>
      </c>
      <c r="K1308" s="5"/>
    </row>
    <row r="1309" spans="1:11" x14ac:dyDescent="0.25">
      <c r="A1309">
        <v>1280</v>
      </c>
      <c r="C1309" s="5">
        <f t="shared" si="40"/>
        <v>11.084666666666593</v>
      </c>
      <c r="D1309" s="5">
        <f>IF(Inddata!$C$35=0,0,IF(($D$30-C1309*(1/Inddata!$C$35))&lt;0,0,($D$30-C1309*(1/Inddata!$C$35))))</f>
        <v>0</v>
      </c>
      <c r="E1309" s="5">
        <v>0</v>
      </c>
      <c r="F1309" s="5">
        <f>IF(Inddata!$C$31*Inddata!$C$35+Inddata!$C$33&gt;'Beregninger scenarie 1'!C1309,0,F1308+$F$27)</f>
        <v>2.4682666666666626</v>
      </c>
      <c r="G1309" s="5">
        <f t="shared" si="39"/>
        <v>13.084666666666593</v>
      </c>
      <c r="H1309" s="5">
        <f>IF(D1309+E1309+F1309&gt;Inddata!$C$31,Inddata!$C$31,D1309+E1309+F1309)</f>
        <v>2.4682666666666626</v>
      </c>
      <c r="I1309" s="5">
        <f>Inddata!$C$34</f>
        <v>0</v>
      </c>
      <c r="J1309" s="5">
        <f>Inddata!$C$32+Inddata!$C$34</f>
        <v>4</v>
      </c>
      <c r="K1309" s="5"/>
    </row>
    <row r="1310" spans="1:11" x14ac:dyDescent="0.25">
      <c r="A1310">
        <v>1281</v>
      </c>
      <c r="C1310" s="5">
        <f t="shared" si="40"/>
        <v>11.093333333333259</v>
      </c>
      <c r="D1310" s="5">
        <f>IF(Inddata!$C$35=0,0,IF(($D$30-C1310*(1/Inddata!$C$35))&lt;0,0,($D$30-C1310*(1/Inddata!$C$35))))</f>
        <v>0</v>
      </c>
      <c r="E1310" s="5">
        <v>0</v>
      </c>
      <c r="F1310" s="5">
        <f>IF(Inddata!$C$31*Inddata!$C$35+Inddata!$C$33&gt;'Beregninger scenarie 1'!C1310,0,F1309+$F$27)</f>
        <v>2.4751999999999961</v>
      </c>
      <c r="G1310" s="5">
        <f t="shared" si="39"/>
        <v>13.093333333333259</v>
      </c>
      <c r="H1310" s="5">
        <f>IF(D1310+E1310+F1310&gt;Inddata!$C$31,Inddata!$C$31,D1310+E1310+F1310)</f>
        <v>2.4751999999999961</v>
      </c>
      <c r="I1310" s="5">
        <f>Inddata!$C$34</f>
        <v>0</v>
      </c>
      <c r="J1310" s="5">
        <f>Inddata!$C$32+Inddata!$C$34</f>
        <v>4</v>
      </c>
      <c r="K1310" s="5"/>
    </row>
    <row r="1311" spans="1:11" x14ac:dyDescent="0.25">
      <c r="A1311">
        <v>1282</v>
      </c>
      <c r="C1311" s="5">
        <f t="shared" si="40"/>
        <v>11.101999999999926</v>
      </c>
      <c r="D1311" s="5">
        <f>IF(Inddata!$C$35=0,0,IF(($D$30-C1311*(1/Inddata!$C$35))&lt;0,0,($D$30-C1311*(1/Inddata!$C$35))))</f>
        <v>0</v>
      </c>
      <c r="E1311" s="5">
        <v>0</v>
      </c>
      <c r="F1311" s="5">
        <f>IF(Inddata!$C$31*Inddata!$C$35+Inddata!$C$33&gt;'Beregninger scenarie 1'!C1311,0,F1310+$F$27)</f>
        <v>2.4821333333333295</v>
      </c>
      <c r="G1311" s="5">
        <f t="shared" si="39"/>
        <v>13.101999999999926</v>
      </c>
      <c r="H1311" s="5">
        <f>IF(D1311+E1311+F1311&gt;Inddata!$C$31,Inddata!$C$31,D1311+E1311+F1311)</f>
        <v>2.4821333333333295</v>
      </c>
      <c r="I1311" s="5">
        <f>Inddata!$C$34</f>
        <v>0</v>
      </c>
      <c r="J1311" s="5">
        <f>Inddata!$C$32+Inddata!$C$34</f>
        <v>4</v>
      </c>
      <c r="K1311" s="5"/>
    </row>
    <row r="1312" spans="1:11" x14ac:dyDescent="0.25">
      <c r="A1312">
        <v>1283</v>
      </c>
      <c r="C1312" s="5">
        <f t="shared" si="40"/>
        <v>11.110666666666592</v>
      </c>
      <c r="D1312" s="5">
        <f>IF(Inddata!$C$35=0,0,IF(($D$30-C1312*(1/Inddata!$C$35))&lt;0,0,($D$30-C1312*(1/Inddata!$C$35))))</f>
        <v>0</v>
      </c>
      <c r="E1312" s="5">
        <v>0</v>
      </c>
      <c r="F1312" s="5">
        <f>IF(Inddata!$C$31*Inddata!$C$35+Inddata!$C$33&gt;'Beregninger scenarie 1'!C1312,0,F1311+$F$27)</f>
        <v>2.489066666666663</v>
      </c>
      <c r="G1312" s="5">
        <f t="shared" ref="G1312:G1375" si="41">C1312+2</f>
        <v>13.110666666666592</v>
      </c>
      <c r="H1312" s="5">
        <f>IF(D1312+E1312+F1312&gt;Inddata!$C$31,Inddata!$C$31,D1312+E1312+F1312)</f>
        <v>2.489066666666663</v>
      </c>
      <c r="I1312" s="5">
        <f>Inddata!$C$34</f>
        <v>0</v>
      </c>
      <c r="J1312" s="5">
        <f>Inddata!$C$32+Inddata!$C$34</f>
        <v>4</v>
      </c>
      <c r="K1312" s="5"/>
    </row>
    <row r="1313" spans="1:11" x14ac:dyDescent="0.25">
      <c r="A1313">
        <v>1284</v>
      </c>
      <c r="C1313" s="5">
        <f t="shared" si="40"/>
        <v>11.119333333333259</v>
      </c>
      <c r="D1313" s="5">
        <f>IF(Inddata!$C$35=0,0,IF(($D$30-C1313*(1/Inddata!$C$35))&lt;0,0,($D$30-C1313*(1/Inddata!$C$35))))</f>
        <v>0</v>
      </c>
      <c r="E1313" s="5">
        <v>0</v>
      </c>
      <c r="F1313" s="5">
        <f>IF(Inddata!$C$31*Inddata!$C$35+Inddata!$C$33&gt;'Beregninger scenarie 1'!C1313,0,F1312+$F$27)</f>
        <v>2.4959999999999964</v>
      </c>
      <c r="G1313" s="5">
        <f t="shared" si="41"/>
        <v>13.119333333333259</v>
      </c>
      <c r="H1313" s="5">
        <f>IF(D1313+E1313+F1313&gt;Inddata!$C$31,Inddata!$C$31,D1313+E1313+F1313)</f>
        <v>2.4959999999999964</v>
      </c>
      <c r="I1313" s="5">
        <f>Inddata!$C$34</f>
        <v>0</v>
      </c>
      <c r="J1313" s="5">
        <f>Inddata!$C$32+Inddata!$C$34</f>
        <v>4</v>
      </c>
      <c r="K1313" s="5"/>
    </row>
    <row r="1314" spans="1:11" x14ac:dyDescent="0.25">
      <c r="A1314">
        <v>1285</v>
      </c>
      <c r="C1314" s="5">
        <f t="shared" si="40"/>
        <v>11.127999999999926</v>
      </c>
      <c r="D1314" s="5">
        <f>IF(Inddata!$C$35=0,0,IF(($D$30-C1314*(1/Inddata!$C$35))&lt;0,0,($D$30-C1314*(1/Inddata!$C$35))))</f>
        <v>0</v>
      </c>
      <c r="E1314" s="5">
        <v>0</v>
      </c>
      <c r="F1314" s="5">
        <f>IF(Inddata!$C$31*Inddata!$C$35+Inddata!$C$33&gt;'Beregninger scenarie 1'!C1314,0,F1313+$F$27)</f>
        <v>2.5029333333333299</v>
      </c>
      <c r="G1314" s="5">
        <f t="shared" si="41"/>
        <v>13.127999999999926</v>
      </c>
      <c r="H1314" s="5">
        <f>IF(D1314+E1314+F1314&gt;Inddata!$C$31,Inddata!$C$31,D1314+E1314+F1314)</f>
        <v>2.5029333333333299</v>
      </c>
      <c r="I1314" s="5">
        <f>Inddata!$C$34</f>
        <v>0</v>
      </c>
      <c r="J1314" s="5">
        <f>Inddata!$C$32+Inddata!$C$34</f>
        <v>4</v>
      </c>
      <c r="K1314" s="5"/>
    </row>
    <row r="1315" spans="1:11" x14ac:dyDescent="0.25">
      <c r="A1315">
        <v>1286</v>
      </c>
      <c r="C1315" s="5">
        <f t="shared" si="40"/>
        <v>11.136666666666592</v>
      </c>
      <c r="D1315" s="5">
        <f>IF(Inddata!$C$35=0,0,IF(($D$30-C1315*(1/Inddata!$C$35))&lt;0,0,($D$30-C1315*(1/Inddata!$C$35))))</f>
        <v>0</v>
      </c>
      <c r="E1315" s="5">
        <v>0</v>
      </c>
      <c r="F1315" s="5">
        <f>IF(Inddata!$C$31*Inddata!$C$35+Inddata!$C$33&gt;'Beregninger scenarie 1'!C1315,0,F1314+$F$27)</f>
        <v>2.5098666666666634</v>
      </c>
      <c r="G1315" s="5">
        <f t="shared" si="41"/>
        <v>13.136666666666592</v>
      </c>
      <c r="H1315" s="5">
        <f>IF(D1315+E1315+F1315&gt;Inddata!$C$31,Inddata!$C$31,D1315+E1315+F1315)</f>
        <v>2.5098666666666634</v>
      </c>
      <c r="I1315" s="5">
        <f>Inddata!$C$34</f>
        <v>0</v>
      </c>
      <c r="J1315" s="5">
        <f>Inddata!$C$32+Inddata!$C$34</f>
        <v>4</v>
      </c>
      <c r="K1315" s="5"/>
    </row>
    <row r="1316" spans="1:11" x14ac:dyDescent="0.25">
      <c r="A1316">
        <v>1287</v>
      </c>
      <c r="C1316" s="5">
        <f t="shared" si="40"/>
        <v>11.145333333333259</v>
      </c>
      <c r="D1316" s="5">
        <f>IF(Inddata!$C$35=0,0,IF(($D$30-C1316*(1/Inddata!$C$35))&lt;0,0,($D$30-C1316*(1/Inddata!$C$35))))</f>
        <v>0</v>
      </c>
      <c r="E1316" s="5">
        <v>0</v>
      </c>
      <c r="F1316" s="5">
        <f>IF(Inddata!$C$31*Inddata!$C$35+Inddata!$C$33&gt;'Beregninger scenarie 1'!C1316,0,F1315+$F$27)</f>
        <v>2.5167999999999968</v>
      </c>
      <c r="G1316" s="5">
        <f t="shared" si="41"/>
        <v>13.145333333333259</v>
      </c>
      <c r="H1316" s="5">
        <f>IF(D1316+E1316+F1316&gt;Inddata!$C$31,Inddata!$C$31,D1316+E1316+F1316)</f>
        <v>2.5167999999999968</v>
      </c>
      <c r="I1316" s="5">
        <f>Inddata!$C$34</f>
        <v>0</v>
      </c>
      <c r="J1316" s="5">
        <f>Inddata!$C$32+Inddata!$C$34</f>
        <v>4</v>
      </c>
      <c r="K1316" s="5"/>
    </row>
    <row r="1317" spans="1:11" x14ac:dyDescent="0.25">
      <c r="A1317">
        <v>1288</v>
      </c>
      <c r="C1317" s="5">
        <f t="shared" si="40"/>
        <v>11.153999999999925</v>
      </c>
      <c r="D1317" s="5">
        <f>IF(Inddata!$C$35=0,0,IF(($D$30-C1317*(1/Inddata!$C$35))&lt;0,0,($D$30-C1317*(1/Inddata!$C$35))))</f>
        <v>0</v>
      </c>
      <c r="E1317" s="5">
        <v>0</v>
      </c>
      <c r="F1317" s="5">
        <f>IF(Inddata!$C$31*Inddata!$C$35+Inddata!$C$33&gt;'Beregninger scenarie 1'!C1317,0,F1316+$F$27)</f>
        <v>2.5237333333333303</v>
      </c>
      <c r="G1317" s="5">
        <f t="shared" si="41"/>
        <v>13.153999999999925</v>
      </c>
      <c r="H1317" s="5">
        <f>IF(D1317+E1317+F1317&gt;Inddata!$C$31,Inddata!$C$31,D1317+E1317+F1317)</f>
        <v>2.5237333333333303</v>
      </c>
      <c r="I1317" s="5">
        <f>Inddata!$C$34</f>
        <v>0</v>
      </c>
      <c r="J1317" s="5">
        <f>Inddata!$C$32+Inddata!$C$34</f>
        <v>4</v>
      </c>
      <c r="K1317" s="5"/>
    </row>
    <row r="1318" spans="1:11" x14ac:dyDescent="0.25">
      <c r="A1318">
        <v>1289</v>
      </c>
      <c r="C1318" s="5">
        <f t="shared" si="40"/>
        <v>11.162666666666592</v>
      </c>
      <c r="D1318" s="5">
        <f>IF(Inddata!$C$35=0,0,IF(($D$30-C1318*(1/Inddata!$C$35))&lt;0,0,($D$30-C1318*(1/Inddata!$C$35))))</f>
        <v>0</v>
      </c>
      <c r="E1318" s="5">
        <v>0</v>
      </c>
      <c r="F1318" s="5">
        <f>IF(Inddata!$C$31*Inddata!$C$35+Inddata!$C$33&gt;'Beregninger scenarie 1'!C1318,0,F1317+$F$27)</f>
        <v>2.5306666666666637</v>
      </c>
      <c r="G1318" s="5">
        <f t="shared" si="41"/>
        <v>13.162666666666592</v>
      </c>
      <c r="H1318" s="5">
        <f>IF(D1318+E1318+F1318&gt;Inddata!$C$31,Inddata!$C$31,D1318+E1318+F1318)</f>
        <v>2.5306666666666637</v>
      </c>
      <c r="I1318" s="5">
        <f>Inddata!$C$34</f>
        <v>0</v>
      </c>
      <c r="J1318" s="5">
        <f>Inddata!$C$32+Inddata!$C$34</f>
        <v>4</v>
      </c>
      <c r="K1318" s="5"/>
    </row>
    <row r="1319" spans="1:11" x14ac:dyDescent="0.25">
      <c r="A1319">
        <v>1290</v>
      </c>
      <c r="C1319" s="5">
        <f t="shared" si="40"/>
        <v>11.171333333333259</v>
      </c>
      <c r="D1319" s="5">
        <f>IF(Inddata!$C$35=0,0,IF(($D$30-C1319*(1/Inddata!$C$35))&lt;0,0,($D$30-C1319*(1/Inddata!$C$35))))</f>
        <v>0</v>
      </c>
      <c r="E1319" s="5">
        <v>0</v>
      </c>
      <c r="F1319" s="5">
        <f>IF(Inddata!$C$31*Inddata!$C$35+Inddata!$C$33&gt;'Beregninger scenarie 1'!C1319,0,F1318+$F$27)</f>
        <v>2.5375999999999972</v>
      </c>
      <c r="G1319" s="5">
        <f t="shared" si="41"/>
        <v>13.171333333333259</v>
      </c>
      <c r="H1319" s="5">
        <f>IF(D1319+E1319+F1319&gt;Inddata!$C$31,Inddata!$C$31,D1319+E1319+F1319)</f>
        <v>2.5375999999999972</v>
      </c>
      <c r="I1319" s="5">
        <f>Inddata!$C$34</f>
        <v>0</v>
      </c>
      <c r="J1319" s="5">
        <f>Inddata!$C$32+Inddata!$C$34</f>
        <v>4</v>
      </c>
      <c r="K1319" s="5"/>
    </row>
    <row r="1320" spans="1:11" x14ac:dyDescent="0.25">
      <c r="A1320">
        <v>1291</v>
      </c>
      <c r="C1320" s="5">
        <f t="shared" si="40"/>
        <v>11.179999999999925</v>
      </c>
      <c r="D1320" s="5">
        <f>IF(Inddata!$C$35=0,0,IF(($D$30-C1320*(1/Inddata!$C$35))&lt;0,0,($D$30-C1320*(1/Inddata!$C$35))))</f>
        <v>0</v>
      </c>
      <c r="E1320" s="5">
        <v>0</v>
      </c>
      <c r="F1320" s="5">
        <f>IF(Inddata!$C$31*Inddata!$C$35+Inddata!$C$33&gt;'Beregninger scenarie 1'!C1320,0,F1319+$F$27)</f>
        <v>2.5445333333333306</v>
      </c>
      <c r="G1320" s="5">
        <f t="shared" si="41"/>
        <v>13.179999999999925</v>
      </c>
      <c r="H1320" s="5">
        <f>IF(D1320+E1320+F1320&gt;Inddata!$C$31,Inddata!$C$31,D1320+E1320+F1320)</f>
        <v>2.5445333333333306</v>
      </c>
      <c r="I1320" s="5">
        <f>Inddata!$C$34</f>
        <v>0</v>
      </c>
      <c r="J1320" s="5">
        <f>Inddata!$C$32+Inddata!$C$34</f>
        <v>4</v>
      </c>
      <c r="K1320" s="5"/>
    </row>
    <row r="1321" spans="1:11" x14ac:dyDescent="0.25">
      <c r="A1321">
        <v>1292</v>
      </c>
      <c r="C1321" s="5">
        <f t="shared" si="40"/>
        <v>11.188666666666592</v>
      </c>
      <c r="D1321" s="5">
        <f>IF(Inddata!$C$35=0,0,IF(($D$30-C1321*(1/Inddata!$C$35))&lt;0,0,($D$30-C1321*(1/Inddata!$C$35))))</f>
        <v>0</v>
      </c>
      <c r="E1321" s="5">
        <v>0</v>
      </c>
      <c r="F1321" s="5">
        <f>IF(Inddata!$C$31*Inddata!$C$35+Inddata!$C$33&gt;'Beregninger scenarie 1'!C1321,0,F1320+$F$27)</f>
        <v>2.5514666666666641</v>
      </c>
      <c r="G1321" s="5">
        <f t="shared" si="41"/>
        <v>13.188666666666592</v>
      </c>
      <c r="H1321" s="5">
        <f>IF(D1321+E1321+F1321&gt;Inddata!$C$31,Inddata!$C$31,D1321+E1321+F1321)</f>
        <v>2.5514666666666641</v>
      </c>
      <c r="I1321" s="5">
        <f>Inddata!$C$34</f>
        <v>0</v>
      </c>
      <c r="J1321" s="5">
        <f>Inddata!$C$32+Inddata!$C$34</f>
        <v>4</v>
      </c>
      <c r="K1321" s="5"/>
    </row>
    <row r="1322" spans="1:11" x14ac:dyDescent="0.25">
      <c r="A1322">
        <v>1293</v>
      </c>
      <c r="C1322" s="5">
        <f t="shared" si="40"/>
        <v>11.197333333333258</v>
      </c>
      <c r="D1322" s="5">
        <f>IF(Inddata!$C$35=0,0,IF(($D$30-C1322*(1/Inddata!$C$35))&lt;0,0,($D$30-C1322*(1/Inddata!$C$35))))</f>
        <v>0</v>
      </c>
      <c r="E1322" s="5">
        <v>0</v>
      </c>
      <c r="F1322" s="5">
        <f>IF(Inddata!$C$31*Inddata!$C$35+Inddata!$C$33&gt;'Beregninger scenarie 1'!C1322,0,F1321+$F$27)</f>
        <v>2.5583999999999976</v>
      </c>
      <c r="G1322" s="5">
        <f t="shared" si="41"/>
        <v>13.197333333333258</v>
      </c>
      <c r="H1322" s="5">
        <f>IF(D1322+E1322+F1322&gt;Inddata!$C$31,Inddata!$C$31,D1322+E1322+F1322)</f>
        <v>2.5583999999999976</v>
      </c>
      <c r="I1322" s="5">
        <f>Inddata!$C$34</f>
        <v>0</v>
      </c>
      <c r="J1322" s="5">
        <f>Inddata!$C$32+Inddata!$C$34</f>
        <v>4</v>
      </c>
      <c r="K1322" s="5"/>
    </row>
    <row r="1323" spans="1:11" x14ac:dyDescent="0.25">
      <c r="A1323">
        <v>1294</v>
      </c>
      <c r="C1323" s="5">
        <f t="shared" si="40"/>
        <v>11.205999999999925</v>
      </c>
      <c r="D1323" s="5">
        <f>IF(Inddata!$C$35=0,0,IF(($D$30-C1323*(1/Inddata!$C$35))&lt;0,0,($D$30-C1323*(1/Inddata!$C$35))))</f>
        <v>0</v>
      </c>
      <c r="E1323" s="5">
        <v>0</v>
      </c>
      <c r="F1323" s="5">
        <f>IF(Inddata!$C$31*Inddata!$C$35+Inddata!$C$33&gt;'Beregninger scenarie 1'!C1323,0,F1322+$F$27)</f>
        <v>2.565333333333331</v>
      </c>
      <c r="G1323" s="5">
        <f t="shared" si="41"/>
        <v>13.205999999999925</v>
      </c>
      <c r="H1323" s="5">
        <f>IF(D1323+E1323+F1323&gt;Inddata!$C$31,Inddata!$C$31,D1323+E1323+F1323)</f>
        <v>2.565333333333331</v>
      </c>
      <c r="I1323" s="5">
        <f>Inddata!$C$34</f>
        <v>0</v>
      </c>
      <c r="J1323" s="5">
        <f>Inddata!$C$32+Inddata!$C$34</f>
        <v>4</v>
      </c>
      <c r="K1323" s="5"/>
    </row>
    <row r="1324" spans="1:11" x14ac:dyDescent="0.25">
      <c r="A1324">
        <v>1295</v>
      </c>
      <c r="C1324" s="5">
        <f t="shared" si="40"/>
        <v>11.214666666666592</v>
      </c>
      <c r="D1324" s="5">
        <f>IF(Inddata!$C$35=0,0,IF(($D$30-C1324*(1/Inddata!$C$35))&lt;0,0,($D$30-C1324*(1/Inddata!$C$35))))</f>
        <v>0</v>
      </c>
      <c r="E1324" s="5">
        <v>0</v>
      </c>
      <c r="F1324" s="5">
        <f>IF(Inddata!$C$31*Inddata!$C$35+Inddata!$C$33&gt;'Beregninger scenarie 1'!C1324,0,F1323+$F$27)</f>
        <v>2.5722666666666645</v>
      </c>
      <c r="G1324" s="5">
        <f t="shared" si="41"/>
        <v>13.214666666666592</v>
      </c>
      <c r="H1324" s="5">
        <f>IF(D1324+E1324+F1324&gt;Inddata!$C$31,Inddata!$C$31,D1324+E1324+F1324)</f>
        <v>2.5722666666666645</v>
      </c>
      <c r="I1324" s="5">
        <f>Inddata!$C$34</f>
        <v>0</v>
      </c>
      <c r="J1324" s="5">
        <f>Inddata!$C$32+Inddata!$C$34</f>
        <v>4</v>
      </c>
      <c r="K1324" s="5"/>
    </row>
    <row r="1325" spans="1:11" x14ac:dyDescent="0.25">
      <c r="A1325">
        <v>1296</v>
      </c>
      <c r="C1325" s="5">
        <f t="shared" si="40"/>
        <v>11.223333333333258</v>
      </c>
      <c r="D1325" s="5">
        <f>IF(Inddata!$C$35=0,0,IF(($D$30-C1325*(1/Inddata!$C$35))&lt;0,0,($D$30-C1325*(1/Inddata!$C$35))))</f>
        <v>0</v>
      </c>
      <c r="E1325" s="5">
        <v>0</v>
      </c>
      <c r="F1325" s="5">
        <f>IF(Inddata!$C$31*Inddata!$C$35+Inddata!$C$33&gt;'Beregninger scenarie 1'!C1325,0,F1324+$F$27)</f>
        <v>2.5791999999999979</v>
      </c>
      <c r="G1325" s="5">
        <f t="shared" si="41"/>
        <v>13.223333333333258</v>
      </c>
      <c r="H1325" s="5">
        <f>IF(D1325+E1325+F1325&gt;Inddata!$C$31,Inddata!$C$31,D1325+E1325+F1325)</f>
        <v>2.5791999999999979</v>
      </c>
      <c r="I1325" s="5">
        <f>Inddata!$C$34</f>
        <v>0</v>
      </c>
      <c r="J1325" s="5">
        <f>Inddata!$C$32+Inddata!$C$34</f>
        <v>4</v>
      </c>
      <c r="K1325" s="5"/>
    </row>
    <row r="1326" spans="1:11" x14ac:dyDescent="0.25">
      <c r="A1326">
        <v>1297</v>
      </c>
      <c r="C1326" s="5">
        <f t="shared" si="40"/>
        <v>11.231999999999925</v>
      </c>
      <c r="D1326" s="5">
        <f>IF(Inddata!$C$35=0,0,IF(($D$30-C1326*(1/Inddata!$C$35))&lt;0,0,($D$30-C1326*(1/Inddata!$C$35))))</f>
        <v>0</v>
      </c>
      <c r="E1326" s="5">
        <v>0</v>
      </c>
      <c r="F1326" s="5">
        <f>IF(Inddata!$C$31*Inddata!$C$35+Inddata!$C$33&gt;'Beregninger scenarie 1'!C1326,0,F1325+$F$27)</f>
        <v>2.5861333333333314</v>
      </c>
      <c r="G1326" s="5">
        <f t="shared" si="41"/>
        <v>13.231999999999925</v>
      </c>
      <c r="H1326" s="5">
        <f>IF(D1326+E1326+F1326&gt;Inddata!$C$31,Inddata!$C$31,D1326+E1326+F1326)</f>
        <v>2.5861333333333314</v>
      </c>
      <c r="I1326" s="5">
        <f>Inddata!$C$34</f>
        <v>0</v>
      </c>
      <c r="J1326" s="5">
        <f>Inddata!$C$32+Inddata!$C$34</f>
        <v>4</v>
      </c>
      <c r="K1326" s="5"/>
    </row>
    <row r="1327" spans="1:11" x14ac:dyDescent="0.25">
      <c r="A1327">
        <v>1298</v>
      </c>
      <c r="C1327" s="5">
        <f t="shared" si="40"/>
        <v>11.240666666666591</v>
      </c>
      <c r="D1327" s="5">
        <f>IF(Inddata!$C$35=0,0,IF(($D$30-C1327*(1/Inddata!$C$35))&lt;0,0,($D$30-C1327*(1/Inddata!$C$35))))</f>
        <v>0</v>
      </c>
      <c r="E1327" s="5">
        <v>0</v>
      </c>
      <c r="F1327" s="5">
        <f>IF(Inddata!$C$31*Inddata!$C$35+Inddata!$C$33&gt;'Beregninger scenarie 1'!C1327,0,F1326+$F$27)</f>
        <v>2.5930666666666649</v>
      </c>
      <c r="G1327" s="5">
        <f t="shared" si="41"/>
        <v>13.240666666666591</v>
      </c>
      <c r="H1327" s="5">
        <f>IF(D1327+E1327+F1327&gt;Inddata!$C$31,Inddata!$C$31,D1327+E1327+F1327)</f>
        <v>2.5930666666666649</v>
      </c>
      <c r="I1327" s="5">
        <f>Inddata!$C$34</f>
        <v>0</v>
      </c>
      <c r="J1327" s="5">
        <f>Inddata!$C$32+Inddata!$C$34</f>
        <v>4</v>
      </c>
      <c r="K1327" s="5"/>
    </row>
    <row r="1328" spans="1:11" x14ac:dyDescent="0.25">
      <c r="A1328">
        <v>1299</v>
      </c>
      <c r="C1328" s="5">
        <f t="shared" si="40"/>
        <v>11.249333333333258</v>
      </c>
      <c r="D1328" s="5">
        <f>IF(Inddata!$C$35=0,0,IF(($D$30-C1328*(1/Inddata!$C$35))&lt;0,0,($D$30-C1328*(1/Inddata!$C$35))))</f>
        <v>0</v>
      </c>
      <c r="E1328" s="5">
        <v>0</v>
      </c>
      <c r="F1328" s="5">
        <f>IF(Inddata!$C$31*Inddata!$C$35+Inddata!$C$33&gt;'Beregninger scenarie 1'!C1328,0,F1327+$F$27)</f>
        <v>2.5999999999999983</v>
      </c>
      <c r="G1328" s="5">
        <f t="shared" si="41"/>
        <v>13.249333333333258</v>
      </c>
      <c r="H1328" s="5">
        <f>IF(D1328+E1328+F1328&gt;Inddata!$C$31,Inddata!$C$31,D1328+E1328+F1328)</f>
        <v>2.5999999999999983</v>
      </c>
      <c r="I1328" s="5">
        <f>Inddata!$C$34</f>
        <v>0</v>
      </c>
      <c r="J1328" s="5">
        <f>Inddata!$C$32+Inddata!$C$34</f>
        <v>4</v>
      </c>
      <c r="K1328" s="5"/>
    </row>
    <row r="1329" spans="1:11" x14ac:dyDescent="0.25">
      <c r="A1329">
        <v>1300</v>
      </c>
      <c r="C1329" s="5">
        <f t="shared" si="40"/>
        <v>11.257999999999925</v>
      </c>
      <c r="D1329" s="5">
        <f>IF(Inddata!$C$35=0,0,IF(($D$30-C1329*(1/Inddata!$C$35))&lt;0,0,($D$30-C1329*(1/Inddata!$C$35))))</f>
        <v>0</v>
      </c>
      <c r="E1329" s="5">
        <v>0</v>
      </c>
      <c r="F1329" s="5">
        <f>IF(Inddata!$C$31*Inddata!$C$35+Inddata!$C$33&gt;'Beregninger scenarie 1'!C1329,0,F1328+$F$27)</f>
        <v>2.6069333333333318</v>
      </c>
      <c r="G1329" s="5">
        <f t="shared" si="41"/>
        <v>13.257999999999925</v>
      </c>
      <c r="H1329" s="5">
        <f>IF(D1329+E1329+F1329&gt;Inddata!$C$31,Inddata!$C$31,D1329+E1329+F1329)</f>
        <v>2.6069333333333318</v>
      </c>
      <c r="I1329" s="5">
        <f>Inddata!$C$34</f>
        <v>0</v>
      </c>
      <c r="J1329" s="5">
        <f>Inddata!$C$32+Inddata!$C$34</f>
        <v>4</v>
      </c>
      <c r="K1329" s="5"/>
    </row>
    <row r="1330" spans="1:11" x14ac:dyDescent="0.25">
      <c r="A1330">
        <v>1301</v>
      </c>
      <c r="C1330" s="5">
        <f t="shared" si="40"/>
        <v>11.266666666666591</v>
      </c>
      <c r="D1330" s="5">
        <f>IF(Inddata!$C$35=0,0,IF(($D$30-C1330*(1/Inddata!$C$35))&lt;0,0,($D$30-C1330*(1/Inddata!$C$35))))</f>
        <v>0</v>
      </c>
      <c r="E1330" s="5">
        <v>0</v>
      </c>
      <c r="F1330" s="5">
        <f>IF(Inddata!$C$31*Inddata!$C$35+Inddata!$C$33&gt;'Beregninger scenarie 1'!C1330,0,F1329+$F$27)</f>
        <v>2.6138666666666652</v>
      </c>
      <c r="G1330" s="5">
        <f t="shared" si="41"/>
        <v>13.266666666666591</v>
      </c>
      <c r="H1330" s="5">
        <f>IF(D1330+E1330+F1330&gt;Inddata!$C$31,Inddata!$C$31,D1330+E1330+F1330)</f>
        <v>2.6138666666666652</v>
      </c>
      <c r="I1330" s="5">
        <f>Inddata!$C$34</f>
        <v>0</v>
      </c>
      <c r="J1330" s="5">
        <f>Inddata!$C$32+Inddata!$C$34</f>
        <v>4</v>
      </c>
      <c r="K1330" s="5"/>
    </row>
    <row r="1331" spans="1:11" x14ac:dyDescent="0.25">
      <c r="A1331">
        <v>1302</v>
      </c>
      <c r="C1331" s="5">
        <f t="shared" si="40"/>
        <v>11.275333333333258</v>
      </c>
      <c r="D1331" s="5">
        <f>IF(Inddata!$C$35=0,0,IF(($D$30-C1331*(1/Inddata!$C$35))&lt;0,0,($D$30-C1331*(1/Inddata!$C$35))))</f>
        <v>0</v>
      </c>
      <c r="E1331" s="5">
        <v>0</v>
      </c>
      <c r="F1331" s="5">
        <f>IF(Inddata!$C$31*Inddata!$C$35+Inddata!$C$33&gt;'Beregninger scenarie 1'!C1331,0,F1330+$F$27)</f>
        <v>2.6207999999999987</v>
      </c>
      <c r="G1331" s="5">
        <f t="shared" si="41"/>
        <v>13.275333333333258</v>
      </c>
      <c r="H1331" s="5">
        <f>IF(D1331+E1331+F1331&gt;Inddata!$C$31,Inddata!$C$31,D1331+E1331+F1331)</f>
        <v>2.6207999999999987</v>
      </c>
      <c r="I1331" s="5">
        <f>Inddata!$C$34</f>
        <v>0</v>
      </c>
      <c r="J1331" s="5">
        <f>Inddata!$C$32+Inddata!$C$34</f>
        <v>4</v>
      </c>
      <c r="K1331" s="5"/>
    </row>
    <row r="1332" spans="1:11" x14ac:dyDescent="0.25">
      <c r="A1332">
        <v>1303</v>
      </c>
      <c r="C1332" s="5">
        <f t="shared" si="40"/>
        <v>11.283999999999924</v>
      </c>
      <c r="D1332" s="5">
        <f>IF(Inddata!$C$35=0,0,IF(($D$30-C1332*(1/Inddata!$C$35))&lt;0,0,($D$30-C1332*(1/Inddata!$C$35))))</f>
        <v>0</v>
      </c>
      <c r="E1332" s="5">
        <v>0</v>
      </c>
      <c r="F1332" s="5">
        <f>IF(Inddata!$C$31*Inddata!$C$35+Inddata!$C$33&gt;'Beregninger scenarie 1'!C1332,0,F1331+$F$27)</f>
        <v>2.6277333333333321</v>
      </c>
      <c r="G1332" s="5">
        <f t="shared" si="41"/>
        <v>13.283999999999924</v>
      </c>
      <c r="H1332" s="5">
        <f>IF(D1332+E1332+F1332&gt;Inddata!$C$31,Inddata!$C$31,D1332+E1332+F1332)</f>
        <v>2.6277333333333321</v>
      </c>
      <c r="I1332" s="5">
        <f>Inddata!$C$34</f>
        <v>0</v>
      </c>
      <c r="J1332" s="5">
        <f>Inddata!$C$32+Inddata!$C$34</f>
        <v>4</v>
      </c>
      <c r="K1332" s="5"/>
    </row>
    <row r="1333" spans="1:11" x14ac:dyDescent="0.25">
      <c r="A1333">
        <v>1304</v>
      </c>
      <c r="C1333" s="5">
        <f t="shared" ref="C1333:C1396" si="42">C1332+$C$27</f>
        <v>11.292666666666591</v>
      </c>
      <c r="D1333" s="5">
        <f>IF(Inddata!$C$35=0,0,IF(($D$30-C1333*(1/Inddata!$C$35))&lt;0,0,($D$30-C1333*(1/Inddata!$C$35))))</f>
        <v>0</v>
      </c>
      <c r="E1333" s="5">
        <v>0</v>
      </c>
      <c r="F1333" s="5">
        <f>IF(Inddata!$C$31*Inddata!$C$35+Inddata!$C$33&gt;'Beregninger scenarie 1'!C1333,0,F1332+$F$27)</f>
        <v>2.6346666666666656</v>
      </c>
      <c r="G1333" s="5">
        <f t="shared" si="41"/>
        <v>13.292666666666591</v>
      </c>
      <c r="H1333" s="5">
        <f>IF(D1333+E1333+F1333&gt;Inddata!$C$31,Inddata!$C$31,D1333+E1333+F1333)</f>
        <v>2.6346666666666656</v>
      </c>
      <c r="I1333" s="5">
        <f>Inddata!$C$34</f>
        <v>0</v>
      </c>
      <c r="J1333" s="5">
        <f>Inddata!$C$32+Inddata!$C$34</f>
        <v>4</v>
      </c>
      <c r="K1333" s="5"/>
    </row>
    <row r="1334" spans="1:11" x14ac:dyDescent="0.25">
      <c r="A1334">
        <v>1305</v>
      </c>
      <c r="C1334" s="5">
        <f t="shared" si="42"/>
        <v>11.301333333333258</v>
      </c>
      <c r="D1334" s="5">
        <f>IF(Inddata!$C$35=0,0,IF(($D$30-C1334*(1/Inddata!$C$35))&lt;0,0,($D$30-C1334*(1/Inddata!$C$35))))</f>
        <v>0</v>
      </c>
      <c r="E1334" s="5">
        <v>0</v>
      </c>
      <c r="F1334" s="5">
        <f>IF(Inddata!$C$31*Inddata!$C$35+Inddata!$C$33&gt;'Beregninger scenarie 1'!C1334,0,F1333+$F$27)</f>
        <v>2.6415999999999991</v>
      </c>
      <c r="G1334" s="5">
        <f t="shared" si="41"/>
        <v>13.301333333333258</v>
      </c>
      <c r="H1334" s="5">
        <f>IF(D1334+E1334+F1334&gt;Inddata!$C$31,Inddata!$C$31,D1334+E1334+F1334)</f>
        <v>2.6415999999999991</v>
      </c>
      <c r="I1334" s="5">
        <f>Inddata!$C$34</f>
        <v>0</v>
      </c>
      <c r="J1334" s="5">
        <f>Inddata!$C$32+Inddata!$C$34</f>
        <v>4</v>
      </c>
      <c r="K1334" s="5"/>
    </row>
    <row r="1335" spans="1:11" x14ac:dyDescent="0.25">
      <c r="A1335">
        <v>1306</v>
      </c>
      <c r="C1335" s="5">
        <f t="shared" si="42"/>
        <v>11.309999999999924</v>
      </c>
      <c r="D1335" s="5">
        <f>IF(Inddata!$C$35=0,0,IF(($D$30-C1335*(1/Inddata!$C$35))&lt;0,0,($D$30-C1335*(1/Inddata!$C$35))))</f>
        <v>0</v>
      </c>
      <c r="E1335" s="5">
        <v>0</v>
      </c>
      <c r="F1335" s="5">
        <f>IF(Inddata!$C$31*Inddata!$C$35+Inddata!$C$33&gt;'Beregninger scenarie 1'!C1335,0,F1334+$F$27)</f>
        <v>2.6485333333333325</v>
      </c>
      <c r="G1335" s="5">
        <f t="shared" si="41"/>
        <v>13.309999999999924</v>
      </c>
      <c r="H1335" s="5">
        <f>IF(D1335+E1335+F1335&gt;Inddata!$C$31,Inddata!$C$31,D1335+E1335+F1335)</f>
        <v>2.6485333333333325</v>
      </c>
      <c r="I1335" s="5">
        <f>Inddata!$C$34</f>
        <v>0</v>
      </c>
      <c r="J1335" s="5">
        <f>Inddata!$C$32+Inddata!$C$34</f>
        <v>4</v>
      </c>
      <c r="K1335" s="5"/>
    </row>
    <row r="1336" spans="1:11" x14ac:dyDescent="0.25">
      <c r="A1336">
        <v>1307</v>
      </c>
      <c r="C1336" s="5">
        <f t="shared" si="42"/>
        <v>11.318666666666591</v>
      </c>
      <c r="D1336" s="5">
        <f>IF(Inddata!$C$35=0,0,IF(($D$30-C1336*(1/Inddata!$C$35))&lt;0,0,($D$30-C1336*(1/Inddata!$C$35))))</f>
        <v>0</v>
      </c>
      <c r="E1336" s="5">
        <v>0</v>
      </c>
      <c r="F1336" s="5">
        <f>IF(Inddata!$C$31*Inddata!$C$35+Inddata!$C$33&gt;'Beregninger scenarie 1'!C1336,0,F1335+$F$27)</f>
        <v>2.655466666666666</v>
      </c>
      <c r="G1336" s="5">
        <f t="shared" si="41"/>
        <v>13.318666666666591</v>
      </c>
      <c r="H1336" s="5">
        <f>IF(D1336+E1336+F1336&gt;Inddata!$C$31,Inddata!$C$31,D1336+E1336+F1336)</f>
        <v>2.655466666666666</v>
      </c>
      <c r="I1336" s="5">
        <f>Inddata!$C$34</f>
        <v>0</v>
      </c>
      <c r="J1336" s="5">
        <f>Inddata!$C$32+Inddata!$C$34</f>
        <v>4</v>
      </c>
      <c r="K1336" s="5"/>
    </row>
    <row r="1337" spans="1:11" x14ac:dyDescent="0.25">
      <c r="A1337">
        <v>1308</v>
      </c>
      <c r="C1337" s="5">
        <f t="shared" si="42"/>
        <v>11.327333333333257</v>
      </c>
      <c r="D1337" s="5">
        <f>IF(Inddata!$C$35=0,0,IF(($D$30-C1337*(1/Inddata!$C$35))&lt;0,0,($D$30-C1337*(1/Inddata!$C$35))))</f>
        <v>0</v>
      </c>
      <c r="E1337" s="5">
        <v>0</v>
      </c>
      <c r="F1337" s="5">
        <f>IF(Inddata!$C$31*Inddata!$C$35+Inddata!$C$33&gt;'Beregninger scenarie 1'!C1337,0,F1336+$F$27)</f>
        <v>2.6623999999999994</v>
      </c>
      <c r="G1337" s="5">
        <f t="shared" si="41"/>
        <v>13.327333333333257</v>
      </c>
      <c r="H1337" s="5">
        <f>IF(D1337+E1337+F1337&gt;Inddata!$C$31,Inddata!$C$31,D1337+E1337+F1337)</f>
        <v>2.6623999999999994</v>
      </c>
      <c r="I1337" s="5">
        <f>Inddata!$C$34</f>
        <v>0</v>
      </c>
      <c r="J1337" s="5">
        <f>Inddata!$C$32+Inddata!$C$34</f>
        <v>4</v>
      </c>
      <c r="K1337" s="5"/>
    </row>
    <row r="1338" spans="1:11" x14ac:dyDescent="0.25">
      <c r="A1338">
        <v>1309</v>
      </c>
      <c r="C1338" s="5">
        <f t="shared" si="42"/>
        <v>11.335999999999924</v>
      </c>
      <c r="D1338" s="5">
        <f>IF(Inddata!$C$35=0,0,IF(($D$30-C1338*(1/Inddata!$C$35))&lt;0,0,($D$30-C1338*(1/Inddata!$C$35))))</f>
        <v>0</v>
      </c>
      <c r="E1338" s="5">
        <v>0</v>
      </c>
      <c r="F1338" s="5">
        <f>IF(Inddata!$C$31*Inddata!$C$35+Inddata!$C$33&gt;'Beregninger scenarie 1'!C1338,0,F1337+$F$27)</f>
        <v>2.6693333333333329</v>
      </c>
      <c r="G1338" s="5">
        <f t="shared" si="41"/>
        <v>13.335999999999924</v>
      </c>
      <c r="H1338" s="5">
        <f>IF(D1338+E1338+F1338&gt;Inddata!$C$31,Inddata!$C$31,D1338+E1338+F1338)</f>
        <v>2.6693333333333329</v>
      </c>
      <c r="I1338" s="5">
        <f>Inddata!$C$34</f>
        <v>0</v>
      </c>
      <c r="J1338" s="5">
        <f>Inddata!$C$32+Inddata!$C$34</f>
        <v>4</v>
      </c>
      <c r="K1338" s="5"/>
    </row>
    <row r="1339" spans="1:11" x14ac:dyDescent="0.25">
      <c r="A1339">
        <v>1310</v>
      </c>
      <c r="C1339" s="5">
        <f t="shared" si="42"/>
        <v>11.344666666666591</v>
      </c>
      <c r="D1339" s="5">
        <f>IF(Inddata!$C$35=0,0,IF(($D$30-C1339*(1/Inddata!$C$35))&lt;0,0,($D$30-C1339*(1/Inddata!$C$35))))</f>
        <v>0</v>
      </c>
      <c r="E1339" s="5">
        <v>0</v>
      </c>
      <c r="F1339" s="5">
        <f>IF(Inddata!$C$31*Inddata!$C$35+Inddata!$C$33&gt;'Beregninger scenarie 1'!C1339,0,F1338+$F$27)</f>
        <v>2.6762666666666663</v>
      </c>
      <c r="G1339" s="5">
        <f t="shared" si="41"/>
        <v>13.344666666666591</v>
      </c>
      <c r="H1339" s="5">
        <f>IF(D1339+E1339+F1339&gt;Inddata!$C$31,Inddata!$C$31,D1339+E1339+F1339)</f>
        <v>2.6762666666666663</v>
      </c>
      <c r="I1339" s="5">
        <f>Inddata!$C$34</f>
        <v>0</v>
      </c>
      <c r="J1339" s="5">
        <f>Inddata!$C$32+Inddata!$C$34</f>
        <v>4</v>
      </c>
      <c r="K1339" s="5"/>
    </row>
    <row r="1340" spans="1:11" x14ac:dyDescent="0.25">
      <c r="A1340">
        <v>1311</v>
      </c>
      <c r="C1340" s="5">
        <f t="shared" si="42"/>
        <v>11.353333333333257</v>
      </c>
      <c r="D1340" s="5">
        <f>IF(Inddata!$C$35=0,0,IF(($D$30-C1340*(1/Inddata!$C$35))&lt;0,0,($D$30-C1340*(1/Inddata!$C$35))))</f>
        <v>0</v>
      </c>
      <c r="E1340" s="5">
        <v>0</v>
      </c>
      <c r="F1340" s="5">
        <f>IF(Inddata!$C$31*Inddata!$C$35+Inddata!$C$33&gt;'Beregninger scenarie 1'!C1340,0,F1339+$F$27)</f>
        <v>2.6831999999999998</v>
      </c>
      <c r="G1340" s="5">
        <f t="shared" si="41"/>
        <v>13.353333333333257</v>
      </c>
      <c r="H1340" s="5">
        <f>IF(D1340+E1340+F1340&gt;Inddata!$C$31,Inddata!$C$31,D1340+E1340+F1340)</f>
        <v>2.6831999999999998</v>
      </c>
      <c r="I1340" s="5">
        <f>Inddata!$C$34</f>
        <v>0</v>
      </c>
      <c r="J1340" s="5">
        <f>Inddata!$C$32+Inddata!$C$34</f>
        <v>4</v>
      </c>
      <c r="K1340" s="5"/>
    </row>
    <row r="1341" spans="1:11" x14ac:dyDescent="0.25">
      <c r="A1341">
        <v>1312</v>
      </c>
      <c r="C1341" s="5">
        <f t="shared" si="42"/>
        <v>11.361999999999924</v>
      </c>
      <c r="D1341" s="5">
        <f>IF(Inddata!$C$35=0,0,IF(($D$30-C1341*(1/Inddata!$C$35))&lt;0,0,($D$30-C1341*(1/Inddata!$C$35))))</f>
        <v>0</v>
      </c>
      <c r="E1341" s="5">
        <v>0</v>
      </c>
      <c r="F1341" s="5">
        <f>IF(Inddata!$C$31*Inddata!$C$35+Inddata!$C$33&gt;'Beregninger scenarie 1'!C1341,0,F1340+$F$27)</f>
        <v>2.6901333333333333</v>
      </c>
      <c r="G1341" s="5">
        <f t="shared" si="41"/>
        <v>13.361999999999924</v>
      </c>
      <c r="H1341" s="5">
        <f>IF(D1341+E1341+F1341&gt;Inddata!$C$31,Inddata!$C$31,D1341+E1341+F1341)</f>
        <v>2.6901333333333333</v>
      </c>
      <c r="I1341" s="5">
        <f>Inddata!$C$34</f>
        <v>0</v>
      </c>
      <c r="J1341" s="5">
        <f>Inddata!$C$32+Inddata!$C$34</f>
        <v>4</v>
      </c>
      <c r="K1341" s="5"/>
    </row>
    <row r="1342" spans="1:11" x14ac:dyDescent="0.25">
      <c r="A1342">
        <v>1313</v>
      </c>
      <c r="C1342" s="5">
        <f t="shared" si="42"/>
        <v>11.37066666666659</v>
      </c>
      <c r="D1342" s="5">
        <f>IF(Inddata!$C$35=0,0,IF(($D$30-C1342*(1/Inddata!$C$35))&lt;0,0,($D$30-C1342*(1/Inddata!$C$35))))</f>
        <v>0</v>
      </c>
      <c r="E1342" s="5">
        <v>0</v>
      </c>
      <c r="F1342" s="5">
        <f>IF(Inddata!$C$31*Inddata!$C$35+Inddata!$C$33&gt;'Beregninger scenarie 1'!C1342,0,F1341+$F$27)</f>
        <v>2.6970666666666667</v>
      </c>
      <c r="G1342" s="5">
        <f t="shared" si="41"/>
        <v>13.37066666666659</v>
      </c>
      <c r="H1342" s="5">
        <f>IF(D1342+E1342+F1342&gt;Inddata!$C$31,Inddata!$C$31,D1342+E1342+F1342)</f>
        <v>2.6970666666666667</v>
      </c>
      <c r="I1342" s="5">
        <f>Inddata!$C$34</f>
        <v>0</v>
      </c>
      <c r="J1342" s="5">
        <f>Inddata!$C$32+Inddata!$C$34</f>
        <v>4</v>
      </c>
      <c r="K1342" s="5"/>
    </row>
    <row r="1343" spans="1:11" x14ac:dyDescent="0.25">
      <c r="A1343">
        <v>1314</v>
      </c>
      <c r="C1343" s="5">
        <f t="shared" si="42"/>
        <v>11.379333333333257</v>
      </c>
      <c r="D1343" s="5">
        <f>IF(Inddata!$C$35=0,0,IF(($D$30-C1343*(1/Inddata!$C$35))&lt;0,0,($D$30-C1343*(1/Inddata!$C$35))))</f>
        <v>0</v>
      </c>
      <c r="E1343" s="5">
        <v>0</v>
      </c>
      <c r="F1343" s="5">
        <f>IF(Inddata!$C$31*Inddata!$C$35+Inddata!$C$33&gt;'Beregninger scenarie 1'!C1343,0,F1342+$F$27)</f>
        <v>2.7040000000000002</v>
      </c>
      <c r="G1343" s="5">
        <f t="shared" si="41"/>
        <v>13.379333333333257</v>
      </c>
      <c r="H1343" s="5">
        <f>IF(D1343+E1343+F1343&gt;Inddata!$C$31,Inddata!$C$31,D1343+E1343+F1343)</f>
        <v>2.7040000000000002</v>
      </c>
      <c r="I1343" s="5">
        <f>Inddata!$C$34</f>
        <v>0</v>
      </c>
      <c r="J1343" s="5">
        <f>Inddata!$C$32+Inddata!$C$34</f>
        <v>4</v>
      </c>
      <c r="K1343" s="5"/>
    </row>
    <row r="1344" spans="1:11" x14ac:dyDescent="0.25">
      <c r="A1344">
        <v>1315</v>
      </c>
      <c r="C1344" s="5">
        <f t="shared" si="42"/>
        <v>11.387999999999924</v>
      </c>
      <c r="D1344" s="5">
        <f>IF(Inddata!$C$35=0,0,IF(($D$30-C1344*(1/Inddata!$C$35))&lt;0,0,($D$30-C1344*(1/Inddata!$C$35))))</f>
        <v>0</v>
      </c>
      <c r="E1344" s="5">
        <v>0</v>
      </c>
      <c r="F1344" s="5">
        <f>IF(Inddata!$C$31*Inddata!$C$35+Inddata!$C$33&gt;'Beregninger scenarie 1'!C1344,0,F1343+$F$27)</f>
        <v>2.7109333333333336</v>
      </c>
      <c r="G1344" s="5">
        <f t="shared" si="41"/>
        <v>13.387999999999924</v>
      </c>
      <c r="H1344" s="5">
        <f>IF(D1344+E1344+F1344&gt;Inddata!$C$31,Inddata!$C$31,D1344+E1344+F1344)</f>
        <v>2.7109333333333336</v>
      </c>
      <c r="I1344" s="5">
        <f>Inddata!$C$34</f>
        <v>0</v>
      </c>
      <c r="J1344" s="5">
        <f>Inddata!$C$32+Inddata!$C$34</f>
        <v>4</v>
      </c>
      <c r="K1344" s="5"/>
    </row>
    <row r="1345" spans="1:11" x14ac:dyDescent="0.25">
      <c r="A1345">
        <v>1316</v>
      </c>
      <c r="C1345" s="5">
        <f t="shared" si="42"/>
        <v>11.39666666666659</v>
      </c>
      <c r="D1345" s="5">
        <f>IF(Inddata!$C$35=0,0,IF(($D$30-C1345*(1/Inddata!$C$35))&lt;0,0,($D$30-C1345*(1/Inddata!$C$35))))</f>
        <v>0</v>
      </c>
      <c r="E1345" s="5">
        <v>0</v>
      </c>
      <c r="F1345" s="5">
        <f>IF(Inddata!$C$31*Inddata!$C$35+Inddata!$C$33&gt;'Beregninger scenarie 1'!C1345,0,F1344+$F$27)</f>
        <v>2.7178666666666671</v>
      </c>
      <c r="G1345" s="5">
        <f t="shared" si="41"/>
        <v>13.39666666666659</v>
      </c>
      <c r="H1345" s="5">
        <f>IF(D1345+E1345+F1345&gt;Inddata!$C$31,Inddata!$C$31,D1345+E1345+F1345)</f>
        <v>2.7178666666666671</v>
      </c>
      <c r="I1345" s="5">
        <f>Inddata!$C$34</f>
        <v>0</v>
      </c>
      <c r="J1345" s="5">
        <f>Inddata!$C$32+Inddata!$C$34</f>
        <v>4</v>
      </c>
      <c r="K1345" s="5"/>
    </row>
    <row r="1346" spans="1:11" x14ac:dyDescent="0.25">
      <c r="A1346">
        <v>1317</v>
      </c>
      <c r="C1346" s="5">
        <f t="shared" si="42"/>
        <v>11.405333333333257</v>
      </c>
      <c r="D1346" s="5">
        <f>IF(Inddata!$C$35=0,0,IF(($D$30-C1346*(1/Inddata!$C$35))&lt;0,0,($D$30-C1346*(1/Inddata!$C$35))))</f>
        <v>0</v>
      </c>
      <c r="E1346" s="5">
        <v>0</v>
      </c>
      <c r="F1346" s="5">
        <f>IF(Inddata!$C$31*Inddata!$C$35+Inddata!$C$33&gt;'Beregninger scenarie 1'!C1346,0,F1345+$F$27)</f>
        <v>2.7248000000000006</v>
      </c>
      <c r="G1346" s="5">
        <f t="shared" si="41"/>
        <v>13.405333333333257</v>
      </c>
      <c r="H1346" s="5">
        <f>IF(D1346+E1346+F1346&gt;Inddata!$C$31,Inddata!$C$31,D1346+E1346+F1346)</f>
        <v>2.7248000000000006</v>
      </c>
      <c r="I1346" s="5">
        <f>Inddata!$C$34</f>
        <v>0</v>
      </c>
      <c r="J1346" s="5">
        <f>Inddata!$C$32+Inddata!$C$34</f>
        <v>4</v>
      </c>
      <c r="K1346" s="5"/>
    </row>
    <row r="1347" spans="1:11" x14ac:dyDescent="0.25">
      <c r="A1347">
        <v>1318</v>
      </c>
      <c r="C1347" s="5">
        <f t="shared" si="42"/>
        <v>11.413999999999923</v>
      </c>
      <c r="D1347" s="5">
        <f>IF(Inddata!$C$35=0,0,IF(($D$30-C1347*(1/Inddata!$C$35))&lt;0,0,($D$30-C1347*(1/Inddata!$C$35))))</f>
        <v>0</v>
      </c>
      <c r="E1347" s="5">
        <v>0</v>
      </c>
      <c r="F1347" s="5">
        <f>IF(Inddata!$C$31*Inddata!$C$35+Inddata!$C$33&gt;'Beregninger scenarie 1'!C1347,0,F1346+$F$27)</f>
        <v>2.731733333333334</v>
      </c>
      <c r="G1347" s="5">
        <f t="shared" si="41"/>
        <v>13.413999999999923</v>
      </c>
      <c r="H1347" s="5">
        <f>IF(D1347+E1347+F1347&gt;Inddata!$C$31,Inddata!$C$31,D1347+E1347+F1347)</f>
        <v>2.731733333333334</v>
      </c>
      <c r="I1347" s="5">
        <f>Inddata!$C$34</f>
        <v>0</v>
      </c>
      <c r="J1347" s="5">
        <f>Inddata!$C$32+Inddata!$C$34</f>
        <v>4</v>
      </c>
      <c r="K1347" s="5"/>
    </row>
    <row r="1348" spans="1:11" x14ac:dyDescent="0.25">
      <c r="A1348">
        <v>1319</v>
      </c>
      <c r="C1348" s="5">
        <f t="shared" si="42"/>
        <v>11.42266666666659</v>
      </c>
      <c r="D1348" s="5">
        <f>IF(Inddata!$C$35=0,0,IF(($D$30-C1348*(1/Inddata!$C$35))&lt;0,0,($D$30-C1348*(1/Inddata!$C$35))))</f>
        <v>0</v>
      </c>
      <c r="E1348" s="5">
        <v>0</v>
      </c>
      <c r="F1348" s="5">
        <f>IF(Inddata!$C$31*Inddata!$C$35+Inddata!$C$33&gt;'Beregninger scenarie 1'!C1348,0,F1347+$F$27)</f>
        <v>2.7386666666666675</v>
      </c>
      <c r="G1348" s="5">
        <f t="shared" si="41"/>
        <v>13.42266666666659</v>
      </c>
      <c r="H1348" s="5">
        <f>IF(D1348+E1348+F1348&gt;Inddata!$C$31,Inddata!$C$31,D1348+E1348+F1348)</f>
        <v>2.7386666666666675</v>
      </c>
      <c r="I1348" s="5">
        <f>Inddata!$C$34</f>
        <v>0</v>
      </c>
      <c r="J1348" s="5">
        <f>Inddata!$C$32+Inddata!$C$34</f>
        <v>4</v>
      </c>
      <c r="K1348" s="5"/>
    </row>
    <row r="1349" spans="1:11" x14ac:dyDescent="0.25">
      <c r="A1349">
        <v>1320</v>
      </c>
      <c r="C1349" s="5">
        <f t="shared" si="42"/>
        <v>11.431333333333257</v>
      </c>
      <c r="D1349" s="5">
        <f>IF(Inddata!$C$35=0,0,IF(($D$30-C1349*(1/Inddata!$C$35))&lt;0,0,($D$30-C1349*(1/Inddata!$C$35))))</f>
        <v>0</v>
      </c>
      <c r="E1349" s="5">
        <v>0</v>
      </c>
      <c r="F1349" s="5">
        <f>IF(Inddata!$C$31*Inddata!$C$35+Inddata!$C$33&gt;'Beregninger scenarie 1'!C1349,0,F1348+$F$27)</f>
        <v>2.7456000000000009</v>
      </c>
      <c r="G1349" s="5">
        <f t="shared" si="41"/>
        <v>13.431333333333257</v>
      </c>
      <c r="H1349" s="5">
        <f>IF(D1349+E1349+F1349&gt;Inddata!$C$31,Inddata!$C$31,D1349+E1349+F1349)</f>
        <v>2.7456000000000009</v>
      </c>
      <c r="I1349" s="5">
        <f>Inddata!$C$34</f>
        <v>0</v>
      </c>
      <c r="J1349" s="5">
        <f>Inddata!$C$32+Inddata!$C$34</f>
        <v>4</v>
      </c>
      <c r="K1349" s="5"/>
    </row>
    <row r="1350" spans="1:11" x14ac:dyDescent="0.25">
      <c r="A1350">
        <v>1321</v>
      </c>
      <c r="C1350" s="5">
        <f t="shared" si="42"/>
        <v>11.439999999999923</v>
      </c>
      <c r="D1350" s="5">
        <f>IF(Inddata!$C$35=0,0,IF(($D$30-C1350*(1/Inddata!$C$35))&lt;0,0,($D$30-C1350*(1/Inddata!$C$35))))</f>
        <v>0</v>
      </c>
      <c r="E1350" s="5">
        <v>0</v>
      </c>
      <c r="F1350" s="5">
        <f>IF(Inddata!$C$31*Inddata!$C$35+Inddata!$C$33&gt;'Beregninger scenarie 1'!C1350,0,F1349+$F$27)</f>
        <v>2.7525333333333344</v>
      </c>
      <c r="G1350" s="5">
        <f t="shared" si="41"/>
        <v>13.439999999999923</v>
      </c>
      <c r="H1350" s="5">
        <f>IF(D1350+E1350+F1350&gt;Inddata!$C$31,Inddata!$C$31,D1350+E1350+F1350)</f>
        <v>2.7525333333333344</v>
      </c>
      <c r="I1350" s="5">
        <f>Inddata!$C$34</f>
        <v>0</v>
      </c>
      <c r="J1350" s="5">
        <f>Inddata!$C$32+Inddata!$C$34</f>
        <v>4</v>
      </c>
      <c r="K1350" s="5"/>
    </row>
    <row r="1351" spans="1:11" x14ac:dyDescent="0.25">
      <c r="A1351">
        <v>1322</v>
      </c>
      <c r="C1351" s="5">
        <f t="shared" si="42"/>
        <v>11.44866666666659</v>
      </c>
      <c r="D1351" s="5">
        <f>IF(Inddata!$C$35=0,0,IF(($D$30-C1351*(1/Inddata!$C$35))&lt;0,0,($D$30-C1351*(1/Inddata!$C$35))))</f>
        <v>0</v>
      </c>
      <c r="E1351" s="5">
        <v>0</v>
      </c>
      <c r="F1351" s="5">
        <f>IF(Inddata!$C$31*Inddata!$C$35+Inddata!$C$33&gt;'Beregninger scenarie 1'!C1351,0,F1350+$F$27)</f>
        <v>2.7594666666666678</v>
      </c>
      <c r="G1351" s="5">
        <f t="shared" si="41"/>
        <v>13.44866666666659</v>
      </c>
      <c r="H1351" s="5">
        <f>IF(D1351+E1351+F1351&gt;Inddata!$C$31,Inddata!$C$31,D1351+E1351+F1351)</f>
        <v>2.7594666666666678</v>
      </c>
      <c r="I1351" s="5">
        <f>Inddata!$C$34</f>
        <v>0</v>
      </c>
      <c r="J1351" s="5">
        <f>Inddata!$C$32+Inddata!$C$34</f>
        <v>4</v>
      </c>
      <c r="K1351" s="5"/>
    </row>
    <row r="1352" spans="1:11" x14ac:dyDescent="0.25">
      <c r="A1352">
        <v>1323</v>
      </c>
      <c r="C1352" s="5">
        <f t="shared" si="42"/>
        <v>11.457333333333256</v>
      </c>
      <c r="D1352" s="5">
        <f>IF(Inddata!$C$35=0,0,IF(($D$30-C1352*(1/Inddata!$C$35))&lt;0,0,($D$30-C1352*(1/Inddata!$C$35))))</f>
        <v>0</v>
      </c>
      <c r="E1352" s="5">
        <v>0</v>
      </c>
      <c r="F1352" s="5">
        <f>IF(Inddata!$C$31*Inddata!$C$35+Inddata!$C$33&gt;'Beregninger scenarie 1'!C1352,0,F1351+$F$27)</f>
        <v>2.7664000000000013</v>
      </c>
      <c r="G1352" s="5">
        <f t="shared" si="41"/>
        <v>13.457333333333256</v>
      </c>
      <c r="H1352" s="5">
        <f>IF(D1352+E1352+F1352&gt;Inddata!$C$31,Inddata!$C$31,D1352+E1352+F1352)</f>
        <v>2.7664000000000013</v>
      </c>
      <c r="I1352" s="5">
        <f>Inddata!$C$34</f>
        <v>0</v>
      </c>
      <c r="J1352" s="5">
        <f>Inddata!$C$32+Inddata!$C$34</f>
        <v>4</v>
      </c>
      <c r="K1352" s="5"/>
    </row>
    <row r="1353" spans="1:11" x14ac:dyDescent="0.25">
      <c r="A1353">
        <v>1324</v>
      </c>
      <c r="C1353" s="5">
        <f t="shared" si="42"/>
        <v>11.465999999999923</v>
      </c>
      <c r="D1353" s="5">
        <f>IF(Inddata!$C$35=0,0,IF(($D$30-C1353*(1/Inddata!$C$35))&lt;0,0,($D$30-C1353*(1/Inddata!$C$35))))</f>
        <v>0</v>
      </c>
      <c r="E1353" s="5">
        <v>0</v>
      </c>
      <c r="F1353" s="5">
        <f>IF(Inddata!$C$31*Inddata!$C$35+Inddata!$C$33&gt;'Beregninger scenarie 1'!C1353,0,F1352+$F$27)</f>
        <v>2.7733333333333348</v>
      </c>
      <c r="G1353" s="5">
        <f t="shared" si="41"/>
        <v>13.465999999999923</v>
      </c>
      <c r="H1353" s="5">
        <f>IF(D1353+E1353+F1353&gt;Inddata!$C$31,Inddata!$C$31,D1353+E1353+F1353)</f>
        <v>2.7733333333333348</v>
      </c>
      <c r="I1353" s="5">
        <f>Inddata!$C$34</f>
        <v>0</v>
      </c>
      <c r="J1353" s="5">
        <f>Inddata!$C$32+Inddata!$C$34</f>
        <v>4</v>
      </c>
      <c r="K1353" s="5"/>
    </row>
    <row r="1354" spans="1:11" x14ac:dyDescent="0.25">
      <c r="A1354">
        <v>1325</v>
      </c>
      <c r="C1354" s="5">
        <f t="shared" si="42"/>
        <v>11.47466666666659</v>
      </c>
      <c r="D1354" s="5">
        <f>IF(Inddata!$C$35=0,0,IF(($D$30-C1354*(1/Inddata!$C$35))&lt;0,0,($D$30-C1354*(1/Inddata!$C$35))))</f>
        <v>0</v>
      </c>
      <c r="E1354" s="5">
        <v>0</v>
      </c>
      <c r="F1354" s="5">
        <f>IF(Inddata!$C$31*Inddata!$C$35+Inddata!$C$33&gt;'Beregninger scenarie 1'!C1354,0,F1353+$F$27)</f>
        <v>2.7802666666666682</v>
      </c>
      <c r="G1354" s="5">
        <f t="shared" si="41"/>
        <v>13.47466666666659</v>
      </c>
      <c r="H1354" s="5">
        <f>IF(D1354+E1354+F1354&gt;Inddata!$C$31,Inddata!$C$31,D1354+E1354+F1354)</f>
        <v>2.7802666666666682</v>
      </c>
      <c r="I1354" s="5">
        <f>Inddata!$C$34</f>
        <v>0</v>
      </c>
      <c r="J1354" s="5">
        <f>Inddata!$C$32+Inddata!$C$34</f>
        <v>4</v>
      </c>
      <c r="K1354" s="5"/>
    </row>
    <row r="1355" spans="1:11" x14ac:dyDescent="0.25">
      <c r="A1355">
        <v>1326</v>
      </c>
      <c r="C1355" s="5">
        <f t="shared" si="42"/>
        <v>11.483333333333256</v>
      </c>
      <c r="D1355" s="5">
        <f>IF(Inddata!$C$35=0,0,IF(($D$30-C1355*(1/Inddata!$C$35))&lt;0,0,($D$30-C1355*(1/Inddata!$C$35))))</f>
        <v>0</v>
      </c>
      <c r="E1355" s="5">
        <v>0</v>
      </c>
      <c r="F1355" s="5">
        <f>IF(Inddata!$C$31*Inddata!$C$35+Inddata!$C$33&gt;'Beregninger scenarie 1'!C1355,0,F1354+$F$27)</f>
        <v>2.7872000000000017</v>
      </c>
      <c r="G1355" s="5">
        <f t="shared" si="41"/>
        <v>13.483333333333256</v>
      </c>
      <c r="H1355" s="5">
        <f>IF(D1355+E1355+F1355&gt;Inddata!$C$31,Inddata!$C$31,D1355+E1355+F1355)</f>
        <v>2.7872000000000017</v>
      </c>
      <c r="I1355" s="5">
        <f>Inddata!$C$34</f>
        <v>0</v>
      </c>
      <c r="J1355" s="5">
        <f>Inddata!$C$32+Inddata!$C$34</f>
        <v>4</v>
      </c>
      <c r="K1355" s="5"/>
    </row>
    <row r="1356" spans="1:11" x14ac:dyDescent="0.25">
      <c r="A1356">
        <v>1327</v>
      </c>
      <c r="C1356" s="5">
        <f t="shared" si="42"/>
        <v>11.491999999999923</v>
      </c>
      <c r="D1356" s="5">
        <f>IF(Inddata!$C$35=0,0,IF(($D$30-C1356*(1/Inddata!$C$35))&lt;0,0,($D$30-C1356*(1/Inddata!$C$35))))</f>
        <v>0</v>
      </c>
      <c r="E1356" s="5">
        <v>0</v>
      </c>
      <c r="F1356" s="5">
        <f>IF(Inddata!$C$31*Inddata!$C$35+Inddata!$C$33&gt;'Beregninger scenarie 1'!C1356,0,F1355+$F$27)</f>
        <v>2.7941333333333351</v>
      </c>
      <c r="G1356" s="5">
        <f t="shared" si="41"/>
        <v>13.491999999999923</v>
      </c>
      <c r="H1356" s="5">
        <f>IF(D1356+E1356+F1356&gt;Inddata!$C$31,Inddata!$C$31,D1356+E1356+F1356)</f>
        <v>2.7941333333333351</v>
      </c>
      <c r="I1356" s="5">
        <f>Inddata!$C$34</f>
        <v>0</v>
      </c>
      <c r="J1356" s="5">
        <f>Inddata!$C$32+Inddata!$C$34</f>
        <v>4</v>
      </c>
      <c r="K1356" s="5"/>
    </row>
    <row r="1357" spans="1:11" x14ac:dyDescent="0.25">
      <c r="A1357">
        <v>1328</v>
      </c>
      <c r="C1357" s="5">
        <f t="shared" si="42"/>
        <v>11.500666666666589</v>
      </c>
      <c r="D1357" s="5">
        <f>IF(Inddata!$C$35=0,0,IF(($D$30-C1357*(1/Inddata!$C$35))&lt;0,0,($D$30-C1357*(1/Inddata!$C$35))))</f>
        <v>0</v>
      </c>
      <c r="E1357" s="5">
        <v>0</v>
      </c>
      <c r="F1357" s="5">
        <f>IF(Inddata!$C$31*Inddata!$C$35+Inddata!$C$33&gt;'Beregninger scenarie 1'!C1357,0,F1356+$F$27)</f>
        <v>2.8010666666666686</v>
      </c>
      <c r="G1357" s="5">
        <f t="shared" si="41"/>
        <v>13.500666666666589</v>
      </c>
      <c r="H1357" s="5">
        <f>IF(D1357+E1357+F1357&gt;Inddata!$C$31,Inddata!$C$31,D1357+E1357+F1357)</f>
        <v>2.8010666666666686</v>
      </c>
      <c r="I1357" s="5">
        <f>Inddata!$C$34</f>
        <v>0</v>
      </c>
      <c r="J1357" s="5">
        <f>Inddata!$C$32+Inddata!$C$34</f>
        <v>4</v>
      </c>
      <c r="K1357" s="5"/>
    </row>
    <row r="1358" spans="1:11" x14ac:dyDescent="0.25">
      <c r="A1358">
        <v>1329</v>
      </c>
      <c r="C1358" s="5">
        <f t="shared" si="42"/>
        <v>11.509333333333256</v>
      </c>
      <c r="D1358" s="5">
        <f>IF(Inddata!$C$35=0,0,IF(($D$30-C1358*(1/Inddata!$C$35))&lt;0,0,($D$30-C1358*(1/Inddata!$C$35))))</f>
        <v>0</v>
      </c>
      <c r="E1358" s="5">
        <v>0</v>
      </c>
      <c r="F1358" s="5">
        <f>IF(Inddata!$C$31*Inddata!$C$35+Inddata!$C$33&gt;'Beregninger scenarie 1'!C1358,0,F1357+$F$27)</f>
        <v>2.808000000000002</v>
      </c>
      <c r="G1358" s="5">
        <f t="shared" si="41"/>
        <v>13.509333333333256</v>
      </c>
      <c r="H1358" s="5">
        <f>IF(D1358+E1358+F1358&gt;Inddata!$C$31,Inddata!$C$31,D1358+E1358+F1358)</f>
        <v>2.808000000000002</v>
      </c>
      <c r="I1358" s="5">
        <f>Inddata!$C$34</f>
        <v>0</v>
      </c>
      <c r="J1358" s="5">
        <f>Inddata!$C$32+Inddata!$C$34</f>
        <v>4</v>
      </c>
      <c r="K1358" s="5"/>
    </row>
    <row r="1359" spans="1:11" x14ac:dyDescent="0.25">
      <c r="A1359">
        <v>1330</v>
      </c>
      <c r="C1359" s="5">
        <f t="shared" si="42"/>
        <v>11.517999999999923</v>
      </c>
      <c r="D1359" s="5">
        <f>IF(Inddata!$C$35=0,0,IF(($D$30-C1359*(1/Inddata!$C$35))&lt;0,0,($D$30-C1359*(1/Inddata!$C$35))))</f>
        <v>0</v>
      </c>
      <c r="E1359" s="5">
        <v>0</v>
      </c>
      <c r="F1359" s="5">
        <f>IF(Inddata!$C$31*Inddata!$C$35+Inddata!$C$33&gt;'Beregninger scenarie 1'!C1359,0,F1358+$F$27)</f>
        <v>2.8149333333333355</v>
      </c>
      <c r="G1359" s="5">
        <f t="shared" si="41"/>
        <v>13.517999999999923</v>
      </c>
      <c r="H1359" s="5">
        <f>IF(D1359+E1359+F1359&gt;Inddata!$C$31,Inddata!$C$31,D1359+E1359+F1359)</f>
        <v>2.8149333333333355</v>
      </c>
      <c r="I1359" s="5">
        <f>Inddata!$C$34</f>
        <v>0</v>
      </c>
      <c r="J1359" s="5">
        <f>Inddata!$C$32+Inddata!$C$34</f>
        <v>4</v>
      </c>
      <c r="K1359" s="5"/>
    </row>
    <row r="1360" spans="1:11" x14ac:dyDescent="0.25">
      <c r="A1360">
        <v>1331</v>
      </c>
      <c r="C1360" s="5">
        <f t="shared" si="42"/>
        <v>11.526666666666589</v>
      </c>
      <c r="D1360" s="5">
        <f>IF(Inddata!$C$35=0,0,IF(($D$30-C1360*(1/Inddata!$C$35))&lt;0,0,($D$30-C1360*(1/Inddata!$C$35))))</f>
        <v>0</v>
      </c>
      <c r="E1360" s="5">
        <v>0</v>
      </c>
      <c r="F1360" s="5">
        <f>IF(Inddata!$C$31*Inddata!$C$35+Inddata!$C$33&gt;'Beregninger scenarie 1'!C1360,0,F1359+$F$27)</f>
        <v>2.821866666666669</v>
      </c>
      <c r="G1360" s="5">
        <f t="shared" si="41"/>
        <v>13.526666666666589</v>
      </c>
      <c r="H1360" s="5">
        <f>IF(D1360+E1360+F1360&gt;Inddata!$C$31,Inddata!$C$31,D1360+E1360+F1360)</f>
        <v>2.821866666666669</v>
      </c>
      <c r="I1360" s="5">
        <f>Inddata!$C$34</f>
        <v>0</v>
      </c>
      <c r="J1360" s="5">
        <f>Inddata!$C$32+Inddata!$C$34</f>
        <v>4</v>
      </c>
      <c r="K1360" s="5"/>
    </row>
    <row r="1361" spans="1:11" x14ac:dyDescent="0.25">
      <c r="A1361">
        <v>1332</v>
      </c>
      <c r="C1361" s="5">
        <f t="shared" si="42"/>
        <v>11.535333333333256</v>
      </c>
      <c r="D1361" s="5">
        <f>IF(Inddata!$C$35=0,0,IF(($D$30-C1361*(1/Inddata!$C$35))&lt;0,0,($D$30-C1361*(1/Inddata!$C$35))))</f>
        <v>0</v>
      </c>
      <c r="E1361" s="5">
        <v>0</v>
      </c>
      <c r="F1361" s="5">
        <f>IF(Inddata!$C$31*Inddata!$C$35+Inddata!$C$33&gt;'Beregninger scenarie 1'!C1361,0,F1360+$F$27)</f>
        <v>2.8288000000000024</v>
      </c>
      <c r="G1361" s="5">
        <f t="shared" si="41"/>
        <v>13.535333333333256</v>
      </c>
      <c r="H1361" s="5">
        <f>IF(D1361+E1361+F1361&gt;Inddata!$C$31,Inddata!$C$31,D1361+E1361+F1361)</f>
        <v>2.8288000000000024</v>
      </c>
      <c r="I1361" s="5">
        <f>Inddata!$C$34</f>
        <v>0</v>
      </c>
      <c r="J1361" s="5">
        <f>Inddata!$C$32+Inddata!$C$34</f>
        <v>4</v>
      </c>
      <c r="K1361" s="5"/>
    </row>
    <row r="1362" spans="1:11" x14ac:dyDescent="0.25">
      <c r="A1362">
        <v>1333</v>
      </c>
      <c r="C1362" s="5">
        <f t="shared" si="42"/>
        <v>11.543999999999922</v>
      </c>
      <c r="D1362" s="5">
        <f>IF(Inddata!$C$35=0,0,IF(($D$30-C1362*(1/Inddata!$C$35))&lt;0,0,($D$30-C1362*(1/Inddata!$C$35))))</f>
        <v>0</v>
      </c>
      <c r="E1362" s="5">
        <v>0</v>
      </c>
      <c r="F1362" s="5">
        <f>IF(Inddata!$C$31*Inddata!$C$35+Inddata!$C$33&gt;'Beregninger scenarie 1'!C1362,0,F1361+$F$27)</f>
        <v>2.8357333333333359</v>
      </c>
      <c r="G1362" s="5">
        <f t="shared" si="41"/>
        <v>13.543999999999922</v>
      </c>
      <c r="H1362" s="5">
        <f>IF(D1362+E1362+F1362&gt;Inddata!$C$31,Inddata!$C$31,D1362+E1362+F1362)</f>
        <v>2.8357333333333359</v>
      </c>
      <c r="I1362" s="5">
        <f>Inddata!$C$34</f>
        <v>0</v>
      </c>
      <c r="J1362" s="5">
        <f>Inddata!$C$32+Inddata!$C$34</f>
        <v>4</v>
      </c>
      <c r="K1362" s="5"/>
    </row>
    <row r="1363" spans="1:11" x14ac:dyDescent="0.25">
      <c r="A1363">
        <v>1334</v>
      </c>
      <c r="C1363" s="5">
        <f t="shared" si="42"/>
        <v>11.552666666666589</v>
      </c>
      <c r="D1363" s="5">
        <f>IF(Inddata!$C$35=0,0,IF(($D$30-C1363*(1/Inddata!$C$35))&lt;0,0,($D$30-C1363*(1/Inddata!$C$35))))</f>
        <v>0</v>
      </c>
      <c r="E1363" s="5">
        <v>0</v>
      </c>
      <c r="F1363" s="5">
        <f>IF(Inddata!$C$31*Inddata!$C$35+Inddata!$C$33&gt;'Beregninger scenarie 1'!C1363,0,F1362+$F$27)</f>
        <v>2.8426666666666693</v>
      </c>
      <c r="G1363" s="5">
        <f t="shared" si="41"/>
        <v>13.552666666666589</v>
      </c>
      <c r="H1363" s="5">
        <f>IF(D1363+E1363+F1363&gt;Inddata!$C$31,Inddata!$C$31,D1363+E1363+F1363)</f>
        <v>2.8426666666666693</v>
      </c>
      <c r="I1363" s="5">
        <f>Inddata!$C$34</f>
        <v>0</v>
      </c>
      <c r="J1363" s="5">
        <f>Inddata!$C$32+Inddata!$C$34</f>
        <v>4</v>
      </c>
      <c r="K1363" s="5"/>
    </row>
    <row r="1364" spans="1:11" x14ac:dyDescent="0.25">
      <c r="A1364">
        <v>1335</v>
      </c>
      <c r="C1364" s="5">
        <f t="shared" si="42"/>
        <v>11.561333333333256</v>
      </c>
      <c r="D1364" s="5">
        <f>IF(Inddata!$C$35=0,0,IF(($D$30-C1364*(1/Inddata!$C$35))&lt;0,0,($D$30-C1364*(1/Inddata!$C$35))))</f>
        <v>0</v>
      </c>
      <c r="E1364" s="5">
        <v>0</v>
      </c>
      <c r="F1364" s="5">
        <f>IF(Inddata!$C$31*Inddata!$C$35+Inddata!$C$33&gt;'Beregninger scenarie 1'!C1364,0,F1363+$F$27)</f>
        <v>2.8496000000000028</v>
      </c>
      <c r="G1364" s="5">
        <f t="shared" si="41"/>
        <v>13.561333333333256</v>
      </c>
      <c r="H1364" s="5">
        <f>IF(D1364+E1364+F1364&gt;Inddata!$C$31,Inddata!$C$31,D1364+E1364+F1364)</f>
        <v>2.8496000000000028</v>
      </c>
      <c r="I1364" s="5">
        <f>Inddata!$C$34</f>
        <v>0</v>
      </c>
      <c r="J1364" s="5">
        <f>Inddata!$C$32+Inddata!$C$34</f>
        <v>4</v>
      </c>
      <c r="K1364" s="5"/>
    </row>
    <row r="1365" spans="1:11" x14ac:dyDescent="0.25">
      <c r="A1365">
        <v>1336</v>
      </c>
      <c r="C1365" s="5">
        <f t="shared" si="42"/>
        <v>11.569999999999922</v>
      </c>
      <c r="D1365" s="5">
        <f>IF(Inddata!$C$35=0,0,IF(($D$30-C1365*(1/Inddata!$C$35))&lt;0,0,($D$30-C1365*(1/Inddata!$C$35))))</f>
        <v>0</v>
      </c>
      <c r="E1365" s="5">
        <v>0</v>
      </c>
      <c r="F1365" s="5">
        <f>IF(Inddata!$C$31*Inddata!$C$35+Inddata!$C$33&gt;'Beregninger scenarie 1'!C1365,0,F1364+$F$27)</f>
        <v>2.8565333333333363</v>
      </c>
      <c r="G1365" s="5">
        <f t="shared" si="41"/>
        <v>13.569999999999922</v>
      </c>
      <c r="H1365" s="5">
        <f>IF(D1365+E1365+F1365&gt;Inddata!$C$31,Inddata!$C$31,D1365+E1365+F1365)</f>
        <v>2.8565333333333363</v>
      </c>
      <c r="I1365" s="5">
        <f>Inddata!$C$34</f>
        <v>0</v>
      </c>
      <c r="J1365" s="5">
        <f>Inddata!$C$32+Inddata!$C$34</f>
        <v>4</v>
      </c>
      <c r="K1365" s="5"/>
    </row>
    <row r="1366" spans="1:11" x14ac:dyDescent="0.25">
      <c r="A1366">
        <v>1337</v>
      </c>
      <c r="C1366" s="5">
        <f t="shared" si="42"/>
        <v>11.578666666666589</v>
      </c>
      <c r="D1366" s="5">
        <f>IF(Inddata!$C$35=0,0,IF(($D$30-C1366*(1/Inddata!$C$35))&lt;0,0,($D$30-C1366*(1/Inddata!$C$35))))</f>
        <v>0</v>
      </c>
      <c r="E1366" s="5">
        <v>0</v>
      </c>
      <c r="F1366" s="5">
        <f>IF(Inddata!$C$31*Inddata!$C$35+Inddata!$C$33&gt;'Beregninger scenarie 1'!C1366,0,F1365+$F$27)</f>
        <v>2.8634666666666697</v>
      </c>
      <c r="G1366" s="5">
        <f t="shared" si="41"/>
        <v>13.578666666666589</v>
      </c>
      <c r="H1366" s="5">
        <f>IF(D1366+E1366+F1366&gt;Inddata!$C$31,Inddata!$C$31,D1366+E1366+F1366)</f>
        <v>2.8634666666666697</v>
      </c>
      <c r="I1366" s="5">
        <f>Inddata!$C$34</f>
        <v>0</v>
      </c>
      <c r="J1366" s="5">
        <f>Inddata!$C$32+Inddata!$C$34</f>
        <v>4</v>
      </c>
      <c r="K1366" s="5"/>
    </row>
    <row r="1367" spans="1:11" x14ac:dyDescent="0.25">
      <c r="A1367">
        <v>1338</v>
      </c>
      <c r="C1367" s="5">
        <f t="shared" si="42"/>
        <v>11.587333333333255</v>
      </c>
      <c r="D1367" s="5">
        <f>IF(Inddata!$C$35=0,0,IF(($D$30-C1367*(1/Inddata!$C$35))&lt;0,0,($D$30-C1367*(1/Inddata!$C$35))))</f>
        <v>0</v>
      </c>
      <c r="E1367" s="5">
        <v>0</v>
      </c>
      <c r="F1367" s="5">
        <f>IF(Inddata!$C$31*Inddata!$C$35+Inddata!$C$33&gt;'Beregninger scenarie 1'!C1367,0,F1366+$F$27)</f>
        <v>2.8704000000000032</v>
      </c>
      <c r="G1367" s="5">
        <f t="shared" si="41"/>
        <v>13.587333333333255</v>
      </c>
      <c r="H1367" s="5">
        <f>IF(D1367+E1367+F1367&gt;Inddata!$C$31,Inddata!$C$31,D1367+E1367+F1367)</f>
        <v>2.8704000000000032</v>
      </c>
      <c r="I1367" s="5">
        <f>Inddata!$C$34</f>
        <v>0</v>
      </c>
      <c r="J1367" s="5">
        <f>Inddata!$C$32+Inddata!$C$34</f>
        <v>4</v>
      </c>
      <c r="K1367" s="5"/>
    </row>
    <row r="1368" spans="1:11" x14ac:dyDescent="0.25">
      <c r="A1368">
        <v>1339</v>
      </c>
      <c r="C1368" s="5">
        <f t="shared" si="42"/>
        <v>11.595999999999922</v>
      </c>
      <c r="D1368" s="5">
        <f>IF(Inddata!$C$35=0,0,IF(($D$30-C1368*(1/Inddata!$C$35))&lt;0,0,($D$30-C1368*(1/Inddata!$C$35))))</f>
        <v>0</v>
      </c>
      <c r="E1368" s="5">
        <v>0</v>
      </c>
      <c r="F1368" s="5">
        <f>IF(Inddata!$C$31*Inddata!$C$35+Inddata!$C$33&gt;'Beregninger scenarie 1'!C1368,0,F1367+$F$27)</f>
        <v>2.8773333333333366</v>
      </c>
      <c r="G1368" s="5">
        <f t="shared" si="41"/>
        <v>13.595999999999922</v>
      </c>
      <c r="H1368" s="5">
        <f>IF(D1368+E1368+F1368&gt;Inddata!$C$31,Inddata!$C$31,D1368+E1368+F1368)</f>
        <v>2.8773333333333366</v>
      </c>
      <c r="I1368" s="5">
        <f>Inddata!$C$34</f>
        <v>0</v>
      </c>
      <c r="J1368" s="5">
        <f>Inddata!$C$32+Inddata!$C$34</f>
        <v>4</v>
      </c>
      <c r="K1368" s="5"/>
    </row>
    <row r="1369" spans="1:11" x14ac:dyDescent="0.25">
      <c r="A1369">
        <v>1340</v>
      </c>
      <c r="C1369" s="5">
        <f t="shared" si="42"/>
        <v>11.604666666666589</v>
      </c>
      <c r="D1369" s="5">
        <f>IF(Inddata!$C$35=0,0,IF(($D$30-C1369*(1/Inddata!$C$35))&lt;0,0,($D$30-C1369*(1/Inddata!$C$35))))</f>
        <v>0</v>
      </c>
      <c r="E1369" s="5">
        <v>0</v>
      </c>
      <c r="F1369" s="5">
        <f>IF(Inddata!$C$31*Inddata!$C$35+Inddata!$C$33&gt;'Beregninger scenarie 1'!C1369,0,F1368+$F$27)</f>
        <v>2.8842666666666701</v>
      </c>
      <c r="G1369" s="5">
        <f t="shared" si="41"/>
        <v>13.604666666666589</v>
      </c>
      <c r="H1369" s="5">
        <f>IF(D1369+E1369+F1369&gt;Inddata!$C$31,Inddata!$C$31,D1369+E1369+F1369)</f>
        <v>2.8842666666666701</v>
      </c>
      <c r="I1369" s="5">
        <f>Inddata!$C$34</f>
        <v>0</v>
      </c>
      <c r="J1369" s="5">
        <f>Inddata!$C$32+Inddata!$C$34</f>
        <v>4</v>
      </c>
      <c r="K1369" s="5"/>
    </row>
    <row r="1370" spans="1:11" x14ac:dyDescent="0.25">
      <c r="A1370">
        <v>1341</v>
      </c>
      <c r="C1370" s="5">
        <f t="shared" si="42"/>
        <v>11.613333333333255</v>
      </c>
      <c r="D1370" s="5">
        <f>IF(Inddata!$C$35=0,0,IF(($D$30-C1370*(1/Inddata!$C$35))&lt;0,0,($D$30-C1370*(1/Inddata!$C$35))))</f>
        <v>0</v>
      </c>
      <c r="E1370" s="5">
        <v>0</v>
      </c>
      <c r="F1370" s="5">
        <f>IF(Inddata!$C$31*Inddata!$C$35+Inddata!$C$33&gt;'Beregninger scenarie 1'!C1370,0,F1369+$F$27)</f>
        <v>2.8912000000000035</v>
      </c>
      <c r="G1370" s="5">
        <f t="shared" si="41"/>
        <v>13.613333333333255</v>
      </c>
      <c r="H1370" s="5">
        <f>IF(D1370+E1370+F1370&gt;Inddata!$C$31,Inddata!$C$31,D1370+E1370+F1370)</f>
        <v>2.8912000000000035</v>
      </c>
      <c r="I1370" s="5">
        <f>Inddata!$C$34</f>
        <v>0</v>
      </c>
      <c r="J1370" s="5">
        <f>Inddata!$C$32+Inddata!$C$34</f>
        <v>4</v>
      </c>
      <c r="K1370" s="5"/>
    </row>
    <row r="1371" spans="1:11" x14ac:dyDescent="0.25">
      <c r="A1371">
        <v>1342</v>
      </c>
      <c r="C1371" s="5">
        <f t="shared" si="42"/>
        <v>11.621999999999922</v>
      </c>
      <c r="D1371" s="5">
        <f>IF(Inddata!$C$35=0,0,IF(($D$30-C1371*(1/Inddata!$C$35))&lt;0,0,($D$30-C1371*(1/Inddata!$C$35))))</f>
        <v>0</v>
      </c>
      <c r="E1371" s="5">
        <v>0</v>
      </c>
      <c r="F1371" s="5">
        <f>IF(Inddata!$C$31*Inddata!$C$35+Inddata!$C$33&gt;'Beregninger scenarie 1'!C1371,0,F1370+$F$27)</f>
        <v>2.898133333333337</v>
      </c>
      <c r="G1371" s="5">
        <f t="shared" si="41"/>
        <v>13.621999999999922</v>
      </c>
      <c r="H1371" s="5">
        <f>IF(D1371+E1371+F1371&gt;Inddata!$C$31,Inddata!$C$31,D1371+E1371+F1371)</f>
        <v>2.898133333333337</v>
      </c>
      <c r="I1371" s="5">
        <f>Inddata!$C$34</f>
        <v>0</v>
      </c>
      <c r="J1371" s="5">
        <f>Inddata!$C$32+Inddata!$C$34</f>
        <v>4</v>
      </c>
      <c r="K1371" s="5"/>
    </row>
    <row r="1372" spans="1:11" x14ac:dyDescent="0.25">
      <c r="A1372">
        <v>1343</v>
      </c>
      <c r="C1372" s="5">
        <f t="shared" si="42"/>
        <v>11.630666666666588</v>
      </c>
      <c r="D1372" s="5">
        <f>IF(Inddata!$C$35=0,0,IF(($D$30-C1372*(1/Inddata!$C$35))&lt;0,0,($D$30-C1372*(1/Inddata!$C$35))))</f>
        <v>0</v>
      </c>
      <c r="E1372" s="5">
        <v>0</v>
      </c>
      <c r="F1372" s="5">
        <f>IF(Inddata!$C$31*Inddata!$C$35+Inddata!$C$33&gt;'Beregninger scenarie 1'!C1372,0,F1371+$F$27)</f>
        <v>2.9050666666666705</v>
      </c>
      <c r="G1372" s="5">
        <f t="shared" si="41"/>
        <v>13.630666666666588</v>
      </c>
      <c r="H1372" s="5">
        <f>IF(D1372+E1372+F1372&gt;Inddata!$C$31,Inddata!$C$31,D1372+E1372+F1372)</f>
        <v>2.9050666666666705</v>
      </c>
      <c r="I1372" s="5">
        <f>Inddata!$C$34</f>
        <v>0</v>
      </c>
      <c r="J1372" s="5">
        <f>Inddata!$C$32+Inddata!$C$34</f>
        <v>4</v>
      </c>
      <c r="K1372" s="5"/>
    </row>
    <row r="1373" spans="1:11" x14ac:dyDescent="0.25">
      <c r="A1373">
        <v>1344</v>
      </c>
      <c r="C1373" s="5">
        <f t="shared" si="42"/>
        <v>11.639333333333255</v>
      </c>
      <c r="D1373" s="5">
        <f>IF(Inddata!$C$35=0,0,IF(($D$30-C1373*(1/Inddata!$C$35))&lt;0,0,($D$30-C1373*(1/Inddata!$C$35))))</f>
        <v>0</v>
      </c>
      <c r="E1373" s="5">
        <v>0</v>
      </c>
      <c r="F1373" s="5">
        <f>IF(Inddata!$C$31*Inddata!$C$35+Inddata!$C$33&gt;'Beregninger scenarie 1'!C1373,0,F1372+$F$27)</f>
        <v>2.9120000000000039</v>
      </c>
      <c r="G1373" s="5">
        <f t="shared" si="41"/>
        <v>13.639333333333255</v>
      </c>
      <c r="H1373" s="5">
        <f>IF(D1373+E1373+F1373&gt;Inddata!$C$31,Inddata!$C$31,D1373+E1373+F1373)</f>
        <v>2.9120000000000039</v>
      </c>
      <c r="I1373" s="5">
        <f>Inddata!$C$34</f>
        <v>0</v>
      </c>
      <c r="J1373" s="5">
        <f>Inddata!$C$32+Inddata!$C$34</f>
        <v>4</v>
      </c>
      <c r="K1373" s="5"/>
    </row>
    <row r="1374" spans="1:11" x14ac:dyDescent="0.25">
      <c r="A1374">
        <v>1345</v>
      </c>
      <c r="C1374" s="5">
        <f t="shared" si="42"/>
        <v>11.647999999999922</v>
      </c>
      <c r="D1374" s="5">
        <f>IF(Inddata!$C$35=0,0,IF(($D$30-C1374*(1/Inddata!$C$35))&lt;0,0,($D$30-C1374*(1/Inddata!$C$35))))</f>
        <v>0</v>
      </c>
      <c r="E1374" s="5">
        <v>0</v>
      </c>
      <c r="F1374" s="5">
        <f>IF(Inddata!$C$31*Inddata!$C$35+Inddata!$C$33&gt;'Beregninger scenarie 1'!C1374,0,F1373+$F$27)</f>
        <v>2.9189333333333374</v>
      </c>
      <c r="G1374" s="5">
        <f t="shared" si="41"/>
        <v>13.647999999999922</v>
      </c>
      <c r="H1374" s="5">
        <f>IF(D1374+E1374+F1374&gt;Inddata!$C$31,Inddata!$C$31,D1374+E1374+F1374)</f>
        <v>2.9189333333333374</v>
      </c>
      <c r="I1374" s="5">
        <f>Inddata!$C$34</f>
        <v>0</v>
      </c>
      <c r="J1374" s="5">
        <f>Inddata!$C$32+Inddata!$C$34</f>
        <v>4</v>
      </c>
      <c r="K1374" s="5"/>
    </row>
    <row r="1375" spans="1:11" x14ac:dyDescent="0.25">
      <c r="A1375">
        <v>1346</v>
      </c>
      <c r="C1375" s="5">
        <f t="shared" si="42"/>
        <v>11.656666666666588</v>
      </c>
      <c r="D1375" s="5">
        <f>IF(Inddata!$C$35=0,0,IF(($D$30-C1375*(1/Inddata!$C$35))&lt;0,0,($D$30-C1375*(1/Inddata!$C$35))))</f>
        <v>0</v>
      </c>
      <c r="E1375" s="5">
        <v>0</v>
      </c>
      <c r="F1375" s="5">
        <f>IF(Inddata!$C$31*Inddata!$C$35+Inddata!$C$33&gt;'Beregninger scenarie 1'!C1375,0,F1374+$F$27)</f>
        <v>2.9258666666666708</v>
      </c>
      <c r="G1375" s="5">
        <f t="shared" si="41"/>
        <v>13.656666666666588</v>
      </c>
      <c r="H1375" s="5">
        <f>IF(D1375+E1375+F1375&gt;Inddata!$C$31,Inddata!$C$31,D1375+E1375+F1375)</f>
        <v>2.9258666666666708</v>
      </c>
      <c r="I1375" s="5">
        <f>Inddata!$C$34</f>
        <v>0</v>
      </c>
      <c r="J1375" s="5">
        <f>Inddata!$C$32+Inddata!$C$34</f>
        <v>4</v>
      </c>
      <c r="K1375" s="5"/>
    </row>
    <row r="1376" spans="1:11" x14ac:dyDescent="0.25">
      <c r="A1376">
        <v>1347</v>
      </c>
      <c r="C1376" s="5">
        <f t="shared" si="42"/>
        <v>11.665333333333255</v>
      </c>
      <c r="D1376" s="5">
        <f>IF(Inddata!$C$35=0,0,IF(($D$30-C1376*(1/Inddata!$C$35))&lt;0,0,($D$30-C1376*(1/Inddata!$C$35))))</f>
        <v>0</v>
      </c>
      <c r="E1376" s="5">
        <v>0</v>
      </c>
      <c r="F1376" s="5">
        <f>IF(Inddata!$C$31*Inddata!$C$35+Inddata!$C$33&gt;'Beregninger scenarie 1'!C1376,0,F1375+$F$27)</f>
        <v>2.9328000000000043</v>
      </c>
      <c r="G1376" s="5">
        <f t="shared" ref="G1376:G1439" si="43">C1376+2</f>
        <v>13.665333333333255</v>
      </c>
      <c r="H1376" s="5">
        <f>IF(D1376+E1376+F1376&gt;Inddata!$C$31,Inddata!$C$31,D1376+E1376+F1376)</f>
        <v>2.9328000000000043</v>
      </c>
      <c r="I1376" s="5">
        <f>Inddata!$C$34</f>
        <v>0</v>
      </c>
      <c r="J1376" s="5">
        <f>Inddata!$C$32+Inddata!$C$34</f>
        <v>4</v>
      </c>
      <c r="K1376" s="5"/>
    </row>
    <row r="1377" spans="1:11" x14ac:dyDescent="0.25">
      <c r="A1377">
        <v>1348</v>
      </c>
      <c r="C1377" s="5">
        <f t="shared" si="42"/>
        <v>11.673999999999921</v>
      </c>
      <c r="D1377" s="5">
        <f>IF(Inddata!$C$35=0,0,IF(($D$30-C1377*(1/Inddata!$C$35))&lt;0,0,($D$30-C1377*(1/Inddata!$C$35))))</f>
        <v>0</v>
      </c>
      <c r="E1377" s="5">
        <v>0</v>
      </c>
      <c r="F1377" s="5">
        <f>IF(Inddata!$C$31*Inddata!$C$35+Inddata!$C$33&gt;'Beregninger scenarie 1'!C1377,0,F1376+$F$27)</f>
        <v>2.9397333333333378</v>
      </c>
      <c r="G1377" s="5">
        <f t="shared" si="43"/>
        <v>13.673999999999921</v>
      </c>
      <c r="H1377" s="5">
        <f>IF(D1377+E1377+F1377&gt;Inddata!$C$31,Inddata!$C$31,D1377+E1377+F1377)</f>
        <v>2.9397333333333378</v>
      </c>
      <c r="I1377" s="5">
        <f>Inddata!$C$34</f>
        <v>0</v>
      </c>
      <c r="J1377" s="5">
        <f>Inddata!$C$32+Inddata!$C$34</f>
        <v>4</v>
      </c>
      <c r="K1377" s="5"/>
    </row>
    <row r="1378" spans="1:11" x14ac:dyDescent="0.25">
      <c r="A1378">
        <v>1349</v>
      </c>
      <c r="C1378" s="5">
        <f t="shared" si="42"/>
        <v>11.682666666666588</v>
      </c>
      <c r="D1378" s="5">
        <f>IF(Inddata!$C$35=0,0,IF(($D$30-C1378*(1/Inddata!$C$35))&lt;0,0,($D$30-C1378*(1/Inddata!$C$35))))</f>
        <v>0</v>
      </c>
      <c r="E1378" s="5">
        <v>0</v>
      </c>
      <c r="F1378" s="5">
        <f>IF(Inddata!$C$31*Inddata!$C$35+Inddata!$C$33&gt;'Beregninger scenarie 1'!C1378,0,F1377+$F$27)</f>
        <v>2.9466666666666712</v>
      </c>
      <c r="G1378" s="5">
        <f t="shared" si="43"/>
        <v>13.682666666666588</v>
      </c>
      <c r="H1378" s="5">
        <f>IF(D1378+E1378+F1378&gt;Inddata!$C$31,Inddata!$C$31,D1378+E1378+F1378)</f>
        <v>2.9466666666666712</v>
      </c>
      <c r="I1378" s="5">
        <f>Inddata!$C$34</f>
        <v>0</v>
      </c>
      <c r="J1378" s="5">
        <f>Inddata!$C$32+Inddata!$C$34</f>
        <v>4</v>
      </c>
      <c r="K1378" s="5"/>
    </row>
    <row r="1379" spans="1:11" x14ac:dyDescent="0.25">
      <c r="A1379">
        <v>1350</v>
      </c>
      <c r="C1379" s="5">
        <f t="shared" si="42"/>
        <v>11.691333333333255</v>
      </c>
      <c r="D1379" s="5">
        <f>IF(Inddata!$C$35=0,0,IF(($D$30-C1379*(1/Inddata!$C$35))&lt;0,0,($D$30-C1379*(1/Inddata!$C$35))))</f>
        <v>0</v>
      </c>
      <c r="E1379" s="5">
        <v>0</v>
      </c>
      <c r="F1379" s="5">
        <f>IF(Inddata!$C$31*Inddata!$C$35+Inddata!$C$33&gt;'Beregninger scenarie 1'!C1379,0,F1378+$F$27)</f>
        <v>2.9536000000000047</v>
      </c>
      <c r="G1379" s="5">
        <f t="shared" si="43"/>
        <v>13.691333333333255</v>
      </c>
      <c r="H1379" s="5">
        <f>IF(D1379+E1379+F1379&gt;Inddata!$C$31,Inddata!$C$31,D1379+E1379+F1379)</f>
        <v>2.9536000000000047</v>
      </c>
      <c r="I1379" s="5">
        <f>Inddata!$C$34</f>
        <v>0</v>
      </c>
      <c r="J1379" s="5">
        <f>Inddata!$C$32+Inddata!$C$34</f>
        <v>4</v>
      </c>
      <c r="K1379" s="5"/>
    </row>
    <row r="1380" spans="1:11" x14ac:dyDescent="0.25">
      <c r="A1380">
        <v>1351</v>
      </c>
      <c r="C1380" s="5">
        <f t="shared" si="42"/>
        <v>11.699999999999921</v>
      </c>
      <c r="D1380" s="5">
        <f>IF(Inddata!$C$35=0,0,IF(($D$30-C1380*(1/Inddata!$C$35))&lt;0,0,($D$30-C1380*(1/Inddata!$C$35))))</f>
        <v>0</v>
      </c>
      <c r="E1380" s="5">
        <v>0</v>
      </c>
      <c r="F1380" s="5">
        <f>IF(Inddata!$C$31*Inddata!$C$35+Inddata!$C$33&gt;'Beregninger scenarie 1'!C1380,0,F1379+$F$27)</f>
        <v>2.9605333333333381</v>
      </c>
      <c r="G1380" s="5">
        <f t="shared" si="43"/>
        <v>13.699999999999921</v>
      </c>
      <c r="H1380" s="5">
        <f>IF(D1380+E1380+F1380&gt;Inddata!$C$31,Inddata!$C$31,D1380+E1380+F1380)</f>
        <v>2.9605333333333381</v>
      </c>
      <c r="I1380" s="5">
        <f>Inddata!$C$34</f>
        <v>0</v>
      </c>
      <c r="J1380" s="5">
        <f>Inddata!$C$32+Inddata!$C$34</f>
        <v>4</v>
      </c>
      <c r="K1380" s="5"/>
    </row>
    <row r="1381" spans="1:11" x14ac:dyDescent="0.25">
      <c r="A1381">
        <v>1352</v>
      </c>
      <c r="C1381" s="5">
        <f t="shared" si="42"/>
        <v>11.708666666666588</v>
      </c>
      <c r="D1381" s="5">
        <f>IF(Inddata!$C$35=0,0,IF(($D$30-C1381*(1/Inddata!$C$35))&lt;0,0,($D$30-C1381*(1/Inddata!$C$35))))</f>
        <v>0</v>
      </c>
      <c r="E1381" s="5">
        <v>0</v>
      </c>
      <c r="F1381" s="5">
        <f>IF(Inddata!$C$31*Inddata!$C$35+Inddata!$C$33&gt;'Beregninger scenarie 1'!C1381,0,F1380+$F$27)</f>
        <v>2.9674666666666716</v>
      </c>
      <c r="G1381" s="5">
        <f t="shared" si="43"/>
        <v>13.708666666666588</v>
      </c>
      <c r="H1381" s="5">
        <f>IF(D1381+E1381+F1381&gt;Inddata!$C$31,Inddata!$C$31,D1381+E1381+F1381)</f>
        <v>2.9674666666666716</v>
      </c>
      <c r="I1381" s="5">
        <f>Inddata!$C$34</f>
        <v>0</v>
      </c>
      <c r="J1381" s="5">
        <f>Inddata!$C$32+Inddata!$C$34</f>
        <v>4</v>
      </c>
      <c r="K1381" s="5"/>
    </row>
    <row r="1382" spans="1:11" x14ac:dyDescent="0.25">
      <c r="A1382">
        <v>1353</v>
      </c>
      <c r="C1382" s="5">
        <f t="shared" si="42"/>
        <v>11.717333333333254</v>
      </c>
      <c r="D1382" s="5">
        <f>IF(Inddata!$C$35=0,0,IF(($D$30-C1382*(1/Inddata!$C$35))&lt;0,0,($D$30-C1382*(1/Inddata!$C$35))))</f>
        <v>0</v>
      </c>
      <c r="E1382" s="5">
        <v>0</v>
      </c>
      <c r="F1382" s="5">
        <f>IF(Inddata!$C$31*Inddata!$C$35+Inddata!$C$33&gt;'Beregninger scenarie 1'!C1382,0,F1381+$F$27)</f>
        <v>2.974400000000005</v>
      </c>
      <c r="G1382" s="5">
        <f t="shared" si="43"/>
        <v>13.717333333333254</v>
      </c>
      <c r="H1382" s="5">
        <f>IF(D1382+E1382+F1382&gt;Inddata!$C$31,Inddata!$C$31,D1382+E1382+F1382)</f>
        <v>2.974400000000005</v>
      </c>
      <c r="I1382" s="5">
        <f>Inddata!$C$34</f>
        <v>0</v>
      </c>
      <c r="J1382" s="5">
        <f>Inddata!$C$32+Inddata!$C$34</f>
        <v>4</v>
      </c>
      <c r="K1382" s="5"/>
    </row>
    <row r="1383" spans="1:11" x14ac:dyDescent="0.25">
      <c r="A1383">
        <v>1354</v>
      </c>
      <c r="C1383" s="5">
        <f t="shared" si="42"/>
        <v>11.725999999999921</v>
      </c>
      <c r="D1383" s="5">
        <f>IF(Inddata!$C$35=0,0,IF(($D$30-C1383*(1/Inddata!$C$35))&lt;0,0,($D$30-C1383*(1/Inddata!$C$35))))</f>
        <v>0</v>
      </c>
      <c r="E1383" s="5">
        <v>0</v>
      </c>
      <c r="F1383" s="5">
        <f>IF(Inddata!$C$31*Inddata!$C$35+Inddata!$C$33&gt;'Beregninger scenarie 1'!C1383,0,F1382+$F$27)</f>
        <v>2.9813333333333385</v>
      </c>
      <c r="G1383" s="5">
        <f t="shared" si="43"/>
        <v>13.725999999999921</v>
      </c>
      <c r="H1383" s="5">
        <f>IF(D1383+E1383+F1383&gt;Inddata!$C$31,Inddata!$C$31,D1383+E1383+F1383)</f>
        <v>2.9813333333333385</v>
      </c>
      <c r="I1383" s="5">
        <f>Inddata!$C$34</f>
        <v>0</v>
      </c>
      <c r="J1383" s="5">
        <f>Inddata!$C$32+Inddata!$C$34</f>
        <v>4</v>
      </c>
      <c r="K1383" s="5"/>
    </row>
    <row r="1384" spans="1:11" x14ac:dyDescent="0.25">
      <c r="A1384">
        <v>1355</v>
      </c>
      <c r="C1384" s="5">
        <f t="shared" si="42"/>
        <v>11.734666666666588</v>
      </c>
      <c r="D1384" s="5">
        <f>IF(Inddata!$C$35=0,0,IF(($D$30-C1384*(1/Inddata!$C$35))&lt;0,0,($D$30-C1384*(1/Inddata!$C$35))))</f>
        <v>0</v>
      </c>
      <c r="E1384" s="5">
        <v>0</v>
      </c>
      <c r="F1384" s="5">
        <f>IF(Inddata!$C$31*Inddata!$C$35+Inddata!$C$33&gt;'Beregninger scenarie 1'!C1384,0,F1383+$F$27)</f>
        <v>2.988266666666672</v>
      </c>
      <c r="G1384" s="5">
        <f t="shared" si="43"/>
        <v>13.734666666666588</v>
      </c>
      <c r="H1384" s="5">
        <f>IF(D1384+E1384+F1384&gt;Inddata!$C$31,Inddata!$C$31,D1384+E1384+F1384)</f>
        <v>2.988266666666672</v>
      </c>
      <c r="I1384" s="5">
        <f>Inddata!$C$34</f>
        <v>0</v>
      </c>
      <c r="J1384" s="5">
        <f>Inddata!$C$32+Inddata!$C$34</f>
        <v>4</v>
      </c>
      <c r="K1384" s="5"/>
    </row>
    <row r="1385" spans="1:11" x14ac:dyDescent="0.25">
      <c r="A1385">
        <v>1356</v>
      </c>
      <c r="C1385" s="5">
        <f t="shared" si="42"/>
        <v>11.743333333333254</v>
      </c>
      <c r="D1385" s="5">
        <f>IF(Inddata!$C$35=0,0,IF(($D$30-C1385*(1/Inddata!$C$35))&lt;0,0,($D$30-C1385*(1/Inddata!$C$35))))</f>
        <v>0</v>
      </c>
      <c r="E1385" s="5">
        <v>0</v>
      </c>
      <c r="F1385" s="5">
        <f>IF(Inddata!$C$31*Inddata!$C$35+Inddata!$C$33&gt;'Beregninger scenarie 1'!C1385,0,F1384+$F$27)</f>
        <v>2.9952000000000054</v>
      </c>
      <c r="G1385" s="5">
        <f t="shared" si="43"/>
        <v>13.743333333333254</v>
      </c>
      <c r="H1385" s="5">
        <f>IF(D1385+E1385+F1385&gt;Inddata!$C$31,Inddata!$C$31,D1385+E1385+F1385)</f>
        <v>2.9952000000000054</v>
      </c>
      <c r="I1385" s="5">
        <f>Inddata!$C$34</f>
        <v>0</v>
      </c>
      <c r="J1385" s="5">
        <f>Inddata!$C$32+Inddata!$C$34</f>
        <v>4</v>
      </c>
      <c r="K1385" s="5"/>
    </row>
    <row r="1386" spans="1:11" x14ac:dyDescent="0.25">
      <c r="A1386">
        <v>1357</v>
      </c>
      <c r="C1386" s="5">
        <f t="shared" si="42"/>
        <v>11.751999999999921</v>
      </c>
      <c r="D1386" s="5">
        <f>IF(Inddata!$C$35=0,0,IF(($D$30-C1386*(1/Inddata!$C$35))&lt;0,0,($D$30-C1386*(1/Inddata!$C$35))))</f>
        <v>0</v>
      </c>
      <c r="E1386" s="5">
        <v>0</v>
      </c>
      <c r="F1386" s="5">
        <f>IF(Inddata!$C$31*Inddata!$C$35+Inddata!$C$33&gt;'Beregninger scenarie 1'!C1386,0,F1385+$F$27)</f>
        <v>3.0021333333333389</v>
      </c>
      <c r="G1386" s="5">
        <f t="shared" si="43"/>
        <v>13.751999999999921</v>
      </c>
      <c r="H1386" s="5">
        <f>IF(D1386+E1386+F1386&gt;Inddata!$C$31,Inddata!$C$31,D1386+E1386+F1386)</f>
        <v>3.0021333333333389</v>
      </c>
      <c r="I1386" s="5">
        <f>Inddata!$C$34</f>
        <v>0</v>
      </c>
      <c r="J1386" s="5">
        <f>Inddata!$C$32+Inddata!$C$34</f>
        <v>4</v>
      </c>
      <c r="K1386" s="5"/>
    </row>
    <row r="1387" spans="1:11" x14ac:dyDescent="0.25">
      <c r="A1387">
        <v>1358</v>
      </c>
      <c r="C1387" s="5">
        <f t="shared" si="42"/>
        <v>11.760666666666587</v>
      </c>
      <c r="D1387" s="5">
        <f>IF(Inddata!$C$35=0,0,IF(($D$30-C1387*(1/Inddata!$C$35))&lt;0,0,($D$30-C1387*(1/Inddata!$C$35))))</f>
        <v>0</v>
      </c>
      <c r="E1387" s="5">
        <v>0</v>
      </c>
      <c r="F1387" s="5">
        <f>IF(Inddata!$C$31*Inddata!$C$35+Inddata!$C$33&gt;'Beregninger scenarie 1'!C1387,0,F1386+$F$27)</f>
        <v>3.0090666666666723</v>
      </c>
      <c r="G1387" s="5">
        <f t="shared" si="43"/>
        <v>13.760666666666587</v>
      </c>
      <c r="H1387" s="5">
        <f>IF(D1387+E1387+F1387&gt;Inddata!$C$31,Inddata!$C$31,D1387+E1387+F1387)</f>
        <v>3.0090666666666723</v>
      </c>
      <c r="I1387" s="5">
        <f>Inddata!$C$34</f>
        <v>0</v>
      </c>
      <c r="J1387" s="5">
        <f>Inddata!$C$32+Inddata!$C$34</f>
        <v>4</v>
      </c>
      <c r="K1387" s="5"/>
    </row>
    <row r="1388" spans="1:11" x14ac:dyDescent="0.25">
      <c r="A1388">
        <v>1359</v>
      </c>
      <c r="C1388" s="5">
        <f t="shared" si="42"/>
        <v>11.769333333333254</v>
      </c>
      <c r="D1388" s="5">
        <f>IF(Inddata!$C$35=0,0,IF(($D$30-C1388*(1/Inddata!$C$35))&lt;0,0,($D$30-C1388*(1/Inddata!$C$35))))</f>
        <v>0</v>
      </c>
      <c r="E1388" s="5">
        <v>0</v>
      </c>
      <c r="F1388" s="5">
        <f>IF(Inddata!$C$31*Inddata!$C$35+Inddata!$C$33&gt;'Beregninger scenarie 1'!C1388,0,F1387+$F$27)</f>
        <v>3.0160000000000058</v>
      </c>
      <c r="G1388" s="5">
        <f t="shared" si="43"/>
        <v>13.769333333333254</v>
      </c>
      <c r="H1388" s="5">
        <f>IF(D1388+E1388+F1388&gt;Inddata!$C$31,Inddata!$C$31,D1388+E1388+F1388)</f>
        <v>3.0160000000000058</v>
      </c>
      <c r="I1388" s="5">
        <f>Inddata!$C$34</f>
        <v>0</v>
      </c>
      <c r="J1388" s="5">
        <f>Inddata!$C$32+Inddata!$C$34</f>
        <v>4</v>
      </c>
      <c r="K1388" s="5"/>
    </row>
    <row r="1389" spans="1:11" x14ac:dyDescent="0.25">
      <c r="A1389">
        <v>1360</v>
      </c>
      <c r="C1389" s="5">
        <f t="shared" si="42"/>
        <v>11.777999999999921</v>
      </c>
      <c r="D1389" s="5">
        <f>IF(Inddata!$C$35=0,0,IF(($D$30-C1389*(1/Inddata!$C$35))&lt;0,0,($D$30-C1389*(1/Inddata!$C$35))))</f>
        <v>0</v>
      </c>
      <c r="E1389" s="5">
        <v>0</v>
      </c>
      <c r="F1389" s="5">
        <f>IF(Inddata!$C$31*Inddata!$C$35+Inddata!$C$33&gt;'Beregninger scenarie 1'!C1389,0,F1388+$F$27)</f>
        <v>3.0229333333333392</v>
      </c>
      <c r="G1389" s="5">
        <f t="shared" si="43"/>
        <v>13.777999999999921</v>
      </c>
      <c r="H1389" s="5">
        <f>IF(D1389+E1389+F1389&gt;Inddata!$C$31,Inddata!$C$31,D1389+E1389+F1389)</f>
        <v>3.0229333333333392</v>
      </c>
      <c r="I1389" s="5">
        <f>Inddata!$C$34</f>
        <v>0</v>
      </c>
      <c r="J1389" s="5">
        <f>Inddata!$C$32+Inddata!$C$34</f>
        <v>4</v>
      </c>
      <c r="K1389" s="5"/>
    </row>
    <row r="1390" spans="1:11" x14ac:dyDescent="0.25">
      <c r="A1390">
        <v>1361</v>
      </c>
      <c r="C1390" s="5">
        <f t="shared" si="42"/>
        <v>11.786666666666587</v>
      </c>
      <c r="D1390" s="5">
        <f>IF(Inddata!$C$35=0,0,IF(($D$30-C1390*(1/Inddata!$C$35))&lt;0,0,($D$30-C1390*(1/Inddata!$C$35))))</f>
        <v>0</v>
      </c>
      <c r="E1390" s="5">
        <v>0</v>
      </c>
      <c r="F1390" s="5">
        <f>IF(Inddata!$C$31*Inddata!$C$35+Inddata!$C$33&gt;'Beregninger scenarie 1'!C1390,0,F1389+$F$27)</f>
        <v>3.0298666666666727</v>
      </c>
      <c r="G1390" s="5">
        <f t="shared" si="43"/>
        <v>13.786666666666587</v>
      </c>
      <c r="H1390" s="5">
        <f>IF(D1390+E1390+F1390&gt;Inddata!$C$31,Inddata!$C$31,D1390+E1390+F1390)</f>
        <v>3.0298666666666727</v>
      </c>
      <c r="I1390" s="5">
        <f>Inddata!$C$34</f>
        <v>0</v>
      </c>
      <c r="J1390" s="5">
        <f>Inddata!$C$32+Inddata!$C$34</f>
        <v>4</v>
      </c>
      <c r="K1390" s="5"/>
    </row>
    <row r="1391" spans="1:11" x14ac:dyDescent="0.25">
      <c r="A1391">
        <v>1362</v>
      </c>
      <c r="C1391" s="5">
        <f t="shared" si="42"/>
        <v>11.795333333333254</v>
      </c>
      <c r="D1391" s="5">
        <f>IF(Inddata!$C$35=0,0,IF(($D$30-C1391*(1/Inddata!$C$35))&lt;0,0,($D$30-C1391*(1/Inddata!$C$35))))</f>
        <v>0</v>
      </c>
      <c r="E1391" s="5">
        <v>0</v>
      </c>
      <c r="F1391" s="5">
        <f>IF(Inddata!$C$31*Inddata!$C$35+Inddata!$C$33&gt;'Beregninger scenarie 1'!C1391,0,F1390+$F$27)</f>
        <v>3.0368000000000062</v>
      </c>
      <c r="G1391" s="5">
        <f t="shared" si="43"/>
        <v>13.795333333333254</v>
      </c>
      <c r="H1391" s="5">
        <f>IF(D1391+E1391+F1391&gt;Inddata!$C$31,Inddata!$C$31,D1391+E1391+F1391)</f>
        <v>3.0368000000000062</v>
      </c>
      <c r="I1391" s="5">
        <f>Inddata!$C$34</f>
        <v>0</v>
      </c>
      <c r="J1391" s="5">
        <f>Inddata!$C$32+Inddata!$C$34</f>
        <v>4</v>
      </c>
      <c r="K1391" s="5"/>
    </row>
    <row r="1392" spans="1:11" x14ac:dyDescent="0.25">
      <c r="A1392">
        <v>1363</v>
      </c>
      <c r="C1392" s="5">
        <f t="shared" si="42"/>
        <v>11.80399999999992</v>
      </c>
      <c r="D1392" s="5">
        <f>IF(Inddata!$C$35=0,0,IF(($D$30-C1392*(1/Inddata!$C$35))&lt;0,0,($D$30-C1392*(1/Inddata!$C$35))))</f>
        <v>0</v>
      </c>
      <c r="E1392" s="5">
        <v>0</v>
      </c>
      <c r="F1392" s="5">
        <f>IF(Inddata!$C$31*Inddata!$C$35+Inddata!$C$33&gt;'Beregninger scenarie 1'!C1392,0,F1391+$F$27)</f>
        <v>3.0437333333333396</v>
      </c>
      <c r="G1392" s="5">
        <f t="shared" si="43"/>
        <v>13.80399999999992</v>
      </c>
      <c r="H1392" s="5">
        <f>IF(D1392+E1392+F1392&gt;Inddata!$C$31,Inddata!$C$31,D1392+E1392+F1392)</f>
        <v>3.0437333333333396</v>
      </c>
      <c r="I1392" s="5">
        <f>Inddata!$C$34</f>
        <v>0</v>
      </c>
      <c r="J1392" s="5">
        <f>Inddata!$C$32+Inddata!$C$34</f>
        <v>4</v>
      </c>
      <c r="K1392" s="5"/>
    </row>
    <row r="1393" spans="1:11" x14ac:dyDescent="0.25">
      <c r="A1393">
        <v>1364</v>
      </c>
      <c r="C1393" s="5">
        <f t="shared" si="42"/>
        <v>11.812666666666587</v>
      </c>
      <c r="D1393" s="5">
        <f>IF(Inddata!$C$35=0,0,IF(($D$30-C1393*(1/Inddata!$C$35))&lt;0,0,($D$30-C1393*(1/Inddata!$C$35))))</f>
        <v>0</v>
      </c>
      <c r="E1393" s="5">
        <v>0</v>
      </c>
      <c r="F1393" s="5">
        <f>IF(Inddata!$C$31*Inddata!$C$35+Inddata!$C$33&gt;'Beregninger scenarie 1'!C1393,0,F1392+$F$27)</f>
        <v>3.0506666666666731</v>
      </c>
      <c r="G1393" s="5">
        <f t="shared" si="43"/>
        <v>13.812666666666587</v>
      </c>
      <c r="H1393" s="5">
        <f>IF(D1393+E1393+F1393&gt;Inddata!$C$31,Inddata!$C$31,D1393+E1393+F1393)</f>
        <v>3.0506666666666731</v>
      </c>
      <c r="I1393" s="5">
        <f>Inddata!$C$34</f>
        <v>0</v>
      </c>
      <c r="J1393" s="5">
        <f>Inddata!$C$32+Inddata!$C$34</f>
        <v>4</v>
      </c>
      <c r="K1393" s="5"/>
    </row>
    <row r="1394" spans="1:11" x14ac:dyDescent="0.25">
      <c r="A1394">
        <v>1365</v>
      </c>
      <c r="C1394" s="5">
        <f t="shared" si="42"/>
        <v>11.821333333333254</v>
      </c>
      <c r="D1394" s="5">
        <f>IF(Inddata!$C$35=0,0,IF(($D$30-C1394*(1/Inddata!$C$35))&lt;0,0,($D$30-C1394*(1/Inddata!$C$35))))</f>
        <v>0</v>
      </c>
      <c r="E1394" s="5">
        <v>0</v>
      </c>
      <c r="F1394" s="5">
        <f>IF(Inddata!$C$31*Inddata!$C$35+Inddata!$C$33&gt;'Beregninger scenarie 1'!C1394,0,F1393+$F$27)</f>
        <v>3.0576000000000065</v>
      </c>
      <c r="G1394" s="5">
        <f t="shared" si="43"/>
        <v>13.821333333333254</v>
      </c>
      <c r="H1394" s="5">
        <f>IF(D1394+E1394+F1394&gt;Inddata!$C$31,Inddata!$C$31,D1394+E1394+F1394)</f>
        <v>3.0576000000000065</v>
      </c>
      <c r="I1394" s="5">
        <f>Inddata!$C$34</f>
        <v>0</v>
      </c>
      <c r="J1394" s="5">
        <f>Inddata!$C$32+Inddata!$C$34</f>
        <v>4</v>
      </c>
      <c r="K1394" s="5"/>
    </row>
    <row r="1395" spans="1:11" x14ac:dyDescent="0.25">
      <c r="A1395">
        <v>1366</v>
      </c>
      <c r="C1395" s="5">
        <f t="shared" si="42"/>
        <v>11.82999999999992</v>
      </c>
      <c r="D1395" s="5">
        <f>IF(Inddata!$C$35=0,0,IF(($D$30-C1395*(1/Inddata!$C$35))&lt;0,0,($D$30-C1395*(1/Inddata!$C$35))))</f>
        <v>0</v>
      </c>
      <c r="E1395" s="5">
        <v>0</v>
      </c>
      <c r="F1395" s="5">
        <f>IF(Inddata!$C$31*Inddata!$C$35+Inddata!$C$33&gt;'Beregninger scenarie 1'!C1395,0,F1394+$F$27)</f>
        <v>3.06453333333334</v>
      </c>
      <c r="G1395" s="5">
        <f t="shared" si="43"/>
        <v>13.82999999999992</v>
      </c>
      <c r="H1395" s="5">
        <f>IF(D1395+E1395+F1395&gt;Inddata!$C$31,Inddata!$C$31,D1395+E1395+F1395)</f>
        <v>3.06453333333334</v>
      </c>
      <c r="I1395" s="5">
        <f>Inddata!$C$34</f>
        <v>0</v>
      </c>
      <c r="J1395" s="5">
        <f>Inddata!$C$32+Inddata!$C$34</f>
        <v>4</v>
      </c>
      <c r="K1395" s="5"/>
    </row>
    <row r="1396" spans="1:11" x14ac:dyDescent="0.25">
      <c r="A1396">
        <v>1367</v>
      </c>
      <c r="C1396" s="5">
        <f t="shared" si="42"/>
        <v>11.838666666666587</v>
      </c>
      <c r="D1396" s="5">
        <f>IF(Inddata!$C$35=0,0,IF(($D$30-C1396*(1/Inddata!$C$35))&lt;0,0,($D$30-C1396*(1/Inddata!$C$35))))</f>
        <v>0</v>
      </c>
      <c r="E1396" s="5">
        <v>0</v>
      </c>
      <c r="F1396" s="5">
        <f>IF(Inddata!$C$31*Inddata!$C$35+Inddata!$C$33&gt;'Beregninger scenarie 1'!C1396,0,F1395+$F$27)</f>
        <v>3.0714666666666735</v>
      </c>
      <c r="G1396" s="5">
        <f t="shared" si="43"/>
        <v>13.838666666666587</v>
      </c>
      <c r="H1396" s="5">
        <f>IF(D1396+E1396+F1396&gt;Inddata!$C$31,Inddata!$C$31,D1396+E1396+F1396)</f>
        <v>3.0714666666666735</v>
      </c>
      <c r="I1396" s="5">
        <f>Inddata!$C$34</f>
        <v>0</v>
      </c>
      <c r="J1396" s="5">
        <f>Inddata!$C$32+Inddata!$C$34</f>
        <v>4</v>
      </c>
      <c r="K1396" s="5"/>
    </row>
    <row r="1397" spans="1:11" x14ac:dyDescent="0.25">
      <c r="A1397">
        <v>1368</v>
      </c>
      <c r="C1397" s="5">
        <f t="shared" ref="C1397:C1460" si="44">C1396+$C$27</f>
        <v>11.847333333333253</v>
      </c>
      <c r="D1397" s="5">
        <f>IF(Inddata!$C$35=0,0,IF(($D$30-C1397*(1/Inddata!$C$35))&lt;0,0,($D$30-C1397*(1/Inddata!$C$35))))</f>
        <v>0</v>
      </c>
      <c r="E1397" s="5">
        <v>0</v>
      </c>
      <c r="F1397" s="5">
        <f>IF(Inddata!$C$31*Inddata!$C$35+Inddata!$C$33&gt;'Beregninger scenarie 1'!C1397,0,F1396+$F$27)</f>
        <v>3.0784000000000069</v>
      </c>
      <c r="G1397" s="5">
        <f t="shared" si="43"/>
        <v>13.847333333333253</v>
      </c>
      <c r="H1397" s="5">
        <f>IF(D1397+E1397+F1397&gt;Inddata!$C$31,Inddata!$C$31,D1397+E1397+F1397)</f>
        <v>3.0784000000000069</v>
      </c>
      <c r="I1397" s="5">
        <f>Inddata!$C$34</f>
        <v>0</v>
      </c>
      <c r="J1397" s="5">
        <f>Inddata!$C$32+Inddata!$C$34</f>
        <v>4</v>
      </c>
      <c r="K1397" s="5"/>
    </row>
    <row r="1398" spans="1:11" x14ac:dyDescent="0.25">
      <c r="A1398">
        <v>1369</v>
      </c>
      <c r="C1398" s="5">
        <f t="shared" si="44"/>
        <v>11.85599999999992</v>
      </c>
      <c r="D1398" s="5">
        <f>IF(Inddata!$C$35=0,0,IF(($D$30-C1398*(1/Inddata!$C$35))&lt;0,0,($D$30-C1398*(1/Inddata!$C$35))))</f>
        <v>0</v>
      </c>
      <c r="E1398" s="5">
        <v>0</v>
      </c>
      <c r="F1398" s="5">
        <f>IF(Inddata!$C$31*Inddata!$C$35+Inddata!$C$33&gt;'Beregninger scenarie 1'!C1398,0,F1397+$F$27)</f>
        <v>3.0853333333333404</v>
      </c>
      <c r="G1398" s="5">
        <f t="shared" si="43"/>
        <v>13.85599999999992</v>
      </c>
      <c r="H1398" s="5">
        <f>IF(D1398+E1398+F1398&gt;Inddata!$C$31,Inddata!$C$31,D1398+E1398+F1398)</f>
        <v>3.0853333333333404</v>
      </c>
      <c r="I1398" s="5">
        <f>Inddata!$C$34</f>
        <v>0</v>
      </c>
      <c r="J1398" s="5">
        <f>Inddata!$C$32+Inddata!$C$34</f>
        <v>4</v>
      </c>
      <c r="K1398" s="5"/>
    </row>
    <row r="1399" spans="1:11" x14ac:dyDescent="0.25">
      <c r="A1399">
        <v>1370</v>
      </c>
      <c r="C1399" s="5">
        <f t="shared" si="44"/>
        <v>11.864666666666587</v>
      </c>
      <c r="D1399" s="5">
        <f>IF(Inddata!$C$35=0,0,IF(($D$30-C1399*(1/Inddata!$C$35))&lt;0,0,($D$30-C1399*(1/Inddata!$C$35))))</f>
        <v>0</v>
      </c>
      <c r="E1399" s="5">
        <v>0</v>
      </c>
      <c r="F1399" s="5">
        <f>IF(Inddata!$C$31*Inddata!$C$35+Inddata!$C$33&gt;'Beregninger scenarie 1'!C1399,0,F1398+$F$27)</f>
        <v>3.0922666666666738</v>
      </c>
      <c r="G1399" s="5">
        <f t="shared" si="43"/>
        <v>13.864666666666587</v>
      </c>
      <c r="H1399" s="5">
        <f>IF(D1399+E1399+F1399&gt;Inddata!$C$31,Inddata!$C$31,D1399+E1399+F1399)</f>
        <v>3.0922666666666738</v>
      </c>
      <c r="I1399" s="5">
        <f>Inddata!$C$34</f>
        <v>0</v>
      </c>
      <c r="J1399" s="5">
        <f>Inddata!$C$32+Inddata!$C$34</f>
        <v>4</v>
      </c>
      <c r="K1399" s="5"/>
    </row>
    <row r="1400" spans="1:11" x14ac:dyDescent="0.25">
      <c r="A1400">
        <v>1371</v>
      </c>
      <c r="C1400" s="5">
        <f t="shared" si="44"/>
        <v>11.873333333333253</v>
      </c>
      <c r="D1400" s="5">
        <f>IF(Inddata!$C$35=0,0,IF(($D$30-C1400*(1/Inddata!$C$35))&lt;0,0,($D$30-C1400*(1/Inddata!$C$35))))</f>
        <v>0</v>
      </c>
      <c r="E1400" s="5">
        <v>0</v>
      </c>
      <c r="F1400" s="5">
        <f>IF(Inddata!$C$31*Inddata!$C$35+Inddata!$C$33&gt;'Beregninger scenarie 1'!C1400,0,F1399+$F$27)</f>
        <v>3.0992000000000073</v>
      </c>
      <c r="G1400" s="5">
        <f t="shared" si="43"/>
        <v>13.873333333333253</v>
      </c>
      <c r="H1400" s="5">
        <f>IF(D1400+E1400+F1400&gt;Inddata!$C$31,Inddata!$C$31,D1400+E1400+F1400)</f>
        <v>3.0992000000000073</v>
      </c>
      <c r="I1400" s="5">
        <f>Inddata!$C$34</f>
        <v>0</v>
      </c>
      <c r="J1400" s="5">
        <f>Inddata!$C$32+Inddata!$C$34</f>
        <v>4</v>
      </c>
      <c r="K1400" s="5"/>
    </row>
    <row r="1401" spans="1:11" x14ac:dyDescent="0.25">
      <c r="A1401">
        <v>1372</v>
      </c>
      <c r="C1401" s="5">
        <f t="shared" si="44"/>
        <v>11.88199999999992</v>
      </c>
      <c r="D1401" s="5">
        <f>IF(Inddata!$C$35=0,0,IF(($D$30-C1401*(1/Inddata!$C$35))&lt;0,0,($D$30-C1401*(1/Inddata!$C$35))))</f>
        <v>0</v>
      </c>
      <c r="E1401" s="5">
        <v>0</v>
      </c>
      <c r="F1401" s="5">
        <f>IF(Inddata!$C$31*Inddata!$C$35+Inddata!$C$33&gt;'Beregninger scenarie 1'!C1401,0,F1400+$F$27)</f>
        <v>3.1061333333333407</v>
      </c>
      <c r="G1401" s="5">
        <f t="shared" si="43"/>
        <v>13.88199999999992</v>
      </c>
      <c r="H1401" s="5">
        <f>IF(D1401+E1401+F1401&gt;Inddata!$C$31,Inddata!$C$31,D1401+E1401+F1401)</f>
        <v>3.1061333333333407</v>
      </c>
      <c r="I1401" s="5">
        <f>Inddata!$C$34</f>
        <v>0</v>
      </c>
      <c r="J1401" s="5">
        <f>Inddata!$C$32+Inddata!$C$34</f>
        <v>4</v>
      </c>
      <c r="K1401" s="5"/>
    </row>
    <row r="1402" spans="1:11" x14ac:dyDescent="0.25">
      <c r="A1402">
        <v>1373</v>
      </c>
      <c r="C1402" s="5">
        <f t="shared" si="44"/>
        <v>11.890666666666586</v>
      </c>
      <c r="D1402" s="5">
        <f>IF(Inddata!$C$35=0,0,IF(($D$30-C1402*(1/Inddata!$C$35))&lt;0,0,($D$30-C1402*(1/Inddata!$C$35))))</f>
        <v>0</v>
      </c>
      <c r="E1402" s="5">
        <v>0</v>
      </c>
      <c r="F1402" s="5">
        <f>IF(Inddata!$C$31*Inddata!$C$35+Inddata!$C$33&gt;'Beregninger scenarie 1'!C1402,0,F1401+$F$27)</f>
        <v>3.1130666666666742</v>
      </c>
      <c r="G1402" s="5">
        <f t="shared" si="43"/>
        <v>13.890666666666586</v>
      </c>
      <c r="H1402" s="5">
        <f>IF(D1402+E1402+F1402&gt;Inddata!$C$31,Inddata!$C$31,D1402+E1402+F1402)</f>
        <v>3.1130666666666742</v>
      </c>
      <c r="I1402" s="5">
        <f>Inddata!$C$34</f>
        <v>0</v>
      </c>
      <c r="J1402" s="5">
        <f>Inddata!$C$32+Inddata!$C$34</f>
        <v>4</v>
      </c>
      <c r="K1402" s="5"/>
    </row>
    <row r="1403" spans="1:11" x14ac:dyDescent="0.25">
      <c r="A1403">
        <v>1374</v>
      </c>
      <c r="C1403" s="5">
        <f t="shared" si="44"/>
        <v>11.899333333333253</v>
      </c>
      <c r="D1403" s="5">
        <f>IF(Inddata!$C$35=0,0,IF(($D$30-C1403*(1/Inddata!$C$35))&lt;0,0,($D$30-C1403*(1/Inddata!$C$35))))</f>
        <v>0</v>
      </c>
      <c r="E1403" s="5">
        <v>0</v>
      </c>
      <c r="F1403" s="5">
        <f>IF(Inddata!$C$31*Inddata!$C$35+Inddata!$C$33&gt;'Beregninger scenarie 1'!C1403,0,F1402+$F$27)</f>
        <v>3.1200000000000077</v>
      </c>
      <c r="G1403" s="5">
        <f t="shared" si="43"/>
        <v>13.899333333333253</v>
      </c>
      <c r="H1403" s="5">
        <f>IF(D1403+E1403+F1403&gt;Inddata!$C$31,Inddata!$C$31,D1403+E1403+F1403)</f>
        <v>3.1200000000000077</v>
      </c>
      <c r="I1403" s="5">
        <f>Inddata!$C$34</f>
        <v>0</v>
      </c>
      <c r="J1403" s="5">
        <f>Inddata!$C$32+Inddata!$C$34</f>
        <v>4</v>
      </c>
      <c r="K1403" s="5"/>
    </row>
    <row r="1404" spans="1:11" x14ac:dyDescent="0.25">
      <c r="A1404">
        <v>1375</v>
      </c>
      <c r="C1404" s="5">
        <f t="shared" si="44"/>
        <v>11.90799999999992</v>
      </c>
      <c r="D1404" s="5">
        <f>IF(Inddata!$C$35=0,0,IF(($D$30-C1404*(1/Inddata!$C$35))&lt;0,0,($D$30-C1404*(1/Inddata!$C$35))))</f>
        <v>0</v>
      </c>
      <c r="E1404" s="5">
        <v>0</v>
      </c>
      <c r="F1404" s="5">
        <f>IF(Inddata!$C$31*Inddata!$C$35+Inddata!$C$33&gt;'Beregninger scenarie 1'!C1404,0,F1403+$F$27)</f>
        <v>3.1269333333333411</v>
      </c>
      <c r="G1404" s="5">
        <f t="shared" si="43"/>
        <v>13.90799999999992</v>
      </c>
      <c r="H1404" s="5">
        <f>IF(D1404+E1404+F1404&gt;Inddata!$C$31,Inddata!$C$31,D1404+E1404+F1404)</f>
        <v>3.1269333333333411</v>
      </c>
      <c r="I1404" s="5">
        <f>Inddata!$C$34</f>
        <v>0</v>
      </c>
      <c r="J1404" s="5">
        <f>Inddata!$C$32+Inddata!$C$34</f>
        <v>4</v>
      </c>
      <c r="K1404" s="5"/>
    </row>
    <row r="1405" spans="1:11" x14ac:dyDescent="0.25">
      <c r="A1405">
        <v>1376</v>
      </c>
      <c r="C1405" s="5">
        <f t="shared" si="44"/>
        <v>11.916666666666586</v>
      </c>
      <c r="D1405" s="5">
        <f>IF(Inddata!$C$35=0,0,IF(($D$30-C1405*(1/Inddata!$C$35))&lt;0,0,($D$30-C1405*(1/Inddata!$C$35))))</f>
        <v>0</v>
      </c>
      <c r="E1405" s="5">
        <v>0</v>
      </c>
      <c r="F1405" s="5">
        <f>IF(Inddata!$C$31*Inddata!$C$35+Inddata!$C$33&gt;'Beregninger scenarie 1'!C1405,0,F1404+$F$27)</f>
        <v>3.1338666666666746</v>
      </c>
      <c r="G1405" s="5">
        <f t="shared" si="43"/>
        <v>13.916666666666586</v>
      </c>
      <c r="H1405" s="5">
        <f>IF(D1405+E1405+F1405&gt;Inddata!$C$31,Inddata!$C$31,D1405+E1405+F1405)</f>
        <v>3.1338666666666746</v>
      </c>
      <c r="I1405" s="5">
        <f>Inddata!$C$34</f>
        <v>0</v>
      </c>
      <c r="J1405" s="5">
        <f>Inddata!$C$32+Inddata!$C$34</f>
        <v>4</v>
      </c>
      <c r="K1405" s="5"/>
    </row>
    <row r="1406" spans="1:11" x14ac:dyDescent="0.25">
      <c r="A1406">
        <v>1377</v>
      </c>
      <c r="C1406" s="5">
        <f t="shared" si="44"/>
        <v>11.925333333333253</v>
      </c>
      <c r="D1406" s="5">
        <f>IF(Inddata!$C$35=0,0,IF(($D$30-C1406*(1/Inddata!$C$35))&lt;0,0,($D$30-C1406*(1/Inddata!$C$35))))</f>
        <v>0</v>
      </c>
      <c r="E1406" s="5">
        <v>0</v>
      </c>
      <c r="F1406" s="5">
        <f>IF(Inddata!$C$31*Inddata!$C$35+Inddata!$C$33&gt;'Beregninger scenarie 1'!C1406,0,F1405+$F$27)</f>
        <v>3.140800000000008</v>
      </c>
      <c r="G1406" s="5">
        <f t="shared" si="43"/>
        <v>13.925333333333253</v>
      </c>
      <c r="H1406" s="5">
        <f>IF(D1406+E1406+F1406&gt;Inddata!$C$31,Inddata!$C$31,D1406+E1406+F1406)</f>
        <v>3.140800000000008</v>
      </c>
      <c r="I1406" s="5">
        <f>Inddata!$C$34</f>
        <v>0</v>
      </c>
      <c r="J1406" s="5">
        <f>Inddata!$C$32+Inddata!$C$34</f>
        <v>4</v>
      </c>
      <c r="K1406" s="5"/>
    </row>
    <row r="1407" spans="1:11" x14ac:dyDescent="0.25">
      <c r="A1407">
        <v>1378</v>
      </c>
      <c r="C1407" s="5">
        <f t="shared" si="44"/>
        <v>11.933999999999919</v>
      </c>
      <c r="D1407" s="5">
        <f>IF(Inddata!$C$35=0,0,IF(($D$30-C1407*(1/Inddata!$C$35))&lt;0,0,($D$30-C1407*(1/Inddata!$C$35))))</f>
        <v>0</v>
      </c>
      <c r="E1407" s="5">
        <v>0</v>
      </c>
      <c r="F1407" s="5">
        <f>IF(Inddata!$C$31*Inddata!$C$35+Inddata!$C$33&gt;'Beregninger scenarie 1'!C1407,0,F1406+$F$27)</f>
        <v>3.1477333333333415</v>
      </c>
      <c r="G1407" s="5">
        <f t="shared" si="43"/>
        <v>13.933999999999919</v>
      </c>
      <c r="H1407" s="5">
        <f>IF(D1407+E1407+F1407&gt;Inddata!$C$31,Inddata!$C$31,D1407+E1407+F1407)</f>
        <v>3.1477333333333415</v>
      </c>
      <c r="I1407" s="5">
        <f>Inddata!$C$34</f>
        <v>0</v>
      </c>
      <c r="J1407" s="5">
        <f>Inddata!$C$32+Inddata!$C$34</f>
        <v>4</v>
      </c>
      <c r="K1407" s="5"/>
    </row>
    <row r="1408" spans="1:11" x14ac:dyDescent="0.25">
      <c r="A1408">
        <v>1379</v>
      </c>
      <c r="C1408" s="5">
        <f t="shared" si="44"/>
        <v>11.942666666666586</v>
      </c>
      <c r="D1408" s="5">
        <f>IF(Inddata!$C$35=0,0,IF(($D$30-C1408*(1/Inddata!$C$35))&lt;0,0,($D$30-C1408*(1/Inddata!$C$35))))</f>
        <v>0</v>
      </c>
      <c r="E1408" s="5">
        <v>0</v>
      </c>
      <c r="F1408" s="5">
        <f>IF(Inddata!$C$31*Inddata!$C$35+Inddata!$C$33&gt;'Beregninger scenarie 1'!C1408,0,F1407+$F$27)</f>
        <v>3.1546666666666749</v>
      </c>
      <c r="G1408" s="5">
        <f t="shared" si="43"/>
        <v>13.942666666666586</v>
      </c>
      <c r="H1408" s="5">
        <f>IF(D1408+E1408+F1408&gt;Inddata!$C$31,Inddata!$C$31,D1408+E1408+F1408)</f>
        <v>3.1546666666666749</v>
      </c>
      <c r="I1408" s="5">
        <f>Inddata!$C$34</f>
        <v>0</v>
      </c>
      <c r="J1408" s="5">
        <f>Inddata!$C$32+Inddata!$C$34</f>
        <v>4</v>
      </c>
      <c r="K1408" s="5"/>
    </row>
    <row r="1409" spans="1:11" x14ac:dyDescent="0.25">
      <c r="A1409">
        <v>1380</v>
      </c>
      <c r="C1409" s="5">
        <f t="shared" si="44"/>
        <v>11.951333333333253</v>
      </c>
      <c r="D1409" s="5">
        <f>IF(Inddata!$C$35=0,0,IF(($D$30-C1409*(1/Inddata!$C$35))&lt;0,0,($D$30-C1409*(1/Inddata!$C$35))))</f>
        <v>0</v>
      </c>
      <c r="E1409" s="5">
        <v>0</v>
      </c>
      <c r="F1409" s="5">
        <f>IF(Inddata!$C$31*Inddata!$C$35+Inddata!$C$33&gt;'Beregninger scenarie 1'!C1409,0,F1408+$F$27)</f>
        <v>3.1616000000000084</v>
      </c>
      <c r="G1409" s="5">
        <f t="shared" si="43"/>
        <v>13.951333333333253</v>
      </c>
      <c r="H1409" s="5">
        <f>IF(D1409+E1409+F1409&gt;Inddata!$C$31,Inddata!$C$31,D1409+E1409+F1409)</f>
        <v>3.1616000000000084</v>
      </c>
      <c r="I1409" s="5">
        <f>Inddata!$C$34</f>
        <v>0</v>
      </c>
      <c r="J1409" s="5">
        <f>Inddata!$C$32+Inddata!$C$34</f>
        <v>4</v>
      </c>
      <c r="K1409" s="5"/>
    </row>
    <row r="1410" spans="1:11" x14ac:dyDescent="0.25">
      <c r="A1410">
        <v>1381</v>
      </c>
      <c r="C1410" s="5">
        <f t="shared" si="44"/>
        <v>11.959999999999919</v>
      </c>
      <c r="D1410" s="5">
        <f>IF(Inddata!$C$35=0,0,IF(($D$30-C1410*(1/Inddata!$C$35))&lt;0,0,($D$30-C1410*(1/Inddata!$C$35))))</f>
        <v>0</v>
      </c>
      <c r="E1410" s="5">
        <v>0</v>
      </c>
      <c r="F1410" s="5">
        <f>IF(Inddata!$C$31*Inddata!$C$35+Inddata!$C$33&gt;'Beregninger scenarie 1'!C1410,0,F1409+$F$27)</f>
        <v>3.1685333333333419</v>
      </c>
      <c r="G1410" s="5">
        <f t="shared" si="43"/>
        <v>13.959999999999919</v>
      </c>
      <c r="H1410" s="5">
        <f>IF(D1410+E1410+F1410&gt;Inddata!$C$31,Inddata!$C$31,D1410+E1410+F1410)</f>
        <v>3.1685333333333419</v>
      </c>
      <c r="I1410" s="5">
        <f>Inddata!$C$34</f>
        <v>0</v>
      </c>
      <c r="J1410" s="5">
        <f>Inddata!$C$32+Inddata!$C$34</f>
        <v>4</v>
      </c>
      <c r="K1410" s="5"/>
    </row>
    <row r="1411" spans="1:11" x14ac:dyDescent="0.25">
      <c r="A1411">
        <v>1382</v>
      </c>
      <c r="C1411" s="5">
        <f t="shared" si="44"/>
        <v>11.968666666666586</v>
      </c>
      <c r="D1411" s="5">
        <f>IF(Inddata!$C$35=0,0,IF(($D$30-C1411*(1/Inddata!$C$35))&lt;0,0,($D$30-C1411*(1/Inddata!$C$35))))</f>
        <v>0</v>
      </c>
      <c r="E1411" s="5">
        <v>0</v>
      </c>
      <c r="F1411" s="5">
        <f>IF(Inddata!$C$31*Inddata!$C$35+Inddata!$C$33&gt;'Beregninger scenarie 1'!C1411,0,F1410+$F$27)</f>
        <v>3.1754666666666753</v>
      </c>
      <c r="G1411" s="5">
        <f t="shared" si="43"/>
        <v>13.968666666666586</v>
      </c>
      <c r="H1411" s="5">
        <f>IF(D1411+E1411+F1411&gt;Inddata!$C$31,Inddata!$C$31,D1411+E1411+F1411)</f>
        <v>3.1754666666666753</v>
      </c>
      <c r="I1411" s="5">
        <f>Inddata!$C$34</f>
        <v>0</v>
      </c>
      <c r="J1411" s="5">
        <f>Inddata!$C$32+Inddata!$C$34</f>
        <v>4</v>
      </c>
      <c r="K1411" s="5"/>
    </row>
    <row r="1412" spans="1:11" x14ac:dyDescent="0.25">
      <c r="A1412">
        <v>1383</v>
      </c>
      <c r="C1412" s="5">
        <f t="shared" si="44"/>
        <v>11.977333333333252</v>
      </c>
      <c r="D1412" s="5">
        <f>IF(Inddata!$C$35=0,0,IF(($D$30-C1412*(1/Inddata!$C$35))&lt;0,0,($D$30-C1412*(1/Inddata!$C$35))))</f>
        <v>0</v>
      </c>
      <c r="E1412" s="5">
        <v>0</v>
      </c>
      <c r="F1412" s="5">
        <f>IF(Inddata!$C$31*Inddata!$C$35+Inddata!$C$33&gt;'Beregninger scenarie 1'!C1412,0,F1411+$F$27)</f>
        <v>3.1824000000000088</v>
      </c>
      <c r="G1412" s="5">
        <f t="shared" si="43"/>
        <v>13.977333333333252</v>
      </c>
      <c r="H1412" s="5">
        <f>IF(D1412+E1412+F1412&gt;Inddata!$C$31,Inddata!$C$31,D1412+E1412+F1412)</f>
        <v>3.1824000000000088</v>
      </c>
      <c r="I1412" s="5">
        <f>Inddata!$C$34</f>
        <v>0</v>
      </c>
      <c r="J1412" s="5">
        <f>Inddata!$C$32+Inddata!$C$34</f>
        <v>4</v>
      </c>
      <c r="K1412" s="5"/>
    </row>
    <row r="1413" spans="1:11" x14ac:dyDescent="0.25">
      <c r="A1413">
        <v>1384</v>
      </c>
      <c r="C1413" s="5">
        <f t="shared" si="44"/>
        <v>11.985999999999919</v>
      </c>
      <c r="D1413" s="5">
        <f>IF(Inddata!$C$35=0,0,IF(($D$30-C1413*(1/Inddata!$C$35))&lt;0,0,($D$30-C1413*(1/Inddata!$C$35))))</f>
        <v>0</v>
      </c>
      <c r="E1413" s="5">
        <v>0</v>
      </c>
      <c r="F1413" s="5">
        <f>IF(Inddata!$C$31*Inddata!$C$35+Inddata!$C$33&gt;'Beregninger scenarie 1'!C1413,0,F1412+$F$27)</f>
        <v>3.1893333333333422</v>
      </c>
      <c r="G1413" s="5">
        <f t="shared" si="43"/>
        <v>13.985999999999919</v>
      </c>
      <c r="H1413" s="5">
        <f>IF(D1413+E1413+F1413&gt;Inddata!$C$31,Inddata!$C$31,D1413+E1413+F1413)</f>
        <v>3.1893333333333422</v>
      </c>
      <c r="I1413" s="5">
        <f>Inddata!$C$34</f>
        <v>0</v>
      </c>
      <c r="J1413" s="5">
        <f>Inddata!$C$32+Inddata!$C$34</f>
        <v>4</v>
      </c>
      <c r="K1413" s="5"/>
    </row>
    <row r="1414" spans="1:11" x14ac:dyDescent="0.25">
      <c r="A1414">
        <v>1385</v>
      </c>
      <c r="C1414" s="5">
        <f t="shared" si="44"/>
        <v>11.994666666666586</v>
      </c>
      <c r="D1414" s="5">
        <f>IF(Inddata!$C$35=0,0,IF(($D$30-C1414*(1/Inddata!$C$35))&lt;0,0,($D$30-C1414*(1/Inddata!$C$35))))</f>
        <v>0</v>
      </c>
      <c r="E1414" s="5">
        <v>0</v>
      </c>
      <c r="F1414" s="5">
        <f>IF(Inddata!$C$31*Inddata!$C$35+Inddata!$C$33&gt;'Beregninger scenarie 1'!C1414,0,F1413+$F$27)</f>
        <v>3.1962666666666757</v>
      </c>
      <c r="G1414" s="5">
        <f t="shared" si="43"/>
        <v>13.994666666666586</v>
      </c>
      <c r="H1414" s="5">
        <f>IF(D1414+E1414+F1414&gt;Inddata!$C$31,Inddata!$C$31,D1414+E1414+F1414)</f>
        <v>3.1962666666666757</v>
      </c>
      <c r="I1414" s="5">
        <f>Inddata!$C$34</f>
        <v>0</v>
      </c>
      <c r="J1414" s="5">
        <f>Inddata!$C$32+Inddata!$C$34</f>
        <v>4</v>
      </c>
      <c r="K1414" s="5"/>
    </row>
    <row r="1415" spans="1:11" x14ac:dyDescent="0.25">
      <c r="A1415">
        <v>1386</v>
      </c>
      <c r="C1415" s="5">
        <f t="shared" si="44"/>
        <v>12.003333333333252</v>
      </c>
      <c r="D1415" s="5">
        <f>IF(Inddata!$C$35=0,0,IF(($D$30-C1415*(1/Inddata!$C$35))&lt;0,0,($D$30-C1415*(1/Inddata!$C$35))))</f>
        <v>0</v>
      </c>
      <c r="E1415" s="5">
        <v>0</v>
      </c>
      <c r="F1415" s="5">
        <f>IF(Inddata!$C$31*Inddata!$C$35+Inddata!$C$33&gt;'Beregninger scenarie 1'!C1415,0,F1414+$F$27)</f>
        <v>3.2032000000000092</v>
      </c>
      <c r="G1415" s="5">
        <f t="shared" si="43"/>
        <v>14.003333333333252</v>
      </c>
      <c r="H1415" s="5">
        <f>IF(D1415+E1415+F1415&gt;Inddata!$C$31,Inddata!$C$31,D1415+E1415+F1415)</f>
        <v>3.2032000000000092</v>
      </c>
      <c r="I1415" s="5">
        <f>Inddata!$C$34</f>
        <v>0</v>
      </c>
      <c r="J1415" s="5">
        <f>Inddata!$C$32+Inddata!$C$34</f>
        <v>4</v>
      </c>
      <c r="K1415" s="5"/>
    </row>
    <row r="1416" spans="1:11" x14ac:dyDescent="0.25">
      <c r="A1416">
        <v>1387</v>
      </c>
      <c r="C1416" s="5">
        <f t="shared" si="44"/>
        <v>12.011999999999919</v>
      </c>
      <c r="D1416" s="5">
        <f>IF(Inddata!$C$35=0,0,IF(($D$30-C1416*(1/Inddata!$C$35))&lt;0,0,($D$30-C1416*(1/Inddata!$C$35))))</f>
        <v>0</v>
      </c>
      <c r="E1416" s="5">
        <v>0</v>
      </c>
      <c r="F1416" s="5">
        <f>IF(Inddata!$C$31*Inddata!$C$35+Inddata!$C$33&gt;'Beregninger scenarie 1'!C1416,0,F1415+$F$27)</f>
        <v>3.2101333333333426</v>
      </c>
      <c r="G1416" s="5">
        <f t="shared" si="43"/>
        <v>14.011999999999919</v>
      </c>
      <c r="H1416" s="5">
        <f>IF(D1416+E1416+F1416&gt;Inddata!$C$31,Inddata!$C$31,D1416+E1416+F1416)</f>
        <v>3.2101333333333426</v>
      </c>
      <c r="I1416" s="5">
        <f>Inddata!$C$34</f>
        <v>0</v>
      </c>
      <c r="J1416" s="5">
        <f>Inddata!$C$32+Inddata!$C$34</f>
        <v>4</v>
      </c>
      <c r="K1416" s="5"/>
    </row>
    <row r="1417" spans="1:11" x14ac:dyDescent="0.25">
      <c r="A1417">
        <v>1388</v>
      </c>
      <c r="C1417" s="5">
        <f t="shared" si="44"/>
        <v>12.020666666666585</v>
      </c>
      <c r="D1417" s="5">
        <f>IF(Inddata!$C$35=0,0,IF(($D$30-C1417*(1/Inddata!$C$35))&lt;0,0,($D$30-C1417*(1/Inddata!$C$35))))</f>
        <v>0</v>
      </c>
      <c r="E1417" s="5">
        <v>0</v>
      </c>
      <c r="F1417" s="5">
        <f>IF(Inddata!$C$31*Inddata!$C$35+Inddata!$C$33&gt;'Beregninger scenarie 1'!C1417,0,F1416+$F$27)</f>
        <v>3.2170666666666761</v>
      </c>
      <c r="G1417" s="5">
        <f t="shared" si="43"/>
        <v>14.020666666666585</v>
      </c>
      <c r="H1417" s="5">
        <f>IF(D1417+E1417+F1417&gt;Inddata!$C$31,Inddata!$C$31,D1417+E1417+F1417)</f>
        <v>3.2170666666666761</v>
      </c>
      <c r="I1417" s="5">
        <f>Inddata!$C$34</f>
        <v>0</v>
      </c>
      <c r="J1417" s="5">
        <f>Inddata!$C$32+Inddata!$C$34</f>
        <v>4</v>
      </c>
      <c r="K1417" s="5"/>
    </row>
    <row r="1418" spans="1:11" x14ac:dyDescent="0.25">
      <c r="A1418">
        <v>1389</v>
      </c>
      <c r="C1418" s="5">
        <f t="shared" si="44"/>
        <v>12.029333333333252</v>
      </c>
      <c r="D1418" s="5">
        <f>IF(Inddata!$C$35=0,0,IF(($D$30-C1418*(1/Inddata!$C$35))&lt;0,0,($D$30-C1418*(1/Inddata!$C$35))))</f>
        <v>0</v>
      </c>
      <c r="E1418" s="5">
        <v>0</v>
      </c>
      <c r="F1418" s="5">
        <f>IF(Inddata!$C$31*Inddata!$C$35+Inddata!$C$33&gt;'Beregninger scenarie 1'!C1418,0,F1417+$F$27)</f>
        <v>3.2240000000000095</v>
      </c>
      <c r="G1418" s="5">
        <f t="shared" si="43"/>
        <v>14.029333333333252</v>
      </c>
      <c r="H1418" s="5">
        <f>IF(D1418+E1418+F1418&gt;Inddata!$C$31,Inddata!$C$31,D1418+E1418+F1418)</f>
        <v>3.2240000000000095</v>
      </c>
      <c r="I1418" s="5">
        <f>Inddata!$C$34</f>
        <v>0</v>
      </c>
      <c r="J1418" s="5">
        <f>Inddata!$C$32+Inddata!$C$34</f>
        <v>4</v>
      </c>
      <c r="K1418" s="5"/>
    </row>
    <row r="1419" spans="1:11" x14ac:dyDescent="0.25">
      <c r="A1419">
        <v>1390</v>
      </c>
      <c r="C1419" s="5">
        <f t="shared" si="44"/>
        <v>12.037999999999919</v>
      </c>
      <c r="D1419" s="5">
        <f>IF(Inddata!$C$35=0,0,IF(($D$30-C1419*(1/Inddata!$C$35))&lt;0,0,($D$30-C1419*(1/Inddata!$C$35))))</f>
        <v>0</v>
      </c>
      <c r="E1419" s="5">
        <v>0</v>
      </c>
      <c r="F1419" s="5">
        <f>IF(Inddata!$C$31*Inddata!$C$35+Inddata!$C$33&gt;'Beregninger scenarie 1'!C1419,0,F1418+$F$27)</f>
        <v>3.230933333333343</v>
      </c>
      <c r="G1419" s="5">
        <f t="shared" si="43"/>
        <v>14.037999999999919</v>
      </c>
      <c r="H1419" s="5">
        <f>IF(D1419+E1419+F1419&gt;Inddata!$C$31,Inddata!$C$31,D1419+E1419+F1419)</f>
        <v>3.230933333333343</v>
      </c>
      <c r="I1419" s="5">
        <f>Inddata!$C$34</f>
        <v>0</v>
      </c>
      <c r="J1419" s="5">
        <f>Inddata!$C$32+Inddata!$C$34</f>
        <v>4</v>
      </c>
      <c r="K1419" s="5"/>
    </row>
    <row r="1420" spans="1:11" x14ac:dyDescent="0.25">
      <c r="A1420">
        <v>1391</v>
      </c>
      <c r="C1420" s="5">
        <f t="shared" si="44"/>
        <v>12.046666666666585</v>
      </c>
      <c r="D1420" s="5">
        <f>IF(Inddata!$C$35=0,0,IF(($D$30-C1420*(1/Inddata!$C$35))&lt;0,0,($D$30-C1420*(1/Inddata!$C$35))))</f>
        <v>0</v>
      </c>
      <c r="E1420" s="5">
        <v>0</v>
      </c>
      <c r="F1420" s="5">
        <f>IF(Inddata!$C$31*Inddata!$C$35+Inddata!$C$33&gt;'Beregninger scenarie 1'!C1420,0,F1419+$F$27)</f>
        <v>3.2378666666666764</v>
      </c>
      <c r="G1420" s="5">
        <f t="shared" si="43"/>
        <v>14.046666666666585</v>
      </c>
      <c r="H1420" s="5">
        <f>IF(D1420+E1420+F1420&gt;Inddata!$C$31,Inddata!$C$31,D1420+E1420+F1420)</f>
        <v>3.2378666666666764</v>
      </c>
      <c r="I1420" s="5">
        <f>Inddata!$C$34</f>
        <v>0</v>
      </c>
      <c r="J1420" s="5">
        <f>Inddata!$C$32+Inddata!$C$34</f>
        <v>4</v>
      </c>
      <c r="K1420" s="5"/>
    </row>
    <row r="1421" spans="1:11" x14ac:dyDescent="0.25">
      <c r="A1421">
        <v>1392</v>
      </c>
      <c r="C1421" s="5">
        <f t="shared" si="44"/>
        <v>12.055333333333252</v>
      </c>
      <c r="D1421" s="5">
        <f>IF(Inddata!$C$35=0,0,IF(($D$30-C1421*(1/Inddata!$C$35))&lt;0,0,($D$30-C1421*(1/Inddata!$C$35))))</f>
        <v>0</v>
      </c>
      <c r="E1421" s="5">
        <v>0</v>
      </c>
      <c r="F1421" s="5">
        <f>IF(Inddata!$C$31*Inddata!$C$35+Inddata!$C$33&gt;'Beregninger scenarie 1'!C1421,0,F1420+$F$27)</f>
        <v>3.2448000000000099</v>
      </c>
      <c r="G1421" s="5">
        <f t="shared" si="43"/>
        <v>14.055333333333252</v>
      </c>
      <c r="H1421" s="5">
        <f>IF(D1421+E1421+F1421&gt;Inddata!$C$31,Inddata!$C$31,D1421+E1421+F1421)</f>
        <v>3.2448000000000099</v>
      </c>
      <c r="I1421" s="5">
        <f>Inddata!$C$34</f>
        <v>0</v>
      </c>
      <c r="J1421" s="5">
        <f>Inddata!$C$32+Inddata!$C$34</f>
        <v>4</v>
      </c>
      <c r="K1421" s="5"/>
    </row>
    <row r="1422" spans="1:11" x14ac:dyDescent="0.25">
      <c r="A1422">
        <v>1393</v>
      </c>
      <c r="C1422" s="5">
        <f t="shared" si="44"/>
        <v>12.063999999999918</v>
      </c>
      <c r="D1422" s="5">
        <f>IF(Inddata!$C$35=0,0,IF(($D$30-C1422*(1/Inddata!$C$35))&lt;0,0,($D$30-C1422*(1/Inddata!$C$35))))</f>
        <v>0</v>
      </c>
      <c r="E1422" s="5">
        <v>0</v>
      </c>
      <c r="F1422" s="5">
        <f>IF(Inddata!$C$31*Inddata!$C$35+Inddata!$C$33&gt;'Beregninger scenarie 1'!C1422,0,F1421+$F$27)</f>
        <v>3.2517333333333434</v>
      </c>
      <c r="G1422" s="5">
        <f t="shared" si="43"/>
        <v>14.063999999999918</v>
      </c>
      <c r="H1422" s="5">
        <f>IF(D1422+E1422+F1422&gt;Inddata!$C$31,Inddata!$C$31,D1422+E1422+F1422)</f>
        <v>3.2517333333333434</v>
      </c>
      <c r="I1422" s="5">
        <f>Inddata!$C$34</f>
        <v>0</v>
      </c>
      <c r="J1422" s="5">
        <f>Inddata!$C$32+Inddata!$C$34</f>
        <v>4</v>
      </c>
      <c r="K1422" s="5"/>
    </row>
    <row r="1423" spans="1:11" x14ac:dyDescent="0.25">
      <c r="A1423">
        <v>1394</v>
      </c>
      <c r="C1423" s="5">
        <f t="shared" si="44"/>
        <v>12.072666666666585</v>
      </c>
      <c r="D1423" s="5">
        <f>IF(Inddata!$C$35=0,0,IF(($D$30-C1423*(1/Inddata!$C$35))&lt;0,0,($D$30-C1423*(1/Inddata!$C$35))))</f>
        <v>0</v>
      </c>
      <c r="E1423" s="5">
        <v>0</v>
      </c>
      <c r="F1423" s="5">
        <f>IF(Inddata!$C$31*Inddata!$C$35+Inddata!$C$33&gt;'Beregninger scenarie 1'!C1423,0,F1422+$F$27)</f>
        <v>3.2586666666666768</v>
      </c>
      <c r="G1423" s="5">
        <f t="shared" si="43"/>
        <v>14.072666666666585</v>
      </c>
      <c r="H1423" s="5">
        <f>IF(D1423+E1423+F1423&gt;Inddata!$C$31,Inddata!$C$31,D1423+E1423+F1423)</f>
        <v>3.2586666666666768</v>
      </c>
      <c r="I1423" s="5">
        <f>Inddata!$C$34</f>
        <v>0</v>
      </c>
      <c r="J1423" s="5">
        <f>Inddata!$C$32+Inddata!$C$34</f>
        <v>4</v>
      </c>
      <c r="K1423" s="5"/>
    </row>
    <row r="1424" spans="1:11" x14ac:dyDescent="0.25">
      <c r="A1424">
        <v>1395</v>
      </c>
      <c r="C1424" s="5">
        <f t="shared" si="44"/>
        <v>12.081333333333252</v>
      </c>
      <c r="D1424" s="5">
        <f>IF(Inddata!$C$35=0,0,IF(($D$30-C1424*(1/Inddata!$C$35))&lt;0,0,($D$30-C1424*(1/Inddata!$C$35))))</f>
        <v>0</v>
      </c>
      <c r="E1424" s="5">
        <v>0</v>
      </c>
      <c r="F1424" s="5">
        <f>IF(Inddata!$C$31*Inddata!$C$35+Inddata!$C$33&gt;'Beregninger scenarie 1'!C1424,0,F1423+$F$27)</f>
        <v>3.2656000000000103</v>
      </c>
      <c r="G1424" s="5">
        <f t="shared" si="43"/>
        <v>14.081333333333252</v>
      </c>
      <c r="H1424" s="5">
        <f>IF(D1424+E1424+F1424&gt;Inddata!$C$31,Inddata!$C$31,D1424+E1424+F1424)</f>
        <v>3.2656000000000103</v>
      </c>
      <c r="I1424" s="5">
        <f>Inddata!$C$34</f>
        <v>0</v>
      </c>
      <c r="J1424" s="5">
        <f>Inddata!$C$32+Inddata!$C$34</f>
        <v>4</v>
      </c>
      <c r="K1424" s="5"/>
    </row>
    <row r="1425" spans="1:11" x14ac:dyDescent="0.25">
      <c r="A1425">
        <v>1396</v>
      </c>
      <c r="C1425" s="5">
        <f t="shared" si="44"/>
        <v>12.089999999999918</v>
      </c>
      <c r="D1425" s="5">
        <f>IF(Inddata!$C$35=0,0,IF(($D$30-C1425*(1/Inddata!$C$35))&lt;0,0,($D$30-C1425*(1/Inddata!$C$35))))</f>
        <v>0</v>
      </c>
      <c r="E1425" s="5">
        <v>0</v>
      </c>
      <c r="F1425" s="5">
        <f>IF(Inddata!$C$31*Inddata!$C$35+Inddata!$C$33&gt;'Beregninger scenarie 1'!C1425,0,F1424+$F$27)</f>
        <v>3.2725333333333437</v>
      </c>
      <c r="G1425" s="5">
        <f t="shared" si="43"/>
        <v>14.089999999999918</v>
      </c>
      <c r="H1425" s="5">
        <f>IF(D1425+E1425+F1425&gt;Inddata!$C$31,Inddata!$C$31,D1425+E1425+F1425)</f>
        <v>3.2725333333333437</v>
      </c>
      <c r="I1425" s="5">
        <f>Inddata!$C$34</f>
        <v>0</v>
      </c>
      <c r="J1425" s="5">
        <f>Inddata!$C$32+Inddata!$C$34</f>
        <v>4</v>
      </c>
      <c r="K1425" s="5"/>
    </row>
    <row r="1426" spans="1:11" x14ac:dyDescent="0.25">
      <c r="A1426">
        <v>1397</v>
      </c>
      <c r="C1426" s="5">
        <f t="shared" si="44"/>
        <v>12.098666666666585</v>
      </c>
      <c r="D1426" s="5">
        <f>IF(Inddata!$C$35=0,0,IF(($D$30-C1426*(1/Inddata!$C$35))&lt;0,0,($D$30-C1426*(1/Inddata!$C$35))))</f>
        <v>0</v>
      </c>
      <c r="E1426" s="5">
        <v>0</v>
      </c>
      <c r="F1426" s="5">
        <f>IF(Inddata!$C$31*Inddata!$C$35+Inddata!$C$33&gt;'Beregninger scenarie 1'!C1426,0,F1425+$F$27)</f>
        <v>3.2794666666666772</v>
      </c>
      <c r="G1426" s="5">
        <f t="shared" si="43"/>
        <v>14.098666666666585</v>
      </c>
      <c r="H1426" s="5">
        <f>IF(D1426+E1426+F1426&gt;Inddata!$C$31,Inddata!$C$31,D1426+E1426+F1426)</f>
        <v>3.2794666666666772</v>
      </c>
      <c r="I1426" s="5">
        <f>Inddata!$C$34</f>
        <v>0</v>
      </c>
      <c r="J1426" s="5">
        <f>Inddata!$C$32+Inddata!$C$34</f>
        <v>4</v>
      </c>
      <c r="K1426" s="5"/>
    </row>
    <row r="1427" spans="1:11" x14ac:dyDescent="0.25">
      <c r="A1427">
        <v>1398</v>
      </c>
      <c r="C1427" s="5">
        <f t="shared" si="44"/>
        <v>12.107333333333251</v>
      </c>
      <c r="D1427" s="5">
        <f>IF(Inddata!$C$35=0,0,IF(($D$30-C1427*(1/Inddata!$C$35))&lt;0,0,($D$30-C1427*(1/Inddata!$C$35))))</f>
        <v>0</v>
      </c>
      <c r="E1427" s="5">
        <v>0</v>
      </c>
      <c r="F1427" s="5">
        <f>IF(Inddata!$C$31*Inddata!$C$35+Inddata!$C$33&gt;'Beregninger scenarie 1'!C1427,0,F1426+$F$27)</f>
        <v>3.2864000000000106</v>
      </c>
      <c r="G1427" s="5">
        <f t="shared" si="43"/>
        <v>14.107333333333251</v>
      </c>
      <c r="H1427" s="5">
        <f>IF(D1427+E1427+F1427&gt;Inddata!$C$31,Inddata!$C$31,D1427+E1427+F1427)</f>
        <v>3.2864000000000106</v>
      </c>
      <c r="I1427" s="5">
        <f>Inddata!$C$34</f>
        <v>0</v>
      </c>
      <c r="J1427" s="5">
        <f>Inddata!$C$32+Inddata!$C$34</f>
        <v>4</v>
      </c>
      <c r="K1427" s="5"/>
    </row>
    <row r="1428" spans="1:11" x14ac:dyDescent="0.25">
      <c r="A1428">
        <v>1399</v>
      </c>
      <c r="C1428" s="5">
        <f t="shared" si="44"/>
        <v>12.115999999999918</v>
      </c>
      <c r="D1428" s="5">
        <f>IF(Inddata!$C$35=0,0,IF(($D$30-C1428*(1/Inddata!$C$35))&lt;0,0,($D$30-C1428*(1/Inddata!$C$35))))</f>
        <v>0</v>
      </c>
      <c r="E1428" s="5">
        <v>0</v>
      </c>
      <c r="F1428" s="5">
        <f>IF(Inddata!$C$31*Inddata!$C$35+Inddata!$C$33&gt;'Beregninger scenarie 1'!C1428,0,F1427+$F$27)</f>
        <v>3.2933333333333441</v>
      </c>
      <c r="G1428" s="5">
        <f t="shared" si="43"/>
        <v>14.115999999999918</v>
      </c>
      <c r="H1428" s="5">
        <f>IF(D1428+E1428+F1428&gt;Inddata!$C$31,Inddata!$C$31,D1428+E1428+F1428)</f>
        <v>3.2933333333333441</v>
      </c>
      <c r="I1428" s="5">
        <f>Inddata!$C$34</f>
        <v>0</v>
      </c>
      <c r="J1428" s="5">
        <f>Inddata!$C$32+Inddata!$C$34</f>
        <v>4</v>
      </c>
      <c r="K1428" s="5"/>
    </row>
    <row r="1429" spans="1:11" x14ac:dyDescent="0.25">
      <c r="A1429">
        <v>1400</v>
      </c>
      <c r="C1429" s="5">
        <f t="shared" si="44"/>
        <v>12.124666666666585</v>
      </c>
      <c r="D1429" s="5">
        <f>IF(Inddata!$C$35=0,0,IF(($D$30-C1429*(1/Inddata!$C$35))&lt;0,0,($D$30-C1429*(1/Inddata!$C$35))))</f>
        <v>0</v>
      </c>
      <c r="E1429" s="5">
        <v>0</v>
      </c>
      <c r="F1429" s="5">
        <f>IF(Inddata!$C$31*Inddata!$C$35+Inddata!$C$33&gt;'Beregninger scenarie 1'!C1429,0,F1428+$F$27)</f>
        <v>3.3002666666666776</v>
      </c>
      <c r="G1429" s="5">
        <f t="shared" si="43"/>
        <v>14.124666666666585</v>
      </c>
      <c r="H1429" s="5">
        <f>IF(D1429+E1429+F1429&gt;Inddata!$C$31,Inddata!$C$31,D1429+E1429+F1429)</f>
        <v>3.3002666666666776</v>
      </c>
      <c r="I1429" s="5">
        <f>Inddata!$C$34</f>
        <v>0</v>
      </c>
      <c r="J1429" s="5">
        <f>Inddata!$C$32+Inddata!$C$34</f>
        <v>4</v>
      </c>
      <c r="K1429" s="5"/>
    </row>
    <row r="1430" spans="1:11" x14ac:dyDescent="0.25">
      <c r="A1430">
        <v>1401</v>
      </c>
      <c r="C1430" s="5">
        <f t="shared" si="44"/>
        <v>12.133333333333251</v>
      </c>
      <c r="D1430" s="5">
        <f>IF(Inddata!$C$35=0,0,IF(($D$30-C1430*(1/Inddata!$C$35))&lt;0,0,($D$30-C1430*(1/Inddata!$C$35))))</f>
        <v>0</v>
      </c>
      <c r="E1430" s="5">
        <v>0</v>
      </c>
      <c r="F1430" s="5">
        <f>IF(Inddata!$C$31*Inddata!$C$35+Inddata!$C$33&gt;'Beregninger scenarie 1'!C1430,0,F1429+$F$27)</f>
        <v>3.307200000000011</v>
      </c>
      <c r="G1430" s="5">
        <f t="shared" si="43"/>
        <v>14.133333333333251</v>
      </c>
      <c r="H1430" s="5">
        <f>IF(D1430+E1430+F1430&gt;Inddata!$C$31,Inddata!$C$31,D1430+E1430+F1430)</f>
        <v>3.307200000000011</v>
      </c>
      <c r="I1430" s="5">
        <f>Inddata!$C$34</f>
        <v>0</v>
      </c>
      <c r="J1430" s="5">
        <f>Inddata!$C$32+Inddata!$C$34</f>
        <v>4</v>
      </c>
      <c r="K1430" s="5"/>
    </row>
    <row r="1431" spans="1:11" x14ac:dyDescent="0.25">
      <c r="A1431">
        <v>1402</v>
      </c>
      <c r="C1431" s="5">
        <f t="shared" si="44"/>
        <v>12.141999999999918</v>
      </c>
      <c r="D1431" s="5">
        <f>IF(Inddata!$C$35=0,0,IF(($D$30-C1431*(1/Inddata!$C$35))&lt;0,0,($D$30-C1431*(1/Inddata!$C$35))))</f>
        <v>0</v>
      </c>
      <c r="E1431" s="5">
        <v>0</v>
      </c>
      <c r="F1431" s="5">
        <f>IF(Inddata!$C$31*Inddata!$C$35+Inddata!$C$33&gt;'Beregninger scenarie 1'!C1431,0,F1430+$F$27)</f>
        <v>3.3141333333333445</v>
      </c>
      <c r="G1431" s="5">
        <f t="shared" si="43"/>
        <v>14.141999999999918</v>
      </c>
      <c r="H1431" s="5">
        <f>IF(D1431+E1431+F1431&gt;Inddata!$C$31,Inddata!$C$31,D1431+E1431+F1431)</f>
        <v>3.3141333333333445</v>
      </c>
      <c r="I1431" s="5">
        <f>Inddata!$C$34</f>
        <v>0</v>
      </c>
      <c r="J1431" s="5">
        <f>Inddata!$C$32+Inddata!$C$34</f>
        <v>4</v>
      </c>
      <c r="K1431" s="5"/>
    </row>
    <row r="1432" spans="1:11" x14ac:dyDescent="0.25">
      <c r="A1432">
        <v>1403</v>
      </c>
      <c r="C1432" s="5">
        <f t="shared" si="44"/>
        <v>12.150666666666584</v>
      </c>
      <c r="D1432" s="5">
        <f>IF(Inddata!$C$35=0,0,IF(($D$30-C1432*(1/Inddata!$C$35))&lt;0,0,($D$30-C1432*(1/Inddata!$C$35))))</f>
        <v>0</v>
      </c>
      <c r="E1432" s="5">
        <v>0</v>
      </c>
      <c r="F1432" s="5">
        <f>IF(Inddata!$C$31*Inddata!$C$35+Inddata!$C$33&gt;'Beregninger scenarie 1'!C1432,0,F1431+$F$27)</f>
        <v>3.3210666666666779</v>
      </c>
      <c r="G1432" s="5">
        <f t="shared" si="43"/>
        <v>14.150666666666584</v>
      </c>
      <c r="H1432" s="5">
        <f>IF(D1432+E1432+F1432&gt;Inddata!$C$31,Inddata!$C$31,D1432+E1432+F1432)</f>
        <v>3.3210666666666779</v>
      </c>
      <c r="I1432" s="5">
        <f>Inddata!$C$34</f>
        <v>0</v>
      </c>
      <c r="J1432" s="5">
        <f>Inddata!$C$32+Inddata!$C$34</f>
        <v>4</v>
      </c>
      <c r="K1432" s="5"/>
    </row>
    <row r="1433" spans="1:11" x14ac:dyDescent="0.25">
      <c r="A1433">
        <v>1404</v>
      </c>
      <c r="C1433" s="5">
        <f t="shared" si="44"/>
        <v>12.159333333333251</v>
      </c>
      <c r="D1433" s="5">
        <f>IF(Inddata!$C$35=0,0,IF(($D$30-C1433*(1/Inddata!$C$35))&lt;0,0,($D$30-C1433*(1/Inddata!$C$35))))</f>
        <v>0</v>
      </c>
      <c r="E1433" s="5">
        <v>0</v>
      </c>
      <c r="F1433" s="5">
        <f>IF(Inddata!$C$31*Inddata!$C$35+Inddata!$C$33&gt;'Beregninger scenarie 1'!C1433,0,F1432+$F$27)</f>
        <v>3.3280000000000114</v>
      </c>
      <c r="G1433" s="5">
        <f t="shared" si="43"/>
        <v>14.159333333333251</v>
      </c>
      <c r="H1433" s="5">
        <f>IF(D1433+E1433+F1433&gt;Inddata!$C$31,Inddata!$C$31,D1433+E1433+F1433)</f>
        <v>3.3280000000000114</v>
      </c>
      <c r="I1433" s="5">
        <f>Inddata!$C$34</f>
        <v>0</v>
      </c>
      <c r="J1433" s="5">
        <f>Inddata!$C$32+Inddata!$C$34</f>
        <v>4</v>
      </c>
      <c r="K1433" s="5"/>
    </row>
    <row r="1434" spans="1:11" x14ac:dyDescent="0.25">
      <c r="A1434">
        <v>1405</v>
      </c>
      <c r="C1434" s="5">
        <f t="shared" si="44"/>
        <v>12.167999999999918</v>
      </c>
      <c r="D1434" s="5">
        <f>IF(Inddata!$C$35=0,0,IF(($D$30-C1434*(1/Inddata!$C$35))&lt;0,0,($D$30-C1434*(1/Inddata!$C$35))))</f>
        <v>0</v>
      </c>
      <c r="E1434" s="5">
        <v>0</v>
      </c>
      <c r="F1434" s="5">
        <f>IF(Inddata!$C$31*Inddata!$C$35+Inddata!$C$33&gt;'Beregninger scenarie 1'!C1434,0,F1433+$F$27)</f>
        <v>3.3349333333333449</v>
      </c>
      <c r="G1434" s="5">
        <f t="shared" si="43"/>
        <v>14.167999999999918</v>
      </c>
      <c r="H1434" s="5">
        <f>IF(D1434+E1434+F1434&gt;Inddata!$C$31,Inddata!$C$31,D1434+E1434+F1434)</f>
        <v>3.3349333333333449</v>
      </c>
      <c r="I1434" s="5">
        <f>Inddata!$C$34</f>
        <v>0</v>
      </c>
      <c r="J1434" s="5">
        <f>Inddata!$C$32+Inddata!$C$34</f>
        <v>4</v>
      </c>
      <c r="K1434" s="5"/>
    </row>
    <row r="1435" spans="1:11" x14ac:dyDescent="0.25">
      <c r="A1435">
        <v>1406</v>
      </c>
      <c r="C1435" s="5">
        <f t="shared" si="44"/>
        <v>12.176666666666584</v>
      </c>
      <c r="D1435" s="5">
        <f>IF(Inddata!$C$35=0,0,IF(($D$30-C1435*(1/Inddata!$C$35))&lt;0,0,($D$30-C1435*(1/Inddata!$C$35))))</f>
        <v>0</v>
      </c>
      <c r="E1435" s="5">
        <v>0</v>
      </c>
      <c r="F1435" s="5">
        <f>IF(Inddata!$C$31*Inddata!$C$35+Inddata!$C$33&gt;'Beregninger scenarie 1'!C1435,0,F1434+$F$27)</f>
        <v>3.3418666666666783</v>
      </c>
      <c r="G1435" s="5">
        <f t="shared" si="43"/>
        <v>14.176666666666584</v>
      </c>
      <c r="H1435" s="5">
        <f>IF(D1435+E1435+F1435&gt;Inddata!$C$31,Inddata!$C$31,D1435+E1435+F1435)</f>
        <v>3.3418666666666783</v>
      </c>
      <c r="I1435" s="5">
        <f>Inddata!$C$34</f>
        <v>0</v>
      </c>
      <c r="J1435" s="5">
        <f>Inddata!$C$32+Inddata!$C$34</f>
        <v>4</v>
      </c>
      <c r="K1435" s="5"/>
    </row>
    <row r="1436" spans="1:11" x14ac:dyDescent="0.25">
      <c r="A1436">
        <v>1407</v>
      </c>
      <c r="C1436" s="5">
        <f t="shared" si="44"/>
        <v>12.185333333333251</v>
      </c>
      <c r="D1436" s="5">
        <f>IF(Inddata!$C$35=0,0,IF(($D$30-C1436*(1/Inddata!$C$35))&lt;0,0,($D$30-C1436*(1/Inddata!$C$35))))</f>
        <v>0</v>
      </c>
      <c r="E1436" s="5">
        <v>0</v>
      </c>
      <c r="F1436" s="5">
        <f>IF(Inddata!$C$31*Inddata!$C$35+Inddata!$C$33&gt;'Beregninger scenarie 1'!C1436,0,F1435+$F$27)</f>
        <v>3.3488000000000118</v>
      </c>
      <c r="G1436" s="5">
        <f t="shared" si="43"/>
        <v>14.185333333333251</v>
      </c>
      <c r="H1436" s="5">
        <f>IF(D1436+E1436+F1436&gt;Inddata!$C$31,Inddata!$C$31,D1436+E1436+F1436)</f>
        <v>3.3488000000000118</v>
      </c>
      <c r="I1436" s="5">
        <f>Inddata!$C$34</f>
        <v>0</v>
      </c>
      <c r="J1436" s="5">
        <f>Inddata!$C$32+Inddata!$C$34</f>
        <v>4</v>
      </c>
      <c r="K1436" s="5"/>
    </row>
    <row r="1437" spans="1:11" x14ac:dyDescent="0.25">
      <c r="A1437">
        <v>1408</v>
      </c>
      <c r="C1437" s="5">
        <f t="shared" si="44"/>
        <v>12.193999999999917</v>
      </c>
      <c r="D1437" s="5">
        <f>IF(Inddata!$C$35=0,0,IF(($D$30-C1437*(1/Inddata!$C$35))&lt;0,0,($D$30-C1437*(1/Inddata!$C$35))))</f>
        <v>0</v>
      </c>
      <c r="E1437" s="5">
        <v>0</v>
      </c>
      <c r="F1437" s="5">
        <f>IF(Inddata!$C$31*Inddata!$C$35+Inddata!$C$33&gt;'Beregninger scenarie 1'!C1437,0,F1436+$F$27)</f>
        <v>3.3557333333333452</v>
      </c>
      <c r="G1437" s="5">
        <f t="shared" si="43"/>
        <v>14.193999999999917</v>
      </c>
      <c r="H1437" s="5">
        <f>IF(D1437+E1437+F1437&gt;Inddata!$C$31,Inddata!$C$31,D1437+E1437+F1437)</f>
        <v>3.3557333333333452</v>
      </c>
      <c r="I1437" s="5">
        <f>Inddata!$C$34</f>
        <v>0</v>
      </c>
      <c r="J1437" s="5">
        <f>Inddata!$C$32+Inddata!$C$34</f>
        <v>4</v>
      </c>
      <c r="K1437" s="5"/>
    </row>
    <row r="1438" spans="1:11" x14ac:dyDescent="0.25">
      <c r="A1438">
        <v>1409</v>
      </c>
      <c r="C1438" s="5">
        <f t="shared" si="44"/>
        <v>12.202666666666584</v>
      </c>
      <c r="D1438" s="5">
        <f>IF(Inddata!$C$35=0,0,IF(($D$30-C1438*(1/Inddata!$C$35))&lt;0,0,($D$30-C1438*(1/Inddata!$C$35))))</f>
        <v>0</v>
      </c>
      <c r="E1438" s="5">
        <v>0</v>
      </c>
      <c r="F1438" s="5">
        <f>IF(Inddata!$C$31*Inddata!$C$35+Inddata!$C$33&gt;'Beregninger scenarie 1'!C1438,0,F1437+$F$27)</f>
        <v>3.3626666666666787</v>
      </c>
      <c r="G1438" s="5">
        <f t="shared" si="43"/>
        <v>14.202666666666584</v>
      </c>
      <c r="H1438" s="5">
        <f>IF(D1438+E1438+F1438&gt;Inddata!$C$31,Inddata!$C$31,D1438+E1438+F1438)</f>
        <v>3.3626666666666787</v>
      </c>
      <c r="I1438" s="5">
        <f>Inddata!$C$34</f>
        <v>0</v>
      </c>
      <c r="J1438" s="5">
        <f>Inddata!$C$32+Inddata!$C$34</f>
        <v>4</v>
      </c>
      <c r="K1438" s="5"/>
    </row>
    <row r="1439" spans="1:11" x14ac:dyDescent="0.25">
      <c r="A1439">
        <v>1410</v>
      </c>
      <c r="C1439" s="5">
        <f t="shared" si="44"/>
        <v>12.211333333333251</v>
      </c>
      <c r="D1439" s="5">
        <f>IF(Inddata!$C$35=0,0,IF(($D$30-C1439*(1/Inddata!$C$35))&lt;0,0,($D$30-C1439*(1/Inddata!$C$35))))</f>
        <v>0</v>
      </c>
      <c r="E1439" s="5">
        <v>0</v>
      </c>
      <c r="F1439" s="5">
        <f>IF(Inddata!$C$31*Inddata!$C$35+Inddata!$C$33&gt;'Beregninger scenarie 1'!C1439,0,F1438+$F$27)</f>
        <v>3.3696000000000121</v>
      </c>
      <c r="G1439" s="5">
        <f t="shared" si="43"/>
        <v>14.211333333333251</v>
      </c>
      <c r="H1439" s="5">
        <f>IF(D1439+E1439+F1439&gt;Inddata!$C$31,Inddata!$C$31,D1439+E1439+F1439)</f>
        <v>3.3696000000000121</v>
      </c>
      <c r="I1439" s="5">
        <f>Inddata!$C$34</f>
        <v>0</v>
      </c>
      <c r="J1439" s="5">
        <f>Inddata!$C$32+Inddata!$C$34</f>
        <v>4</v>
      </c>
      <c r="K1439" s="5"/>
    </row>
    <row r="1440" spans="1:11" x14ac:dyDescent="0.25">
      <c r="A1440">
        <v>1411</v>
      </c>
      <c r="C1440" s="5">
        <f t="shared" si="44"/>
        <v>12.219999999999917</v>
      </c>
      <c r="D1440" s="5">
        <f>IF(Inddata!$C$35=0,0,IF(($D$30-C1440*(1/Inddata!$C$35))&lt;0,0,($D$30-C1440*(1/Inddata!$C$35))))</f>
        <v>0</v>
      </c>
      <c r="E1440" s="5">
        <v>0</v>
      </c>
      <c r="F1440" s="5">
        <f>IF(Inddata!$C$31*Inddata!$C$35+Inddata!$C$33&gt;'Beregninger scenarie 1'!C1440,0,F1439+$F$27)</f>
        <v>3.3765333333333456</v>
      </c>
      <c r="G1440" s="5">
        <f t="shared" ref="G1440:G1503" si="45">C1440+2</f>
        <v>14.219999999999917</v>
      </c>
      <c r="H1440" s="5">
        <f>IF(D1440+E1440+F1440&gt;Inddata!$C$31,Inddata!$C$31,D1440+E1440+F1440)</f>
        <v>3.3765333333333456</v>
      </c>
      <c r="I1440" s="5">
        <f>Inddata!$C$34</f>
        <v>0</v>
      </c>
      <c r="J1440" s="5">
        <f>Inddata!$C$32+Inddata!$C$34</f>
        <v>4</v>
      </c>
      <c r="K1440" s="5"/>
    </row>
    <row r="1441" spans="1:11" x14ac:dyDescent="0.25">
      <c r="A1441">
        <v>1412</v>
      </c>
      <c r="C1441" s="5">
        <f t="shared" si="44"/>
        <v>12.228666666666584</v>
      </c>
      <c r="D1441" s="5">
        <f>IF(Inddata!$C$35=0,0,IF(($D$30-C1441*(1/Inddata!$C$35))&lt;0,0,($D$30-C1441*(1/Inddata!$C$35))))</f>
        <v>0</v>
      </c>
      <c r="E1441" s="5">
        <v>0</v>
      </c>
      <c r="F1441" s="5">
        <f>IF(Inddata!$C$31*Inddata!$C$35+Inddata!$C$33&gt;'Beregninger scenarie 1'!C1441,0,F1440+$F$27)</f>
        <v>3.3834666666666791</v>
      </c>
      <c r="G1441" s="5">
        <f t="shared" si="45"/>
        <v>14.228666666666584</v>
      </c>
      <c r="H1441" s="5">
        <f>IF(D1441+E1441+F1441&gt;Inddata!$C$31,Inddata!$C$31,D1441+E1441+F1441)</f>
        <v>3.3834666666666791</v>
      </c>
      <c r="I1441" s="5">
        <f>Inddata!$C$34</f>
        <v>0</v>
      </c>
      <c r="J1441" s="5">
        <f>Inddata!$C$32+Inddata!$C$34</f>
        <v>4</v>
      </c>
      <c r="K1441" s="5"/>
    </row>
    <row r="1442" spans="1:11" x14ac:dyDescent="0.25">
      <c r="A1442">
        <v>1413</v>
      </c>
      <c r="C1442" s="5">
        <f t="shared" si="44"/>
        <v>12.23733333333325</v>
      </c>
      <c r="D1442" s="5">
        <f>IF(Inddata!$C$35=0,0,IF(($D$30-C1442*(1/Inddata!$C$35))&lt;0,0,($D$30-C1442*(1/Inddata!$C$35))))</f>
        <v>0</v>
      </c>
      <c r="E1442" s="5">
        <v>0</v>
      </c>
      <c r="F1442" s="5">
        <f>IF(Inddata!$C$31*Inddata!$C$35+Inddata!$C$33&gt;'Beregninger scenarie 1'!C1442,0,F1441+$F$27)</f>
        <v>3.3904000000000125</v>
      </c>
      <c r="G1442" s="5">
        <f t="shared" si="45"/>
        <v>14.23733333333325</v>
      </c>
      <c r="H1442" s="5">
        <f>IF(D1442+E1442+F1442&gt;Inddata!$C$31,Inddata!$C$31,D1442+E1442+F1442)</f>
        <v>3.3904000000000125</v>
      </c>
      <c r="I1442" s="5">
        <f>Inddata!$C$34</f>
        <v>0</v>
      </c>
      <c r="J1442" s="5">
        <f>Inddata!$C$32+Inddata!$C$34</f>
        <v>4</v>
      </c>
      <c r="K1442" s="5"/>
    </row>
    <row r="1443" spans="1:11" x14ac:dyDescent="0.25">
      <c r="A1443">
        <v>1414</v>
      </c>
      <c r="C1443" s="5">
        <f t="shared" si="44"/>
        <v>12.245999999999917</v>
      </c>
      <c r="D1443" s="5">
        <f>IF(Inddata!$C$35=0,0,IF(($D$30-C1443*(1/Inddata!$C$35))&lt;0,0,($D$30-C1443*(1/Inddata!$C$35))))</f>
        <v>0</v>
      </c>
      <c r="E1443" s="5">
        <v>0</v>
      </c>
      <c r="F1443" s="5">
        <f>IF(Inddata!$C$31*Inddata!$C$35+Inddata!$C$33&gt;'Beregninger scenarie 1'!C1443,0,F1442+$F$27)</f>
        <v>3.397333333333346</v>
      </c>
      <c r="G1443" s="5">
        <f t="shared" si="45"/>
        <v>14.245999999999917</v>
      </c>
      <c r="H1443" s="5">
        <f>IF(D1443+E1443+F1443&gt;Inddata!$C$31,Inddata!$C$31,D1443+E1443+F1443)</f>
        <v>3.397333333333346</v>
      </c>
      <c r="I1443" s="5">
        <f>Inddata!$C$34</f>
        <v>0</v>
      </c>
      <c r="J1443" s="5">
        <f>Inddata!$C$32+Inddata!$C$34</f>
        <v>4</v>
      </c>
      <c r="K1443" s="5"/>
    </row>
    <row r="1444" spans="1:11" x14ac:dyDescent="0.25">
      <c r="A1444">
        <v>1415</v>
      </c>
      <c r="C1444" s="5">
        <f t="shared" si="44"/>
        <v>12.254666666666584</v>
      </c>
      <c r="D1444" s="5">
        <f>IF(Inddata!$C$35=0,0,IF(($D$30-C1444*(1/Inddata!$C$35))&lt;0,0,($D$30-C1444*(1/Inddata!$C$35))))</f>
        <v>0</v>
      </c>
      <c r="E1444" s="5">
        <v>0</v>
      </c>
      <c r="F1444" s="5">
        <f>IF(Inddata!$C$31*Inddata!$C$35+Inddata!$C$33&gt;'Beregninger scenarie 1'!C1444,0,F1443+$F$27)</f>
        <v>3.4042666666666794</v>
      </c>
      <c r="G1444" s="5">
        <f t="shared" si="45"/>
        <v>14.254666666666584</v>
      </c>
      <c r="H1444" s="5">
        <f>IF(D1444+E1444+F1444&gt;Inddata!$C$31,Inddata!$C$31,D1444+E1444+F1444)</f>
        <v>3.4042666666666794</v>
      </c>
      <c r="I1444" s="5">
        <f>Inddata!$C$34</f>
        <v>0</v>
      </c>
      <c r="J1444" s="5">
        <f>Inddata!$C$32+Inddata!$C$34</f>
        <v>4</v>
      </c>
      <c r="K1444" s="5"/>
    </row>
    <row r="1445" spans="1:11" x14ac:dyDescent="0.25">
      <c r="A1445">
        <v>1416</v>
      </c>
      <c r="C1445" s="5">
        <f t="shared" si="44"/>
        <v>12.26333333333325</v>
      </c>
      <c r="D1445" s="5">
        <f>IF(Inddata!$C$35=0,0,IF(($D$30-C1445*(1/Inddata!$C$35))&lt;0,0,($D$30-C1445*(1/Inddata!$C$35))))</f>
        <v>0</v>
      </c>
      <c r="E1445" s="5">
        <v>0</v>
      </c>
      <c r="F1445" s="5">
        <f>IF(Inddata!$C$31*Inddata!$C$35+Inddata!$C$33&gt;'Beregninger scenarie 1'!C1445,0,F1444+$F$27)</f>
        <v>3.4112000000000129</v>
      </c>
      <c r="G1445" s="5">
        <f t="shared" si="45"/>
        <v>14.26333333333325</v>
      </c>
      <c r="H1445" s="5">
        <f>IF(D1445+E1445+F1445&gt;Inddata!$C$31,Inddata!$C$31,D1445+E1445+F1445)</f>
        <v>3.4112000000000129</v>
      </c>
      <c r="I1445" s="5">
        <f>Inddata!$C$34</f>
        <v>0</v>
      </c>
      <c r="J1445" s="5">
        <f>Inddata!$C$32+Inddata!$C$34</f>
        <v>4</v>
      </c>
      <c r="K1445" s="5"/>
    </row>
    <row r="1446" spans="1:11" x14ac:dyDescent="0.25">
      <c r="A1446">
        <v>1417</v>
      </c>
      <c r="C1446" s="5">
        <f t="shared" si="44"/>
        <v>12.271999999999917</v>
      </c>
      <c r="D1446" s="5">
        <f>IF(Inddata!$C$35=0,0,IF(($D$30-C1446*(1/Inddata!$C$35))&lt;0,0,($D$30-C1446*(1/Inddata!$C$35))))</f>
        <v>0</v>
      </c>
      <c r="E1446" s="5">
        <v>0</v>
      </c>
      <c r="F1446" s="5">
        <f>IF(Inddata!$C$31*Inddata!$C$35+Inddata!$C$33&gt;'Beregninger scenarie 1'!C1446,0,F1445+$F$27)</f>
        <v>3.4181333333333463</v>
      </c>
      <c r="G1446" s="5">
        <f t="shared" si="45"/>
        <v>14.271999999999917</v>
      </c>
      <c r="H1446" s="5">
        <f>IF(D1446+E1446+F1446&gt;Inddata!$C$31,Inddata!$C$31,D1446+E1446+F1446)</f>
        <v>3.4181333333333463</v>
      </c>
      <c r="I1446" s="5">
        <f>Inddata!$C$34</f>
        <v>0</v>
      </c>
      <c r="J1446" s="5">
        <f>Inddata!$C$32+Inddata!$C$34</f>
        <v>4</v>
      </c>
      <c r="K1446" s="5"/>
    </row>
    <row r="1447" spans="1:11" x14ac:dyDescent="0.25">
      <c r="A1447">
        <v>1418</v>
      </c>
      <c r="C1447" s="5">
        <f t="shared" si="44"/>
        <v>12.280666666666583</v>
      </c>
      <c r="D1447" s="5">
        <f>IF(Inddata!$C$35=0,0,IF(($D$30-C1447*(1/Inddata!$C$35))&lt;0,0,($D$30-C1447*(1/Inddata!$C$35))))</f>
        <v>0</v>
      </c>
      <c r="E1447" s="5">
        <v>0</v>
      </c>
      <c r="F1447" s="5">
        <f>IF(Inddata!$C$31*Inddata!$C$35+Inddata!$C$33&gt;'Beregninger scenarie 1'!C1447,0,F1446+$F$27)</f>
        <v>3.4250666666666798</v>
      </c>
      <c r="G1447" s="5">
        <f t="shared" si="45"/>
        <v>14.280666666666583</v>
      </c>
      <c r="H1447" s="5">
        <f>IF(D1447+E1447+F1447&gt;Inddata!$C$31,Inddata!$C$31,D1447+E1447+F1447)</f>
        <v>3.4250666666666798</v>
      </c>
      <c r="I1447" s="5">
        <f>Inddata!$C$34</f>
        <v>0</v>
      </c>
      <c r="J1447" s="5">
        <f>Inddata!$C$32+Inddata!$C$34</f>
        <v>4</v>
      </c>
      <c r="K1447" s="5"/>
    </row>
    <row r="1448" spans="1:11" x14ac:dyDescent="0.25">
      <c r="A1448">
        <v>1419</v>
      </c>
      <c r="C1448" s="5">
        <f t="shared" si="44"/>
        <v>12.28933333333325</v>
      </c>
      <c r="D1448" s="5">
        <f>IF(Inddata!$C$35=0,0,IF(($D$30-C1448*(1/Inddata!$C$35))&lt;0,0,($D$30-C1448*(1/Inddata!$C$35))))</f>
        <v>0</v>
      </c>
      <c r="E1448" s="5">
        <v>0</v>
      </c>
      <c r="F1448" s="5">
        <f>IF(Inddata!$C$31*Inddata!$C$35+Inddata!$C$33&gt;'Beregninger scenarie 1'!C1448,0,F1447+$F$27)</f>
        <v>3.4320000000000133</v>
      </c>
      <c r="G1448" s="5">
        <f t="shared" si="45"/>
        <v>14.28933333333325</v>
      </c>
      <c r="H1448" s="5">
        <f>IF(D1448+E1448+F1448&gt;Inddata!$C$31,Inddata!$C$31,D1448+E1448+F1448)</f>
        <v>3.4320000000000133</v>
      </c>
      <c r="I1448" s="5">
        <f>Inddata!$C$34</f>
        <v>0</v>
      </c>
      <c r="J1448" s="5">
        <f>Inddata!$C$32+Inddata!$C$34</f>
        <v>4</v>
      </c>
      <c r="K1448" s="5"/>
    </row>
    <row r="1449" spans="1:11" x14ac:dyDescent="0.25">
      <c r="A1449">
        <v>1420</v>
      </c>
      <c r="C1449" s="5">
        <f t="shared" si="44"/>
        <v>12.297999999999917</v>
      </c>
      <c r="D1449" s="5">
        <f>IF(Inddata!$C$35=0,0,IF(($D$30-C1449*(1/Inddata!$C$35))&lt;0,0,($D$30-C1449*(1/Inddata!$C$35))))</f>
        <v>0</v>
      </c>
      <c r="E1449" s="5">
        <v>0</v>
      </c>
      <c r="F1449" s="5">
        <f>IF(Inddata!$C$31*Inddata!$C$35+Inddata!$C$33&gt;'Beregninger scenarie 1'!C1449,0,F1448+$F$27)</f>
        <v>3.4389333333333467</v>
      </c>
      <c r="G1449" s="5">
        <f t="shared" si="45"/>
        <v>14.297999999999917</v>
      </c>
      <c r="H1449" s="5">
        <f>IF(D1449+E1449+F1449&gt;Inddata!$C$31,Inddata!$C$31,D1449+E1449+F1449)</f>
        <v>3.4389333333333467</v>
      </c>
      <c r="I1449" s="5">
        <f>Inddata!$C$34</f>
        <v>0</v>
      </c>
      <c r="J1449" s="5">
        <f>Inddata!$C$32+Inddata!$C$34</f>
        <v>4</v>
      </c>
      <c r="K1449" s="5"/>
    </row>
    <row r="1450" spans="1:11" x14ac:dyDescent="0.25">
      <c r="A1450">
        <v>1421</v>
      </c>
      <c r="C1450" s="5">
        <f t="shared" si="44"/>
        <v>12.306666666666583</v>
      </c>
      <c r="D1450" s="5">
        <f>IF(Inddata!$C$35=0,0,IF(($D$30-C1450*(1/Inddata!$C$35))&lt;0,0,($D$30-C1450*(1/Inddata!$C$35))))</f>
        <v>0</v>
      </c>
      <c r="E1450" s="5">
        <v>0</v>
      </c>
      <c r="F1450" s="5">
        <f>IF(Inddata!$C$31*Inddata!$C$35+Inddata!$C$33&gt;'Beregninger scenarie 1'!C1450,0,F1449+$F$27)</f>
        <v>3.4458666666666802</v>
      </c>
      <c r="G1450" s="5">
        <f t="shared" si="45"/>
        <v>14.306666666666583</v>
      </c>
      <c r="H1450" s="5">
        <f>IF(D1450+E1450+F1450&gt;Inddata!$C$31,Inddata!$C$31,D1450+E1450+F1450)</f>
        <v>3.4458666666666802</v>
      </c>
      <c r="I1450" s="5">
        <f>Inddata!$C$34</f>
        <v>0</v>
      </c>
      <c r="J1450" s="5">
        <f>Inddata!$C$32+Inddata!$C$34</f>
        <v>4</v>
      </c>
      <c r="K1450" s="5"/>
    </row>
    <row r="1451" spans="1:11" x14ac:dyDescent="0.25">
      <c r="A1451">
        <v>1422</v>
      </c>
      <c r="C1451" s="5">
        <f t="shared" si="44"/>
        <v>12.31533333333325</v>
      </c>
      <c r="D1451" s="5">
        <f>IF(Inddata!$C$35=0,0,IF(($D$30-C1451*(1/Inddata!$C$35))&lt;0,0,($D$30-C1451*(1/Inddata!$C$35))))</f>
        <v>0</v>
      </c>
      <c r="E1451" s="5">
        <v>0</v>
      </c>
      <c r="F1451" s="5">
        <f>IF(Inddata!$C$31*Inddata!$C$35+Inddata!$C$33&gt;'Beregninger scenarie 1'!C1451,0,F1450+$F$27)</f>
        <v>3.4528000000000136</v>
      </c>
      <c r="G1451" s="5">
        <f t="shared" si="45"/>
        <v>14.31533333333325</v>
      </c>
      <c r="H1451" s="5">
        <f>IF(D1451+E1451+F1451&gt;Inddata!$C$31,Inddata!$C$31,D1451+E1451+F1451)</f>
        <v>3.4528000000000136</v>
      </c>
      <c r="I1451" s="5">
        <f>Inddata!$C$34</f>
        <v>0</v>
      </c>
      <c r="J1451" s="5">
        <f>Inddata!$C$32+Inddata!$C$34</f>
        <v>4</v>
      </c>
      <c r="K1451" s="5"/>
    </row>
    <row r="1452" spans="1:11" x14ac:dyDescent="0.25">
      <c r="A1452">
        <v>1423</v>
      </c>
      <c r="C1452" s="5">
        <f t="shared" si="44"/>
        <v>12.323999999999916</v>
      </c>
      <c r="D1452" s="5">
        <f>IF(Inddata!$C$35=0,0,IF(($D$30-C1452*(1/Inddata!$C$35))&lt;0,0,($D$30-C1452*(1/Inddata!$C$35))))</f>
        <v>0</v>
      </c>
      <c r="E1452" s="5">
        <v>0</v>
      </c>
      <c r="F1452" s="5">
        <f>IF(Inddata!$C$31*Inddata!$C$35+Inddata!$C$33&gt;'Beregninger scenarie 1'!C1452,0,F1451+$F$27)</f>
        <v>3.4597333333333471</v>
      </c>
      <c r="G1452" s="5">
        <f t="shared" si="45"/>
        <v>14.323999999999916</v>
      </c>
      <c r="H1452" s="5">
        <f>IF(D1452+E1452+F1452&gt;Inddata!$C$31,Inddata!$C$31,D1452+E1452+F1452)</f>
        <v>3.4597333333333471</v>
      </c>
      <c r="I1452" s="5">
        <f>Inddata!$C$34</f>
        <v>0</v>
      </c>
      <c r="J1452" s="5">
        <f>Inddata!$C$32+Inddata!$C$34</f>
        <v>4</v>
      </c>
      <c r="K1452" s="5"/>
    </row>
    <row r="1453" spans="1:11" x14ac:dyDescent="0.25">
      <c r="A1453">
        <v>1424</v>
      </c>
      <c r="C1453" s="5">
        <f t="shared" si="44"/>
        <v>12.332666666666583</v>
      </c>
      <c r="D1453" s="5">
        <f>IF(Inddata!$C$35=0,0,IF(($D$30-C1453*(1/Inddata!$C$35))&lt;0,0,($D$30-C1453*(1/Inddata!$C$35))))</f>
        <v>0</v>
      </c>
      <c r="E1453" s="5">
        <v>0</v>
      </c>
      <c r="F1453" s="5">
        <f>IF(Inddata!$C$31*Inddata!$C$35+Inddata!$C$33&gt;'Beregninger scenarie 1'!C1453,0,F1452+$F$27)</f>
        <v>3.4666666666666806</v>
      </c>
      <c r="G1453" s="5">
        <f t="shared" si="45"/>
        <v>14.332666666666583</v>
      </c>
      <c r="H1453" s="5">
        <f>IF(D1453+E1453+F1453&gt;Inddata!$C$31,Inddata!$C$31,D1453+E1453+F1453)</f>
        <v>3.4666666666666806</v>
      </c>
      <c r="I1453" s="5">
        <f>Inddata!$C$34</f>
        <v>0</v>
      </c>
      <c r="J1453" s="5">
        <f>Inddata!$C$32+Inddata!$C$34</f>
        <v>4</v>
      </c>
      <c r="K1453" s="5"/>
    </row>
    <row r="1454" spans="1:11" x14ac:dyDescent="0.25">
      <c r="A1454">
        <v>1425</v>
      </c>
      <c r="C1454" s="5">
        <f t="shared" si="44"/>
        <v>12.34133333333325</v>
      </c>
      <c r="D1454" s="5">
        <f>IF(Inddata!$C$35=0,0,IF(($D$30-C1454*(1/Inddata!$C$35))&lt;0,0,($D$30-C1454*(1/Inddata!$C$35))))</f>
        <v>0</v>
      </c>
      <c r="E1454" s="5">
        <v>0</v>
      </c>
      <c r="F1454" s="5">
        <f>IF(Inddata!$C$31*Inddata!$C$35+Inddata!$C$33&gt;'Beregninger scenarie 1'!C1454,0,F1453+$F$27)</f>
        <v>3.473600000000014</v>
      </c>
      <c r="G1454" s="5">
        <f t="shared" si="45"/>
        <v>14.34133333333325</v>
      </c>
      <c r="H1454" s="5">
        <f>IF(D1454+E1454+F1454&gt;Inddata!$C$31,Inddata!$C$31,D1454+E1454+F1454)</f>
        <v>3.473600000000014</v>
      </c>
      <c r="I1454" s="5">
        <f>Inddata!$C$34</f>
        <v>0</v>
      </c>
      <c r="J1454" s="5">
        <f>Inddata!$C$32+Inddata!$C$34</f>
        <v>4</v>
      </c>
      <c r="K1454" s="5"/>
    </row>
    <row r="1455" spans="1:11" x14ac:dyDescent="0.25">
      <c r="A1455">
        <v>1426</v>
      </c>
      <c r="C1455" s="5">
        <f t="shared" si="44"/>
        <v>12.349999999999916</v>
      </c>
      <c r="D1455" s="5">
        <f>IF(Inddata!$C$35=0,0,IF(($D$30-C1455*(1/Inddata!$C$35))&lt;0,0,($D$30-C1455*(1/Inddata!$C$35))))</f>
        <v>0</v>
      </c>
      <c r="E1455" s="5">
        <v>0</v>
      </c>
      <c r="F1455" s="5">
        <f>IF(Inddata!$C$31*Inddata!$C$35+Inddata!$C$33&gt;'Beregninger scenarie 1'!C1455,0,F1454+$F$27)</f>
        <v>3.4805333333333475</v>
      </c>
      <c r="G1455" s="5">
        <f t="shared" si="45"/>
        <v>14.349999999999916</v>
      </c>
      <c r="H1455" s="5">
        <f>IF(D1455+E1455+F1455&gt;Inddata!$C$31,Inddata!$C$31,D1455+E1455+F1455)</f>
        <v>3.4805333333333475</v>
      </c>
      <c r="I1455" s="5">
        <f>Inddata!$C$34</f>
        <v>0</v>
      </c>
      <c r="J1455" s="5">
        <f>Inddata!$C$32+Inddata!$C$34</f>
        <v>4</v>
      </c>
      <c r="K1455" s="5"/>
    </row>
    <row r="1456" spans="1:11" x14ac:dyDescent="0.25">
      <c r="A1456">
        <v>1427</v>
      </c>
      <c r="C1456" s="5">
        <f t="shared" si="44"/>
        <v>12.358666666666583</v>
      </c>
      <c r="D1456" s="5">
        <f>IF(Inddata!$C$35=0,0,IF(($D$30-C1456*(1/Inddata!$C$35))&lt;0,0,($D$30-C1456*(1/Inddata!$C$35))))</f>
        <v>0</v>
      </c>
      <c r="E1456" s="5">
        <v>0</v>
      </c>
      <c r="F1456" s="5">
        <f>IF(Inddata!$C$31*Inddata!$C$35+Inddata!$C$33&gt;'Beregninger scenarie 1'!C1456,0,F1455+$F$27)</f>
        <v>3.4874666666666809</v>
      </c>
      <c r="G1456" s="5">
        <f t="shared" si="45"/>
        <v>14.358666666666583</v>
      </c>
      <c r="H1456" s="5">
        <f>IF(D1456+E1456+F1456&gt;Inddata!$C$31,Inddata!$C$31,D1456+E1456+F1456)</f>
        <v>3.4874666666666809</v>
      </c>
      <c r="I1456" s="5">
        <f>Inddata!$C$34</f>
        <v>0</v>
      </c>
      <c r="J1456" s="5">
        <f>Inddata!$C$32+Inddata!$C$34</f>
        <v>4</v>
      </c>
      <c r="K1456" s="5"/>
    </row>
    <row r="1457" spans="1:11" x14ac:dyDescent="0.25">
      <c r="A1457">
        <v>1428</v>
      </c>
      <c r="C1457" s="5">
        <f t="shared" si="44"/>
        <v>12.367333333333249</v>
      </c>
      <c r="D1457" s="5">
        <f>IF(Inddata!$C$35=0,0,IF(($D$30-C1457*(1/Inddata!$C$35))&lt;0,0,($D$30-C1457*(1/Inddata!$C$35))))</f>
        <v>0</v>
      </c>
      <c r="E1457" s="5">
        <v>0</v>
      </c>
      <c r="F1457" s="5">
        <f>IF(Inddata!$C$31*Inddata!$C$35+Inddata!$C$33&gt;'Beregninger scenarie 1'!C1457,0,F1456+$F$27)</f>
        <v>3.4944000000000144</v>
      </c>
      <c r="G1457" s="5">
        <f t="shared" si="45"/>
        <v>14.367333333333249</v>
      </c>
      <c r="H1457" s="5">
        <f>IF(D1457+E1457+F1457&gt;Inddata!$C$31,Inddata!$C$31,D1457+E1457+F1457)</f>
        <v>3.4944000000000144</v>
      </c>
      <c r="I1457" s="5">
        <f>Inddata!$C$34</f>
        <v>0</v>
      </c>
      <c r="J1457" s="5">
        <f>Inddata!$C$32+Inddata!$C$34</f>
        <v>4</v>
      </c>
      <c r="K1457" s="5"/>
    </row>
    <row r="1458" spans="1:11" x14ac:dyDescent="0.25">
      <c r="A1458">
        <v>1429</v>
      </c>
      <c r="C1458" s="5">
        <f t="shared" si="44"/>
        <v>12.375999999999916</v>
      </c>
      <c r="D1458" s="5">
        <f>IF(Inddata!$C$35=0,0,IF(($D$30-C1458*(1/Inddata!$C$35))&lt;0,0,($D$30-C1458*(1/Inddata!$C$35))))</f>
        <v>0</v>
      </c>
      <c r="E1458" s="5">
        <v>0</v>
      </c>
      <c r="F1458" s="5">
        <f>IF(Inddata!$C$31*Inddata!$C$35+Inddata!$C$33&gt;'Beregninger scenarie 1'!C1458,0,F1457+$F$27)</f>
        <v>3.5013333333333478</v>
      </c>
      <c r="G1458" s="5">
        <f t="shared" si="45"/>
        <v>14.375999999999916</v>
      </c>
      <c r="H1458" s="5">
        <f>IF(D1458+E1458+F1458&gt;Inddata!$C$31,Inddata!$C$31,D1458+E1458+F1458)</f>
        <v>3.5013333333333478</v>
      </c>
      <c r="I1458" s="5">
        <f>Inddata!$C$34</f>
        <v>0</v>
      </c>
      <c r="J1458" s="5">
        <f>Inddata!$C$32+Inddata!$C$34</f>
        <v>4</v>
      </c>
      <c r="K1458" s="5"/>
    </row>
    <row r="1459" spans="1:11" x14ac:dyDescent="0.25">
      <c r="A1459">
        <v>1430</v>
      </c>
      <c r="C1459" s="5">
        <f t="shared" si="44"/>
        <v>12.384666666666583</v>
      </c>
      <c r="D1459" s="5">
        <f>IF(Inddata!$C$35=0,0,IF(($D$30-C1459*(1/Inddata!$C$35))&lt;0,0,($D$30-C1459*(1/Inddata!$C$35))))</f>
        <v>0</v>
      </c>
      <c r="E1459" s="5">
        <v>0</v>
      </c>
      <c r="F1459" s="5">
        <f>IF(Inddata!$C$31*Inddata!$C$35+Inddata!$C$33&gt;'Beregninger scenarie 1'!C1459,0,F1458+$F$27)</f>
        <v>3.5082666666666813</v>
      </c>
      <c r="G1459" s="5">
        <f t="shared" si="45"/>
        <v>14.384666666666583</v>
      </c>
      <c r="H1459" s="5">
        <f>IF(D1459+E1459+F1459&gt;Inddata!$C$31,Inddata!$C$31,D1459+E1459+F1459)</f>
        <v>3.5082666666666813</v>
      </c>
      <c r="I1459" s="5">
        <f>Inddata!$C$34</f>
        <v>0</v>
      </c>
      <c r="J1459" s="5">
        <f>Inddata!$C$32+Inddata!$C$34</f>
        <v>4</v>
      </c>
      <c r="K1459" s="5"/>
    </row>
    <row r="1460" spans="1:11" x14ac:dyDescent="0.25">
      <c r="A1460">
        <v>1431</v>
      </c>
      <c r="C1460" s="5">
        <f t="shared" si="44"/>
        <v>12.393333333333249</v>
      </c>
      <c r="D1460" s="5">
        <f>IF(Inddata!$C$35=0,0,IF(($D$30-C1460*(1/Inddata!$C$35))&lt;0,0,($D$30-C1460*(1/Inddata!$C$35))))</f>
        <v>0</v>
      </c>
      <c r="E1460" s="5">
        <v>0</v>
      </c>
      <c r="F1460" s="5">
        <f>IF(Inddata!$C$31*Inddata!$C$35+Inddata!$C$33&gt;'Beregninger scenarie 1'!C1460,0,F1459+$F$27)</f>
        <v>3.5152000000000148</v>
      </c>
      <c r="G1460" s="5">
        <f t="shared" si="45"/>
        <v>14.393333333333249</v>
      </c>
      <c r="H1460" s="5">
        <f>IF(D1460+E1460+F1460&gt;Inddata!$C$31,Inddata!$C$31,D1460+E1460+F1460)</f>
        <v>3.5152000000000148</v>
      </c>
      <c r="I1460" s="5">
        <f>Inddata!$C$34</f>
        <v>0</v>
      </c>
      <c r="J1460" s="5">
        <f>Inddata!$C$32+Inddata!$C$34</f>
        <v>4</v>
      </c>
      <c r="K1460" s="5"/>
    </row>
    <row r="1461" spans="1:11" x14ac:dyDescent="0.25">
      <c r="A1461">
        <v>1432</v>
      </c>
      <c r="C1461" s="5">
        <f t="shared" ref="C1461:C1524" si="46">C1460+$C$27</f>
        <v>12.401999999999916</v>
      </c>
      <c r="D1461" s="5">
        <f>IF(Inddata!$C$35=0,0,IF(($D$30-C1461*(1/Inddata!$C$35))&lt;0,0,($D$30-C1461*(1/Inddata!$C$35))))</f>
        <v>0</v>
      </c>
      <c r="E1461" s="5">
        <v>0</v>
      </c>
      <c r="F1461" s="5">
        <f>IF(Inddata!$C$31*Inddata!$C$35+Inddata!$C$33&gt;'Beregninger scenarie 1'!C1461,0,F1460+$F$27)</f>
        <v>3.5221333333333482</v>
      </c>
      <c r="G1461" s="5">
        <f t="shared" si="45"/>
        <v>14.401999999999916</v>
      </c>
      <c r="H1461" s="5">
        <f>IF(D1461+E1461+F1461&gt;Inddata!$C$31,Inddata!$C$31,D1461+E1461+F1461)</f>
        <v>3.5221333333333482</v>
      </c>
      <c r="I1461" s="5">
        <f>Inddata!$C$34</f>
        <v>0</v>
      </c>
      <c r="J1461" s="5">
        <f>Inddata!$C$32+Inddata!$C$34</f>
        <v>4</v>
      </c>
      <c r="K1461" s="5"/>
    </row>
    <row r="1462" spans="1:11" x14ac:dyDescent="0.25">
      <c r="A1462">
        <v>1433</v>
      </c>
      <c r="C1462" s="5">
        <f t="shared" si="46"/>
        <v>12.410666666666582</v>
      </c>
      <c r="D1462" s="5">
        <f>IF(Inddata!$C$35=0,0,IF(($D$30-C1462*(1/Inddata!$C$35))&lt;0,0,($D$30-C1462*(1/Inddata!$C$35))))</f>
        <v>0</v>
      </c>
      <c r="E1462" s="5">
        <v>0</v>
      </c>
      <c r="F1462" s="5">
        <f>IF(Inddata!$C$31*Inddata!$C$35+Inddata!$C$33&gt;'Beregninger scenarie 1'!C1462,0,F1461+$F$27)</f>
        <v>3.5290666666666817</v>
      </c>
      <c r="G1462" s="5">
        <f t="shared" si="45"/>
        <v>14.410666666666582</v>
      </c>
      <c r="H1462" s="5">
        <f>IF(D1462+E1462+F1462&gt;Inddata!$C$31,Inddata!$C$31,D1462+E1462+F1462)</f>
        <v>3.5290666666666817</v>
      </c>
      <c r="I1462" s="5">
        <f>Inddata!$C$34</f>
        <v>0</v>
      </c>
      <c r="J1462" s="5">
        <f>Inddata!$C$32+Inddata!$C$34</f>
        <v>4</v>
      </c>
      <c r="K1462" s="5"/>
    </row>
    <row r="1463" spans="1:11" x14ac:dyDescent="0.25">
      <c r="A1463">
        <v>1434</v>
      </c>
      <c r="C1463" s="5">
        <f t="shared" si="46"/>
        <v>12.419333333333249</v>
      </c>
      <c r="D1463" s="5">
        <f>IF(Inddata!$C$35=0,0,IF(($D$30-C1463*(1/Inddata!$C$35))&lt;0,0,($D$30-C1463*(1/Inddata!$C$35))))</f>
        <v>0</v>
      </c>
      <c r="E1463" s="5">
        <v>0</v>
      </c>
      <c r="F1463" s="5">
        <f>IF(Inddata!$C$31*Inddata!$C$35+Inddata!$C$33&gt;'Beregninger scenarie 1'!C1463,0,F1462+$F$27)</f>
        <v>3.5360000000000151</v>
      </c>
      <c r="G1463" s="5">
        <f t="shared" si="45"/>
        <v>14.419333333333249</v>
      </c>
      <c r="H1463" s="5">
        <f>IF(D1463+E1463+F1463&gt;Inddata!$C$31,Inddata!$C$31,D1463+E1463+F1463)</f>
        <v>3.5360000000000151</v>
      </c>
      <c r="I1463" s="5">
        <f>Inddata!$C$34</f>
        <v>0</v>
      </c>
      <c r="J1463" s="5">
        <f>Inddata!$C$32+Inddata!$C$34</f>
        <v>4</v>
      </c>
      <c r="K1463" s="5"/>
    </row>
    <row r="1464" spans="1:11" x14ac:dyDescent="0.25">
      <c r="A1464">
        <v>1435</v>
      </c>
      <c r="C1464" s="5">
        <f t="shared" si="46"/>
        <v>12.427999999999916</v>
      </c>
      <c r="D1464" s="5">
        <f>IF(Inddata!$C$35=0,0,IF(($D$30-C1464*(1/Inddata!$C$35))&lt;0,0,($D$30-C1464*(1/Inddata!$C$35))))</f>
        <v>0</v>
      </c>
      <c r="E1464" s="5">
        <v>0</v>
      </c>
      <c r="F1464" s="5">
        <f>IF(Inddata!$C$31*Inddata!$C$35+Inddata!$C$33&gt;'Beregninger scenarie 1'!C1464,0,F1463+$F$27)</f>
        <v>3.5429333333333486</v>
      </c>
      <c r="G1464" s="5">
        <f t="shared" si="45"/>
        <v>14.427999999999916</v>
      </c>
      <c r="H1464" s="5">
        <f>IF(D1464+E1464+F1464&gt;Inddata!$C$31,Inddata!$C$31,D1464+E1464+F1464)</f>
        <v>3.5429333333333486</v>
      </c>
      <c r="I1464" s="5">
        <f>Inddata!$C$34</f>
        <v>0</v>
      </c>
      <c r="J1464" s="5">
        <f>Inddata!$C$32+Inddata!$C$34</f>
        <v>4</v>
      </c>
      <c r="K1464" s="5"/>
    </row>
    <row r="1465" spans="1:11" x14ac:dyDescent="0.25">
      <c r="A1465">
        <v>1436</v>
      </c>
      <c r="C1465" s="5">
        <f t="shared" si="46"/>
        <v>12.436666666666582</v>
      </c>
      <c r="D1465" s="5">
        <f>IF(Inddata!$C$35=0,0,IF(($D$30-C1465*(1/Inddata!$C$35))&lt;0,0,($D$30-C1465*(1/Inddata!$C$35))))</f>
        <v>0</v>
      </c>
      <c r="E1465" s="5">
        <v>0</v>
      </c>
      <c r="F1465" s="5">
        <f>IF(Inddata!$C$31*Inddata!$C$35+Inddata!$C$33&gt;'Beregninger scenarie 1'!C1465,0,F1464+$F$27)</f>
        <v>3.549866666666682</v>
      </c>
      <c r="G1465" s="5">
        <f t="shared" si="45"/>
        <v>14.436666666666582</v>
      </c>
      <c r="H1465" s="5">
        <f>IF(D1465+E1465+F1465&gt;Inddata!$C$31,Inddata!$C$31,D1465+E1465+F1465)</f>
        <v>3.549866666666682</v>
      </c>
      <c r="I1465" s="5">
        <f>Inddata!$C$34</f>
        <v>0</v>
      </c>
      <c r="J1465" s="5">
        <f>Inddata!$C$32+Inddata!$C$34</f>
        <v>4</v>
      </c>
      <c r="K1465" s="5"/>
    </row>
    <row r="1466" spans="1:11" x14ac:dyDescent="0.25">
      <c r="A1466">
        <v>1437</v>
      </c>
      <c r="C1466" s="5">
        <f t="shared" si="46"/>
        <v>12.445333333333249</v>
      </c>
      <c r="D1466" s="5">
        <f>IF(Inddata!$C$35=0,0,IF(($D$30-C1466*(1/Inddata!$C$35))&lt;0,0,($D$30-C1466*(1/Inddata!$C$35))))</f>
        <v>0</v>
      </c>
      <c r="E1466" s="5">
        <v>0</v>
      </c>
      <c r="F1466" s="5">
        <f>IF(Inddata!$C$31*Inddata!$C$35+Inddata!$C$33&gt;'Beregninger scenarie 1'!C1466,0,F1465+$F$27)</f>
        <v>3.5568000000000155</v>
      </c>
      <c r="G1466" s="5">
        <f t="shared" si="45"/>
        <v>14.445333333333249</v>
      </c>
      <c r="H1466" s="5">
        <f>IF(D1466+E1466+F1466&gt;Inddata!$C$31,Inddata!$C$31,D1466+E1466+F1466)</f>
        <v>3.5568000000000155</v>
      </c>
      <c r="I1466" s="5">
        <f>Inddata!$C$34</f>
        <v>0</v>
      </c>
      <c r="J1466" s="5">
        <f>Inddata!$C$32+Inddata!$C$34</f>
        <v>4</v>
      </c>
      <c r="K1466" s="5"/>
    </row>
    <row r="1467" spans="1:11" x14ac:dyDescent="0.25">
      <c r="A1467">
        <v>1438</v>
      </c>
      <c r="C1467" s="5">
        <f t="shared" si="46"/>
        <v>12.453999999999915</v>
      </c>
      <c r="D1467" s="5">
        <f>IF(Inddata!$C$35=0,0,IF(($D$30-C1467*(1/Inddata!$C$35))&lt;0,0,($D$30-C1467*(1/Inddata!$C$35))))</f>
        <v>0</v>
      </c>
      <c r="E1467" s="5">
        <v>0</v>
      </c>
      <c r="F1467" s="5">
        <f>IF(Inddata!$C$31*Inddata!$C$35+Inddata!$C$33&gt;'Beregninger scenarie 1'!C1467,0,F1466+$F$27)</f>
        <v>3.563733333333349</v>
      </c>
      <c r="G1467" s="5">
        <f t="shared" si="45"/>
        <v>14.453999999999915</v>
      </c>
      <c r="H1467" s="5">
        <f>IF(D1467+E1467+F1467&gt;Inddata!$C$31,Inddata!$C$31,D1467+E1467+F1467)</f>
        <v>3.563733333333349</v>
      </c>
      <c r="I1467" s="5">
        <f>Inddata!$C$34</f>
        <v>0</v>
      </c>
      <c r="J1467" s="5">
        <f>Inddata!$C$32+Inddata!$C$34</f>
        <v>4</v>
      </c>
      <c r="K1467" s="5"/>
    </row>
    <row r="1468" spans="1:11" x14ac:dyDescent="0.25">
      <c r="A1468">
        <v>1439</v>
      </c>
      <c r="C1468" s="5">
        <f t="shared" si="46"/>
        <v>12.462666666666582</v>
      </c>
      <c r="D1468" s="5">
        <f>IF(Inddata!$C$35=0,0,IF(($D$30-C1468*(1/Inddata!$C$35))&lt;0,0,($D$30-C1468*(1/Inddata!$C$35))))</f>
        <v>0</v>
      </c>
      <c r="E1468" s="5">
        <v>0</v>
      </c>
      <c r="F1468" s="5">
        <f>IF(Inddata!$C$31*Inddata!$C$35+Inddata!$C$33&gt;'Beregninger scenarie 1'!C1468,0,F1467+$F$27)</f>
        <v>3.5706666666666824</v>
      </c>
      <c r="G1468" s="5">
        <f t="shared" si="45"/>
        <v>14.462666666666582</v>
      </c>
      <c r="H1468" s="5">
        <f>IF(D1468+E1468+F1468&gt;Inddata!$C$31,Inddata!$C$31,D1468+E1468+F1468)</f>
        <v>3.5706666666666824</v>
      </c>
      <c r="I1468" s="5">
        <f>Inddata!$C$34</f>
        <v>0</v>
      </c>
      <c r="J1468" s="5">
        <f>Inddata!$C$32+Inddata!$C$34</f>
        <v>4</v>
      </c>
      <c r="K1468" s="5"/>
    </row>
    <row r="1469" spans="1:11" x14ac:dyDescent="0.25">
      <c r="A1469">
        <v>1440</v>
      </c>
      <c r="C1469" s="5">
        <f t="shared" si="46"/>
        <v>12.471333333333249</v>
      </c>
      <c r="D1469" s="5">
        <f>IF(Inddata!$C$35=0,0,IF(($D$30-C1469*(1/Inddata!$C$35))&lt;0,0,($D$30-C1469*(1/Inddata!$C$35))))</f>
        <v>0</v>
      </c>
      <c r="E1469" s="5">
        <v>0</v>
      </c>
      <c r="F1469" s="5">
        <f>IF(Inddata!$C$31*Inddata!$C$35+Inddata!$C$33&gt;'Beregninger scenarie 1'!C1469,0,F1468+$F$27)</f>
        <v>3.5776000000000159</v>
      </c>
      <c r="G1469" s="5">
        <f t="shared" si="45"/>
        <v>14.471333333333249</v>
      </c>
      <c r="H1469" s="5">
        <f>IF(D1469+E1469+F1469&gt;Inddata!$C$31,Inddata!$C$31,D1469+E1469+F1469)</f>
        <v>3.5776000000000159</v>
      </c>
      <c r="I1469" s="5">
        <f>Inddata!$C$34</f>
        <v>0</v>
      </c>
      <c r="J1469" s="5">
        <f>Inddata!$C$32+Inddata!$C$34</f>
        <v>4</v>
      </c>
      <c r="K1469" s="5"/>
    </row>
    <row r="1470" spans="1:11" x14ac:dyDescent="0.25">
      <c r="A1470">
        <v>1441</v>
      </c>
      <c r="C1470" s="5">
        <f t="shared" si="46"/>
        <v>12.479999999999915</v>
      </c>
      <c r="D1470" s="5">
        <f>IF(Inddata!$C$35=0,0,IF(($D$30-C1470*(1/Inddata!$C$35))&lt;0,0,($D$30-C1470*(1/Inddata!$C$35))))</f>
        <v>0</v>
      </c>
      <c r="E1470" s="5">
        <v>0</v>
      </c>
      <c r="F1470" s="5">
        <f>IF(Inddata!$C$31*Inddata!$C$35+Inddata!$C$33&gt;'Beregninger scenarie 1'!C1470,0,F1469+$F$27)</f>
        <v>3.5845333333333493</v>
      </c>
      <c r="G1470" s="5">
        <f t="shared" si="45"/>
        <v>14.479999999999915</v>
      </c>
      <c r="H1470" s="5">
        <f>IF(D1470+E1470+F1470&gt;Inddata!$C$31,Inddata!$C$31,D1470+E1470+F1470)</f>
        <v>3.5845333333333493</v>
      </c>
      <c r="I1470" s="5">
        <f>Inddata!$C$34</f>
        <v>0</v>
      </c>
      <c r="J1470" s="5">
        <f>Inddata!$C$32+Inddata!$C$34</f>
        <v>4</v>
      </c>
      <c r="K1470" s="5"/>
    </row>
    <row r="1471" spans="1:11" x14ac:dyDescent="0.25">
      <c r="A1471">
        <v>1442</v>
      </c>
      <c r="C1471" s="5">
        <f t="shared" si="46"/>
        <v>12.488666666666582</v>
      </c>
      <c r="D1471" s="5">
        <f>IF(Inddata!$C$35=0,0,IF(($D$30-C1471*(1/Inddata!$C$35))&lt;0,0,($D$30-C1471*(1/Inddata!$C$35))))</f>
        <v>0</v>
      </c>
      <c r="E1471" s="5">
        <v>0</v>
      </c>
      <c r="F1471" s="5">
        <f>IF(Inddata!$C$31*Inddata!$C$35+Inddata!$C$33&gt;'Beregninger scenarie 1'!C1471,0,F1470+$F$27)</f>
        <v>3.5914666666666828</v>
      </c>
      <c r="G1471" s="5">
        <f t="shared" si="45"/>
        <v>14.488666666666582</v>
      </c>
      <c r="H1471" s="5">
        <f>IF(D1471+E1471+F1471&gt;Inddata!$C$31,Inddata!$C$31,D1471+E1471+F1471)</f>
        <v>3.5914666666666828</v>
      </c>
      <c r="I1471" s="5">
        <f>Inddata!$C$34</f>
        <v>0</v>
      </c>
      <c r="J1471" s="5">
        <f>Inddata!$C$32+Inddata!$C$34</f>
        <v>4</v>
      </c>
      <c r="K1471" s="5"/>
    </row>
    <row r="1472" spans="1:11" x14ac:dyDescent="0.25">
      <c r="A1472">
        <v>1443</v>
      </c>
      <c r="C1472" s="5">
        <f t="shared" si="46"/>
        <v>12.497333333333248</v>
      </c>
      <c r="D1472" s="5">
        <f>IF(Inddata!$C$35=0,0,IF(($D$30-C1472*(1/Inddata!$C$35))&lt;0,0,($D$30-C1472*(1/Inddata!$C$35))))</f>
        <v>0</v>
      </c>
      <c r="E1472" s="5">
        <v>0</v>
      </c>
      <c r="F1472" s="5">
        <f>IF(Inddata!$C$31*Inddata!$C$35+Inddata!$C$33&gt;'Beregninger scenarie 1'!C1472,0,F1471+$F$27)</f>
        <v>3.5984000000000163</v>
      </c>
      <c r="G1472" s="5">
        <f t="shared" si="45"/>
        <v>14.497333333333248</v>
      </c>
      <c r="H1472" s="5">
        <f>IF(D1472+E1472+F1472&gt;Inddata!$C$31,Inddata!$C$31,D1472+E1472+F1472)</f>
        <v>3.5984000000000163</v>
      </c>
      <c r="I1472" s="5">
        <f>Inddata!$C$34</f>
        <v>0</v>
      </c>
      <c r="J1472" s="5">
        <f>Inddata!$C$32+Inddata!$C$34</f>
        <v>4</v>
      </c>
      <c r="K1472" s="5"/>
    </row>
    <row r="1473" spans="1:11" x14ac:dyDescent="0.25">
      <c r="A1473">
        <v>1444</v>
      </c>
      <c r="C1473" s="5">
        <f t="shared" si="46"/>
        <v>12.505999999999915</v>
      </c>
      <c r="D1473" s="5">
        <f>IF(Inddata!$C$35=0,0,IF(($D$30-C1473*(1/Inddata!$C$35))&lt;0,0,($D$30-C1473*(1/Inddata!$C$35))))</f>
        <v>0</v>
      </c>
      <c r="E1473" s="5">
        <v>0</v>
      </c>
      <c r="F1473" s="5">
        <f>IF(Inddata!$C$31*Inddata!$C$35+Inddata!$C$33&gt;'Beregninger scenarie 1'!C1473,0,F1472+$F$27)</f>
        <v>3.6053333333333497</v>
      </c>
      <c r="G1473" s="5">
        <f t="shared" si="45"/>
        <v>14.505999999999915</v>
      </c>
      <c r="H1473" s="5">
        <f>IF(D1473+E1473+F1473&gt;Inddata!$C$31,Inddata!$C$31,D1473+E1473+F1473)</f>
        <v>3.6053333333333497</v>
      </c>
      <c r="I1473" s="5">
        <f>Inddata!$C$34</f>
        <v>0</v>
      </c>
      <c r="J1473" s="5">
        <f>Inddata!$C$32+Inddata!$C$34</f>
        <v>4</v>
      </c>
      <c r="K1473" s="5"/>
    </row>
    <row r="1474" spans="1:11" x14ac:dyDescent="0.25">
      <c r="A1474">
        <v>1445</v>
      </c>
      <c r="C1474" s="5">
        <f t="shared" si="46"/>
        <v>12.514666666666582</v>
      </c>
      <c r="D1474" s="5">
        <f>IF(Inddata!$C$35=0,0,IF(($D$30-C1474*(1/Inddata!$C$35))&lt;0,0,($D$30-C1474*(1/Inddata!$C$35))))</f>
        <v>0</v>
      </c>
      <c r="E1474" s="5">
        <v>0</v>
      </c>
      <c r="F1474" s="5">
        <f>IF(Inddata!$C$31*Inddata!$C$35+Inddata!$C$33&gt;'Beregninger scenarie 1'!C1474,0,F1473+$F$27)</f>
        <v>3.6122666666666832</v>
      </c>
      <c r="G1474" s="5">
        <f t="shared" si="45"/>
        <v>14.514666666666582</v>
      </c>
      <c r="H1474" s="5">
        <f>IF(D1474+E1474+F1474&gt;Inddata!$C$31,Inddata!$C$31,D1474+E1474+F1474)</f>
        <v>3.6122666666666832</v>
      </c>
      <c r="I1474" s="5">
        <f>Inddata!$C$34</f>
        <v>0</v>
      </c>
      <c r="J1474" s="5">
        <f>Inddata!$C$32+Inddata!$C$34</f>
        <v>4</v>
      </c>
      <c r="K1474" s="5"/>
    </row>
    <row r="1475" spans="1:11" x14ac:dyDescent="0.25">
      <c r="A1475">
        <v>1446</v>
      </c>
      <c r="C1475" s="5">
        <f t="shared" si="46"/>
        <v>12.523333333333248</v>
      </c>
      <c r="D1475" s="5">
        <f>IF(Inddata!$C$35=0,0,IF(($D$30-C1475*(1/Inddata!$C$35))&lt;0,0,($D$30-C1475*(1/Inddata!$C$35))))</f>
        <v>0</v>
      </c>
      <c r="E1475" s="5">
        <v>0</v>
      </c>
      <c r="F1475" s="5">
        <f>IF(Inddata!$C$31*Inddata!$C$35+Inddata!$C$33&gt;'Beregninger scenarie 1'!C1475,0,F1474+$F$27)</f>
        <v>3.6192000000000166</v>
      </c>
      <c r="G1475" s="5">
        <f t="shared" si="45"/>
        <v>14.523333333333248</v>
      </c>
      <c r="H1475" s="5">
        <f>IF(D1475+E1475+F1475&gt;Inddata!$C$31,Inddata!$C$31,D1475+E1475+F1475)</f>
        <v>3.6192000000000166</v>
      </c>
      <c r="I1475" s="5">
        <f>Inddata!$C$34</f>
        <v>0</v>
      </c>
      <c r="J1475" s="5">
        <f>Inddata!$C$32+Inddata!$C$34</f>
        <v>4</v>
      </c>
      <c r="K1475" s="5"/>
    </row>
    <row r="1476" spans="1:11" x14ac:dyDescent="0.25">
      <c r="A1476">
        <v>1447</v>
      </c>
      <c r="C1476" s="5">
        <f t="shared" si="46"/>
        <v>12.531999999999915</v>
      </c>
      <c r="D1476" s="5">
        <f>IF(Inddata!$C$35=0,0,IF(($D$30-C1476*(1/Inddata!$C$35))&lt;0,0,($D$30-C1476*(1/Inddata!$C$35))))</f>
        <v>0</v>
      </c>
      <c r="E1476" s="5">
        <v>0</v>
      </c>
      <c r="F1476" s="5">
        <f>IF(Inddata!$C$31*Inddata!$C$35+Inddata!$C$33&gt;'Beregninger scenarie 1'!C1476,0,F1475+$F$27)</f>
        <v>3.6261333333333501</v>
      </c>
      <c r="G1476" s="5">
        <f t="shared" si="45"/>
        <v>14.531999999999915</v>
      </c>
      <c r="H1476" s="5">
        <f>IF(D1476+E1476+F1476&gt;Inddata!$C$31,Inddata!$C$31,D1476+E1476+F1476)</f>
        <v>3.6261333333333501</v>
      </c>
      <c r="I1476" s="5">
        <f>Inddata!$C$34</f>
        <v>0</v>
      </c>
      <c r="J1476" s="5">
        <f>Inddata!$C$32+Inddata!$C$34</f>
        <v>4</v>
      </c>
      <c r="K1476" s="5"/>
    </row>
    <row r="1477" spans="1:11" x14ac:dyDescent="0.25">
      <c r="A1477">
        <v>1448</v>
      </c>
      <c r="C1477" s="5">
        <f t="shared" si="46"/>
        <v>12.540666666666581</v>
      </c>
      <c r="D1477" s="5">
        <f>IF(Inddata!$C$35=0,0,IF(($D$30-C1477*(1/Inddata!$C$35))&lt;0,0,($D$30-C1477*(1/Inddata!$C$35))))</f>
        <v>0</v>
      </c>
      <c r="E1477" s="5">
        <v>0</v>
      </c>
      <c r="F1477" s="5">
        <f>IF(Inddata!$C$31*Inddata!$C$35+Inddata!$C$33&gt;'Beregninger scenarie 1'!C1477,0,F1476+$F$27)</f>
        <v>3.6330666666666835</v>
      </c>
      <c r="G1477" s="5">
        <f t="shared" si="45"/>
        <v>14.540666666666581</v>
      </c>
      <c r="H1477" s="5">
        <f>IF(D1477+E1477+F1477&gt;Inddata!$C$31,Inddata!$C$31,D1477+E1477+F1477)</f>
        <v>3.6330666666666835</v>
      </c>
      <c r="I1477" s="5">
        <f>Inddata!$C$34</f>
        <v>0</v>
      </c>
      <c r="J1477" s="5">
        <f>Inddata!$C$32+Inddata!$C$34</f>
        <v>4</v>
      </c>
      <c r="K1477" s="5"/>
    </row>
    <row r="1478" spans="1:11" x14ac:dyDescent="0.25">
      <c r="A1478">
        <v>1449</v>
      </c>
      <c r="C1478" s="5">
        <f t="shared" si="46"/>
        <v>12.549333333333248</v>
      </c>
      <c r="D1478" s="5">
        <f>IF(Inddata!$C$35=0,0,IF(($D$30-C1478*(1/Inddata!$C$35))&lt;0,0,($D$30-C1478*(1/Inddata!$C$35))))</f>
        <v>0</v>
      </c>
      <c r="E1478" s="5">
        <v>0</v>
      </c>
      <c r="F1478" s="5">
        <f>IF(Inddata!$C$31*Inddata!$C$35+Inddata!$C$33&gt;'Beregninger scenarie 1'!C1478,0,F1477+$F$27)</f>
        <v>3.640000000000017</v>
      </c>
      <c r="G1478" s="5">
        <f t="shared" si="45"/>
        <v>14.549333333333248</v>
      </c>
      <c r="H1478" s="5">
        <f>IF(D1478+E1478+F1478&gt;Inddata!$C$31,Inddata!$C$31,D1478+E1478+F1478)</f>
        <v>3.640000000000017</v>
      </c>
      <c r="I1478" s="5">
        <f>Inddata!$C$34</f>
        <v>0</v>
      </c>
      <c r="J1478" s="5">
        <f>Inddata!$C$32+Inddata!$C$34</f>
        <v>4</v>
      </c>
      <c r="K1478" s="5"/>
    </row>
    <row r="1479" spans="1:11" x14ac:dyDescent="0.25">
      <c r="A1479">
        <v>1450</v>
      </c>
      <c r="C1479" s="5">
        <f t="shared" si="46"/>
        <v>12.557999999999915</v>
      </c>
      <c r="D1479" s="5">
        <f>IF(Inddata!$C$35=0,0,IF(($D$30-C1479*(1/Inddata!$C$35))&lt;0,0,($D$30-C1479*(1/Inddata!$C$35))))</f>
        <v>0</v>
      </c>
      <c r="E1479" s="5">
        <v>0</v>
      </c>
      <c r="F1479" s="5">
        <f>IF(Inddata!$C$31*Inddata!$C$35+Inddata!$C$33&gt;'Beregninger scenarie 1'!C1479,0,F1478+$F$27)</f>
        <v>3.6469333333333505</v>
      </c>
      <c r="G1479" s="5">
        <f t="shared" si="45"/>
        <v>14.557999999999915</v>
      </c>
      <c r="H1479" s="5">
        <f>IF(D1479+E1479+F1479&gt;Inddata!$C$31,Inddata!$C$31,D1479+E1479+F1479)</f>
        <v>3.6469333333333505</v>
      </c>
      <c r="I1479" s="5">
        <f>Inddata!$C$34</f>
        <v>0</v>
      </c>
      <c r="J1479" s="5">
        <f>Inddata!$C$32+Inddata!$C$34</f>
        <v>4</v>
      </c>
      <c r="K1479" s="5"/>
    </row>
    <row r="1480" spans="1:11" x14ac:dyDescent="0.25">
      <c r="A1480">
        <v>1451</v>
      </c>
      <c r="C1480" s="5">
        <f t="shared" si="46"/>
        <v>12.566666666666581</v>
      </c>
      <c r="D1480" s="5">
        <f>IF(Inddata!$C$35=0,0,IF(($D$30-C1480*(1/Inddata!$C$35))&lt;0,0,($D$30-C1480*(1/Inddata!$C$35))))</f>
        <v>0</v>
      </c>
      <c r="E1480" s="5">
        <v>0</v>
      </c>
      <c r="F1480" s="5">
        <f>IF(Inddata!$C$31*Inddata!$C$35+Inddata!$C$33&gt;'Beregninger scenarie 1'!C1480,0,F1479+$F$27)</f>
        <v>3.6538666666666839</v>
      </c>
      <c r="G1480" s="5">
        <f t="shared" si="45"/>
        <v>14.566666666666581</v>
      </c>
      <c r="H1480" s="5">
        <f>IF(D1480+E1480+F1480&gt;Inddata!$C$31,Inddata!$C$31,D1480+E1480+F1480)</f>
        <v>3.6538666666666839</v>
      </c>
      <c r="I1480" s="5">
        <f>Inddata!$C$34</f>
        <v>0</v>
      </c>
      <c r="J1480" s="5">
        <f>Inddata!$C$32+Inddata!$C$34</f>
        <v>4</v>
      </c>
      <c r="K1480" s="5"/>
    </row>
    <row r="1481" spans="1:11" x14ac:dyDescent="0.25">
      <c r="A1481">
        <v>1452</v>
      </c>
      <c r="C1481" s="5">
        <f t="shared" si="46"/>
        <v>12.575333333333248</v>
      </c>
      <c r="D1481" s="5">
        <f>IF(Inddata!$C$35=0,0,IF(($D$30-C1481*(1/Inddata!$C$35))&lt;0,0,($D$30-C1481*(1/Inddata!$C$35))))</f>
        <v>0</v>
      </c>
      <c r="E1481" s="5">
        <v>0</v>
      </c>
      <c r="F1481" s="5">
        <f>IF(Inddata!$C$31*Inddata!$C$35+Inddata!$C$33&gt;'Beregninger scenarie 1'!C1481,0,F1480+$F$27)</f>
        <v>3.6608000000000174</v>
      </c>
      <c r="G1481" s="5">
        <f t="shared" si="45"/>
        <v>14.575333333333248</v>
      </c>
      <c r="H1481" s="5">
        <f>IF(D1481+E1481+F1481&gt;Inddata!$C$31,Inddata!$C$31,D1481+E1481+F1481)</f>
        <v>3.6608000000000174</v>
      </c>
      <c r="I1481" s="5">
        <f>Inddata!$C$34</f>
        <v>0</v>
      </c>
      <c r="J1481" s="5">
        <f>Inddata!$C$32+Inddata!$C$34</f>
        <v>4</v>
      </c>
      <c r="K1481" s="5"/>
    </row>
    <row r="1482" spans="1:11" x14ac:dyDescent="0.25">
      <c r="A1482">
        <v>1453</v>
      </c>
      <c r="C1482" s="5">
        <f t="shared" si="46"/>
        <v>12.583999999999914</v>
      </c>
      <c r="D1482" s="5">
        <f>IF(Inddata!$C$35=0,0,IF(($D$30-C1482*(1/Inddata!$C$35))&lt;0,0,($D$30-C1482*(1/Inddata!$C$35))))</f>
        <v>0</v>
      </c>
      <c r="E1482" s="5">
        <v>0</v>
      </c>
      <c r="F1482" s="5">
        <f>IF(Inddata!$C$31*Inddata!$C$35+Inddata!$C$33&gt;'Beregninger scenarie 1'!C1482,0,F1481+$F$27)</f>
        <v>3.6677333333333508</v>
      </c>
      <c r="G1482" s="5">
        <f t="shared" si="45"/>
        <v>14.583999999999914</v>
      </c>
      <c r="H1482" s="5">
        <f>IF(D1482+E1482+F1482&gt;Inddata!$C$31,Inddata!$C$31,D1482+E1482+F1482)</f>
        <v>3.6677333333333508</v>
      </c>
      <c r="I1482" s="5">
        <f>Inddata!$C$34</f>
        <v>0</v>
      </c>
      <c r="J1482" s="5">
        <f>Inddata!$C$32+Inddata!$C$34</f>
        <v>4</v>
      </c>
      <c r="K1482" s="5"/>
    </row>
    <row r="1483" spans="1:11" x14ac:dyDescent="0.25">
      <c r="A1483">
        <v>1454</v>
      </c>
      <c r="C1483" s="5">
        <f t="shared" si="46"/>
        <v>12.592666666666581</v>
      </c>
      <c r="D1483" s="5">
        <f>IF(Inddata!$C$35=0,0,IF(($D$30-C1483*(1/Inddata!$C$35))&lt;0,0,($D$30-C1483*(1/Inddata!$C$35))))</f>
        <v>0</v>
      </c>
      <c r="E1483" s="5">
        <v>0</v>
      </c>
      <c r="F1483" s="5">
        <f>IF(Inddata!$C$31*Inddata!$C$35+Inddata!$C$33&gt;'Beregninger scenarie 1'!C1483,0,F1482+$F$27)</f>
        <v>3.6746666666666843</v>
      </c>
      <c r="G1483" s="5">
        <f t="shared" si="45"/>
        <v>14.592666666666581</v>
      </c>
      <c r="H1483" s="5">
        <f>IF(D1483+E1483+F1483&gt;Inddata!$C$31,Inddata!$C$31,D1483+E1483+F1483)</f>
        <v>3.6746666666666843</v>
      </c>
      <c r="I1483" s="5">
        <f>Inddata!$C$34</f>
        <v>0</v>
      </c>
      <c r="J1483" s="5">
        <f>Inddata!$C$32+Inddata!$C$34</f>
        <v>4</v>
      </c>
      <c r="K1483" s="5"/>
    </row>
    <row r="1484" spans="1:11" x14ac:dyDescent="0.25">
      <c r="A1484">
        <v>1455</v>
      </c>
      <c r="C1484" s="5">
        <f t="shared" si="46"/>
        <v>12.601333333333248</v>
      </c>
      <c r="D1484" s="5">
        <f>IF(Inddata!$C$35=0,0,IF(($D$30-C1484*(1/Inddata!$C$35))&lt;0,0,($D$30-C1484*(1/Inddata!$C$35))))</f>
        <v>0</v>
      </c>
      <c r="E1484" s="5">
        <v>0</v>
      </c>
      <c r="F1484" s="5">
        <f>IF(Inddata!$C$31*Inddata!$C$35+Inddata!$C$33&gt;'Beregninger scenarie 1'!C1484,0,F1483+$F$27)</f>
        <v>3.6816000000000177</v>
      </c>
      <c r="G1484" s="5">
        <f t="shared" si="45"/>
        <v>14.601333333333248</v>
      </c>
      <c r="H1484" s="5">
        <f>IF(D1484+E1484+F1484&gt;Inddata!$C$31,Inddata!$C$31,D1484+E1484+F1484)</f>
        <v>3.6816000000000177</v>
      </c>
      <c r="I1484" s="5">
        <f>Inddata!$C$34</f>
        <v>0</v>
      </c>
      <c r="J1484" s="5">
        <f>Inddata!$C$32+Inddata!$C$34</f>
        <v>4</v>
      </c>
      <c r="K1484" s="5"/>
    </row>
    <row r="1485" spans="1:11" x14ac:dyDescent="0.25">
      <c r="A1485">
        <v>1456</v>
      </c>
      <c r="C1485" s="5">
        <f t="shared" si="46"/>
        <v>12.609999999999914</v>
      </c>
      <c r="D1485" s="5">
        <f>IF(Inddata!$C$35=0,0,IF(($D$30-C1485*(1/Inddata!$C$35))&lt;0,0,($D$30-C1485*(1/Inddata!$C$35))))</f>
        <v>0</v>
      </c>
      <c r="E1485" s="5">
        <v>0</v>
      </c>
      <c r="F1485" s="5">
        <f>IF(Inddata!$C$31*Inddata!$C$35+Inddata!$C$33&gt;'Beregninger scenarie 1'!C1485,0,F1484+$F$27)</f>
        <v>3.6885333333333512</v>
      </c>
      <c r="G1485" s="5">
        <f t="shared" si="45"/>
        <v>14.609999999999914</v>
      </c>
      <c r="H1485" s="5">
        <f>IF(D1485+E1485+F1485&gt;Inddata!$C$31,Inddata!$C$31,D1485+E1485+F1485)</f>
        <v>3.6885333333333512</v>
      </c>
      <c r="I1485" s="5">
        <f>Inddata!$C$34</f>
        <v>0</v>
      </c>
      <c r="J1485" s="5">
        <f>Inddata!$C$32+Inddata!$C$34</f>
        <v>4</v>
      </c>
      <c r="K1485" s="5"/>
    </row>
    <row r="1486" spans="1:11" x14ac:dyDescent="0.25">
      <c r="A1486">
        <v>1457</v>
      </c>
      <c r="C1486" s="5">
        <f t="shared" si="46"/>
        <v>12.618666666666581</v>
      </c>
      <c r="D1486" s="5">
        <f>IF(Inddata!$C$35=0,0,IF(($D$30-C1486*(1/Inddata!$C$35))&lt;0,0,($D$30-C1486*(1/Inddata!$C$35))))</f>
        <v>0</v>
      </c>
      <c r="E1486" s="5">
        <v>0</v>
      </c>
      <c r="F1486" s="5">
        <f>IF(Inddata!$C$31*Inddata!$C$35+Inddata!$C$33&gt;'Beregninger scenarie 1'!C1486,0,F1485+$F$27)</f>
        <v>3.6954666666666847</v>
      </c>
      <c r="G1486" s="5">
        <f t="shared" si="45"/>
        <v>14.618666666666581</v>
      </c>
      <c r="H1486" s="5">
        <f>IF(D1486+E1486+F1486&gt;Inddata!$C$31,Inddata!$C$31,D1486+E1486+F1486)</f>
        <v>3.6954666666666847</v>
      </c>
      <c r="I1486" s="5">
        <f>Inddata!$C$34</f>
        <v>0</v>
      </c>
      <c r="J1486" s="5">
        <f>Inddata!$C$32+Inddata!$C$34</f>
        <v>4</v>
      </c>
      <c r="K1486" s="5"/>
    </row>
    <row r="1487" spans="1:11" x14ac:dyDescent="0.25">
      <c r="A1487">
        <v>1458</v>
      </c>
      <c r="C1487" s="5">
        <f t="shared" si="46"/>
        <v>12.627333333333247</v>
      </c>
      <c r="D1487" s="5">
        <f>IF(Inddata!$C$35=0,0,IF(($D$30-C1487*(1/Inddata!$C$35))&lt;0,0,($D$30-C1487*(1/Inddata!$C$35))))</f>
        <v>0</v>
      </c>
      <c r="E1487" s="5">
        <v>0</v>
      </c>
      <c r="F1487" s="5">
        <f>IF(Inddata!$C$31*Inddata!$C$35+Inddata!$C$33&gt;'Beregninger scenarie 1'!C1487,0,F1486+$F$27)</f>
        <v>3.7024000000000181</v>
      </c>
      <c r="G1487" s="5">
        <f t="shared" si="45"/>
        <v>14.627333333333247</v>
      </c>
      <c r="H1487" s="5">
        <f>IF(D1487+E1487+F1487&gt;Inddata!$C$31,Inddata!$C$31,D1487+E1487+F1487)</f>
        <v>3.7024000000000181</v>
      </c>
      <c r="I1487" s="5">
        <f>Inddata!$C$34</f>
        <v>0</v>
      </c>
      <c r="J1487" s="5">
        <f>Inddata!$C$32+Inddata!$C$34</f>
        <v>4</v>
      </c>
      <c r="K1487" s="5"/>
    </row>
    <row r="1488" spans="1:11" x14ac:dyDescent="0.25">
      <c r="A1488">
        <v>1459</v>
      </c>
      <c r="C1488" s="5">
        <f t="shared" si="46"/>
        <v>12.635999999999914</v>
      </c>
      <c r="D1488" s="5">
        <f>IF(Inddata!$C$35=0,0,IF(($D$30-C1488*(1/Inddata!$C$35))&lt;0,0,($D$30-C1488*(1/Inddata!$C$35))))</f>
        <v>0</v>
      </c>
      <c r="E1488" s="5">
        <v>0</v>
      </c>
      <c r="F1488" s="5">
        <f>IF(Inddata!$C$31*Inddata!$C$35+Inddata!$C$33&gt;'Beregninger scenarie 1'!C1488,0,F1487+$F$27)</f>
        <v>3.7093333333333516</v>
      </c>
      <c r="G1488" s="5">
        <f t="shared" si="45"/>
        <v>14.635999999999914</v>
      </c>
      <c r="H1488" s="5">
        <f>IF(D1488+E1488+F1488&gt;Inddata!$C$31,Inddata!$C$31,D1488+E1488+F1488)</f>
        <v>3.7093333333333516</v>
      </c>
      <c r="I1488" s="5">
        <f>Inddata!$C$34</f>
        <v>0</v>
      </c>
      <c r="J1488" s="5">
        <f>Inddata!$C$32+Inddata!$C$34</f>
        <v>4</v>
      </c>
      <c r="K1488" s="5"/>
    </row>
    <row r="1489" spans="1:11" x14ac:dyDescent="0.25">
      <c r="A1489">
        <v>1460</v>
      </c>
      <c r="C1489" s="5">
        <f t="shared" si="46"/>
        <v>12.644666666666581</v>
      </c>
      <c r="D1489" s="5">
        <f>IF(Inddata!$C$35=0,0,IF(($D$30-C1489*(1/Inddata!$C$35))&lt;0,0,($D$30-C1489*(1/Inddata!$C$35))))</f>
        <v>0</v>
      </c>
      <c r="E1489" s="5">
        <v>0</v>
      </c>
      <c r="F1489" s="5">
        <f>IF(Inddata!$C$31*Inddata!$C$35+Inddata!$C$33&gt;'Beregninger scenarie 1'!C1489,0,F1488+$F$27)</f>
        <v>3.716266666666685</v>
      </c>
      <c r="G1489" s="5">
        <f t="shared" si="45"/>
        <v>14.644666666666581</v>
      </c>
      <c r="H1489" s="5">
        <f>IF(D1489+E1489+F1489&gt;Inddata!$C$31,Inddata!$C$31,D1489+E1489+F1489)</f>
        <v>3.716266666666685</v>
      </c>
      <c r="I1489" s="5">
        <f>Inddata!$C$34</f>
        <v>0</v>
      </c>
      <c r="J1489" s="5">
        <f>Inddata!$C$32+Inddata!$C$34</f>
        <v>4</v>
      </c>
      <c r="K1489" s="5"/>
    </row>
    <row r="1490" spans="1:11" x14ac:dyDescent="0.25">
      <c r="A1490">
        <v>1461</v>
      </c>
      <c r="C1490" s="5">
        <f t="shared" si="46"/>
        <v>12.653333333333247</v>
      </c>
      <c r="D1490" s="5">
        <f>IF(Inddata!$C$35=0,0,IF(($D$30-C1490*(1/Inddata!$C$35))&lt;0,0,($D$30-C1490*(1/Inddata!$C$35))))</f>
        <v>0</v>
      </c>
      <c r="E1490" s="5">
        <v>0</v>
      </c>
      <c r="F1490" s="5">
        <f>IF(Inddata!$C$31*Inddata!$C$35+Inddata!$C$33&gt;'Beregninger scenarie 1'!C1490,0,F1489+$F$27)</f>
        <v>3.7232000000000185</v>
      </c>
      <c r="G1490" s="5">
        <f t="shared" si="45"/>
        <v>14.653333333333247</v>
      </c>
      <c r="H1490" s="5">
        <f>IF(D1490+E1490+F1490&gt;Inddata!$C$31,Inddata!$C$31,D1490+E1490+F1490)</f>
        <v>3.7232000000000185</v>
      </c>
      <c r="I1490" s="5">
        <f>Inddata!$C$34</f>
        <v>0</v>
      </c>
      <c r="J1490" s="5">
        <f>Inddata!$C$32+Inddata!$C$34</f>
        <v>4</v>
      </c>
      <c r="K1490" s="5"/>
    </row>
    <row r="1491" spans="1:11" x14ac:dyDescent="0.25">
      <c r="A1491">
        <v>1462</v>
      </c>
      <c r="C1491" s="5">
        <f t="shared" si="46"/>
        <v>12.661999999999914</v>
      </c>
      <c r="D1491" s="5">
        <f>IF(Inddata!$C$35=0,0,IF(($D$30-C1491*(1/Inddata!$C$35))&lt;0,0,($D$30-C1491*(1/Inddata!$C$35))))</f>
        <v>0</v>
      </c>
      <c r="E1491" s="5">
        <v>0</v>
      </c>
      <c r="F1491" s="5">
        <f>IF(Inddata!$C$31*Inddata!$C$35+Inddata!$C$33&gt;'Beregninger scenarie 1'!C1491,0,F1490+$F$27)</f>
        <v>3.730133333333352</v>
      </c>
      <c r="G1491" s="5">
        <f t="shared" si="45"/>
        <v>14.661999999999914</v>
      </c>
      <c r="H1491" s="5">
        <f>IF(D1491+E1491+F1491&gt;Inddata!$C$31,Inddata!$C$31,D1491+E1491+F1491)</f>
        <v>3.730133333333352</v>
      </c>
      <c r="I1491" s="5">
        <f>Inddata!$C$34</f>
        <v>0</v>
      </c>
      <c r="J1491" s="5">
        <f>Inddata!$C$32+Inddata!$C$34</f>
        <v>4</v>
      </c>
      <c r="K1491" s="5"/>
    </row>
    <row r="1492" spans="1:11" x14ac:dyDescent="0.25">
      <c r="A1492">
        <v>1463</v>
      </c>
      <c r="C1492" s="5">
        <f t="shared" si="46"/>
        <v>12.67066666666658</v>
      </c>
      <c r="D1492" s="5">
        <f>IF(Inddata!$C$35=0,0,IF(($D$30-C1492*(1/Inddata!$C$35))&lt;0,0,($D$30-C1492*(1/Inddata!$C$35))))</f>
        <v>0</v>
      </c>
      <c r="E1492" s="5">
        <v>0</v>
      </c>
      <c r="F1492" s="5">
        <f>IF(Inddata!$C$31*Inddata!$C$35+Inddata!$C$33&gt;'Beregninger scenarie 1'!C1492,0,F1491+$F$27)</f>
        <v>3.7370666666666854</v>
      </c>
      <c r="G1492" s="5">
        <f t="shared" si="45"/>
        <v>14.67066666666658</v>
      </c>
      <c r="H1492" s="5">
        <f>IF(D1492+E1492+F1492&gt;Inddata!$C$31,Inddata!$C$31,D1492+E1492+F1492)</f>
        <v>3.7370666666666854</v>
      </c>
      <c r="I1492" s="5">
        <f>Inddata!$C$34</f>
        <v>0</v>
      </c>
      <c r="J1492" s="5">
        <f>Inddata!$C$32+Inddata!$C$34</f>
        <v>4</v>
      </c>
      <c r="K1492" s="5"/>
    </row>
    <row r="1493" spans="1:11" x14ac:dyDescent="0.25">
      <c r="A1493">
        <v>1464</v>
      </c>
      <c r="C1493" s="5">
        <f t="shared" si="46"/>
        <v>12.679333333333247</v>
      </c>
      <c r="D1493" s="5">
        <f>IF(Inddata!$C$35=0,0,IF(($D$30-C1493*(1/Inddata!$C$35))&lt;0,0,($D$30-C1493*(1/Inddata!$C$35))))</f>
        <v>0</v>
      </c>
      <c r="E1493" s="5">
        <v>0</v>
      </c>
      <c r="F1493" s="5">
        <f>IF(Inddata!$C$31*Inddata!$C$35+Inddata!$C$33&gt;'Beregninger scenarie 1'!C1493,0,F1492+$F$27)</f>
        <v>3.7440000000000189</v>
      </c>
      <c r="G1493" s="5">
        <f t="shared" si="45"/>
        <v>14.679333333333247</v>
      </c>
      <c r="H1493" s="5">
        <f>IF(D1493+E1493+F1493&gt;Inddata!$C$31,Inddata!$C$31,D1493+E1493+F1493)</f>
        <v>3.7440000000000189</v>
      </c>
      <c r="I1493" s="5">
        <f>Inddata!$C$34</f>
        <v>0</v>
      </c>
      <c r="J1493" s="5">
        <f>Inddata!$C$32+Inddata!$C$34</f>
        <v>4</v>
      </c>
      <c r="K1493" s="5"/>
    </row>
    <row r="1494" spans="1:11" x14ac:dyDescent="0.25">
      <c r="A1494">
        <v>1465</v>
      </c>
      <c r="C1494" s="5">
        <f t="shared" si="46"/>
        <v>12.687999999999914</v>
      </c>
      <c r="D1494" s="5">
        <f>IF(Inddata!$C$35=0,0,IF(($D$30-C1494*(1/Inddata!$C$35))&lt;0,0,($D$30-C1494*(1/Inddata!$C$35))))</f>
        <v>0</v>
      </c>
      <c r="E1494" s="5">
        <v>0</v>
      </c>
      <c r="F1494" s="5">
        <f>IF(Inddata!$C$31*Inddata!$C$35+Inddata!$C$33&gt;'Beregninger scenarie 1'!C1494,0,F1493+$F$27)</f>
        <v>3.7509333333333523</v>
      </c>
      <c r="G1494" s="5">
        <f t="shared" si="45"/>
        <v>14.687999999999914</v>
      </c>
      <c r="H1494" s="5">
        <f>IF(D1494+E1494+F1494&gt;Inddata!$C$31,Inddata!$C$31,D1494+E1494+F1494)</f>
        <v>3.7509333333333523</v>
      </c>
      <c r="I1494" s="5">
        <f>Inddata!$C$34</f>
        <v>0</v>
      </c>
      <c r="J1494" s="5">
        <f>Inddata!$C$32+Inddata!$C$34</f>
        <v>4</v>
      </c>
      <c r="K1494" s="5"/>
    </row>
    <row r="1495" spans="1:11" x14ac:dyDescent="0.25">
      <c r="A1495">
        <v>1466</v>
      </c>
      <c r="C1495" s="5">
        <f t="shared" si="46"/>
        <v>12.69666666666658</v>
      </c>
      <c r="D1495" s="5">
        <f>IF(Inddata!$C$35=0,0,IF(($D$30-C1495*(1/Inddata!$C$35))&lt;0,0,($D$30-C1495*(1/Inddata!$C$35))))</f>
        <v>0</v>
      </c>
      <c r="E1495" s="5">
        <v>0</v>
      </c>
      <c r="F1495" s="5">
        <f>IF(Inddata!$C$31*Inddata!$C$35+Inddata!$C$33&gt;'Beregninger scenarie 1'!C1495,0,F1494+$F$27)</f>
        <v>3.7578666666666858</v>
      </c>
      <c r="G1495" s="5">
        <f t="shared" si="45"/>
        <v>14.69666666666658</v>
      </c>
      <c r="H1495" s="5">
        <f>IF(D1495+E1495+F1495&gt;Inddata!$C$31,Inddata!$C$31,D1495+E1495+F1495)</f>
        <v>3.7578666666666858</v>
      </c>
      <c r="I1495" s="5">
        <f>Inddata!$C$34</f>
        <v>0</v>
      </c>
      <c r="J1495" s="5">
        <f>Inddata!$C$32+Inddata!$C$34</f>
        <v>4</v>
      </c>
      <c r="K1495" s="5"/>
    </row>
    <row r="1496" spans="1:11" x14ac:dyDescent="0.25">
      <c r="A1496">
        <v>1467</v>
      </c>
      <c r="C1496" s="5">
        <f t="shared" si="46"/>
        <v>12.705333333333247</v>
      </c>
      <c r="D1496" s="5">
        <f>IF(Inddata!$C$35=0,0,IF(($D$30-C1496*(1/Inddata!$C$35))&lt;0,0,($D$30-C1496*(1/Inddata!$C$35))))</f>
        <v>0</v>
      </c>
      <c r="E1496" s="5">
        <v>0</v>
      </c>
      <c r="F1496" s="5">
        <f>IF(Inddata!$C$31*Inddata!$C$35+Inddata!$C$33&gt;'Beregninger scenarie 1'!C1496,0,F1495+$F$27)</f>
        <v>3.7648000000000192</v>
      </c>
      <c r="G1496" s="5">
        <f t="shared" si="45"/>
        <v>14.705333333333247</v>
      </c>
      <c r="H1496" s="5">
        <f>IF(D1496+E1496+F1496&gt;Inddata!$C$31,Inddata!$C$31,D1496+E1496+F1496)</f>
        <v>3.7648000000000192</v>
      </c>
      <c r="I1496" s="5">
        <f>Inddata!$C$34</f>
        <v>0</v>
      </c>
      <c r="J1496" s="5">
        <f>Inddata!$C$32+Inddata!$C$34</f>
        <v>4</v>
      </c>
      <c r="K1496" s="5"/>
    </row>
    <row r="1497" spans="1:11" x14ac:dyDescent="0.25">
      <c r="A1497">
        <v>1468</v>
      </c>
      <c r="C1497" s="5">
        <f t="shared" si="46"/>
        <v>12.713999999999913</v>
      </c>
      <c r="D1497" s="5">
        <f>IF(Inddata!$C$35=0,0,IF(($D$30-C1497*(1/Inddata!$C$35))&lt;0,0,($D$30-C1497*(1/Inddata!$C$35))))</f>
        <v>0</v>
      </c>
      <c r="E1497" s="5">
        <v>0</v>
      </c>
      <c r="F1497" s="5">
        <f>IF(Inddata!$C$31*Inddata!$C$35+Inddata!$C$33&gt;'Beregninger scenarie 1'!C1497,0,F1496+$F$27)</f>
        <v>3.7717333333333527</v>
      </c>
      <c r="G1497" s="5">
        <f t="shared" si="45"/>
        <v>14.713999999999913</v>
      </c>
      <c r="H1497" s="5">
        <f>IF(D1497+E1497+F1497&gt;Inddata!$C$31,Inddata!$C$31,D1497+E1497+F1497)</f>
        <v>3.7717333333333527</v>
      </c>
      <c r="I1497" s="5">
        <f>Inddata!$C$34</f>
        <v>0</v>
      </c>
      <c r="J1497" s="5">
        <f>Inddata!$C$32+Inddata!$C$34</f>
        <v>4</v>
      </c>
      <c r="K1497" s="5"/>
    </row>
    <row r="1498" spans="1:11" x14ac:dyDescent="0.25">
      <c r="A1498">
        <v>1469</v>
      </c>
      <c r="C1498" s="5">
        <f t="shared" si="46"/>
        <v>12.72266666666658</v>
      </c>
      <c r="D1498" s="5">
        <f>IF(Inddata!$C$35=0,0,IF(($D$30-C1498*(1/Inddata!$C$35))&lt;0,0,($D$30-C1498*(1/Inddata!$C$35))))</f>
        <v>0</v>
      </c>
      <c r="E1498" s="5">
        <v>0</v>
      </c>
      <c r="F1498" s="5">
        <f>IF(Inddata!$C$31*Inddata!$C$35+Inddata!$C$33&gt;'Beregninger scenarie 1'!C1498,0,F1497+$F$27)</f>
        <v>3.7786666666666862</v>
      </c>
      <c r="G1498" s="5">
        <f t="shared" si="45"/>
        <v>14.72266666666658</v>
      </c>
      <c r="H1498" s="5">
        <f>IF(D1498+E1498+F1498&gt;Inddata!$C$31,Inddata!$C$31,D1498+E1498+F1498)</f>
        <v>3.7786666666666862</v>
      </c>
      <c r="I1498" s="5">
        <f>Inddata!$C$34</f>
        <v>0</v>
      </c>
      <c r="J1498" s="5">
        <f>Inddata!$C$32+Inddata!$C$34</f>
        <v>4</v>
      </c>
      <c r="K1498" s="5"/>
    </row>
    <row r="1499" spans="1:11" x14ac:dyDescent="0.25">
      <c r="A1499">
        <v>1470</v>
      </c>
      <c r="C1499" s="5">
        <f t="shared" si="46"/>
        <v>12.731333333333247</v>
      </c>
      <c r="D1499" s="5">
        <f>IF(Inddata!$C$35=0,0,IF(($D$30-C1499*(1/Inddata!$C$35))&lt;0,0,($D$30-C1499*(1/Inddata!$C$35))))</f>
        <v>0</v>
      </c>
      <c r="E1499" s="5">
        <v>0</v>
      </c>
      <c r="F1499" s="5">
        <f>IF(Inddata!$C$31*Inddata!$C$35+Inddata!$C$33&gt;'Beregninger scenarie 1'!C1499,0,F1498+$F$27)</f>
        <v>3.7856000000000196</v>
      </c>
      <c r="G1499" s="5">
        <f t="shared" si="45"/>
        <v>14.731333333333247</v>
      </c>
      <c r="H1499" s="5">
        <f>IF(D1499+E1499+F1499&gt;Inddata!$C$31,Inddata!$C$31,D1499+E1499+F1499)</f>
        <v>3.7856000000000196</v>
      </c>
      <c r="I1499" s="5">
        <f>Inddata!$C$34</f>
        <v>0</v>
      </c>
      <c r="J1499" s="5">
        <f>Inddata!$C$32+Inddata!$C$34</f>
        <v>4</v>
      </c>
      <c r="K1499" s="5"/>
    </row>
    <row r="1500" spans="1:11" x14ac:dyDescent="0.25">
      <c r="A1500">
        <v>1471</v>
      </c>
      <c r="C1500" s="5">
        <f t="shared" si="46"/>
        <v>12.739999999999913</v>
      </c>
      <c r="D1500" s="5">
        <f>IF(Inddata!$C$35=0,0,IF(($D$30-C1500*(1/Inddata!$C$35))&lt;0,0,($D$30-C1500*(1/Inddata!$C$35))))</f>
        <v>0</v>
      </c>
      <c r="E1500" s="5">
        <v>0</v>
      </c>
      <c r="F1500" s="5">
        <f>IF(Inddata!$C$31*Inddata!$C$35+Inddata!$C$33&gt;'Beregninger scenarie 1'!C1500,0,F1499+$F$27)</f>
        <v>3.7925333333333531</v>
      </c>
      <c r="G1500" s="5">
        <f t="shared" si="45"/>
        <v>14.739999999999913</v>
      </c>
      <c r="H1500" s="5">
        <f>IF(D1500+E1500+F1500&gt;Inddata!$C$31,Inddata!$C$31,D1500+E1500+F1500)</f>
        <v>3.7925333333333531</v>
      </c>
      <c r="I1500" s="5">
        <f>Inddata!$C$34</f>
        <v>0</v>
      </c>
      <c r="J1500" s="5">
        <f>Inddata!$C$32+Inddata!$C$34</f>
        <v>4</v>
      </c>
      <c r="K1500" s="5"/>
    </row>
    <row r="1501" spans="1:11" x14ac:dyDescent="0.25">
      <c r="A1501">
        <v>1472</v>
      </c>
      <c r="C1501" s="5">
        <f t="shared" si="46"/>
        <v>12.74866666666658</v>
      </c>
      <c r="D1501" s="5">
        <f>IF(Inddata!$C$35=0,0,IF(($D$30-C1501*(1/Inddata!$C$35))&lt;0,0,($D$30-C1501*(1/Inddata!$C$35))))</f>
        <v>0</v>
      </c>
      <c r="E1501" s="5">
        <v>0</v>
      </c>
      <c r="F1501" s="5">
        <f>IF(Inddata!$C$31*Inddata!$C$35+Inddata!$C$33&gt;'Beregninger scenarie 1'!C1501,0,F1500+$F$27)</f>
        <v>3.7994666666666865</v>
      </c>
      <c r="G1501" s="5">
        <f t="shared" si="45"/>
        <v>14.74866666666658</v>
      </c>
      <c r="H1501" s="5">
        <f>IF(D1501+E1501+F1501&gt;Inddata!$C$31,Inddata!$C$31,D1501+E1501+F1501)</f>
        <v>3.7994666666666865</v>
      </c>
      <c r="I1501" s="5">
        <f>Inddata!$C$34</f>
        <v>0</v>
      </c>
      <c r="J1501" s="5">
        <f>Inddata!$C$32+Inddata!$C$34</f>
        <v>4</v>
      </c>
      <c r="K1501" s="5"/>
    </row>
    <row r="1502" spans="1:11" x14ac:dyDescent="0.25">
      <c r="A1502">
        <v>1473</v>
      </c>
      <c r="C1502" s="5">
        <f t="shared" si="46"/>
        <v>12.757333333333246</v>
      </c>
      <c r="D1502" s="5">
        <f>IF(Inddata!$C$35=0,0,IF(($D$30-C1502*(1/Inddata!$C$35))&lt;0,0,($D$30-C1502*(1/Inddata!$C$35))))</f>
        <v>0</v>
      </c>
      <c r="E1502" s="5">
        <v>0</v>
      </c>
      <c r="F1502" s="5">
        <f>IF(Inddata!$C$31*Inddata!$C$35+Inddata!$C$33&gt;'Beregninger scenarie 1'!C1502,0,F1501+$F$27)</f>
        <v>3.80640000000002</v>
      </c>
      <c r="G1502" s="5">
        <f t="shared" si="45"/>
        <v>14.757333333333246</v>
      </c>
      <c r="H1502" s="5">
        <f>IF(D1502+E1502+F1502&gt;Inddata!$C$31,Inddata!$C$31,D1502+E1502+F1502)</f>
        <v>3.80640000000002</v>
      </c>
      <c r="I1502" s="5">
        <f>Inddata!$C$34</f>
        <v>0</v>
      </c>
      <c r="J1502" s="5">
        <f>Inddata!$C$32+Inddata!$C$34</f>
        <v>4</v>
      </c>
      <c r="K1502" s="5"/>
    </row>
    <row r="1503" spans="1:11" x14ac:dyDescent="0.25">
      <c r="A1503">
        <v>1474</v>
      </c>
      <c r="C1503" s="5">
        <f t="shared" si="46"/>
        <v>12.765999999999913</v>
      </c>
      <c r="D1503" s="5">
        <f>IF(Inddata!$C$35=0,0,IF(($D$30-C1503*(1/Inddata!$C$35))&lt;0,0,($D$30-C1503*(1/Inddata!$C$35))))</f>
        <v>0</v>
      </c>
      <c r="E1503" s="5">
        <v>0</v>
      </c>
      <c r="F1503" s="5">
        <f>IF(Inddata!$C$31*Inddata!$C$35+Inddata!$C$33&gt;'Beregninger scenarie 1'!C1503,0,F1502+$F$27)</f>
        <v>3.8133333333333534</v>
      </c>
      <c r="G1503" s="5">
        <f t="shared" si="45"/>
        <v>14.765999999999913</v>
      </c>
      <c r="H1503" s="5">
        <f>IF(D1503+E1503+F1503&gt;Inddata!$C$31,Inddata!$C$31,D1503+E1503+F1503)</f>
        <v>3.8133333333333534</v>
      </c>
      <c r="I1503" s="5">
        <f>Inddata!$C$34</f>
        <v>0</v>
      </c>
      <c r="J1503" s="5">
        <f>Inddata!$C$32+Inddata!$C$34</f>
        <v>4</v>
      </c>
      <c r="K1503" s="5"/>
    </row>
    <row r="1504" spans="1:11" x14ac:dyDescent="0.25">
      <c r="A1504">
        <v>1475</v>
      </c>
      <c r="C1504" s="5">
        <f t="shared" si="46"/>
        <v>12.77466666666658</v>
      </c>
      <c r="D1504" s="5">
        <f>IF(Inddata!$C$35=0,0,IF(($D$30-C1504*(1/Inddata!$C$35))&lt;0,0,($D$30-C1504*(1/Inddata!$C$35))))</f>
        <v>0</v>
      </c>
      <c r="E1504" s="5">
        <v>0</v>
      </c>
      <c r="F1504" s="5">
        <f>IF(Inddata!$C$31*Inddata!$C$35+Inddata!$C$33&gt;'Beregninger scenarie 1'!C1504,0,F1503+$F$27)</f>
        <v>3.8202666666666869</v>
      </c>
      <c r="G1504" s="5">
        <f t="shared" ref="G1504:G1530" si="47">C1504+2</f>
        <v>14.77466666666658</v>
      </c>
      <c r="H1504" s="5">
        <f>IF(D1504+E1504+F1504&gt;Inddata!$C$31,Inddata!$C$31,D1504+E1504+F1504)</f>
        <v>3.8202666666666869</v>
      </c>
      <c r="I1504" s="5">
        <f>Inddata!$C$34</f>
        <v>0</v>
      </c>
      <c r="J1504" s="5">
        <f>Inddata!$C$32+Inddata!$C$34</f>
        <v>4</v>
      </c>
      <c r="K1504" s="5"/>
    </row>
    <row r="1505" spans="1:11" x14ac:dyDescent="0.25">
      <c r="A1505">
        <v>1476</v>
      </c>
      <c r="C1505" s="5">
        <f t="shared" si="46"/>
        <v>12.783333333333246</v>
      </c>
      <c r="D1505" s="5">
        <f>IF(Inddata!$C$35=0,0,IF(($D$30-C1505*(1/Inddata!$C$35))&lt;0,0,($D$30-C1505*(1/Inddata!$C$35))))</f>
        <v>0</v>
      </c>
      <c r="E1505" s="5">
        <v>0</v>
      </c>
      <c r="F1505" s="5">
        <f>IF(Inddata!$C$31*Inddata!$C$35+Inddata!$C$33&gt;'Beregninger scenarie 1'!C1505,0,F1504+$F$27)</f>
        <v>3.8272000000000204</v>
      </c>
      <c r="G1505" s="5">
        <f t="shared" si="47"/>
        <v>14.783333333333246</v>
      </c>
      <c r="H1505" s="5">
        <f>IF(D1505+E1505+F1505&gt;Inddata!$C$31,Inddata!$C$31,D1505+E1505+F1505)</f>
        <v>3.8272000000000204</v>
      </c>
      <c r="I1505" s="5">
        <f>Inddata!$C$34</f>
        <v>0</v>
      </c>
      <c r="J1505" s="5">
        <f>Inddata!$C$32+Inddata!$C$34</f>
        <v>4</v>
      </c>
      <c r="K1505" s="5"/>
    </row>
    <row r="1506" spans="1:11" x14ac:dyDescent="0.25">
      <c r="A1506">
        <v>1477</v>
      </c>
      <c r="C1506" s="5">
        <f t="shared" si="46"/>
        <v>12.791999999999913</v>
      </c>
      <c r="D1506" s="5">
        <f>IF(Inddata!$C$35=0,0,IF(($D$30-C1506*(1/Inddata!$C$35))&lt;0,0,($D$30-C1506*(1/Inddata!$C$35))))</f>
        <v>0</v>
      </c>
      <c r="E1506" s="5">
        <v>0</v>
      </c>
      <c r="F1506" s="5">
        <f>IF(Inddata!$C$31*Inddata!$C$35+Inddata!$C$33&gt;'Beregninger scenarie 1'!C1506,0,F1505+$F$27)</f>
        <v>3.8341333333333538</v>
      </c>
      <c r="G1506" s="5">
        <f t="shared" si="47"/>
        <v>14.791999999999913</v>
      </c>
      <c r="H1506" s="5">
        <f>IF(D1506+E1506+F1506&gt;Inddata!$C$31,Inddata!$C$31,D1506+E1506+F1506)</f>
        <v>3.8341333333333538</v>
      </c>
      <c r="I1506" s="5">
        <f>Inddata!$C$34</f>
        <v>0</v>
      </c>
      <c r="J1506" s="5">
        <f>Inddata!$C$32+Inddata!$C$34</f>
        <v>4</v>
      </c>
      <c r="K1506" s="5"/>
    </row>
    <row r="1507" spans="1:11" x14ac:dyDescent="0.25">
      <c r="A1507">
        <v>1478</v>
      </c>
      <c r="C1507" s="5">
        <f t="shared" si="46"/>
        <v>12.800666666666579</v>
      </c>
      <c r="D1507" s="5">
        <f>IF(Inddata!$C$35=0,0,IF(($D$30-C1507*(1/Inddata!$C$35))&lt;0,0,($D$30-C1507*(1/Inddata!$C$35))))</f>
        <v>0</v>
      </c>
      <c r="E1507" s="5">
        <v>0</v>
      </c>
      <c r="F1507" s="5">
        <f>IF(Inddata!$C$31*Inddata!$C$35+Inddata!$C$33&gt;'Beregninger scenarie 1'!C1507,0,F1506+$F$27)</f>
        <v>3.8410666666666873</v>
      </c>
      <c r="G1507" s="5">
        <f t="shared" si="47"/>
        <v>14.800666666666579</v>
      </c>
      <c r="H1507" s="5">
        <f>IF(D1507+E1507+F1507&gt;Inddata!$C$31,Inddata!$C$31,D1507+E1507+F1507)</f>
        <v>3.8410666666666873</v>
      </c>
      <c r="I1507" s="5">
        <f>Inddata!$C$34</f>
        <v>0</v>
      </c>
      <c r="J1507" s="5">
        <f>Inddata!$C$32+Inddata!$C$34</f>
        <v>4</v>
      </c>
      <c r="K1507" s="5"/>
    </row>
    <row r="1508" spans="1:11" x14ac:dyDescent="0.25">
      <c r="A1508">
        <v>1479</v>
      </c>
      <c r="C1508" s="5">
        <f t="shared" si="46"/>
        <v>12.809333333333246</v>
      </c>
      <c r="D1508" s="5">
        <f>IF(Inddata!$C$35=0,0,IF(($D$30-C1508*(1/Inddata!$C$35))&lt;0,0,($D$30-C1508*(1/Inddata!$C$35))))</f>
        <v>0</v>
      </c>
      <c r="E1508" s="5">
        <v>0</v>
      </c>
      <c r="F1508" s="5">
        <f>IF(Inddata!$C$31*Inddata!$C$35+Inddata!$C$33&gt;'Beregninger scenarie 1'!C1508,0,F1507+$F$27)</f>
        <v>3.8480000000000207</v>
      </c>
      <c r="G1508" s="5">
        <f t="shared" si="47"/>
        <v>14.809333333333246</v>
      </c>
      <c r="H1508" s="5">
        <f>IF(D1508+E1508+F1508&gt;Inddata!$C$31,Inddata!$C$31,D1508+E1508+F1508)</f>
        <v>3.8480000000000207</v>
      </c>
      <c r="I1508" s="5">
        <f>Inddata!$C$34</f>
        <v>0</v>
      </c>
      <c r="J1508" s="5">
        <f>Inddata!$C$32+Inddata!$C$34</f>
        <v>4</v>
      </c>
      <c r="K1508" s="5"/>
    </row>
    <row r="1509" spans="1:11" x14ac:dyDescent="0.25">
      <c r="A1509">
        <v>1480</v>
      </c>
      <c r="C1509" s="5">
        <f t="shared" si="46"/>
        <v>12.817999999999913</v>
      </c>
      <c r="D1509" s="5">
        <f>IF(Inddata!$C$35=0,0,IF(($D$30-C1509*(1/Inddata!$C$35))&lt;0,0,($D$30-C1509*(1/Inddata!$C$35))))</f>
        <v>0</v>
      </c>
      <c r="E1509" s="5">
        <v>0</v>
      </c>
      <c r="F1509" s="5">
        <f>IF(Inddata!$C$31*Inddata!$C$35+Inddata!$C$33&gt;'Beregninger scenarie 1'!C1509,0,F1508+$F$27)</f>
        <v>3.8549333333333542</v>
      </c>
      <c r="G1509" s="5">
        <f t="shared" si="47"/>
        <v>14.817999999999913</v>
      </c>
      <c r="H1509" s="5">
        <f>IF(D1509+E1509+F1509&gt;Inddata!$C$31,Inddata!$C$31,D1509+E1509+F1509)</f>
        <v>3.8549333333333542</v>
      </c>
      <c r="I1509" s="5">
        <f>Inddata!$C$34</f>
        <v>0</v>
      </c>
      <c r="J1509" s="5">
        <f>Inddata!$C$32+Inddata!$C$34</f>
        <v>4</v>
      </c>
      <c r="K1509" s="5"/>
    </row>
    <row r="1510" spans="1:11" x14ac:dyDescent="0.25">
      <c r="A1510">
        <v>1481</v>
      </c>
      <c r="C1510" s="5">
        <f t="shared" si="46"/>
        <v>12.826666666666579</v>
      </c>
      <c r="D1510" s="5">
        <f>IF(Inddata!$C$35=0,0,IF(($D$30-C1510*(1/Inddata!$C$35))&lt;0,0,($D$30-C1510*(1/Inddata!$C$35))))</f>
        <v>0</v>
      </c>
      <c r="E1510" s="5">
        <v>0</v>
      </c>
      <c r="F1510" s="5">
        <f>IF(Inddata!$C$31*Inddata!$C$35+Inddata!$C$33&gt;'Beregninger scenarie 1'!C1510,0,F1509+$F$27)</f>
        <v>3.8618666666666877</v>
      </c>
      <c r="G1510" s="5">
        <f t="shared" si="47"/>
        <v>14.826666666666579</v>
      </c>
      <c r="H1510" s="5">
        <f>IF(D1510+E1510+F1510&gt;Inddata!$C$31,Inddata!$C$31,D1510+E1510+F1510)</f>
        <v>3.8618666666666877</v>
      </c>
      <c r="I1510" s="5">
        <f>Inddata!$C$34</f>
        <v>0</v>
      </c>
      <c r="J1510" s="5">
        <f>Inddata!$C$32+Inddata!$C$34</f>
        <v>4</v>
      </c>
      <c r="K1510" s="5"/>
    </row>
    <row r="1511" spans="1:11" x14ac:dyDescent="0.25">
      <c r="A1511">
        <v>1482</v>
      </c>
      <c r="C1511" s="5">
        <f t="shared" si="46"/>
        <v>12.835333333333246</v>
      </c>
      <c r="D1511" s="5">
        <f>IF(Inddata!$C$35=0,0,IF(($D$30-C1511*(1/Inddata!$C$35))&lt;0,0,($D$30-C1511*(1/Inddata!$C$35))))</f>
        <v>0</v>
      </c>
      <c r="E1511" s="5">
        <v>0</v>
      </c>
      <c r="F1511" s="5">
        <f>IF(Inddata!$C$31*Inddata!$C$35+Inddata!$C$33&gt;'Beregninger scenarie 1'!C1511,0,F1510+$F$27)</f>
        <v>3.8688000000000211</v>
      </c>
      <c r="G1511" s="5">
        <f t="shared" si="47"/>
        <v>14.835333333333246</v>
      </c>
      <c r="H1511" s="5">
        <f>IF(D1511+E1511+F1511&gt;Inddata!$C$31,Inddata!$C$31,D1511+E1511+F1511)</f>
        <v>3.8688000000000211</v>
      </c>
      <c r="I1511" s="5">
        <f>Inddata!$C$34</f>
        <v>0</v>
      </c>
      <c r="J1511" s="5">
        <f>Inddata!$C$32+Inddata!$C$34</f>
        <v>4</v>
      </c>
      <c r="K1511" s="5"/>
    </row>
    <row r="1512" spans="1:11" x14ac:dyDescent="0.25">
      <c r="A1512">
        <v>1483</v>
      </c>
      <c r="C1512" s="5">
        <f t="shared" si="46"/>
        <v>12.843999999999912</v>
      </c>
      <c r="D1512" s="5">
        <f>IF(Inddata!$C$35=0,0,IF(($D$30-C1512*(1/Inddata!$C$35))&lt;0,0,($D$30-C1512*(1/Inddata!$C$35))))</f>
        <v>0</v>
      </c>
      <c r="E1512" s="5">
        <v>0</v>
      </c>
      <c r="F1512" s="5">
        <f>IF(Inddata!$C$31*Inddata!$C$35+Inddata!$C$33&gt;'Beregninger scenarie 1'!C1512,0,F1511+$F$27)</f>
        <v>3.8757333333333546</v>
      </c>
      <c r="G1512" s="5">
        <f t="shared" si="47"/>
        <v>14.843999999999912</v>
      </c>
      <c r="H1512" s="5">
        <f>IF(D1512+E1512+F1512&gt;Inddata!$C$31,Inddata!$C$31,D1512+E1512+F1512)</f>
        <v>3.8757333333333546</v>
      </c>
      <c r="I1512" s="5">
        <f>Inddata!$C$34</f>
        <v>0</v>
      </c>
      <c r="J1512" s="5">
        <f>Inddata!$C$32+Inddata!$C$34</f>
        <v>4</v>
      </c>
      <c r="K1512" s="5"/>
    </row>
    <row r="1513" spans="1:11" x14ac:dyDescent="0.25">
      <c r="A1513">
        <v>1484</v>
      </c>
      <c r="C1513" s="5">
        <f t="shared" si="46"/>
        <v>12.852666666666579</v>
      </c>
      <c r="D1513" s="5">
        <f>IF(Inddata!$C$35=0,0,IF(($D$30-C1513*(1/Inddata!$C$35))&lt;0,0,($D$30-C1513*(1/Inddata!$C$35))))</f>
        <v>0</v>
      </c>
      <c r="E1513" s="5">
        <v>0</v>
      </c>
      <c r="F1513" s="5">
        <f>IF(Inddata!$C$31*Inddata!$C$35+Inddata!$C$33&gt;'Beregninger scenarie 1'!C1513,0,F1512+$F$27)</f>
        <v>3.882666666666688</v>
      </c>
      <c r="G1513" s="5">
        <f t="shared" si="47"/>
        <v>14.852666666666579</v>
      </c>
      <c r="H1513" s="5">
        <f>IF(D1513+E1513+F1513&gt;Inddata!$C$31,Inddata!$C$31,D1513+E1513+F1513)</f>
        <v>3.882666666666688</v>
      </c>
      <c r="I1513" s="5">
        <f>Inddata!$C$34</f>
        <v>0</v>
      </c>
      <c r="J1513" s="5">
        <f>Inddata!$C$32+Inddata!$C$34</f>
        <v>4</v>
      </c>
      <c r="K1513" s="5"/>
    </row>
    <row r="1514" spans="1:11" x14ac:dyDescent="0.25">
      <c r="A1514">
        <v>1485</v>
      </c>
      <c r="C1514" s="5">
        <f t="shared" si="46"/>
        <v>12.861333333333246</v>
      </c>
      <c r="D1514" s="5">
        <f>IF(Inddata!$C$35=0,0,IF(($D$30-C1514*(1/Inddata!$C$35))&lt;0,0,($D$30-C1514*(1/Inddata!$C$35))))</f>
        <v>0</v>
      </c>
      <c r="E1514" s="5">
        <v>0</v>
      </c>
      <c r="F1514" s="5">
        <f>IF(Inddata!$C$31*Inddata!$C$35+Inddata!$C$33&gt;'Beregninger scenarie 1'!C1514,0,F1513+$F$27)</f>
        <v>3.8896000000000215</v>
      </c>
      <c r="G1514" s="5">
        <f t="shared" si="47"/>
        <v>14.861333333333246</v>
      </c>
      <c r="H1514" s="5">
        <f>IF(D1514+E1514+F1514&gt;Inddata!$C$31,Inddata!$C$31,D1514+E1514+F1514)</f>
        <v>3.8896000000000215</v>
      </c>
      <c r="I1514" s="5">
        <f>Inddata!$C$34</f>
        <v>0</v>
      </c>
      <c r="J1514" s="5">
        <f>Inddata!$C$32+Inddata!$C$34</f>
        <v>4</v>
      </c>
      <c r="K1514" s="5"/>
    </row>
    <row r="1515" spans="1:11" x14ac:dyDescent="0.25">
      <c r="A1515">
        <v>1486</v>
      </c>
      <c r="C1515" s="5">
        <f t="shared" si="46"/>
        <v>12.869999999999912</v>
      </c>
      <c r="D1515" s="5">
        <f>IF(Inddata!$C$35=0,0,IF(($D$30-C1515*(1/Inddata!$C$35))&lt;0,0,($D$30-C1515*(1/Inddata!$C$35))))</f>
        <v>0</v>
      </c>
      <c r="E1515" s="5">
        <v>0</v>
      </c>
      <c r="F1515" s="5">
        <f>IF(Inddata!$C$31*Inddata!$C$35+Inddata!$C$33&gt;'Beregninger scenarie 1'!C1515,0,F1514+$F$27)</f>
        <v>3.8965333333333549</v>
      </c>
      <c r="G1515" s="5">
        <f t="shared" si="47"/>
        <v>14.869999999999912</v>
      </c>
      <c r="H1515" s="5">
        <f>IF(D1515+E1515+F1515&gt;Inddata!$C$31,Inddata!$C$31,D1515+E1515+F1515)</f>
        <v>3.8965333333333549</v>
      </c>
      <c r="I1515" s="5">
        <f>Inddata!$C$34</f>
        <v>0</v>
      </c>
      <c r="J1515" s="5">
        <f>Inddata!$C$32+Inddata!$C$34</f>
        <v>4</v>
      </c>
      <c r="K1515" s="5"/>
    </row>
    <row r="1516" spans="1:11" x14ac:dyDescent="0.25">
      <c r="A1516">
        <v>1487</v>
      </c>
      <c r="C1516" s="5">
        <f t="shared" si="46"/>
        <v>12.878666666666579</v>
      </c>
      <c r="D1516" s="5">
        <f>IF(Inddata!$C$35=0,0,IF(($D$30-C1516*(1/Inddata!$C$35))&lt;0,0,($D$30-C1516*(1/Inddata!$C$35))))</f>
        <v>0</v>
      </c>
      <c r="E1516" s="5">
        <v>0</v>
      </c>
      <c r="F1516" s="5">
        <f>IF(Inddata!$C$31*Inddata!$C$35+Inddata!$C$33&gt;'Beregninger scenarie 1'!C1516,0,F1515+$F$27)</f>
        <v>3.9034666666666884</v>
      </c>
      <c r="G1516" s="5">
        <f t="shared" si="47"/>
        <v>14.878666666666579</v>
      </c>
      <c r="H1516" s="5">
        <f>IF(D1516+E1516+F1516&gt;Inddata!$C$31,Inddata!$C$31,D1516+E1516+F1516)</f>
        <v>3.9034666666666884</v>
      </c>
      <c r="I1516" s="5">
        <f>Inddata!$C$34</f>
        <v>0</v>
      </c>
      <c r="J1516" s="5">
        <f>Inddata!$C$32+Inddata!$C$34</f>
        <v>4</v>
      </c>
      <c r="K1516" s="5"/>
    </row>
    <row r="1517" spans="1:11" x14ac:dyDescent="0.25">
      <c r="A1517">
        <v>1488</v>
      </c>
      <c r="C1517" s="5">
        <f t="shared" si="46"/>
        <v>12.887333333333245</v>
      </c>
      <c r="D1517" s="5">
        <f>IF(Inddata!$C$35=0,0,IF(($D$30-C1517*(1/Inddata!$C$35))&lt;0,0,($D$30-C1517*(1/Inddata!$C$35))))</f>
        <v>0</v>
      </c>
      <c r="E1517" s="5">
        <v>0</v>
      </c>
      <c r="F1517" s="5">
        <f>IF(Inddata!$C$31*Inddata!$C$35+Inddata!$C$33&gt;'Beregninger scenarie 1'!C1517,0,F1516+$F$27)</f>
        <v>3.9104000000000219</v>
      </c>
      <c r="G1517" s="5">
        <f t="shared" si="47"/>
        <v>14.887333333333245</v>
      </c>
      <c r="H1517" s="5">
        <f>IF(D1517+E1517+F1517&gt;Inddata!$C$31,Inddata!$C$31,D1517+E1517+F1517)</f>
        <v>3.9104000000000219</v>
      </c>
      <c r="I1517" s="5">
        <f>Inddata!$C$34</f>
        <v>0</v>
      </c>
      <c r="J1517" s="5">
        <f>Inddata!$C$32+Inddata!$C$34</f>
        <v>4</v>
      </c>
      <c r="K1517" s="5"/>
    </row>
    <row r="1518" spans="1:11" x14ac:dyDescent="0.25">
      <c r="A1518">
        <v>1489</v>
      </c>
      <c r="C1518" s="5">
        <f t="shared" si="46"/>
        <v>12.895999999999912</v>
      </c>
      <c r="D1518" s="5">
        <f>IF(Inddata!$C$35=0,0,IF(($D$30-C1518*(1/Inddata!$C$35))&lt;0,0,($D$30-C1518*(1/Inddata!$C$35))))</f>
        <v>0</v>
      </c>
      <c r="E1518" s="5">
        <v>0</v>
      </c>
      <c r="F1518" s="5">
        <f>IF(Inddata!$C$31*Inddata!$C$35+Inddata!$C$33&gt;'Beregninger scenarie 1'!C1518,0,F1517+$F$27)</f>
        <v>3.9173333333333553</v>
      </c>
      <c r="G1518" s="5">
        <f t="shared" si="47"/>
        <v>14.895999999999912</v>
      </c>
      <c r="H1518" s="5">
        <f>IF(D1518+E1518+F1518&gt;Inddata!$C$31,Inddata!$C$31,D1518+E1518+F1518)</f>
        <v>3.9173333333333553</v>
      </c>
      <c r="I1518" s="5">
        <f>Inddata!$C$34</f>
        <v>0</v>
      </c>
      <c r="J1518" s="5">
        <f>Inddata!$C$32+Inddata!$C$34</f>
        <v>4</v>
      </c>
      <c r="K1518" s="5"/>
    </row>
    <row r="1519" spans="1:11" x14ac:dyDescent="0.25">
      <c r="A1519">
        <v>1490</v>
      </c>
      <c r="C1519" s="5">
        <f t="shared" si="46"/>
        <v>12.904666666666579</v>
      </c>
      <c r="D1519" s="5">
        <f>IF(Inddata!$C$35=0,0,IF(($D$30-C1519*(1/Inddata!$C$35))&lt;0,0,($D$30-C1519*(1/Inddata!$C$35))))</f>
        <v>0</v>
      </c>
      <c r="E1519" s="5">
        <v>0</v>
      </c>
      <c r="F1519" s="5">
        <f>IF(Inddata!$C$31*Inddata!$C$35+Inddata!$C$33&gt;'Beregninger scenarie 1'!C1519,0,F1518+$F$27)</f>
        <v>3.9242666666666888</v>
      </c>
      <c r="G1519" s="5">
        <f t="shared" si="47"/>
        <v>14.904666666666579</v>
      </c>
      <c r="H1519" s="5">
        <f>IF(D1519+E1519+F1519&gt;Inddata!$C$31,Inddata!$C$31,D1519+E1519+F1519)</f>
        <v>3.9242666666666888</v>
      </c>
      <c r="I1519" s="5">
        <f>Inddata!$C$34</f>
        <v>0</v>
      </c>
      <c r="J1519" s="5">
        <f>Inddata!$C$32+Inddata!$C$34</f>
        <v>4</v>
      </c>
      <c r="K1519" s="5"/>
    </row>
    <row r="1520" spans="1:11" x14ac:dyDescent="0.25">
      <c r="A1520">
        <v>1491</v>
      </c>
      <c r="C1520" s="5">
        <f t="shared" si="46"/>
        <v>12.913333333333245</v>
      </c>
      <c r="D1520" s="5">
        <f>IF(Inddata!$C$35=0,0,IF(($D$30-C1520*(1/Inddata!$C$35))&lt;0,0,($D$30-C1520*(1/Inddata!$C$35))))</f>
        <v>0</v>
      </c>
      <c r="E1520" s="5">
        <v>0</v>
      </c>
      <c r="F1520" s="5">
        <f>IF(Inddata!$C$31*Inddata!$C$35+Inddata!$C$33&gt;'Beregninger scenarie 1'!C1520,0,F1519+$F$27)</f>
        <v>3.9312000000000222</v>
      </c>
      <c r="G1520" s="5">
        <f t="shared" si="47"/>
        <v>14.913333333333245</v>
      </c>
      <c r="H1520" s="5">
        <f>IF(D1520+E1520+F1520&gt;Inddata!$C$31,Inddata!$C$31,D1520+E1520+F1520)</f>
        <v>3.9312000000000222</v>
      </c>
      <c r="I1520" s="5">
        <f>Inddata!$C$34</f>
        <v>0</v>
      </c>
      <c r="J1520" s="5">
        <f>Inddata!$C$32+Inddata!$C$34</f>
        <v>4</v>
      </c>
      <c r="K1520" s="5"/>
    </row>
    <row r="1521" spans="1:11" x14ac:dyDescent="0.25">
      <c r="A1521">
        <v>1492</v>
      </c>
      <c r="C1521" s="5">
        <f t="shared" si="46"/>
        <v>12.921999999999912</v>
      </c>
      <c r="D1521" s="5">
        <f>IF(Inddata!$C$35=0,0,IF(($D$30-C1521*(1/Inddata!$C$35))&lt;0,0,($D$30-C1521*(1/Inddata!$C$35))))</f>
        <v>0</v>
      </c>
      <c r="E1521" s="5">
        <v>0</v>
      </c>
      <c r="F1521" s="5">
        <f>IF(Inddata!$C$31*Inddata!$C$35+Inddata!$C$33&gt;'Beregninger scenarie 1'!C1521,0,F1520+$F$27)</f>
        <v>3.9381333333333557</v>
      </c>
      <c r="G1521" s="5">
        <f t="shared" si="47"/>
        <v>14.921999999999912</v>
      </c>
      <c r="H1521" s="5">
        <f>IF(D1521+E1521+F1521&gt;Inddata!$C$31,Inddata!$C$31,D1521+E1521+F1521)</f>
        <v>3.9381333333333557</v>
      </c>
      <c r="I1521" s="5">
        <f>Inddata!$C$34</f>
        <v>0</v>
      </c>
      <c r="J1521" s="5">
        <f>Inddata!$C$32+Inddata!$C$34</f>
        <v>4</v>
      </c>
      <c r="K1521" s="5"/>
    </row>
    <row r="1522" spans="1:11" x14ac:dyDescent="0.25">
      <c r="A1522">
        <v>1493</v>
      </c>
      <c r="C1522" s="5">
        <f t="shared" si="46"/>
        <v>12.930666666666578</v>
      </c>
      <c r="D1522" s="5">
        <f>IF(Inddata!$C$35=0,0,IF(($D$30-C1522*(1/Inddata!$C$35))&lt;0,0,($D$30-C1522*(1/Inddata!$C$35))))</f>
        <v>0</v>
      </c>
      <c r="E1522" s="5">
        <v>0</v>
      </c>
      <c r="F1522" s="5">
        <f>IF(Inddata!$C$31*Inddata!$C$35+Inddata!$C$33&gt;'Beregninger scenarie 1'!C1522,0,F1521+$F$27)</f>
        <v>3.9450666666666891</v>
      </c>
      <c r="G1522" s="5">
        <f t="shared" si="47"/>
        <v>14.930666666666578</v>
      </c>
      <c r="H1522" s="5">
        <f>IF(D1522+E1522+F1522&gt;Inddata!$C$31,Inddata!$C$31,D1522+E1522+F1522)</f>
        <v>3.9450666666666891</v>
      </c>
      <c r="I1522" s="5">
        <f>Inddata!$C$34</f>
        <v>0</v>
      </c>
      <c r="J1522" s="5">
        <f>Inddata!$C$32+Inddata!$C$34</f>
        <v>4</v>
      </c>
      <c r="K1522" s="5"/>
    </row>
    <row r="1523" spans="1:11" x14ac:dyDescent="0.25">
      <c r="A1523">
        <v>1494</v>
      </c>
      <c r="C1523" s="5">
        <f t="shared" si="46"/>
        <v>12.939333333333245</v>
      </c>
      <c r="D1523" s="5">
        <f>IF(Inddata!$C$35=0,0,IF(($D$30-C1523*(1/Inddata!$C$35))&lt;0,0,($D$30-C1523*(1/Inddata!$C$35))))</f>
        <v>0</v>
      </c>
      <c r="E1523" s="5">
        <v>0</v>
      </c>
      <c r="F1523" s="5">
        <f>IF(Inddata!$C$31*Inddata!$C$35+Inddata!$C$33&gt;'Beregninger scenarie 1'!C1523,0,F1522+$F$27)</f>
        <v>3.9520000000000226</v>
      </c>
      <c r="G1523" s="5">
        <f t="shared" si="47"/>
        <v>14.939333333333245</v>
      </c>
      <c r="H1523" s="5">
        <f>IF(D1523+E1523+F1523&gt;Inddata!$C$31,Inddata!$C$31,D1523+E1523+F1523)</f>
        <v>3.9520000000000226</v>
      </c>
      <c r="I1523" s="5">
        <f>Inddata!$C$34</f>
        <v>0</v>
      </c>
      <c r="J1523" s="5">
        <f>Inddata!$C$32+Inddata!$C$34</f>
        <v>4</v>
      </c>
      <c r="K1523" s="5"/>
    </row>
    <row r="1524" spans="1:11" x14ac:dyDescent="0.25">
      <c r="A1524">
        <v>1495</v>
      </c>
      <c r="C1524" s="5">
        <f t="shared" si="46"/>
        <v>12.947999999999912</v>
      </c>
      <c r="D1524" s="5">
        <f>IF(Inddata!$C$35=0,0,IF(($D$30-C1524*(1/Inddata!$C$35))&lt;0,0,($D$30-C1524*(1/Inddata!$C$35))))</f>
        <v>0</v>
      </c>
      <c r="E1524" s="5">
        <v>0</v>
      </c>
      <c r="F1524" s="5">
        <f>IF(Inddata!$C$31*Inddata!$C$35+Inddata!$C$33&gt;'Beregninger scenarie 1'!C1524,0,F1523+$F$27)</f>
        <v>3.9589333333333561</v>
      </c>
      <c r="G1524" s="5">
        <f t="shared" si="47"/>
        <v>14.947999999999912</v>
      </c>
      <c r="H1524" s="5">
        <f>IF(D1524+E1524+F1524&gt;Inddata!$C$31,Inddata!$C$31,D1524+E1524+F1524)</f>
        <v>3.9589333333333561</v>
      </c>
      <c r="I1524" s="5">
        <f>Inddata!$C$34</f>
        <v>0</v>
      </c>
      <c r="J1524" s="5">
        <f>Inddata!$C$32+Inddata!$C$34</f>
        <v>4</v>
      </c>
      <c r="K1524" s="5"/>
    </row>
    <row r="1525" spans="1:11" x14ac:dyDescent="0.25">
      <c r="A1525">
        <v>1496</v>
      </c>
      <c r="C1525" s="5">
        <f t="shared" ref="C1525:C1530" si="48">C1524+$C$27</f>
        <v>12.956666666666578</v>
      </c>
      <c r="D1525" s="5">
        <f>IF(Inddata!$C$35=0,0,IF(($D$30-C1525*(1/Inddata!$C$35))&lt;0,0,($D$30-C1525*(1/Inddata!$C$35))))</f>
        <v>0</v>
      </c>
      <c r="E1525" s="5">
        <v>0</v>
      </c>
      <c r="F1525" s="5">
        <f>IF(Inddata!$C$31*Inddata!$C$35+Inddata!$C$33&gt;'Beregninger scenarie 1'!C1525,0,F1524+$F$27)</f>
        <v>3.9658666666666895</v>
      </c>
      <c r="G1525" s="5">
        <f t="shared" si="47"/>
        <v>14.956666666666578</v>
      </c>
      <c r="H1525" s="5">
        <f>IF(D1525+E1525+F1525&gt;Inddata!$C$31,Inddata!$C$31,D1525+E1525+F1525)</f>
        <v>3.9658666666666895</v>
      </c>
      <c r="I1525" s="5">
        <f>Inddata!$C$34</f>
        <v>0</v>
      </c>
      <c r="J1525" s="5">
        <f>Inddata!$C$32+Inddata!$C$34</f>
        <v>4</v>
      </c>
      <c r="K1525" s="5"/>
    </row>
    <row r="1526" spans="1:11" x14ac:dyDescent="0.25">
      <c r="A1526">
        <v>1497</v>
      </c>
      <c r="C1526" s="5">
        <f t="shared" si="48"/>
        <v>12.965333333333245</v>
      </c>
      <c r="D1526" s="5">
        <f>IF(Inddata!$C$35=0,0,IF(($D$30-C1526*(1/Inddata!$C$35))&lt;0,0,($D$30-C1526*(1/Inddata!$C$35))))</f>
        <v>0</v>
      </c>
      <c r="E1526" s="5">
        <v>0</v>
      </c>
      <c r="F1526" s="5">
        <f>IF(Inddata!$C$31*Inddata!$C$35+Inddata!$C$33&gt;'Beregninger scenarie 1'!C1526,0,F1525+$F$27)</f>
        <v>3.972800000000023</v>
      </c>
      <c r="G1526" s="5">
        <f t="shared" si="47"/>
        <v>14.965333333333245</v>
      </c>
      <c r="H1526" s="5">
        <f>IF(D1526+E1526+F1526&gt;Inddata!$C$31,Inddata!$C$31,D1526+E1526+F1526)</f>
        <v>3.972800000000023</v>
      </c>
      <c r="I1526" s="5">
        <f>Inddata!$C$34</f>
        <v>0</v>
      </c>
      <c r="J1526" s="5">
        <f>Inddata!$C$32+Inddata!$C$34</f>
        <v>4</v>
      </c>
      <c r="K1526" s="5"/>
    </row>
    <row r="1527" spans="1:11" x14ac:dyDescent="0.25">
      <c r="A1527">
        <v>1498</v>
      </c>
      <c r="C1527" s="5">
        <f t="shared" si="48"/>
        <v>12.973999999999911</v>
      </c>
      <c r="D1527" s="5">
        <f>IF(Inddata!$C$35=0,0,IF(($D$30-C1527*(1/Inddata!$C$35))&lt;0,0,($D$30-C1527*(1/Inddata!$C$35))))</f>
        <v>0</v>
      </c>
      <c r="E1527" s="5">
        <v>0</v>
      </c>
      <c r="F1527" s="5">
        <f>IF(Inddata!$C$31*Inddata!$C$35+Inddata!$C$33&gt;'Beregninger scenarie 1'!C1527,0,F1526+$F$27)</f>
        <v>3.9797333333333564</v>
      </c>
      <c r="G1527" s="5">
        <f t="shared" si="47"/>
        <v>14.973999999999911</v>
      </c>
      <c r="H1527" s="5">
        <f>IF(D1527+E1527+F1527&gt;Inddata!$C$31,Inddata!$C$31,D1527+E1527+F1527)</f>
        <v>3.9797333333333564</v>
      </c>
      <c r="I1527" s="5">
        <f>Inddata!$C$34</f>
        <v>0</v>
      </c>
      <c r="J1527" s="5">
        <f>Inddata!$C$32+Inddata!$C$34</f>
        <v>4</v>
      </c>
      <c r="K1527" s="5"/>
    </row>
    <row r="1528" spans="1:11" x14ac:dyDescent="0.25">
      <c r="A1528">
        <v>1499</v>
      </c>
      <c r="C1528" s="5">
        <f t="shared" si="48"/>
        <v>12.982666666666578</v>
      </c>
      <c r="D1528" s="5">
        <f>IF(Inddata!$C$35=0,0,IF(($D$30-C1528*(1/Inddata!$C$35))&lt;0,0,($D$30-C1528*(1/Inddata!$C$35))))</f>
        <v>0</v>
      </c>
      <c r="E1528" s="5">
        <v>0</v>
      </c>
      <c r="F1528" s="5">
        <f>IF(Inddata!$C$31*Inddata!$C$35+Inddata!$C$33&gt;'Beregninger scenarie 1'!C1528,0,F1527+$F$27)</f>
        <v>3.9866666666666899</v>
      </c>
      <c r="G1528" s="5">
        <f t="shared" si="47"/>
        <v>14.982666666666578</v>
      </c>
      <c r="H1528" s="5">
        <f>IF(D1528+E1528+F1528&gt;Inddata!$C$31,Inddata!$C$31,D1528+E1528+F1528)</f>
        <v>3.9866666666666899</v>
      </c>
      <c r="I1528" s="5">
        <f>Inddata!$C$34</f>
        <v>0</v>
      </c>
      <c r="J1528" s="5">
        <f>Inddata!$C$32+Inddata!$C$34</f>
        <v>4</v>
      </c>
      <c r="K1528" s="5"/>
    </row>
    <row r="1529" spans="1:11" x14ac:dyDescent="0.25">
      <c r="A1529">
        <v>1500</v>
      </c>
      <c r="C1529" s="5">
        <f t="shared" si="48"/>
        <v>12.991333333333245</v>
      </c>
      <c r="D1529" s="5">
        <f>IF(Inddata!$C$35=0,0,IF(($D$30-C1529*(1/Inddata!$C$35))&lt;0,0,($D$30-C1529*(1/Inddata!$C$35))))</f>
        <v>0</v>
      </c>
      <c r="E1529" s="5">
        <v>0</v>
      </c>
      <c r="F1529" s="5">
        <f>IF(Inddata!$C$31*Inddata!$C$35+Inddata!$C$33&gt;'Beregninger scenarie 1'!C1529,0,F1528+$F$27)</f>
        <v>3.9936000000000234</v>
      </c>
      <c r="G1529" s="5">
        <f t="shared" si="47"/>
        <v>14.991333333333245</v>
      </c>
      <c r="H1529" s="5">
        <f>IF(D1529+E1529+F1529&gt;Inddata!$C$31,Inddata!$C$31,D1529+E1529+F1529)</f>
        <v>3.9936000000000234</v>
      </c>
      <c r="I1529" s="5">
        <f>Inddata!$C$34</f>
        <v>0</v>
      </c>
      <c r="J1529" s="5">
        <f>Inddata!$C$32+Inddata!$C$34</f>
        <v>4</v>
      </c>
      <c r="K1529" s="5"/>
    </row>
    <row r="1530" spans="1:11" x14ac:dyDescent="0.25">
      <c r="A1530">
        <v>1501</v>
      </c>
      <c r="C1530" s="5">
        <f t="shared" si="48"/>
        <v>12.999999999999911</v>
      </c>
      <c r="D1530" s="5">
        <f>IF(Inddata!$C$35=0,0,IF(($D$30-C1530*(1/Inddata!$C$35))&lt;0,0,($D$30-C1530*(1/Inddata!$C$35))))</f>
        <v>0</v>
      </c>
      <c r="E1530" s="5">
        <v>0</v>
      </c>
      <c r="F1530" s="5">
        <f>IF(Inddata!$C$35=0,'Beregninger scenarie 1'!D30,IF(Inddata!$C$31*Inddata!$C$35+Inddata!$C$33&gt;'Beregninger scenarie 1'!C1530,0,F1529+$F$27))</f>
        <v>4.0005333333333564</v>
      </c>
      <c r="G1530" s="5">
        <f t="shared" si="47"/>
        <v>14.999999999999911</v>
      </c>
      <c r="H1530" s="5">
        <f>IF(D1530+E1530+F1530&gt;Inddata!$C$31,Inddata!$C$31,D1530+E1530+F1530)</f>
        <v>4</v>
      </c>
      <c r="I1530" s="5">
        <f>Inddata!$C$34</f>
        <v>0</v>
      </c>
      <c r="J1530" s="5">
        <f>Inddata!$C$32+Inddata!$C$34</f>
        <v>4</v>
      </c>
      <c r="K1530" s="5"/>
    </row>
    <row r="1531" spans="1:11" x14ac:dyDescent="0.25">
      <c r="C1531" s="5"/>
      <c r="D1531" s="5"/>
      <c r="E1531" s="5"/>
      <c r="F1531" s="5"/>
      <c r="G1531" s="5">
        <f>G1530+2</f>
        <v>16.999999999999911</v>
      </c>
      <c r="H1531" s="5">
        <f>H1530</f>
        <v>4</v>
      </c>
      <c r="I1531" s="5"/>
      <c r="J1531" s="5"/>
      <c r="K1531" s="5"/>
    </row>
    <row r="1533" spans="1:11" x14ac:dyDescent="0.25">
      <c r="B1533" s="3" t="s">
        <v>90</v>
      </c>
    </row>
    <row r="1535" spans="1:11" x14ac:dyDescent="0.25">
      <c r="B1535" t="s">
        <v>58</v>
      </c>
      <c r="C1535">
        <f>Inddata!$C$31-Inddata!$C$34</f>
        <v>4</v>
      </c>
    </row>
    <row r="1536" spans="1:11" x14ac:dyDescent="0.25">
      <c r="B1536" t="s">
        <v>11</v>
      </c>
      <c r="C1536">
        <f>C1535/400</f>
        <v>0.01</v>
      </c>
    </row>
    <row r="1537" spans="2:19" x14ac:dyDescent="0.25">
      <c r="C1537" t="s">
        <v>60</v>
      </c>
      <c r="D1537" t="s">
        <v>36</v>
      </c>
      <c r="E1537" t="s">
        <v>61</v>
      </c>
      <c r="F1537" t="s">
        <v>22</v>
      </c>
      <c r="G1537" t="s">
        <v>23</v>
      </c>
      <c r="H1537" t="s">
        <v>62</v>
      </c>
      <c r="I1537" t="s">
        <v>63</v>
      </c>
      <c r="J1537" t="s">
        <v>34</v>
      </c>
      <c r="K1537" t="s">
        <v>64</v>
      </c>
      <c r="L1537" t="s">
        <v>65</v>
      </c>
      <c r="M1537" t="s">
        <v>66</v>
      </c>
      <c r="N1537" t="s">
        <v>71</v>
      </c>
      <c r="O1537" t="s">
        <v>67</v>
      </c>
      <c r="P1537" t="s">
        <v>68</v>
      </c>
      <c r="Q1537" t="s">
        <v>69</v>
      </c>
      <c r="R1537" t="s">
        <v>53</v>
      </c>
      <c r="S1537" t="s">
        <v>70</v>
      </c>
    </row>
    <row r="1538" spans="2:19" x14ac:dyDescent="0.25">
      <c r="I1538">
        <v>0</v>
      </c>
      <c r="J1538">
        <v>0</v>
      </c>
      <c r="K1538">
        <v>0</v>
      </c>
      <c r="L1538">
        <f>Inddata!$C$34</f>
        <v>0</v>
      </c>
      <c r="M1538">
        <f>Inddata!$C$34+Inddata!$C$32</f>
        <v>4</v>
      </c>
      <c r="N1538" s="2">
        <f>I1538*0.5</f>
        <v>0</v>
      </c>
      <c r="O1538" s="2">
        <f>N1538*E1538</f>
        <v>0</v>
      </c>
      <c r="P1538" s="5">
        <f t="shared" ref="P1538:P1601" si="49">((J1538*3600*24)/$M$14)*1000</f>
        <v>0</v>
      </c>
      <c r="Q1538" s="5">
        <f>P1538/2</f>
        <v>0</v>
      </c>
      <c r="R1538" s="2">
        <f>(J1538*1000)/$M$13</f>
        <v>0</v>
      </c>
      <c r="S1538" s="2">
        <f>R1538/2</f>
        <v>0</v>
      </c>
    </row>
    <row r="1539" spans="2:19" x14ac:dyDescent="0.25">
      <c r="B1539" t="s">
        <v>59</v>
      </c>
      <c r="C1539">
        <v>0</v>
      </c>
      <c r="D1539" s="5">
        <f>$C$2+2*Inddata!$C$35*'Beregninger scenarie 1'!C1539</f>
        <v>3</v>
      </c>
      <c r="E1539" s="5">
        <f>0.5*(D1539+$C$2)*C1539</f>
        <v>0</v>
      </c>
      <c r="F1539" s="5">
        <f>SQRT(C1539^2+(Inddata!$C$35*C1539)^2)</f>
        <v>0</v>
      </c>
      <c r="G1539" s="5">
        <f>$C$2+2*F1539</f>
        <v>3</v>
      </c>
      <c r="H1539" s="5">
        <f>E1539/G1539</f>
        <v>0</v>
      </c>
      <c r="I1539" s="5">
        <f>$C$14*(H1539^(2/3))*SQRT($C$13)</f>
        <v>0</v>
      </c>
      <c r="J1539" s="5">
        <f>I1539*E1539</f>
        <v>0</v>
      </c>
      <c r="K1539">
        <f>Inddata!C34</f>
        <v>0</v>
      </c>
      <c r="L1539">
        <f>Inddata!$C$34</f>
        <v>0</v>
      </c>
      <c r="M1539">
        <f>Inddata!$C$34+Inddata!$C$32</f>
        <v>4</v>
      </c>
      <c r="N1539" s="2">
        <f t="shared" ref="N1539:N1602" si="50">I1539*0.5</f>
        <v>0</v>
      </c>
      <c r="O1539" s="2">
        <f t="shared" ref="O1539:O1602" si="51">N1539*E1539</f>
        <v>0</v>
      </c>
      <c r="P1539" s="5">
        <f t="shared" si="49"/>
        <v>0</v>
      </c>
      <c r="Q1539" s="5">
        <f t="shared" ref="Q1539:Q1602" si="52">P1539/2</f>
        <v>0</v>
      </c>
      <c r="R1539" s="2">
        <f t="shared" ref="R1539:R1601" si="53">(J1539*1000)/$M$13</f>
        <v>0</v>
      </c>
      <c r="S1539" s="2">
        <f t="shared" ref="S1539:S1601" si="54">R1539/2</f>
        <v>0</v>
      </c>
    </row>
    <row r="1540" spans="2:19" x14ac:dyDescent="0.25">
      <c r="C1540">
        <f>C1539+$C$1536</f>
        <v>0.01</v>
      </c>
      <c r="D1540" s="5">
        <f>$C$2+2*Inddata!$C$35*'Beregninger scenarie 1'!C1540</f>
        <v>3.0249999999999999</v>
      </c>
      <c r="E1540" s="5">
        <f t="shared" ref="E1540:E1603" si="55">0.5*(D1540+$C$2)*C1540</f>
        <v>3.0125000000000002E-2</v>
      </c>
      <c r="F1540" s="5">
        <f>SQRT(C1540^2+(Inddata!$C$35*C1540)^2)</f>
        <v>1.6007810593582122E-2</v>
      </c>
      <c r="G1540" s="5">
        <f t="shared" ref="G1540:G1603" si="56">$C$2+2*F1540</f>
        <v>3.0320156211871643</v>
      </c>
      <c r="H1540" s="5">
        <f t="shared" ref="H1540:H1603" si="57">E1540/G1540</f>
        <v>9.9356348263815245E-3</v>
      </c>
      <c r="I1540" s="5">
        <f t="shared" ref="I1540:I1603" si="58">$C$14*(H1540^(2/3))*SQRT($C$13)</f>
        <v>2.9722743246249021E-3</v>
      </c>
      <c r="J1540" s="5">
        <f t="shared" ref="J1540:J1603" si="59">I1540*E1540</f>
        <v>8.9539764029325183E-5</v>
      </c>
      <c r="K1540">
        <f>$K$1539+C1540</f>
        <v>0.01</v>
      </c>
      <c r="L1540">
        <f>Inddata!$C$34</f>
        <v>0</v>
      </c>
      <c r="M1540">
        <f>Inddata!$C$34+Inddata!$C$32</f>
        <v>4</v>
      </c>
      <c r="N1540" s="2">
        <f t="shared" si="50"/>
        <v>1.486137162312451E-3</v>
      </c>
      <c r="O1540" s="2">
        <f t="shared" si="51"/>
        <v>4.4769882014662591E-5</v>
      </c>
      <c r="P1540" s="5">
        <f t="shared" si="49"/>
        <v>1.5434877083766766E-4</v>
      </c>
      <c r="Q1540" s="5">
        <f t="shared" si="52"/>
        <v>7.7174385418833828E-5</v>
      </c>
      <c r="R1540" s="2">
        <f t="shared" si="53"/>
        <v>1.7864441069174497E-5</v>
      </c>
      <c r="S1540" s="2">
        <f t="shared" si="54"/>
        <v>8.9322205345872487E-6</v>
      </c>
    </row>
    <row r="1541" spans="2:19" x14ac:dyDescent="0.25">
      <c r="C1541">
        <f>C1540+$C$1536</f>
        <v>0.02</v>
      </c>
      <c r="D1541" s="5">
        <f>$C$2+2*Inddata!$C$35*'Beregninger scenarie 1'!C1541</f>
        <v>3.05</v>
      </c>
      <c r="E1541" s="5">
        <f t="shared" si="55"/>
        <v>6.0499999999999998E-2</v>
      </c>
      <c r="F1541" s="5">
        <f>SQRT(C1541^2+(Inddata!$C$35*C1541)^2)</f>
        <v>3.2015621187164243E-2</v>
      </c>
      <c r="G1541" s="5">
        <f t="shared" si="56"/>
        <v>3.0640312423743286</v>
      </c>
      <c r="H1541" s="5">
        <f t="shared" si="57"/>
        <v>1.9745229475244624E-2</v>
      </c>
      <c r="I1541" s="5">
        <f t="shared" si="58"/>
        <v>4.6982191003145162E-3</v>
      </c>
      <c r="J1541" s="5">
        <f t="shared" si="59"/>
        <v>2.8424225556902821E-4</v>
      </c>
      <c r="K1541">
        <f>$K$1539+C1541</f>
        <v>0.02</v>
      </c>
      <c r="L1541">
        <f>Inddata!$C$34</f>
        <v>0</v>
      </c>
      <c r="M1541">
        <f>Inddata!$C$34+Inddata!$C$32</f>
        <v>4</v>
      </c>
      <c r="N1541" s="2">
        <f t="shared" si="50"/>
        <v>2.3491095501572581E-3</v>
      </c>
      <c r="O1541" s="2">
        <f t="shared" si="51"/>
        <v>1.4212112778451411E-4</v>
      </c>
      <c r="P1541" s="5">
        <f t="shared" si="49"/>
        <v>4.8997719887710494E-4</v>
      </c>
      <c r="Q1541" s="5">
        <f t="shared" si="52"/>
        <v>2.4498859943855247E-4</v>
      </c>
      <c r="R1541" s="2">
        <f t="shared" si="53"/>
        <v>5.6710323944109348E-5</v>
      </c>
      <c r="S1541" s="2">
        <f t="shared" si="54"/>
        <v>2.8355161972054674E-5</v>
      </c>
    </row>
    <row r="1542" spans="2:19" x14ac:dyDescent="0.25">
      <c r="C1542">
        <f t="shared" ref="C1542:C1605" si="60">C1541+$C$1536</f>
        <v>0.03</v>
      </c>
      <c r="D1542" s="5">
        <f>$C$2+2*Inddata!$C$35*'Beregninger scenarie 1'!C1542</f>
        <v>3.0750000000000002</v>
      </c>
      <c r="E1542" s="5">
        <f t="shared" si="55"/>
        <v>9.1124999999999998E-2</v>
      </c>
      <c r="F1542" s="5">
        <f>SQRT(C1542^2+(Inddata!$C$35*C1542)^2)</f>
        <v>4.8023431780746369E-2</v>
      </c>
      <c r="G1542" s="5">
        <f t="shared" si="56"/>
        <v>3.0960468635614928</v>
      </c>
      <c r="H1542" s="5">
        <f t="shared" si="57"/>
        <v>2.9432694017808139E-2</v>
      </c>
      <c r="I1542" s="5">
        <f t="shared" si="58"/>
        <v>6.1307247702488349E-3</v>
      </c>
      <c r="J1542" s="5">
        <f t="shared" si="59"/>
        <v>5.5866229468892509E-4</v>
      </c>
      <c r="K1542">
        <f t="shared" ref="K1542:K1605" si="61">$K$1539+C1542</f>
        <v>0.03</v>
      </c>
      <c r="L1542">
        <f>Inddata!$C$34</f>
        <v>0</v>
      </c>
      <c r="M1542">
        <f>Inddata!$C$34+Inddata!$C$32</f>
        <v>4</v>
      </c>
      <c r="N1542" s="2">
        <f t="shared" si="50"/>
        <v>3.0653623851244175E-3</v>
      </c>
      <c r="O1542" s="2">
        <f t="shared" si="51"/>
        <v>2.7933114734446254E-4</v>
      </c>
      <c r="P1542" s="5">
        <f t="shared" si="49"/>
        <v>9.6302284726086228E-4</v>
      </c>
      <c r="Q1542" s="5">
        <f t="shared" si="52"/>
        <v>4.8151142363043114E-4</v>
      </c>
      <c r="R1542" s="2">
        <f t="shared" si="53"/>
        <v>1.1146097769222942E-4</v>
      </c>
      <c r="S1542" s="2">
        <f t="shared" si="54"/>
        <v>5.5730488846114708E-5</v>
      </c>
    </row>
    <row r="1543" spans="2:19" x14ac:dyDescent="0.25">
      <c r="C1543">
        <f t="shared" si="60"/>
        <v>0.04</v>
      </c>
      <c r="D1543" s="5">
        <f>$C$2+2*Inddata!$C$35*'Beregninger scenarie 1'!C1543</f>
        <v>3.1</v>
      </c>
      <c r="E1543" s="5">
        <f t="shared" si="55"/>
        <v>0.122</v>
      </c>
      <c r="F1543" s="5">
        <f>SQRT(C1543^2+(Inddata!$C$35*C1543)^2)</f>
        <v>6.4031242374328487E-2</v>
      </c>
      <c r="G1543" s="5">
        <f t="shared" si="56"/>
        <v>3.1280624847486571</v>
      </c>
      <c r="H1543" s="5">
        <f t="shared" si="57"/>
        <v>3.9001778447466919E-2</v>
      </c>
      <c r="I1543" s="5">
        <f t="shared" si="58"/>
        <v>7.3963039450185303E-3</v>
      </c>
      <c r="J1543" s="5">
        <f t="shared" si="59"/>
        <v>9.0234908129226067E-4</v>
      </c>
      <c r="K1543">
        <f t="shared" si="61"/>
        <v>0.04</v>
      </c>
      <c r="L1543">
        <f>Inddata!$C$34</f>
        <v>0</v>
      </c>
      <c r="M1543">
        <f>Inddata!$C$34+Inddata!$C$32</f>
        <v>4</v>
      </c>
      <c r="N1543" s="2">
        <f t="shared" si="50"/>
        <v>3.6981519725092652E-3</v>
      </c>
      <c r="O1543" s="2">
        <f t="shared" si="51"/>
        <v>4.5117454064613034E-4</v>
      </c>
      <c r="P1543" s="5">
        <f t="shared" si="49"/>
        <v>1.5554706121220583E-3</v>
      </c>
      <c r="Q1543" s="5">
        <f t="shared" si="52"/>
        <v>7.7773530606102916E-4</v>
      </c>
      <c r="R1543" s="2">
        <f t="shared" si="53"/>
        <v>1.8003132084746043E-4</v>
      </c>
      <c r="S1543" s="2">
        <f t="shared" si="54"/>
        <v>9.0015660423730214E-5</v>
      </c>
    </row>
    <row r="1544" spans="2:19" x14ac:dyDescent="0.25">
      <c r="C1544">
        <f t="shared" si="60"/>
        <v>0.05</v>
      </c>
      <c r="D1544" s="5">
        <f>$C$2+2*Inddata!$C$35*'Beregninger scenarie 1'!C1544</f>
        <v>3.125</v>
      </c>
      <c r="E1544" s="5">
        <f t="shared" si="55"/>
        <v>0.15312500000000001</v>
      </c>
      <c r="F1544" s="5">
        <f>SQRT(C1544^2+(Inddata!$C$35*C1544)^2)</f>
        <v>8.0039052967910612E-2</v>
      </c>
      <c r="G1544" s="5">
        <f t="shared" si="56"/>
        <v>3.1600781059358214</v>
      </c>
      <c r="H1544" s="5">
        <f t="shared" si="57"/>
        <v>4.8456080788754359E-2</v>
      </c>
      <c r="I1544" s="5">
        <f t="shared" si="58"/>
        <v>8.5478586586399102E-3</v>
      </c>
      <c r="J1544" s="5">
        <f t="shared" si="59"/>
        <v>1.3088908571042364E-3</v>
      </c>
      <c r="K1544">
        <f t="shared" si="61"/>
        <v>0.05</v>
      </c>
      <c r="L1544">
        <f>Inddata!$C$34</f>
        <v>0</v>
      </c>
      <c r="M1544">
        <f>Inddata!$C$34+Inddata!$C$32</f>
        <v>4</v>
      </c>
      <c r="N1544" s="2">
        <f t="shared" si="50"/>
        <v>4.2739293293199551E-3</v>
      </c>
      <c r="O1544" s="2">
        <f t="shared" si="51"/>
        <v>6.5444542855211819E-4</v>
      </c>
      <c r="P1544" s="5">
        <f t="shared" si="49"/>
        <v>2.2562678955523568E-3</v>
      </c>
      <c r="Q1544" s="5">
        <f t="shared" si="52"/>
        <v>1.1281339477761784E-3</v>
      </c>
      <c r="R1544" s="2">
        <f t="shared" si="53"/>
        <v>2.6114211754078208E-4</v>
      </c>
      <c r="S1544" s="2">
        <f t="shared" si="54"/>
        <v>1.3057105877039104E-4</v>
      </c>
    </row>
    <row r="1545" spans="2:19" x14ac:dyDescent="0.25">
      <c r="C1545">
        <f t="shared" si="60"/>
        <v>6.0000000000000005E-2</v>
      </c>
      <c r="D1545" s="5">
        <f>$C$2+2*Inddata!$C$35*'Beregninger scenarie 1'!C1545</f>
        <v>3.15</v>
      </c>
      <c r="E1545" s="5">
        <f t="shared" si="55"/>
        <v>0.18450000000000003</v>
      </c>
      <c r="F1545" s="5">
        <f>SQRT(C1545^2+(Inddata!$C$35*C1545)^2)</f>
        <v>9.6046863561492737E-2</v>
      </c>
      <c r="G1545" s="5">
        <f t="shared" si="56"/>
        <v>3.1920937271229857</v>
      </c>
      <c r="H1545" s="5">
        <f t="shared" si="57"/>
        <v>5.7799054718323931E-2</v>
      </c>
      <c r="I1545" s="5">
        <f t="shared" si="58"/>
        <v>9.6140335432663461E-3</v>
      </c>
      <c r="J1545" s="5">
        <f t="shared" si="59"/>
        <v>1.7737891887326411E-3</v>
      </c>
      <c r="K1545">
        <f t="shared" si="61"/>
        <v>6.0000000000000005E-2</v>
      </c>
      <c r="L1545">
        <f>Inddata!$C$34</f>
        <v>0</v>
      </c>
      <c r="M1545">
        <f>Inddata!$C$34+Inddata!$C$32</f>
        <v>4</v>
      </c>
      <c r="N1545" s="2">
        <f t="shared" si="50"/>
        <v>4.807016771633173E-3</v>
      </c>
      <c r="O1545" s="2">
        <f t="shared" si="51"/>
        <v>8.8689459436632053E-4</v>
      </c>
      <c r="P1545" s="5">
        <f t="shared" si="49"/>
        <v>3.0576602917599871E-3</v>
      </c>
      <c r="Q1545" s="5">
        <f t="shared" si="52"/>
        <v>1.5288301458799935E-3</v>
      </c>
      <c r="R1545" s="2">
        <f t="shared" si="53"/>
        <v>3.538958671018504E-4</v>
      </c>
      <c r="S1545" s="2">
        <f t="shared" si="54"/>
        <v>1.769479335509252E-4</v>
      </c>
    </row>
    <row r="1546" spans="2:19" x14ac:dyDescent="0.25">
      <c r="C1546">
        <f t="shared" si="60"/>
        <v>7.0000000000000007E-2</v>
      </c>
      <c r="D1546" s="5">
        <f>$C$2+2*Inddata!$C$35*'Beregninger scenarie 1'!C1546</f>
        <v>3.1749999999999998</v>
      </c>
      <c r="E1546" s="5">
        <f t="shared" si="55"/>
        <v>0.21612500000000001</v>
      </c>
      <c r="F1546" s="5">
        <f>SQRT(C1546^2+(Inddata!$C$35*C1546)^2)</f>
        <v>0.11205467415507486</v>
      </c>
      <c r="G1546" s="5">
        <f t="shared" si="56"/>
        <v>3.2241093483101499</v>
      </c>
      <c r="H1546" s="5">
        <f t="shared" si="57"/>
        <v>6.7034016731869664E-2</v>
      </c>
      <c r="I1546" s="5">
        <f t="shared" si="58"/>
        <v>1.061260430030226E-2</v>
      </c>
      <c r="J1546" s="5">
        <f t="shared" si="59"/>
        <v>2.2936491044028263E-3</v>
      </c>
      <c r="K1546">
        <f t="shared" si="61"/>
        <v>7.0000000000000007E-2</v>
      </c>
      <c r="L1546">
        <f>Inddata!$C$34</f>
        <v>0</v>
      </c>
      <c r="M1546">
        <f>Inddata!$C$34+Inddata!$C$32</f>
        <v>4</v>
      </c>
      <c r="N1546" s="2">
        <f t="shared" si="50"/>
        <v>5.30630215015113E-3</v>
      </c>
      <c r="O1546" s="2">
        <f t="shared" si="51"/>
        <v>1.1468245522014131E-3</v>
      </c>
      <c r="P1546" s="5">
        <f t="shared" si="49"/>
        <v>3.9537955436374358E-3</v>
      </c>
      <c r="Q1546" s="5">
        <f t="shared" si="52"/>
        <v>1.9768977718187179E-3</v>
      </c>
      <c r="R1546" s="2">
        <f t="shared" si="53"/>
        <v>4.5761522495803655E-4</v>
      </c>
      <c r="S1546" s="2">
        <f t="shared" si="54"/>
        <v>2.2880761247901827E-4</v>
      </c>
    </row>
    <row r="1547" spans="2:19" x14ac:dyDescent="0.25">
      <c r="C1547">
        <f t="shared" si="60"/>
        <v>0.08</v>
      </c>
      <c r="D1547" s="5">
        <f>$C$2+2*Inddata!$C$35*'Beregninger scenarie 1'!C1547</f>
        <v>3.2</v>
      </c>
      <c r="E1547" s="5">
        <f t="shared" si="55"/>
        <v>0.24800000000000003</v>
      </c>
      <c r="F1547" s="5">
        <f>SQRT(C1547^2+(Inddata!$C$35*C1547)^2)</f>
        <v>0.12806248474865697</v>
      </c>
      <c r="G1547" s="5">
        <f t="shared" si="56"/>
        <v>3.2561249694973138</v>
      </c>
      <c r="H1547" s="5">
        <f t="shared" si="57"/>
        <v>7.6164152888237177E-2</v>
      </c>
      <c r="I1547" s="5">
        <f t="shared" si="58"/>
        <v>1.1555592543173268E-2</v>
      </c>
      <c r="J1547" s="5">
        <f t="shared" si="59"/>
        <v>2.865786950706971E-3</v>
      </c>
      <c r="K1547">
        <f t="shared" si="61"/>
        <v>0.08</v>
      </c>
      <c r="L1547">
        <f>Inddata!$C$34</f>
        <v>0</v>
      </c>
      <c r="M1547">
        <f>Inddata!$C$34+Inddata!$C$32</f>
        <v>4</v>
      </c>
      <c r="N1547" s="2">
        <f t="shared" si="50"/>
        <v>5.7777962715866342E-3</v>
      </c>
      <c r="O1547" s="2">
        <f t="shared" si="51"/>
        <v>1.4328934753534855E-3</v>
      </c>
      <c r="P1547" s="5">
        <f t="shared" si="49"/>
        <v>4.9400475656757462E-3</v>
      </c>
      <c r="Q1547" s="5">
        <f t="shared" si="52"/>
        <v>2.4700237828378731E-3</v>
      </c>
      <c r="R1547" s="2">
        <f t="shared" si="53"/>
        <v>5.7176476454580394E-4</v>
      </c>
      <c r="S1547" s="2">
        <f t="shared" si="54"/>
        <v>2.8588238227290197E-4</v>
      </c>
    </row>
    <row r="1548" spans="2:19" x14ac:dyDescent="0.25">
      <c r="C1548">
        <f t="shared" si="60"/>
        <v>0.09</v>
      </c>
      <c r="D1548" s="5">
        <f>$C$2+2*Inddata!$C$35*'Beregninger scenarie 1'!C1548</f>
        <v>3.2250000000000001</v>
      </c>
      <c r="E1548" s="5">
        <f t="shared" si="55"/>
        <v>0.28012499999999996</v>
      </c>
      <c r="F1548" s="5">
        <f>SQRT(C1548^2+(Inddata!$C$35*C1548)^2)</f>
        <v>0.14407029534223909</v>
      </c>
      <c r="G1548" s="5">
        <f t="shared" si="56"/>
        <v>3.2881405906844781</v>
      </c>
      <c r="H1548" s="5">
        <f t="shared" si="57"/>
        <v>8.5192525159542384E-2</v>
      </c>
      <c r="I1548" s="5">
        <f t="shared" si="58"/>
        <v>1.2451627979308537E-2</v>
      </c>
      <c r="J1548" s="5">
        <f t="shared" si="59"/>
        <v>3.4880122877038035E-3</v>
      </c>
      <c r="K1548">
        <f t="shared" si="61"/>
        <v>0.09</v>
      </c>
      <c r="L1548">
        <f>Inddata!$C$34</f>
        <v>0</v>
      </c>
      <c r="M1548">
        <f>Inddata!$C$34+Inddata!$C$32</f>
        <v>4</v>
      </c>
      <c r="N1548" s="2">
        <f t="shared" si="50"/>
        <v>6.2258139896542684E-3</v>
      </c>
      <c r="O1548" s="2">
        <f t="shared" si="51"/>
        <v>1.7440061438519017E-3</v>
      </c>
      <c r="P1548" s="5">
        <f t="shared" si="49"/>
        <v>6.012640474431466E-3</v>
      </c>
      <c r="Q1548" s="5">
        <f t="shared" si="52"/>
        <v>3.006320237215733E-3</v>
      </c>
      <c r="R1548" s="2">
        <f t="shared" si="53"/>
        <v>6.9590746231845669E-4</v>
      </c>
      <c r="S1548" s="2">
        <f t="shared" si="54"/>
        <v>3.4795373115922834E-4</v>
      </c>
    </row>
    <row r="1549" spans="2:19" x14ac:dyDescent="0.25">
      <c r="C1549">
        <f t="shared" si="60"/>
        <v>9.9999999999999992E-2</v>
      </c>
      <c r="D1549" s="5">
        <f>$C$2+2*Inddata!$C$35*'Beregninger scenarie 1'!C1549</f>
        <v>3.25</v>
      </c>
      <c r="E1549" s="5">
        <f t="shared" si="55"/>
        <v>0.3125</v>
      </c>
      <c r="F1549" s="5">
        <f>SQRT(C1549^2+(Inddata!$C$35*C1549)^2)</f>
        <v>0.1600781059358212</v>
      </c>
      <c r="G1549" s="5">
        <f t="shared" si="56"/>
        <v>3.3201562118716423</v>
      </c>
      <c r="H1549" s="5">
        <f t="shared" si="57"/>
        <v>9.4122077413892863E-2</v>
      </c>
      <c r="I1549" s="5">
        <f t="shared" si="58"/>
        <v>1.3307183489317601E-2</v>
      </c>
      <c r="J1549" s="5">
        <f t="shared" si="59"/>
        <v>4.1584948404117502E-3</v>
      </c>
      <c r="K1549">
        <f t="shared" si="61"/>
        <v>9.9999999999999992E-2</v>
      </c>
      <c r="L1549">
        <f>Inddata!$C$34</f>
        <v>0</v>
      </c>
      <c r="M1549">
        <f>Inddata!$C$34+Inddata!$C$32</f>
        <v>4</v>
      </c>
      <c r="N1549" s="2">
        <f t="shared" si="50"/>
        <v>6.6535917446588003E-3</v>
      </c>
      <c r="O1549" s="2">
        <f t="shared" si="51"/>
        <v>2.0792474202058751E-3</v>
      </c>
      <c r="P1549" s="5">
        <f t="shared" si="49"/>
        <v>7.1684192393238989E-3</v>
      </c>
      <c r="Q1549" s="5">
        <f t="shared" si="52"/>
        <v>3.5842096196619494E-3</v>
      </c>
      <c r="R1549" s="2">
        <f t="shared" si="53"/>
        <v>8.2967815269952526E-4</v>
      </c>
      <c r="S1549" s="2">
        <f t="shared" si="54"/>
        <v>4.1483907634976263E-4</v>
      </c>
    </row>
    <row r="1550" spans="2:19" x14ac:dyDescent="0.25">
      <c r="C1550">
        <f t="shared" si="60"/>
        <v>0.10999999999999999</v>
      </c>
      <c r="D1550" s="5">
        <f>$C$2+2*Inddata!$C$35*'Beregninger scenarie 1'!C1550</f>
        <v>3.2749999999999999</v>
      </c>
      <c r="E1550" s="5">
        <f t="shared" si="55"/>
        <v>0.34512499999999996</v>
      </c>
      <c r="F1550" s="5">
        <f>SQRT(C1550^2+(Inddata!$C$35*C1550)^2)</f>
        <v>0.17608591652940331</v>
      </c>
      <c r="G1550" s="5">
        <f t="shared" si="56"/>
        <v>3.3521718330588066</v>
      </c>
      <c r="H1550" s="5">
        <f t="shared" si="57"/>
        <v>0.10295564105527329</v>
      </c>
      <c r="I1550" s="5">
        <f t="shared" si="58"/>
        <v>1.4127280684765191E-2</v>
      </c>
      <c r="J1550" s="5">
        <f t="shared" si="59"/>
        <v>4.8756777463295859E-3</v>
      </c>
      <c r="K1550">
        <f t="shared" si="61"/>
        <v>0.10999999999999999</v>
      </c>
      <c r="L1550">
        <f>Inddata!$C$34</f>
        <v>0</v>
      </c>
      <c r="M1550">
        <f>Inddata!$C$34+Inddata!$C$32</f>
        <v>4</v>
      </c>
      <c r="N1550" s="2">
        <f t="shared" si="50"/>
        <v>7.0636403423825957E-3</v>
      </c>
      <c r="O1550" s="2">
        <f t="shared" si="51"/>
        <v>2.437838873164793E-3</v>
      </c>
      <c r="P1550" s="5">
        <f t="shared" si="49"/>
        <v>8.4047001385895072E-3</v>
      </c>
      <c r="Q1550" s="5">
        <f t="shared" si="52"/>
        <v>4.2023500692947536E-3</v>
      </c>
      <c r="R1550" s="2">
        <f t="shared" si="53"/>
        <v>9.7276621974415605E-4</v>
      </c>
      <c r="S1550" s="2">
        <f t="shared" si="54"/>
        <v>4.8638310987207802E-4</v>
      </c>
    </row>
    <row r="1551" spans="2:19" x14ac:dyDescent="0.25">
      <c r="C1551">
        <f t="shared" si="60"/>
        <v>0.11999999999999998</v>
      </c>
      <c r="D1551" s="5">
        <f>$C$2+2*Inddata!$C$35*'Beregninger scenarie 1'!C1551</f>
        <v>3.3</v>
      </c>
      <c r="E1551" s="5">
        <f t="shared" si="55"/>
        <v>0.37799999999999995</v>
      </c>
      <c r="F1551" s="5">
        <f>SQRT(C1551^2+(Inddata!$C$35*C1551)^2)</f>
        <v>0.19209372712298542</v>
      </c>
      <c r="G1551" s="5">
        <f t="shared" si="56"/>
        <v>3.3841874542459709</v>
      </c>
      <c r="H1551" s="5">
        <f t="shared" si="57"/>
        <v>0.11169594034329931</v>
      </c>
      <c r="I1551" s="5">
        <f t="shared" si="58"/>
        <v>1.491592078795294E-2</v>
      </c>
      <c r="J1551" s="5">
        <f t="shared" si="59"/>
        <v>5.6382180578462109E-3</v>
      </c>
      <c r="K1551">
        <f t="shared" si="61"/>
        <v>0.11999999999999998</v>
      </c>
      <c r="L1551">
        <f>Inddata!$C$34</f>
        <v>0</v>
      </c>
      <c r="M1551">
        <f>Inddata!$C$34+Inddata!$C$32</f>
        <v>4</v>
      </c>
      <c r="N1551" s="2">
        <f t="shared" si="50"/>
        <v>7.45796039397647E-3</v>
      </c>
      <c r="O1551" s="2">
        <f t="shared" si="51"/>
        <v>2.8191090289231054E-3</v>
      </c>
      <c r="P1551" s="5">
        <f t="shared" si="49"/>
        <v>9.7191681972524317E-3</v>
      </c>
      <c r="Q1551" s="5">
        <f t="shared" si="52"/>
        <v>4.8595840986262158E-3</v>
      </c>
      <c r="R1551" s="2">
        <f t="shared" si="53"/>
        <v>1.1249037265338461E-3</v>
      </c>
      <c r="S1551" s="2">
        <f t="shared" si="54"/>
        <v>5.6245186326692306E-4</v>
      </c>
    </row>
    <row r="1552" spans="2:19" x14ac:dyDescent="0.25">
      <c r="C1552">
        <f t="shared" si="60"/>
        <v>0.12999999999999998</v>
      </c>
      <c r="D1552" s="5">
        <f>$C$2+2*Inddata!$C$35*'Beregninger scenarie 1'!C1552</f>
        <v>3.3250000000000002</v>
      </c>
      <c r="E1552" s="5">
        <f t="shared" si="55"/>
        <v>0.41112499999999996</v>
      </c>
      <c r="F1552" s="5">
        <f>SQRT(C1552^2+(Inddata!$C$35*C1552)^2)</f>
        <v>0.20810153771656756</v>
      </c>
      <c r="G1552" s="5">
        <f t="shared" si="56"/>
        <v>3.4162030754331352</v>
      </c>
      <c r="H1552" s="5">
        <f t="shared" si="57"/>
        <v>0.12034559741384053</v>
      </c>
      <c r="I1552" s="5">
        <f t="shared" si="58"/>
        <v>1.5676361890315543E-2</v>
      </c>
      <c r="J1552" s="5">
        <f t="shared" si="59"/>
        <v>6.4449442821559767E-3</v>
      </c>
      <c r="K1552">
        <f t="shared" si="61"/>
        <v>0.12999999999999998</v>
      </c>
      <c r="L1552">
        <f>Inddata!$C$34</f>
        <v>0</v>
      </c>
      <c r="M1552">
        <f>Inddata!$C$34+Inddata!$C$32</f>
        <v>4</v>
      </c>
      <c r="N1552" s="2">
        <f t="shared" si="50"/>
        <v>7.8381809451577716E-3</v>
      </c>
      <c r="O1552" s="2">
        <f t="shared" si="51"/>
        <v>3.2224721410779884E-3</v>
      </c>
      <c r="P1552" s="5">
        <f t="shared" si="49"/>
        <v>1.1109803994370953E-2</v>
      </c>
      <c r="Q1552" s="5">
        <f t="shared" si="52"/>
        <v>5.5549019971854767E-3</v>
      </c>
      <c r="R1552" s="2">
        <f t="shared" si="53"/>
        <v>1.2858569437929341E-3</v>
      </c>
      <c r="S1552" s="2">
        <f t="shared" si="54"/>
        <v>6.4292847189646707E-4</v>
      </c>
    </row>
    <row r="1553" spans="3:19" x14ac:dyDescent="0.25">
      <c r="C1553">
        <f t="shared" si="60"/>
        <v>0.13999999999999999</v>
      </c>
      <c r="D1553" s="5">
        <f>$C$2+2*Inddata!$C$35*'Beregninger scenarie 1'!C1553</f>
        <v>3.35</v>
      </c>
      <c r="E1553" s="5">
        <f t="shared" si="55"/>
        <v>0.44449999999999995</v>
      </c>
      <c r="F1553" s="5">
        <f>SQRT(C1553^2+(Inddata!$C$35*C1553)^2)</f>
        <v>0.2241093483101497</v>
      </c>
      <c r="G1553" s="5">
        <f t="shared" si="56"/>
        <v>3.4482186966202995</v>
      </c>
      <c r="H1553" s="5">
        <f t="shared" si="57"/>
        <v>0.12890713701995396</v>
      </c>
      <c r="I1553" s="5">
        <f t="shared" si="58"/>
        <v>1.6411305039945107E-2</v>
      </c>
      <c r="J1553" s="5">
        <f t="shared" si="59"/>
        <v>7.2948250902555994E-3</v>
      </c>
      <c r="K1553">
        <f t="shared" si="61"/>
        <v>0.13999999999999999</v>
      </c>
      <c r="L1553">
        <f>Inddata!$C$34</f>
        <v>0</v>
      </c>
      <c r="M1553">
        <f>Inddata!$C$34+Inddata!$C$32</f>
        <v>4</v>
      </c>
      <c r="N1553" s="2">
        <f t="shared" si="50"/>
        <v>8.2056525199725536E-3</v>
      </c>
      <c r="O1553" s="2">
        <f t="shared" si="51"/>
        <v>3.6474125451277997E-3</v>
      </c>
      <c r="P1553" s="5">
        <f t="shared" si="49"/>
        <v>1.257482972356249E-2</v>
      </c>
      <c r="Q1553" s="5">
        <f t="shared" si="52"/>
        <v>6.2874148617812452E-3</v>
      </c>
      <c r="R1553" s="2">
        <f t="shared" si="53"/>
        <v>1.4554201068938068E-3</v>
      </c>
      <c r="S1553" s="2">
        <f t="shared" si="54"/>
        <v>7.2771005344690338E-4</v>
      </c>
    </row>
    <row r="1554" spans="3:19" x14ac:dyDescent="0.25">
      <c r="C1554">
        <f t="shared" si="60"/>
        <v>0.15</v>
      </c>
      <c r="D1554" s="5">
        <f>$C$2+2*Inddata!$C$35*'Beregninger scenarie 1'!C1554</f>
        <v>3.375</v>
      </c>
      <c r="E1554" s="5">
        <f t="shared" si="55"/>
        <v>0.47812499999999997</v>
      </c>
      <c r="F1554" s="5">
        <f>SQRT(C1554^2+(Inddata!$C$35*C1554)^2)</f>
        <v>0.24011715890373184</v>
      </c>
      <c r="G1554" s="5">
        <f t="shared" si="56"/>
        <v>3.4802343178074637</v>
      </c>
      <c r="H1554" s="5">
        <f t="shared" si="57"/>
        <v>0.13738299101113891</v>
      </c>
      <c r="I1554" s="5">
        <f t="shared" si="58"/>
        <v>1.7123023553946674E-2</v>
      </c>
      <c r="J1554" s="5">
        <f t="shared" si="59"/>
        <v>8.1869456367307525E-3</v>
      </c>
      <c r="K1554">
        <f t="shared" si="61"/>
        <v>0.15</v>
      </c>
      <c r="L1554">
        <f>Inddata!$C$34</f>
        <v>0</v>
      </c>
      <c r="M1554">
        <f>Inddata!$C$34+Inddata!$C$32</f>
        <v>4</v>
      </c>
      <c r="N1554" s="2">
        <f t="shared" si="50"/>
        <v>8.5615117769733372E-3</v>
      </c>
      <c r="O1554" s="2">
        <f t="shared" si="51"/>
        <v>4.0934728183653762E-3</v>
      </c>
      <c r="P1554" s="5">
        <f t="shared" si="49"/>
        <v>1.411266837301851E-2</v>
      </c>
      <c r="Q1554" s="5">
        <f t="shared" si="52"/>
        <v>7.0563341865092551E-3</v>
      </c>
      <c r="R1554" s="2">
        <f t="shared" si="53"/>
        <v>1.6334106913215871E-3</v>
      </c>
      <c r="S1554" s="2">
        <f t="shared" si="54"/>
        <v>8.1670534566079353E-4</v>
      </c>
    </row>
    <row r="1555" spans="3:19" x14ac:dyDescent="0.25">
      <c r="C1555">
        <f t="shared" si="60"/>
        <v>0.16</v>
      </c>
      <c r="D1555" s="5">
        <f>$C$2+2*Inddata!$C$35*'Beregninger scenarie 1'!C1555</f>
        <v>3.4</v>
      </c>
      <c r="E1555" s="5">
        <f t="shared" si="55"/>
        <v>0.51200000000000001</v>
      </c>
      <c r="F1555" s="5">
        <f>SQRT(C1555^2+(Inddata!$C$35*C1555)^2)</f>
        <v>0.25612496949731395</v>
      </c>
      <c r="G1555" s="5">
        <f t="shared" si="56"/>
        <v>3.512249938994628</v>
      </c>
      <c r="H1555" s="5">
        <f t="shared" si="57"/>
        <v>0.14577550256761015</v>
      </c>
      <c r="I1555" s="5">
        <f t="shared" si="58"/>
        <v>1.7813455537139696E-2</v>
      </c>
      <c r="J1555" s="5">
        <f t="shared" si="59"/>
        <v>9.1204892350155251E-3</v>
      </c>
      <c r="K1555">
        <f t="shared" si="61"/>
        <v>0.16</v>
      </c>
      <c r="L1555">
        <f>Inddata!$C$34</f>
        <v>0</v>
      </c>
      <c r="M1555">
        <f>Inddata!$C$34+Inddata!$C$32</f>
        <v>4</v>
      </c>
      <c r="N1555" s="2">
        <f t="shared" si="50"/>
        <v>8.9067277685698481E-3</v>
      </c>
      <c r="O1555" s="2">
        <f t="shared" si="51"/>
        <v>4.5602446175077626E-3</v>
      </c>
      <c r="P1555" s="5">
        <f t="shared" si="49"/>
        <v>1.5721912137291072E-2</v>
      </c>
      <c r="Q1555" s="5">
        <f t="shared" si="52"/>
        <v>7.860956068645536E-3</v>
      </c>
      <c r="R1555" s="2">
        <f t="shared" si="53"/>
        <v>1.819665756630911E-3</v>
      </c>
      <c r="S1555" s="2">
        <f t="shared" si="54"/>
        <v>9.0983287831545548E-4</v>
      </c>
    </row>
    <row r="1556" spans="3:19" x14ac:dyDescent="0.25">
      <c r="C1556">
        <f t="shared" si="60"/>
        <v>0.17</v>
      </c>
      <c r="D1556" s="5">
        <f>$C$2+2*Inddata!$C$35*'Beregninger scenarie 1'!C1556</f>
        <v>3.4249999999999998</v>
      </c>
      <c r="E1556" s="5">
        <f t="shared" si="55"/>
        <v>0.54612499999999997</v>
      </c>
      <c r="F1556" s="5">
        <f>SQRT(C1556^2+(Inddata!$C$35*C1556)^2)</f>
        <v>0.27213278009089609</v>
      </c>
      <c r="G1556" s="5">
        <f t="shared" si="56"/>
        <v>3.5442655601817923</v>
      </c>
      <c r="H1556" s="5">
        <f t="shared" si="57"/>
        <v>0.15408693020507983</v>
      </c>
      <c r="I1556" s="5">
        <f t="shared" si="58"/>
        <v>1.8484271741494248E-2</v>
      </c>
      <c r="J1556" s="5">
        <f t="shared" si="59"/>
        <v>1.0094722904823546E-2</v>
      </c>
      <c r="K1556">
        <f t="shared" si="61"/>
        <v>0.17</v>
      </c>
      <c r="L1556">
        <f>Inddata!$C$34</f>
        <v>0</v>
      </c>
      <c r="M1556">
        <f>Inddata!$C$34+Inddata!$C$32</f>
        <v>4</v>
      </c>
      <c r="N1556" s="2">
        <f t="shared" si="50"/>
        <v>9.242135870747124E-3</v>
      </c>
      <c r="O1556" s="2">
        <f t="shared" si="51"/>
        <v>5.0473614524117732E-3</v>
      </c>
      <c r="P1556" s="5">
        <f t="shared" si="49"/>
        <v>1.7401297503934321E-2</v>
      </c>
      <c r="Q1556" s="5">
        <f t="shared" si="52"/>
        <v>8.7006487519671605E-3</v>
      </c>
      <c r="R1556" s="2">
        <f t="shared" si="53"/>
        <v>2.0140390629553614E-3</v>
      </c>
      <c r="S1556" s="2">
        <f t="shared" si="54"/>
        <v>1.0070195314776807E-3</v>
      </c>
    </row>
    <row r="1557" spans="3:19" x14ac:dyDescent="0.25">
      <c r="C1557">
        <f t="shared" si="60"/>
        <v>0.18000000000000002</v>
      </c>
      <c r="D1557" s="5">
        <f>$C$2+2*Inddata!$C$35*'Beregninger scenarie 1'!C1557</f>
        <v>3.45</v>
      </c>
      <c r="E1557" s="5">
        <f t="shared" si="55"/>
        <v>0.58050000000000013</v>
      </c>
      <c r="F1557" s="5">
        <f>SQRT(C1557^2+(Inddata!$C$35*C1557)^2)</f>
        <v>0.28814059068447823</v>
      </c>
      <c r="G1557" s="5">
        <f t="shared" si="56"/>
        <v>3.5762811813689566</v>
      </c>
      <c r="H1557" s="5">
        <f t="shared" si="57"/>
        <v>0.16231945156442981</v>
      </c>
      <c r="I1557" s="5">
        <f t="shared" si="58"/>
        <v>1.9136926417108301E-2</v>
      </c>
      <c r="J1557" s="5">
        <f t="shared" si="59"/>
        <v>1.1108985785131371E-2</v>
      </c>
      <c r="K1557">
        <f t="shared" si="61"/>
        <v>0.18000000000000002</v>
      </c>
      <c r="L1557">
        <f>Inddata!$C$34</f>
        <v>0</v>
      </c>
      <c r="M1557">
        <f>Inddata!$C$34+Inddata!$C$32</f>
        <v>4</v>
      </c>
      <c r="N1557" s="2">
        <f t="shared" si="50"/>
        <v>9.5684632085541507E-3</v>
      </c>
      <c r="O1557" s="2">
        <f t="shared" si="51"/>
        <v>5.5544928925656857E-3</v>
      </c>
      <c r="P1557" s="5">
        <f t="shared" si="49"/>
        <v>1.9149685279789004E-2</v>
      </c>
      <c r="Q1557" s="5">
        <f t="shared" si="52"/>
        <v>9.574842639894502E-3</v>
      </c>
      <c r="R1557" s="2">
        <f t="shared" si="53"/>
        <v>2.2163987592348387E-3</v>
      </c>
      <c r="S1557" s="2">
        <f t="shared" si="54"/>
        <v>1.1081993796174193E-3</v>
      </c>
    </row>
    <row r="1558" spans="3:19" x14ac:dyDescent="0.25">
      <c r="C1558">
        <f t="shared" si="60"/>
        <v>0.19000000000000003</v>
      </c>
      <c r="D1558" s="5">
        <f>$C$2+2*Inddata!$C$35*'Beregninger scenarie 1'!C1558</f>
        <v>3.4750000000000001</v>
      </c>
      <c r="E1558" s="5">
        <f t="shared" si="55"/>
        <v>0.61512500000000003</v>
      </c>
      <c r="F1558" s="5">
        <f>SQRT(C1558^2+(Inddata!$C$35*C1558)^2)</f>
        <v>0.30414840127806037</v>
      </c>
      <c r="G1558" s="5">
        <f t="shared" si="56"/>
        <v>3.6082968025561208</v>
      </c>
      <c r="H1558" s="5">
        <f t="shared" si="57"/>
        <v>0.17047516699963397</v>
      </c>
      <c r="I1558" s="5">
        <f t="shared" si="58"/>
        <v>1.977269613644931E-2</v>
      </c>
      <c r="J1558" s="5">
        <f t="shared" si="59"/>
        <v>1.2162679710933383E-2</v>
      </c>
      <c r="K1558">
        <f t="shared" si="61"/>
        <v>0.19000000000000003</v>
      </c>
      <c r="L1558">
        <f>Inddata!$C$34</f>
        <v>0</v>
      </c>
      <c r="M1558">
        <f>Inddata!$C$34+Inddata!$C$32</f>
        <v>4</v>
      </c>
      <c r="N1558" s="2">
        <f t="shared" si="50"/>
        <v>9.8863480682246548E-3</v>
      </c>
      <c r="O1558" s="2">
        <f t="shared" si="51"/>
        <v>6.0813398554666913E-3</v>
      </c>
      <c r="P1558" s="5">
        <f t="shared" si="49"/>
        <v>2.0966044347179358E-2</v>
      </c>
      <c r="Q1558" s="5">
        <f t="shared" si="52"/>
        <v>1.0483022173589679E-2</v>
      </c>
      <c r="R1558" s="2">
        <f t="shared" si="53"/>
        <v>2.4266255031457585E-3</v>
      </c>
      <c r="S1558" s="2">
        <f t="shared" si="54"/>
        <v>1.2133127515728793E-3</v>
      </c>
    </row>
    <row r="1559" spans="3:19" x14ac:dyDescent="0.25">
      <c r="C1559">
        <f t="shared" si="60"/>
        <v>0.20000000000000004</v>
      </c>
      <c r="D1559" s="5">
        <f>$C$2+2*Inddata!$C$35*'Beregninger scenarie 1'!C1559</f>
        <v>3.5</v>
      </c>
      <c r="E1559" s="5">
        <f t="shared" si="55"/>
        <v>0.65000000000000013</v>
      </c>
      <c r="F1559" s="5">
        <f>SQRT(C1559^2+(Inddata!$C$35*C1559)^2)</f>
        <v>0.3201562118716425</v>
      </c>
      <c r="G1559" s="5">
        <f t="shared" si="56"/>
        <v>3.6403124237432851</v>
      </c>
      <c r="H1559" s="5">
        <f t="shared" si="57"/>
        <v>0.17855610297635216</v>
      </c>
      <c r="I1559" s="5">
        <f t="shared" si="58"/>
        <v>2.0392709927566526E-2</v>
      </c>
      <c r="J1559" s="5">
        <f t="shared" si="59"/>
        <v>1.3255261452918244E-2</v>
      </c>
      <c r="K1559">
        <f t="shared" si="61"/>
        <v>0.20000000000000004</v>
      </c>
      <c r="L1559">
        <f>Inddata!$C$34</f>
        <v>0</v>
      </c>
      <c r="M1559">
        <f>Inddata!$C$34+Inddata!$C$32</f>
        <v>4</v>
      </c>
      <c r="N1559" s="2">
        <f t="shared" si="50"/>
        <v>1.0196354963783263E-2</v>
      </c>
      <c r="O1559" s="2">
        <f t="shared" si="51"/>
        <v>6.6276307264591218E-3</v>
      </c>
      <c r="P1559" s="5">
        <f t="shared" si="49"/>
        <v>2.2849438286656462E-2</v>
      </c>
      <c r="Q1559" s="5">
        <f t="shared" si="52"/>
        <v>1.1424719143328231E-2</v>
      </c>
      <c r="R1559" s="2">
        <f t="shared" si="53"/>
        <v>2.6446109128074606E-3</v>
      </c>
      <c r="S1559" s="2">
        <f t="shared" si="54"/>
        <v>1.3223054564037303E-3</v>
      </c>
    </row>
    <row r="1560" spans="3:19" x14ac:dyDescent="0.25">
      <c r="C1560">
        <f t="shared" si="60"/>
        <v>0.21000000000000005</v>
      </c>
      <c r="D1560" s="5">
        <f>$C$2+2*Inddata!$C$35*'Beregninger scenarie 1'!C1560</f>
        <v>3.5250000000000004</v>
      </c>
      <c r="E1560" s="5">
        <f t="shared" si="55"/>
        <v>0.68512500000000021</v>
      </c>
      <c r="F1560" s="5">
        <f>SQRT(C1560^2+(Inddata!$C$35*C1560)^2)</f>
        <v>0.33616402246522464</v>
      </c>
      <c r="G1560" s="5">
        <f t="shared" si="56"/>
        <v>3.6723280449304494</v>
      </c>
      <c r="H1560" s="5">
        <f t="shared" si="57"/>
        <v>0.18656421529274786</v>
      </c>
      <c r="I1560" s="5">
        <f t="shared" si="58"/>
        <v>2.0997973005210731E-2</v>
      </c>
      <c r="J1560" s="5">
        <f t="shared" si="59"/>
        <v>1.4386236255195006E-2</v>
      </c>
      <c r="K1560">
        <f t="shared" si="61"/>
        <v>0.21000000000000005</v>
      </c>
      <c r="L1560">
        <f>Inddata!$C$34</f>
        <v>0</v>
      </c>
      <c r="M1560">
        <f>Inddata!$C$34+Inddata!$C$32</f>
        <v>4</v>
      </c>
      <c r="N1560" s="2">
        <f t="shared" si="50"/>
        <v>1.0498986502605365E-2</v>
      </c>
      <c r="O1560" s="2">
        <f t="shared" si="51"/>
        <v>7.193118127597503E-3</v>
      </c>
      <c r="P1560" s="5">
        <f t="shared" si="49"/>
        <v>2.4799014237321473E-2</v>
      </c>
      <c r="Q1560" s="5">
        <f t="shared" si="52"/>
        <v>1.2399507118660736E-2</v>
      </c>
      <c r="R1560" s="2">
        <f t="shared" si="53"/>
        <v>2.870256277467763E-3</v>
      </c>
      <c r="S1560" s="2">
        <f t="shared" si="54"/>
        <v>1.4351281387338815E-3</v>
      </c>
    </row>
    <row r="1561" spans="3:19" x14ac:dyDescent="0.25">
      <c r="C1561">
        <f t="shared" si="60"/>
        <v>0.22000000000000006</v>
      </c>
      <c r="D1561" s="5">
        <f>$C$2+2*Inddata!$C$35*'Beregninger scenarie 1'!C1561</f>
        <v>3.5500000000000003</v>
      </c>
      <c r="E1561" s="5">
        <f t="shared" si="55"/>
        <v>0.72050000000000025</v>
      </c>
      <c r="F1561" s="5">
        <f>SQRT(C1561^2+(Inddata!$C$35*C1561)^2)</f>
        <v>0.35217183305880678</v>
      </c>
      <c r="G1561" s="5">
        <f t="shared" si="56"/>
        <v>3.7043436661176137</v>
      </c>
      <c r="H1561" s="5">
        <f t="shared" si="57"/>
        <v>0.19450139213328707</v>
      </c>
      <c r="I1561" s="5">
        <f t="shared" si="58"/>
        <v>2.1589385704896782E-2</v>
      </c>
      <c r="J1561" s="5">
        <f t="shared" si="59"/>
        <v>1.5555152400378138E-2</v>
      </c>
      <c r="K1561">
        <f t="shared" si="61"/>
        <v>0.22000000000000006</v>
      </c>
      <c r="L1561">
        <f>Inddata!$C$34</f>
        <v>0</v>
      </c>
      <c r="M1561">
        <f>Inddata!$C$34+Inddata!$C$32</f>
        <v>4</v>
      </c>
      <c r="N1561" s="2">
        <f t="shared" si="50"/>
        <v>1.0794692852448391E-2</v>
      </c>
      <c r="O1561" s="2">
        <f t="shared" si="51"/>
        <v>7.7775762001890689E-3</v>
      </c>
      <c r="P1561" s="5">
        <f t="shared" si="49"/>
        <v>2.6813993528111552E-2</v>
      </c>
      <c r="Q1561" s="5">
        <f t="shared" si="52"/>
        <v>1.3406996764055776E-2</v>
      </c>
      <c r="R1561" s="2">
        <f t="shared" si="53"/>
        <v>3.1034714731610594E-3</v>
      </c>
      <c r="S1561" s="2">
        <f t="shared" si="54"/>
        <v>1.5517357365805297E-3</v>
      </c>
    </row>
    <row r="1562" spans="3:19" x14ac:dyDescent="0.25">
      <c r="C1562">
        <f t="shared" si="60"/>
        <v>0.23000000000000007</v>
      </c>
      <c r="D1562" s="5">
        <f>$C$2+2*Inddata!$C$35*'Beregninger scenarie 1'!C1562</f>
        <v>3.5750000000000002</v>
      </c>
      <c r="E1562" s="5">
        <f t="shared" si="55"/>
        <v>0.75612500000000027</v>
      </c>
      <c r="F1562" s="5">
        <f>SQRT(C1562^2+(Inddata!$C$35*C1562)^2)</f>
        <v>0.36817964365238892</v>
      </c>
      <c r="G1562" s="5">
        <f t="shared" si="56"/>
        <v>3.736359287304778</v>
      </c>
      <c r="H1562" s="5">
        <f t="shared" si="57"/>
        <v>0.20236945696553474</v>
      </c>
      <c r="I1562" s="5">
        <f t="shared" si="58"/>
        <v>2.2167758767303539E-2</v>
      </c>
      <c r="J1562" s="5">
        <f t="shared" si="59"/>
        <v>1.6761596597927395E-2</v>
      </c>
      <c r="K1562">
        <f t="shared" si="61"/>
        <v>0.23000000000000007</v>
      </c>
      <c r="L1562">
        <f>Inddata!$C$34</f>
        <v>0</v>
      </c>
      <c r="M1562">
        <f>Inddata!$C$34+Inddata!$C$32</f>
        <v>4</v>
      </c>
      <c r="N1562" s="2">
        <f t="shared" si="50"/>
        <v>1.108387938365177E-2</v>
      </c>
      <c r="O1562" s="2">
        <f t="shared" si="51"/>
        <v>8.3807982989636976E-3</v>
      </c>
      <c r="P1562" s="5">
        <f t="shared" si="49"/>
        <v>2.8893663728213687E-2</v>
      </c>
      <c r="Q1562" s="5">
        <f t="shared" si="52"/>
        <v>1.4446831864106844E-2</v>
      </c>
      <c r="R1562" s="2">
        <f t="shared" si="53"/>
        <v>3.3441740426173243E-3</v>
      </c>
      <c r="S1562" s="2">
        <f t="shared" si="54"/>
        <v>1.6720870213086621E-3</v>
      </c>
    </row>
    <row r="1563" spans="3:19" x14ac:dyDescent="0.25">
      <c r="C1563">
        <f t="shared" si="60"/>
        <v>0.24000000000000007</v>
      </c>
      <c r="D1563" s="5">
        <f>$C$2+2*Inddata!$C$35*'Beregninger scenarie 1'!C1563</f>
        <v>3.6</v>
      </c>
      <c r="E1563" s="5">
        <f t="shared" si="55"/>
        <v>0.79200000000000015</v>
      </c>
      <c r="F1563" s="5">
        <f>SQRT(C1563^2+(Inddata!$C$35*C1563)^2)</f>
        <v>0.38418745424597106</v>
      </c>
      <c r="G1563" s="5">
        <f t="shared" si="56"/>
        <v>3.7683749084919422</v>
      </c>
      <c r="H1563" s="5">
        <f t="shared" si="57"/>
        <v>0.21017017128928631</v>
      </c>
      <c r="I1563" s="5">
        <f t="shared" si="58"/>
        <v>2.2733825807561923E-2</v>
      </c>
      <c r="J1563" s="5">
        <f t="shared" si="59"/>
        <v>1.8005190039589045E-2</v>
      </c>
      <c r="K1563">
        <f t="shared" si="61"/>
        <v>0.24000000000000007</v>
      </c>
      <c r="L1563">
        <f>Inddata!$C$34</f>
        <v>0</v>
      </c>
      <c r="M1563">
        <f>Inddata!$C$34+Inddata!$C$32</f>
        <v>4</v>
      </c>
      <c r="N1563" s="2">
        <f t="shared" si="50"/>
        <v>1.1366912903780961E-2</v>
      </c>
      <c r="O1563" s="2">
        <f t="shared" si="51"/>
        <v>9.0025950197945223E-3</v>
      </c>
      <c r="P1563" s="5">
        <f t="shared" si="49"/>
        <v>3.1037371847428698E-2</v>
      </c>
      <c r="Q1563" s="5">
        <f t="shared" si="52"/>
        <v>1.5518685923714349E-2</v>
      </c>
      <c r="R1563" s="2">
        <f t="shared" si="53"/>
        <v>3.5922884082672099E-3</v>
      </c>
      <c r="S1563" s="2">
        <f t="shared" si="54"/>
        <v>1.7961442041336049E-3</v>
      </c>
    </row>
    <row r="1564" spans="3:19" x14ac:dyDescent="0.25">
      <c r="C1564">
        <f t="shared" si="60"/>
        <v>0.25000000000000006</v>
      </c>
      <c r="D1564" s="5">
        <f>$C$2+2*Inddata!$C$35*'Beregninger scenarie 1'!C1564</f>
        <v>3.625</v>
      </c>
      <c r="E1564" s="5">
        <f t="shared" si="55"/>
        <v>0.82812500000000022</v>
      </c>
      <c r="F1564" s="5">
        <f>SQRT(C1564^2+(Inddata!$C$35*C1564)^2)</f>
        <v>0.40019526483955309</v>
      </c>
      <c r="G1564" s="5">
        <f t="shared" si="56"/>
        <v>3.8003905296791061</v>
      </c>
      <c r="H1564" s="5">
        <f t="shared" si="57"/>
        <v>0.21790523724674282</v>
      </c>
      <c r="I1564" s="5">
        <f t="shared" si="58"/>
        <v>2.3288253585980863E-2</v>
      </c>
      <c r="J1564" s="5">
        <f t="shared" si="59"/>
        <v>1.9285585000890407E-2</v>
      </c>
      <c r="K1564">
        <f t="shared" si="61"/>
        <v>0.25000000000000006</v>
      </c>
      <c r="L1564">
        <f>Inddata!$C$34</f>
        <v>0</v>
      </c>
      <c r="M1564">
        <f>Inddata!$C$34+Inddata!$C$32</f>
        <v>4</v>
      </c>
      <c r="N1564" s="2">
        <f t="shared" si="50"/>
        <v>1.1644126792990431E-2</v>
      </c>
      <c r="O1564" s="2">
        <f t="shared" si="51"/>
        <v>9.6427925004452034E-3</v>
      </c>
      <c r="P1564" s="5">
        <f t="shared" si="49"/>
        <v>3.3244518477822803E-2</v>
      </c>
      <c r="Q1564" s="5">
        <f t="shared" si="52"/>
        <v>1.6622259238911401E-2</v>
      </c>
      <c r="R1564" s="2">
        <f t="shared" si="53"/>
        <v>3.8477451941924534E-3</v>
      </c>
      <c r="S1564" s="2">
        <f t="shared" si="54"/>
        <v>1.9238725970962267E-3</v>
      </c>
    </row>
    <row r="1565" spans="3:19" x14ac:dyDescent="0.25">
      <c r="C1565">
        <f t="shared" si="60"/>
        <v>0.26000000000000006</v>
      </c>
      <c r="D1565" s="5">
        <f>$C$2+2*Inddata!$C$35*'Beregninger scenarie 1'!C1565</f>
        <v>3.6500000000000004</v>
      </c>
      <c r="E1565" s="5">
        <f t="shared" si="55"/>
        <v>0.86450000000000027</v>
      </c>
      <c r="F1565" s="5">
        <f>SQRT(C1565^2+(Inddata!$C$35*C1565)^2)</f>
        <v>0.41620307543313523</v>
      </c>
      <c r="G1565" s="5">
        <f t="shared" si="56"/>
        <v>3.8324061508662703</v>
      </c>
      <c r="H1565" s="5">
        <f t="shared" si="57"/>
        <v>0.22557630010185381</v>
      </c>
      <c r="I1565" s="5">
        <f t="shared" si="58"/>
        <v>2.3831650542194646E-2</v>
      </c>
      <c r="J1565" s="5">
        <f t="shared" si="59"/>
        <v>2.0602461893727279E-2</v>
      </c>
      <c r="K1565">
        <f t="shared" si="61"/>
        <v>0.26000000000000006</v>
      </c>
      <c r="L1565">
        <f>Inddata!$C$34</f>
        <v>0</v>
      </c>
      <c r="M1565">
        <f>Inddata!$C$34+Inddata!$C$32</f>
        <v>4</v>
      </c>
      <c r="N1565" s="2">
        <f t="shared" si="50"/>
        <v>1.1915825271097323E-2</v>
      </c>
      <c r="O1565" s="2">
        <f t="shared" si="51"/>
        <v>1.0301230946863639E-2</v>
      </c>
      <c r="P1565" s="5">
        <f t="shared" si="49"/>
        <v>3.5514552712973671E-2</v>
      </c>
      <c r="Q1565" s="5">
        <f t="shared" si="52"/>
        <v>1.7757276356486836E-2</v>
      </c>
      <c r="R1565" s="2">
        <f t="shared" si="53"/>
        <v>4.1104806380756554E-3</v>
      </c>
      <c r="S1565" s="2">
        <f t="shared" si="54"/>
        <v>2.0552403190378277E-3</v>
      </c>
    </row>
    <row r="1566" spans="3:19" x14ac:dyDescent="0.25">
      <c r="C1566">
        <f t="shared" si="60"/>
        <v>0.27000000000000007</v>
      </c>
      <c r="D1566" s="5">
        <f>$C$2+2*Inddata!$C$35*'Beregninger scenarie 1'!C1566</f>
        <v>3.6750000000000003</v>
      </c>
      <c r="E1566" s="5">
        <f t="shared" si="55"/>
        <v>0.90112500000000029</v>
      </c>
      <c r="F1566" s="5">
        <f>SQRT(C1566^2+(Inddata!$C$35*C1566)^2)</f>
        <v>0.43221088602671737</v>
      </c>
      <c r="G1566" s="5">
        <f t="shared" si="56"/>
        <v>3.8644217720534346</v>
      </c>
      <c r="H1566" s="5">
        <f t="shared" si="57"/>
        <v>0.2331849505964175</v>
      </c>
      <c r="I1566" s="5">
        <f t="shared" si="58"/>
        <v>2.4364573943388326E-2</v>
      </c>
      <c r="J1566" s="5">
        <f t="shared" si="59"/>
        <v>2.1955526694735814E-2</v>
      </c>
      <c r="K1566">
        <f t="shared" si="61"/>
        <v>0.27000000000000007</v>
      </c>
      <c r="L1566">
        <f>Inddata!$C$34</f>
        <v>0</v>
      </c>
      <c r="M1566">
        <f>Inddata!$C$34+Inddata!$C$32</f>
        <v>4</v>
      </c>
      <c r="N1566" s="2">
        <f t="shared" si="50"/>
        <v>1.2182286971694163E-2</v>
      </c>
      <c r="O1566" s="2">
        <f t="shared" si="51"/>
        <v>1.0977763347367907E-2</v>
      </c>
      <c r="P1566" s="5">
        <f t="shared" si="49"/>
        <v>3.784696771499424E-2</v>
      </c>
      <c r="Q1566" s="5">
        <f t="shared" si="52"/>
        <v>1.892348385749712E-2</v>
      </c>
      <c r="R1566" s="2">
        <f t="shared" si="53"/>
        <v>4.3804360781243331E-3</v>
      </c>
      <c r="S1566" s="2">
        <f t="shared" si="54"/>
        <v>2.1902180390621665E-3</v>
      </c>
    </row>
    <row r="1567" spans="3:19" x14ac:dyDescent="0.25">
      <c r="C1567">
        <f t="shared" si="60"/>
        <v>0.28000000000000008</v>
      </c>
      <c r="D1567" s="5">
        <f>$C$2+2*Inddata!$C$35*'Beregninger scenarie 1'!C1567</f>
        <v>3.7</v>
      </c>
      <c r="E1567" s="5">
        <f t="shared" si="55"/>
        <v>0.93800000000000028</v>
      </c>
      <c r="F1567" s="5">
        <f>SQRT(C1567^2+(Inddata!$C$35*C1567)^2)</f>
        <v>0.44821869662029951</v>
      </c>
      <c r="G1567" s="5">
        <f t="shared" si="56"/>
        <v>3.8964373932405989</v>
      </c>
      <c r="H1567" s="5">
        <f t="shared" si="57"/>
        <v>0.24073272719002475</v>
      </c>
      <c r="I1567" s="5">
        <f t="shared" si="58"/>
        <v>2.4887535915914468E-2</v>
      </c>
      <c r="J1567" s="5">
        <f t="shared" si="59"/>
        <v>2.3344508689127779E-2</v>
      </c>
      <c r="K1567">
        <f t="shared" si="61"/>
        <v>0.28000000000000008</v>
      </c>
      <c r="L1567">
        <f>Inddata!$C$34</f>
        <v>0</v>
      </c>
      <c r="M1567">
        <f>Inddata!$C$34+Inddata!$C$32</f>
        <v>4</v>
      </c>
      <c r="N1567" s="2">
        <f t="shared" si="50"/>
        <v>1.2443767957957234E-2</v>
      </c>
      <c r="O1567" s="2">
        <f t="shared" si="51"/>
        <v>1.167225434456389E-2</v>
      </c>
      <c r="P1567" s="5">
        <f t="shared" si="49"/>
        <v>4.0241296825352831E-2</v>
      </c>
      <c r="Q1567" s="5">
        <f t="shared" si="52"/>
        <v>2.0120648412676415E-2</v>
      </c>
      <c r="R1567" s="2">
        <f t="shared" si="53"/>
        <v>4.6575575029343553E-3</v>
      </c>
      <c r="S1567" s="2">
        <f t="shared" si="54"/>
        <v>2.3287787514671776E-3</v>
      </c>
    </row>
    <row r="1568" spans="3:19" x14ac:dyDescent="0.25">
      <c r="C1568">
        <f t="shared" si="60"/>
        <v>0.29000000000000009</v>
      </c>
      <c r="D1568" s="5">
        <f>$C$2+2*Inddata!$C$35*'Beregninger scenarie 1'!C1568</f>
        <v>3.7250000000000001</v>
      </c>
      <c r="E1568" s="5">
        <f t="shared" si="55"/>
        <v>0.97512500000000024</v>
      </c>
      <c r="F1568" s="5">
        <f>SQRT(C1568^2+(Inddata!$C$35*C1568)^2)</f>
        <v>0.46422650721388165</v>
      </c>
      <c r="G1568" s="5">
        <f t="shared" si="56"/>
        <v>3.9284530144277632</v>
      </c>
      <c r="H1568" s="5">
        <f t="shared" si="57"/>
        <v>0.24822111819047465</v>
      </c>
      <c r="I1568" s="5">
        <f t="shared" si="58"/>
        <v>2.5401008569393625E-2</v>
      </c>
      <c r="J1568" s="5">
        <f t="shared" si="59"/>
        <v>2.4769158481229965E-2</v>
      </c>
      <c r="K1568">
        <f t="shared" si="61"/>
        <v>0.29000000000000009</v>
      </c>
      <c r="L1568">
        <f>Inddata!$C$34</f>
        <v>0</v>
      </c>
      <c r="M1568">
        <f>Inddata!$C$34+Inddata!$C$32</f>
        <v>4</v>
      </c>
      <c r="N1568" s="2">
        <f t="shared" si="50"/>
        <v>1.2700504284696813E-2</v>
      </c>
      <c r="O1568" s="2">
        <f t="shared" si="51"/>
        <v>1.2384579240614983E-2</v>
      </c>
      <c r="P1568" s="5">
        <f t="shared" si="49"/>
        <v>4.2697110135438109E-2</v>
      </c>
      <c r="Q1568" s="5">
        <f t="shared" si="52"/>
        <v>2.1348555067719054E-2</v>
      </c>
      <c r="R1568" s="2">
        <f t="shared" si="53"/>
        <v>4.9417951545645952E-3</v>
      </c>
      <c r="S1568" s="2">
        <f t="shared" si="54"/>
        <v>2.4708975772822976E-3</v>
      </c>
    </row>
    <row r="1569" spans="3:19" x14ac:dyDescent="0.25">
      <c r="C1569">
        <f t="shared" si="60"/>
        <v>0.3000000000000001</v>
      </c>
      <c r="D1569" s="5">
        <f>$C$2+2*Inddata!$C$35*'Beregninger scenarie 1'!C1569</f>
        <v>3.75</v>
      </c>
      <c r="E1569" s="5">
        <f t="shared" si="55"/>
        <v>1.0125000000000004</v>
      </c>
      <c r="F1569" s="5">
        <f>SQRT(C1569^2+(Inddata!$C$35*C1569)^2)</f>
        <v>0.48023431780746378</v>
      </c>
      <c r="G1569" s="5">
        <f t="shared" si="56"/>
        <v>3.9604686356149275</v>
      </c>
      <c r="H1569" s="5">
        <f t="shared" si="57"/>
        <v>0.25565156378085879</v>
      </c>
      <c r="I1569" s="5">
        <f t="shared" si="58"/>
        <v>2.5905428377264384E-2</v>
      </c>
      <c r="J1569" s="5">
        <f t="shared" si="59"/>
        <v>2.62292462319802E-2</v>
      </c>
      <c r="K1569">
        <f t="shared" si="61"/>
        <v>0.3000000000000001</v>
      </c>
      <c r="L1569">
        <f>Inddata!$C$34</f>
        <v>0</v>
      </c>
      <c r="M1569">
        <f>Inddata!$C$34+Inddata!$C$32</f>
        <v>4</v>
      </c>
      <c r="N1569" s="2">
        <f t="shared" si="50"/>
        <v>1.2952714188632192E-2</v>
      </c>
      <c r="O1569" s="2">
        <f t="shared" si="51"/>
        <v>1.31146231159901E-2</v>
      </c>
      <c r="P1569" s="5">
        <f t="shared" si="49"/>
        <v>4.5214011448352277E-2</v>
      </c>
      <c r="Q1569" s="5">
        <f t="shared" si="52"/>
        <v>2.2607005724176139E-2</v>
      </c>
      <c r="R1569" s="2">
        <f t="shared" si="53"/>
        <v>5.233103176892624E-3</v>
      </c>
      <c r="S1569" s="2">
        <f t="shared" si="54"/>
        <v>2.616551588446312E-3</v>
      </c>
    </row>
    <row r="1570" spans="3:19" x14ac:dyDescent="0.25">
      <c r="C1570">
        <f t="shared" si="60"/>
        <v>0.31000000000000011</v>
      </c>
      <c r="D1570" s="5">
        <f>$C$2+2*Inddata!$C$35*'Beregninger scenarie 1'!C1570</f>
        <v>3.7750000000000004</v>
      </c>
      <c r="E1570" s="5">
        <f t="shared" si="55"/>
        <v>1.0501250000000004</v>
      </c>
      <c r="F1570" s="5">
        <f>SQRT(C1570^2+(Inddata!$C$35*C1570)^2)</f>
        <v>0.49624212840104592</v>
      </c>
      <c r="G1570" s="5">
        <f t="shared" si="56"/>
        <v>3.9924842568020917</v>
      </c>
      <c r="H1570" s="5">
        <f t="shared" si="57"/>
        <v>0.26302545794911453</v>
      </c>
      <c r="I1570" s="5">
        <f t="shared" si="58"/>
        <v>2.6401199943554738E-2</v>
      </c>
      <c r="J1570" s="5">
        <f t="shared" si="59"/>
        <v>2.7724560090725429E-2</v>
      </c>
      <c r="K1570">
        <f t="shared" si="61"/>
        <v>0.31000000000000011</v>
      </c>
      <c r="L1570">
        <f>Inddata!$C$34</f>
        <v>0</v>
      </c>
      <c r="M1570">
        <f>Inddata!$C$34+Inddata!$C$32</f>
        <v>4</v>
      </c>
      <c r="N1570" s="2">
        <f t="shared" si="50"/>
        <v>1.3200599971777369E-2</v>
      </c>
      <c r="O1570" s="2">
        <f t="shared" si="51"/>
        <v>1.3862280045362715E-2</v>
      </c>
      <c r="P1570" s="5">
        <f t="shared" si="49"/>
        <v>4.7791635575642435E-2</v>
      </c>
      <c r="Q1570" s="5">
        <f t="shared" si="52"/>
        <v>2.3895817787821218E-2</v>
      </c>
      <c r="R1570" s="2">
        <f t="shared" si="53"/>
        <v>5.5314393027363924E-3</v>
      </c>
      <c r="S1570" s="2">
        <f t="shared" si="54"/>
        <v>2.7657196513681962E-3</v>
      </c>
    </row>
    <row r="1571" spans="3:19" x14ac:dyDescent="0.25">
      <c r="C1571">
        <f t="shared" si="60"/>
        <v>0.32000000000000012</v>
      </c>
      <c r="D1571" s="5">
        <f>$C$2+2*Inddata!$C$35*'Beregninger scenarie 1'!C1571</f>
        <v>3.8000000000000003</v>
      </c>
      <c r="E1571" s="5">
        <f t="shared" si="55"/>
        <v>1.0880000000000005</v>
      </c>
      <c r="F1571" s="5">
        <f>SQRT(C1571^2+(Inddata!$C$35*C1571)^2)</f>
        <v>0.51224993899462812</v>
      </c>
      <c r="G1571" s="5">
        <f t="shared" si="56"/>
        <v>4.024499877989256</v>
      </c>
      <c r="H1571" s="5">
        <f t="shared" si="57"/>
        <v>0.27034415032547932</v>
      </c>
      <c r="I1571" s="5">
        <f t="shared" si="58"/>
        <v>2.6888699259466967E-2</v>
      </c>
      <c r="J1571" s="5">
        <f t="shared" si="59"/>
        <v>2.9254904794300075E-2</v>
      </c>
      <c r="K1571">
        <f t="shared" si="61"/>
        <v>0.32000000000000012</v>
      </c>
      <c r="L1571">
        <f>Inddata!$C$34</f>
        <v>0</v>
      </c>
      <c r="M1571">
        <f>Inddata!$C$34+Inddata!$C$32</f>
        <v>4</v>
      </c>
      <c r="N1571" s="2">
        <f t="shared" si="50"/>
        <v>1.3444349629733484E-2</v>
      </c>
      <c r="O1571" s="2">
        <f t="shared" si="51"/>
        <v>1.4627452397150038E-2</v>
      </c>
      <c r="P1571" s="5">
        <f t="shared" si="49"/>
        <v>5.042964592238984E-2</v>
      </c>
      <c r="Q1571" s="5">
        <f t="shared" si="52"/>
        <v>2.521482296119492E-2</v>
      </c>
      <c r="R1571" s="2">
        <f t="shared" si="53"/>
        <v>5.8367645743506759E-3</v>
      </c>
      <c r="S1571" s="2">
        <f t="shared" si="54"/>
        <v>2.9183822871753379E-3</v>
      </c>
    </row>
    <row r="1572" spans="3:19" x14ac:dyDescent="0.25">
      <c r="C1572">
        <f t="shared" si="60"/>
        <v>0.33000000000000013</v>
      </c>
      <c r="D1572" s="5">
        <f>$C$2+2*Inddata!$C$35*'Beregninger scenarie 1'!C1572</f>
        <v>3.8250000000000002</v>
      </c>
      <c r="E1572" s="5">
        <f t="shared" si="55"/>
        <v>1.1261250000000005</v>
      </c>
      <c r="F1572" s="5">
        <f>SQRT(C1572^2+(Inddata!$C$35*C1572)^2)</f>
        <v>0.52825774958821026</v>
      </c>
      <c r="G1572" s="5">
        <f t="shared" si="56"/>
        <v>4.0565154991764203</v>
      </c>
      <c r="H1572" s="5">
        <f t="shared" si="57"/>
        <v>0.2776089479329325</v>
      </c>
      <c r="I1572" s="5">
        <f t="shared" si="58"/>
        <v>2.7368276533131185E-2</v>
      </c>
      <c r="J1572" s="5">
        <f t="shared" si="59"/>
        <v>3.082010041087237E-2</v>
      </c>
      <c r="K1572">
        <f t="shared" si="61"/>
        <v>0.33000000000000013</v>
      </c>
      <c r="L1572">
        <f>Inddata!$C$34</f>
        <v>0</v>
      </c>
      <c r="M1572">
        <f>Inddata!$C$34+Inddata!$C$32</f>
        <v>4</v>
      </c>
      <c r="N1572" s="2">
        <f t="shared" si="50"/>
        <v>1.3684138266565593E-2</v>
      </c>
      <c r="O1572" s="2">
        <f t="shared" si="51"/>
        <v>1.5410050205436185E-2</v>
      </c>
      <c r="P1572" s="5">
        <f t="shared" si="49"/>
        <v>5.3127732321850502E-2</v>
      </c>
      <c r="Q1572" s="5">
        <f t="shared" si="52"/>
        <v>2.6563866160925251E-2</v>
      </c>
      <c r="R1572" s="2">
        <f t="shared" si="53"/>
        <v>6.1490430928067708E-3</v>
      </c>
      <c r="S1572" s="2">
        <f t="shared" si="54"/>
        <v>3.0745215464033854E-3</v>
      </c>
    </row>
    <row r="1573" spans="3:19" x14ac:dyDescent="0.25">
      <c r="C1573">
        <f t="shared" si="60"/>
        <v>0.34000000000000014</v>
      </c>
      <c r="D1573" s="5">
        <f>$C$2+2*Inddata!$C$35*'Beregninger scenarie 1'!C1573</f>
        <v>3.8500000000000005</v>
      </c>
      <c r="E1573" s="5">
        <f t="shared" si="55"/>
        <v>1.1645000000000005</v>
      </c>
      <c r="F1573" s="5">
        <f>SQRT(C1573^2+(Inddata!$C$35*C1573)^2)</f>
        <v>0.54426556018179229</v>
      </c>
      <c r="G1573" s="5">
        <f t="shared" si="56"/>
        <v>4.0885311203635846</v>
      </c>
      <c r="H1573" s="5">
        <f t="shared" si="57"/>
        <v>0.28482111685539624</v>
      </c>
      <c r="I1573" s="5">
        <f t="shared" si="58"/>
        <v>2.784025866010029E-2</v>
      </c>
      <c r="J1573" s="5">
        <f t="shared" si="59"/>
        <v>3.2419981209686803E-2</v>
      </c>
      <c r="K1573">
        <f t="shared" si="61"/>
        <v>0.34000000000000014</v>
      </c>
      <c r="L1573">
        <f>Inddata!$C$34</f>
        <v>0</v>
      </c>
      <c r="M1573">
        <f>Inddata!$C$34+Inddata!$C$32</f>
        <v>4</v>
      </c>
      <c r="N1573" s="2">
        <f t="shared" si="50"/>
        <v>1.3920129330050145E-2</v>
      </c>
      <c r="O1573" s="2">
        <f t="shared" si="51"/>
        <v>1.6209990604843402E-2</v>
      </c>
      <c r="P1573" s="5">
        <f t="shared" si="49"/>
        <v>5.5885609087115581E-2</v>
      </c>
      <c r="Q1573" s="5">
        <f t="shared" si="52"/>
        <v>2.7942804543557791E-2</v>
      </c>
      <c r="R1573" s="2">
        <f t="shared" si="53"/>
        <v>6.4682417924902284E-3</v>
      </c>
      <c r="S1573" s="2">
        <f t="shared" si="54"/>
        <v>3.2341208962451142E-3</v>
      </c>
    </row>
    <row r="1574" spans="3:19" x14ac:dyDescent="0.25">
      <c r="C1574">
        <f t="shared" si="60"/>
        <v>0.35000000000000014</v>
      </c>
      <c r="D1574" s="5">
        <f>$C$2+2*Inddata!$C$35*'Beregninger scenarie 1'!C1574</f>
        <v>3.8750000000000004</v>
      </c>
      <c r="E1574" s="5">
        <f t="shared" si="55"/>
        <v>1.2031250000000004</v>
      </c>
      <c r="F1574" s="5">
        <f>SQRT(C1574^2+(Inddata!$C$35*C1574)^2)</f>
        <v>0.56027337077537442</v>
      </c>
      <c r="G1574" s="5">
        <f t="shared" si="56"/>
        <v>4.1205467415507488</v>
      </c>
      <c r="H1574" s="5">
        <f t="shared" si="57"/>
        <v>0.29198188382816642</v>
      </c>
      <c r="I1574" s="5">
        <f t="shared" si="58"/>
        <v>2.830495138974572E-2</v>
      </c>
      <c r="J1574" s="5">
        <f t="shared" si="59"/>
        <v>3.4054394640787834E-2</v>
      </c>
      <c r="K1574">
        <f t="shared" si="61"/>
        <v>0.35000000000000014</v>
      </c>
      <c r="L1574">
        <f>Inddata!$C$34</f>
        <v>0</v>
      </c>
      <c r="M1574">
        <f>Inddata!$C$34+Inddata!$C$32</f>
        <v>4</v>
      </c>
      <c r="N1574" s="2">
        <f t="shared" si="50"/>
        <v>1.415247569487286E-2</v>
      </c>
      <c r="O1574" s="2">
        <f t="shared" si="51"/>
        <v>1.7027197320393917E-2</v>
      </c>
      <c r="P1574" s="5">
        <f t="shared" si="49"/>
        <v>5.8703013252357723E-2</v>
      </c>
      <c r="Q1574" s="5">
        <f t="shared" si="52"/>
        <v>2.9351506626178862E-2</v>
      </c>
      <c r="R1574" s="2">
        <f t="shared" si="53"/>
        <v>6.7943302375414027E-3</v>
      </c>
      <c r="S1574" s="2">
        <f t="shared" si="54"/>
        <v>3.3971651187707013E-3</v>
      </c>
    </row>
    <row r="1575" spans="3:19" x14ac:dyDescent="0.25">
      <c r="C1575">
        <f t="shared" si="60"/>
        <v>0.36000000000000015</v>
      </c>
      <c r="D1575" s="5">
        <f>$C$2+2*Inddata!$C$35*'Beregninger scenarie 1'!C1575</f>
        <v>3.9000000000000004</v>
      </c>
      <c r="E1575" s="5">
        <f t="shared" si="55"/>
        <v>1.2420000000000007</v>
      </c>
      <c r="F1575" s="5">
        <f>SQRT(C1575^2+(Inddata!$C$35*C1575)^2)</f>
        <v>0.57628118136895667</v>
      </c>
      <c r="G1575" s="5">
        <f t="shared" si="56"/>
        <v>4.1525623627379131</v>
      </c>
      <c r="H1575" s="5">
        <f t="shared" si="57"/>
        <v>0.29909243775477257</v>
      </c>
      <c r="I1575" s="5">
        <f t="shared" si="58"/>
        <v>2.8762641232875627E-2</v>
      </c>
      <c r="J1575" s="5">
        <f t="shared" si="59"/>
        <v>3.5723200411231545E-2</v>
      </c>
      <c r="K1575">
        <f t="shared" si="61"/>
        <v>0.36000000000000015</v>
      </c>
      <c r="L1575">
        <f>Inddata!$C$34</f>
        <v>0</v>
      </c>
      <c r="M1575">
        <f>Inddata!$C$34+Inddata!$C$32</f>
        <v>4</v>
      </c>
      <c r="N1575" s="2">
        <f t="shared" si="50"/>
        <v>1.4381320616437814E-2</v>
      </c>
      <c r="O1575" s="2">
        <f t="shared" si="51"/>
        <v>1.7861600205615773E-2</v>
      </c>
      <c r="P1575" s="5">
        <f t="shared" si="49"/>
        <v>6.1579702980403397E-2</v>
      </c>
      <c r="Q1575" s="5">
        <f t="shared" si="52"/>
        <v>3.0789851490201699E-2</v>
      </c>
      <c r="R1575" s="2">
        <f t="shared" si="53"/>
        <v>7.1272804375466896E-3</v>
      </c>
      <c r="S1575" s="2">
        <f t="shared" si="54"/>
        <v>3.5636402187733448E-3</v>
      </c>
    </row>
    <row r="1576" spans="3:19" x14ac:dyDescent="0.25">
      <c r="C1576">
        <f t="shared" si="60"/>
        <v>0.37000000000000016</v>
      </c>
      <c r="D1576" s="5">
        <f>$C$2+2*Inddata!$C$35*'Beregninger scenarie 1'!C1576</f>
        <v>3.9250000000000003</v>
      </c>
      <c r="E1576" s="5">
        <f t="shared" si="55"/>
        <v>1.2811250000000007</v>
      </c>
      <c r="F1576" s="5">
        <f>SQRT(C1576^2+(Inddata!$C$35*C1576)^2)</f>
        <v>0.59228899196253881</v>
      </c>
      <c r="G1576" s="5">
        <f t="shared" si="56"/>
        <v>4.1845779839250774</v>
      </c>
      <c r="H1576" s="5">
        <f t="shared" si="57"/>
        <v>0.30615393115420514</v>
      </c>
      <c r="I1576" s="5">
        <f t="shared" si="58"/>
        <v>2.9213597148041497E-2</v>
      </c>
      <c r="J1576" s="5">
        <f t="shared" si="59"/>
        <v>3.7426269646284684E-2</v>
      </c>
      <c r="K1576">
        <f t="shared" si="61"/>
        <v>0.37000000000000016</v>
      </c>
      <c r="L1576">
        <f>Inddata!$C$34</f>
        <v>0</v>
      </c>
      <c r="M1576">
        <f>Inddata!$C$34+Inddata!$C$32</f>
        <v>4</v>
      </c>
      <c r="N1576" s="2">
        <f t="shared" si="50"/>
        <v>1.4606798574020748E-2</v>
      </c>
      <c r="O1576" s="2">
        <f t="shared" si="51"/>
        <v>1.8713134823142342E-2</v>
      </c>
      <c r="P1576" s="5">
        <f t="shared" si="49"/>
        <v>6.451545611680666E-2</v>
      </c>
      <c r="Q1576" s="5">
        <f t="shared" si="52"/>
        <v>3.225772805840333E-2</v>
      </c>
      <c r="R1576" s="2">
        <f t="shared" si="53"/>
        <v>7.4670666801859541E-3</v>
      </c>
      <c r="S1576" s="2">
        <f t="shared" si="54"/>
        <v>3.733533340092977E-3</v>
      </c>
    </row>
    <row r="1577" spans="3:19" x14ac:dyDescent="0.25">
      <c r="C1577">
        <f t="shared" si="60"/>
        <v>0.38000000000000017</v>
      </c>
      <c r="D1577" s="5">
        <f>$C$2+2*Inddata!$C$35*'Beregninger scenarie 1'!C1577</f>
        <v>3.95</v>
      </c>
      <c r="E1577" s="5">
        <f t="shared" si="55"/>
        <v>1.3205000000000007</v>
      </c>
      <c r="F1577" s="5">
        <f>SQRT(C1577^2+(Inddata!$C$35*C1577)^2)</f>
        <v>0.60829680255612084</v>
      </c>
      <c r="G1577" s="5">
        <f t="shared" si="56"/>
        <v>4.2165936051122417</v>
      </c>
      <c r="H1577" s="5">
        <f t="shared" si="57"/>
        <v>0.31316748154221286</v>
      </c>
      <c r="I1577" s="5">
        <f t="shared" si="58"/>
        <v>2.965807203768437E-2</v>
      </c>
      <c r="J1577" s="5">
        <f t="shared" si="59"/>
        <v>3.9163484125762232E-2</v>
      </c>
      <c r="K1577">
        <f t="shared" si="61"/>
        <v>0.38000000000000017</v>
      </c>
      <c r="L1577">
        <f>Inddata!$C$34</f>
        <v>0</v>
      </c>
      <c r="M1577">
        <f>Inddata!$C$34+Inddata!$C$32</f>
        <v>4</v>
      </c>
      <c r="N1577" s="2">
        <f t="shared" si="50"/>
        <v>1.4829036018842185E-2</v>
      </c>
      <c r="O1577" s="2">
        <f t="shared" si="51"/>
        <v>1.9581742062881116E-2</v>
      </c>
      <c r="P1577" s="5">
        <f t="shared" si="49"/>
        <v>6.7510068873446724E-2</v>
      </c>
      <c r="Q1577" s="5">
        <f t="shared" si="52"/>
        <v>3.3755034436723362E-2</v>
      </c>
      <c r="R1577" s="2">
        <f t="shared" si="53"/>
        <v>7.8136653788711471E-3</v>
      </c>
      <c r="S1577" s="2">
        <f t="shared" si="54"/>
        <v>3.9068326894355736E-3</v>
      </c>
    </row>
    <row r="1578" spans="3:19" x14ac:dyDescent="0.25">
      <c r="C1578">
        <f t="shared" si="60"/>
        <v>0.39000000000000018</v>
      </c>
      <c r="D1578" s="5">
        <f>$C$2+2*Inddata!$C$35*'Beregninger scenarie 1'!C1578</f>
        <v>3.9750000000000005</v>
      </c>
      <c r="E1578" s="5">
        <f t="shared" si="55"/>
        <v>1.3601250000000007</v>
      </c>
      <c r="F1578" s="5">
        <f>SQRT(C1578^2+(Inddata!$C$35*C1578)^2)</f>
        <v>0.62430461314970298</v>
      </c>
      <c r="G1578" s="5">
        <f t="shared" si="56"/>
        <v>4.248609226299406</v>
      </c>
      <c r="H1578" s="5">
        <f t="shared" si="57"/>
        <v>0.32013417275014661</v>
      </c>
      <c r="I1578" s="5">
        <f t="shared" si="58"/>
        <v>3.0096304080161965E-2</v>
      </c>
      <c r="J1578" s="5">
        <f t="shared" si="59"/>
        <v>4.0934735587030313E-2</v>
      </c>
      <c r="K1578">
        <f t="shared" si="61"/>
        <v>0.39000000000000018</v>
      </c>
      <c r="L1578">
        <f>Inddata!$C$34</f>
        <v>0</v>
      </c>
      <c r="M1578">
        <f>Inddata!$C$34+Inddata!$C$32</f>
        <v>4</v>
      </c>
      <c r="N1578" s="2">
        <f t="shared" si="50"/>
        <v>1.5048152040080982E-2</v>
      </c>
      <c r="O1578" s="2">
        <f t="shared" si="51"/>
        <v>2.0467367793515157E-2</v>
      </c>
      <c r="P1578" s="5">
        <f t="shared" si="49"/>
        <v>7.056335462704344E-2</v>
      </c>
      <c r="Q1578" s="5">
        <f t="shared" si="52"/>
        <v>3.528167731352172E-2</v>
      </c>
      <c r="R1578" s="2">
        <f t="shared" si="53"/>
        <v>8.167054933685582E-3</v>
      </c>
      <c r="S1578" s="2">
        <f t="shared" si="54"/>
        <v>4.083527466842791E-3</v>
      </c>
    </row>
    <row r="1579" spans="3:19" x14ac:dyDescent="0.25">
      <c r="C1579">
        <f t="shared" si="60"/>
        <v>0.40000000000000019</v>
      </c>
      <c r="D1579" s="5">
        <f>$C$2+2*Inddata!$C$35*'Beregninger scenarie 1'!C1579</f>
        <v>4</v>
      </c>
      <c r="E1579" s="5">
        <f t="shared" si="55"/>
        <v>1.4000000000000006</v>
      </c>
      <c r="F1579" s="5">
        <f>SQRT(C1579^2+(Inddata!$C$35*C1579)^2)</f>
        <v>0.64031242374328512</v>
      </c>
      <c r="G1579" s="5">
        <f t="shared" si="56"/>
        <v>4.2806248474865702</v>
      </c>
      <c r="H1579" s="5">
        <f t="shared" si="57"/>
        <v>0.32705505618462</v>
      </c>
      <c r="I1579" s="5">
        <f t="shared" si="58"/>
        <v>3.0528517919537933E-2</v>
      </c>
      <c r="J1579" s="5">
        <f t="shared" si="59"/>
        <v>4.2739925087353123E-2</v>
      </c>
      <c r="K1579">
        <f t="shared" si="61"/>
        <v>0.40000000000000019</v>
      </c>
      <c r="L1579">
        <f>Inddata!$C$34</f>
        <v>0</v>
      </c>
      <c r="M1579">
        <f>Inddata!$C$34+Inddata!$C$32</f>
        <v>4</v>
      </c>
      <c r="N1579" s="2">
        <f t="shared" si="50"/>
        <v>1.5264258959768967E-2</v>
      </c>
      <c r="O1579" s="2">
        <f t="shared" si="51"/>
        <v>2.1369962543676561E-2</v>
      </c>
      <c r="P1579" s="5">
        <f t="shared" si="49"/>
        <v>7.3675142819970063E-2</v>
      </c>
      <c r="Q1579" s="5">
        <f t="shared" si="52"/>
        <v>3.6837571409985032E-2</v>
      </c>
      <c r="R1579" s="2">
        <f t="shared" si="53"/>
        <v>8.5272156041631998E-3</v>
      </c>
      <c r="S1579" s="2">
        <f t="shared" si="54"/>
        <v>4.2636078020815999E-3</v>
      </c>
    </row>
    <row r="1580" spans="3:19" x14ac:dyDescent="0.25">
      <c r="C1580">
        <f t="shared" si="60"/>
        <v>0.4100000000000002</v>
      </c>
      <c r="D1580" s="5">
        <f>$C$2+2*Inddata!$C$35*'Beregninger scenarie 1'!C1580</f>
        <v>4.0250000000000004</v>
      </c>
      <c r="E1580" s="5">
        <f t="shared" si="55"/>
        <v>1.4401250000000008</v>
      </c>
      <c r="F1580" s="5">
        <f>SQRT(C1580^2+(Inddata!$C$35*C1580)^2)</f>
        <v>0.65632023433686737</v>
      </c>
      <c r="G1580" s="5">
        <f t="shared" si="56"/>
        <v>4.3126404686737345</v>
      </c>
      <c r="H1580" s="5">
        <f t="shared" si="57"/>
        <v>0.33393115203106233</v>
      </c>
      <c r="I1580" s="5">
        <f t="shared" si="58"/>
        <v>3.0954925731608528E-2</v>
      </c>
      <c r="J1580" s="5">
        <f t="shared" si="59"/>
        <v>4.4578962419232752E-2</v>
      </c>
      <c r="K1580">
        <f t="shared" si="61"/>
        <v>0.4100000000000002</v>
      </c>
      <c r="L1580">
        <f>Inddata!$C$34</f>
        <v>0</v>
      </c>
      <c r="M1580">
        <f>Inddata!$C$34+Inddata!$C$32</f>
        <v>4</v>
      </c>
      <c r="N1580" s="2">
        <f t="shared" si="50"/>
        <v>1.5477462865804264E-2</v>
      </c>
      <c r="O1580" s="2">
        <f t="shared" si="51"/>
        <v>2.2289481209616376E-2</v>
      </c>
      <c r="P1580" s="5">
        <f t="shared" si="49"/>
        <v>7.6845277952415122E-2</v>
      </c>
      <c r="Q1580" s="5">
        <f t="shared" si="52"/>
        <v>3.8422638976207561E-2</v>
      </c>
      <c r="R1580" s="2">
        <f t="shared" si="53"/>
        <v>8.8941293926406394E-3</v>
      </c>
      <c r="S1580" s="2">
        <f t="shared" si="54"/>
        <v>4.4470646963203197E-3</v>
      </c>
    </row>
    <row r="1581" spans="3:19" x14ac:dyDescent="0.25">
      <c r="C1581">
        <f t="shared" si="60"/>
        <v>0.42000000000000021</v>
      </c>
      <c r="D1581" s="5">
        <f>$C$2+2*Inddata!$C$35*'Beregninger scenarie 1'!C1581</f>
        <v>4.0500000000000007</v>
      </c>
      <c r="E1581" s="5">
        <f t="shared" si="55"/>
        <v>1.4805000000000008</v>
      </c>
      <c r="F1581" s="5">
        <f>SQRT(C1581^2+(Inddata!$C$35*C1581)^2)</f>
        <v>0.6723280449304494</v>
      </c>
      <c r="G1581" s="5">
        <f t="shared" si="56"/>
        <v>4.3446560898608988</v>
      </c>
      <c r="H1581" s="5">
        <f t="shared" si="57"/>
        <v>0.34076345040405753</v>
      </c>
      <c r="I1581" s="5">
        <f t="shared" si="58"/>
        <v>3.1375728181837474E-2</v>
      </c>
      <c r="J1581" s="5">
        <f t="shared" si="59"/>
        <v>4.6451765573210409E-2</v>
      </c>
      <c r="K1581">
        <f t="shared" si="61"/>
        <v>0.42000000000000021</v>
      </c>
      <c r="L1581">
        <f>Inddata!$C$34</f>
        <v>0</v>
      </c>
      <c r="M1581">
        <f>Inddata!$C$34+Inddata!$C$32</f>
        <v>4</v>
      </c>
      <c r="N1581" s="2">
        <f t="shared" si="50"/>
        <v>1.5687864090918737E-2</v>
      </c>
      <c r="O1581" s="2">
        <f t="shared" si="51"/>
        <v>2.3225882786605204E-2</v>
      </c>
      <c r="P1581" s="5">
        <f t="shared" si="49"/>
        <v>8.0073618656358522E-2</v>
      </c>
      <c r="Q1581" s="5">
        <f t="shared" si="52"/>
        <v>4.0036809328179261E-2</v>
      </c>
      <c r="R1581" s="2">
        <f t="shared" si="53"/>
        <v>9.2677799370785331E-3</v>
      </c>
      <c r="S1581" s="2">
        <f t="shared" si="54"/>
        <v>4.6338899685392666E-3</v>
      </c>
    </row>
    <row r="1582" spans="3:19" x14ac:dyDescent="0.25">
      <c r="C1582">
        <f t="shared" si="60"/>
        <v>0.43000000000000022</v>
      </c>
      <c r="D1582" s="5">
        <f>$C$2+2*Inddata!$C$35*'Beregninger scenarie 1'!C1582</f>
        <v>4.0750000000000011</v>
      </c>
      <c r="E1582" s="5">
        <f t="shared" si="55"/>
        <v>1.5211250000000009</v>
      </c>
      <c r="F1582" s="5">
        <f>SQRT(C1582^2+(Inddata!$C$35*C1582)^2)</f>
        <v>0.68833585552403154</v>
      </c>
      <c r="G1582" s="5">
        <f t="shared" si="56"/>
        <v>4.3766717110480631</v>
      </c>
      <c r="H1582" s="5">
        <f t="shared" si="57"/>
        <v>0.34755291244719461</v>
      </c>
      <c r="I1582" s="5">
        <f t="shared" si="58"/>
        <v>3.1791115288549325E-2</v>
      </c>
      <c r="J1582" s="5">
        <f t="shared" si="59"/>
        <v>4.8358260243294621E-2</v>
      </c>
      <c r="K1582">
        <f t="shared" si="61"/>
        <v>0.43000000000000022</v>
      </c>
      <c r="L1582">
        <f>Inddata!$C$34</f>
        <v>0</v>
      </c>
      <c r="M1582">
        <f>Inddata!$C$34+Inddata!$C$32</f>
        <v>4</v>
      </c>
      <c r="N1582" s="2">
        <f t="shared" si="50"/>
        <v>1.5895557644274663E-2</v>
      </c>
      <c r="O1582" s="2">
        <f t="shared" si="51"/>
        <v>2.417913012164731E-2</v>
      </c>
      <c r="P1582" s="5">
        <f t="shared" si="49"/>
        <v>8.3360036843027965E-2</v>
      </c>
      <c r="Q1582" s="5">
        <f t="shared" si="52"/>
        <v>4.1680018421513983E-2</v>
      </c>
      <c r="R1582" s="2">
        <f t="shared" si="53"/>
        <v>9.6481524123874941E-3</v>
      </c>
      <c r="S1582" s="2">
        <f t="shared" si="54"/>
        <v>4.824076206193747E-3</v>
      </c>
    </row>
    <row r="1583" spans="3:19" x14ac:dyDescent="0.25">
      <c r="C1583">
        <f t="shared" si="60"/>
        <v>0.44000000000000022</v>
      </c>
      <c r="D1583" s="5">
        <f>$C$2+2*Inddata!$C$35*'Beregninger scenarie 1'!C1583</f>
        <v>4.1000000000000005</v>
      </c>
      <c r="E1583" s="5">
        <f t="shared" si="55"/>
        <v>1.5620000000000009</v>
      </c>
      <c r="F1583" s="5">
        <f>SQRT(C1583^2+(Inddata!$C$35*C1583)^2)</f>
        <v>0.70434366611761368</v>
      </c>
      <c r="G1583" s="5">
        <f t="shared" si="56"/>
        <v>4.4086873322352274</v>
      </c>
      <c r="H1583" s="5">
        <f t="shared" si="57"/>
        <v>0.35430047138499587</v>
      </c>
      <c r="I1583" s="5">
        <f t="shared" si="58"/>
        <v>3.2201267202801434E-2</v>
      </c>
      <c r="J1583" s="5">
        <f t="shared" si="59"/>
        <v>5.0298379370775873E-2</v>
      </c>
      <c r="K1583">
        <f t="shared" si="61"/>
        <v>0.44000000000000022</v>
      </c>
      <c r="L1583">
        <f>Inddata!$C$34</f>
        <v>0</v>
      </c>
      <c r="M1583">
        <f>Inddata!$C$34+Inddata!$C$32</f>
        <v>4</v>
      </c>
      <c r="N1583" s="2">
        <f t="shared" si="50"/>
        <v>1.6100633601400717E-2</v>
      </c>
      <c r="O1583" s="2">
        <f t="shared" si="51"/>
        <v>2.5149189685387936E-2</v>
      </c>
      <c r="P1583" s="5">
        <f t="shared" si="49"/>
        <v>8.6704416916525862E-2</v>
      </c>
      <c r="Q1583" s="5">
        <f t="shared" si="52"/>
        <v>4.3352208458262931E-2</v>
      </c>
      <c r="R1583" s="2">
        <f t="shared" si="53"/>
        <v>1.0035233439412714E-2</v>
      </c>
      <c r="S1583" s="2">
        <f t="shared" si="54"/>
        <v>5.0176167197063569E-3</v>
      </c>
    </row>
    <row r="1584" spans="3:19" x14ac:dyDescent="0.25">
      <c r="C1584">
        <f t="shared" si="60"/>
        <v>0.45000000000000023</v>
      </c>
      <c r="D1584" s="5">
        <f>$C$2+2*Inddata!$C$35*'Beregninger scenarie 1'!C1584</f>
        <v>4.1250000000000009</v>
      </c>
      <c r="E1584" s="5">
        <f t="shared" si="55"/>
        <v>1.603125000000001</v>
      </c>
      <c r="F1584" s="5">
        <f>SQRT(C1584^2+(Inddata!$C$35*C1584)^2)</f>
        <v>0.72035147671119593</v>
      </c>
      <c r="G1584" s="5">
        <f t="shared" si="56"/>
        <v>4.4407029534223916</v>
      </c>
      <c r="H1584" s="5">
        <f t="shared" si="57"/>
        <v>0.36100703352934099</v>
      </c>
      <c r="I1584" s="5">
        <f t="shared" si="58"/>
        <v>3.2606354914742376E-2</v>
      </c>
      <c r="J1584" s="5">
        <f t="shared" si="59"/>
        <v>5.2272062722696404E-2</v>
      </c>
      <c r="K1584">
        <f t="shared" si="61"/>
        <v>0.45000000000000023</v>
      </c>
      <c r="L1584">
        <f>Inddata!$C$34</f>
        <v>0</v>
      </c>
      <c r="M1584">
        <f>Inddata!$C$34+Inddata!$C$32</f>
        <v>4</v>
      </c>
      <c r="N1584" s="2">
        <f t="shared" si="50"/>
        <v>1.6303177457371188E-2</v>
      </c>
      <c r="O1584" s="2">
        <f t="shared" si="51"/>
        <v>2.6136031361348202E-2</v>
      </c>
      <c r="P1584" s="5">
        <f t="shared" si="49"/>
        <v>9.0106655047195144E-2</v>
      </c>
      <c r="Q1584" s="5">
        <f t="shared" si="52"/>
        <v>4.5053327523597572E-2</v>
      </c>
      <c r="R1584" s="2">
        <f t="shared" si="53"/>
        <v>1.0429011000832773E-2</v>
      </c>
      <c r="S1584" s="2">
        <f t="shared" si="54"/>
        <v>5.2145055004163866E-3</v>
      </c>
    </row>
    <row r="1585" spans="3:19" x14ac:dyDescent="0.25">
      <c r="C1585">
        <f t="shared" si="60"/>
        <v>0.46000000000000024</v>
      </c>
      <c r="D1585" s="5">
        <f>$C$2+2*Inddata!$C$35*'Beregninger scenarie 1'!C1585</f>
        <v>4.1500000000000004</v>
      </c>
      <c r="E1585" s="5">
        <f t="shared" si="55"/>
        <v>1.644500000000001</v>
      </c>
      <c r="F1585" s="5">
        <f>SQRT(C1585^2+(Inddata!$C$35*C1585)^2)</f>
        <v>0.73635928730477807</v>
      </c>
      <c r="G1585" s="5">
        <f t="shared" si="56"/>
        <v>4.4727185746095559</v>
      </c>
      <c r="H1585" s="5">
        <f t="shared" si="57"/>
        <v>0.36767347924266774</v>
      </c>
      <c r="I1585" s="5">
        <f t="shared" si="58"/>
        <v>3.3006540894911278E-2</v>
      </c>
      <c r="J1585" s="5">
        <f t="shared" si="59"/>
        <v>5.4279256501681632E-2</v>
      </c>
      <c r="K1585">
        <f t="shared" si="61"/>
        <v>0.46000000000000024</v>
      </c>
      <c r="L1585">
        <f>Inddata!$C$34</f>
        <v>0</v>
      </c>
      <c r="M1585">
        <f>Inddata!$C$34+Inddata!$C$32</f>
        <v>4</v>
      </c>
      <c r="N1585" s="2">
        <f t="shared" si="50"/>
        <v>1.6503270447455639E-2</v>
      </c>
      <c r="O1585" s="2">
        <f t="shared" si="51"/>
        <v>2.7139628250840816E-2</v>
      </c>
      <c r="P1585" s="5">
        <f t="shared" si="49"/>
        <v>9.3566658499046093E-2</v>
      </c>
      <c r="Q1585" s="5">
        <f t="shared" si="52"/>
        <v>4.6783329249523047E-2</v>
      </c>
      <c r="R1585" s="2">
        <f t="shared" si="53"/>
        <v>1.0829474363315519E-2</v>
      </c>
      <c r="S1585" s="2">
        <f t="shared" si="54"/>
        <v>5.4147371816577593E-3</v>
      </c>
    </row>
    <row r="1586" spans="3:19" x14ac:dyDescent="0.25">
      <c r="C1586">
        <f t="shared" si="60"/>
        <v>0.47000000000000025</v>
      </c>
      <c r="D1586" s="5">
        <f>$C$2+2*Inddata!$C$35*'Beregninger scenarie 1'!C1586</f>
        <v>4.1750000000000007</v>
      </c>
      <c r="E1586" s="5">
        <f t="shared" si="55"/>
        <v>1.686125000000001</v>
      </c>
      <c r="F1586" s="5">
        <f>SQRT(C1586^2+(Inddata!$C$35*C1586)^2)</f>
        <v>0.7523670978983602</v>
      </c>
      <c r="G1586" s="5">
        <f t="shared" si="56"/>
        <v>4.5047341957967202</v>
      </c>
      <c r="H1586" s="5">
        <f t="shared" si="57"/>
        <v>0.37430066386009886</v>
      </c>
      <c r="I1586" s="5">
        <f t="shared" si="58"/>
        <v>3.3401979677791911E-2</v>
      </c>
      <c r="J1586" s="5">
        <f t="shared" si="59"/>
        <v>5.6319912984216916E-2</v>
      </c>
      <c r="K1586">
        <f t="shared" si="61"/>
        <v>0.47000000000000025</v>
      </c>
      <c r="L1586">
        <f>Inddata!$C$34</f>
        <v>0</v>
      </c>
      <c r="M1586">
        <f>Inddata!$C$34+Inddata!$C$32</f>
        <v>4</v>
      </c>
      <c r="N1586" s="2">
        <f t="shared" si="50"/>
        <v>1.6700989838895956E-2</v>
      </c>
      <c r="O1586" s="2">
        <f t="shared" si="51"/>
        <v>2.8159956492108458E-2</v>
      </c>
      <c r="P1586" s="5">
        <f t="shared" si="49"/>
        <v>9.7084345006217168E-2</v>
      </c>
      <c r="Q1586" s="5">
        <f t="shared" si="52"/>
        <v>4.8542172503108584E-2</v>
      </c>
      <c r="R1586" s="2">
        <f t="shared" si="53"/>
        <v>1.123661400534921E-2</v>
      </c>
      <c r="S1586" s="2">
        <f t="shared" si="54"/>
        <v>5.6183070026746048E-3</v>
      </c>
    </row>
    <row r="1587" spans="3:19" x14ac:dyDescent="0.25">
      <c r="C1587">
        <f t="shared" si="60"/>
        <v>0.48000000000000026</v>
      </c>
      <c r="D1587" s="5">
        <f>$C$2+2*Inddata!$C$35*'Beregninger scenarie 1'!C1587</f>
        <v>4.2000000000000011</v>
      </c>
      <c r="E1587" s="5">
        <f t="shared" si="55"/>
        <v>1.7280000000000011</v>
      </c>
      <c r="F1587" s="5">
        <f>SQRT(C1587^2+(Inddata!$C$35*C1587)^2)</f>
        <v>0.76837490849194223</v>
      </c>
      <c r="G1587" s="5">
        <f t="shared" si="56"/>
        <v>4.5367498169838845</v>
      </c>
      <c r="H1587" s="5">
        <f t="shared" si="57"/>
        <v>0.38088941857252501</v>
      </c>
      <c r="I1587" s="5">
        <f t="shared" si="58"/>
        <v>3.3792818393970699E-2</v>
      </c>
      <c r="J1587" s="5">
        <f t="shared" si="59"/>
        <v>5.8393990184781405E-2</v>
      </c>
      <c r="K1587">
        <f t="shared" si="61"/>
        <v>0.48000000000000026</v>
      </c>
      <c r="L1587">
        <f>Inddata!$C$34</f>
        <v>0</v>
      </c>
      <c r="M1587">
        <f>Inddata!$C$34+Inddata!$C$32</f>
        <v>4</v>
      </c>
      <c r="N1587" s="2">
        <f t="shared" si="50"/>
        <v>1.6896409196985349E-2</v>
      </c>
      <c r="O1587" s="2">
        <f t="shared" si="51"/>
        <v>2.9196995092390703E-2</v>
      </c>
      <c r="P1587" s="5">
        <f t="shared" si="49"/>
        <v>0.10065964219400866</v>
      </c>
      <c r="Q1587" s="5">
        <f t="shared" si="52"/>
        <v>5.0329821097004332E-2</v>
      </c>
      <c r="R1587" s="2">
        <f t="shared" si="53"/>
        <v>1.1650421550232484E-2</v>
      </c>
      <c r="S1587" s="2">
        <f t="shared" si="54"/>
        <v>5.825210775116242E-3</v>
      </c>
    </row>
    <row r="1588" spans="3:19" x14ac:dyDescent="0.25">
      <c r="C1588">
        <f t="shared" si="60"/>
        <v>0.49000000000000027</v>
      </c>
      <c r="D1588" s="5">
        <f>$C$2+2*Inddata!$C$35*'Beregninger scenarie 1'!C1588</f>
        <v>4.2250000000000005</v>
      </c>
      <c r="E1588" s="5">
        <f t="shared" si="55"/>
        <v>1.7701250000000011</v>
      </c>
      <c r="F1588" s="5">
        <f>SQRT(C1588^2+(Inddata!$C$35*C1588)^2)</f>
        <v>0.78438271908552448</v>
      </c>
      <c r="G1588" s="5">
        <f t="shared" si="56"/>
        <v>4.5687654381710487</v>
      </c>
      <c r="H1588" s="5">
        <f t="shared" si="57"/>
        <v>0.387440551272558</v>
      </c>
      <c r="I1588" s="5">
        <f t="shared" si="58"/>
        <v>3.417919725642736E-2</v>
      </c>
      <c r="J1588" s="5">
        <f t="shared" si="59"/>
        <v>6.0501451543533515E-2</v>
      </c>
      <c r="K1588">
        <f t="shared" si="61"/>
        <v>0.49000000000000027</v>
      </c>
      <c r="L1588">
        <f>Inddata!$C$34</f>
        <v>0</v>
      </c>
      <c r="M1588">
        <f>Inddata!$C$34+Inddata!$C$32</f>
        <v>4</v>
      </c>
      <c r="N1588" s="2">
        <f t="shared" si="50"/>
        <v>1.708959862821368E-2</v>
      </c>
      <c r="O1588" s="2">
        <f t="shared" si="51"/>
        <v>3.0250725771766757E-2</v>
      </c>
      <c r="P1588" s="5">
        <f t="shared" si="49"/>
        <v>0.10429248704051435</v>
      </c>
      <c r="Q1588" s="5">
        <f t="shared" si="52"/>
        <v>5.2146243520257173E-2</v>
      </c>
      <c r="R1588" s="2">
        <f t="shared" si="53"/>
        <v>1.2070889703763233E-2</v>
      </c>
      <c r="S1588" s="2">
        <f t="shared" si="54"/>
        <v>6.0354448518816165E-3</v>
      </c>
    </row>
    <row r="1589" spans="3:19" x14ac:dyDescent="0.25">
      <c r="C1589">
        <f t="shared" si="60"/>
        <v>0.50000000000000022</v>
      </c>
      <c r="D1589" s="5">
        <f>$C$2+2*Inddata!$C$35*'Beregninger scenarie 1'!C1589</f>
        <v>4.25</v>
      </c>
      <c r="E1589" s="5">
        <f t="shared" si="55"/>
        <v>1.8125000000000009</v>
      </c>
      <c r="F1589" s="5">
        <f>SQRT(C1589^2+(Inddata!$C$35*C1589)^2)</f>
        <v>0.8003905296791064</v>
      </c>
      <c r="G1589" s="5">
        <f t="shared" si="56"/>
        <v>4.600781059358213</v>
      </c>
      <c r="H1589" s="5">
        <f t="shared" si="57"/>
        <v>0.39395484736516367</v>
      </c>
      <c r="I1589" s="5">
        <f t="shared" si="58"/>
        <v>3.4561250005788496E-2</v>
      </c>
      <c r="J1589" s="5">
        <f t="shared" si="59"/>
        <v>6.2642265635491676E-2</v>
      </c>
      <c r="K1589">
        <f t="shared" si="61"/>
        <v>0.50000000000000022</v>
      </c>
      <c r="L1589">
        <f>Inddata!$C$34</f>
        <v>0</v>
      </c>
      <c r="M1589">
        <f>Inddata!$C$34+Inddata!$C$32</f>
        <v>4</v>
      </c>
      <c r="N1589" s="2">
        <f t="shared" si="50"/>
        <v>1.7280625002894248E-2</v>
      </c>
      <c r="O1589" s="2">
        <f t="shared" si="51"/>
        <v>3.1321132817745838E-2</v>
      </c>
      <c r="P1589" s="5">
        <f t="shared" si="49"/>
        <v>0.10798282537530692</v>
      </c>
      <c r="Q1589" s="5">
        <f t="shared" si="52"/>
        <v>5.3991412687653458E-2</v>
      </c>
      <c r="R1589" s="2">
        <f t="shared" si="53"/>
        <v>1.2498012196216077E-2</v>
      </c>
      <c r="S1589" s="2">
        <f t="shared" si="54"/>
        <v>6.2490060981080387E-3</v>
      </c>
    </row>
    <row r="1590" spans="3:19" x14ac:dyDescent="0.25">
      <c r="C1590">
        <f t="shared" si="60"/>
        <v>0.51000000000000023</v>
      </c>
      <c r="D1590" s="5">
        <f>$C$2+2*Inddata!$C$35*'Beregninger scenarie 1'!C1590</f>
        <v>4.2750000000000004</v>
      </c>
      <c r="E1590" s="5">
        <f t="shared" si="55"/>
        <v>1.855125000000001</v>
      </c>
      <c r="F1590" s="5">
        <f>SQRT(C1590^2+(Inddata!$C$35*C1590)^2)</f>
        <v>0.81639834027268854</v>
      </c>
      <c r="G1590" s="5">
        <f t="shared" si="56"/>
        <v>4.6327966805453773</v>
      </c>
      <c r="H1590" s="5">
        <f t="shared" si="57"/>
        <v>0.40043307054468313</v>
      </c>
      <c r="I1590" s="5">
        <f t="shared" si="58"/>
        <v>3.4939104318776275E-2</v>
      </c>
      <c r="J1590" s="5">
        <f t="shared" si="59"/>
        <v>6.4816405899369878E-2</v>
      </c>
      <c r="K1590">
        <f t="shared" si="61"/>
        <v>0.51000000000000023</v>
      </c>
      <c r="L1590">
        <f>Inddata!$C$34</f>
        <v>0</v>
      </c>
      <c r="M1590">
        <f>Inddata!$C$34+Inddata!$C$32</f>
        <v>4</v>
      </c>
      <c r="N1590" s="2">
        <f t="shared" si="50"/>
        <v>1.7469552159388137E-2</v>
      </c>
      <c r="O1590" s="2">
        <f t="shared" si="51"/>
        <v>3.2408202949684939E-2</v>
      </c>
      <c r="P1590" s="5">
        <f t="shared" si="49"/>
        <v>0.1117306114120043</v>
      </c>
      <c r="Q1590" s="5">
        <f t="shared" si="52"/>
        <v>5.586530570600215E-2</v>
      </c>
      <c r="R1590" s="2">
        <f t="shared" si="53"/>
        <v>1.2931783728241239E-2</v>
      </c>
      <c r="S1590" s="2">
        <f t="shared" si="54"/>
        <v>6.4658918641206193E-3</v>
      </c>
    </row>
    <row r="1591" spans="3:19" x14ac:dyDescent="0.25">
      <c r="C1591">
        <f t="shared" si="60"/>
        <v>0.52000000000000024</v>
      </c>
      <c r="D1591" s="5">
        <f>$C$2+2*Inddata!$C$35*'Beregninger scenarie 1'!C1591</f>
        <v>4.3000000000000007</v>
      </c>
      <c r="E1591" s="5">
        <f t="shared" si="55"/>
        <v>1.898000000000001</v>
      </c>
      <c r="F1591" s="5">
        <f>SQRT(C1591^2+(Inddata!$C$35*C1591)^2)</f>
        <v>0.83240615086627079</v>
      </c>
      <c r="G1591" s="5">
        <f t="shared" si="56"/>
        <v>4.6648123017325416</v>
      </c>
      <c r="H1591" s="5">
        <f t="shared" si="57"/>
        <v>0.40687596353985594</v>
      </c>
      <c r="I1591" s="5">
        <f t="shared" si="58"/>
        <v>3.5312882183570538E-2</v>
      </c>
      <c r="J1591" s="5">
        <f t="shared" si="59"/>
        <v>6.7023850384416911E-2</v>
      </c>
      <c r="K1591">
        <f t="shared" si="61"/>
        <v>0.52000000000000024</v>
      </c>
      <c r="L1591">
        <f>Inddata!$C$34</f>
        <v>0</v>
      </c>
      <c r="M1591">
        <f>Inddata!$C$34+Inddata!$C$32</f>
        <v>4</v>
      </c>
      <c r="N1591" s="2">
        <f t="shared" si="50"/>
        <v>1.7656441091785269E-2</v>
      </c>
      <c r="O1591" s="2">
        <f t="shared" si="51"/>
        <v>3.3511925192208455E-2</v>
      </c>
      <c r="P1591" s="5">
        <f t="shared" si="49"/>
        <v>0.11553580731187076</v>
      </c>
      <c r="Q1591" s="5">
        <f t="shared" si="52"/>
        <v>5.7767903655935378E-2</v>
      </c>
      <c r="R1591" s="2">
        <f t="shared" si="53"/>
        <v>1.3372199920355411E-2</v>
      </c>
      <c r="S1591" s="2">
        <f t="shared" si="54"/>
        <v>6.6860999601777056E-3</v>
      </c>
    </row>
    <row r="1592" spans="3:19" x14ac:dyDescent="0.25">
      <c r="C1592">
        <f t="shared" si="60"/>
        <v>0.53000000000000025</v>
      </c>
      <c r="D1592" s="5">
        <f>$C$2+2*Inddata!$C$35*'Beregninger scenarie 1'!C1592</f>
        <v>4.3250000000000011</v>
      </c>
      <c r="E1592" s="5">
        <f t="shared" si="55"/>
        <v>1.9411250000000011</v>
      </c>
      <c r="F1592" s="5">
        <f>SQRT(C1592^2+(Inddata!$C$35*C1592)^2)</f>
        <v>0.84841396145985282</v>
      </c>
      <c r="G1592" s="5">
        <f t="shared" si="56"/>
        <v>4.6968279229197059</v>
      </c>
      <c r="H1592" s="5">
        <f t="shared" si="57"/>
        <v>0.41328424882837367</v>
      </c>
      <c r="I1592" s="5">
        <f t="shared" si="58"/>
        <v>3.5682700245361305E-2</v>
      </c>
      <c r="J1592" s="5">
        <f t="shared" si="59"/>
        <v>6.9264581513776999E-2</v>
      </c>
      <c r="K1592">
        <f t="shared" si="61"/>
        <v>0.53000000000000025</v>
      </c>
      <c r="L1592">
        <f>Inddata!$C$34</f>
        <v>0</v>
      </c>
      <c r="M1592">
        <f>Inddata!$C$34+Inddata!$C$32</f>
        <v>4</v>
      </c>
      <c r="N1592" s="2">
        <f t="shared" si="50"/>
        <v>1.7841350122680653E-2</v>
      </c>
      <c r="O1592" s="2">
        <f t="shared" si="51"/>
        <v>3.4632290756888499E-2</v>
      </c>
      <c r="P1592" s="5">
        <f t="shared" si="49"/>
        <v>0.11939838277589764</v>
      </c>
      <c r="Q1592" s="5">
        <f t="shared" si="52"/>
        <v>5.9699191387948818E-2</v>
      </c>
      <c r="R1592" s="2">
        <f t="shared" si="53"/>
        <v>1.3819257265728892E-2</v>
      </c>
      <c r="S1592" s="2">
        <f t="shared" si="54"/>
        <v>6.9096286328644459E-3</v>
      </c>
    </row>
    <row r="1593" spans="3:19" x14ac:dyDescent="0.25">
      <c r="C1593">
        <f t="shared" si="60"/>
        <v>0.54000000000000026</v>
      </c>
      <c r="D1593" s="5">
        <f>$C$2+2*Inddata!$C$35*'Beregninger scenarie 1'!C1593</f>
        <v>4.3500000000000005</v>
      </c>
      <c r="E1593" s="5">
        <f t="shared" si="55"/>
        <v>1.984500000000001</v>
      </c>
      <c r="F1593" s="5">
        <f>SQRT(C1593^2+(Inddata!$C$35*C1593)^2)</f>
        <v>0.86442177205343496</v>
      </c>
      <c r="G1593" s="5">
        <f t="shared" si="56"/>
        <v>4.7288435441068701</v>
      </c>
      <c r="H1593" s="5">
        <f t="shared" si="57"/>
        <v>0.41965862932240672</v>
      </c>
      <c r="I1593" s="5">
        <f t="shared" si="58"/>
        <v>3.6048670124985589E-2</v>
      </c>
      <c r="J1593" s="5">
        <f t="shared" si="59"/>
        <v>7.1538585863033938E-2</v>
      </c>
      <c r="K1593">
        <f t="shared" si="61"/>
        <v>0.54000000000000026</v>
      </c>
      <c r="L1593">
        <f>Inddata!$C$34</f>
        <v>0</v>
      </c>
      <c r="M1593">
        <f>Inddata!$C$34+Inddata!$C$32</f>
        <v>4</v>
      </c>
      <c r="N1593" s="2">
        <f t="shared" si="50"/>
        <v>1.8024335062492795E-2</v>
      </c>
      <c r="O1593" s="2">
        <f t="shared" si="51"/>
        <v>3.5769292931516969E-2</v>
      </c>
      <c r="P1593" s="5">
        <f t="shared" si="49"/>
        <v>0.12331831466305747</v>
      </c>
      <c r="Q1593" s="5">
        <f t="shared" si="52"/>
        <v>6.1659157331528734E-2</v>
      </c>
      <c r="R1593" s="2">
        <f t="shared" si="53"/>
        <v>1.4272953086002021E-2</v>
      </c>
      <c r="S1593" s="2">
        <f t="shared" si="54"/>
        <v>7.1364765430010106E-3</v>
      </c>
    </row>
    <row r="1594" spans="3:19" x14ac:dyDescent="0.25">
      <c r="C1594">
        <f t="shared" si="60"/>
        <v>0.55000000000000027</v>
      </c>
      <c r="D1594" s="5">
        <f>$C$2+2*Inddata!$C$35*'Beregninger scenarie 1'!C1594</f>
        <v>4.3750000000000009</v>
      </c>
      <c r="E1594" s="5">
        <f t="shared" si="55"/>
        <v>2.0281250000000011</v>
      </c>
      <c r="F1594" s="5">
        <f>SQRT(C1594^2+(Inddata!$C$35*C1594)^2)</f>
        <v>0.88042958264701709</v>
      </c>
      <c r="G1594" s="5">
        <f t="shared" si="56"/>
        <v>4.7608591652940344</v>
      </c>
      <c r="H1594" s="5">
        <f t="shared" si="57"/>
        <v>0.42599978902647134</v>
      </c>
      <c r="I1594" s="5">
        <f t="shared" si="58"/>
        <v>3.6410898713212417E-2</v>
      </c>
      <c r="J1594" s="5">
        <f t="shared" si="59"/>
        <v>7.3845853952733978E-2</v>
      </c>
      <c r="K1594">
        <f t="shared" si="61"/>
        <v>0.55000000000000027</v>
      </c>
      <c r="L1594">
        <f>Inddata!$C$34</f>
        <v>0</v>
      </c>
      <c r="M1594">
        <f>Inddata!$C$34+Inddata!$C$32</f>
        <v>4</v>
      </c>
      <c r="N1594" s="2">
        <f t="shared" si="50"/>
        <v>1.8205449356606208E-2</v>
      </c>
      <c r="O1594" s="2">
        <f t="shared" si="51"/>
        <v>3.6922926976366989E-2</v>
      </c>
      <c r="P1594" s="5">
        <f t="shared" si="49"/>
        <v>0.12729558663265458</v>
      </c>
      <c r="Q1594" s="5">
        <f t="shared" si="52"/>
        <v>6.3647793316327292E-2</v>
      </c>
      <c r="R1594" s="2">
        <f t="shared" si="53"/>
        <v>1.4733285489890575E-2</v>
      </c>
      <c r="S1594" s="2">
        <f t="shared" si="54"/>
        <v>7.3666427449452874E-3</v>
      </c>
    </row>
    <row r="1595" spans="3:19" x14ac:dyDescent="0.25">
      <c r="C1595">
        <f t="shared" si="60"/>
        <v>0.56000000000000028</v>
      </c>
      <c r="D1595" s="5">
        <f>$C$2+2*Inddata!$C$35*'Beregninger scenarie 1'!C1595</f>
        <v>4.4000000000000004</v>
      </c>
      <c r="E1595" s="5">
        <f t="shared" si="55"/>
        <v>2.072000000000001</v>
      </c>
      <c r="F1595" s="5">
        <f>SQRT(C1595^2+(Inddata!$C$35*C1595)^2)</f>
        <v>0.89643739324059935</v>
      </c>
      <c r="G1595" s="5">
        <f t="shared" si="56"/>
        <v>4.7928747864811987</v>
      </c>
      <c r="H1595" s="5">
        <f t="shared" si="57"/>
        <v>0.43230839366892959</v>
      </c>
      <c r="I1595" s="5">
        <f t="shared" si="58"/>
        <v>3.6769488442951491E-2</v>
      </c>
      <c r="J1595" s="5">
        <f t="shared" si="59"/>
        <v>7.6186380053795522E-2</v>
      </c>
      <c r="K1595">
        <f t="shared" si="61"/>
        <v>0.56000000000000028</v>
      </c>
      <c r="L1595">
        <f>Inddata!$C$34</f>
        <v>0</v>
      </c>
      <c r="M1595">
        <f>Inddata!$C$34+Inddata!$C$32</f>
        <v>4</v>
      </c>
      <c r="N1595" s="2">
        <f t="shared" si="50"/>
        <v>1.8384744221475745E-2</v>
      </c>
      <c r="O1595" s="2">
        <f t="shared" si="51"/>
        <v>3.8093190026897761E-2</v>
      </c>
      <c r="P1595" s="5">
        <f t="shared" si="49"/>
        <v>0.13133018880889005</v>
      </c>
      <c r="Q1595" s="5">
        <f t="shared" si="52"/>
        <v>6.5665094404445026E-2</v>
      </c>
      <c r="R1595" s="2">
        <f t="shared" si="53"/>
        <v>1.5200253334362274E-2</v>
      </c>
      <c r="S1595" s="2">
        <f t="shared" si="54"/>
        <v>7.6001266671811372E-3</v>
      </c>
    </row>
    <row r="1596" spans="3:19" x14ac:dyDescent="0.25">
      <c r="C1596">
        <f t="shared" si="60"/>
        <v>0.57000000000000028</v>
      </c>
      <c r="D1596" s="5">
        <f>$C$2+2*Inddata!$C$35*'Beregninger scenarie 1'!C1596</f>
        <v>4.4250000000000007</v>
      </c>
      <c r="E1596" s="5">
        <f t="shared" si="55"/>
        <v>2.1161250000000011</v>
      </c>
      <c r="F1596" s="5">
        <f>SQRT(C1596^2+(Inddata!$C$35*C1596)^2)</f>
        <v>0.91244520383418137</v>
      </c>
      <c r="G1596" s="5">
        <f t="shared" si="56"/>
        <v>4.824890407668363</v>
      </c>
      <c r="H1596" s="5">
        <f t="shared" si="57"/>
        <v>0.43858509130834794</v>
      </c>
      <c r="I1596" s="5">
        <f t="shared" si="58"/>
        <v>3.7124537541410617E-2</v>
      </c>
      <c r="J1596" s="5">
        <f t="shared" si="59"/>
        <v>7.856016200481758E-2</v>
      </c>
      <c r="K1596">
        <f t="shared" si="61"/>
        <v>0.57000000000000028</v>
      </c>
      <c r="L1596">
        <f>Inddata!$C$34</f>
        <v>0</v>
      </c>
      <c r="M1596">
        <f>Inddata!$C$34+Inddata!$C$32</f>
        <v>4</v>
      </c>
      <c r="N1596" s="2">
        <f t="shared" si="50"/>
        <v>1.8562268770705308E-2</v>
      </c>
      <c r="O1596" s="2">
        <f t="shared" si="51"/>
        <v>3.928008100240879E-2</v>
      </c>
      <c r="P1596" s="5">
        <f t="shared" si="49"/>
        <v>0.13542211746593788</v>
      </c>
      <c r="Q1596" s="5">
        <f t="shared" si="52"/>
        <v>6.771105873296894E-2</v>
      </c>
      <c r="R1596" s="2">
        <f t="shared" si="53"/>
        <v>1.5673856188187257E-2</v>
      </c>
      <c r="S1596" s="2">
        <f t="shared" si="54"/>
        <v>7.8369280940936287E-3</v>
      </c>
    </row>
    <row r="1597" spans="3:19" x14ac:dyDescent="0.25">
      <c r="C1597">
        <f t="shared" si="60"/>
        <v>0.58000000000000029</v>
      </c>
      <c r="D1597" s="5">
        <f>$C$2+2*Inddata!$C$35*'Beregninger scenarie 1'!C1597</f>
        <v>4.4500000000000011</v>
      </c>
      <c r="E1597" s="5">
        <f t="shared" si="55"/>
        <v>2.1605000000000012</v>
      </c>
      <c r="F1597" s="5">
        <f>SQRT(C1597^2+(Inddata!$C$35*C1597)^2)</f>
        <v>0.92845301442776351</v>
      </c>
      <c r="G1597" s="5">
        <f t="shared" si="56"/>
        <v>4.8569060288555272</v>
      </c>
      <c r="H1597" s="5">
        <f t="shared" si="57"/>
        <v>0.44483051291587322</v>
      </c>
      <c r="I1597" s="5">
        <f t="shared" si="58"/>
        <v>3.7476140264007966E-2</v>
      </c>
      <c r="J1597" s="5">
        <f t="shared" si="59"/>
        <v>8.096720104038925E-2</v>
      </c>
      <c r="K1597">
        <f t="shared" si="61"/>
        <v>0.58000000000000029</v>
      </c>
      <c r="L1597">
        <f>Inddata!$C$34</f>
        <v>0</v>
      </c>
      <c r="M1597">
        <f>Inddata!$C$34+Inddata!$C$32</f>
        <v>4</v>
      </c>
      <c r="N1597" s="2">
        <f t="shared" si="50"/>
        <v>1.8738070132003983E-2</v>
      </c>
      <c r="O1597" s="2">
        <f t="shared" si="51"/>
        <v>4.0483600520194625E-2</v>
      </c>
      <c r="P1597" s="5">
        <f t="shared" si="49"/>
        <v>0.13957137473198447</v>
      </c>
      <c r="Q1597" s="5">
        <f t="shared" si="52"/>
        <v>6.9785687365992236E-2</v>
      </c>
      <c r="R1597" s="2">
        <f t="shared" si="53"/>
        <v>1.6154094297683386E-2</v>
      </c>
      <c r="S1597" s="2">
        <f t="shared" si="54"/>
        <v>8.0770471488416928E-3</v>
      </c>
    </row>
    <row r="1598" spans="3:19" x14ac:dyDescent="0.25">
      <c r="C1598">
        <f t="shared" si="60"/>
        <v>0.5900000000000003</v>
      </c>
      <c r="D1598" s="5">
        <f>$C$2+2*Inddata!$C$35*'Beregninger scenarie 1'!C1598</f>
        <v>4.4750000000000005</v>
      </c>
      <c r="E1598" s="5">
        <f t="shared" si="55"/>
        <v>2.2051250000000011</v>
      </c>
      <c r="F1598" s="5">
        <f>SQRT(C1598^2+(Inddata!$C$35*C1598)^2)</f>
        <v>0.94446082502134576</v>
      </c>
      <c r="G1598" s="5">
        <f t="shared" si="56"/>
        <v>4.8889216500426915</v>
      </c>
      <c r="H1598" s="5">
        <f t="shared" si="57"/>
        <v>0.4510452729347269</v>
      </c>
      <c r="I1598" s="5">
        <f t="shared" si="58"/>
        <v>3.7824387111653285E-2</v>
      </c>
      <c r="J1598" s="5">
        <f t="shared" si="59"/>
        <v>8.3407501629584491E-2</v>
      </c>
      <c r="K1598">
        <f t="shared" si="61"/>
        <v>0.5900000000000003</v>
      </c>
      <c r="L1598">
        <f>Inddata!$C$34</f>
        <v>0</v>
      </c>
      <c r="M1598">
        <f>Inddata!$C$34+Inddata!$C$32</f>
        <v>4</v>
      </c>
      <c r="N1598" s="2">
        <f t="shared" si="50"/>
        <v>1.8912193555826642E-2</v>
      </c>
      <c r="O1598" s="2">
        <f t="shared" si="51"/>
        <v>4.1703750814792245E-2</v>
      </c>
      <c r="P1598" s="5">
        <f t="shared" si="49"/>
        <v>0.1437779683108257</v>
      </c>
      <c r="Q1598" s="5">
        <f t="shared" si="52"/>
        <v>7.1888984155412852E-2</v>
      </c>
      <c r="R1598" s="2">
        <f t="shared" si="53"/>
        <v>1.6640968554493717E-2</v>
      </c>
      <c r="S1598" s="2">
        <f t="shared" si="54"/>
        <v>8.3204842772468587E-3</v>
      </c>
    </row>
    <row r="1599" spans="3:19" x14ac:dyDescent="0.25">
      <c r="C1599">
        <f t="shared" si="60"/>
        <v>0.60000000000000031</v>
      </c>
      <c r="D1599" s="5">
        <f>$C$2+2*Inddata!$C$35*'Beregninger scenarie 1'!C1599</f>
        <v>4.5000000000000009</v>
      </c>
      <c r="E1599" s="5">
        <f t="shared" si="55"/>
        <v>2.2500000000000013</v>
      </c>
      <c r="F1599" s="5">
        <f>SQRT(C1599^2+(Inddata!$C$35*C1599)^2)</f>
        <v>0.96046863561492779</v>
      </c>
      <c r="G1599" s="5">
        <f t="shared" si="56"/>
        <v>4.9209372712298558</v>
      </c>
      <c r="H1599" s="5">
        <f t="shared" si="57"/>
        <v>0.45722996981785835</v>
      </c>
      <c r="I1599" s="5">
        <f t="shared" si="58"/>
        <v>3.8169365032843773E-2</v>
      </c>
      <c r="J1599" s="5">
        <f t="shared" si="59"/>
        <v>8.5881071323898536E-2</v>
      </c>
      <c r="K1599">
        <f t="shared" si="61"/>
        <v>0.60000000000000031</v>
      </c>
      <c r="L1599">
        <f>Inddata!$C$34</f>
        <v>0</v>
      </c>
      <c r="M1599">
        <f>Inddata!$C$34+Inddata!$C$32</f>
        <v>4</v>
      </c>
      <c r="N1599" s="2">
        <f t="shared" si="50"/>
        <v>1.9084682516421887E-2</v>
      </c>
      <c r="O1599" s="2">
        <f t="shared" si="51"/>
        <v>4.2940535661949268E-2</v>
      </c>
      <c r="P1599" s="5">
        <f t="shared" si="49"/>
        <v>0.14804191121973975</v>
      </c>
      <c r="Q1599" s="5">
        <f t="shared" si="52"/>
        <v>7.4020955609869876E-2</v>
      </c>
      <c r="R1599" s="2">
        <f t="shared" si="53"/>
        <v>1.7134480465247657E-2</v>
      </c>
      <c r="S1599" s="2">
        <f t="shared" si="54"/>
        <v>8.5672402326238285E-3</v>
      </c>
    </row>
    <row r="1600" spans="3:19" x14ac:dyDescent="0.25">
      <c r="C1600">
        <f t="shared" si="60"/>
        <v>0.61000000000000032</v>
      </c>
      <c r="D1600" s="5">
        <f>$C$2+2*Inddata!$C$35*'Beregninger scenarie 1'!C1600</f>
        <v>4.5250000000000004</v>
      </c>
      <c r="E1600" s="5">
        <f t="shared" si="55"/>
        <v>2.2951250000000014</v>
      </c>
      <c r="F1600" s="5">
        <f>SQRT(C1600^2+(Inddata!$C$35*C1600)^2)</f>
        <v>0.97647644620850993</v>
      </c>
      <c r="G1600" s="5">
        <f t="shared" si="56"/>
        <v>4.9529528924170201</v>
      </c>
      <c r="H1600" s="5">
        <f t="shared" si="57"/>
        <v>0.46338518654474625</v>
      </c>
      <c r="I1600" s="5">
        <f t="shared" si="58"/>
        <v>3.8511157611871814E-2</v>
      </c>
      <c r="J1600" s="5">
        <f t="shared" si="59"/>
        <v>8.8387920613947346E-2</v>
      </c>
      <c r="K1600">
        <f t="shared" si="61"/>
        <v>0.61000000000000032</v>
      </c>
      <c r="L1600">
        <f>Inddata!$C$34</f>
        <v>0</v>
      </c>
      <c r="M1600">
        <f>Inddata!$C$34+Inddata!$C$32</f>
        <v>4</v>
      </c>
      <c r="N1600" s="2">
        <f t="shared" si="50"/>
        <v>1.9255578805935907E-2</v>
      </c>
      <c r="O1600" s="2">
        <f t="shared" si="51"/>
        <v>4.4193960306973673E-2</v>
      </c>
      <c r="P1600" s="5">
        <f t="shared" si="49"/>
        <v>0.15236322154246512</v>
      </c>
      <c r="Q1600" s="5">
        <f t="shared" si="52"/>
        <v>7.6181610771232561E-2</v>
      </c>
      <c r="R1600" s="2">
        <f t="shared" si="53"/>
        <v>1.7634632122970496E-2</v>
      </c>
      <c r="S1600" s="2">
        <f t="shared" si="54"/>
        <v>8.8173160614852478E-3</v>
      </c>
    </row>
    <row r="1601" spans="3:19" x14ac:dyDescent="0.25">
      <c r="C1601">
        <f t="shared" si="60"/>
        <v>0.62000000000000033</v>
      </c>
      <c r="D1601" s="5">
        <f>$C$2+2*Inddata!$C$35*'Beregninger scenarie 1'!C1601</f>
        <v>4.5500000000000007</v>
      </c>
      <c r="E1601" s="5">
        <f t="shared" si="55"/>
        <v>2.3405000000000014</v>
      </c>
      <c r="F1601" s="5">
        <f>SQRT(C1601^2+(Inddata!$C$35*C1601)^2)</f>
        <v>0.99248425680209207</v>
      </c>
      <c r="G1601" s="5">
        <f t="shared" si="56"/>
        <v>4.9849685136041844</v>
      </c>
      <c r="H1601" s="5">
        <f t="shared" si="57"/>
        <v>0.469511491118285</v>
      </c>
      <c r="I1601" s="5">
        <f t="shared" si="58"/>
        <v>3.8849845244311489E-2</v>
      </c>
      <c r="J1601" s="5">
        <f t="shared" si="59"/>
        <v>9.0928062794311093E-2</v>
      </c>
      <c r="K1601">
        <f t="shared" si="61"/>
        <v>0.62000000000000033</v>
      </c>
      <c r="L1601">
        <f>Inddata!$C$34</f>
        <v>0</v>
      </c>
      <c r="M1601">
        <f>Inddata!$C$34+Inddata!$C$32</f>
        <v>4</v>
      </c>
      <c r="N1601" s="2">
        <f t="shared" si="50"/>
        <v>1.9424922622155744E-2</v>
      </c>
      <c r="O1601" s="2">
        <f t="shared" si="51"/>
        <v>4.5464031397155547E-2</v>
      </c>
      <c r="P1601" s="5">
        <f t="shared" si="49"/>
        <v>0.15674192219621771</v>
      </c>
      <c r="Q1601" s="5">
        <f t="shared" si="52"/>
        <v>7.8370961098108857E-2</v>
      </c>
      <c r="R1601" s="2">
        <f t="shared" si="53"/>
        <v>1.8141426180117784E-2</v>
      </c>
      <c r="S1601" s="2">
        <f t="shared" si="54"/>
        <v>9.070713090058892E-3</v>
      </c>
    </row>
    <row r="1602" spans="3:19" x14ac:dyDescent="0.25">
      <c r="C1602">
        <f t="shared" si="60"/>
        <v>0.63000000000000034</v>
      </c>
      <c r="D1602" s="5">
        <f>$C$2+2*Inddata!$C$35*'Beregninger scenarie 1'!C1602</f>
        <v>4.5750000000000011</v>
      </c>
      <c r="E1602" s="5">
        <f t="shared" si="55"/>
        <v>2.3861250000000016</v>
      </c>
      <c r="F1602" s="5">
        <f>SQRT(C1602^2+(Inddata!$C$35*C1602)^2)</f>
        <v>1.0084920673956743</v>
      </c>
      <c r="G1602" s="5">
        <f t="shared" si="56"/>
        <v>5.0169841347913486</v>
      </c>
      <c r="H1602" s="5">
        <f t="shared" si="57"/>
        <v>0.47560943704264635</v>
      </c>
      <c r="I1602" s="5">
        <f t="shared" si="58"/>
        <v>3.918550530083429E-2</v>
      </c>
      <c r="J1602" s="5">
        <f t="shared" si="59"/>
        <v>9.3501513835953287E-2</v>
      </c>
      <c r="K1602">
        <f t="shared" si="61"/>
        <v>0.63000000000000034</v>
      </c>
      <c r="L1602">
        <f>Inddata!$C$34</f>
        <v>0</v>
      </c>
      <c r="M1602">
        <f>Inddata!$C$34+Inddata!$C$32</f>
        <v>4</v>
      </c>
      <c r="N1602" s="2">
        <f t="shared" si="50"/>
        <v>1.9592752650417145E-2</v>
      </c>
      <c r="O1602" s="2">
        <f t="shared" si="51"/>
        <v>4.6750756917976644E-2</v>
      </c>
      <c r="P1602" s="5">
        <f t="shared" ref="P1602:P1665" si="62">((J1602*3600*24)/$M$14)*1000</f>
        <v>0.16117804071176681</v>
      </c>
      <c r="Q1602" s="5">
        <f t="shared" si="52"/>
        <v>8.0589020355883403E-2</v>
      </c>
      <c r="R1602" s="2">
        <f t="shared" ref="R1602:R1665" si="63">(J1602*1000)/$M$13</f>
        <v>1.8654865823121158E-2</v>
      </c>
      <c r="S1602" s="2">
        <f t="shared" ref="S1602:S1665" si="64">R1602/2</f>
        <v>9.3274329115605788E-3</v>
      </c>
    </row>
    <row r="1603" spans="3:19" x14ac:dyDescent="0.25">
      <c r="C1603">
        <f t="shared" si="60"/>
        <v>0.64000000000000035</v>
      </c>
      <c r="D1603" s="5">
        <f>$C$2+2*Inddata!$C$35*'Beregninger scenarie 1'!C1603</f>
        <v>4.6000000000000014</v>
      </c>
      <c r="E1603" s="5">
        <f t="shared" si="55"/>
        <v>2.4320000000000017</v>
      </c>
      <c r="F1603" s="5">
        <f>SQRT(C1603^2+(Inddata!$C$35*C1603)^2)</f>
        <v>1.0244998779892565</v>
      </c>
      <c r="G1603" s="5">
        <f t="shared" si="56"/>
        <v>5.0489997559785129</v>
      </c>
      <c r="H1603" s="5">
        <f t="shared" si="57"/>
        <v>0.48167956378296001</v>
      </c>
      <c r="I1603" s="5">
        <f t="shared" si="58"/>
        <v>3.9518212280302716E-2</v>
      </c>
      <c r="J1603" s="5">
        <f t="shared" si="59"/>
        <v>9.6108292265696268E-2</v>
      </c>
      <c r="K1603">
        <f t="shared" si="61"/>
        <v>0.64000000000000035</v>
      </c>
      <c r="L1603">
        <f>Inddata!$C$34</f>
        <v>0</v>
      </c>
      <c r="M1603">
        <f>Inddata!$C$34+Inddata!$C$32</f>
        <v>4</v>
      </c>
      <c r="N1603" s="2">
        <f t="shared" ref="N1603:N1666" si="65">I1603*0.5</f>
        <v>1.9759106140151358E-2</v>
      </c>
      <c r="O1603" s="2">
        <f t="shared" ref="O1603:O1666" si="66">N1603*E1603</f>
        <v>4.8054146132848134E-2</v>
      </c>
      <c r="P1603" s="5">
        <f t="shared" si="62"/>
        <v>0.16567160902567479</v>
      </c>
      <c r="Q1603" s="5">
        <f t="shared" ref="Q1603:Q1666" si="67">P1603/2</f>
        <v>8.2835804512837397E-2</v>
      </c>
      <c r="R1603" s="2">
        <f t="shared" si="63"/>
        <v>1.9174954748341987E-2</v>
      </c>
      <c r="S1603" s="2">
        <f t="shared" si="64"/>
        <v>9.5874773741709933E-3</v>
      </c>
    </row>
    <row r="1604" spans="3:19" x14ac:dyDescent="0.25">
      <c r="C1604">
        <f t="shared" si="60"/>
        <v>0.65000000000000036</v>
      </c>
      <c r="D1604" s="5">
        <f>$C$2+2*Inddata!$C$35*'Beregninger scenarie 1'!C1604</f>
        <v>4.6250000000000009</v>
      </c>
      <c r="E1604" s="5">
        <f t="shared" ref="E1604:E1667" si="68">0.5*(D1604+$C$2)*C1604</f>
        <v>2.4781250000000017</v>
      </c>
      <c r="F1604" s="5">
        <f>SQRT(C1604^2+(Inddata!$C$35*C1604)^2)</f>
        <v>1.0405076885828386</v>
      </c>
      <c r="G1604" s="5">
        <f t="shared" ref="G1604:G1667" si="69">$C$2+2*F1604</f>
        <v>5.0810153771656772</v>
      </c>
      <c r="H1604" s="5">
        <f t="shared" ref="H1604:H1667" si="70">E1604/G1604</f>
        <v>0.48772239720761568</v>
      </c>
      <c r="I1604" s="5">
        <f t="shared" ref="I1604:I1667" si="71">$C$14*(H1604^(2/3))*SQRT($C$13)</f>
        <v>3.9848037952998974E-2</v>
      </c>
      <c r="J1604" s="5">
        <f t="shared" ref="J1604:J1667" si="72">I1604*E1604</f>
        <v>9.8748419052275646E-2</v>
      </c>
      <c r="K1604">
        <f t="shared" si="61"/>
        <v>0.65000000000000036</v>
      </c>
      <c r="L1604">
        <f>Inddata!$C$34</f>
        <v>0</v>
      </c>
      <c r="M1604">
        <f>Inddata!$C$34+Inddata!$C$32</f>
        <v>4</v>
      </c>
      <c r="N1604" s="2">
        <f t="shared" si="65"/>
        <v>1.9924018976499487E-2</v>
      </c>
      <c r="O1604" s="2">
        <f t="shared" si="66"/>
        <v>4.9374209526137823E-2</v>
      </c>
      <c r="P1604" s="5">
        <f t="shared" si="62"/>
        <v>0.1702226632838775</v>
      </c>
      <c r="Q1604" s="5">
        <f t="shared" si="67"/>
        <v>8.5111331641938751E-2</v>
      </c>
      <c r="R1604" s="2">
        <f t="shared" si="63"/>
        <v>1.9701697139337677E-2</v>
      </c>
      <c r="S1604" s="2">
        <f t="shared" si="64"/>
        <v>9.8508485696688387E-3</v>
      </c>
    </row>
    <row r="1605" spans="3:19" x14ac:dyDescent="0.25">
      <c r="C1605">
        <f t="shared" si="60"/>
        <v>0.66000000000000036</v>
      </c>
      <c r="D1605" s="5">
        <f>$C$2+2*Inddata!$C$35*'Beregninger scenarie 1'!C1605</f>
        <v>4.6500000000000004</v>
      </c>
      <c r="E1605" s="5">
        <f t="shared" si="68"/>
        <v>2.5245000000000015</v>
      </c>
      <c r="F1605" s="5">
        <f>SQRT(C1605^2+(Inddata!$C$35*C1605)^2)</f>
        <v>1.0565154991764205</v>
      </c>
      <c r="G1605" s="5">
        <f t="shared" si="69"/>
        <v>5.1130309983528406</v>
      </c>
      <c r="H1605" s="5">
        <f t="shared" si="70"/>
        <v>0.49373845001394817</v>
      </c>
      <c r="I1605" s="5">
        <f t="shared" si="71"/>
        <v>4.0175051494765232E-2</v>
      </c>
      <c r="J1605" s="5">
        <f t="shared" si="72"/>
        <v>0.10142191749853489</v>
      </c>
      <c r="K1605">
        <f t="shared" si="61"/>
        <v>0.66000000000000036</v>
      </c>
      <c r="L1605">
        <f>Inddata!$C$34</f>
        <v>0</v>
      </c>
      <c r="M1605">
        <f>Inddata!$C$34+Inddata!$C$32</f>
        <v>4</v>
      </c>
      <c r="N1605" s="2">
        <f t="shared" si="65"/>
        <v>2.0087525747382616E-2</v>
      </c>
      <c r="O1605" s="2">
        <f t="shared" si="66"/>
        <v>5.0710958749267447E-2</v>
      </c>
      <c r="P1605" s="5">
        <f t="shared" si="62"/>
        <v>0.17483124365584926</v>
      </c>
      <c r="Q1605" s="5">
        <f t="shared" si="67"/>
        <v>8.7415621827924631E-2</v>
      </c>
      <c r="R1605" s="2">
        <f t="shared" si="63"/>
        <v>2.0235097645352924E-2</v>
      </c>
      <c r="S1605" s="2">
        <f t="shared" si="64"/>
        <v>1.0117548822676462E-2</v>
      </c>
    </row>
    <row r="1606" spans="3:19" x14ac:dyDescent="0.25">
      <c r="C1606">
        <f t="shared" ref="C1606:C1669" si="73">C1605+$C$1536</f>
        <v>0.67000000000000037</v>
      </c>
      <c r="D1606" s="5">
        <f>$C$2+2*Inddata!$C$35*'Beregninger scenarie 1'!C1606</f>
        <v>4.6750000000000007</v>
      </c>
      <c r="E1606" s="5">
        <f t="shared" si="68"/>
        <v>2.5711250000000017</v>
      </c>
      <c r="F1606" s="5">
        <f>SQRT(C1606^2+(Inddata!$C$35*C1606)^2)</f>
        <v>1.0725233097700027</v>
      </c>
      <c r="G1606" s="5">
        <f t="shared" si="69"/>
        <v>5.1450466195400058</v>
      </c>
      <c r="H1606" s="5">
        <f t="shared" si="70"/>
        <v>0.4997282221380287</v>
      </c>
      <c r="I1606" s="5">
        <f t="shared" si="71"/>
        <v>4.0499319612759509E-2</v>
      </c>
      <c r="J1606" s="5">
        <f t="shared" si="72"/>
        <v>0.10412881313935636</v>
      </c>
      <c r="K1606">
        <f t="shared" ref="K1606:K1669" si="74">$K$1539+C1606</f>
        <v>0.67000000000000037</v>
      </c>
      <c r="L1606">
        <f>Inddata!$C$34</f>
        <v>0</v>
      </c>
      <c r="M1606">
        <f>Inddata!$C$34+Inddata!$C$32</f>
        <v>4</v>
      </c>
      <c r="N1606" s="2">
        <f t="shared" si="65"/>
        <v>2.0249659806379754E-2</v>
      </c>
      <c r="O1606" s="2">
        <f t="shared" si="66"/>
        <v>5.206440656967818E-2</v>
      </c>
      <c r="P1606" s="5">
        <f t="shared" si="62"/>
        <v>0.17949739415865604</v>
      </c>
      <c r="Q1606" s="5">
        <f t="shared" si="67"/>
        <v>8.9748697079328019E-2</v>
      </c>
      <c r="R1606" s="2">
        <f t="shared" si="63"/>
        <v>2.0775161360955557E-2</v>
      </c>
      <c r="S1606" s="2">
        <f t="shared" si="64"/>
        <v>1.0387580680477779E-2</v>
      </c>
    </row>
    <row r="1607" spans="3:19" x14ac:dyDescent="0.25">
      <c r="C1607">
        <f t="shared" si="73"/>
        <v>0.68000000000000038</v>
      </c>
      <c r="D1607" s="5">
        <f>$C$2+2*Inddata!$C$35*'Beregninger scenarie 1'!C1607</f>
        <v>4.7000000000000011</v>
      </c>
      <c r="E1607" s="5">
        <f t="shared" si="68"/>
        <v>2.6180000000000017</v>
      </c>
      <c r="F1607" s="5">
        <f>SQRT(C1607^2+(Inddata!$C$35*C1607)^2)</f>
        <v>1.088531120363585</v>
      </c>
      <c r="G1607" s="5">
        <f t="shared" si="69"/>
        <v>5.17706224072717</v>
      </c>
      <c r="H1607" s="5">
        <f t="shared" si="70"/>
        <v>0.50569220114925206</v>
      </c>
      <c r="I1607" s="5">
        <f t="shared" si="71"/>
        <v>4.0820906663467181E-2</v>
      </c>
      <c r="J1607" s="5">
        <f t="shared" si="72"/>
        <v>0.10686913364495715</v>
      </c>
      <c r="K1607">
        <f t="shared" si="74"/>
        <v>0.68000000000000038</v>
      </c>
      <c r="L1607">
        <f>Inddata!$C$34</f>
        <v>0</v>
      </c>
      <c r="M1607">
        <f>Inddata!$C$34+Inddata!$C$32</f>
        <v>4</v>
      </c>
      <c r="N1607" s="2">
        <f t="shared" si="65"/>
        <v>2.0410453331733591E-2</v>
      </c>
      <c r="O1607" s="2">
        <f t="shared" si="66"/>
        <v>5.3434566822478574E-2</v>
      </c>
      <c r="P1607" s="5">
        <f t="shared" si="62"/>
        <v>0.18422116249025688</v>
      </c>
      <c r="Q1607" s="5">
        <f t="shared" si="67"/>
        <v>9.2110581245128442E-2</v>
      </c>
      <c r="R1607" s="2">
        <f t="shared" si="63"/>
        <v>2.1321893806742688E-2</v>
      </c>
      <c r="S1607" s="2">
        <f t="shared" si="64"/>
        <v>1.0660946903371344E-2</v>
      </c>
    </row>
    <row r="1608" spans="3:19" x14ac:dyDescent="0.25">
      <c r="C1608">
        <f t="shared" si="73"/>
        <v>0.69000000000000039</v>
      </c>
      <c r="D1608" s="5">
        <f>$C$2+2*Inddata!$C$35*'Beregninger scenarie 1'!C1608</f>
        <v>4.7250000000000014</v>
      </c>
      <c r="E1608" s="5">
        <f t="shared" si="68"/>
        <v>2.665125000000002</v>
      </c>
      <c r="F1608" s="5">
        <f>SQRT(C1608^2+(Inddata!$C$35*C1608)^2)</f>
        <v>1.1045389309571669</v>
      </c>
      <c r="G1608" s="5">
        <f t="shared" si="69"/>
        <v>5.2090778619143343</v>
      </c>
      <c r="H1608" s="5">
        <f t="shared" si="70"/>
        <v>0.5116308626303715</v>
      </c>
      <c r="I1608" s="5">
        <f t="shared" si="71"/>
        <v>4.113987476354989E-2</v>
      </c>
      <c r="J1608" s="5">
        <f t="shared" si="72"/>
        <v>0.10964290872920598</v>
      </c>
      <c r="K1608">
        <f t="shared" si="74"/>
        <v>0.69000000000000039</v>
      </c>
      <c r="L1608">
        <f>Inddata!$C$34</f>
        <v>0</v>
      </c>
      <c r="M1608">
        <f>Inddata!$C$34+Inddata!$C$32</f>
        <v>4</v>
      </c>
      <c r="N1608" s="2">
        <f t="shared" si="65"/>
        <v>2.0569937381774945E-2</v>
      </c>
      <c r="O1608" s="2">
        <f t="shared" si="66"/>
        <v>5.4821454364602992E-2</v>
      </c>
      <c r="P1608" s="5">
        <f t="shared" si="62"/>
        <v>0.18900259987146037</v>
      </c>
      <c r="Q1608" s="5">
        <f t="shared" si="67"/>
        <v>9.4501299935730185E-2</v>
      </c>
      <c r="R1608" s="2">
        <f t="shared" si="63"/>
        <v>2.187530091104865E-2</v>
      </c>
      <c r="S1608" s="2">
        <f t="shared" si="64"/>
        <v>1.0937650455524325E-2</v>
      </c>
    </row>
    <row r="1609" spans="3:19" x14ac:dyDescent="0.25">
      <c r="C1609">
        <f t="shared" si="73"/>
        <v>0.7000000000000004</v>
      </c>
      <c r="D1609" s="5">
        <f>$C$2+2*Inddata!$C$35*'Beregninger scenarie 1'!C1609</f>
        <v>4.7500000000000009</v>
      </c>
      <c r="E1609" s="5">
        <f t="shared" si="68"/>
        <v>2.7125000000000017</v>
      </c>
      <c r="F1609" s="5">
        <f>SQRT(C1609^2+(Inddata!$C$35*C1609)^2)</f>
        <v>1.1205467415507491</v>
      </c>
      <c r="G1609" s="5">
        <f t="shared" si="69"/>
        <v>5.2410934831014977</v>
      </c>
      <c r="H1609" s="5">
        <f t="shared" si="70"/>
        <v>0.51754467054360531</v>
      </c>
      <c r="I1609" s="5">
        <f t="shared" si="71"/>
        <v>4.1456283894062508E-2</v>
      </c>
      <c r="J1609" s="5">
        <f t="shared" si="72"/>
        <v>0.11245017006264463</v>
      </c>
      <c r="K1609">
        <f t="shared" si="74"/>
        <v>0.7000000000000004</v>
      </c>
      <c r="L1609">
        <f>Inddata!$C$34</f>
        <v>0</v>
      </c>
      <c r="M1609">
        <f>Inddata!$C$34+Inddata!$C$32</f>
        <v>4</v>
      </c>
      <c r="N1609" s="2">
        <f t="shared" si="65"/>
        <v>2.0728141947031254E-2</v>
      </c>
      <c r="O1609" s="2">
        <f t="shared" si="66"/>
        <v>5.6225085031322314E-2</v>
      </c>
      <c r="P1609" s="5">
        <f t="shared" si="62"/>
        <v>0.19384176089599087</v>
      </c>
      <c r="Q1609" s="5">
        <f t="shared" si="67"/>
        <v>9.6920880447995433E-2</v>
      </c>
      <c r="R1609" s="2">
        <f t="shared" si="63"/>
        <v>2.243538899259153E-2</v>
      </c>
      <c r="S1609" s="2">
        <f t="shared" si="64"/>
        <v>1.1217694496295765E-2</v>
      </c>
    </row>
    <row r="1610" spans="3:19" x14ac:dyDescent="0.25">
      <c r="C1610">
        <f t="shared" si="73"/>
        <v>0.71000000000000041</v>
      </c>
      <c r="D1610" s="5">
        <f>$C$2+2*Inddata!$C$35*'Beregninger scenarie 1'!C1610</f>
        <v>4.7750000000000012</v>
      </c>
      <c r="E1610" s="5">
        <f t="shared" si="68"/>
        <v>2.7601250000000022</v>
      </c>
      <c r="F1610" s="5">
        <f>SQRT(C1610^2+(Inddata!$C$35*C1610)^2)</f>
        <v>1.1365545521443312</v>
      </c>
      <c r="G1610" s="5">
        <f t="shared" si="69"/>
        <v>5.2731091042886629</v>
      </c>
      <c r="H1610" s="5">
        <f t="shared" si="70"/>
        <v>0.5234340775834071</v>
      </c>
      <c r="I1610" s="5">
        <f t="shared" si="71"/>
        <v>4.1770191998522013E-2</v>
      </c>
      <c r="J1610" s="5">
        <f t="shared" si="72"/>
        <v>0.11529095118992067</v>
      </c>
      <c r="K1610">
        <f t="shared" si="74"/>
        <v>0.71000000000000041</v>
      </c>
      <c r="L1610">
        <f>Inddata!$C$34</f>
        <v>0</v>
      </c>
      <c r="M1610">
        <f>Inddata!$C$34+Inddata!$C$32</f>
        <v>4</v>
      </c>
      <c r="N1610" s="2">
        <f t="shared" si="65"/>
        <v>2.0885095999261007E-2</v>
      </c>
      <c r="O1610" s="2">
        <f t="shared" si="66"/>
        <v>5.7645475594960333E-2</v>
      </c>
      <c r="P1610" s="5">
        <f t="shared" si="62"/>
        <v>0.19873870338815885</v>
      </c>
      <c r="Q1610" s="5">
        <f t="shared" si="67"/>
        <v>9.9369351694079427E-2</v>
      </c>
      <c r="R1610" s="2">
        <f t="shared" si="63"/>
        <v>2.3002164743999867E-2</v>
      </c>
      <c r="S1610" s="2">
        <f t="shared" si="64"/>
        <v>1.1501082371999934E-2</v>
      </c>
    </row>
    <row r="1611" spans="3:19" x14ac:dyDescent="0.25">
      <c r="C1611">
        <f t="shared" si="73"/>
        <v>0.72000000000000042</v>
      </c>
      <c r="D1611" s="5">
        <f>$C$2+2*Inddata!$C$35*'Beregninger scenarie 1'!C1611</f>
        <v>4.8000000000000007</v>
      </c>
      <c r="E1611" s="5">
        <f t="shared" si="68"/>
        <v>2.808000000000002</v>
      </c>
      <c r="F1611" s="5">
        <f>SQRT(C1611^2+(Inddata!$C$35*C1611)^2)</f>
        <v>1.1525623627379133</v>
      </c>
      <c r="G1611" s="5">
        <f t="shared" si="69"/>
        <v>5.3051247254758263</v>
      </c>
      <c r="H1611" s="5">
        <f t="shared" si="70"/>
        <v>0.52929952551646131</v>
      </c>
      <c r="I1611" s="5">
        <f t="shared" si="71"/>
        <v>4.2081655075270556E-2</v>
      </c>
      <c r="J1611" s="5">
        <f t="shared" si="72"/>
        <v>0.1181652874513598</v>
      </c>
      <c r="K1611">
        <f t="shared" si="74"/>
        <v>0.72000000000000042</v>
      </c>
      <c r="L1611">
        <f>Inddata!$C$34</f>
        <v>0</v>
      </c>
      <c r="M1611">
        <f>Inddata!$C$34+Inddata!$C$32</f>
        <v>4</v>
      </c>
      <c r="N1611" s="2">
        <f t="shared" si="65"/>
        <v>2.1040827537635278E-2</v>
      </c>
      <c r="O1611" s="2">
        <f t="shared" si="66"/>
        <v>5.9082643725679902E-2</v>
      </c>
      <c r="P1611" s="5">
        <f t="shared" si="62"/>
        <v>0.20369348826766745</v>
      </c>
      <c r="Q1611" s="5">
        <f t="shared" si="67"/>
        <v>0.10184674413383372</v>
      </c>
      <c r="R1611" s="2">
        <f t="shared" si="63"/>
        <v>2.3575635216165212E-2</v>
      </c>
      <c r="S1611" s="2">
        <f t="shared" si="64"/>
        <v>1.1787817608082606E-2</v>
      </c>
    </row>
    <row r="1612" spans="3:19" x14ac:dyDescent="0.25">
      <c r="C1612">
        <f t="shared" si="73"/>
        <v>0.73000000000000043</v>
      </c>
      <c r="D1612" s="5">
        <f>$C$2+2*Inddata!$C$35*'Beregninger scenarie 1'!C1612</f>
        <v>4.8250000000000011</v>
      </c>
      <c r="E1612" s="5">
        <f t="shared" si="68"/>
        <v>2.8561250000000022</v>
      </c>
      <c r="F1612" s="5">
        <f>SQRT(C1612^2+(Inddata!$C$35*C1612)^2)</f>
        <v>1.1685701733314955</v>
      </c>
      <c r="G1612" s="5">
        <f t="shared" si="69"/>
        <v>5.3371403466629914</v>
      </c>
      <c r="H1612" s="5">
        <f t="shared" si="70"/>
        <v>0.53514144550944287</v>
      </c>
      <c r="I1612" s="5">
        <f t="shared" si="71"/>
        <v>4.2390727264537367E-2</v>
      </c>
      <c r="J1612" s="5">
        <f t="shared" si="72"/>
        <v>0.12107321590842689</v>
      </c>
      <c r="K1612">
        <f t="shared" si="74"/>
        <v>0.73000000000000043</v>
      </c>
      <c r="L1612">
        <f>Inddata!$C$34</f>
        <v>0</v>
      </c>
      <c r="M1612">
        <f>Inddata!$C$34+Inddata!$C$32</f>
        <v>4</v>
      </c>
      <c r="N1612" s="2">
        <f t="shared" si="65"/>
        <v>2.1195363632268684E-2</v>
      </c>
      <c r="O1612" s="2">
        <f t="shared" si="66"/>
        <v>6.0536607954213444E-2</v>
      </c>
      <c r="P1612" s="5">
        <f t="shared" si="62"/>
        <v>0.20870617942112168</v>
      </c>
      <c r="Q1612" s="5">
        <f t="shared" si="67"/>
        <v>0.10435308971056084</v>
      </c>
      <c r="R1612" s="2">
        <f t="shared" si="63"/>
        <v>2.4155807803370566E-2</v>
      </c>
      <c r="S1612" s="2">
        <f t="shared" si="64"/>
        <v>1.2077903901685283E-2</v>
      </c>
    </row>
    <row r="1613" spans="3:19" x14ac:dyDescent="0.25">
      <c r="C1613">
        <f t="shared" si="73"/>
        <v>0.74000000000000044</v>
      </c>
      <c r="D1613" s="5">
        <f>$C$2+2*Inddata!$C$35*'Beregninger scenarie 1'!C1613</f>
        <v>4.8500000000000014</v>
      </c>
      <c r="E1613" s="5">
        <f t="shared" si="68"/>
        <v>2.9045000000000023</v>
      </c>
      <c r="F1613" s="5">
        <f>SQRT(C1613^2+(Inddata!$C$35*C1613)^2)</f>
        <v>1.1845779839250776</v>
      </c>
      <c r="G1613" s="5">
        <f t="shared" si="69"/>
        <v>5.3691559678501548</v>
      </c>
      <c r="H1613" s="5">
        <f t="shared" si="70"/>
        <v>0.54096025844505002</v>
      </c>
      <c r="I1613" s="5">
        <f t="shared" si="71"/>
        <v>4.2697460930570301E-2</v>
      </c>
      <c r="J1613" s="5">
        <f t="shared" si="72"/>
        <v>0.12401477527284153</v>
      </c>
      <c r="K1613">
        <f t="shared" si="74"/>
        <v>0.74000000000000044</v>
      </c>
      <c r="L1613">
        <f>Inddata!$C$34</f>
        <v>0</v>
      </c>
      <c r="M1613">
        <f>Inddata!$C$34+Inddata!$C$32</f>
        <v>4</v>
      </c>
      <c r="N1613" s="2">
        <f t="shared" si="65"/>
        <v>2.134873046528515E-2</v>
      </c>
      <c r="O1613" s="2">
        <f t="shared" si="66"/>
        <v>6.2007387636420767E-2</v>
      </c>
      <c r="P1613" s="5">
        <f t="shared" si="62"/>
        <v>0.2137768435798382</v>
      </c>
      <c r="Q1613" s="5">
        <f t="shared" si="67"/>
        <v>0.1068884217899191</v>
      </c>
      <c r="R1613" s="2">
        <f t="shared" si="63"/>
        <v>2.4742690229147938E-2</v>
      </c>
      <c r="S1613" s="2">
        <f t="shared" si="64"/>
        <v>1.2371345114573969E-2</v>
      </c>
    </row>
    <row r="1614" spans="3:19" x14ac:dyDescent="0.25">
      <c r="C1614">
        <f t="shared" si="73"/>
        <v>0.75000000000000044</v>
      </c>
      <c r="D1614" s="5">
        <f>$C$2+2*Inddata!$C$35*'Beregninger scenarie 1'!C1614</f>
        <v>4.8750000000000009</v>
      </c>
      <c r="E1614" s="5">
        <f t="shared" si="68"/>
        <v>2.9531250000000022</v>
      </c>
      <c r="F1614" s="5">
        <f>SQRT(C1614^2+(Inddata!$C$35*C1614)^2)</f>
        <v>1.2005857945186598</v>
      </c>
      <c r="G1614" s="5">
        <f t="shared" si="69"/>
        <v>5.40117158903732</v>
      </c>
      <c r="H1614" s="5">
        <f t="shared" si="70"/>
        <v>0.54675637522679665</v>
      </c>
      <c r="I1614" s="5">
        <f t="shared" si="71"/>
        <v>4.300190673917717E-2</v>
      </c>
      <c r="J1614" s="5">
        <f t="shared" si="72"/>
        <v>0.12699000583913267</v>
      </c>
      <c r="K1614">
        <f t="shared" si="74"/>
        <v>0.75000000000000044</v>
      </c>
      <c r="L1614">
        <f>Inddata!$C$34</f>
        <v>0</v>
      </c>
      <c r="M1614">
        <f>Inddata!$C$34+Inddata!$C$32</f>
        <v>4</v>
      </c>
      <c r="N1614" s="2">
        <f t="shared" si="65"/>
        <v>2.1500953369588585E-2</v>
      </c>
      <c r="O1614" s="2">
        <f t="shared" si="66"/>
        <v>6.3495002919566335E-2</v>
      </c>
      <c r="P1614" s="5">
        <f t="shared" si="62"/>
        <v>0.21890555020358243</v>
      </c>
      <c r="Q1614" s="5">
        <f t="shared" si="67"/>
        <v>0.10945277510179122</v>
      </c>
      <c r="R1614" s="2">
        <f t="shared" si="63"/>
        <v>2.5336290532822037E-2</v>
      </c>
      <c r="S1614" s="2">
        <f t="shared" si="64"/>
        <v>1.2668145266411019E-2</v>
      </c>
    </row>
    <row r="1615" spans="3:19" x14ac:dyDescent="0.25">
      <c r="C1615">
        <f t="shared" si="73"/>
        <v>0.76000000000000045</v>
      </c>
      <c r="D1615" s="5">
        <f>$C$2+2*Inddata!$C$35*'Beregninger scenarie 1'!C1615</f>
        <v>4.9000000000000012</v>
      </c>
      <c r="E1615" s="5">
        <f t="shared" si="68"/>
        <v>3.0020000000000024</v>
      </c>
      <c r="F1615" s="5">
        <f>SQRT(C1615^2+(Inddata!$C$35*C1615)^2)</f>
        <v>1.2165936051122421</v>
      </c>
      <c r="G1615" s="5">
        <f t="shared" si="69"/>
        <v>5.4331872102244843</v>
      </c>
      <c r="H1615" s="5">
        <f t="shared" si="70"/>
        <v>0.55253019707303042</v>
      </c>
      <c r="I1615" s="5">
        <f t="shared" si="71"/>
        <v>4.3304113730989156E-2</v>
      </c>
      <c r="J1615" s="5">
        <f t="shared" si="72"/>
        <v>0.12999894942042955</v>
      </c>
      <c r="K1615">
        <f t="shared" si="74"/>
        <v>0.76000000000000045</v>
      </c>
      <c r="L1615">
        <f>Inddata!$C$34</f>
        <v>0</v>
      </c>
      <c r="M1615">
        <f>Inddata!$C$34+Inddata!$C$32</f>
        <v>4</v>
      </c>
      <c r="N1615" s="2">
        <f t="shared" si="65"/>
        <v>2.1652056865494578E-2</v>
      </c>
      <c r="O1615" s="2">
        <f t="shared" si="66"/>
        <v>6.4999474710214777E-2</v>
      </c>
      <c r="P1615" s="5">
        <f t="shared" si="62"/>
        <v>0.22409237136988525</v>
      </c>
      <c r="Q1615" s="5">
        <f t="shared" si="67"/>
        <v>0.11204618568494262</v>
      </c>
      <c r="R1615" s="2">
        <f t="shared" si="63"/>
        <v>2.5936617056699682E-2</v>
      </c>
      <c r="S1615" s="2">
        <f t="shared" si="64"/>
        <v>1.2968308528349841E-2</v>
      </c>
    </row>
    <row r="1616" spans="3:19" x14ac:dyDescent="0.25">
      <c r="C1616">
        <f t="shared" si="73"/>
        <v>0.77000000000000046</v>
      </c>
      <c r="D1616" s="5">
        <f>$C$2+2*Inddata!$C$35*'Beregninger scenarie 1'!C1616</f>
        <v>4.9250000000000007</v>
      </c>
      <c r="E1616" s="5">
        <f t="shared" si="68"/>
        <v>3.0511250000000021</v>
      </c>
      <c r="F1616" s="5">
        <f>SQRT(C1616^2+(Inddata!$C$35*C1616)^2)</f>
        <v>1.232601415705824</v>
      </c>
      <c r="G1616" s="5">
        <f t="shared" si="69"/>
        <v>5.4652028314116485</v>
      </c>
      <c r="H1616" s="5">
        <f t="shared" si="70"/>
        <v>0.55828211580061415</v>
      </c>
      <c r="I1616" s="5">
        <f t="shared" si="71"/>
        <v>4.360412939073368E-2</v>
      </c>
      <c r="J1616" s="5">
        <f t="shared" si="72"/>
        <v>0.13304164928730239</v>
      </c>
      <c r="K1616">
        <f t="shared" si="74"/>
        <v>0.77000000000000046</v>
      </c>
      <c r="L1616">
        <f>Inddata!$C$34</f>
        <v>0</v>
      </c>
      <c r="M1616">
        <f>Inddata!$C$34+Inddata!$C$32</f>
        <v>4</v>
      </c>
      <c r="N1616" s="2">
        <f t="shared" si="65"/>
        <v>2.180206469536684E-2</v>
      </c>
      <c r="O1616" s="2">
        <f t="shared" si="66"/>
        <v>6.6520824643651194E-2</v>
      </c>
      <c r="P1616" s="5">
        <f t="shared" si="62"/>
        <v>0.22933738166861625</v>
      </c>
      <c r="Q1616" s="5">
        <f t="shared" si="67"/>
        <v>0.11466869083430813</v>
      </c>
      <c r="R1616" s="2">
        <f t="shared" si="63"/>
        <v>2.6543678433867623E-2</v>
      </c>
      <c r="S1616" s="2">
        <f t="shared" si="64"/>
        <v>1.3271839216933812E-2</v>
      </c>
    </row>
    <row r="1617" spans="3:19" x14ac:dyDescent="0.25">
      <c r="C1617">
        <f t="shared" si="73"/>
        <v>0.78000000000000047</v>
      </c>
      <c r="D1617" s="5">
        <f>$C$2+2*Inddata!$C$35*'Beregninger scenarie 1'!C1617</f>
        <v>4.9500000000000011</v>
      </c>
      <c r="E1617" s="5">
        <f t="shared" si="68"/>
        <v>3.1005000000000025</v>
      </c>
      <c r="F1617" s="5">
        <f>SQRT(C1617^2+(Inddata!$C$35*C1617)^2)</f>
        <v>1.2486092262994062</v>
      </c>
      <c r="G1617" s="5">
        <f t="shared" si="69"/>
        <v>5.4972184525988119</v>
      </c>
      <c r="H1617" s="5">
        <f t="shared" si="70"/>
        <v>0.56401251409869657</v>
      </c>
      <c r="I1617" s="5">
        <f t="shared" si="71"/>
        <v>4.3901999712781345E-2</v>
      </c>
      <c r="J1617" s="5">
        <f t="shared" si="72"/>
        <v>0.13611815010947867</v>
      </c>
      <c r="K1617">
        <f t="shared" si="74"/>
        <v>0.78000000000000047</v>
      </c>
      <c r="L1617">
        <f>Inddata!$C$34</f>
        <v>0</v>
      </c>
      <c r="M1617">
        <f>Inddata!$C$34+Inddata!$C$32</f>
        <v>4</v>
      </c>
      <c r="N1617" s="2">
        <f t="shared" si="65"/>
        <v>2.1950999856390672E-2</v>
      </c>
      <c r="O1617" s="2">
        <f t="shared" si="66"/>
        <v>6.8059075054739335E-2</v>
      </c>
      <c r="P1617" s="5">
        <f t="shared" si="62"/>
        <v>0.23464065810151441</v>
      </c>
      <c r="Q1617" s="5">
        <f t="shared" si="67"/>
        <v>0.1173203290507572</v>
      </c>
      <c r="R1617" s="2">
        <f t="shared" si="63"/>
        <v>2.7157483576564171E-2</v>
      </c>
      <c r="S1617" s="2">
        <f t="shared" si="64"/>
        <v>1.3578741788282086E-2</v>
      </c>
    </row>
    <row r="1618" spans="3:19" x14ac:dyDescent="0.25">
      <c r="C1618">
        <f t="shared" si="73"/>
        <v>0.79000000000000048</v>
      </c>
      <c r="D1618" s="5">
        <f>$C$2+2*Inddata!$C$35*'Beregninger scenarie 1'!C1618</f>
        <v>4.9750000000000014</v>
      </c>
      <c r="E1618" s="5">
        <f t="shared" si="68"/>
        <v>3.1501250000000023</v>
      </c>
      <c r="F1618" s="5">
        <f>SQRT(C1618^2+(Inddata!$C$35*C1618)^2)</f>
        <v>1.2646170368929883</v>
      </c>
      <c r="G1618" s="5">
        <f t="shared" si="69"/>
        <v>5.5292340737859771</v>
      </c>
      <c r="H1618" s="5">
        <f t="shared" si="70"/>
        <v>0.56972176579296974</v>
      </c>
      <c r="I1618" s="5">
        <f t="shared" si="71"/>
        <v>4.4197769263210354E-2</v>
      </c>
      <c r="J1618" s="5">
        <f t="shared" si="72"/>
        <v>0.13922849790027061</v>
      </c>
      <c r="K1618">
        <f t="shared" si="74"/>
        <v>0.79000000000000048</v>
      </c>
      <c r="L1618">
        <f>Inddata!$C$34</f>
        <v>0</v>
      </c>
      <c r="M1618">
        <f>Inddata!$C$34+Inddata!$C$32</f>
        <v>4</v>
      </c>
      <c r="N1618" s="2">
        <f t="shared" si="65"/>
        <v>2.2098884631605177E-2</v>
      </c>
      <c r="O1618" s="2">
        <f t="shared" si="66"/>
        <v>6.9614248950135307E-2</v>
      </c>
      <c r="P1618" s="5">
        <f t="shared" si="62"/>
        <v>0.24000227998639187</v>
      </c>
      <c r="Q1618" s="5">
        <f t="shared" si="67"/>
        <v>0.12000113999319593</v>
      </c>
      <c r="R1618" s="2">
        <f t="shared" si="63"/>
        <v>2.7778041665091652E-2</v>
      </c>
      <c r="S1618" s="2">
        <f t="shared" si="64"/>
        <v>1.3889020832545826E-2</v>
      </c>
    </row>
    <row r="1619" spans="3:19" x14ac:dyDescent="0.25">
      <c r="C1619">
        <f t="shared" si="73"/>
        <v>0.80000000000000049</v>
      </c>
      <c r="D1619" s="5">
        <f>$C$2+2*Inddata!$C$35*'Beregninger scenarie 1'!C1619</f>
        <v>5.0000000000000018</v>
      </c>
      <c r="E1619" s="5">
        <f t="shared" si="68"/>
        <v>3.2000000000000028</v>
      </c>
      <c r="F1619" s="5">
        <f>SQRT(C1619^2+(Inddata!$C$35*C1619)^2)</f>
        <v>1.2806248474865705</v>
      </c>
      <c r="G1619" s="5">
        <f t="shared" si="69"/>
        <v>5.5612496949731405</v>
      </c>
      <c r="H1619" s="5">
        <f t="shared" si="70"/>
        <v>0.57541023610080111</v>
      </c>
      <c r="I1619" s="5">
        <f t="shared" si="71"/>
        <v>4.4491481238613878E-2</v>
      </c>
      <c r="J1619" s="5">
        <f t="shared" si="72"/>
        <v>0.14237273996356453</v>
      </c>
      <c r="K1619">
        <f t="shared" si="74"/>
        <v>0.80000000000000049</v>
      </c>
      <c r="L1619">
        <f>Inddata!$C$34</f>
        <v>0</v>
      </c>
      <c r="M1619">
        <f>Inddata!$C$34+Inddata!$C$32</f>
        <v>4</v>
      </c>
      <c r="N1619" s="2">
        <f t="shared" si="65"/>
        <v>2.2245740619306939E-2</v>
      </c>
      <c r="O1619" s="2">
        <f t="shared" si="66"/>
        <v>7.1186369981782266E-2</v>
      </c>
      <c r="P1619" s="5">
        <f t="shared" si="62"/>
        <v>0.24542232886575421</v>
      </c>
      <c r="Q1619" s="5">
        <f t="shared" si="67"/>
        <v>0.12271116443287711</v>
      </c>
      <c r="R1619" s="2">
        <f t="shared" si="63"/>
        <v>2.8405362137240063E-2</v>
      </c>
      <c r="S1619" s="2">
        <f t="shared" si="64"/>
        <v>1.4202681068620032E-2</v>
      </c>
    </row>
    <row r="1620" spans="3:19" x14ac:dyDescent="0.25">
      <c r="C1620">
        <f t="shared" si="73"/>
        <v>0.8100000000000005</v>
      </c>
      <c r="D1620" s="5">
        <f>$C$2+2*Inddata!$C$35*'Beregninger scenarie 1'!C1620</f>
        <v>5.0250000000000012</v>
      </c>
      <c r="E1620" s="5">
        <f t="shared" si="68"/>
        <v>3.2501250000000028</v>
      </c>
      <c r="F1620" s="5">
        <f>SQRT(C1620^2+(Inddata!$C$35*C1620)^2)</f>
        <v>1.2966326580801526</v>
      </c>
      <c r="G1620" s="5">
        <f t="shared" si="69"/>
        <v>5.5932653161603056</v>
      </c>
      <c r="H1620" s="5">
        <f t="shared" si="70"/>
        <v>0.58107828187760024</v>
      </c>
      <c r="I1620" s="5">
        <f t="shared" si="71"/>
        <v>4.4783177521857689E-2</v>
      </c>
      <c r="J1620" s="5">
        <f t="shared" si="72"/>
        <v>0.14555092484322785</v>
      </c>
      <c r="K1620">
        <f t="shared" si="74"/>
        <v>0.8100000000000005</v>
      </c>
      <c r="L1620">
        <f>Inddata!$C$34</f>
        <v>0</v>
      </c>
      <c r="M1620">
        <f>Inddata!$C$34+Inddata!$C$32</f>
        <v>4</v>
      </c>
      <c r="N1620" s="2">
        <f t="shared" si="65"/>
        <v>2.2391588760928845E-2</v>
      </c>
      <c r="O1620" s="2">
        <f t="shared" si="66"/>
        <v>7.2775462421613923E-2</v>
      </c>
      <c r="P1620" s="5">
        <f t="shared" si="62"/>
        <v>0.25090088841958808</v>
      </c>
      <c r="Q1620" s="5">
        <f t="shared" si="67"/>
        <v>0.12545044420979404</v>
      </c>
      <c r="R1620" s="2">
        <f t="shared" si="63"/>
        <v>2.9039454678193063E-2</v>
      </c>
      <c r="S1620" s="2">
        <f t="shared" si="64"/>
        <v>1.4519727339096532E-2</v>
      </c>
    </row>
    <row r="1621" spans="3:19" x14ac:dyDescent="0.25">
      <c r="C1621">
        <f t="shared" si="73"/>
        <v>0.82000000000000051</v>
      </c>
      <c r="D1621" s="5">
        <f>$C$2+2*Inddata!$C$35*'Beregninger scenarie 1'!C1621</f>
        <v>5.0500000000000007</v>
      </c>
      <c r="E1621" s="5">
        <f t="shared" si="68"/>
        <v>3.3005000000000022</v>
      </c>
      <c r="F1621" s="5">
        <f>SQRT(C1621^2+(Inddata!$C$35*C1621)^2)</f>
        <v>1.3126404686737347</v>
      </c>
      <c r="G1621" s="5">
        <f t="shared" si="69"/>
        <v>5.625280937347469</v>
      </c>
      <c r="H1621" s="5">
        <f t="shared" si="70"/>
        <v>0.58672625185477612</v>
      </c>
      <c r="I1621" s="5">
        <f t="shared" si="71"/>
        <v>4.5072898734980653E-2</v>
      </c>
      <c r="J1621" s="5">
        <f t="shared" si="72"/>
        <v>0.14876310227480374</v>
      </c>
      <c r="K1621">
        <f t="shared" si="74"/>
        <v>0.82000000000000051</v>
      </c>
      <c r="L1621">
        <f>Inddata!$C$34</f>
        <v>0</v>
      </c>
      <c r="M1621">
        <f>Inddata!$C$34+Inddata!$C$32</f>
        <v>4</v>
      </c>
      <c r="N1621" s="2">
        <f t="shared" si="65"/>
        <v>2.2536449367490326E-2</v>
      </c>
      <c r="O1621" s="2">
        <f t="shared" si="66"/>
        <v>7.4381551137401872E-2</v>
      </c>
      <c r="P1621" s="5">
        <f t="shared" si="62"/>
        <v>0.25643804438209272</v>
      </c>
      <c r="Q1621" s="5">
        <f t="shared" si="67"/>
        <v>0.12821902219104636</v>
      </c>
      <c r="R1621" s="2">
        <f t="shared" si="63"/>
        <v>2.9680329210890359E-2</v>
      </c>
      <c r="S1621" s="2">
        <f t="shared" si="64"/>
        <v>1.484016460544518E-2</v>
      </c>
    </row>
    <row r="1622" spans="3:19" x14ac:dyDescent="0.25">
      <c r="C1622">
        <f t="shared" si="73"/>
        <v>0.83000000000000052</v>
      </c>
      <c r="D1622" s="5">
        <f>$C$2+2*Inddata!$C$35*'Beregninger scenarie 1'!C1622</f>
        <v>5.0750000000000011</v>
      </c>
      <c r="E1622" s="5">
        <f t="shared" si="68"/>
        <v>3.3511250000000024</v>
      </c>
      <c r="F1622" s="5">
        <f>SQRT(C1622^2+(Inddata!$C$35*C1622)^2)</f>
        <v>1.3286482792673169</v>
      </c>
      <c r="G1622" s="5">
        <f t="shared" si="69"/>
        <v>5.6572965585346342</v>
      </c>
      <c r="H1622" s="5">
        <f t="shared" si="70"/>
        <v>0.59235448686961156</v>
      </c>
      <c r="I1622" s="5">
        <f t="shared" si="71"/>
        <v>4.5360684289415434E-2</v>
      </c>
      <c r="J1622" s="5">
        <f t="shared" si="72"/>
        <v>0.15200932313936741</v>
      </c>
      <c r="K1622">
        <f t="shared" si="74"/>
        <v>0.83000000000000052</v>
      </c>
      <c r="L1622">
        <f>Inddata!$C$34</f>
        <v>0</v>
      </c>
      <c r="M1622">
        <f>Inddata!$C$34+Inddata!$C$32</f>
        <v>4</v>
      </c>
      <c r="N1622" s="2">
        <f t="shared" si="65"/>
        <v>2.2680342144707717E-2</v>
      </c>
      <c r="O1622" s="2">
        <f t="shared" si="66"/>
        <v>7.6004661569683704E-2</v>
      </c>
      <c r="P1622" s="5">
        <f t="shared" si="62"/>
        <v>0.26203388446213688</v>
      </c>
      <c r="Q1622" s="5">
        <f t="shared" si="67"/>
        <v>0.13101694223106844</v>
      </c>
      <c r="R1622" s="2">
        <f t="shared" si="63"/>
        <v>3.0327995886821394E-2</v>
      </c>
      <c r="S1622" s="2">
        <f t="shared" si="64"/>
        <v>1.5163997943410697E-2</v>
      </c>
    </row>
    <row r="1623" spans="3:19" x14ac:dyDescent="0.25">
      <c r="C1623">
        <f t="shared" si="73"/>
        <v>0.84000000000000052</v>
      </c>
      <c r="D1623" s="5">
        <f>$C$2+2*Inddata!$C$35*'Beregninger scenarie 1'!C1623</f>
        <v>5.1000000000000014</v>
      </c>
      <c r="E1623" s="5">
        <f t="shared" si="68"/>
        <v>3.4020000000000028</v>
      </c>
      <c r="F1623" s="5">
        <f>SQRT(C1623^2+(Inddata!$C$35*C1623)^2)</f>
        <v>1.3446560898608992</v>
      </c>
      <c r="G1623" s="5">
        <f t="shared" si="69"/>
        <v>5.6893121797217985</v>
      </c>
      <c r="H1623" s="5">
        <f t="shared" si="70"/>
        <v>0.59796332008737774</v>
      </c>
      <c r="I1623" s="5">
        <f t="shared" si="71"/>
        <v>4.5646572433694653E-2</v>
      </c>
      <c r="J1623" s="5">
        <f t="shared" si="72"/>
        <v>0.15528963941942933</v>
      </c>
      <c r="K1623">
        <f t="shared" si="74"/>
        <v>0.84000000000000052</v>
      </c>
      <c r="L1623">
        <f>Inddata!$C$34</f>
        <v>0</v>
      </c>
      <c r="M1623">
        <f>Inddata!$C$34+Inddata!$C$32</f>
        <v>4</v>
      </c>
      <c r="N1623" s="2">
        <f t="shared" si="65"/>
        <v>2.2823286216847326E-2</v>
      </c>
      <c r="O1623" s="2">
        <f t="shared" si="66"/>
        <v>7.7644819709714666E-2</v>
      </c>
      <c r="P1623" s="5">
        <f t="shared" si="62"/>
        <v>0.267688498267245</v>
      </c>
      <c r="Q1623" s="5">
        <f t="shared" si="67"/>
        <v>0.1338442491336225</v>
      </c>
      <c r="R1623" s="2">
        <f t="shared" si="63"/>
        <v>3.098246507722743E-2</v>
      </c>
      <c r="S1623" s="2">
        <f t="shared" si="64"/>
        <v>1.5491232538613715E-2</v>
      </c>
    </row>
    <row r="1624" spans="3:19" x14ac:dyDescent="0.25">
      <c r="C1624">
        <f t="shared" si="73"/>
        <v>0.85000000000000053</v>
      </c>
      <c r="D1624" s="5">
        <f>$C$2+2*Inddata!$C$35*'Beregninger scenarie 1'!C1624</f>
        <v>5.1250000000000018</v>
      </c>
      <c r="E1624" s="5">
        <f t="shared" si="68"/>
        <v>3.4531250000000031</v>
      </c>
      <c r="F1624" s="5">
        <f>SQRT(C1624^2+(Inddata!$C$35*C1624)^2)</f>
        <v>1.3606639004544812</v>
      </c>
      <c r="G1624" s="5">
        <f t="shared" si="69"/>
        <v>5.7213278009089628</v>
      </c>
      <c r="H1624" s="5">
        <f t="shared" si="70"/>
        <v>0.60355307721599094</v>
      </c>
      <c r="I1624" s="5">
        <f t="shared" si="71"/>
        <v>4.593060029879506E-2</v>
      </c>
      <c r="J1624" s="5">
        <f t="shared" si="72"/>
        <v>0.15860410415677684</v>
      </c>
      <c r="K1624">
        <f t="shared" si="74"/>
        <v>0.85000000000000053</v>
      </c>
      <c r="L1624">
        <f>Inddata!$C$34</f>
        <v>0</v>
      </c>
      <c r="M1624">
        <f>Inddata!$C$34+Inddata!$C$32</f>
        <v>4</v>
      </c>
      <c r="N1624" s="2">
        <f t="shared" si="65"/>
        <v>2.296530014939753E-2</v>
      </c>
      <c r="O1624" s="2">
        <f t="shared" si="66"/>
        <v>7.9302052078388419E-2</v>
      </c>
      <c r="P1624" s="5">
        <f t="shared" si="62"/>
        <v>0.27340197723092452</v>
      </c>
      <c r="Q1624" s="5">
        <f t="shared" si="67"/>
        <v>0.13670098861546226</v>
      </c>
      <c r="R1624" s="2">
        <f t="shared" si="63"/>
        <v>3.164374736469034E-2</v>
      </c>
      <c r="S1624" s="2">
        <f t="shared" si="64"/>
        <v>1.582187368234517E-2</v>
      </c>
    </row>
    <row r="1625" spans="3:19" x14ac:dyDescent="0.25">
      <c r="C1625">
        <f t="shared" si="73"/>
        <v>0.86000000000000054</v>
      </c>
      <c r="D1625" s="5">
        <f>$C$2+2*Inddata!$C$35*'Beregninger scenarie 1'!C1625</f>
        <v>5.1500000000000012</v>
      </c>
      <c r="E1625" s="5">
        <f t="shared" si="68"/>
        <v>3.5045000000000033</v>
      </c>
      <c r="F1625" s="5">
        <f>SQRT(C1625^2+(Inddata!$C$35*C1625)^2)</f>
        <v>1.3766717110480633</v>
      </c>
      <c r="G1625" s="5">
        <f t="shared" si="69"/>
        <v>5.7533434220961261</v>
      </c>
      <c r="H1625" s="5">
        <f t="shared" si="70"/>
        <v>0.60912407671350211</v>
      </c>
      <c r="I1625" s="5">
        <f t="shared" si="71"/>
        <v>4.6212803941261656E-2</v>
      </c>
      <c r="J1625" s="5">
        <f t="shared" si="72"/>
        <v>0.16195277141215161</v>
      </c>
      <c r="K1625">
        <f t="shared" si="74"/>
        <v>0.86000000000000054</v>
      </c>
      <c r="L1625">
        <f>Inddata!$C$34</f>
        <v>0</v>
      </c>
      <c r="M1625">
        <f>Inddata!$C$34+Inddata!$C$32</f>
        <v>4</v>
      </c>
      <c r="N1625" s="2">
        <f t="shared" si="65"/>
        <v>2.3106401970630828E-2</v>
      </c>
      <c r="O1625" s="2">
        <f t="shared" si="66"/>
        <v>8.0976385706075807E-2</v>
      </c>
      <c r="P1625" s="5">
        <f t="shared" si="62"/>
        <v>0.27917441454315789</v>
      </c>
      <c r="Q1625" s="5">
        <f t="shared" si="67"/>
        <v>0.13958720727157894</v>
      </c>
      <c r="R1625" s="2">
        <f t="shared" si="63"/>
        <v>3.2311853535087712E-2</v>
      </c>
      <c r="S1625" s="2">
        <f t="shared" si="64"/>
        <v>1.6155926767543856E-2</v>
      </c>
    </row>
    <row r="1626" spans="3:19" x14ac:dyDescent="0.25">
      <c r="C1626">
        <f t="shared" si="73"/>
        <v>0.87000000000000055</v>
      </c>
      <c r="D1626" s="5">
        <f>$C$2+2*Inddata!$C$35*'Beregninger scenarie 1'!C1626</f>
        <v>5.1750000000000016</v>
      </c>
      <c r="E1626" s="5">
        <f t="shared" si="68"/>
        <v>3.5561250000000024</v>
      </c>
      <c r="F1626" s="5">
        <f>SQRT(C1626^2+(Inddata!$C$35*C1626)^2)</f>
        <v>1.3926795216416454</v>
      </c>
      <c r="G1626" s="5">
        <f t="shared" si="69"/>
        <v>5.7853590432832913</v>
      </c>
      <c r="H1626" s="5">
        <f t="shared" si="70"/>
        <v>0.61467662998869643</v>
      </c>
      <c r="I1626" s="5">
        <f t="shared" si="71"/>
        <v>4.6493218384243494E-2</v>
      </c>
      <c r="J1626" s="5">
        <f t="shared" si="72"/>
        <v>0.16533569622666799</v>
      </c>
      <c r="K1626">
        <f t="shared" si="74"/>
        <v>0.87000000000000055</v>
      </c>
      <c r="L1626">
        <f>Inddata!$C$34</f>
        <v>0</v>
      </c>
      <c r="M1626">
        <f>Inddata!$C$34+Inddata!$C$32</f>
        <v>4</v>
      </c>
      <c r="N1626" s="2">
        <f t="shared" si="65"/>
        <v>2.3246609192121747E-2</v>
      </c>
      <c r="O1626" s="2">
        <f t="shared" si="66"/>
        <v>8.2667848113333997E-2</v>
      </c>
      <c r="P1626" s="5">
        <f t="shared" si="62"/>
        <v>0.28500590508389506</v>
      </c>
      <c r="Q1626" s="5">
        <f t="shared" si="67"/>
        <v>0.14250295254194753</v>
      </c>
      <c r="R1626" s="2">
        <f t="shared" si="63"/>
        <v>3.2986794569895263E-2</v>
      </c>
      <c r="S1626" s="2">
        <f t="shared" si="64"/>
        <v>1.6493397284947631E-2</v>
      </c>
    </row>
    <row r="1627" spans="3:19" x14ac:dyDescent="0.25">
      <c r="C1627">
        <f t="shared" si="73"/>
        <v>0.88000000000000056</v>
      </c>
      <c r="D1627" s="5">
        <f>$C$2+2*Inddata!$C$35*'Beregninger scenarie 1'!C1627</f>
        <v>5.2000000000000011</v>
      </c>
      <c r="E1627" s="5">
        <f t="shared" si="68"/>
        <v>3.6080000000000028</v>
      </c>
      <c r="F1627" s="5">
        <f>SQRT(C1627^2+(Inddata!$C$35*C1627)^2)</f>
        <v>1.4086873322352276</v>
      </c>
      <c r="G1627" s="5">
        <f t="shared" si="69"/>
        <v>5.8173746644704547</v>
      </c>
      <c r="H1627" s="5">
        <f t="shared" si="70"/>
        <v>0.6202110415950719</v>
      </c>
      <c r="I1627" s="5">
        <f t="shared" si="71"/>
        <v>4.6771877656564084E-2</v>
      </c>
      <c r="J1627" s="5">
        <f t="shared" si="72"/>
        <v>0.16875293458488336</v>
      </c>
      <c r="K1627">
        <f t="shared" si="74"/>
        <v>0.88000000000000056</v>
      </c>
      <c r="L1627">
        <f>Inddata!$C$34</f>
        <v>0</v>
      </c>
      <c r="M1627">
        <f>Inddata!$C$34+Inddata!$C$32</f>
        <v>4</v>
      </c>
      <c r="N1627" s="2">
        <f t="shared" si="65"/>
        <v>2.3385938828282042E-2</v>
      </c>
      <c r="O1627" s="2">
        <f t="shared" si="66"/>
        <v>8.4376467292441679E-2</v>
      </c>
      <c r="P1627" s="5">
        <f t="shared" si="62"/>
        <v>0.29089654535939458</v>
      </c>
      <c r="Q1627" s="5">
        <f t="shared" si="67"/>
        <v>0.14544827267969729</v>
      </c>
      <c r="R1627" s="2">
        <f t="shared" si="63"/>
        <v>3.366858163881882E-2</v>
      </c>
      <c r="S1627" s="2">
        <f t="shared" si="64"/>
        <v>1.683429081940941E-2</v>
      </c>
    </row>
    <row r="1628" spans="3:19" x14ac:dyDescent="0.25">
      <c r="C1628">
        <f t="shared" si="73"/>
        <v>0.89000000000000057</v>
      </c>
      <c r="D1628" s="5">
        <f>$C$2+2*Inddata!$C$35*'Beregninger scenarie 1'!C1628</f>
        <v>5.2250000000000014</v>
      </c>
      <c r="E1628" s="5">
        <f t="shared" si="68"/>
        <v>3.660125000000003</v>
      </c>
      <c r="F1628" s="5">
        <f>SQRT(C1628^2+(Inddata!$C$35*C1628)^2)</f>
        <v>1.4246951428288097</v>
      </c>
      <c r="G1628" s="5">
        <f t="shared" si="69"/>
        <v>5.8493902856576199</v>
      </c>
      <c r="H1628" s="5">
        <f t="shared" si="70"/>
        <v>0.62572760941844252</v>
      </c>
      <c r="I1628" s="5">
        <f t="shared" si="71"/>
        <v>4.7048814829939813E-2</v>
      </c>
      <c r="J1628" s="5">
        <f t="shared" si="72"/>
        <v>0.17220454337943358</v>
      </c>
      <c r="K1628">
        <f t="shared" si="74"/>
        <v>0.89000000000000057</v>
      </c>
      <c r="L1628">
        <f>Inddata!$C$34</f>
        <v>0</v>
      </c>
      <c r="M1628">
        <f>Inddata!$C$34+Inddata!$C$32</f>
        <v>4</v>
      </c>
      <c r="N1628" s="2">
        <f t="shared" si="65"/>
        <v>2.3524407414969906E-2</v>
      </c>
      <c r="O1628" s="2">
        <f t="shared" si="66"/>
        <v>8.6102271689716792E-2</v>
      </c>
      <c r="P1628" s="5">
        <f t="shared" si="62"/>
        <v>0.2968464334412621</v>
      </c>
      <c r="Q1628" s="5">
        <f t="shared" si="67"/>
        <v>0.14842321672063105</v>
      </c>
      <c r="R1628" s="2">
        <f t="shared" si="63"/>
        <v>3.4357226092738669E-2</v>
      </c>
      <c r="S1628" s="2">
        <f t="shared" si="64"/>
        <v>1.7178613046369334E-2</v>
      </c>
    </row>
    <row r="1629" spans="3:19" x14ac:dyDescent="0.25">
      <c r="C1629">
        <f t="shared" si="73"/>
        <v>0.90000000000000058</v>
      </c>
      <c r="D1629" s="5">
        <f>$C$2+2*Inddata!$C$35*'Beregninger scenarie 1'!C1629</f>
        <v>5.2500000000000018</v>
      </c>
      <c r="E1629" s="5">
        <f t="shared" si="68"/>
        <v>3.712500000000003</v>
      </c>
      <c r="F1629" s="5">
        <f>SQRT(C1629^2+(Inddata!$C$35*C1629)^2)</f>
        <v>1.4407029534223919</v>
      </c>
      <c r="G1629" s="5">
        <f t="shared" si="69"/>
        <v>5.8814059068447833</v>
      </c>
      <c r="H1629" s="5">
        <f t="shared" si="70"/>
        <v>0.63122662485841929</v>
      </c>
      <c r="I1629" s="5">
        <f t="shared" si="71"/>
        <v>4.7324062054453477E-2</v>
      </c>
      <c r="J1629" s="5">
        <f t="shared" si="72"/>
        <v>0.17569058037715868</v>
      </c>
      <c r="K1629">
        <f t="shared" si="74"/>
        <v>0.90000000000000058</v>
      </c>
      <c r="L1629">
        <f>Inddata!$C$34</f>
        <v>0</v>
      </c>
      <c r="M1629">
        <f>Inddata!$C$34+Inddata!$C$32</f>
        <v>4</v>
      </c>
      <c r="N1629" s="2">
        <f t="shared" si="65"/>
        <v>2.3662031027226738E-2</v>
      </c>
      <c r="O1629" s="2">
        <f t="shared" si="66"/>
        <v>8.7845290188579339E-2</v>
      </c>
      <c r="P1629" s="5">
        <f t="shared" si="62"/>
        <v>0.30285566890805743</v>
      </c>
      <c r="Q1629" s="5">
        <f t="shared" si="67"/>
        <v>0.15142783445402871</v>
      </c>
      <c r="R1629" s="2">
        <f t="shared" si="63"/>
        <v>3.5052739456951088E-2</v>
      </c>
      <c r="S1629" s="2">
        <f t="shared" si="64"/>
        <v>1.7526369728475544E-2</v>
      </c>
    </row>
    <row r="1630" spans="3:19" x14ac:dyDescent="0.25">
      <c r="C1630">
        <f t="shared" si="73"/>
        <v>0.91000000000000059</v>
      </c>
      <c r="D1630" s="5">
        <f>$C$2+2*Inddata!$C$35*'Beregninger scenarie 1'!C1630</f>
        <v>5.2750000000000012</v>
      </c>
      <c r="E1630" s="5">
        <f t="shared" si="68"/>
        <v>3.7651250000000034</v>
      </c>
      <c r="F1630" s="5">
        <f>SQRT(C1630^2+(Inddata!$C$35*C1630)^2)</f>
        <v>1.4567107640159738</v>
      </c>
      <c r="G1630" s="5">
        <f t="shared" si="69"/>
        <v>5.9134215280319475</v>
      </c>
      <c r="H1630" s="5">
        <f t="shared" si="70"/>
        <v>0.6367083730039923</v>
      </c>
      <c r="I1630" s="5">
        <f t="shared" si="71"/>
        <v>4.7597650592381358E-2</v>
      </c>
      <c r="J1630" s="5">
        <f t="shared" si="72"/>
        <v>0.17921110418664002</v>
      </c>
      <c r="K1630">
        <f t="shared" si="74"/>
        <v>0.91000000000000059</v>
      </c>
      <c r="L1630">
        <f>Inddata!$C$34</f>
        <v>0</v>
      </c>
      <c r="M1630">
        <f>Inddata!$C$34+Inddata!$C$32</f>
        <v>4</v>
      </c>
      <c r="N1630" s="2">
        <f t="shared" si="65"/>
        <v>2.3798825296190679E-2</v>
      </c>
      <c r="O1630" s="2">
        <f t="shared" si="66"/>
        <v>8.9605552093320009E-2</v>
      </c>
      <c r="P1630" s="5">
        <f t="shared" si="62"/>
        <v>0.30892435278933528</v>
      </c>
      <c r="Q1630" s="5">
        <f t="shared" si="67"/>
        <v>0.15446217639466764</v>
      </c>
      <c r="R1630" s="2">
        <f t="shared" si="63"/>
        <v>3.5755133424691582E-2</v>
      </c>
      <c r="S1630" s="2">
        <f t="shared" si="64"/>
        <v>1.7877566712345791E-2</v>
      </c>
    </row>
    <row r="1631" spans="3:19" x14ac:dyDescent="0.25">
      <c r="C1631">
        <f t="shared" si="73"/>
        <v>0.9200000000000006</v>
      </c>
      <c r="D1631" s="5">
        <f>$C$2+2*Inddata!$C$35*'Beregninger scenarie 1'!C1631</f>
        <v>5.3000000000000016</v>
      </c>
      <c r="E1631" s="5">
        <f t="shared" si="68"/>
        <v>3.8180000000000027</v>
      </c>
      <c r="F1631" s="5">
        <f>SQRT(C1631^2+(Inddata!$C$35*C1631)^2)</f>
        <v>1.4727185746095561</v>
      </c>
      <c r="G1631" s="5">
        <f t="shared" si="69"/>
        <v>5.9454371492191118</v>
      </c>
      <c r="H1631" s="5">
        <f t="shared" si="70"/>
        <v>0.64217313280344213</v>
      </c>
      <c r="I1631" s="5">
        <f t="shared" si="71"/>
        <v>4.7869610850466697E-2</v>
      </c>
      <c r="J1631" s="5">
        <f t="shared" si="72"/>
        <v>0.18276617422708197</v>
      </c>
      <c r="K1631">
        <f t="shared" si="74"/>
        <v>0.9200000000000006</v>
      </c>
      <c r="L1631">
        <f>Inddata!$C$34</f>
        <v>0</v>
      </c>
      <c r="M1631">
        <f>Inddata!$C$34+Inddata!$C$32</f>
        <v>4</v>
      </c>
      <c r="N1631" s="2">
        <f t="shared" si="65"/>
        <v>2.3934805425233349E-2</v>
      </c>
      <c r="O1631" s="2">
        <f t="shared" si="66"/>
        <v>9.1383087113540984E-2</v>
      </c>
      <c r="P1631" s="5">
        <f t="shared" si="62"/>
        <v>0.31505258751200355</v>
      </c>
      <c r="Q1631" s="5">
        <f t="shared" si="67"/>
        <v>0.15752629375600177</v>
      </c>
      <c r="R1631" s="2">
        <f t="shared" si="63"/>
        <v>3.6464419850926327E-2</v>
      </c>
      <c r="S1631" s="2">
        <f t="shared" si="64"/>
        <v>1.8232209925463164E-2</v>
      </c>
    </row>
    <row r="1632" spans="3:19" x14ac:dyDescent="0.25">
      <c r="C1632">
        <f t="shared" si="73"/>
        <v>0.9300000000000006</v>
      </c>
      <c r="D1632" s="5">
        <f>$C$2+2*Inddata!$C$35*'Beregninger scenarie 1'!C1632</f>
        <v>5.3250000000000011</v>
      </c>
      <c r="E1632" s="5">
        <f t="shared" si="68"/>
        <v>3.8711250000000028</v>
      </c>
      <c r="F1632" s="5">
        <f>SQRT(C1632^2+(Inddata!$C$35*C1632)^2)</f>
        <v>1.4887263852031383</v>
      </c>
      <c r="G1632" s="5">
        <f t="shared" si="69"/>
        <v>5.977452770406277</v>
      </c>
      <c r="H1632" s="5">
        <f t="shared" si="70"/>
        <v>0.64762117722878954</v>
      </c>
      <c r="I1632" s="5">
        <f t="shared" si="71"/>
        <v>4.8139972410725693E-2</v>
      </c>
      <c r="J1632" s="5">
        <f t="shared" si="72"/>
        <v>0.18635585069847063</v>
      </c>
      <c r="K1632">
        <f t="shared" si="74"/>
        <v>0.9300000000000006</v>
      </c>
      <c r="L1632">
        <f>Inddata!$C$34</f>
        <v>0</v>
      </c>
      <c r="M1632">
        <f>Inddata!$C$34+Inddata!$C$32</f>
        <v>4</v>
      </c>
      <c r="N1632" s="2">
        <f t="shared" si="65"/>
        <v>2.4069986205362846E-2</v>
      </c>
      <c r="O1632" s="2">
        <f t="shared" si="66"/>
        <v>9.3177925349235316E-2</v>
      </c>
      <c r="P1632" s="5">
        <f t="shared" si="62"/>
        <v>0.32124047684888268</v>
      </c>
      <c r="Q1632" s="5">
        <f t="shared" si="67"/>
        <v>0.16062023842444134</v>
      </c>
      <c r="R1632" s="2">
        <f t="shared" si="63"/>
        <v>3.7180610746398453E-2</v>
      </c>
      <c r="S1632" s="2">
        <f t="shared" si="64"/>
        <v>1.8590305373199226E-2</v>
      </c>
    </row>
    <row r="1633" spans="3:19" x14ac:dyDescent="0.25">
      <c r="C1633">
        <f t="shared" si="73"/>
        <v>0.94000000000000061</v>
      </c>
      <c r="D1633" s="5">
        <f>$C$2+2*Inddata!$C$35*'Beregninger scenarie 1'!C1633</f>
        <v>5.3500000000000014</v>
      </c>
      <c r="E1633" s="5">
        <f t="shared" si="68"/>
        <v>3.9245000000000032</v>
      </c>
      <c r="F1633" s="5">
        <f>SQRT(C1633^2+(Inddata!$C$35*C1633)^2)</f>
        <v>1.5047341957967204</v>
      </c>
      <c r="G1633" s="5">
        <f t="shared" si="69"/>
        <v>6.0094683915934404</v>
      </c>
      <c r="H1633" s="5">
        <f t="shared" si="70"/>
        <v>0.65305277343498969</v>
      </c>
      <c r="I1633" s="5">
        <f t="shared" si="71"/>
        <v>4.8408764059866931E-2</v>
      </c>
      <c r="J1633" s="5">
        <f t="shared" si="72"/>
        <v>0.18998019455294793</v>
      </c>
      <c r="K1633">
        <f t="shared" si="74"/>
        <v>0.94000000000000061</v>
      </c>
      <c r="L1633">
        <f>Inddata!$C$34</f>
        <v>0</v>
      </c>
      <c r="M1633">
        <f>Inddata!$C$34+Inddata!$C$32</f>
        <v>4</v>
      </c>
      <c r="N1633" s="2">
        <f t="shared" si="65"/>
        <v>2.4204382029933465E-2</v>
      </c>
      <c r="O1633" s="2">
        <f t="shared" si="66"/>
        <v>9.4990097276473964E-2</v>
      </c>
      <c r="P1633" s="5">
        <f t="shared" si="62"/>
        <v>0.32748812586936049</v>
      </c>
      <c r="Q1633" s="5">
        <f t="shared" si="67"/>
        <v>0.16374406293468025</v>
      </c>
      <c r="R1633" s="2">
        <f t="shared" si="63"/>
        <v>3.7903718271916714E-2</v>
      </c>
      <c r="S1633" s="2">
        <f t="shared" si="64"/>
        <v>1.8951859135958357E-2</v>
      </c>
    </row>
    <row r="1634" spans="3:19" x14ac:dyDescent="0.25">
      <c r="C1634">
        <f t="shared" si="73"/>
        <v>0.95000000000000062</v>
      </c>
      <c r="D1634" s="5">
        <f>$C$2+2*Inddata!$C$35*'Beregninger scenarie 1'!C1634</f>
        <v>5.3750000000000018</v>
      </c>
      <c r="E1634" s="5">
        <f t="shared" si="68"/>
        <v>3.9781250000000035</v>
      </c>
      <c r="F1634" s="5">
        <f>SQRT(C1634^2+(Inddata!$C$35*C1634)^2)</f>
        <v>1.5207420063903028</v>
      </c>
      <c r="G1634" s="5">
        <f t="shared" si="69"/>
        <v>6.0414840127806055</v>
      </c>
      <c r="H1634" s="5">
        <f t="shared" si="70"/>
        <v>0.65846818291406239</v>
      </c>
      <c r="I1634" s="5">
        <f t="shared" si="71"/>
        <v>4.8676013817399298E-2</v>
      </c>
      <c r="J1634" s="5">
        <f t="shared" si="72"/>
        <v>0.19363926746734175</v>
      </c>
      <c r="K1634">
        <f t="shared" si="74"/>
        <v>0.95000000000000062</v>
      </c>
      <c r="L1634">
        <f>Inddata!$C$34</f>
        <v>0</v>
      </c>
      <c r="M1634">
        <f>Inddata!$C$34+Inddata!$C$32</f>
        <v>4</v>
      </c>
      <c r="N1634" s="2">
        <f t="shared" si="65"/>
        <v>2.4338006908699649E-2</v>
      </c>
      <c r="O1634" s="2">
        <f t="shared" si="66"/>
        <v>9.6819633733670876E-2</v>
      </c>
      <c r="P1634" s="5">
        <f t="shared" si="62"/>
        <v>0.33379564089203934</v>
      </c>
      <c r="Q1634" s="5">
        <f t="shared" si="67"/>
        <v>0.16689782044601967</v>
      </c>
      <c r="R1634" s="2">
        <f t="shared" si="63"/>
        <v>3.8633754732874913E-2</v>
      </c>
      <c r="S1634" s="2">
        <f t="shared" si="64"/>
        <v>1.9316877366437456E-2</v>
      </c>
    </row>
    <row r="1635" spans="3:19" x14ac:dyDescent="0.25">
      <c r="C1635">
        <f t="shared" si="73"/>
        <v>0.96000000000000063</v>
      </c>
      <c r="D1635" s="5">
        <f>$C$2+2*Inddata!$C$35*'Beregninger scenarie 1'!C1635</f>
        <v>5.4000000000000021</v>
      </c>
      <c r="E1635" s="5">
        <f t="shared" si="68"/>
        <v>4.0320000000000036</v>
      </c>
      <c r="F1635" s="5">
        <f>SQRT(C1635^2+(Inddata!$C$35*C1635)^2)</f>
        <v>1.5367498169838847</v>
      </c>
      <c r="G1635" s="5">
        <f t="shared" si="69"/>
        <v>6.0734996339677689</v>
      </c>
      <c r="H1635" s="5">
        <f t="shared" si="70"/>
        <v>0.66386766164435085</v>
      </c>
      <c r="I1635" s="5">
        <f t="shared" si="71"/>
        <v>4.8941748962499615E-2</v>
      </c>
      <c r="J1635" s="5">
        <f t="shared" si="72"/>
        <v>0.19733313181679862</v>
      </c>
      <c r="K1635">
        <f t="shared" si="74"/>
        <v>0.96000000000000063</v>
      </c>
      <c r="L1635">
        <f>Inddata!$C$34</f>
        <v>0</v>
      </c>
      <c r="M1635">
        <f>Inddata!$C$34+Inddata!$C$32</f>
        <v>4</v>
      </c>
      <c r="N1635" s="2">
        <f t="shared" si="65"/>
        <v>2.4470874481249807E-2</v>
      </c>
      <c r="O1635" s="2">
        <f t="shared" si="66"/>
        <v>9.8666565908399312E-2</v>
      </c>
      <c r="P1635" s="5">
        <f t="shared" si="62"/>
        <v>0.34016312943928434</v>
      </c>
      <c r="Q1635" s="5">
        <f t="shared" si="67"/>
        <v>0.17008156471964217</v>
      </c>
      <c r="R1635" s="2">
        <f t="shared" si="63"/>
        <v>3.9370732573991235E-2</v>
      </c>
      <c r="S1635" s="2">
        <f t="shared" si="64"/>
        <v>1.9685366286995618E-2</v>
      </c>
    </row>
    <row r="1636" spans="3:19" x14ac:dyDescent="0.25">
      <c r="C1636">
        <f t="shared" si="73"/>
        <v>0.97000000000000064</v>
      </c>
      <c r="D1636" s="5">
        <f>$C$2+2*Inddata!$C$35*'Beregninger scenarie 1'!C1636</f>
        <v>5.4250000000000016</v>
      </c>
      <c r="E1636" s="5">
        <f t="shared" si="68"/>
        <v>4.0861250000000027</v>
      </c>
      <c r="F1636" s="5">
        <f>SQRT(C1636^2+(Inddata!$C$35*C1636)^2)</f>
        <v>1.5527576275774668</v>
      </c>
      <c r="G1636" s="5">
        <f t="shared" si="69"/>
        <v>6.1055152551549341</v>
      </c>
      <c r="H1636" s="5">
        <f t="shared" si="70"/>
        <v>0.66925146023508097</v>
      </c>
      <c r="I1636" s="5">
        <f t="shared" si="71"/>
        <v>4.9205996059705465E-2</v>
      </c>
      <c r="J1636" s="5">
        <f t="shared" si="72"/>
        <v>0.20106185064946414</v>
      </c>
      <c r="K1636">
        <f t="shared" si="74"/>
        <v>0.97000000000000064</v>
      </c>
      <c r="L1636">
        <f>Inddata!$C$34</f>
        <v>0</v>
      </c>
      <c r="M1636">
        <f>Inddata!$C$34+Inddata!$C$32</f>
        <v>4</v>
      </c>
      <c r="N1636" s="2">
        <f t="shared" si="65"/>
        <v>2.4602998029852732E-2</v>
      </c>
      <c r="O1636" s="2">
        <f t="shared" si="66"/>
        <v>0.10053092532473207</v>
      </c>
      <c r="P1636" s="5">
        <f t="shared" si="62"/>
        <v>0.34659070019357729</v>
      </c>
      <c r="Q1636" s="5">
        <f t="shared" si="67"/>
        <v>0.17329535009678865</v>
      </c>
      <c r="R1636" s="2">
        <f t="shared" si="63"/>
        <v>4.0114664374256627E-2</v>
      </c>
      <c r="S1636" s="2">
        <f t="shared" si="64"/>
        <v>2.0057332187128313E-2</v>
      </c>
    </row>
    <row r="1637" spans="3:19" x14ac:dyDescent="0.25">
      <c r="C1637">
        <f t="shared" si="73"/>
        <v>0.98000000000000065</v>
      </c>
      <c r="D1637" s="5">
        <f>$C$2+2*Inddata!$C$35*'Beregninger scenarie 1'!C1637</f>
        <v>5.4500000000000011</v>
      </c>
      <c r="E1637" s="5">
        <f t="shared" si="68"/>
        <v>4.140500000000003</v>
      </c>
      <c r="F1637" s="5">
        <f>SQRT(C1637^2+(Inddata!$C$35*C1637)^2)</f>
        <v>1.568765438171049</v>
      </c>
      <c r="G1637" s="5">
        <f t="shared" si="69"/>
        <v>6.1375308763420975</v>
      </c>
      <c r="H1637" s="5">
        <f t="shared" si="70"/>
        <v>0.67461982406639986</v>
      </c>
      <c r="I1637" s="5">
        <f t="shared" si="71"/>
        <v>4.9468780983495844E-2</v>
      </c>
      <c r="J1637" s="5">
        <f t="shared" si="72"/>
        <v>0.20482548766216468</v>
      </c>
      <c r="K1637">
        <f t="shared" si="74"/>
        <v>0.98000000000000065</v>
      </c>
      <c r="L1637">
        <f>Inddata!$C$34</f>
        <v>0</v>
      </c>
      <c r="M1637">
        <f>Inddata!$C$34+Inddata!$C$32</f>
        <v>4</v>
      </c>
      <c r="N1637" s="2">
        <f t="shared" si="65"/>
        <v>2.4734390491747922E-2</v>
      </c>
      <c r="O1637" s="2">
        <f t="shared" si="66"/>
        <v>0.10241274383108234</v>
      </c>
      <c r="P1637" s="5">
        <f t="shared" si="62"/>
        <v>0.35307846295559692</v>
      </c>
      <c r="Q1637" s="5">
        <f t="shared" si="67"/>
        <v>0.17653923147779846</v>
      </c>
      <c r="R1637" s="2">
        <f t="shared" si="63"/>
        <v>4.0865562842082974E-2</v>
      </c>
      <c r="S1637" s="2">
        <f t="shared" si="64"/>
        <v>2.0432781421041487E-2</v>
      </c>
    </row>
    <row r="1638" spans="3:19" x14ac:dyDescent="0.25">
      <c r="C1638">
        <f t="shared" si="73"/>
        <v>0.99000000000000066</v>
      </c>
      <c r="D1638" s="5">
        <f>$C$2+2*Inddata!$C$35*'Beregninger scenarie 1'!C1638</f>
        <v>5.4750000000000014</v>
      </c>
      <c r="E1638" s="5">
        <f t="shared" si="68"/>
        <v>4.1951250000000035</v>
      </c>
      <c r="F1638" s="5">
        <f>SQRT(C1638^2+(Inddata!$C$35*C1638)^2)</f>
        <v>1.5847732487646311</v>
      </c>
      <c r="G1638" s="5">
        <f t="shared" si="69"/>
        <v>6.1695464975292627</v>
      </c>
      <c r="H1638" s="5">
        <f t="shared" si="70"/>
        <v>0.67997299342504969</v>
      </c>
      <c r="I1638" s="5">
        <f t="shared" si="71"/>
        <v>4.9730128941817164E-2</v>
      </c>
      <c r="J1638" s="5">
        <f t="shared" si="72"/>
        <v>0.20862410717704091</v>
      </c>
      <c r="K1638">
        <f t="shared" si="74"/>
        <v>0.99000000000000066</v>
      </c>
      <c r="L1638">
        <f>Inddata!$C$34</f>
        <v>0</v>
      </c>
      <c r="M1638">
        <f>Inddata!$C$34+Inddata!$C$32</f>
        <v>4</v>
      </c>
      <c r="N1638" s="2">
        <f t="shared" si="65"/>
        <v>2.4865064470908582E-2</v>
      </c>
      <c r="O1638" s="2">
        <f t="shared" si="66"/>
        <v>0.10431205358852046</v>
      </c>
      <c r="P1638" s="5">
        <f t="shared" si="62"/>
        <v>0.35962652860393951</v>
      </c>
      <c r="Q1638" s="5">
        <f t="shared" si="67"/>
        <v>0.17981326430196976</v>
      </c>
      <c r="R1638" s="2">
        <f t="shared" si="63"/>
        <v>4.1623440810641142E-2</v>
      </c>
      <c r="S1638" s="2">
        <f t="shared" si="64"/>
        <v>2.0811720405320571E-2</v>
      </c>
    </row>
    <row r="1639" spans="3:19" x14ac:dyDescent="0.25">
      <c r="C1639">
        <f t="shared" si="73"/>
        <v>1.0000000000000007</v>
      </c>
      <c r="D1639" s="5">
        <f>$C$2+2*Inddata!$C$35*'Beregninger scenarie 1'!C1639</f>
        <v>5.5000000000000018</v>
      </c>
      <c r="E1639" s="5">
        <f t="shared" si="68"/>
        <v>4.2500000000000036</v>
      </c>
      <c r="F1639" s="5">
        <f>SQRT(C1639^2+(Inddata!$C$35*C1639)^2)</f>
        <v>1.6007810593582132</v>
      </c>
      <c r="G1639" s="5">
        <f t="shared" si="69"/>
        <v>6.201562118716426</v>
      </c>
      <c r="H1639" s="5">
        <f t="shared" si="70"/>
        <v>0.68531120363584319</v>
      </c>
      <c r="I1639" s="5">
        <f t="shared" si="71"/>
        <v>4.9990064498609724E-2</v>
      </c>
      <c r="J1639" s="5">
        <f t="shared" si="72"/>
        <v>0.2124577741190915</v>
      </c>
      <c r="K1639">
        <f t="shared" si="74"/>
        <v>1.0000000000000007</v>
      </c>
      <c r="L1639">
        <f>Inddata!$C$34</f>
        <v>0</v>
      </c>
      <c r="M1639">
        <f>Inddata!$C$34+Inddata!$C$32</f>
        <v>4</v>
      </c>
      <c r="N1639" s="2">
        <f t="shared" si="65"/>
        <v>2.4995032249304862E-2</v>
      </c>
      <c r="O1639" s="2">
        <f t="shared" si="66"/>
        <v>0.10622888705954575</v>
      </c>
      <c r="P1639" s="5">
        <f t="shared" si="62"/>
        <v>0.36623500905640882</v>
      </c>
      <c r="Q1639" s="5">
        <f t="shared" si="67"/>
        <v>0.18311750452820441</v>
      </c>
      <c r="R1639" s="2">
        <f t="shared" si="63"/>
        <v>4.2388311233380646E-2</v>
      </c>
      <c r="S1639" s="2">
        <f t="shared" si="64"/>
        <v>2.1194155616690323E-2</v>
      </c>
    </row>
    <row r="1640" spans="3:19" x14ac:dyDescent="0.25">
      <c r="C1640">
        <f t="shared" si="73"/>
        <v>1.0100000000000007</v>
      </c>
      <c r="D1640" s="5">
        <f>$C$2+2*Inddata!$C$35*'Beregninger scenarie 1'!C1640</f>
        <v>5.5250000000000021</v>
      </c>
      <c r="E1640" s="5">
        <f t="shared" si="68"/>
        <v>4.3051250000000039</v>
      </c>
      <c r="F1640" s="5">
        <f>SQRT(C1640^2+(Inddata!$C$35*C1640)^2)</f>
        <v>1.6167888699517954</v>
      </c>
      <c r="G1640" s="5">
        <f t="shared" si="69"/>
        <v>6.2335777399035912</v>
      </c>
      <c r="H1640" s="5">
        <f t="shared" si="70"/>
        <v>0.69063468518908488</v>
      </c>
      <c r="I1640" s="5">
        <f t="shared" si="71"/>
        <v>5.0248611595385524E-2</v>
      </c>
      <c r="J1640" s="5">
        <f t="shared" si="72"/>
        <v>0.21632655399458431</v>
      </c>
      <c r="K1640">
        <f t="shared" si="74"/>
        <v>1.0100000000000007</v>
      </c>
      <c r="L1640">
        <f>Inddata!$C$34</f>
        <v>0</v>
      </c>
      <c r="M1640">
        <f>Inddata!$C$34+Inddata!$C$32</f>
        <v>4</v>
      </c>
      <c r="N1640" s="2">
        <f t="shared" si="65"/>
        <v>2.5124305797692762E-2</v>
      </c>
      <c r="O1640" s="2">
        <f t="shared" si="66"/>
        <v>0.10816327699729215</v>
      </c>
      <c r="P1640" s="5">
        <f t="shared" si="62"/>
        <v>0.37290401723280125</v>
      </c>
      <c r="Q1640" s="5">
        <f t="shared" si="67"/>
        <v>0.18645200861640063</v>
      </c>
      <c r="R1640" s="2">
        <f t="shared" si="63"/>
        <v>4.3160187179722365E-2</v>
      </c>
      <c r="S1640" s="2">
        <f t="shared" si="64"/>
        <v>2.1580093589861182E-2</v>
      </c>
    </row>
    <row r="1641" spans="3:19" x14ac:dyDescent="0.25">
      <c r="C1641">
        <f t="shared" si="73"/>
        <v>1.0200000000000007</v>
      </c>
      <c r="D1641" s="5">
        <f>$C$2+2*Inddata!$C$35*'Beregninger scenarie 1'!C1641</f>
        <v>5.5500000000000016</v>
      </c>
      <c r="E1641" s="5">
        <f t="shared" si="68"/>
        <v>4.3605000000000036</v>
      </c>
      <c r="F1641" s="5">
        <f>SQRT(C1641^2+(Inddata!$C$35*C1641)^2)</f>
        <v>1.6327966805453775</v>
      </c>
      <c r="G1641" s="5">
        <f t="shared" si="69"/>
        <v>6.2655933610907546</v>
      </c>
      <c r="H1641" s="5">
        <f t="shared" si="70"/>
        <v>0.69594366386408768</v>
      </c>
      <c r="I1641" s="5">
        <f t="shared" si="71"/>
        <v>5.0505793571905766E-2</v>
      </c>
      <c r="J1641" s="5">
        <f t="shared" si="72"/>
        <v>0.22023051287029527</v>
      </c>
      <c r="K1641">
        <f t="shared" si="74"/>
        <v>1.0200000000000007</v>
      </c>
      <c r="L1641">
        <f>Inddata!$C$34</f>
        <v>0</v>
      </c>
      <c r="M1641">
        <f>Inddata!$C$34+Inddata!$C$32</f>
        <v>4</v>
      </c>
      <c r="N1641" s="2">
        <f t="shared" si="65"/>
        <v>2.5252896785952883E-2</v>
      </c>
      <c r="O1641" s="2">
        <f t="shared" si="66"/>
        <v>0.11011525643514763</v>
      </c>
      <c r="P1641" s="5">
        <f t="shared" si="62"/>
        <v>0.37963366701911788</v>
      </c>
      <c r="Q1641" s="5">
        <f t="shared" si="67"/>
        <v>0.18981683350955894</v>
      </c>
      <c r="R1641" s="2">
        <f t="shared" si="63"/>
        <v>4.3939081830916417E-2</v>
      </c>
      <c r="S1641" s="2">
        <f t="shared" si="64"/>
        <v>2.1969540915458208E-2</v>
      </c>
    </row>
    <row r="1642" spans="3:19" x14ac:dyDescent="0.25">
      <c r="C1642">
        <f t="shared" si="73"/>
        <v>1.0300000000000007</v>
      </c>
      <c r="D1642" s="5">
        <f>$C$2+2*Inddata!$C$35*'Beregninger scenarie 1'!C1642</f>
        <v>5.575000000000002</v>
      </c>
      <c r="E1642" s="5">
        <f t="shared" si="68"/>
        <v>4.4161250000000045</v>
      </c>
      <c r="F1642" s="5">
        <f>SQRT(C1642^2+(Inddata!$C$35*C1642)^2)</f>
        <v>1.6488044911389599</v>
      </c>
      <c r="G1642" s="5">
        <f t="shared" si="69"/>
        <v>6.2976089822779198</v>
      </c>
      <c r="H1642" s="5">
        <f t="shared" si="70"/>
        <v>0.70123836084892011</v>
      </c>
      <c r="I1642" s="5">
        <f t="shared" si="71"/>
        <v>5.0761633186003158E-2</v>
      </c>
      <c r="J1642" s="5">
        <f t="shared" si="72"/>
        <v>0.22416971735353841</v>
      </c>
      <c r="K1642">
        <f t="shared" si="74"/>
        <v>1.0300000000000007</v>
      </c>
      <c r="L1642">
        <f>Inddata!$C$34</f>
        <v>0</v>
      </c>
      <c r="M1642">
        <f>Inddata!$C$34+Inddata!$C$32</f>
        <v>4</v>
      </c>
      <c r="N1642" s="2">
        <f t="shared" si="65"/>
        <v>2.5380816593001579E-2</v>
      </c>
      <c r="O1642" s="2">
        <f t="shared" si="66"/>
        <v>0.11208485867676921</v>
      </c>
      <c r="P1642" s="5">
        <f t="shared" si="62"/>
        <v>0.38642407323314004</v>
      </c>
      <c r="Q1642" s="5">
        <f t="shared" si="67"/>
        <v>0.19321203661657002</v>
      </c>
      <c r="R1642" s="2">
        <f t="shared" si="63"/>
        <v>4.472500847605787E-2</v>
      </c>
      <c r="S1642" s="2">
        <f t="shared" si="64"/>
        <v>2.2362504238028935E-2</v>
      </c>
    </row>
    <row r="1643" spans="3:19" x14ac:dyDescent="0.25">
      <c r="C1643">
        <f t="shared" si="73"/>
        <v>1.0400000000000007</v>
      </c>
      <c r="D1643" s="5">
        <f>$C$2+2*Inddata!$C$35*'Beregninger scenarie 1'!C1643</f>
        <v>5.6000000000000014</v>
      </c>
      <c r="E1643" s="5">
        <f t="shared" si="68"/>
        <v>4.472000000000004</v>
      </c>
      <c r="F1643" s="5">
        <f>SQRT(C1643^2+(Inddata!$C$35*C1643)^2)</f>
        <v>1.6648123017325418</v>
      </c>
      <c r="G1643" s="5">
        <f t="shared" si="69"/>
        <v>6.3296246034650832</v>
      </c>
      <c r="H1643" s="5">
        <f t="shared" si="70"/>
        <v>0.70651899285652053</v>
      </c>
      <c r="I1643" s="5">
        <f t="shared" si="71"/>
        <v>5.1016152632591891E-2</v>
      </c>
      <c r="J1643" s="5">
        <f t="shared" si="72"/>
        <v>0.22814423457295113</v>
      </c>
      <c r="K1643">
        <f t="shared" si="74"/>
        <v>1.0400000000000007</v>
      </c>
      <c r="L1643">
        <f>Inddata!$C$34</f>
        <v>0</v>
      </c>
      <c r="M1643">
        <f>Inddata!$C$34+Inddata!$C$32</f>
        <v>4</v>
      </c>
      <c r="N1643" s="2">
        <f t="shared" si="65"/>
        <v>2.5508076316295945E-2</v>
      </c>
      <c r="O1643" s="2">
        <f t="shared" si="66"/>
        <v>0.11407211728647557</v>
      </c>
      <c r="P1643" s="5">
        <f t="shared" si="62"/>
        <v>0.39327535159130705</v>
      </c>
      <c r="Q1643" s="5">
        <f t="shared" si="67"/>
        <v>0.19663767579565353</v>
      </c>
      <c r="R1643" s="2">
        <f t="shared" si="63"/>
        <v>4.5517980508253127E-2</v>
      </c>
      <c r="S1643" s="2">
        <f t="shared" si="64"/>
        <v>2.2758990254126563E-2</v>
      </c>
    </row>
    <row r="1644" spans="3:19" x14ac:dyDescent="0.25">
      <c r="C1644">
        <f t="shared" si="73"/>
        <v>1.0500000000000007</v>
      </c>
      <c r="D1644" s="5">
        <f>$C$2+2*Inddata!$C$35*'Beregninger scenarie 1'!C1644</f>
        <v>5.6250000000000018</v>
      </c>
      <c r="E1644" s="5">
        <f t="shared" si="68"/>
        <v>4.5281250000000037</v>
      </c>
      <c r="F1644" s="5">
        <f>SQRT(C1644^2+(Inddata!$C$35*C1644)^2)</f>
        <v>1.6808201123261239</v>
      </c>
      <c r="G1644" s="5">
        <f t="shared" si="69"/>
        <v>6.3616402246522483</v>
      </c>
      <c r="H1644" s="5">
        <f t="shared" si="70"/>
        <v>0.7117857722373051</v>
      </c>
      <c r="I1644" s="5">
        <f t="shared" si="71"/>
        <v>5.1269373561905057E-2</v>
      </c>
      <c r="J1644" s="5">
        <f t="shared" si="72"/>
        <v>0.23215413216000153</v>
      </c>
      <c r="K1644">
        <f t="shared" si="74"/>
        <v>1.0500000000000007</v>
      </c>
      <c r="L1644">
        <f>Inddata!$C$34</f>
        <v>0</v>
      </c>
      <c r="M1644">
        <f>Inddata!$C$34+Inddata!$C$32</f>
        <v>4</v>
      </c>
      <c r="N1644" s="2">
        <f t="shared" si="65"/>
        <v>2.5634686780952529E-2</v>
      </c>
      <c r="O1644" s="2">
        <f t="shared" si="66"/>
        <v>0.11607706608000076</v>
      </c>
      <c r="P1644" s="5">
        <f t="shared" si="62"/>
        <v>0.40018761867683855</v>
      </c>
      <c r="Q1644" s="5">
        <f t="shared" si="67"/>
        <v>0.20009380933841928</v>
      </c>
      <c r="R1644" s="2">
        <f t="shared" si="63"/>
        <v>4.631801142093038E-2</v>
      </c>
      <c r="S1644" s="2">
        <f t="shared" si="64"/>
        <v>2.315900571046519E-2</v>
      </c>
    </row>
    <row r="1645" spans="3:19" x14ac:dyDescent="0.25">
      <c r="C1645">
        <f t="shared" si="73"/>
        <v>1.0600000000000007</v>
      </c>
      <c r="D1645" s="5">
        <f>$C$2+2*Inddata!$C$35*'Beregninger scenarie 1'!C1645</f>
        <v>5.6500000000000021</v>
      </c>
      <c r="E1645" s="5">
        <f t="shared" si="68"/>
        <v>4.5845000000000047</v>
      </c>
      <c r="F1645" s="5">
        <f>SQRT(C1645^2+(Inddata!$C$35*C1645)^2)</f>
        <v>1.6968279229197059</v>
      </c>
      <c r="G1645" s="5">
        <f t="shared" si="69"/>
        <v>6.3936558458394117</v>
      </c>
      <c r="H1645" s="5">
        <f t="shared" si="70"/>
        <v>0.71703890708839269</v>
      </c>
      <c r="I1645" s="5">
        <f t="shared" si="71"/>
        <v>5.1521317096997629E-2</v>
      </c>
      <c r="J1645" s="5">
        <f t="shared" si="72"/>
        <v>0.23619947823118587</v>
      </c>
      <c r="K1645">
        <f t="shared" si="74"/>
        <v>1.0600000000000007</v>
      </c>
      <c r="L1645">
        <f>Inddata!$C$34</f>
        <v>0</v>
      </c>
      <c r="M1645">
        <f>Inddata!$C$34+Inddata!$C$32</f>
        <v>4</v>
      </c>
      <c r="N1645" s="2">
        <f t="shared" si="65"/>
        <v>2.5760658548498815E-2</v>
      </c>
      <c r="O1645" s="2">
        <f t="shared" si="66"/>
        <v>0.11809973911559293</v>
      </c>
      <c r="P1645" s="5">
        <f t="shared" si="62"/>
        <v>0.40716099190904625</v>
      </c>
      <c r="Q1645" s="5">
        <f t="shared" si="67"/>
        <v>0.20358049595452313</v>
      </c>
      <c r="R1645" s="2">
        <f t="shared" si="63"/>
        <v>4.7125114804287757E-2</v>
      </c>
      <c r="S1645" s="2">
        <f t="shared" si="64"/>
        <v>2.3562557402143879E-2</v>
      </c>
    </row>
    <row r="1646" spans="3:19" x14ac:dyDescent="0.25">
      <c r="C1646">
        <f t="shared" si="73"/>
        <v>1.0700000000000007</v>
      </c>
      <c r="D1646" s="5">
        <f>$C$2+2*Inddata!$C$35*'Beregninger scenarie 1'!C1646</f>
        <v>5.6750000000000016</v>
      </c>
      <c r="E1646" s="5">
        <f t="shared" si="68"/>
        <v>4.6411250000000033</v>
      </c>
      <c r="F1646" s="5">
        <f>SQRT(C1646^2+(Inddata!$C$35*C1646)^2)</f>
        <v>1.712835733513288</v>
      </c>
      <c r="G1646" s="5">
        <f t="shared" si="69"/>
        <v>6.425671467026576</v>
      </c>
      <c r="H1646" s="5">
        <f t="shared" si="70"/>
        <v>0.72227860135956246</v>
      </c>
      <c r="I1646" s="5">
        <f t="shared" si="71"/>
        <v>5.1772003850550273E-2</v>
      </c>
      <c r="J1646" s="5">
        <f t="shared" si="72"/>
        <v>0.2402803413708853</v>
      </c>
      <c r="K1646">
        <f t="shared" si="74"/>
        <v>1.0700000000000007</v>
      </c>
      <c r="L1646">
        <f>Inddata!$C$34</f>
        <v>0</v>
      </c>
      <c r="M1646">
        <f>Inddata!$C$34+Inddata!$C$32</f>
        <v>4</v>
      </c>
      <c r="N1646" s="2">
        <f t="shared" si="65"/>
        <v>2.5886001925275137E-2</v>
      </c>
      <c r="O1646" s="2">
        <f t="shared" si="66"/>
        <v>0.12014017068544265</v>
      </c>
      <c r="P1646" s="5">
        <f t="shared" si="62"/>
        <v>0.41419558951378271</v>
      </c>
      <c r="Q1646" s="5">
        <f t="shared" si="67"/>
        <v>0.20709779475689136</v>
      </c>
      <c r="R1646" s="2">
        <f t="shared" si="63"/>
        <v>4.793930434187299E-2</v>
      </c>
      <c r="S1646" s="2">
        <f t="shared" si="64"/>
        <v>2.3969652170936495E-2</v>
      </c>
    </row>
    <row r="1647" spans="3:19" x14ac:dyDescent="0.25">
      <c r="C1647">
        <f t="shared" si="73"/>
        <v>1.0800000000000007</v>
      </c>
      <c r="D1647" s="5">
        <f>$C$2+2*Inddata!$C$35*'Beregninger scenarie 1'!C1647</f>
        <v>5.700000000000002</v>
      </c>
      <c r="E1647" s="5">
        <f t="shared" si="68"/>
        <v>4.6980000000000048</v>
      </c>
      <c r="F1647" s="5">
        <f>SQRT(C1647^2+(Inddata!$C$35*C1647)^2)</f>
        <v>1.7288435441068704</v>
      </c>
      <c r="G1647" s="5">
        <f t="shared" si="69"/>
        <v>6.4576870882137403</v>
      </c>
      <c r="H1647" s="5">
        <f t="shared" si="70"/>
        <v>0.72750505495606443</v>
      </c>
      <c r="I1647" s="5">
        <f t="shared" si="71"/>
        <v>5.2021453941007975E-2</v>
      </c>
      <c r="J1647" s="5">
        <f t="shared" si="72"/>
        <v>0.24439679061485572</v>
      </c>
      <c r="K1647">
        <f t="shared" si="74"/>
        <v>1.0800000000000007</v>
      </c>
      <c r="L1647">
        <f>Inddata!$C$34</f>
        <v>0</v>
      </c>
      <c r="M1647">
        <f>Inddata!$C$34+Inddata!$C$32</f>
        <v>4</v>
      </c>
      <c r="N1647" s="2">
        <f t="shared" si="65"/>
        <v>2.6010726970503988E-2</v>
      </c>
      <c r="O1647" s="2">
        <f t="shared" si="66"/>
        <v>0.12219839530742786</v>
      </c>
      <c r="P1647" s="5">
        <f t="shared" si="62"/>
        <v>0.42129153049498053</v>
      </c>
      <c r="Q1647" s="5">
        <f t="shared" si="67"/>
        <v>0.21064576524749026</v>
      </c>
      <c r="R1647" s="2">
        <f t="shared" si="63"/>
        <v>4.8760593807289414E-2</v>
      </c>
      <c r="S1647" s="2">
        <f t="shared" si="64"/>
        <v>2.4380296903644707E-2</v>
      </c>
    </row>
    <row r="1648" spans="3:19" x14ac:dyDescent="0.25">
      <c r="C1648">
        <f t="shared" si="73"/>
        <v>1.0900000000000007</v>
      </c>
      <c r="D1648" s="5">
        <f>$C$2+2*Inddata!$C$35*'Beregninger scenarie 1'!C1648</f>
        <v>5.7250000000000014</v>
      </c>
      <c r="E1648" s="5">
        <f t="shared" si="68"/>
        <v>4.755125000000004</v>
      </c>
      <c r="F1648" s="5">
        <f>SQRT(C1648^2+(Inddata!$C$35*C1648)^2)</f>
        <v>1.7448513547004525</v>
      </c>
      <c r="G1648" s="5">
        <f t="shared" si="69"/>
        <v>6.4897027094009054</v>
      </c>
      <c r="H1648" s="5">
        <f t="shared" si="70"/>
        <v>0.73271846383838002</v>
      </c>
      <c r="I1648" s="5">
        <f t="shared" si="71"/>
        <v>5.2269687008084681E-2</v>
      </c>
      <c r="J1648" s="5">
        <f t="shared" si="72"/>
        <v>0.24854889543431888</v>
      </c>
      <c r="K1648">
        <f t="shared" si="74"/>
        <v>1.0900000000000007</v>
      </c>
      <c r="L1648">
        <f>Inddata!$C$34</f>
        <v>0</v>
      </c>
      <c r="M1648">
        <f>Inddata!$C$34+Inddata!$C$32</f>
        <v>4</v>
      </c>
      <c r="N1648" s="2">
        <f t="shared" si="65"/>
        <v>2.613484350404234E-2</v>
      </c>
      <c r="O1648" s="2">
        <f t="shared" si="66"/>
        <v>0.12427444771715944</v>
      </c>
      <c r="P1648" s="5">
        <f t="shared" si="62"/>
        <v>0.42844893460722955</v>
      </c>
      <c r="Q1648" s="5">
        <f t="shared" si="67"/>
        <v>0.21422446730361477</v>
      </c>
      <c r="R1648" s="2">
        <f t="shared" si="63"/>
        <v>4.9588997061021933E-2</v>
      </c>
      <c r="S1648" s="2">
        <f t="shared" si="64"/>
        <v>2.4794498530510967E-2</v>
      </c>
    </row>
    <row r="1649" spans="3:19" x14ac:dyDescent="0.25">
      <c r="C1649">
        <f t="shared" si="73"/>
        <v>1.1000000000000008</v>
      </c>
      <c r="D1649" s="5">
        <f>$C$2+2*Inddata!$C$35*'Beregninger scenarie 1'!C1649</f>
        <v>5.7500000000000018</v>
      </c>
      <c r="E1649" s="5">
        <f t="shared" si="68"/>
        <v>4.8125000000000044</v>
      </c>
      <c r="F1649" s="5">
        <f>SQRT(C1649^2+(Inddata!$C$35*C1649)^2)</f>
        <v>1.7608591652940346</v>
      </c>
      <c r="G1649" s="5">
        <f t="shared" si="69"/>
        <v>6.5217183305880688</v>
      </c>
      <c r="H1649" s="5">
        <f t="shared" si="70"/>
        <v>0.73791902011905153</v>
      </c>
      <c r="I1649" s="5">
        <f t="shared" si="71"/>
        <v>5.2516722227664472E-2</v>
      </c>
      <c r="J1649" s="5">
        <f t="shared" si="72"/>
        <v>0.25273672572063549</v>
      </c>
      <c r="K1649">
        <f t="shared" si="74"/>
        <v>1.1000000000000008</v>
      </c>
      <c r="L1649">
        <f>Inddata!$C$34</f>
        <v>0</v>
      </c>
      <c r="M1649">
        <f>Inddata!$C$34+Inddata!$C$32</f>
        <v>4</v>
      </c>
      <c r="N1649" s="2">
        <f t="shared" si="65"/>
        <v>2.6258361113832236E-2</v>
      </c>
      <c r="O1649" s="2">
        <f t="shared" si="66"/>
        <v>0.12636836286031775</v>
      </c>
      <c r="P1649" s="5">
        <f t="shared" si="62"/>
        <v>0.4356679223293552</v>
      </c>
      <c r="Q1649" s="5">
        <f t="shared" si="67"/>
        <v>0.2178339611646776</v>
      </c>
      <c r="R1649" s="2">
        <f t="shared" si="63"/>
        <v>5.0424528047379069E-2</v>
      </c>
      <c r="S1649" s="2">
        <f t="shared" si="64"/>
        <v>2.5212264023689535E-2</v>
      </c>
    </row>
    <row r="1650" spans="3:19" x14ac:dyDescent="0.25">
      <c r="C1650">
        <f t="shared" si="73"/>
        <v>1.1100000000000008</v>
      </c>
      <c r="D1650" s="5">
        <f>$C$2+2*Inddata!$C$35*'Beregninger scenarie 1'!C1650</f>
        <v>5.7750000000000021</v>
      </c>
      <c r="E1650" s="5">
        <f t="shared" si="68"/>
        <v>4.8701250000000043</v>
      </c>
      <c r="F1650" s="5">
        <f>SQRT(C1650^2+(Inddata!$C$35*C1650)^2)</f>
        <v>1.776866975887617</v>
      </c>
      <c r="G1650" s="5">
        <f t="shared" si="69"/>
        <v>6.553733951775234</v>
      </c>
      <c r="H1650" s="5">
        <f t="shared" si="70"/>
        <v>0.74310691215666691</v>
      </c>
      <c r="I1650" s="5">
        <f t="shared" si="71"/>
        <v>5.2762578326126845E-2</v>
      </c>
      <c r="J1650" s="5">
        <f t="shared" si="72"/>
        <v>0.25696035177052873</v>
      </c>
      <c r="K1650">
        <f t="shared" si="74"/>
        <v>1.1100000000000008</v>
      </c>
      <c r="L1650">
        <f>Inddata!$C$34</f>
        <v>0</v>
      </c>
      <c r="M1650">
        <f>Inddata!$C$34+Inddata!$C$32</f>
        <v>4</v>
      </c>
      <c r="N1650" s="2">
        <f t="shared" si="65"/>
        <v>2.6381289163063423E-2</v>
      </c>
      <c r="O1650" s="2">
        <f t="shared" si="66"/>
        <v>0.12848017588526436</v>
      </c>
      <c r="P1650" s="5">
        <f t="shared" si="62"/>
        <v>0.44294861483894754</v>
      </c>
      <c r="Q1650" s="5">
        <f t="shared" si="67"/>
        <v>0.22147430741947377</v>
      </c>
      <c r="R1650" s="2">
        <f t="shared" si="63"/>
        <v>5.1267200791544856E-2</v>
      </c>
      <c r="S1650" s="2">
        <f t="shared" si="64"/>
        <v>2.5633600395772428E-2</v>
      </c>
    </row>
    <row r="1651" spans="3:19" x14ac:dyDescent="0.25">
      <c r="C1651">
        <f t="shared" si="73"/>
        <v>1.1200000000000008</v>
      </c>
      <c r="D1651" s="5">
        <f>$C$2+2*Inddata!$C$35*'Beregninger scenarie 1'!C1651</f>
        <v>5.8000000000000025</v>
      </c>
      <c r="E1651" s="5">
        <f t="shared" si="68"/>
        <v>4.9280000000000044</v>
      </c>
      <c r="F1651" s="5">
        <f>SQRT(C1651^2+(Inddata!$C$35*C1651)^2)</f>
        <v>1.7928747864811989</v>
      </c>
      <c r="G1651" s="5">
        <f t="shared" si="69"/>
        <v>6.5857495729623974</v>
      </c>
      <c r="H1651" s="5">
        <f t="shared" si="70"/>
        <v>0.74828232464710842</v>
      </c>
      <c r="I1651" s="5">
        <f t="shared" si="71"/>
        <v>5.3007273594123432E-2</v>
      </c>
      <c r="J1651" s="5">
        <f t="shared" si="72"/>
        <v>0.26121984427184053</v>
      </c>
      <c r="K1651">
        <f t="shared" si="74"/>
        <v>1.1200000000000008</v>
      </c>
      <c r="L1651">
        <f>Inddata!$C$34</f>
        <v>0</v>
      </c>
      <c r="M1651">
        <f>Inddata!$C$34+Inddata!$C$32</f>
        <v>4</v>
      </c>
      <c r="N1651" s="2">
        <f t="shared" si="65"/>
        <v>2.6503636797061716E-2</v>
      </c>
      <c r="O1651" s="2">
        <f t="shared" si="66"/>
        <v>0.13060992213592026</v>
      </c>
      <c r="P1651" s="5">
        <f t="shared" si="62"/>
        <v>0.45029113398780773</v>
      </c>
      <c r="Q1651" s="5">
        <f t="shared" si="67"/>
        <v>0.22514556699390387</v>
      </c>
      <c r="R1651" s="2">
        <f t="shared" si="63"/>
        <v>5.2117029396737E-2</v>
      </c>
      <c r="S1651" s="2">
        <f t="shared" si="64"/>
        <v>2.60585146983685E-2</v>
      </c>
    </row>
    <row r="1652" spans="3:19" x14ac:dyDescent="0.25">
      <c r="C1652">
        <f t="shared" si="73"/>
        <v>1.1300000000000008</v>
      </c>
      <c r="D1652" s="5">
        <f>$C$2+2*Inddata!$C$35*'Beregninger scenarie 1'!C1652</f>
        <v>5.825000000000002</v>
      </c>
      <c r="E1652" s="5">
        <f t="shared" si="68"/>
        <v>4.9861250000000048</v>
      </c>
      <c r="F1652" s="5">
        <f>SQRT(C1652^2+(Inddata!$C$35*C1652)^2)</f>
        <v>1.8088825970747811</v>
      </c>
      <c r="G1652" s="5">
        <f t="shared" si="69"/>
        <v>6.6177651941495625</v>
      </c>
      <c r="H1652" s="5">
        <f t="shared" si="70"/>
        <v>0.75344543871214864</v>
      </c>
      <c r="I1652" s="5">
        <f t="shared" si="71"/>
        <v>5.3250825899831038E-2</v>
      </c>
      <c r="J1652" s="5">
        <f t="shared" si="72"/>
        <v>0.26551527428979527</v>
      </c>
      <c r="K1652">
        <f t="shared" si="74"/>
        <v>1.1300000000000008</v>
      </c>
      <c r="L1652">
        <f>Inddata!$C$34</f>
        <v>0</v>
      </c>
      <c r="M1652">
        <f>Inddata!$C$34+Inddata!$C$32</f>
        <v>4</v>
      </c>
      <c r="N1652" s="2">
        <f t="shared" si="65"/>
        <v>2.6625412949915519E-2</v>
      </c>
      <c r="O1652" s="2">
        <f t="shared" si="66"/>
        <v>0.13275763714489763</v>
      </c>
      <c r="P1652" s="5">
        <f t="shared" si="62"/>
        <v>0.45769560227826911</v>
      </c>
      <c r="Q1652" s="5">
        <f t="shared" si="67"/>
        <v>0.22884780113913455</v>
      </c>
      <c r="R1652" s="2">
        <f t="shared" si="63"/>
        <v>5.297402804146633E-2</v>
      </c>
      <c r="S1652" s="2">
        <f t="shared" si="64"/>
        <v>2.6487014020733165E-2</v>
      </c>
    </row>
    <row r="1653" spans="3:19" x14ac:dyDescent="0.25">
      <c r="C1653">
        <f t="shared" si="73"/>
        <v>1.1400000000000008</v>
      </c>
      <c r="D1653" s="5">
        <f>$C$2+2*Inddata!$C$35*'Beregninger scenarie 1'!C1653</f>
        <v>5.8500000000000014</v>
      </c>
      <c r="E1653" s="5">
        <f t="shared" si="68"/>
        <v>5.0445000000000046</v>
      </c>
      <c r="F1653" s="5">
        <f>SQRT(C1653^2+(Inddata!$C$35*C1653)^2)</f>
        <v>1.8248904076683632</v>
      </c>
      <c r="G1653" s="5">
        <f t="shared" si="69"/>
        <v>6.6497808153367259</v>
      </c>
      <c r="H1653" s="5">
        <f t="shared" si="70"/>
        <v>0.75859643198549032</v>
      </c>
      <c r="I1653" s="5">
        <f t="shared" si="71"/>
        <v>5.3493252701704942E-2</v>
      </c>
      <c r="J1653" s="5">
        <f t="shared" si="72"/>
        <v>0.26984671325375081</v>
      </c>
      <c r="K1653">
        <f t="shared" si="74"/>
        <v>1.1400000000000008</v>
      </c>
      <c r="L1653">
        <f>Inddata!$C$34</f>
        <v>0</v>
      </c>
      <c r="M1653">
        <f>Inddata!$C$34+Inddata!$C$32</f>
        <v>4</v>
      </c>
      <c r="N1653" s="2">
        <f t="shared" si="65"/>
        <v>2.6746626350852471E-2</v>
      </c>
      <c r="O1653" s="2">
        <f t="shared" si="66"/>
        <v>0.13492335662687541</v>
      </c>
      <c r="P1653" s="5">
        <f t="shared" si="62"/>
        <v>0.46516214284035912</v>
      </c>
      <c r="Q1653" s="5">
        <f t="shared" si="67"/>
        <v>0.23258107142017956</v>
      </c>
      <c r="R1653" s="2">
        <f t="shared" si="63"/>
        <v>5.3838210976893404E-2</v>
      </c>
      <c r="S1653" s="2">
        <f t="shared" si="64"/>
        <v>2.6919105488446702E-2</v>
      </c>
    </row>
    <row r="1654" spans="3:19" x14ac:dyDescent="0.25">
      <c r="C1654">
        <f t="shared" si="73"/>
        <v>1.1500000000000008</v>
      </c>
      <c r="D1654" s="5">
        <f>$C$2+2*Inddata!$C$35*'Beregninger scenarie 1'!C1654</f>
        <v>5.8750000000000018</v>
      </c>
      <c r="E1654" s="5">
        <f t="shared" si="68"/>
        <v>5.1031250000000048</v>
      </c>
      <c r="F1654" s="5">
        <f>SQRT(C1654^2+(Inddata!$C$35*C1654)^2)</f>
        <v>1.8408982182619451</v>
      </c>
      <c r="G1654" s="5">
        <f t="shared" si="69"/>
        <v>6.6817964365238902</v>
      </c>
      <c r="H1654" s="5">
        <f t="shared" si="70"/>
        <v>0.76373547869632996</v>
      </c>
      <c r="I1654" s="5">
        <f t="shared" si="71"/>
        <v>5.3734571060755257E-2</v>
      </c>
      <c r="J1654" s="5">
        <f t="shared" si="72"/>
        <v>0.27421423294441694</v>
      </c>
      <c r="K1654">
        <f t="shared" si="74"/>
        <v>1.1500000000000008</v>
      </c>
      <c r="L1654">
        <f>Inddata!$C$34</f>
        <v>0</v>
      </c>
      <c r="M1654">
        <f>Inddata!$C$34+Inddata!$C$32</f>
        <v>4</v>
      </c>
      <c r="N1654" s="2">
        <f t="shared" si="65"/>
        <v>2.6867285530377628E-2</v>
      </c>
      <c r="O1654" s="2">
        <f t="shared" si="66"/>
        <v>0.13710711647220847</v>
      </c>
      <c r="P1654" s="5">
        <f t="shared" si="62"/>
        <v>0.47269087940976579</v>
      </c>
      <c r="Q1654" s="5">
        <f t="shared" si="67"/>
        <v>0.23634543970488289</v>
      </c>
      <c r="R1654" s="2">
        <f t="shared" si="63"/>
        <v>5.4709592524278441E-2</v>
      </c>
      <c r="S1654" s="2">
        <f t="shared" si="64"/>
        <v>2.7354796262139221E-2</v>
      </c>
    </row>
    <row r="1655" spans="3:19" x14ac:dyDescent="0.25">
      <c r="C1655">
        <f t="shared" si="73"/>
        <v>1.1600000000000008</v>
      </c>
      <c r="D1655" s="5">
        <f>$C$2+2*Inddata!$C$35*'Beregninger scenarie 1'!C1655</f>
        <v>5.9000000000000021</v>
      </c>
      <c r="E1655" s="5">
        <f t="shared" si="68"/>
        <v>5.1620000000000053</v>
      </c>
      <c r="F1655" s="5">
        <f>SQRT(C1655^2+(Inddata!$C$35*C1655)^2)</f>
        <v>1.8569060288555275</v>
      </c>
      <c r="G1655" s="5">
        <f t="shared" si="69"/>
        <v>6.7138120577110545</v>
      </c>
      <c r="H1655" s="5">
        <f t="shared" si="70"/>
        <v>0.76886274975053293</v>
      </c>
      <c r="I1655" s="5">
        <f t="shared" si="71"/>
        <v>5.397479765236754E-2</v>
      </c>
      <c r="J1655" s="5">
        <f t="shared" si="72"/>
        <v>0.27861790548152154</v>
      </c>
      <c r="K1655">
        <f t="shared" si="74"/>
        <v>1.1600000000000008</v>
      </c>
      <c r="L1655">
        <f>Inddata!$C$34</f>
        <v>0</v>
      </c>
      <c r="M1655">
        <f>Inddata!$C$34+Inddata!$C$32</f>
        <v>4</v>
      </c>
      <c r="N1655" s="2">
        <f t="shared" si="65"/>
        <v>2.698739882618377E-2</v>
      </c>
      <c r="O1655" s="2">
        <f t="shared" si="66"/>
        <v>0.13930895274076077</v>
      </c>
      <c r="P1655" s="5">
        <f t="shared" si="62"/>
        <v>0.48028193630657728</v>
      </c>
      <c r="Q1655" s="5">
        <f t="shared" si="67"/>
        <v>0.24014096815328864</v>
      </c>
      <c r="R1655" s="2">
        <f t="shared" si="63"/>
        <v>5.5588187072520515E-2</v>
      </c>
      <c r="S1655" s="2">
        <f t="shared" si="64"/>
        <v>2.7794093536260257E-2</v>
      </c>
    </row>
    <row r="1656" spans="3:19" x14ac:dyDescent="0.25">
      <c r="C1656">
        <f t="shared" si="73"/>
        <v>1.1700000000000008</v>
      </c>
      <c r="D1656" s="5">
        <f>$C$2+2*Inddata!$C$35*'Beregninger scenarie 1'!C1656</f>
        <v>5.9250000000000025</v>
      </c>
      <c r="E1656" s="5">
        <f t="shared" si="68"/>
        <v>5.2211250000000051</v>
      </c>
      <c r="F1656" s="5">
        <f>SQRT(C1656^2+(Inddata!$C$35*C1656)^2)</f>
        <v>1.8729138394491096</v>
      </c>
      <c r="G1656" s="5">
        <f t="shared" si="69"/>
        <v>6.7458276788982197</v>
      </c>
      <c r="H1656" s="5">
        <f t="shared" si="70"/>
        <v>0.7739784128094952</v>
      </c>
      <c r="I1656" s="5">
        <f t="shared" si="71"/>
        <v>5.4213948777688016E-2</v>
      </c>
      <c r="J1656" s="5">
        <f t="shared" si="72"/>
        <v>0.28305780331190661</v>
      </c>
      <c r="K1656">
        <f t="shared" si="74"/>
        <v>1.1700000000000008</v>
      </c>
      <c r="L1656">
        <f>Inddata!$C$34</f>
        <v>0</v>
      </c>
      <c r="M1656">
        <f>Inddata!$C$34+Inddata!$C$32</f>
        <v>4</v>
      </c>
      <c r="N1656" s="2">
        <f t="shared" si="65"/>
        <v>2.7106974388844008E-2</v>
      </c>
      <c r="O1656" s="2">
        <f t="shared" si="66"/>
        <v>0.1415289016559533</v>
      </c>
      <c r="P1656" s="5">
        <f t="shared" si="62"/>
        <v>0.4879354384147615</v>
      </c>
      <c r="Q1656" s="5">
        <f t="shared" si="67"/>
        <v>0.24396771920738075</v>
      </c>
      <c r="R1656" s="2">
        <f t="shared" si="63"/>
        <v>5.647400907578258E-2</v>
      </c>
      <c r="S1656" s="2">
        <f t="shared" si="64"/>
        <v>2.823700453789129E-2</v>
      </c>
    </row>
    <row r="1657" spans="3:19" x14ac:dyDescent="0.25">
      <c r="C1657">
        <f t="shared" si="73"/>
        <v>1.1800000000000008</v>
      </c>
      <c r="D1657" s="5">
        <f>$C$2+2*Inddata!$C$35*'Beregninger scenarie 1'!C1657</f>
        <v>5.950000000000002</v>
      </c>
      <c r="E1657" s="5">
        <f t="shared" si="68"/>
        <v>5.2805000000000053</v>
      </c>
      <c r="F1657" s="5">
        <f>SQRT(C1657^2+(Inddata!$C$35*C1657)^2)</f>
        <v>1.8889216500426917</v>
      </c>
      <c r="G1657" s="5">
        <f t="shared" si="69"/>
        <v>6.777843300085383</v>
      </c>
      <c r="H1657" s="5">
        <f t="shared" si="70"/>
        <v>0.77908263236677144</v>
      </c>
      <c r="I1657" s="5">
        <f t="shared" si="71"/>
        <v>5.4452040374592794E-2</v>
      </c>
      <c r="J1657" s="5">
        <f t="shared" si="72"/>
        <v>0.28753399919803752</v>
      </c>
      <c r="K1657">
        <f t="shared" si="74"/>
        <v>1.1800000000000008</v>
      </c>
      <c r="L1657">
        <f>Inddata!$C$34</f>
        <v>0</v>
      </c>
      <c r="M1657">
        <f>Inddata!$C$34+Inddata!$C$32</f>
        <v>4</v>
      </c>
      <c r="N1657" s="2">
        <f t="shared" si="65"/>
        <v>2.7226020187296397E-2</v>
      </c>
      <c r="O1657" s="2">
        <f t="shared" si="66"/>
        <v>0.14376699959901876</v>
      </c>
      <c r="P1657" s="5">
        <f t="shared" si="62"/>
        <v>0.4956515111623585</v>
      </c>
      <c r="Q1657" s="5">
        <f t="shared" si="67"/>
        <v>0.24782575558117925</v>
      </c>
      <c r="R1657" s="2">
        <f t="shared" si="63"/>
        <v>5.736707305119889E-2</v>
      </c>
      <c r="S1657" s="2">
        <f t="shared" si="64"/>
        <v>2.8683536525599445E-2</v>
      </c>
    </row>
    <row r="1658" spans="3:19" x14ac:dyDescent="0.25">
      <c r="C1658">
        <f t="shared" si="73"/>
        <v>1.1900000000000008</v>
      </c>
      <c r="D1658" s="5">
        <f>$C$2+2*Inddata!$C$35*'Beregninger scenarie 1'!C1658</f>
        <v>5.9750000000000023</v>
      </c>
      <c r="E1658" s="5">
        <f t="shared" si="68"/>
        <v>5.3401250000000049</v>
      </c>
      <c r="F1658" s="5">
        <f>SQRT(C1658^2+(Inddata!$C$35*C1658)^2)</f>
        <v>1.9049294606362739</v>
      </c>
      <c r="G1658" s="5">
        <f t="shared" si="69"/>
        <v>6.8098589212725482</v>
      </c>
      <c r="H1658" s="5">
        <f t="shared" si="70"/>
        <v>0.78417556982253955</v>
      </c>
      <c r="I1658" s="5">
        <f t="shared" si="71"/>
        <v>5.4689088028258899E-2</v>
      </c>
      <c r="J1658" s="5">
        <f t="shared" si="72"/>
        <v>0.29204656620690633</v>
      </c>
      <c r="K1658">
        <f t="shared" si="74"/>
        <v>1.1900000000000008</v>
      </c>
      <c r="L1658">
        <f>Inddata!$C$34</f>
        <v>0</v>
      </c>
      <c r="M1658">
        <f>Inddata!$C$34+Inddata!$C$32</f>
        <v>4</v>
      </c>
      <c r="N1658" s="2">
        <f t="shared" si="65"/>
        <v>2.7344544014129449E-2</v>
      </c>
      <c r="O1658" s="2">
        <f t="shared" si="66"/>
        <v>0.14602328310345317</v>
      </c>
      <c r="P1658" s="5">
        <f t="shared" si="62"/>
        <v>0.50343028050235128</v>
      </c>
      <c r="Q1658" s="5">
        <f t="shared" si="67"/>
        <v>0.25171514025117564</v>
      </c>
      <c r="R1658" s="2">
        <f t="shared" si="63"/>
        <v>5.8267393576661032E-2</v>
      </c>
      <c r="S1658" s="2">
        <f t="shared" si="64"/>
        <v>2.9133696788330516E-2</v>
      </c>
    </row>
    <row r="1659" spans="3:19" x14ac:dyDescent="0.25">
      <c r="C1659">
        <f t="shared" si="73"/>
        <v>1.2000000000000008</v>
      </c>
      <c r="D1659" s="5">
        <f>$C$2+2*Inddata!$C$35*'Beregninger scenarie 1'!C1659</f>
        <v>6.0000000000000018</v>
      </c>
      <c r="E1659" s="5">
        <f t="shared" si="68"/>
        <v>5.4000000000000048</v>
      </c>
      <c r="F1659" s="5">
        <f>SQRT(C1659^2+(Inddata!$C$35*C1659)^2)</f>
        <v>1.920937271229856</v>
      </c>
      <c r="G1659" s="5">
        <f t="shared" si="69"/>
        <v>6.8418745424597116</v>
      </c>
      <c r="H1659" s="5">
        <f t="shared" si="70"/>
        <v>0.78925738355597785</v>
      </c>
      <c r="I1659" s="5">
        <f t="shared" si="71"/>
        <v>5.492510698135511E-2</v>
      </c>
      <c r="J1659" s="5">
        <f t="shared" si="72"/>
        <v>0.29659557769931788</v>
      </c>
      <c r="K1659">
        <f t="shared" si="74"/>
        <v>1.2000000000000008</v>
      </c>
      <c r="L1659">
        <f>Inddata!$C$34</f>
        <v>0</v>
      </c>
      <c r="M1659">
        <f>Inddata!$C$34+Inddata!$C$32</f>
        <v>4</v>
      </c>
      <c r="N1659" s="2">
        <f t="shared" si="65"/>
        <v>2.7462553490677555E-2</v>
      </c>
      <c r="O1659" s="2">
        <f t="shared" si="66"/>
        <v>0.14829778884965894</v>
      </c>
      <c r="P1659" s="5">
        <f t="shared" si="62"/>
        <v>0.51127187289419851</v>
      </c>
      <c r="Q1659" s="5">
        <f t="shared" si="67"/>
        <v>0.25563593644709925</v>
      </c>
      <c r="R1659" s="2">
        <f t="shared" si="63"/>
        <v>5.9174985288680371E-2</v>
      </c>
      <c r="S1659" s="2">
        <f t="shared" si="64"/>
        <v>2.9587492644340185E-2</v>
      </c>
    </row>
    <row r="1660" spans="3:19" x14ac:dyDescent="0.25">
      <c r="C1660">
        <f t="shared" si="73"/>
        <v>1.2100000000000009</v>
      </c>
      <c r="D1660" s="5">
        <f>$C$2+2*Inddata!$C$35*'Beregninger scenarie 1'!C1660</f>
        <v>6.0250000000000021</v>
      </c>
      <c r="E1660" s="5">
        <f t="shared" si="68"/>
        <v>5.460125000000005</v>
      </c>
      <c r="F1660" s="5">
        <f>SQRT(C1660^2+(Inddata!$C$35*C1660)^2)</f>
        <v>1.9369450818234379</v>
      </c>
      <c r="G1660" s="5">
        <f t="shared" si="69"/>
        <v>6.8738901636468759</v>
      </c>
      <c r="H1660" s="5">
        <f t="shared" si="70"/>
        <v>0.79432822899561562</v>
      </c>
      <c r="I1660" s="5">
        <f t="shared" si="71"/>
        <v>5.5160112143868158E-2</v>
      </c>
      <c r="J1660" s="5">
        <f t="shared" si="72"/>
        <v>0.3011811073195384</v>
      </c>
      <c r="K1660">
        <f t="shared" si="74"/>
        <v>1.2100000000000009</v>
      </c>
      <c r="L1660">
        <f>Inddata!$C$34</f>
        <v>0</v>
      </c>
      <c r="M1660">
        <f>Inddata!$C$34+Inddata!$C$32</f>
        <v>4</v>
      </c>
      <c r="N1660" s="2">
        <f t="shared" si="65"/>
        <v>2.7580056071934079E-2</v>
      </c>
      <c r="O1660" s="2">
        <f t="shared" si="66"/>
        <v>0.1505905536597692</v>
      </c>
      <c r="P1660" s="5">
        <f t="shared" si="62"/>
        <v>0.51917641528598935</v>
      </c>
      <c r="Q1660" s="5">
        <f t="shared" si="67"/>
        <v>0.25958820764299467</v>
      </c>
      <c r="R1660" s="2">
        <f t="shared" si="63"/>
        <v>6.0089862880322843E-2</v>
      </c>
      <c r="S1660" s="2">
        <f t="shared" si="64"/>
        <v>3.0044931440161422E-2</v>
      </c>
    </row>
    <row r="1661" spans="3:19" x14ac:dyDescent="0.25">
      <c r="C1661">
        <f t="shared" si="73"/>
        <v>1.2200000000000009</v>
      </c>
      <c r="D1661" s="5">
        <f>$C$2+2*Inddata!$C$35*'Beregninger scenarie 1'!C1661</f>
        <v>6.0500000000000025</v>
      </c>
      <c r="E1661" s="5">
        <f t="shared" si="68"/>
        <v>5.5205000000000055</v>
      </c>
      <c r="F1661" s="5">
        <f>SQRT(C1661^2+(Inddata!$C$35*C1661)^2)</f>
        <v>1.9529528924170203</v>
      </c>
      <c r="G1661" s="5">
        <f t="shared" si="69"/>
        <v>6.9059057848340402</v>
      </c>
      <c r="H1661" s="5">
        <f t="shared" si="70"/>
        <v>0.79938825868773011</v>
      </c>
      <c r="I1661" s="5">
        <f t="shared" si="71"/>
        <v>5.5394118102580679E-2</v>
      </c>
      <c r="J1661" s="5">
        <f t="shared" si="72"/>
        <v>0.30580322898529694</v>
      </c>
      <c r="K1661">
        <f t="shared" si="74"/>
        <v>1.2200000000000009</v>
      </c>
      <c r="L1661">
        <f>Inddata!$C$34</f>
        <v>0</v>
      </c>
      <c r="M1661">
        <f>Inddata!$C$34+Inddata!$C$32</f>
        <v>4</v>
      </c>
      <c r="N1661" s="2">
        <f t="shared" si="65"/>
        <v>2.769705905129034E-2</v>
      </c>
      <c r="O1661" s="2">
        <f t="shared" si="66"/>
        <v>0.15290161449264847</v>
      </c>
      <c r="P1661" s="5">
        <f t="shared" si="62"/>
        <v>0.52714403509720897</v>
      </c>
      <c r="Q1661" s="5">
        <f t="shared" si="67"/>
        <v>0.26357201754860449</v>
      </c>
      <c r="R1661" s="2">
        <f t="shared" si="63"/>
        <v>6.1012041099214001E-2</v>
      </c>
      <c r="S1661" s="2">
        <f t="shared" si="64"/>
        <v>3.0506020549607001E-2</v>
      </c>
    </row>
    <row r="1662" spans="3:19" x14ac:dyDescent="0.25">
      <c r="C1662">
        <f t="shared" si="73"/>
        <v>1.2300000000000009</v>
      </c>
      <c r="D1662" s="5">
        <f>$C$2+2*Inddata!$C$35*'Beregninger scenarie 1'!C1662</f>
        <v>6.075000000000002</v>
      </c>
      <c r="E1662" s="5">
        <f t="shared" si="68"/>
        <v>5.5811250000000054</v>
      </c>
      <c r="F1662" s="5">
        <f>SQRT(C1662^2+(Inddata!$C$35*C1662)^2)</f>
        <v>1.9689607030106022</v>
      </c>
      <c r="G1662" s="5">
        <f t="shared" si="69"/>
        <v>6.9379214060212044</v>
      </c>
      <c r="H1662" s="5">
        <f t="shared" si="70"/>
        <v>0.8044376223628481</v>
      </c>
      <c r="I1662" s="5">
        <f t="shared" si="71"/>
        <v>5.5627139130215185E-2</v>
      </c>
      <c r="J1662" s="5">
        <f t="shared" si="72"/>
        <v>0.31046201687812253</v>
      </c>
      <c r="K1662">
        <f t="shared" si="74"/>
        <v>1.2300000000000009</v>
      </c>
      <c r="L1662">
        <f>Inddata!$C$34</f>
        <v>0</v>
      </c>
      <c r="M1662">
        <f>Inddata!$C$34+Inddata!$C$32</f>
        <v>4</v>
      </c>
      <c r="N1662" s="2">
        <f t="shared" si="65"/>
        <v>2.7813569565107592E-2</v>
      </c>
      <c r="O1662" s="2">
        <f t="shared" si="66"/>
        <v>0.15523100843906126</v>
      </c>
      <c r="P1662" s="5">
        <f t="shared" si="62"/>
        <v>0.53517486020208127</v>
      </c>
      <c r="Q1662" s="5">
        <f t="shared" si="67"/>
        <v>0.26758743010104064</v>
      </c>
      <c r="R1662" s="2">
        <f t="shared" si="63"/>
        <v>6.1941534745611253E-2</v>
      </c>
      <c r="S1662" s="2">
        <f t="shared" si="64"/>
        <v>3.0970767372805626E-2</v>
      </c>
    </row>
    <row r="1663" spans="3:19" x14ac:dyDescent="0.25">
      <c r="C1663">
        <f t="shared" si="73"/>
        <v>1.2400000000000009</v>
      </c>
      <c r="D1663" s="5">
        <f>$C$2+2*Inddata!$C$35*'Beregninger scenarie 1'!C1663</f>
        <v>6.1000000000000023</v>
      </c>
      <c r="E1663" s="5">
        <f t="shared" si="68"/>
        <v>5.6420000000000048</v>
      </c>
      <c r="F1663" s="5">
        <f>SQRT(C1663^2+(Inddata!$C$35*C1663)^2)</f>
        <v>1.9849685136041846</v>
      </c>
      <c r="G1663" s="5">
        <f t="shared" si="69"/>
        <v>6.9699370272083687</v>
      </c>
      <c r="H1663" s="5">
        <f t="shared" si="70"/>
        <v>0.80947646700041487</v>
      </c>
      <c r="I1663" s="5">
        <f t="shared" si="71"/>
        <v>5.58591891942583E-2</v>
      </c>
      <c r="J1663" s="5">
        <f t="shared" si="72"/>
        <v>0.31515754543400559</v>
      </c>
      <c r="K1663">
        <f t="shared" si="74"/>
        <v>1.2400000000000009</v>
      </c>
      <c r="L1663">
        <f>Inddata!$C$34</f>
        <v>0</v>
      </c>
      <c r="M1663">
        <f>Inddata!$C$34+Inddata!$C$32</f>
        <v>4</v>
      </c>
      <c r="N1663" s="2">
        <f t="shared" si="65"/>
        <v>2.792959459712915E-2</v>
      </c>
      <c r="O1663" s="2">
        <f t="shared" si="66"/>
        <v>0.1575787727170028</v>
      </c>
      <c r="P1663" s="5">
        <f t="shared" si="62"/>
        <v>0.54326901891347057</v>
      </c>
      <c r="Q1663" s="5">
        <f t="shared" si="67"/>
        <v>0.27163450945673528</v>
      </c>
      <c r="R1663" s="2">
        <f t="shared" si="63"/>
        <v>6.2878358670540591E-2</v>
      </c>
      <c r="S1663" s="2">
        <f t="shared" si="64"/>
        <v>3.1439179335270295E-2</v>
      </c>
    </row>
    <row r="1664" spans="3:19" x14ac:dyDescent="0.25">
      <c r="C1664">
        <f t="shared" si="73"/>
        <v>1.2500000000000009</v>
      </c>
      <c r="D1664" s="5">
        <f>$C$2+2*Inddata!$C$35*'Beregninger scenarie 1'!C1664</f>
        <v>6.1250000000000018</v>
      </c>
      <c r="E1664" s="5">
        <f t="shared" si="68"/>
        <v>5.7031250000000053</v>
      </c>
      <c r="F1664" s="5">
        <f>SQRT(C1664^2+(Inddata!$C$35*C1664)^2)</f>
        <v>2.0009763241977665</v>
      </c>
      <c r="G1664" s="5">
        <f t="shared" si="69"/>
        <v>7.001952648395533</v>
      </c>
      <c r="H1664" s="5">
        <f t="shared" si="70"/>
        <v>0.81450493689169001</v>
      </c>
      <c r="I1664" s="5">
        <f t="shared" si="71"/>
        <v>5.6090281965478855E-2</v>
      </c>
      <c r="J1664" s="5">
        <f t="shared" si="72"/>
        <v>0.3198898893343719</v>
      </c>
      <c r="K1664">
        <f t="shared" si="74"/>
        <v>1.2500000000000009</v>
      </c>
      <c r="L1664">
        <f>Inddata!$C$34</f>
        <v>0</v>
      </c>
      <c r="M1664">
        <f>Inddata!$C$34+Inddata!$C$32</f>
        <v>4</v>
      </c>
      <c r="N1664" s="2">
        <f t="shared" si="65"/>
        <v>2.8045140982739428E-2</v>
      </c>
      <c r="O1664" s="2">
        <f t="shared" si="66"/>
        <v>0.15994494466718595</v>
      </c>
      <c r="P1664" s="5">
        <f t="shared" si="62"/>
        <v>0.55142663996732388</v>
      </c>
      <c r="Q1664" s="5">
        <f t="shared" si="67"/>
        <v>0.27571331998366194</v>
      </c>
      <c r="R1664" s="2">
        <f t="shared" si="63"/>
        <v>6.3822527773995816E-2</v>
      </c>
      <c r="S1664" s="2">
        <f t="shared" si="64"/>
        <v>3.1911263886997908E-2</v>
      </c>
    </row>
    <row r="1665" spans="3:19" x14ac:dyDescent="0.25">
      <c r="C1665">
        <f t="shared" si="73"/>
        <v>1.2600000000000009</v>
      </c>
      <c r="D1665" s="5">
        <f>$C$2+2*Inddata!$C$35*'Beregninger scenarie 1'!C1665</f>
        <v>6.1500000000000021</v>
      </c>
      <c r="E1665" s="5">
        <f t="shared" si="68"/>
        <v>5.7645000000000053</v>
      </c>
      <c r="F1665" s="5">
        <f>SQRT(C1665^2+(Inddata!$C$35*C1665)^2)</f>
        <v>2.0169841347913486</v>
      </c>
      <c r="G1665" s="5">
        <f t="shared" si="69"/>
        <v>7.0339682695826973</v>
      </c>
      <c r="H1665" s="5">
        <f t="shared" si="70"/>
        <v>0.81952317370092354</v>
      </c>
      <c r="I1665" s="5">
        <f t="shared" si="71"/>
        <v>5.6320430826152096E-2</v>
      </c>
      <c r="J1665" s="5">
        <f t="shared" si="72"/>
        <v>0.32465912349735404</v>
      </c>
      <c r="K1665">
        <f t="shared" si="74"/>
        <v>1.2600000000000009</v>
      </c>
      <c r="L1665">
        <f>Inddata!$C$34</f>
        <v>0</v>
      </c>
      <c r="M1665">
        <f>Inddata!$C$34+Inddata!$C$32</f>
        <v>4</v>
      </c>
      <c r="N1665" s="2">
        <f t="shared" si="65"/>
        <v>2.8160215413076048E-2</v>
      </c>
      <c r="O1665" s="2">
        <f t="shared" si="66"/>
        <v>0.16232956174867702</v>
      </c>
      <c r="P1665" s="5">
        <f t="shared" si="62"/>
        <v>0.55964785250762294</v>
      </c>
      <c r="Q1665" s="5">
        <f t="shared" si="67"/>
        <v>0.27982392625381147</v>
      </c>
      <c r="R1665" s="2">
        <f t="shared" si="63"/>
        <v>6.4774057003197091E-2</v>
      </c>
      <c r="S1665" s="2">
        <f t="shared" si="64"/>
        <v>3.2387028501598546E-2</v>
      </c>
    </row>
    <row r="1666" spans="3:19" x14ac:dyDescent="0.25">
      <c r="C1666">
        <f t="shared" si="73"/>
        <v>1.2700000000000009</v>
      </c>
      <c r="D1666" s="5">
        <f>$C$2+2*Inddata!$C$35*'Beregninger scenarie 1'!C1666</f>
        <v>6.1750000000000025</v>
      </c>
      <c r="E1666" s="5">
        <f t="shared" si="68"/>
        <v>5.8261250000000055</v>
      </c>
      <c r="F1666" s="5">
        <f>SQRT(C1666^2+(Inddata!$C$35*C1666)^2)</f>
        <v>2.0329919453849312</v>
      </c>
      <c r="G1666" s="5">
        <f t="shared" si="69"/>
        <v>7.0659838907698624</v>
      </c>
      <c r="H1666" s="5">
        <f t="shared" si="70"/>
        <v>0.82453131652487111</v>
      </c>
      <c r="I1666" s="5">
        <f t="shared" si="71"/>
        <v>5.6549648878002526E-2</v>
      </c>
      <c r="J1666" s="5">
        <f t="shared" si="72"/>
        <v>0.32946532306935278</v>
      </c>
      <c r="K1666">
        <f t="shared" si="74"/>
        <v>1.2700000000000009</v>
      </c>
      <c r="L1666">
        <f>Inddata!$C$34</f>
        <v>0</v>
      </c>
      <c r="M1666">
        <f>Inddata!$C$34+Inddata!$C$32</f>
        <v>4</v>
      </c>
      <c r="N1666" s="2">
        <f t="shared" si="65"/>
        <v>2.8274824439001263E-2</v>
      </c>
      <c r="O1666" s="2">
        <f t="shared" si="66"/>
        <v>0.16473266153467639</v>
      </c>
      <c r="P1666" s="5">
        <f t="shared" ref="P1666:P1729" si="75">((J1666*3600*24)/$M$14)*1000</f>
        <v>0.56793278607183895</v>
      </c>
      <c r="Q1666" s="5">
        <f t="shared" si="67"/>
        <v>0.28396639303591947</v>
      </c>
      <c r="R1666" s="2">
        <f t="shared" ref="R1666:R1729" si="76">(J1666*1000)/$M$13</f>
        <v>6.5732961350907282E-2</v>
      </c>
      <c r="S1666" s="2">
        <f t="shared" ref="S1666:S1729" si="77">R1666/2</f>
        <v>3.2866480675453641E-2</v>
      </c>
    </row>
    <row r="1667" spans="3:19" x14ac:dyDescent="0.25">
      <c r="C1667">
        <f t="shared" si="73"/>
        <v>1.2800000000000009</v>
      </c>
      <c r="D1667" s="5">
        <f>$C$2+2*Inddata!$C$35*'Beregninger scenarie 1'!C1667</f>
        <v>6.2000000000000028</v>
      </c>
      <c r="E1667" s="5">
        <f t="shared" si="68"/>
        <v>5.8880000000000061</v>
      </c>
      <c r="F1667" s="5">
        <f>SQRT(C1667^2+(Inddata!$C$35*C1667)^2)</f>
        <v>2.0489997559785134</v>
      </c>
      <c r="G1667" s="5">
        <f t="shared" si="69"/>
        <v>7.0979995119570267</v>
      </c>
      <c r="H1667" s="5">
        <f t="shared" si="70"/>
        <v>0.82952950195069752</v>
      </c>
      <c r="I1667" s="5">
        <f t="shared" si="71"/>
        <v>5.6777948949876825E-2</v>
      </c>
      <c r="J1667" s="5">
        <f t="shared" si="72"/>
        <v>0.33430856341687509</v>
      </c>
      <c r="K1667">
        <f t="shared" si="74"/>
        <v>1.2800000000000009</v>
      </c>
      <c r="L1667">
        <f>Inddata!$C$34</f>
        <v>0</v>
      </c>
      <c r="M1667">
        <f>Inddata!$C$34+Inddata!$C$32</f>
        <v>4</v>
      </c>
      <c r="N1667" s="2">
        <f t="shared" ref="N1667:N1730" si="78">I1667*0.5</f>
        <v>2.8388974474938412E-2</v>
      </c>
      <c r="O1667" s="2">
        <f t="shared" ref="O1667:O1730" si="79">N1667*E1667</f>
        <v>0.16715428170843755</v>
      </c>
      <c r="P1667" s="5">
        <f t="shared" si="75"/>
        <v>0.57628157057686213</v>
      </c>
      <c r="Q1667" s="5">
        <f t="shared" ref="Q1667:Q1730" si="80">P1667/2</f>
        <v>0.28814078528843107</v>
      </c>
      <c r="R1667" s="2">
        <f t="shared" si="76"/>
        <v>6.6699255853803485E-2</v>
      </c>
      <c r="S1667" s="2">
        <f t="shared" si="77"/>
        <v>3.3349627926901743E-2</v>
      </c>
    </row>
    <row r="1668" spans="3:19" x14ac:dyDescent="0.25">
      <c r="C1668">
        <f t="shared" si="73"/>
        <v>1.2900000000000009</v>
      </c>
      <c r="D1668" s="5">
        <f>$C$2+2*Inddata!$C$35*'Beregninger scenarie 1'!C1668</f>
        <v>6.2250000000000023</v>
      </c>
      <c r="E1668" s="5">
        <f t="shared" ref="E1668:E1731" si="81">0.5*(D1668+$C$2)*C1668</f>
        <v>5.9501250000000052</v>
      </c>
      <c r="F1668" s="5">
        <f>SQRT(C1668^2+(Inddata!$C$35*C1668)^2)</f>
        <v>2.0650075665720951</v>
      </c>
      <c r="G1668" s="5">
        <f t="shared" ref="G1668:G1731" si="82">$C$2+2*F1668</f>
        <v>7.1300151331441901</v>
      </c>
      <c r="H1668" s="5">
        <f t="shared" ref="H1668:H1731" si="83">E1668/G1668</f>
        <v>0.83451786411231954</v>
      </c>
      <c r="I1668" s="5">
        <f t="shared" ref="I1668:I1731" si="84">$C$14*(H1668^(2/3))*SQRT($C$13)</f>
        <v>5.7005343605157521E-2</v>
      </c>
      <c r="J1668" s="5">
        <f t="shared" ref="J1668:J1731" si="85">I1668*E1668</f>
        <v>0.33918892011863822</v>
      </c>
      <c r="K1668">
        <f t="shared" si="74"/>
        <v>1.2900000000000009</v>
      </c>
      <c r="L1668">
        <f>Inddata!$C$34</f>
        <v>0</v>
      </c>
      <c r="M1668">
        <f>Inddata!$C$34+Inddata!$C$32</f>
        <v>4</v>
      </c>
      <c r="N1668" s="2">
        <f t="shared" si="78"/>
        <v>2.8502671802578761E-2</v>
      </c>
      <c r="O1668" s="2">
        <f t="shared" si="79"/>
        <v>0.16959446005931911</v>
      </c>
      <c r="P1668" s="5">
        <f t="shared" si="75"/>
        <v>0.58469433630539158</v>
      </c>
      <c r="Q1668" s="5">
        <f t="shared" si="80"/>
        <v>0.29234716815269579</v>
      </c>
      <c r="R1668" s="2">
        <f t="shared" si="76"/>
        <v>6.7672955590901793E-2</v>
      </c>
      <c r="S1668" s="2">
        <f t="shared" si="77"/>
        <v>3.3836477795450896E-2</v>
      </c>
    </row>
    <row r="1669" spans="3:19" x14ac:dyDescent="0.25">
      <c r="C1669">
        <f t="shared" si="73"/>
        <v>1.3000000000000009</v>
      </c>
      <c r="D1669" s="5">
        <f>$C$2+2*Inddata!$C$35*'Beregninger scenarie 1'!C1669</f>
        <v>6.2500000000000018</v>
      </c>
      <c r="E1669" s="5">
        <f t="shared" si="81"/>
        <v>6.0125000000000055</v>
      </c>
      <c r="F1669" s="5">
        <f>SQRT(C1669^2+(Inddata!$C$35*C1669)^2)</f>
        <v>2.0810153771656772</v>
      </c>
      <c r="G1669" s="5">
        <f t="shared" si="82"/>
        <v>7.1620307543313544</v>
      </c>
      <c r="H1669" s="5">
        <f t="shared" si="83"/>
        <v>0.83949653474523944</v>
      </c>
      <c r="I1669" s="5">
        <f t="shared" si="84"/>
        <v>5.7231845148928373E-2</v>
      </c>
      <c r="J1669" s="5">
        <f t="shared" si="85"/>
        <v>0.34410646895793218</v>
      </c>
      <c r="K1669">
        <f t="shared" si="74"/>
        <v>1.3000000000000009</v>
      </c>
      <c r="L1669">
        <f>Inddata!$C$34</f>
        <v>0</v>
      </c>
      <c r="M1669">
        <f>Inddata!$C$34+Inddata!$C$32</f>
        <v>4</v>
      </c>
      <c r="N1669" s="2">
        <f t="shared" si="78"/>
        <v>2.8615922574464187E-2</v>
      </c>
      <c r="O1669" s="2">
        <f t="shared" si="79"/>
        <v>0.17205323447896609</v>
      </c>
      <c r="P1669" s="5">
        <f t="shared" si="75"/>
        <v>0.59317121389276861</v>
      </c>
      <c r="Q1669" s="5">
        <f t="shared" si="80"/>
        <v>0.29658560694638431</v>
      </c>
      <c r="R1669" s="2">
        <f t="shared" si="76"/>
        <v>6.8654075682033397E-2</v>
      </c>
      <c r="S1669" s="2">
        <f t="shared" si="77"/>
        <v>3.4327037841016698E-2</v>
      </c>
    </row>
    <row r="1670" spans="3:19" x14ac:dyDescent="0.25">
      <c r="C1670">
        <f t="shared" ref="C1670:C1733" si="86">C1669+$C$1536</f>
        <v>1.3100000000000009</v>
      </c>
      <c r="D1670" s="5">
        <f>$C$2+2*Inddata!$C$35*'Beregninger scenarie 1'!C1670</f>
        <v>6.2750000000000021</v>
      </c>
      <c r="E1670" s="5">
        <f t="shared" si="81"/>
        <v>6.0751250000000061</v>
      </c>
      <c r="F1670" s="5">
        <f>SQRT(C1670^2+(Inddata!$C$35*C1670)^2)</f>
        <v>2.0970231877592593</v>
      </c>
      <c r="G1670" s="5">
        <f t="shared" si="82"/>
        <v>7.1940463755185187</v>
      </c>
      <c r="H1670" s="5">
        <f t="shared" si="83"/>
        <v>0.84446564323991236</v>
      </c>
      <c r="I1670" s="5">
        <f t="shared" si="84"/>
        <v>5.7457465634900923E-2</v>
      </c>
      <c r="J1670" s="5">
        <f t="shared" si="85"/>
        <v>0.34906128591522784</v>
      </c>
      <c r="K1670">
        <f t="shared" ref="K1670:K1733" si="87">$K$1539+C1670</f>
        <v>1.3100000000000009</v>
      </c>
      <c r="L1670">
        <f>Inddata!$C$34</f>
        <v>0</v>
      </c>
      <c r="M1670">
        <f>Inddata!$C$34+Inddata!$C$32</f>
        <v>4</v>
      </c>
      <c r="N1670" s="2">
        <f t="shared" si="78"/>
        <v>2.8728732817450461E-2</v>
      </c>
      <c r="O1670" s="2">
        <f t="shared" si="79"/>
        <v>0.17453064295761392</v>
      </c>
      <c r="P1670" s="5">
        <f t="shared" si="75"/>
        <v>0.60171233431423576</v>
      </c>
      <c r="Q1670" s="5">
        <f t="shared" si="80"/>
        <v>0.30085616715711788</v>
      </c>
      <c r="R1670" s="2">
        <f t="shared" si="76"/>
        <v>6.9642631286369869E-2</v>
      </c>
      <c r="S1670" s="2">
        <f t="shared" si="77"/>
        <v>3.4821315643184934E-2</v>
      </c>
    </row>
    <row r="1671" spans="3:19" x14ac:dyDescent="0.25">
      <c r="C1671">
        <f t="shared" si="86"/>
        <v>1.320000000000001</v>
      </c>
      <c r="D1671" s="5">
        <f>$C$2+2*Inddata!$C$35*'Beregninger scenarie 1'!C1671</f>
        <v>6.3000000000000025</v>
      </c>
      <c r="E1671" s="5">
        <f t="shared" si="81"/>
        <v>6.1380000000000061</v>
      </c>
      <c r="F1671" s="5">
        <f>SQRT(C1671^2+(Inddata!$C$35*C1671)^2)</f>
        <v>2.1130309983528419</v>
      </c>
      <c r="G1671" s="5">
        <f t="shared" si="82"/>
        <v>7.2260619967056838</v>
      </c>
      <c r="H1671" s="5">
        <f t="shared" si="83"/>
        <v>0.84942531669369592</v>
      </c>
      <c r="I1671" s="5">
        <f t="shared" si="84"/>
        <v>5.768221687211196E-2</v>
      </c>
      <c r="J1671" s="5">
        <f t="shared" si="85"/>
        <v>0.35405344716102355</v>
      </c>
      <c r="K1671">
        <f t="shared" si="87"/>
        <v>1.320000000000001</v>
      </c>
      <c r="L1671">
        <f>Inddata!$C$34</f>
        <v>0</v>
      </c>
      <c r="M1671">
        <f>Inddata!$C$34+Inddata!$C$32</f>
        <v>4</v>
      </c>
      <c r="N1671" s="2">
        <f t="shared" si="78"/>
        <v>2.884110843605598E-2</v>
      </c>
      <c r="O1671" s="2">
        <f t="shared" si="79"/>
        <v>0.17702672358051177</v>
      </c>
      <c r="P1671" s="5">
        <f t="shared" si="75"/>
        <v>0.61031782887260488</v>
      </c>
      <c r="Q1671" s="5">
        <f t="shared" si="80"/>
        <v>0.30515891443630244</v>
      </c>
      <c r="R1671" s="2">
        <f t="shared" si="76"/>
        <v>7.0638637600995924E-2</v>
      </c>
      <c r="S1671" s="2">
        <f t="shared" si="77"/>
        <v>3.5319318800497962E-2</v>
      </c>
    </row>
    <row r="1672" spans="3:19" x14ac:dyDescent="0.25">
      <c r="C1672">
        <f t="shared" si="86"/>
        <v>1.330000000000001</v>
      </c>
      <c r="D1672" s="5">
        <f>$C$2+2*Inddata!$C$35*'Beregninger scenarie 1'!C1672</f>
        <v>6.3250000000000028</v>
      </c>
      <c r="E1672" s="5">
        <f t="shared" si="81"/>
        <v>6.2011250000000064</v>
      </c>
      <c r="F1672" s="5">
        <f>SQRT(C1672^2+(Inddata!$C$35*C1672)^2)</f>
        <v>2.1290388089464236</v>
      </c>
      <c r="G1672" s="5">
        <f t="shared" si="82"/>
        <v>7.2580776178928472</v>
      </c>
      <c r="H1672" s="5">
        <f t="shared" si="83"/>
        <v>0.85437567996142572</v>
      </c>
      <c r="I1672" s="5">
        <f t="shared" si="84"/>
        <v>5.7906110431401127E-2</v>
      </c>
      <c r="J1672" s="5">
        <f t="shared" si="85"/>
        <v>0.3590830290489227</v>
      </c>
      <c r="K1672">
        <f t="shared" si="87"/>
        <v>1.330000000000001</v>
      </c>
      <c r="L1672">
        <f>Inddata!$C$34</f>
        <v>0</v>
      </c>
      <c r="M1672">
        <f>Inddata!$C$34+Inddata!$C$32</f>
        <v>4</v>
      </c>
      <c r="N1672" s="2">
        <f t="shared" si="78"/>
        <v>2.8953055215700563E-2</v>
      </c>
      <c r="O1672" s="2">
        <f t="shared" si="79"/>
        <v>0.17954151452446135</v>
      </c>
      <c r="P1672" s="5">
        <f t="shared" si="75"/>
        <v>0.61898782918632445</v>
      </c>
      <c r="Q1672" s="5">
        <f t="shared" si="80"/>
        <v>0.30949391459316222</v>
      </c>
      <c r="R1672" s="2">
        <f t="shared" si="76"/>
        <v>7.1642109859528291E-2</v>
      </c>
      <c r="S1672" s="2">
        <f t="shared" si="77"/>
        <v>3.5821054929764146E-2</v>
      </c>
    </row>
    <row r="1673" spans="3:19" x14ac:dyDescent="0.25">
      <c r="C1673">
        <f t="shared" si="86"/>
        <v>1.340000000000001</v>
      </c>
      <c r="D1673" s="5">
        <f>$C$2+2*Inddata!$C$35*'Beregninger scenarie 1'!C1673</f>
        <v>6.3500000000000023</v>
      </c>
      <c r="E1673" s="5">
        <f t="shared" si="81"/>
        <v>6.2645000000000053</v>
      </c>
      <c r="F1673" s="5">
        <f>SQRT(C1673^2+(Inddata!$C$35*C1673)^2)</f>
        <v>2.1450466195400058</v>
      </c>
      <c r="G1673" s="5">
        <f t="shared" si="82"/>
        <v>7.2900932390800115</v>
      </c>
      <c r="H1673" s="5">
        <f t="shared" si="83"/>
        <v>0.85931685570465588</v>
      </c>
      <c r="I1673" s="5">
        <f t="shared" si="84"/>
        <v>5.8129157651676755E-2</v>
      </c>
      <c r="J1673" s="5">
        <f t="shared" si="85"/>
        <v>0.36415010810892934</v>
      </c>
      <c r="K1673">
        <f t="shared" si="87"/>
        <v>1.340000000000001</v>
      </c>
      <c r="L1673">
        <f>Inddata!$C$34</f>
        <v>0</v>
      </c>
      <c r="M1673">
        <f>Inddata!$C$34+Inddata!$C$32</f>
        <v>4</v>
      </c>
      <c r="N1673" s="2">
        <f t="shared" si="78"/>
        <v>2.9064578825838377E-2</v>
      </c>
      <c r="O1673" s="2">
        <f t="shared" si="79"/>
        <v>0.18207505405446467</v>
      </c>
      <c r="P1673" s="5">
        <f t="shared" si="75"/>
        <v>0.6277224671779229</v>
      </c>
      <c r="Q1673" s="5">
        <f t="shared" si="80"/>
        <v>0.31386123358896145</v>
      </c>
      <c r="R1673" s="2">
        <f t="shared" si="76"/>
        <v>7.2653063330778103E-2</v>
      </c>
      <c r="S1673" s="2">
        <f t="shared" si="77"/>
        <v>3.6326531665389052E-2</v>
      </c>
    </row>
    <row r="1674" spans="3:19" x14ac:dyDescent="0.25">
      <c r="C1674">
        <f t="shared" si="86"/>
        <v>1.350000000000001</v>
      </c>
      <c r="D1674" s="5">
        <f>$C$2+2*Inddata!$C$35*'Beregninger scenarie 1'!C1674</f>
        <v>6.3750000000000027</v>
      </c>
      <c r="E1674" s="5">
        <f t="shared" si="81"/>
        <v>6.3281250000000071</v>
      </c>
      <c r="F1674" s="5">
        <f>SQRT(C1674^2+(Inddata!$C$35*C1674)^2)</f>
        <v>2.1610544301335879</v>
      </c>
      <c r="G1674" s="5">
        <f t="shared" si="82"/>
        <v>7.3221088602671758</v>
      </c>
      <c r="H1674" s="5">
        <f t="shared" si="83"/>
        <v>0.86424896443961097</v>
      </c>
      <c r="I1674" s="5">
        <f t="shared" si="84"/>
        <v>5.8351369645978791E-2</v>
      </c>
      <c r="J1674" s="5">
        <f t="shared" si="85"/>
        <v>0.36925476104095994</v>
      </c>
      <c r="K1674">
        <f t="shared" si="87"/>
        <v>1.350000000000001</v>
      </c>
      <c r="L1674">
        <f>Inddata!$C$34</f>
        <v>0</v>
      </c>
      <c r="M1674">
        <f>Inddata!$C$34+Inddata!$C$32</f>
        <v>4</v>
      </c>
      <c r="N1674" s="2">
        <f t="shared" si="78"/>
        <v>2.9175684822989396E-2</v>
      </c>
      <c r="O1674" s="2">
        <f t="shared" si="79"/>
        <v>0.18462738052047997</v>
      </c>
      <c r="P1674" s="5">
        <f t="shared" si="75"/>
        <v>0.63652187506282387</v>
      </c>
      <c r="Q1674" s="5">
        <f t="shared" si="80"/>
        <v>0.31826093753141194</v>
      </c>
      <c r="R1674" s="2">
        <f t="shared" si="76"/>
        <v>7.3671513317456472E-2</v>
      </c>
      <c r="S1674" s="2">
        <f t="shared" si="77"/>
        <v>3.6835756658728236E-2</v>
      </c>
    </row>
    <row r="1675" spans="3:19" x14ac:dyDescent="0.25">
      <c r="C1675">
        <f t="shared" si="86"/>
        <v>1.360000000000001</v>
      </c>
      <c r="D1675" s="5">
        <f>$C$2+2*Inddata!$C$35*'Beregninger scenarie 1'!C1675</f>
        <v>6.4000000000000021</v>
      </c>
      <c r="E1675" s="5">
        <f t="shared" si="81"/>
        <v>6.3920000000000057</v>
      </c>
      <c r="F1675" s="5">
        <f>SQRT(C1675^2+(Inddata!$C$35*C1675)^2)</f>
        <v>2.17706224072717</v>
      </c>
      <c r="G1675" s="5">
        <f t="shared" si="82"/>
        <v>7.3541244814543401</v>
      </c>
      <c r="H1675" s="5">
        <f t="shared" si="83"/>
        <v>0.8691721245838816</v>
      </c>
      <c r="I1675" s="5">
        <f t="shared" si="84"/>
        <v>5.85727573073462E-2</v>
      </c>
      <c r="J1675" s="5">
        <f t="shared" si="85"/>
        <v>0.37439706470855727</v>
      </c>
      <c r="K1675">
        <f t="shared" si="87"/>
        <v>1.360000000000001</v>
      </c>
      <c r="L1675">
        <f>Inddata!$C$34</f>
        <v>0</v>
      </c>
      <c r="M1675">
        <f>Inddata!$C$34+Inddata!$C$32</f>
        <v>4</v>
      </c>
      <c r="N1675" s="2">
        <f t="shared" si="78"/>
        <v>2.92863786536731E-2</v>
      </c>
      <c r="O1675" s="2">
        <f t="shared" si="79"/>
        <v>0.18719853235427864</v>
      </c>
      <c r="P1675" s="5">
        <f t="shared" si="75"/>
        <v>0.64538618533851033</v>
      </c>
      <c r="Q1675" s="5">
        <f t="shared" si="80"/>
        <v>0.32269309266925517</v>
      </c>
      <c r="R1675" s="2">
        <f t="shared" si="76"/>
        <v>7.4697475154920159E-2</v>
      </c>
      <c r="S1675" s="2">
        <f t="shared" si="77"/>
        <v>3.734873757746008E-2</v>
      </c>
    </row>
    <row r="1676" spans="3:19" x14ac:dyDescent="0.25">
      <c r="C1676">
        <f t="shared" si="86"/>
        <v>1.370000000000001</v>
      </c>
      <c r="D1676" s="5">
        <f>$C$2+2*Inddata!$C$35*'Beregninger scenarie 1'!C1676</f>
        <v>6.4250000000000025</v>
      </c>
      <c r="E1676" s="5">
        <f t="shared" si="81"/>
        <v>6.4561250000000063</v>
      </c>
      <c r="F1676" s="5">
        <f>SQRT(C1676^2+(Inddata!$C$35*C1676)^2)</f>
        <v>2.1930700513207522</v>
      </c>
      <c r="G1676" s="5">
        <f t="shared" si="82"/>
        <v>7.3861401026415043</v>
      </c>
      <c r="H1676" s="5">
        <f t="shared" si="83"/>
        <v>0.87408645250191008</v>
      </c>
      <c r="I1676" s="5">
        <f t="shared" si="84"/>
        <v>5.8793331314496711E-2</v>
      </c>
      <c r="J1676" s="5">
        <f t="shared" si="85"/>
        <v>0.37957709613280544</v>
      </c>
      <c r="K1676">
        <f t="shared" si="87"/>
        <v>1.370000000000001</v>
      </c>
      <c r="L1676">
        <f>Inddata!$C$34</f>
        <v>0</v>
      </c>
      <c r="M1676">
        <f>Inddata!$C$34+Inddata!$C$32</f>
        <v>4</v>
      </c>
      <c r="N1676" s="2">
        <f t="shared" si="78"/>
        <v>2.9396665657248355E-2</v>
      </c>
      <c r="O1676" s="2">
        <f t="shared" si="79"/>
        <v>0.18978854806640272</v>
      </c>
      <c r="P1676" s="5">
        <f t="shared" si="75"/>
        <v>0.65431553077403481</v>
      </c>
      <c r="Q1676" s="5">
        <f t="shared" si="80"/>
        <v>0.32715776538701741</v>
      </c>
      <c r="R1676" s="2">
        <f t="shared" si="76"/>
        <v>7.573096420995773E-2</v>
      </c>
      <c r="S1676" s="2">
        <f t="shared" si="77"/>
        <v>3.7865482104978865E-2</v>
      </c>
    </row>
    <row r="1677" spans="3:19" x14ac:dyDescent="0.25">
      <c r="C1677">
        <f t="shared" si="86"/>
        <v>1.380000000000001</v>
      </c>
      <c r="D1677" s="5">
        <f>$C$2+2*Inddata!$C$35*'Beregninger scenarie 1'!C1677</f>
        <v>6.4500000000000028</v>
      </c>
      <c r="E1677" s="5">
        <f t="shared" si="81"/>
        <v>6.5205000000000064</v>
      </c>
      <c r="F1677" s="5">
        <f>SQRT(C1677^2+(Inddata!$C$35*C1677)^2)</f>
        <v>2.2090778619143343</v>
      </c>
      <c r="G1677" s="5">
        <f t="shared" si="82"/>
        <v>7.4181557238286686</v>
      </c>
      <c r="H1677" s="5">
        <f t="shared" si="83"/>
        <v>0.87899206254929318</v>
      </c>
      <c r="I1677" s="5">
        <f t="shared" si="84"/>
        <v>5.9013102137325711E-2</v>
      </c>
      <c r="J1677" s="5">
        <f t="shared" si="85"/>
        <v>0.38479493248643265</v>
      </c>
      <c r="K1677">
        <f t="shared" si="87"/>
        <v>1.380000000000001</v>
      </c>
      <c r="L1677">
        <f>Inddata!$C$34</f>
        <v>0</v>
      </c>
      <c r="M1677">
        <f>Inddata!$C$34+Inddata!$C$32</f>
        <v>4</v>
      </c>
      <c r="N1677" s="2">
        <f t="shared" si="78"/>
        <v>2.9506551068662856E-2</v>
      </c>
      <c r="O1677" s="2">
        <f t="shared" si="79"/>
        <v>0.19239746624321633</v>
      </c>
      <c r="P1677" s="5">
        <f t="shared" si="75"/>
        <v>0.66331004439985464</v>
      </c>
      <c r="Q1677" s="5">
        <f t="shared" si="80"/>
        <v>0.33165502219992732</v>
      </c>
      <c r="R1677" s="2">
        <f t="shared" si="76"/>
        <v>7.6771995879612795E-2</v>
      </c>
      <c r="S1677" s="2">
        <f t="shared" si="77"/>
        <v>3.8385997939806397E-2</v>
      </c>
    </row>
    <row r="1678" spans="3:19" x14ac:dyDescent="0.25">
      <c r="C1678">
        <f t="shared" si="86"/>
        <v>1.390000000000001</v>
      </c>
      <c r="D1678" s="5">
        <f>$C$2+2*Inddata!$C$35*'Beregninger scenarie 1'!C1678</f>
        <v>6.4750000000000023</v>
      </c>
      <c r="E1678" s="5">
        <f t="shared" si="81"/>
        <v>6.5851250000000059</v>
      </c>
      <c r="F1678" s="5">
        <f>SQRT(C1678^2+(Inddata!$C$35*C1678)^2)</f>
        <v>2.2250856725079164</v>
      </c>
      <c r="G1678" s="5">
        <f t="shared" si="82"/>
        <v>7.4501713450158329</v>
      </c>
      <c r="H1678" s="5">
        <f t="shared" si="83"/>
        <v>0.88388906711594717</v>
      </c>
      <c r="I1678" s="5">
        <f t="shared" si="84"/>
        <v>5.9232080042231586E-2</v>
      </c>
      <c r="J1678" s="5">
        <f t="shared" si="85"/>
        <v>0.39005065108810061</v>
      </c>
      <c r="K1678">
        <f t="shared" si="87"/>
        <v>1.390000000000001</v>
      </c>
      <c r="L1678">
        <f>Inddata!$C$34</f>
        <v>0</v>
      </c>
      <c r="M1678">
        <f>Inddata!$C$34+Inddata!$C$32</f>
        <v>4</v>
      </c>
      <c r="N1678" s="2">
        <f t="shared" si="78"/>
        <v>2.9616040021115793E-2</v>
      </c>
      <c r="O1678" s="2">
        <f t="shared" si="79"/>
        <v>0.1950253255440503</v>
      </c>
      <c r="P1678" s="5">
        <f t="shared" si="75"/>
        <v>0.67236985949798722</v>
      </c>
      <c r="Q1678" s="5">
        <f t="shared" si="80"/>
        <v>0.33618492974899361</v>
      </c>
      <c r="R1678" s="2">
        <f t="shared" si="76"/>
        <v>7.7820585590044816E-2</v>
      </c>
      <c r="S1678" s="2">
        <f t="shared" si="77"/>
        <v>3.8910292795022408E-2</v>
      </c>
    </row>
    <row r="1679" spans="3:19" x14ac:dyDescent="0.25">
      <c r="C1679">
        <f t="shared" si="86"/>
        <v>1.400000000000001</v>
      </c>
      <c r="D1679" s="5">
        <f>$C$2+2*Inddata!$C$35*'Beregninger scenarie 1'!C1679</f>
        <v>6.5000000000000027</v>
      </c>
      <c r="E1679" s="5">
        <f t="shared" si="81"/>
        <v>6.6500000000000075</v>
      </c>
      <c r="F1679" s="5">
        <f>SQRT(C1679^2+(Inddata!$C$35*C1679)^2)</f>
        <v>2.2410934831014986</v>
      </c>
      <c r="G1679" s="5">
        <f t="shared" si="82"/>
        <v>7.4821869662029972</v>
      </c>
      <c r="H1679" s="5">
        <f t="shared" si="83"/>
        <v>0.88877757666816204</v>
      </c>
      <c r="I1679" s="5">
        <f t="shared" si="84"/>
        <v>5.9450275097273526E-2</v>
      </c>
      <c r="J1679" s="5">
        <f t="shared" si="85"/>
        <v>0.39534432939686942</v>
      </c>
      <c r="K1679">
        <f t="shared" si="87"/>
        <v>1.400000000000001</v>
      </c>
      <c r="L1679">
        <f>Inddata!$C$34</f>
        <v>0</v>
      </c>
      <c r="M1679">
        <f>Inddata!$C$34+Inddata!$C$32</f>
        <v>4</v>
      </c>
      <c r="N1679" s="2">
        <f t="shared" si="78"/>
        <v>2.9725137548636763E-2</v>
      </c>
      <c r="O1679" s="2">
        <f t="shared" si="79"/>
        <v>0.19767216469843471</v>
      </c>
      <c r="P1679" s="5">
        <f t="shared" si="75"/>
        <v>0.68149510959246928</v>
      </c>
      <c r="Q1679" s="5">
        <f t="shared" si="80"/>
        <v>0.34074755479623464</v>
      </c>
      <c r="R1679" s="2">
        <f t="shared" si="76"/>
        <v>7.8876748795424667E-2</v>
      </c>
      <c r="S1679" s="2">
        <f t="shared" si="77"/>
        <v>3.9438374397712334E-2</v>
      </c>
    </row>
    <row r="1680" spans="3:19" x14ac:dyDescent="0.25">
      <c r="C1680">
        <f t="shared" si="86"/>
        <v>1.410000000000001</v>
      </c>
      <c r="D1680" s="5">
        <f>$C$2+2*Inddata!$C$35*'Beregninger scenarie 1'!C1680</f>
        <v>6.5250000000000021</v>
      </c>
      <c r="E1680" s="5">
        <f t="shared" si="81"/>
        <v>6.7151250000000067</v>
      </c>
      <c r="F1680" s="5">
        <f>SQRT(C1680^2+(Inddata!$C$35*C1680)^2)</f>
        <v>2.2571012936950807</v>
      </c>
      <c r="G1680" s="5">
        <f t="shared" si="82"/>
        <v>7.5142025873901614</v>
      </c>
      <c r="H1680" s="5">
        <f t="shared" si="83"/>
        <v>0.89365769978958065</v>
      </c>
      <c r="I1680" s="5">
        <f t="shared" si="84"/>
        <v>5.9667697177168612E-2</v>
      </c>
      <c r="J1680" s="5">
        <f t="shared" si="85"/>
        <v>0.40067604500683479</v>
      </c>
      <c r="K1680">
        <f t="shared" si="87"/>
        <v>1.410000000000001</v>
      </c>
      <c r="L1680">
        <f>Inddata!$C$34</f>
        <v>0</v>
      </c>
      <c r="M1680">
        <f>Inddata!$C$34+Inddata!$C$32</f>
        <v>4</v>
      </c>
      <c r="N1680" s="2">
        <f t="shared" si="78"/>
        <v>2.9833848588584306E-2</v>
      </c>
      <c r="O1680" s="2">
        <f t="shared" si="79"/>
        <v>0.2003380225034174</v>
      </c>
      <c r="P1680" s="5">
        <f t="shared" si="75"/>
        <v>0.69068592844011156</v>
      </c>
      <c r="Q1680" s="5">
        <f t="shared" si="80"/>
        <v>0.34534296422005578</v>
      </c>
      <c r="R1680" s="2">
        <f t="shared" si="76"/>
        <v>7.994050097686474E-2</v>
      </c>
      <c r="S1680" s="2">
        <f t="shared" si="77"/>
        <v>3.997025048843237E-2</v>
      </c>
    </row>
    <row r="1681" spans="3:19" x14ac:dyDescent="0.25">
      <c r="C1681">
        <f t="shared" si="86"/>
        <v>1.420000000000001</v>
      </c>
      <c r="D1681" s="5">
        <f>$C$2+2*Inddata!$C$35*'Beregninger scenarie 1'!C1681</f>
        <v>6.5500000000000025</v>
      </c>
      <c r="E1681" s="5">
        <f t="shared" si="81"/>
        <v>6.7805000000000071</v>
      </c>
      <c r="F1681" s="5">
        <f>SQRT(C1681^2+(Inddata!$C$35*C1681)^2)</f>
        <v>2.2731091042886629</v>
      </c>
      <c r="G1681" s="5">
        <f t="shared" si="82"/>
        <v>7.5462182085773257</v>
      </c>
      <c r="H1681" s="5">
        <f t="shared" si="83"/>
        <v>0.89852954322113643</v>
      </c>
      <c r="I1681" s="5">
        <f t="shared" si="84"/>
        <v>5.9884355968133747E-2</v>
      </c>
      <c r="J1681" s="5">
        <f t="shared" si="85"/>
        <v>0.40604587564193129</v>
      </c>
      <c r="K1681">
        <f t="shared" si="87"/>
        <v>1.420000000000001</v>
      </c>
      <c r="L1681">
        <f>Inddata!$C$34</f>
        <v>0</v>
      </c>
      <c r="M1681">
        <f>Inddata!$C$34+Inddata!$C$32</f>
        <v>4</v>
      </c>
      <c r="N1681" s="2">
        <f t="shared" si="78"/>
        <v>2.9942177984066874E-2</v>
      </c>
      <c r="O1681" s="2">
        <f t="shared" si="79"/>
        <v>0.20302293782096564</v>
      </c>
      <c r="P1681" s="5">
        <f t="shared" si="75"/>
        <v>0.69994245002154132</v>
      </c>
      <c r="Q1681" s="5">
        <f t="shared" si="80"/>
        <v>0.34997122501077066</v>
      </c>
      <c r="R1681" s="2">
        <f t="shared" si="76"/>
        <v>8.1011857641382107E-2</v>
      </c>
      <c r="S1681" s="2">
        <f t="shared" si="77"/>
        <v>4.0505928820691053E-2</v>
      </c>
    </row>
    <row r="1682" spans="3:19" x14ac:dyDescent="0.25">
      <c r="C1682">
        <f t="shared" si="86"/>
        <v>1.430000000000001</v>
      </c>
      <c r="D1682" s="5">
        <f>$C$2+2*Inddata!$C$35*'Beregninger scenarie 1'!C1682</f>
        <v>6.5750000000000028</v>
      </c>
      <c r="E1682" s="5">
        <f t="shared" si="81"/>
        <v>6.8461250000000069</v>
      </c>
      <c r="F1682" s="5">
        <f>SQRT(C1682^2+(Inddata!$C$35*C1682)^2)</f>
        <v>2.289116914882245</v>
      </c>
      <c r="G1682" s="5">
        <f t="shared" si="82"/>
        <v>7.57823382976449</v>
      </c>
      <c r="H1682" s="5">
        <f t="shared" si="83"/>
        <v>0.90339321189997712</v>
      </c>
      <c r="I1682" s="5">
        <f t="shared" si="84"/>
        <v>6.0100260972578361E-2</v>
      </c>
      <c r="J1682" s="5">
        <f t="shared" si="85"/>
        <v>0.41145389915089342</v>
      </c>
      <c r="K1682">
        <f t="shared" si="87"/>
        <v>1.430000000000001</v>
      </c>
      <c r="L1682">
        <f>Inddata!$C$34</f>
        <v>0</v>
      </c>
      <c r="M1682">
        <f>Inddata!$C$34+Inddata!$C$32</f>
        <v>4</v>
      </c>
      <c r="N1682" s="2">
        <f t="shared" si="78"/>
        <v>3.005013048628918E-2</v>
      </c>
      <c r="O1682" s="2">
        <f t="shared" si="79"/>
        <v>0.20572694957544671</v>
      </c>
      <c r="P1682" s="5">
        <f t="shared" si="75"/>
        <v>0.70926480853251694</v>
      </c>
      <c r="Q1682" s="5">
        <f t="shared" si="80"/>
        <v>0.35463240426625847</v>
      </c>
      <c r="R1682" s="2">
        <f t="shared" si="76"/>
        <v>8.2090834320893161E-2</v>
      </c>
      <c r="S1682" s="2">
        <f t="shared" si="77"/>
        <v>4.104541716044658E-2</v>
      </c>
    </row>
    <row r="1683" spans="3:19" x14ac:dyDescent="0.25">
      <c r="C1683">
        <f t="shared" si="86"/>
        <v>1.4400000000000011</v>
      </c>
      <c r="D1683" s="5">
        <f>$C$2+2*Inddata!$C$35*'Beregninger scenarie 1'!C1683</f>
        <v>6.6000000000000032</v>
      </c>
      <c r="E1683" s="5">
        <f t="shared" si="81"/>
        <v>6.912000000000007</v>
      </c>
      <c r="F1683" s="5">
        <f>SQRT(C1683^2+(Inddata!$C$35*C1683)^2)</f>
        <v>2.3051247254758271</v>
      </c>
      <c r="G1683" s="5">
        <f t="shared" si="82"/>
        <v>7.6102494509516543</v>
      </c>
      <c r="H1683" s="5">
        <f t="shared" si="83"/>
        <v>0.90824880899740656</v>
      </c>
      <c r="I1683" s="5">
        <f t="shared" si="84"/>
        <v>6.0315421513653301E-2</v>
      </c>
      <c r="J1683" s="5">
        <f t="shared" si="85"/>
        <v>0.41690019350237206</v>
      </c>
      <c r="K1683">
        <f t="shared" si="87"/>
        <v>1.4400000000000011</v>
      </c>
      <c r="L1683">
        <f>Inddata!$C$34</f>
        <v>0</v>
      </c>
      <c r="M1683">
        <f>Inddata!$C$34+Inddata!$C$32</f>
        <v>4</v>
      </c>
      <c r="N1683" s="2">
        <f t="shared" si="78"/>
        <v>3.0157710756826651E-2</v>
      </c>
      <c r="O1683" s="2">
        <f t="shared" si="79"/>
        <v>0.20845009675118603</v>
      </c>
      <c r="P1683" s="5">
        <f t="shared" si="75"/>
        <v>0.71865313837550759</v>
      </c>
      <c r="Q1683" s="5">
        <f t="shared" si="80"/>
        <v>0.3593265691877538</v>
      </c>
      <c r="R1683" s="2">
        <f t="shared" si="76"/>
        <v>8.3177446571239308E-2</v>
      </c>
      <c r="S1683" s="2">
        <f t="shared" si="77"/>
        <v>4.1588723285619654E-2</v>
      </c>
    </row>
    <row r="1684" spans="3:19" x14ac:dyDescent="0.25">
      <c r="C1684">
        <f t="shared" si="86"/>
        <v>1.4500000000000011</v>
      </c>
      <c r="D1684" s="5">
        <f>$C$2+2*Inddata!$C$35*'Beregninger scenarie 1'!C1684</f>
        <v>6.6250000000000027</v>
      </c>
      <c r="E1684" s="5">
        <f t="shared" si="81"/>
        <v>6.9781250000000075</v>
      </c>
      <c r="F1684" s="5">
        <f>SQRT(C1684^2+(Inddata!$C$35*C1684)^2)</f>
        <v>2.3211325360694093</v>
      </c>
      <c r="G1684" s="5">
        <f t="shared" si="82"/>
        <v>7.6422650721388186</v>
      </c>
      <c r="H1684" s="5">
        <f t="shared" si="83"/>
        <v>0.91309643595587298</v>
      </c>
      <c r="I1684" s="5">
        <f t="shared" si="84"/>
        <v>6.0529846739661247E-2</v>
      </c>
      <c r="J1684" s="5">
        <f t="shared" si="85"/>
        <v>0.42238483678019911</v>
      </c>
      <c r="K1684">
        <f t="shared" si="87"/>
        <v>1.4500000000000011</v>
      </c>
      <c r="L1684">
        <f>Inddata!$C$34</f>
        <v>0</v>
      </c>
      <c r="M1684">
        <f>Inddata!$C$34+Inddata!$C$32</f>
        <v>4</v>
      </c>
      <c r="N1684" s="2">
        <f t="shared" si="78"/>
        <v>3.0264923369830624E-2</v>
      </c>
      <c r="O1684" s="2">
        <f t="shared" si="79"/>
        <v>0.21119241839009956</v>
      </c>
      <c r="P1684" s="5">
        <f t="shared" si="75"/>
        <v>0.7281075741515326</v>
      </c>
      <c r="Q1684" s="5">
        <f t="shared" si="80"/>
        <v>0.3640537870757663</v>
      </c>
      <c r="R1684" s="2">
        <f t="shared" si="76"/>
        <v>8.4271709971242198E-2</v>
      </c>
      <c r="S1684" s="2">
        <f t="shared" si="77"/>
        <v>4.2135854985621099E-2</v>
      </c>
    </row>
    <row r="1685" spans="3:19" x14ac:dyDescent="0.25">
      <c r="C1685">
        <f t="shared" si="86"/>
        <v>1.4600000000000011</v>
      </c>
      <c r="D1685" s="5">
        <f>$C$2+2*Inddata!$C$35*'Beregninger scenarie 1'!C1685</f>
        <v>6.6500000000000021</v>
      </c>
      <c r="E1685" s="5">
        <f t="shared" si="81"/>
        <v>7.0445000000000064</v>
      </c>
      <c r="F1685" s="5">
        <f>SQRT(C1685^2+(Inddata!$C$35*C1685)^2)</f>
        <v>2.3371403466629914</v>
      </c>
      <c r="G1685" s="5">
        <f t="shared" si="82"/>
        <v>7.6742806933259828</v>
      </c>
      <c r="H1685" s="5">
        <f t="shared" si="83"/>
        <v>0.91793619252503078</v>
      </c>
      <c r="I1685" s="5">
        <f t="shared" si="84"/>
        <v>6.074354562833352E-2</v>
      </c>
      <c r="J1685" s="5">
        <f t="shared" si="85"/>
        <v>0.4279079071787959</v>
      </c>
      <c r="K1685">
        <f t="shared" si="87"/>
        <v>1.4600000000000011</v>
      </c>
      <c r="L1685">
        <f>Inddata!$C$34</f>
        <v>0</v>
      </c>
      <c r="M1685">
        <f>Inddata!$C$34+Inddata!$C$32</f>
        <v>4</v>
      </c>
      <c r="N1685" s="2">
        <f t="shared" si="78"/>
        <v>3.037177281416676E-2</v>
      </c>
      <c r="O1685" s="2">
        <f t="shared" si="79"/>
        <v>0.21395395358939795</v>
      </c>
      <c r="P1685" s="5">
        <f t="shared" si="75"/>
        <v>0.7376282506522448</v>
      </c>
      <c r="Q1685" s="5">
        <f t="shared" si="80"/>
        <v>0.3688141253261224</v>
      </c>
      <c r="R1685" s="2">
        <f t="shared" si="76"/>
        <v>8.5373640121787595E-2</v>
      </c>
      <c r="S1685" s="2">
        <f t="shared" si="77"/>
        <v>4.2686820060893797E-2</v>
      </c>
    </row>
    <row r="1686" spans="3:19" x14ac:dyDescent="0.25">
      <c r="C1686">
        <f t="shared" si="86"/>
        <v>1.4700000000000011</v>
      </c>
      <c r="D1686" s="5">
        <f>$C$2+2*Inddata!$C$35*'Beregninger scenarie 1'!C1686</f>
        <v>6.6750000000000025</v>
      </c>
      <c r="E1686" s="5">
        <f t="shared" si="81"/>
        <v>7.1111250000000075</v>
      </c>
      <c r="F1686" s="5">
        <f>SQRT(C1686^2+(Inddata!$C$35*C1686)^2)</f>
        <v>2.3531481572565736</v>
      </c>
      <c r="G1686" s="5">
        <f t="shared" si="82"/>
        <v>7.7062963145131471</v>
      </c>
      <c r="H1686" s="5">
        <f t="shared" si="83"/>
        <v>0.92276817679690526</v>
      </c>
      <c r="I1686" s="5">
        <f t="shared" si="84"/>
        <v>6.0956526990978317E-2</v>
      </c>
      <c r="J1686" s="5">
        <f t="shared" si="85"/>
        <v>0.43346948299872112</v>
      </c>
      <c r="K1686">
        <f t="shared" si="87"/>
        <v>1.4700000000000011</v>
      </c>
      <c r="L1686">
        <f>Inddata!$C$34</f>
        <v>0</v>
      </c>
      <c r="M1686">
        <f>Inddata!$C$34+Inddata!$C$32</f>
        <v>4</v>
      </c>
      <c r="N1686" s="2">
        <f t="shared" si="78"/>
        <v>3.0478263495489159E-2</v>
      </c>
      <c r="O1686" s="2">
        <f t="shared" si="79"/>
        <v>0.21673474149936056</v>
      </c>
      <c r="P1686" s="5">
        <f t="shared" si="75"/>
        <v>0.74721530285225746</v>
      </c>
      <c r="Q1686" s="5">
        <f t="shared" si="80"/>
        <v>0.37360765142612873</v>
      </c>
      <c r="R1686" s="2">
        <f t="shared" si="76"/>
        <v>8.6483252644937197E-2</v>
      </c>
      <c r="S1686" s="2">
        <f t="shared" si="77"/>
        <v>4.3241626322468599E-2</v>
      </c>
    </row>
    <row r="1687" spans="3:19" x14ac:dyDescent="0.25">
      <c r="C1687">
        <f t="shared" si="86"/>
        <v>1.4800000000000011</v>
      </c>
      <c r="D1687" s="5">
        <f>$C$2+2*Inddata!$C$35*'Beregninger scenarie 1'!C1687</f>
        <v>6.7000000000000028</v>
      </c>
      <c r="E1687" s="5">
        <f t="shared" si="81"/>
        <v>7.178000000000007</v>
      </c>
      <c r="F1687" s="5">
        <f>SQRT(C1687^2+(Inddata!$C$35*C1687)^2)</f>
        <v>2.3691559678501557</v>
      </c>
      <c r="G1687" s="5">
        <f t="shared" si="82"/>
        <v>7.7383119357003114</v>
      </c>
      <c r="H1687" s="5">
        <f t="shared" si="83"/>
        <v>0.9275924852401809</v>
      </c>
      <c r="I1687" s="5">
        <f t="shared" si="84"/>
        <v>6.1168799476504672E-2</v>
      </c>
      <c r="J1687" s="5">
        <f t="shared" si="85"/>
        <v>0.43906964264235099</v>
      </c>
      <c r="K1687">
        <f t="shared" si="87"/>
        <v>1.4800000000000011</v>
      </c>
      <c r="L1687">
        <f>Inddata!$C$34</f>
        <v>0</v>
      </c>
      <c r="M1687">
        <f>Inddata!$C$34+Inddata!$C$32</f>
        <v>4</v>
      </c>
      <c r="N1687" s="2">
        <f t="shared" si="78"/>
        <v>3.0584399738252336E-2</v>
      </c>
      <c r="O1687" s="2">
        <f t="shared" si="79"/>
        <v>0.21953482132117549</v>
      </c>
      <c r="P1687" s="5">
        <f t="shared" si="75"/>
        <v>0.75686886590169655</v>
      </c>
      <c r="Q1687" s="5">
        <f t="shared" si="80"/>
        <v>0.37843443295084828</v>
      </c>
      <c r="R1687" s="2">
        <f t="shared" si="76"/>
        <v>8.7600563183066707E-2</v>
      </c>
      <c r="S1687" s="2">
        <f t="shared" si="77"/>
        <v>4.3800281591533353E-2</v>
      </c>
    </row>
    <row r="1688" spans="3:19" x14ac:dyDescent="0.25">
      <c r="C1688">
        <f t="shared" si="86"/>
        <v>1.4900000000000011</v>
      </c>
      <c r="D1688" s="5">
        <f>$C$2+2*Inddata!$C$35*'Beregninger scenarie 1'!C1688</f>
        <v>6.7250000000000032</v>
      </c>
      <c r="E1688" s="5">
        <f t="shared" si="81"/>
        <v>7.2451250000000078</v>
      </c>
      <c r="F1688" s="5">
        <f>SQRT(C1688^2+(Inddata!$C$35*C1688)^2)</f>
        <v>2.3851637784437378</v>
      </c>
      <c r="G1688" s="5">
        <f t="shared" si="82"/>
        <v>7.7703275568874757</v>
      </c>
      <c r="H1688" s="5">
        <f t="shared" si="83"/>
        <v>0.93240921273364619</v>
      </c>
      <c r="I1688" s="5">
        <f t="shared" si="84"/>
        <v>6.1380371575326963E-2</v>
      </c>
      <c r="J1688" s="5">
        <f t="shared" si="85"/>
        <v>0.44470846460969127</v>
      </c>
      <c r="K1688">
        <f t="shared" si="87"/>
        <v>1.4900000000000011</v>
      </c>
      <c r="L1688">
        <f>Inddata!$C$34</f>
        <v>0</v>
      </c>
      <c r="M1688">
        <f>Inddata!$C$34+Inddata!$C$32</f>
        <v>4</v>
      </c>
      <c r="N1688" s="2">
        <f t="shared" si="78"/>
        <v>3.0690185787663481E-2</v>
      </c>
      <c r="O1688" s="2">
        <f t="shared" si="79"/>
        <v>0.22235423230484563</v>
      </c>
      <c r="P1688" s="5">
        <f t="shared" si="75"/>
        <v>0.766589075118982</v>
      </c>
      <c r="Q1688" s="5">
        <f t="shared" si="80"/>
        <v>0.383294537559491</v>
      </c>
      <c r="R1688" s="2">
        <f t="shared" si="76"/>
        <v>8.8725587398030312E-2</v>
      </c>
      <c r="S1688" s="2">
        <f t="shared" si="77"/>
        <v>4.4362793699015156E-2</v>
      </c>
    </row>
    <row r="1689" spans="3:19" x14ac:dyDescent="0.25">
      <c r="C1689">
        <f t="shared" si="86"/>
        <v>1.5000000000000011</v>
      </c>
      <c r="D1689" s="5">
        <f>$C$2+2*Inddata!$C$35*'Beregninger scenarie 1'!C1689</f>
        <v>6.7500000000000027</v>
      </c>
      <c r="E1689" s="5">
        <f t="shared" si="81"/>
        <v>7.312500000000008</v>
      </c>
      <c r="F1689" s="5">
        <f>SQRT(C1689^2+(Inddata!$C$35*C1689)^2)</f>
        <v>2.40117158903732</v>
      </c>
      <c r="G1689" s="5">
        <f t="shared" si="82"/>
        <v>7.80234317807464</v>
      </c>
      <c r="H1689" s="5">
        <f t="shared" si="83"/>
        <v>0.93721845259881165</v>
      </c>
      <c r="I1689" s="5">
        <f t="shared" si="84"/>
        <v>6.1591251623153778E-2</v>
      </c>
      <c r="J1689" s="5">
        <f t="shared" si="85"/>
        <v>0.4503860274943125</v>
      </c>
      <c r="K1689">
        <f t="shared" si="87"/>
        <v>1.5000000000000011</v>
      </c>
      <c r="L1689">
        <f>Inddata!$C$34</f>
        <v>0</v>
      </c>
      <c r="M1689">
        <f>Inddata!$C$34+Inddata!$C$32</f>
        <v>4</v>
      </c>
      <c r="N1689" s="2">
        <f t="shared" si="78"/>
        <v>3.0795625811576889E-2</v>
      </c>
      <c r="O1689" s="2">
        <f t="shared" si="79"/>
        <v>0.22519301374715625</v>
      </c>
      <c r="P1689" s="5">
        <f t="shared" si="75"/>
        <v>0.77637606598382103</v>
      </c>
      <c r="Q1689" s="5">
        <f t="shared" si="80"/>
        <v>0.38818803299191051</v>
      </c>
      <c r="R1689" s="2">
        <f t="shared" si="76"/>
        <v>8.9858340970349643E-2</v>
      </c>
      <c r="S1689" s="2">
        <f t="shared" si="77"/>
        <v>4.4929170485174821E-2</v>
      </c>
    </row>
    <row r="1690" spans="3:19" x14ac:dyDescent="0.25">
      <c r="C1690">
        <f t="shared" si="86"/>
        <v>1.5100000000000011</v>
      </c>
      <c r="D1690" s="5">
        <f>$C$2+2*Inddata!$C$35*'Beregninger scenarie 1'!C1690</f>
        <v>6.775000000000003</v>
      </c>
      <c r="E1690" s="5">
        <f t="shared" si="81"/>
        <v>7.3801250000000067</v>
      </c>
      <c r="F1690" s="5">
        <f>SQRT(C1690^2+(Inddata!$C$35*C1690)^2)</f>
        <v>2.4171793996309026</v>
      </c>
      <c r="G1690" s="5">
        <f t="shared" si="82"/>
        <v>7.8343587992618051</v>
      </c>
      <c r="H1690" s="5">
        <f t="shared" si="83"/>
        <v>0.94202029663172959</v>
      </c>
      <c r="I1690" s="5">
        <f t="shared" si="84"/>
        <v>6.1801447804665489E-2</v>
      </c>
      <c r="J1690" s="5">
        <f t="shared" si="85"/>
        <v>0.45610240997940732</v>
      </c>
      <c r="K1690">
        <f t="shared" si="87"/>
        <v>1.5100000000000011</v>
      </c>
      <c r="L1690">
        <f>Inddata!$C$34</f>
        <v>0</v>
      </c>
      <c r="M1690">
        <f>Inddata!$C$34+Inddata!$C$32</f>
        <v>4</v>
      </c>
      <c r="N1690" s="2">
        <f t="shared" si="78"/>
        <v>3.0900723902332745E-2</v>
      </c>
      <c r="O1690" s="2">
        <f t="shared" si="79"/>
        <v>0.22805120498970366</v>
      </c>
      <c r="P1690" s="5">
        <f t="shared" si="75"/>
        <v>0.78622997413041151</v>
      </c>
      <c r="Q1690" s="5">
        <f t="shared" si="80"/>
        <v>0.39311498706520576</v>
      </c>
      <c r="R1690" s="2">
        <f t="shared" si="76"/>
        <v>9.099883959842725E-2</v>
      </c>
      <c r="S1690" s="2">
        <f t="shared" si="77"/>
        <v>4.5499419799213625E-2</v>
      </c>
    </row>
    <row r="1691" spans="3:19" x14ac:dyDescent="0.25">
      <c r="C1691">
        <f t="shared" si="86"/>
        <v>1.5200000000000011</v>
      </c>
      <c r="D1691" s="5">
        <f>$C$2+2*Inddata!$C$35*'Beregninger scenarie 1'!C1691</f>
        <v>6.8000000000000025</v>
      </c>
      <c r="E1691" s="5">
        <f t="shared" si="81"/>
        <v>7.4480000000000075</v>
      </c>
      <c r="F1691" s="5">
        <f>SQRT(C1691^2+(Inddata!$C$35*C1691)^2)</f>
        <v>2.4331872102244847</v>
      </c>
      <c r="G1691" s="5">
        <f t="shared" si="82"/>
        <v>7.8663744204489694</v>
      </c>
      <c r="H1691" s="5">
        <f t="shared" si="83"/>
        <v>0.94681483513403841</v>
      </c>
      <c r="I1691" s="5">
        <f t="shared" si="84"/>
        <v>6.2010968157084498E-2</v>
      </c>
      <c r="J1691" s="5">
        <f t="shared" si="85"/>
        <v>0.46185769083396583</v>
      </c>
      <c r="K1691">
        <f t="shared" si="87"/>
        <v>1.5200000000000011</v>
      </c>
      <c r="L1691">
        <f>Inddata!$C$34</f>
        <v>0</v>
      </c>
      <c r="M1691">
        <f>Inddata!$C$34+Inddata!$C$32</f>
        <v>4</v>
      </c>
      <c r="N1691" s="2">
        <f t="shared" si="78"/>
        <v>3.1005484078542249E-2</v>
      </c>
      <c r="O1691" s="2">
        <f t="shared" si="79"/>
        <v>0.23092884541698291</v>
      </c>
      <c r="P1691" s="5">
        <f t="shared" si="75"/>
        <v>0.79615093534084902</v>
      </c>
      <c r="Q1691" s="5">
        <f t="shared" si="80"/>
        <v>0.39807546767042451</v>
      </c>
      <c r="R1691" s="2">
        <f t="shared" si="76"/>
        <v>9.214709899778345E-2</v>
      </c>
      <c r="S1691" s="2">
        <f t="shared" si="77"/>
        <v>4.6073549498891725E-2</v>
      </c>
    </row>
    <row r="1692" spans="3:19" x14ac:dyDescent="0.25">
      <c r="C1692">
        <f t="shared" si="86"/>
        <v>1.5300000000000011</v>
      </c>
      <c r="D1692" s="5">
        <f>$C$2+2*Inddata!$C$35*'Beregninger scenarie 1'!C1692</f>
        <v>6.8250000000000028</v>
      </c>
      <c r="E1692" s="5">
        <f t="shared" si="81"/>
        <v>7.5161250000000077</v>
      </c>
      <c r="F1692" s="5">
        <f>SQRT(C1692^2+(Inddata!$C$35*C1692)^2)</f>
        <v>2.4491950208180664</v>
      </c>
      <c r="G1692" s="5">
        <f t="shared" si="82"/>
        <v>7.8983900416361328</v>
      </c>
      <c r="H1692" s="5">
        <f t="shared" si="83"/>
        <v>0.95160215694324712</v>
      </c>
      <c r="I1692" s="5">
        <f t="shared" si="84"/>
        <v>6.2219820573641338E-2</v>
      </c>
      <c r="J1692" s="5">
        <f t="shared" si="85"/>
        <v>0.46765194890906048</v>
      </c>
      <c r="K1692">
        <f t="shared" si="87"/>
        <v>1.5300000000000011</v>
      </c>
      <c r="L1692">
        <f>Inddata!$C$34</f>
        <v>0</v>
      </c>
      <c r="M1692">
        <f>Inddata!$C$34+Inddata!$C$32</f>
        <v>4</v>
      </c>
      <c r="N1692" s="2">
        <f t="shared" si="78"/>
        <v>3.1109910286820669E-2</v>
      </c>
      <c r="O1692" s="2">
        <f t="shared" si="79"/>
        <v>0.23382597445453024</v>
      </c>
      <c r="P1692" s="5">
        <f t="shared" si="75"/>
        <v>0.80613908553872293</v>
      </c>
      <c r="Q1692" s="5">
        <f t="shared" si="80"/>
        <v>0.40306954276936147</v>
      </c>
      <c r="R1692" s="2">
        <f t="shared" si="76"/>
        <v>9.3303134900315152E-2</v>
      </c>
      <c r="S1692" s="2">
        <f t="shared" si="77"/>
        <v>4.6651567450157576E-2</v>
      </c>
    </row>
    <row r="1693" spans="3:19" x14ac:dyDescent="0.25">
      <c r="C1693">
        <f t="shared" si="86"/>
        <v>1.5400000000000011</v>
      </c>
      <c r="D1693" s="5">
        <f>$C$2+2*Inddata!$C$35*'Beregninger scenarie 1'!C1693</f>
        <v>6.8500000000000032</v>
      </c>
      <c r="E1693" s="5">
        <f t="shared" si="81"/>
        <v>7.5845000000000082</v>
      </c>
      <c r="F1693" s="5">
        <f>SQRT(C1693^2+(Inddata!$C$35*C1693)^2)</f>
        <v>2.4652028314116485</v>
      </c>
      <c r="G1693" s="5">
        <f t="shared" si="82"/>
        <v>7.9304056628232971</v>
      </c>
      <c r="H1693" s="5">
        <f t="shared" si="83"/>
        <v>0.95638234946229184</v>
      </c>
      <c r="I1693" s="5">
        <f t="shared" si="84"/>
        <v>6.2428012806941074E-2</v>
      </c>
      <c r="J1693" s="5">
        <f t="shared" si="85"/>
        <v>0.4734852631342451</v>
      </c>
      <c r="K1693">
        <f t="shared" si="87"/>
        <v>1.5400000000000011</v>
      </c>
      <c r="L1693">
        <f>Inddata!$C$34</f>
        <v>0</v>
      </c>
      <c r="M1693">
        <f>Inddata!$C$34+Inddata!$C$32</f>
        <v>4</v>
      </c>
      <c r="N1693" s="2">
        <f t="shared" si="78"/>
        <v>3.1214006403470537E-2</v>
      </c>
      <c r="O1693" s="2">
        <f t="shared" si="79"/>
        <v>0.23674263156712255</v>
      </c>
      <c r="P1693" s="5">
        <f t="shared" si="75"/>
        <v>0.81619456078290886</v>
      </c>
      <c r="Q1693" s="5">
        <f t="shared" si="80"/>
        <v>0.40809728039145443</v>
      </c>
      <c r="R1693" s="2">
        <f t="shared" si="76"/>
        <v>9.4466963053577407E-2</v>
      </c>
      <c r="S1693" s="2">
        <f t="shared" si="77"/>
        <v>4.7233481526788704E-2</v>
      </c>
    </row>
    <row r="1694" spans="3:19" x14ac:dyDescent="0.25">
      <c r="C1694">
        <f t="shared" si="86"/>
        <v>1.5500000000000012</v>
      </c>
      <c r="D1694" s="5">
        <f>$C$2+2*Inddata!$C$35*'Beregninger scenarie 1'!C1694</f>
        <v>6.8750000000000027</v>
      </c>
      <c r="E1694" s="5">
        <f t="shared" si="81"/>
        <v>7.6531250000000082</v>
      </c>
      <c r="F1694" s="5">
        <f>SQRT(C1694^2+(Inddata!$C$35*C1694)^2)</f>
        <v>2.4812106420052307</v>
      </c>
      <c r="G1694" s="5">
        <f t="shared" si="82"/>
        <v>7.9624212840104613</v>
      </c>
      <c r="H1694" s="5">
        <f t="shared" si="83"/>
        <v>0.96115549868837524</v>
      </c>
      <c r="I1694" s="5">
        <f t="shared" si="84"/>
        <v>6.2635552472232653E-2</v>
      </c>
      <c r="J1694" s="5">
        <f t="shared" si="85"/>
        <v>0.47935771251405601</v>
      </c>
      <c r="K1694">
        <f t="shared" si="87"/>
        <v>1.5500000000000012</v>
      </c>
      <c r="L1694">
        <f>Inddata!$C$34</f>
        <v>0</v>
      </c>
      <c r="M1694">
        <f>Inddata!$C$34+Inddata!$C$32</f>
        <v>4</v>
      </c>
      <c r="N1694" s="2">
        <f t="shared" si="78"/>
        <v>3.1317776236116326E-2</v>
      </c>
      <c r="O1694" s="2">
        <f t="shared" si="79"/>
        <v>0.23967885625702801</v>
      </c>
      <c r="P1694" s="5">
        <f t="shared" si="75"/>
        <v>0.82631749726153747</v>
      </c>
      <c r="Q1694" s="5">
        <f t="shared" si="80"/>
        <v>0.41315874863076874</v>
      </c>
      <c r="R1694" s="2">
        <f t="shared" si="76"/>
        <v>9.563859922008533E-2</v>
      </c>
      <c r="S1694" s="2">
        <f t="shared" si="77"/>
        <v>4.7819299610042665E-2</v>
      </c>
    </row>
    <row r="1695" spans="3:19" x14ac:dyDescent="0.25">
      <c r="C1695">
        <f t="shared" si="86"/>
        <v>1.5600000000000012</v>
      </c>
      <c r="D1695" s="5">
        <f>$C$2+2*Inddata!$C$35*'Beregninger scenarie 1'!C1695</f>
        <v>6.900000000000003</v>
      </c>
      <c r="E1695" s="5">
        <f t="shared" si="81"/>
        <v>7.7220000000000075</v>
      </c>
      <c r="F1695" s="5">
        <f>SQRT(C1695^2+(Inddata!$C$35*C1695)^2)</f>
        <v>2.4972184525988128</v>
      </c>
      <c r="G1695" s="5">
        <f t="shared" si="82"/>
        <v>7.9944369051976256</v>
      </c>
      <c r="H1695" s="5">
        <f t="shared" si="83"/>
        <v>0.96592168924111566</v>
      </c>
      <c r="I1695" s="5">
        <f t="shared" si="84"/>
        <v>6.2842447050585046E-2</v>
      </c>
      <c r="J1695" s="5">
        <f t="shared" si="85"/>
        <v>0.48526937612461818</v>
      </c>
      <c r="K1695">
        <f t="shared" si="87"/>
        <v>1.5600000000000012</v>
      </c>
      <c r="L1695">
        <f>Inddata!$C$34</f>
        <v>0</v>
      </c>
      <c r="M1695">
        <f>Inddata!$C$34+Inddata!$C$32</f>
        <v>4</v>
      </c>
      <c r="N1695" s="2">
        <f t="shared" si="78"/>
        <v>3.1421223525292523E-2</v>
      </c>
      <c r="O1695" s="2">
        <f t="shared" si="79"/>
        <v>0.24263468806230909</v>
      </c>
      <c r="P1695" s="5">
        <f t="shared" si="75"/>
        <v>0.83650803128614348</v>
      </c>
      <c r="Q1695" s="5">
        <f t="shared" si="80"/>
        <v>0.41825401564307174</v>
      </c>
      <c r="R1695" s="2">
        <f t="shared" si="76"/>
        <v>9.6818059176636967E-2</v>
      </c>
      <c r="S1695" s="2">
        <f t="shared" si="77"/>
        <v>4.8409029588318483E-2</v>
      </c>
    </row>
    <row r="1696" spans="3:19" x14ac:dyDescent="0.25">
      <c r="C1696">
        <f t="shared" si="86"/>
        <v>1.5700000000000012</v>
      </c>
      <c r="D1696" s="5">
        <f>$C$2+2*Inddata!$C$35*'Beregninger scenarie 1'!C1696</f>
        <v>6.9250000000000025</v>
      </c>
      <c r="E1696" s="5">
        <f t="shared" si="81"/>
        <v>7.7911250000000081</v>
      </c>
      <c r="F1696" s="5">
        <f>SQRT(C1696^2+(Inddata!$C$35*C1696)^2)</f>
        <v>2.5132262631923949</v>
      </c>
      <c r="G1696" s="5">
        <f t="shared" si="82"/>
        <v>8.0264525263847908</v>
      </c>
      <c r="H1696" s="5">
        <f t="shared" si="83"/>
        <v>0.9706810043900207</v>
      </c>
      <c r="I1696" s="5">
        <f t="shared" si="84"/>
        <v>6.3048703891972965E-2</v>
      </c>
      <c r="J1696" s="5">
        <f t="shared" si="85"/>
        <v>0.49122033311034841</v>
      </c>
      <c r="K1696">
        <f t="shared" si="87"/>
        <v>1.5700000000000012</v>
      </c>
      <c r="L1696">
        <f>Inddata!$C$34</f>
        <v>0</v>
      </c>
      <c r="M1696">
        <f>Inddata!$C$34+Inddata!$C$32</f>
        <v>4</v>
      </c>
      <c r="N1696" s="2">
        <f t="shared" si="78"/>
        <v>3.1524351945986483E-2</v>
      </c>
      <c r="O1696" s="2">
        <f t="shared" si="79"/>
        <v>0.2456101665551742</v>
      </c>
      <c r="P1696" s="5">
        <f t="shared" si="75"/>
        <v>0.8467662992859839</v>
      </c>
      <c r="Q1696" s="5">
        <f t="shared" si="80"/>
        <v>0.42338314964299195</v>
      </c>
      <c r="R1696" s="2">
        <f t="shared" si="76"/>
        <v>9.8005358713655538E-2</v>
      </c>
      <c r="S1696" s="2">
        <f t="shared" si="77"/>
        <v>4.9002679356827769E-2</v>
      </c>
    </row>
    <row r="1697" spans="3:19" x14ac:dyDescent="0.25">
      <c r="C1697">
        <f t="shared" si="86"/>
        <v>1.5800000000000012</v>
      </c>
      <c r="D1697" s="5">
        <f>$C$2+2*Inddata!$C$35*'Beregninger scenarie 1'!C1697</f>
        <v>6.9500000000000028</v>
      </c>
      <c r="E1697" s="5">
        <f t="shared" si="81"/>
        <v>7.860500000000008</v>
      </c>
      <c r="F1697" s="5">
        <f>SQRT(C1697^2+(Inddata!$C$35*C1697)^2)</f>
        <v>2.5292340737859771</v>
      </c>
      <c r="G1697" s="5">
        <f t="shared" si="82"/>
        <v>8.0584681475719542</v>
      </c>
      <c r="H1697" s="5">
        <f t="shared" si="83"/>
        <v>0.97543352608130685</v>
      </c>
      <c r="I1697" s="5">
        <f t="shared" si="84"/>
        <v>6.3254330218275562E-2</v>
      </c>
      <c r="J1697" s="5">
        <f t="shared" si="85"/>
        <v>0.49721066268075559</v>
      </c>
      <c r="K1697">
        <f t="shared" si="87"/>
        <v>1.5800000000000012</v>
      </c>
      <c r="L1697">
        <f>Inddata!$C$34</f>
        <v>0</v>
      </c>
      <c r="M1697">
        <f>Inddata!$C$34+Inddata!$C$32</f>
        <v>4</v>
      </c>
      <c r="N1697" s="2">
        <f t="shared" si="78"/>
        <v>3.1627165109137781E-2</v>
      </c>
      <c r="O1697" s="2">
        <f t="shared" si="79"/>
        <v>0.24860533134037779</v>
      </c>
      <c r="P1697" s="5">
        <f t="shared" si="75"/>
        <v>0.85709243780252142</v>
      </c>
      <c r="Q1697" s="5">
        <f t="shared" si="80"/>
        <v>0.42854621890126071</v>
      </c>
      <c r="R1697" s="2">
        <f t="shared" si="76"/>
        <v>9.9200513634551069E-2</v>
      </c>
      <c r="S1697" s="2">
        <f t="shared" si="77"/>
        <v>4.9600256817275534E-2</v>
      </c>
    </row>
    <row r="1698" spans="3:19" x14ac:dyDescent="0.25">
      <c r="C1698">
        <f t="shared" si="86"/>
        <v>1.5900000000000012</v>
      </c>
      <c r="D1698" s="5">
        <f>$C$2+2*Inddata!$C$35*'Beregninger scenarie 1'!C1698</f>
        <v>6.9750000000000032</v>
      </c>
      <c r="E1698" s="5">
        <f t="shared" si="81"/>
        <v>7.9301250000000083</v>
      </c>
      <c r="F1698" s="5">
        <f>SQRT(C1698^2+(Inddata!$C$35*C1698)^2)</f>
        <v>2.5452418843795592</v>
      </c>
      <c r="G1698" s="5">
        <f t="shared" si="82"/>
        <v>8.0904837687591176</v>
      </c>
      <c r="H1698" s="5">
        <f t="shared" si="83"/>
        <v>0.98017933496408161</v>
      </c>
      <c r="I1698" s="5">
        <f t="shared" si="84"/>
        <v>6.3459333126190703E-2</v>
      </c>
      <c r="J1698" s="5">
        <f t="shared" si="85"/>
        <v>0.5032404441073336</v>
      </c>
      <c r="K1698">
        <f t="shared" si="87"/>
        <v>1.5900000000000012</v>
      </c>
      <c r="L1698">
        <f>Inddata!$C$34</f>
        <v>0</v>
      </c>
      <c r="M1698">
        <f>Inddata!$C$34+Inddata!$C$32</f>
        <v>4</v>
      </c>
      <c r="N1698" s="2">
        <f t="shared" si="78"/>
        <v>3.1729666563095352E-2</v>
      </c>
      <c r="O1698" s="2">
        <f t="shared" si="79"/>
        <v>0.2516202220536668</v>
      </c>
      <c r="P1698" s="5">
        <f t="shared" si="75"/>
        <v>0.86748658348406782</v>
      </c>
      <c r="Q1698" s="5">
        <f t="shared" si="80"/>
        <v>0.43374329174203391</v>
      </c>
      <c r="R1698" s="2">
        <f t="shared" si="76"/>
        <v>0.10040353975510044</v>
      </c>
      <c r="S1698" s="2">
        <f t="shared" si="77"/>
        <v>5.020176987755022E-2</v>
      </c>
    </row>
    <row r="1699" spans="3:19" x14ac:dyDescent="0.25">
      <c r="C1699">
        <f t="shared" si="86"/>
        <v>1.6000000000000012</v>
      </c>
      <c r="D1699" s="5">
        <f>$C$2+2*Inddata!$C$35*'Beregninger scenarie 1'!C1699</f>
        <v>7.0000000000000027</v>
      </c>
      <c r="E1699" s="5">
        <f t="shared" si="81"/>
        <v>8.0000000000000089</v>
      </c>
      <c r="F1699" s="5">
        <f>SQRT(C1699^2+(Inddata!$C$35*C1699)^2)</f>
        <v>2.5612496949731414</v>
      </c>
      <c r="G1699" s="5">
        <f t="shared" si="82"/>
        <v>8.1224993899462827</v>
      </c>
      <c r="H1699" s="5">
        <f t="shared" si="83"/>
        <v>0.98491851041590739</v>
      </c>
      <c r="I1699" s="5">
        <f t="shared" si="84"/>
        <v>6.3663719590067891E-2</v>
      </c>
      <c r="J1699" s="5">
        <f t="shared" si="85"/>
        <v>0.50930975672054368</v>
      </c>
      <c r="K1699">
        <f t="shared" si="87"/>
        <v>1.6000000000000012</v>
      </c>
      <c r="L1699">
        <f>Inddata!$C$34</f>
        <v>0</v>
      </c>
      <c r="M1699">
        <f>Inddata!$C$34+Inddata!$C$32</f>
        <v>4</v>
      </c>
      <c r="N1699" s="2">
        <f t="shared" si="78"/>
        <v>3.1831859795033945E-2</v>
      </c>
      <c r="O1699" s="2">
        <f t="shared" si="79"/>
        <v>0.25465487836027184</v>
      </c>
      <c r="P1699" s="5">
        <f t="shared" si="75"/>
        <v>0.87794887308058411</v>
      </c>
      <c r="Q1699" s="5">
        <f t="shared" si="80"/>
        <v>0.43897443654029206</v>
      </c>
      <c r="R1699" s="2">
        <f t="shared" si="76"/>
        <v>0.10161445290284539</v>
      </c>
      <c r="S1699" s="2">
        <f t="shared" si="77"/>
        <v>5.0807226451422695E-2</v>
      </c>
    </row>
    <row r="1700" spans="3:19" x14ac:dyDescent="0.25">
      <c r="C1700">
        <f t="shared" si="86"/>
        <v>1.6100000000000012</v>
      </c>
      <c r="D1700" s="5">
        <f>$C$2+2*Inddata!$C$35*'Beregninger scenarie 1'!C1700</f>
        <v>7.025000000000003</v>
      </c>
      <c r="E1700" s="5">
        <f t="shared" si="81"/>
        <v>8.070125000000008</v>
      </c>
      <c r="F1700" s="5">
        <f>SQRT(C1700^2+(Inddata!$C$35*C1700)^2)</f>
        <v>2.5772575055667235</v>
      </c>
      <c r="G1700" s="5">
        <f t="shared" si="82"/>
        <v>8.1545150111334479</v>
      </c>
      <c r="H1700" s="5">
        <f t="shared" si="83"/>
        <v>0.98965113056776266</v>
      </c>
      <c r="I1700" s="5">
        <f t="shared" si="84"/>
        <v>6.3867496464662443E-2</v>
      </c>
      <c r="J1700" s="5">
        <f t="shared" si="85"/>
        <v>0.5154186799068845</v>
      </c>
      <c r="K1700">
        <f t="shared" si="87"/>
        <v>1.6100000000000012</v>
      </c>
      <c r="L1700">
        <f>Inddata!$C$34</f>
        <v>0</v>
      </c>
      <c r="M1700">
        <f>Inddata!$C$34+Inddata!$C$32</f>
        <v>4</v>
      </c>
      <c r="N1700" s="2">
        <f t="shared" si="78"/>
        <v>3.1933748232331222E-2</v>
      </c>
      <c r="O1700" s="2">
        <f t="shared" si="79"/>
        <v>0.25770933995344225</v>
      </c>
      <c r="P1700" s="5">
        <f t="shared" si="75"/>
        <v>0.88847944343862795</v>
      </c>
      <c r="Q1700" s="5">
        <f t="shared" si="80"/>
        <v>0.44423972171931397</v>
      </c>
      <c r="R1700" s="2">
        <f t="shared" si="76"/>
        <v>0.10283326891650782</v>
      </c>
      <c r="S1700" s="2">
        <f t="shared" si="77"/>
        <v>5.141663445825391E-2</v>
      </c>
    </row>
    <row r="1701" spans="3:19" x14ac:dyDescent="0.25">
      <c r="C1701">
        <f t="shared" si="86"/>
        <v>1.6200000000000012</v>
      </c>
      <c r="D1701" s="5">
        <f>$C$2+2*Inddata!$C$35*'Beregninger scenarie 1'!C1701</f>
        <v>7.0500000000000034</v>
      </c>
      <c r="E1701" s="5">
        <f t="shared" si="81"/>
        <v>8.1405000000000101</v>
      </c>
      <c r="F1701" s="5">
        <f>SQRT(C1701^2+(Inddata!$C$35*C1701)^2)</f>
        <v>2.5932653161603056</v>
      </c>
      <c r="G1701" s="5">
        <f t="shared" si="82"/>
        <v>8.1865306323206113</v>
      </c>
      <c r="H1701" s="5">
        <f t="shared" si="83"/>
        <v>0.99437727232841822</v>
      </c>
      <c r="I1701" s="5">
        <f t="shared" si="84"/>
        <v>6.4070670487813411E-2</v>
      </c>
      <c r="J1701" s="5">
        <f t="shared" si="85"/>
        <v>0.52156729310604577</v>
      </c>
      <c r="K1701">
        <f t="shared" si="87"/>
        <v>1.6200000000000012</v>
      </c>
      <c r="L1701">
        <f>Inddata!$C$34</f>
        <v>0</v>
      </c>
      <c r="M1701">
        <f>Inddata!$C$34+Inddata!$C$32</f>
        <v>4</v>
      </c>
      <c r="N1701" s="2">
        <f t="shared" si="78"/>
        <v>3.2035335243906705E-2</v>
      </c>
      <c r="O1701" s="2">
        <f t="shared" si="79"/>
        <v>0.26078364655302289</v>
      </c>
      <c r="P1701" s="5">
        <f t="shared" si="75"/>
        <v>0.89907843149644728</v>
      </c>
      <c r="Q1701" s="5">
        <f t="shared" si="80"/>
        <v>0.44953921574822364</v>
      </c>
      <c r="R1701" s="2">
        <f t="shared" si="76"/>
        <v>0.10406000364542214</v>
      </c>
      <c r="S1701" s="2">
        <f t="shared" si="77"/>
        <v>5.2030001822711072E-2</v>
      </c>
    </row>
    <row r="1702" spans="3:19" x14ac:dyDescent="0.25">
      <c r="C1702">
        <f t="shared" si="86"/>
        <v>1.6300000000000012</v>
      </c>
      <c r="D1702" s="5">
        <f>$C$2+2*Inddata!$C$35*'Beregninger scenarie 1'!C1702</f>
        <v>7.0750000000000028</v>
      </c>
      <c r="E1702" s="5">
        <f t="shared" si="81"/>
        <v>8.211125000000008</v>
      </c>
      <c r="F1702" s="5">
        <f>SQRT(C1702^2+(Inddata!$C$35*C1702)^2)</f>
        <v>2.6092731267538878</v>
      </c>
      <c r="G1702" s="5">
        <f t="shared" si="82"/>
        <v>8.2185462535077747</v>
      </c>
      <c r="H1702" s="5">
        <f t="shared" si="83"/>
        <v>0.99909701140824037</v>
      </c>
      <c r="I1702" s="5">
        <f t="shared" si="84"/>
        <v>6.4273248283048007E-2</v>
      </c>
      <c r="J1702" s="5">
        <f t="shared" si="85"/>
        <v>0.52775567580814309</v>
      </c>
      <c r="K1702">
        <f t="shared" si="87"/>
        <v>1.6300000000000012</v>
      </c>
      <c r="L1702">
        <f>Inddata!$C$34</f>
        <v>0</v>
      </c>
      <c r="M1702">
        <f>Inddata!$C$34+Inddata!$C$32</f>
        <v>4</v>
      </c>
      <c r="N1702" s="2">
        <f t="shared" si="78"/>
        <v>3.2136624141524003E-2</v>
      </c>
      <c r="O1702" s="2">
        <f t="shared" si="79"/>
        <v>0.26387783790407154</v>
      </c>
      <c r="P1702" s="5">
        <f t="shared" si="75"/>
        <v>0.90974597427921566</v>
      </c>
      <c r="Q1702" s="5">
        <f t="shared" si="80"/>
        <v>0.45487298713960783</v>
      </c>
      <c r="R1702" s="2">
        <f t="shared" si="76"/>
        <v>0.10529467294898329</v>
      </c>
      <c r="S1702" s="2">
        <f t="shared" si="77"/>
        <v>5.2647336474491643E-2</v>
      </c>
    </row>
    <row r="1703" spans="3:19" x14ac:dyDescent="0.25">
      <c r="C1703">
        <f t="shared" si="86"/>
        <v>1.6400000000000012</v>
      </c>
      <c r="D1703" s="5">
        <f>$C$2+2*Inddata!$C$35*'Beregninger scenarie 1'!C1703</f>
        <v>7.1000000000000032</v>
      </c>
      <c r="E1703" s="5">
        <f t="shared" si="81"/>
        <v>8.2820000000000089</v>
      </c>
      <c r="F1703" s="5">
        <f>SQRT(C1703^2+(Inddata!$C$35*C1703)^2)</f>
        <v>2.6252809373474699</v>
      </c>
      <c r="G1703" s="5">
        <f t="shared" si="82"/>
        <v>8.2505618746949398</v>
      </c>
      <c r="H1703" s="5">
        <f t="shared" si="83"/>
        <v>1.0038104223424458</v>
      </c>
      <c r="I1703" s="5">
        <f t="shared" si="84"/>
        <v>6.447523636211458E-2</v>
      </c>
      <c r="J1703" s="5">
        <f t="shared" si="85"/>
        <v>0.53398390755103353</v>
      </c>
      <c r="K1703">
        <f t="shared" si="87"/>
        <v>1.6400000000000012</v>
      </c>
      <c r="L1703">
        <f>Inddata!$C$34</f>
        <v>0</v>
      </c>
      <c r="M1703">
        <f>Inddata!$C$34+Inddata!$C$32</f>
        <v>4</v>
      </c>
      <c r="N1703" s="2">
        <f t="shared" si="78"/>
        <v>3.223761818105729E-2</v>
      </c>
      <c r="O1703" s="2">
        <f t="shared" si="79"/>
        <v>0.26699195377551677</v>
      </c>
      <c r="P1703" s="5">
        <f t="shared" si="75"/>
        <v>0.92048220889440224</v>
      </c>
      <c r="Q1703" s="5">
        <f t="shared" si="80"/>
        <v>0.46024110444720112</v>
      </c>
      <c r="R1703" s="2">
        <f t="shared" si="76"/>
        <v>0.10653729269611137</v>
      </c>
      <c r="S1703" s="2">
        <f t="shared" si="77"/>
        <v>5.3268646348055684E-2</v>
      </c>
    </row>
    <row r="1704" spans="3:19" x14ac:dyDescent="0.25">
      <c r="C1704">
        <f t="shared" si="86"/>
        <v>1.6500000000000012</v>
      </c>
      <c r="D1704" s="5">
        <f>$C$2+2*Inddata!$C$35*'Beregninger scenarie 1'!C1704</f>
        <v>7.1250000000000036</v>
      </c>
      <c r="E1704" s="5">
        <f t="shared" si="81"/>
        <v>8.3531250000000092</v>
      </c>
      <c r="F1704" s="5">
        <f>SQRT(C1704^2+(Inddata!$C$35*C1704)^2)</f>
        <v>2.6412887479410521</v>
      </c>
      <c r="G1704" s="5">
        <f t="shared" si="82"/>
        <v>8.282577495882105</v>
      </c>
      <c r="H1704" s="5">
        <f t="shared" si="83"/>
        <v>1.0085175785138114</v>
      </c>
      <c r="I1704" s="5">
        <f t="shared" si="84"/>
        <v>6.4676641127446935E-2</v>
      </c>
      <c r="J1704" s="5">
        <f t="shared" si="85"/>
        <v>0.54025206791770575</v>
      </c>
      <c r="K1704">
        <f t="shared" si="87"/>
        <v>1.6500000000000012</v>
      </c>
      <c r="L1704">
        <f>Inddata!$C$34</f>
        <v>0</v>
      </c>
      <c r="M1704">
        <f>Inddata!$C$34+Inddata!$C$32</f>
        <v>4</v>
      </c>
      <c r="N1704" s="2">
        <f t="shared" si="78"/>
        <v>3.2338320563723467E-2</v>
      </c>
      <c r="O1704" s="2">
        <f t="shared" si="79"/>
        <v>0.27012603395885287</v>
      </c>
      <c r="P1704" s="5">
        <f t="shared" si="75"/>
        <v>0.93128727252727472</v>
      </c>
      <c r="Q1704" s="5">
        <f t="shared" si="80"/>
        <v>0.46564363626363736</v>
      </c>
      <c r="R1704" s="2">
        <f t="shared" si="76"/>
        <v>0.10778787876473087</v>
      </c>
      <c r="S1704" s="2">
        <f t="shared" si="77"/>
        <v>5.3893939382365433E-2</v>
      </c>
    </row>
    <row r="1705" spans="3:19" x14ac:dyDescent="0.25">
      <c r="C1705">
        <f t="shared" si="86"/>
        <v>1.6600000000000013</v>
      </c>
      <c r="D1705" s="5">
        <f>$C$2+2*Inddata!$C$35*'Beregninger scenarie 1'!C1705</f>
        <v>7.150000000000003</v>
      </c>
      <c r="E1705" s="5">
        <f t="shared" si="81"/>
        <v>8.424500000000009</v>
      </c>
      <c r="F1705" s="5">
        <f>SQRT(C1705^2+(Inddata!$C$35*C1705)^2)</f>
        <v>2.6572965585346342</v>
      </c>
      <c r="G1705" s="5">
        <f t="shared" si="82"/>
        <v>8.3145931170692684</v>
      </c>
      <c r="H1705" s="5">
        <f t="shared" si="83"/>
        <v>1.0132185521748633</v>
      </c>
      <c r="I1705" s="5">
        <f t="shared" si="84"/>
        <v>6.4877468874561736E-2</v>
      </c>
      <c r="J1705" s="5">
        <f t="shared" si="85"/>
        <v>0.54656023653374597</v>
      </c>
      <c r="K1705">
        <f t="shared" si="87"/>
        <v>1.6600000000000013</v>
      </c>
      <c r="L1705">
        <f>Inddata!$C$34</f>
        <v>0</v>
      </c>
      <c r="M1705">
        <f>Inddata!$C$34+Inddata!$C$32</f>
        <v>4</v>
      </c>
      <c r="N1705" s="2">
        <f t="shared" si="78"/>
        <v>3.2438734437280868E-2</v>
      </c>
      <c r="O1705" s="2">
        <f t="shared" si="79"/>
        <v>0.27328011826687298</v>
      </c>
      <c r="P1705" s="5">
        <f t="shared" si="75"/>
        <v>0.94216130243653018</v>
      </c>
      <c r="Q1705" s="5">
        <f t="shared" si="80"/>
        <v>0.47108065121826509</v>
      </c>
      <c r="R1705" s="2">
        <f t="shared" si="76"/>
        <v>0.10904644704126507</v>
      </c>
      <c r="S1705" s="2">
        <f t="shared" si="77"/>
        <v>5.4523223520632533E-2</v>
      </c>
    </row>
    <row r="1706" spans="3:19" x14ac:dyDescent="0.25">
      <c r="C1706">
        <f t="shared" si="86"/>
        <v>1.6700000000000013</v>
      </c>
      <c r="D1706" s="5">
        <f>$C$2+2*Inddata!$C$35*'Beregninger scenarie 1'!C1706</f>
        <v>7.1750000000000034</v>
      </c>
      <c r="E1706" s="5">
        <f t="shared" si="81"/>
        <v>8.4961250000000099</v>
      </c>
      <c r="F1706" s="5">
        <f>SQRT(C1706^2+(Inddata!$C$35*C1706)^2)</f>
        <v>2.6733043691282163</v>
      </c>
      <c r="G1706" s="5">
        <f t="shared" si="82"/>
        <v>8.3466087382564318</v>
      </c>
      <c r="H1706" s="5">
        <f t="shared" si="83"/>
        <v>1.0179134144695527</v>
      </c>
      <c r="I1706" s="5">
        <f t="shared" si="84"/>
        <v>6.5077725794391278E-2</v>
      </c>
      <c r="J1706" s="5">
        <f t="shared" si="85"/>
        <v>0.55290849306487322</v>
      </c>
      <c r="K1706">
        <f t="shared" si="87"/>
        <v>1.6700000000000013</v>
      </c>
      <c r="L1706">
        <f>Inddata!$C$34</f>
        <v>0</v>
      </c>
      <c r="M1706">
        <f>Inddata!$C$34+Inddata!$C$32</f>
        <v>4</v>
      </c>
      <c r="N1706" s="2">
        <f t="shared" si="78"/>
        <v>3.2538862897195639E-2</v>
      </c>
      <c r="O1706" s="2">
        <f t="shared" si="79"/>
        <v>0.27645424653243661</v>
      </c>
      <c r="P1706" s="5">
        <f t="shared" si="75"/>
        <v>0.95310443595004701</v>
      </c>
      <c r="Q1706" s="5">
        <f t="shared" si="80"/>
        <v>0.47655221797502351</v>
      </c>
      <c r="R1706" s="2">
        <f t="shared" si="76"/>
        <v>0.11031301342014432</v>
      </c>
      <c r="S1706" s="2">
        <f t="shared" si="77"/>
        <v>5.5156506710072162E-2</v>
      </c>
    </row>
    <row r="1707" spans="3:19" x14ac:dyDescent="0.25">
      <c r="C1707">
        <f t="shared" si="86"/>
        <v>1.6800000000000013</v>
      </c>
      <c r="D1707" s="5">
        <f>$C$2+2*Inddata!$C$35*'Beregninger scenarie 1'!C1707</f>
        <v>7.2000000000000028</v>
      </c>
      <c r="E1707" s="5">
        <f t="shared" si="81"/>
        <v>8.5680000000000085</v>
      </c>
      <c r="F1707" s="5">
        <f>SQRT(C1707^2+(Inddata!$C$35*C1707)^2)</f>
        <v>2.6893121797217985</v>
      </c>
      <c r="G1707" s="5">
        <f t="shared" si="82"/>
        <v>8.378624359443597</v>
      </c>
      <c r="H1707" s="5">
        <f t="shared" si="83"/>
        <v>1.0226022354544353</v>
      </c>
      <c r="I1707" s="5">
        <f t="shared" si="84"/>
        <v>6.52774179755541E-2</v>
      </c>
      <c r="J1707" s="5">
        <f t="shared" si="85"/>
        <v>0.55929691721454811</v>
      </c>
      <c r="K1707">
        <f t="shared" si="87"/>
        <v>1.6800000000000013</v>
      </c>
      <c r="L1707">
        <f>Inddata!$C$34</f>
        <v>0</v>
      </c>
      <c r="M1707">
        <f>Inddata!$C$34+Inddata!$C$32</f>
        <v>4</v>
      </c>
      <c r="N1707" s="2">
        <f t="shared" si="78"/>
        <v>3.263870898777705E-2</v>
      </c>
      <c r="O1707" s="2">
        <f t="shared" si="79"/>
        <v>0.27964845860727405</v>
      </c>
      <c r="P1707" s="5">
        <f t="shared" si="75"/>
        <v>0.96411681046076203</v>
      </c>
      <c r="Q1707" s="5">
        <f t="shared" si="80"/>
        <v>0.48205840523038102</v>
      </c>
      <c r="R1707" s="2">
        <f t="shared" si="76"/>
        <v>0.11158759380332894</v>
      </c>
      <c r="S1707" s="2">
        <f t="shared" si="77"/>
        <v>5.5793796901664472E-2</v>
      </c>
    </row>
    <row r="1708" spans="3:19" x14ac:dyDescent="0.25">
      <c r="C1708">
        <f t="shared" si="86"/>
        <v>1.6900000000000013</v>
      </c>
      <c r="D1708" s="5">
        <f>$C$2+2*Inddata!$C$35*'Beregninger scenarie 1'!C1708</f>
        <v>7.2250000000000032</v>
      </c>
      <c r="E1708" s="5">
        <f t="shared" si="81"/>
        <v>8.64012500000001</v>
      </c>
      <c r="F1708" s="5">
        <f>SQRT(C1708^2+(Inddata!$C$35*C1708)^2)</f>
        <v>2.7053199903153806</v>
      </c>
      <c r="G1708" s="5">
        <f t="shared" si="82"/>
        <v>8.4106399806307621</v>
      </c>
      <c r="H1708" s="5">
        <f t="shared" si="83"/>
        <v>1.0272850841193701</v>
      </c>
      <c r="I1708" s="5">
        <f t="shared" si="84"/>
        <v>6.5476551406564804E-2</v>
      </c>
      <c r="J1708" s="5">
        <f t="shared" si="85"/>
        <v>0.56572558872164636</v>
      </c>
      <c r="K1708">
        <f t="shared" si="87"/>
        <v>1.6900000000000013</v>
      </c>
      <c r="L1708">
        <f>Inddata!$C$34</f>
        <v>0</v>
      </c>
      <c r="M1708">
        <f>Inddata!$C$34+Inddata!$C$32</f>
        <v>4</v>
      </c>
      <c r="N1708" s="2">
        <f t="shared" si="78"/>
        <v>3.2738275703282402E-2</v>
      </c>
      <c r="O1708" s="2">
        <f t="shared" si="79"/>
        <v>0.28286279436082318</v>
      </c>
      <c r="P1708" s="5">
        <f t="shared" si="75"/>
        <v>0.97519856342266142</v>
      </c>
      <c r="Q1708" s="5">
        <f t="shared" si="80"/>
        <v>0.48759928171133071</v>
      </c>
      <c r="R1708" s="2">
        <f t="shared" si="76"/>
        <v>0.11287020409984506</v>
      </c>
      <c r="S1708" s="2">
        <f t="shared" si="77"/>
        <v>5.6435102049922532E-2</v>
      </c>
    </row>
    <row r="1709" spans="3:19" x14ac:dyDescent="0.25">
      <c r="C1709">
        <f t="shared" si="86"/>
        <v>1.7000000000000013</v>
      </c>
      <c r="D1709" s="5">
        <f>$C$2+2*Inddata!$C$35*'Beregninger scenarie 1'!C1709</f>
        <v>7.2500000000000036</v>
      </c>
      <c r="E1709" s="5">
        <f t="shared" si="81"/>
        <v>8.7125000000000092</v>
      </c>
      <c r="F1709" s="5">
        <f>SQRT(C1709^2+(Inddata!$C$35*C1709)^2)</f>
        <v>2.7213278009089628</v>
      </c>
      <c r="G1709" s="5">
        <f t="shared" si="82"/>
        <v>8.4426556018179255</v>
      </c>
      <c r="H1709" s="5">
        <f t="shared" si="83"/>
        <v>1.0319620284077418</v>
      </c>
      <c r="I1709" s="5">
        <f t="shared" si="84"/>
        <v>6.5675131977985288E-2</v>
      </c>
      <c r="J1709" s="5">
        <f t="shared" si="85"/>
        <v>0.57219458735819739</v>
      </c>
      <c r="K1709">
        <f t="shared" si="87"/>
        <v>1.7000000000000013</v>
      </c>
      <c r="L1709">
        <f>Inddata!$C$34</f>
        <v>0</v>
      </c>
      <c r="M1709">
        <f>Inddata!$C$34+Inddata!$C$32</f>
        <v>4</v>
      </c>
      <c r="N1709" s="2">
        <f t="shared" si="78"/>
        <v>3.2837565988992644E-2</v>
      </c>
      <c r="O1709" s="2">
        <f t="shared" si="79"/>
        <v>0.2860972936790987</v>
      </c>
      <c r="P1709" s="5">
        <f t="shared" si="75"/>
        <v>0.98634983234688134</v>
      </c>
      <c r="Q1709" s="5">
        <f t="shared" si="80"/>
        <v>0.49317491617344067</v>
      </c>
      <c r="R1709" s="2">
        <f t="shared" si="76"/>
        <v>0.11416086022533349</v>
      </c>
      <c r="S1709" s="2">
        <f t="shared" si="77"/>
        <v>5.7080430112666745E-2</v>
      </c>
    </row>
    <row r="1710" spans="3:19" x14ac:dyDescent="0.25">
      <c r="C1710">
        <f t="shared" si="86"/>
        <v>1.7100000000000013</v>
      </c>
      <c r="D1710" s="5">
        <f>$C$2+2*Inddata!$C$35*'Beregninger scenarie 1'!C1710</f>
        <v>7.275000000000003</v>
      </c>
      <c r="E1710" s="5">
        <f t="shared" si="81"/>
        <v>8.7851250000000078</v>
      </c>
      <c r="F1710" s="5">
        <f>SQRT(C1710^2+(Inddata!$C$35*C1710)^2)</f>
        <v>2.7373356115025449</v>
      </c>
      <c r="G1710" s="5">
        <f t="shared" si="82"/>
        <v>8.4746712230050889</v>
      </c>
      <c r="H1710" s="5">
        <f t="shared" si="83"/>
        <v>1.0366331352362284</v>
      </c>
      <c r="I1710" s="5">
        <f t="shared" si="84"/>
        <v>6.5873165484519353E-2</v>
      </c>
      <c r="J1710" s="5">
        <f t="shared" si="85"/>
        <v>0.57870399292718855</v>
      </c>
      <c r="K1710">
        <f t="shared" si="87"/>
        <v>1.7100000000000013</v>
      </c>
      <c r="L1710">
        <f>Inddata!$C$34</f>
        <v>0</v>
      </c>
      <c r="M1710">
        <f>Inddata!$C$34+Inddata!$C$32</f>
        <v>4</v>
      </c>
      <c r="N1710" s="2">
        <f t="shared" si="78"/>
        <v>3.2936582742259676E-2</v>
      </c>
      <c r="O1710" s="2">
        <f t="shared" si="79"/>
        <v>0.28935199646359427</v>
      </c>
      <c r="P1710" s="5">
        <f t="shared" si="75"/>
        <v>0.99757075479792356</v>
      </c>
      <c r="Q1710" s="5">
        <f t="shared" si="80"/>
        <v>0.49878537739896178</v>
      </c>
      <c r="R1710" s="2">
        <f t="shared" si="76"/>
        <v>0.1154595781016115</v>
      </c>
      <c r="S1710" s="2">
        <f t="shared" si="77"/>
        <v>5.7729789050805752E-2</v>
      </c>
    </row>
    <row r="1711" spans="3:19" x14ac:dyDescent="0.25">
      <c r="C1711">
        <f t="shared" si="86"/>
        <v>1.7200000000000013</v>
      </c>
      <c r="D1711" s="5">
        <f>$C$2+2*Inddata!$C$35*'Beregninger scenarie 1'!C1711</f>
        <v>7.3000000000000034</v>
      </c>
      <c r="E1711" s="5">
        <f t="shared" si="81"/>
        <v>8.8580000000000112</v>
      </c>
      <c r="F1711" s="5">
        <f>SQRT(C1711^2+(Inddata!$C$35*C1711)^2)</f>
        <v>2.753343422096127</v>
      </c>
      <c r="G1711" s="5">
        <f t="shared" si="82"/>
        <v>8.5066868441922541</v>
      </c>
      <c r="H1711" s="5">
        <f t="shared" si="83"/>
        <v>1.0412984705141237</v>
      </c>
      <c r="I1711" s="5">
        <f t="shared" si="84"/>
        <v>6.6070657627052304E-2</v>
      </c>
      <c r="J1711" s="5">
        <f t="shared" si="85"/>
        <v>0.5852538852604301</v>
      </c>
      <c r="K1711">
        <f t="shared" si="87"/>
        <v>1.7200000000000013</v>
      </c>
      <c r="L1711">
        <f>Inddata!$C$34</f>
        <v>0</v>
      </c>
      <c r="M1711">
        <f>Inddata!$C$34+Inddata!$C$32</f>
        <v>4</v>
      </c>
      <c r="N1711" s="2">
        <f t="shared" si="78"/>
        <v>3.3035328813526152E-2</v>
      </c>
      <c r="O1711" s="2">
        <f t="shared" si="79"/>
        <v>0.29262694263021505</v>
      </c>
      <c r="P1711" s="5">
        <f t="shared" si="75"/>
        <v>1.0088614683899739</v>
      </c>
      <c r="Q1711" s="5">
        <f t="shared" si="80"/>
        <v>0.50443073419498696</v>
      </c>
      <c r="R1711" s="2">
        <f t="shared" si="76"/>
        <v>0.11676637365624698</v>
      </c>
      <c r="S1711" s="2">
        <f t="shared" si="77"/>
        <v>5.838318682812349E-2</v>
      </c>
    </row>
    <row r="1712" spans="3:19" x14ac:dyDescent="0.25">
      <c r="C1712">
        <f t="shared" si="86"/>
        <v>1.7300000000000013</v>
      </c>
      <c r="D1712" s="5">
        <f>$C$2+2*Inddata!$C$35*'Beregninger scenarie 1'!C1712</f>
        <v>7.3250000000000028</v>
      </c>
      <c r="E1712" s="5">
        <f t="shared" si="81"/>
        <v>8.9311250000000086</v>
      </c>
      <c r="F1712" s="5">
        <f>SQRT(C1712^2+(Inddata!$C$35*C1712)^2)</f>
        <v>2.7693512326897092</v>
      </c>
      <c r="G1712" s="5">
        <f t="shared" si="82"/>
        <v>8.5387024653794192</v>
      </c>
      <c r="H1712" s="5">
        <f t="shared" si="83"/>
        <v>1.0459580991622188</v>
      </c>
      <c r="I1712" s="5">
        <f t="shared" si="84"/>
        <v>6.6267614014637141E-2</v>
      </c>
      <c r="J1712" s="5">
        <f t="shared" si="85"/>
        <v>0.59184434421647669</v>
      </c>
      <c r="K1712">
        <f t="shared" si="87"/>
        <v>1.7300000000000013</v>
      </c>
      <c r="L1712">
        <f>Inddata!$C$34</f>
        <v>0</v>
      </c>
      <c r="M1712">
        <f>Inddata!$C$34+Inddata!$C$32</f>
        <v>4</v>
      </c>
      <c r="N1712" s="2">
        <f t="shared" si="78"/>
        <v>3.3133807007318571E-2</v>
      </c>
      <c r="O1712" s="2">
        <f t="shared" si="79"/>
        <v>0.29592217210823835</v>
      </c>
      <c r="P1712" s="5">
        <f t="shared" si="75"/>
        <v>1.0202221107833214</v>
      </c>
      <c r="Q1712" s="5">
        <f t="shared" si="80"/>
        <v>0.51011105539166068</v>
      </c>
      <c r="R1712" s="2">
        <f t="shared" si="76"/>
        <v>0.11808126282214368</v>
      </c>
      <c r="S1712" s="2">
        <f t="shared" si="77"/>
        <v>5.9040631411071839E-2</v>
      </c>
    </row>
    <row r="1713" spans="3:19" x14ac:dyDescent="0.25">
      <c r="C1713">
        <f t="shared" si="86"/>
        <v>1.7400000000000013</v>
      </c>
      <c r="D1713" s="5">
        <f>$C$2+2*Inddata!$C$35*'Beregninger scenarie 1'!C1713</f>
        <v>7.3500000000000032</v>
      </c>
      <c r="E1713" s="5">
        <f t="shared" si="81"/>
        <v>9.0045000000000091</v>
      </c>
      <c r="F1713" s="5">
        <f>SQRT(C1713^2+(Inddata!$C$35*C1713)^2)</f>
        <v>2.7853590432832913</v>
      </c>
      <c r="G1713" s="5">
        <f t="shared" si="82"/>
        <v>8.5707180865665826</v>
      </c>
      <c r="H1713" s="5">
        <f t="shared" si="83"/>
        <v>1.0506120851312704</v>
      </c>
      <c r="I1713" s="5">
        <f t="shared" si="84"/>
        <v>6.6464040166429386E-2</v>
      </c>
      <c r="J1713" s="5">
        <f t="shared" si="85"/>
        <v>0.59847544967861399</v>
      </c>
      <c r="K1713">
        <f t="shared" si="87"/>
        <v>1.7400000000000013</v>
      </c>
      <c r="L1713">
        <f>Inddata!$C$34</f>
        <v>0</v>
      </c>
      <c r="M1713">
        <f>Inddata!$C$34+Inddata!$C$32</f>
        <v>4</v>
      </c>
      <c r="N1713" s="2">
        <f t="shared" si="78"/>
        <v>3.3232020083214693E-2</v>
      </c>
      <c r="O1713" s="2">
        <f t="shared" si="79"/>
        <v>0.299237724839307</v>
      </c>
      <c r="P1713" s="5">
        <f t="shared" si="75"/>
        <v>1.0316528196808861</v>
      </c>
      <c r="Q1713" s="5">
        <f t="shared" si="80"/>
        <v>0.51582640984044303</v>
      </c>
      <c r="R1713" s="2">
        <f t="shared" si="76"/>
        <v>0.11940426153713959</v>
      </c>
      <c r="S1713" s="2">
        <f t="shared" si="77"/>
        <v>5.9702130768569797E-2</v>
      </c>
    </row>
    <row r="1714" spans="3:19" x14ac:dyDescent="0.25">
      <c r="C1714">
        <f t="shared" si="86"/>
        <v>1.7500000000000013</v>
      </c>
      <c r="D1714" s="5">
        <f>$C$2+2*Inddata!$C$35*'Beregninger scenarie 1'!C1714</f>
        <v>7.3750000000000036</v>
      </c>
      <c r="E1714" s="5">
        <f t="shared" si="81"/>
        <v>9.0781250000000107</v>
      </c>
      <c r="F1714" s="5">
        <f>SQRT(C1714^2+(Inddata!$C$35*C1714)^2)</f>
        <v>2.8013668538768735</v>
      </c>
      <c r="G1714" s="5">
        <f t="shared" si="82"/>
        <v>8.602733707753746</v>
      </c>
      <c r="H1714" s="5">
        <f t="shared" si="83"/>
        <v>1.0552604914200459</v>
      </c>
      <c r="I1714" s="5">
        <f t="shared" si="84"/>
        <v>6.6659941513571658E-2</v>
      </c>
      <c r="J1714" s="5">
        <f t="shared" si="85"/>
        <v>0.60514728155289343</v>
      </c>
      <c r="K1714">
        <f t="shared" si="87"/>
        <v>1.7500000000000013</v>
      </c>
      <c r="L1714">
        <f>Inddata!$C$34</f>
        <v>0</v>
      </c>
      <c r="M1714">
        <f>Inddata!$C$34+Inddata!$C$32</f>
        <v>4</v>
      </c>
      <c r="N1714" s="2">
        <f t="shared" si="78"/>
        <v>3.3329970756785829E-2</v>
      </c>
      <c r="O1714" s="2">
        <f t="shared" si="79"/>
        <v>0.30257364077644672</v>
      </c>
      <c r="P1714" s="5">
        <f t="shared" si="75"/>
        <v>1.043153732824831</v>
      </c>
      <c r="Q1714" s="5">
        <f t="shared" si="80"/>
        <v>0.52157686641241552</v>
      </c>
      <c r="R1714" s="2">
        <f t="shared" si="76"/>
        <v>0.1207353857436147</v>
      </c>
      <c r="S1714" s="2">
        <f t="shared" si="77"/>
        <v>6.0367692871807349E-2</v>
      </c>
    </row>
    <row r="1715" spans="3:19" x14ac:dyDescent="0.25">
      <c r="C1715">
        <f t="shared" si="86"/>
        <v>1.7600000000000013</v>
      </c>
      <c r="D1715" s="5">
        <f>$C$2+2*Inddata!$C$35*'Beregninger scenarie 1'!C1715</f>
        <v>7.400000000000003</v>
      </c>
      <c r="E1715" s="5">
        <f t="shared" si="81"/>
        <v>9.1520000000000081</v>
      </c>
      <c r="F1715" s="5">
        <f>SQRT(C1715^2+(Inddata!$C$35*C1715)^2)</f>
        <v>2.8173746644704556</v>
      </c>
      <c r="G1715" s="5">
        <f t="shared" si="82"/>
        <v>8.6347493289409112</v>
      </c>
      <c r="H1715" s="5">
        <f t="shared" si="83"/>
        <v>1.0599033800929738</v>
      </c>
      <c r="I1715" s="5">
        <f t="shared" si="84"/>
        <v>6.6855323401029801E-2</v>
      </c>
      <c r="J1715" s="5">
        <f t="shared" si="85"/>
        <v>0.61185991976622534</v>
      </c>
      <c r="K1715">
        <f t="shared" si="87"/>
        <v>1.7600000000000013</v>
      </c>
      <c r="L1715">
        <f>Inddata!$C$34</f>
        <v>0</v>
      </c>
      <c r="M1715">
        <f>Inddata!$C$34+Inddata!$C$32</f>
        <v>4</v>
      </c>
      <c r="N1715" s="2">
        <f t="shared" si="78"/>
        <v>3.34276617005149E-2</v>
      </c>
      <c r="O1715" s="2">
        <f t="shared" si="79"/>
        <v>0.30592995988311267</v>
      </c>
      <c r="P1715" s="5">
        <f t="shared" si="75"/>
        <v>1.0547249879932767</v>
      </c>
      <c r="Q1715" s="5">
        <f t="shared" si="80"/>
        <v>0.52736249399663837</v>
      </c>
      <c r="R1715" s="2">
        <f t="shared" si="76"/>
        <v>0.12207465138811072</v>
      </c>
      <c r="S1715" s="2">
        <f t="shared" si="77"/>
        <v>6.1037325694055358E-2</v>
      </c>
    </row>
    <row r="1716" spans="3:19" x14ac:dyDescent="0.25">
      <c r="C1716">
        <f t="shared" si="86"/>
        <v>1.7700000000000014</v>
      </c>
      <c r="D1716" s="5">
        <f>$C$2+2*Inddata!$C$35*'Beregninger scenarie 1'!C1716</f>
        <v>7.4250000000000034</v>
      </c>
      <c r="E1716" s="5">
        <f t="shared" si="81"/>
        <v>9.2261250000000103</v>
      </c>
      <c r="F1716" s="5">
        <f>SQRT(C1716^2+(Inddata!$C$35*C1716)^2)</f>
        <v>2.8333824750640377</v>
      </c>
      <c r="G1716" s="5">
        <f t="shared" si="82"/>
        <v>8.6667649501280764</v>
      </c>
      <c r="H1716" s="5">
        <f t="shared" si="83"/>
        <v>1.0645408122974038</v>
      </c>
      <c r="I1716" s="5">
        <f t="shared" si="84"/>
        <v>6.705019108938215E-2</v>
      </c>
      <c r="J1716" s="5">
        <f t="shared" si="85"/>
        <v>0.61861344426452658</v>
      </c>
      <c r="K1716">
        <f t="shared" si="87"/>
        <v>1.7700000000000014</v>
      </c>
      <c r="L1716">
        <f>Inddata!$C$34</f>
        <v>0</v>
      </c>
      <c r="M1716">
        <f>Inddata!$C$34+Inddata!$C$32</f>
        <v>4</v>
      </c>
      <c r="N1716" s="2">
        <f t="shared" si="78"/>
        <v>3.3525095544691075E-2</v>
      </c>
      <c r="O1716" s="2">
        <f t="shared" si="79"/>
        <v>0.30930672213226329</v>
      </c>
      <c r="P1716" s="5">
        <f t="shared" si="75"/>
        <v>1.0663667229971068</v>
      </c>
      <c r="Q1716" s="5">
        <f t="shared" si="80"/>
        <v>0.53318336149855339</v>
      </c>
      <c r="R1716" s="2">
        <f t="shared" si="76"/>
        <v>0.12342207442096143</v>
      </c>
      <c r="S1716" s="2">
        <f t="shared" si="77"/>
        <v>6.1711037210480713E-2</v>
      </c>
    </row>
    <row r="1717" spans="3:19" x14ac:dyDescent="0.25">
      <c r="C1717">
        <f t="shared" si="86"/>
        <v>1.7800000000000014</v>
      </c>
      <c r="D1717" s="5">
        <f>$C$2+2*Inddata!$C$35*'Beregninger scenarie 1'!C1717</f>
        <v>7.4500000000000037</v>
      </c>
      <c r="E1717" s="5">
        <f t="shared" si="81"/>
        <v>9.3005000000000102</v>
      </c>
      <c r="F1717" s="5">
        <f>SQRT(C1717^2+(Inddata!$C$35*C1717)^2)</f>
        <v>2.8493902856576199</v>
      </c>
      <c r="G1717" s="5">
        <f t="shared" si="82"/>
        <v>8.6987805713152397</v>
      </c>
      <c r="H1717" s="5">
        <f t="shared" si="83"/>
        <v>1.0691728482804794</v>
      </c>
      <c r="I1717" s="5">
        <f t="shared" si="84"/>
        <v>6.7244549756563063E-2</v>
      </c>
      <c r="J1717" s="5">
        <f t="shared" si="85"/>
        <v>0.62540793501091541</v>
      </c>
      <c r="K1717">
        <f t="shared" si="87"/>
        <v>1.7800000000000014</v>
      </c>
      <c r="L1717">
        <f>Inddata!$C$34</f>
        <v>0</v>
      </c>
      <c r="M1717">
        <f>Inddata!$C$34+Inddata!$C$32</f>
        <v>4</v>
      </c>
      <c r="N1717" s="2">
        <f t="shared" si="78"/>
        <v>3.3622274878281531E-2</v>
      </c>
      <c r="O1717" s="2">
        <f t="shared" si="79"/>
        <v>0.3127039675054577</v>
      </c>
      <c r="P1717" s="5">
        <f t="shared" si="75"/>
        <v>1.0780790756768568</v>
      </c>
      <c r="Q1717" s="5">
        <f t="shared" si="80"/>
        <v>0.5390395378384284</v>
      </c>
      <c r="R1717" s="2">
        <f t="shared" si="76"/>
        <v>0.12477767079593245</v>
      </c>
      <c r="S1717" s="2">
        <f t="shared" si="77"/>
        <v>6.2388835397966226E-2</v>
      </c>
    </row>
    <row r="1718" spans="3:19" x14ac:dyDescent="0.25">
      <c r="C1718">
        <f t="shared" si="86"/>
        <v>1.7900000000000014</v>
      </c>
      <c r="D1718" s="5">
        <f>$C$2+2*Inddata!$C$35*'Beregninger scenarie 1'!C1718</f>
        <v>7.4750000000000032</v>
      </c>
      <c r="E1718" s="5">
        <f t="shared" si="81"/>
        <v>9.3751250000000095</v>
      </c>
      <c r="F1718" s="5">
        <f>SQRT(C1718^2+(Inddata!$C$35*C1718)^2)</f>
        <v>2.865398096251202</v>
      </c>
      <c r="G1718" s="5">
        <f t="shared" si="82"/>
        <v>8.7307961925024031</v>
      </c>
      <c r="H1718" s="5">
        <f t="shared" si="83"/>
        <v>1.073799547405645</v>
      </c>
      <c r="I1718" s="5">
        <f t="shared" si="84"/>
        <v>6.7438404499562232E-2</v>
      </c>
      <c r="J1718" s="5">
        <f t="shared" si="85"/>
        <v>0.63224347198395903</v>
      </c>
      <c r="K1718">
        <f t="shared" si="87"/>
        <v>1.7900000000000014</v>
      </c>
      <c r="L1718">
        <f>Inddata!$C$34</f>
        <v>0</v>
      </c>
      <c r="M1718">
        <f>Inddata!$C$34+Inddata!$C$32</f>
        <v>4</v>
      </c>
      <c r="N1718" s="2">
        <f t="shared" si="78"/>
        <v>3.3719202249781116E-2</v>
      </c>
      <c r="O1718" s="2">
        <f t="shared" si="79"/>
        <v>0.31612173599197951</v>
      </c>
      <c r="P1718" s="5">
        <f t="shared" si="75"/>
        <v>1.0898621838996922</v>
      </c>
      <c r="Q1718" s="5">
        <f t="shared" si="80"/>
        <v>0.54493109194984612</v>
      </c>
      <c r="R1718" s="2">
        <f t="shared" si="76"/>
        <v>0.12614145646987177</v>
      </c>
      <c r="S1718" s="2">
        <f t="shared" si="77"/>
        <v>6.3070728234935883E-2</v>
      </c>
    </row>
    <row r="1719" spans="3:19" x14ac:dyDescent="0.25">
      <c r="C1719">
        <f t="shared" si="86"/>
        <v>1.8000000000000014</v>
      </c>
      <c r="D1719" s="5">
        <f>$C$2+2*Inddata!$C$35*'Beregninger scenarie 1'!C1719</f>
        <v>7.5000000000000036</v>
      </c>
      <c r="E1719" s="5">
        <f t="shared" si="81"/>
        <v>9.4500000000000099</v>
      </c>
      <c r="F1719" s="5">
        <f>SQRT(C1719^2+(Inddata!$C$35*C1719)^2)</f>
        <v>2.8814059068447841</v>
      </c>
      <c r="G1719" s="5">
        <f t="shared" si="82"/>
        <v>8.7628118136895683</v>
      </c>
      <c r="H1719" s="5">
        <f t="shared" si="83"/>
        <v>1.0784209681687895</v>
      </c>
      <c r="I1719" s="5">
        <f t="shared" si="84"/>
        <v>6.7631760336081218E-2</v>
      </c>
      <c r="J1719" s="5">
        <f t="shared" si="85"/>
        <v>0.63912013517596822</v>
      </c>
      <c r="K1719">
        <f t="shared" si="87"/>
        <v>1.8000000000000014</v>
      </c>
      <c r="L1719">
        <f>Inddata!$C$34</f>
        <v>0</v>
      </c>
      <c r="M1719">
        <f>Inddata!$C$34+Inddata!$C$32</f>
        <v>4</v>
      </c>
      <c r="N1719" s="2">
        <f t="shared" si="78"/>
        <v>3.3815880168040609E-2</v>
      </c>
      <c r="O1719" s="2">
        <f t="shared" si="79"/>
        <v>0.31956006758798411</v>
      </c>
      <c r="P1719" s="5">
        <f t="shared" si="75"/>
        <v>1.1017161855564714</v>
      </c>
      <c r="Q1719" s="5">
        <f t="shared" si="80"/>
        <v>0.55085809277823572</v>
      </c>
      <c r="R1719" s="2">
        <f t="shared" si="76"/>
        <v>0.12751344740236939</v>
      </c>
      <c r="S1719" s="2">
        <f t="shared" si="77"/>
        <v>6.3756723701184695E-2</v>
      </c>
    </row>
    <row r="1720" spans="3:19" x14ac:dyDescent="0.25">
      <c r="C1720">
        <f t="shared" si="86"/>
        <v>1.8100000000000014</v>
      </c>
      <c r="D1720" s="5">
        <f>$C$2+2*Inddata!$C$35*'Beregninger scenarie 1'!C1720</f>
        <v>7.5250000000000039</v>
      </c>
      <c r="E1720" s="5">
        <f t="shared" si="81"/>
        <v>9.5251250000000116</v>
      </c>
      <c r="F1720" s="5">
        <f>SQRT(C1720^2+(Inddata!$C$35*C1720)^2)</f>
        <v>2.8974137174383663</v>
      </c>
      <c r="G1720" s="5">
        <f t="shared" si="82"/>
        <v>8.7948274348767335</v>
      </c>
      <c r="H1720" s="5">
        <f t="shared" si="83"/>
        <v>1.0830371682140361</v>
      </c>
      <c r="I1720" s="5">
        <f t="shared" si="84"/>
        <v>6.7824622206148349E-2</v>
      </c>
      <c r="J1720" s="5">
        <f t="shared" si="85"/>
        <v>0.64603800459133953</v>
      </c>
      <c r="K1720">
        <f t="shared" si="87"/>
        <v>1.8100000000000014</v>
      </c>
      <c r="L1720">
        <f>Inddata!$C$34</f>
        <v>0</v>
      </c>
      <c r="M1720">
        <f>Inddata!$C$34+Inddata!$C$32</f>
        <v>4</v>
      </c>
      <c r="N1720" s="2">
        <f t="shared" si="78"/>
        <v>3.3912311103074175E-2</v>
      </c>
      <c r="O1720" s="2">
        <f t="shared" si="79"/>
        <v>0.32301900229566977</v>
      </c>
      <c r="P1720" s="5">
        <f t="shared" si="75"/>
        <v>1.1136412185588853</v>
      </c>
      <c r="Q1720" s="5">
        <f t="shared" si="80"/>
        <v>0.55682060927944266</v>
      </c>
      <c r="R1720" s="2">
        <f t="shared" si="76"/>
        <v>0.12889365955542656</v>
      </c>
      <c r="S1720" s="2">
        <f t="shared" si="77"/>
        <v>6.444682977771328E-2</v>
      </c>
    </row>
    <row r="1721" spans="3:19" x14ac:dyDescent="0.25">
      <c r="C1721">
        <f t="shared" si="86"/>
        <v>1.8200000000000014</v>
      </c>
      <c r="D1721" s="5">
        <f>$C$2+2*Inddata!$C$35*'Beregninger scenarie 1'!C1721</f>
        <v>7.5500000000000034</v>
      </c>
      <c r="E1721" s="5">
        <f t="shared" si="81"/>
        <v>9.6005000000000109</v>
      </c>
      <c r="F1721" s="5">
        <f>SQRT(C1721^2+(Inddata!$C$35*C1721)^2)</f>
        <v>2.9134215280319484</v>
      </c>
      <c r="G1721" s="5">
        <f t="shared" si="82"/>
        <v>8.8268430560638969</v>
      </c>
      <c r="H1721" s="5">
        <f t="shared" si="83"/>
        <v>1.0876482043491897</v>
      </c>
      <c r="I1721" s="5">
        <f t="shared" si="84"/>
        <v>6.8016994973693165E-2</v>
      </c>
      <c r="J1721" s="5">
        <f t="shared" si="85"/>
        <v>0.65299716024494192</v>
      </c>
      <c r="K1721">
        <f t="shared" si="87"/>
        <v>1.8200000000000014</v>
      </c>
      <c r="L1721">
        <f>Inddata!$C$34</f>
        <v>0</v>
      </c>
      <c r="M1721">
        <f>Inddata!$C$34+Inddata!$C$32</f>
        <v>4</v>
      </c>
      <c r="N1721" s="2">
        <f t="shared" si="78"/>
        <v>3.4008497486846583E-2</v>
      </c>
      <c r="O1721" s="2">
        <f t="shared" si="79"/>
        <v>0.32649858012247096</v>
      </c>
      <c r="P1721" s="5">
        <f t="shared" si="75"/>
        <v>1.1256374208366775</v>
      </c>
      <c r="Q1721" s="5">
        <f t="shared" si="80"/>
        <v>0.56281871041833875</v>
      </c>
      <c r="R1721" s="2">
        <f t="shared" si="76"/>
        <v>0.13028210889313394</v>
      </c>
      <c r="S1721" s="2">
        <f t="shared" si="77"/>
        <v>6.5141054446566968E-2</v>
      </c>
    </row>
    <row r="1722" spans="3:19" x14ac:dyDescent="0.25">
      <c r="C1722">
        <f t="shared" si="86"/>
        <v>1.8300000000000014</v>
      </c>
      <c r="D1722" s="5">
        <f>$C$2+2*Inddata!$C$35*'Beregninger scenarie 1'!C1722</f>
        <v>7.5750000000000037</v>
      </c>
      <c r="E1722" s="5">
        <f t="shared" si="81"/>
        <v>9.6761250000000096</v>
      </c>
      <c r="F1722" s="5">
        <f>SQRT(C1722^2+(Inddata!$C$35*C1722)^2)</f>
        <v>2.9294293386255306</v>
      </c>
      <c r="G1722" s="5">
        <f t="shared" si="82"/>
        <v>8.8588586772510602</v>
      </c>
      <c r="H1722" s="5">
        <f t="shared" si="83"/>
        <v>1.0922541325608492</v>
      </c>
      <c r="I1722" s="5">
        <f t="shared" si="84"/>
        <v>6.8208883428081929E-2</v>
      </c>
      <c r="J1722" s="5">
        <f t="shared" si="85"/>
        <v>0.65999768216054988</v>
      </c>
      <c r="K1722">
        <f t="shared" si="87"/>
        <v>1.8300000000000014</v>
      </c>
      <c r="L1722">
        <f>Inddata!$C$34</f>
        <v>0</v>
      </c>
      <c r="M1722">
        <f>Inddata!$C$34+Inddata!$C$32</f>
        <v>4</v>
      </c>
      <c r="N1722" s="2">
        <f t="shared" si="78"/>
        <v>3.4104441714040964E-2</v>
      </c>
      <c r="O1722" s="2">
        <f t="shared" si="79"/>
        <v>0.32999884108027494</v>
      </c>
      <c r="P1722" s="5">
        <f t="shared" si="75"/>
        <v>1.137704930334942</v>
      </c>
      <c r="Q1722" s="5">
        <f t="shared" si="80"/>
        <v>0.56885246516747101</v>
      </c>
      <c r="R1722" s="2">
        <f t="shared" si="76"/>
        <v>0.13167881138135898</v>
      </c>
      <c r="S1722" s="2">
        <f t="shared" si="77"/>
        <v>6.5839405690679489E-2</v>
      </c>
    </row>
    <row r="1723" spans="3:19" x14ac:dyDescent="0.25">
      <c r="C1723">
        <f t="shared" si="86"/>
        <v>1.8400000000000014</v>
      </c>
      <c r="D1723" s="5">
        <f>$C$2+2*Inddata!$C$35*'Beregninger scenarie 1'!C1723</f>
        <v>7.6000000000000032</v>
      </c>
      <c r="E1723" s="5">
        <f t="shared" si="81"/>
        <v>9.7520000000000095</v>
      </c>
      <c r="F1723" s="5">
        <f>SQRT(C1723^2+(Inddata!$C$35*C1723)^2)</f>
        <v>2.9454371492191123</v>
      </c>
      <c r="G1723" s="5">
        <f t="shared" si="82"/>
        <v>8.8908742984382236</v>
      </c>
      <c r="H1723" s="5">
        <f t="shared" si="83"/>
        <v>1.0968550080291937</v>
      </c>
      <c r="I1723" s="5">
        <f t="shared" si="84"/>
        <v>6.8400292285614769E-2</v>
      </c>
      <c r="J1723" s="5">
        <f t="shared" si="85"/>
        <v>0.6670396503693159</v>
      </c>
      <c r="K1723">
        <f t="shared" si="87"/>
        <v>1.8400000000000014</v>
      </c>
      <c r="L1723">
        <f>Inddata!$C$34</f>
        <v>0</v>
      </c>
      <c r="M1723">
        <f>Inddata!$C$34+Inddata!$C$32</f>
        <v>4</v>
      </c>
      <c r="N1723" s="2">
        <f t="shared" si="78"/>
        <v>3.4200146142807385E-2</v>
      </c>
      <c r="O1723" s="2">
        <f t="shared" si="79"/>
        <v>0.33351982518465795</v>
      </c>
      <c r="P1723" s="5">
        <f t="shared" si="75"/>
        <v>1.1498438850114918</v>
      </c>
      <c r="Q1723" s="5">
        <f t="shared" si="80"/>
        <v>0.57492194250574591</v>
      </c>
      <c r="R1723" s="2">
        <f t="shared" si="76"/>
        <v>0.1330837829874412</v>
      </c>
      <c r="S1723" s="2">
        <f t="shared" si="77"/>
        <v>6.6541891493720598E-2</v>
      </c>
    </row>
    <row r="1724" spans="3:19" x14ac:dyDescent="0.25">
      <c r="C1724">
        <f t="shared" si="86"/>
        <v>1.8500000000000014</v>
      </c>
      <c r="D1724" s="5">
        <f>$C$2+2*Inddata!$C$35*'Beregninger scenarie 1'!C1724</f>
        <v>7.6250000000000036</v>
      </c>
      <c r="E1724" s="5">
        <f t="shared" si="81"/>
        <v>9.8281250000000107</v>
      </c>
      <c r="F1724" s="5">
        <f>SQRT(C1724^2+(Inddata!$C$35*C1724)^2)</f>
        <v>2.9614449598126948</v>
      </c>
      <c r="G1724" s="5">
        <f t="shared" si="82"/>
        <v>8.9228899196253906</v>
      </c>
      <c r="H1724" s="5">
        <f t="shared" si="83"/>
        <v>1.1014508851424478</v>
      </c>
      <c r="I1724" s="5">
        <f t="shared" si="84"/>
        <v>6.8591226190986329E-2</v>
      </c>
      <c r="J1724" s="5">
        <f t="shared" si="85"/>
        <v>0.67412314490828829</v>
      </c>
      <c r="K1724">
        <f t="shared" si="87"/>
        <v>1.8500000000000014</v>
      </c>
      <c r="L1724">
        <f>Inddata!$C$34</f>
        <v>0</v>
      </c>
      <c r="M1724">
        <f>Inddata!$C$34+Inddata!$C$32</f>
        <v>4</v>
      </c>
      <c r="N1724" s="2">
        <f t="shared" si="78"/>
        <v>3.4295613095493165E-2</v>
      </c>
      <c r="O1724" s="2">
        <f t="shared" si="79"/>
        <v>0.33706157245414414</v>
      </c>
      <c r="P1724" s="5">
        <f t="shared" si="75"/>
        <v>1.1620544228343037</v>
      </c>
      <c r="Q1724" s="5">
        <f t="shared" si="80"/>
        <v>0.58102721141715186</v>
      </c>
      <c r="R1724" s="2">
        <f t="shared" si="76"/>
        <v>0.13449703967989626</v>
      </c>
      <c r="S1724" s="2">
        <f t="shared" si="77"/>
        <v>6.7248519839948132E-2</v>
      </c>
    </row>
    <row r="1725" spans="3:19" x14ac:dyDescent="0.25">
      <c r="C1725">
        <f t="shared" si="86"/>
        <v>1.8600000000000014</v>
      </c>
      <c r="D1725" s="5">
        <f>$C$2+2*Inddata!$C$35*'Beregninger scenarie 1'!C1725</f>
        <v>7.6500000000000039</v>
      </c>
      <c r="E1725" s="5">
        <f t="shared" si="81"/>
        <v>9.9045000000000112</v>
      </c>
      <c r="F1725" s="5">
        <f>SQRT(C1725^2+(Inddata!$C$35*C1725)^2)</f>
        <v>2.977452770406277</v>
      </c>
      <c r="G1725" s="5">
        <f t="shared" si="82"/>
        <v>8.954905540812554</v>
      </c>
      <c r="H1725" s="5">
        <f t="shared" si="83"/>
        <v>1.1060418175110414</v>
      </c>
      <c r="I1725" s="5">
        <f t="shared" si="84"/>
        <v>6.8781689718710307E-2</v>
      </c>
      <c r="J1725" s="5">
        <f t="shared" si="85"/>
        <v>0.68124824581896704</v>
      </c>
      <c r="K1725">
        <f t="shared" si="87"/>
        <v>1.8600000000000014</v>
      </c>
      <c r="L1725">
        <f>Inddata!$C$34</f>
        <v>0</v>
      </c>
      <c r="M1725">
        <f>Inddata!$C$34+Inddata!$C$32</f>
        <v>4</v>
      </c>
      <c r="N1725" s="2">
        <f t="shared" si="78"/>
        <v>3.4390844859355153E-2</v>
      </c>
      <c r="O1725" s="2">
        <f t="shared" si="79"/>
        <v>0.34062412290948352</v>
      </c>
      <c r="P1725" s="5">
        <f t="shared" si="75"/>
        <v>1.1743366817790271</v>
      </c>
      <c r="Q1725" s="5">
        <f t="shared" si="80"/>
        <v>0.58716834088951353</v>
      </c>
      <c r="R1725" s="2">
        <f t="shared" si="76"/>
        <v>0.13591859742812815</v>
      </c>
      <c r="S1725" s="2">
        <f t="shared" si="77"/>
        <v>6.7959298714064073E-2</v>
      </c>
    </row>
    <row r="1726" spans="3:19" x14ac:dyDescent="0.25">
      <c r="C1726">
        <f t="shared" si="86"/>
        <v>1.8700000000000014</v>
      </c>
      <c r="D1726" s="5">
        <f>$C$2+2*Inddata!$C$35*'Beregninger scenarie 1'!C1726</f>
        <v>7.6750000000000034</v>
      </c>
      <c r="E1726" s="5">
        <f t="shared" si="81"/>
        <v>9.9811250000000111</v>
      </c>
      <c r="F1726" s="5">
        <f>SQRT(C1726^2+(Inddata!$C$35*C1726)^2)</f>
        <v>2.9934605809998591</v>
      </c>
      <c r="G1726" s="5">
        <f t="shared" si="82"/>
        <v>8.9869211619997174</v>
      </c>
      <c r="H1726" s="5">
        <f t="shared" si="83"/>
        <v>1.1106278579814612</v>
      </c>
      <c r="I1726" s="5">
        <f t="shared" si="84"/>
        <v>6.8971687374509344E-2</v>
      </c>
      <c r="J1726" s="5">
        <f t="shared" si="85"/>
        <v>0.68841503314590036</v>
      </c>
      <c r="K1726">
        <f t="shared" si="87"/>
        <v>1.8700000000000014</v>
      </c>
      <c r="L1726">
        <f>Inddata!$C$34</f>
        <v>0</v>
      </c>
      <c r="M1726">
        <f>Inddata!$C$34+Inddata!$C$32</f>
        <v>4</v>
      </c>
      <c r="N1726" s="2">
        <f t="shared" si="78"/>
        <v>3.4485843687254672E-2</v>
      </c>
      <c r="O1726" s="2">
        <f t="shared" si="79"/>
        <v>0.34420751657295018</v>
      </c>
      <c r="P1726" s="5">
        <f t="shared" si="75"/>
        <v>1.186690799826567</v>
      </c>
      <c r="Q1726" s="5">
        <f t="shared" si="80"/>
        <v>0.5933453999132835</v>
      </c>
      <c r="R1726" s="2">
        <f t="shared" si="76"/>
        <v>0.13734847220214894</v>
      </c>
      <c r="S1726" s="2">
        <f t="shared" si="77"/>
        <v>6.8674236101074468E-2</v>
      </c>
    </row>
    <row r="1727" spans="3:19" x14ac:dyDescent="0.25">
      <c r="C1727">
        <f t="shared" si="86"/>
        <v>1.8800000000000014</v>
      </c>
      <c r="D1727" s="5">
        <f>$C$2+2*Inddata!$C$35*'Beregninger scenarie 1'!C1727</f>
        <v>7.7000000000000037</v>
      </c>
      <c r="E1727" s="5">
        <f t="shared" si="81"/>
        <v>10.05800000000001</v>
      </c>
      <c r="F1727" s="5">
        <f>SQRT(C1727^2+(Inddata!$C$35*C1727)^2)</f>
        <v>3.0094683915934413</v>
      </c>
      <c r="G1727" s="5">
        <f t="shared" si="82"/>
        <v>9.0189367831868825</v>
      </c>
      <c r="H1727" s="5">
        <f t="shared" si="83"/>
        <v>1.1152090586498125</v>
      </c>
      <c r="I1727" s="5">
        <f t="shared" si="84"/>
        <v>6.9161223596671054E-2</v>
      </c>
      <c r="J1727" s="5">
        <f t="shared" si="85"/>
        <v>0.69562358693531823</v>
      </c>
      <c r="K1727">
        <f t="shared" si="87"/>
        <v>1.8800000000000014</v>
      </c>
      <c r="L1727">
        <f>Inddata!$C$34</f>
        <v>0</v>
      </c>
      <c r="M1727">
        <f>Inddata!$C$34+Inddata!$C$32</f>
        <v>4</v>
      </c>
      <c r="N1727" s="2">
        <f t="shared" si="78"/>
        <v>3.4580611798335527E-2</v>
      </c>
      <c r="O1727" s="2">
        <f t="shared" si="79"/>
        <v>0.34781179346765911</v>
      </c>
      <c r="P1727" s="5">
        <f t="shared" si="75"/>
        <v>1.1991169149607261</v>
      </c>
      <c r="Q1727" s="5">
        <f t="shared" si="80"/>
        <v>0.59955845748036307</v>
      </c>
      <c r="R1727" s="2">
        <f t="shared" si="76"/>
        <v>0.13878667997230629</v>
      </c>
      <c r="S1727" s="2">
        <f t="shared" si="77"/>
        <v>6.9393339986153144E-2</v>
      </c>
    </row>
    <row r="1728" spans="3:19" x14ac:dyDescent="0.25">
      <c r="C1728">
        <f t="shared" si="86"/>
        <v>1.8900000000000015</v>
      </c>
      <c r="D1728" s="5">
        <f>$C$2+2*Inddata!$C$35*'Beregninger scenarie 1'!C1728</f>
        <v>7.7250000000000032</v>
      </c>
      <c r="E1728" s="5">
        <f t="shared" si="81"/>
        <v>10.135125000000011</v>
      </c>
      <c r="F1728" s="5">
        <f>SQRT(C1728^2+(Inddata!$C$35*C1728)^2)</f>
        <v>3.0254762021870234</v>
      </c>
      <c r="G1728" s="5">
        <f t="shared" si="82"/>
        <v>9.0509524043740477</v>
      </c>
      <c r="H1728" s="5">
        <f t="shared" si="83"/>
        <v>1.119785470875089</v>
      </c>
      <c r="I1728" s="5">
        <f t="shared" si="84"/>
        <v>6.9350302757371377E-2</v>
      </c>
      <c r="J1728" s="5">
        <f t="shared" si="85"/>
        <v>0.70287398723380434</v>
      </c>
      <c r="K1728">
        <f t="shared" si="87"/>
        <v>1.8900000000000015</v>
      </c>
      <c r="L1728">
        <f>Inddata!$C$34</f>
        <v>0</v>
      </c>
      <c r="M1728">
        <f>Inddata!$C$34+Inddata!$C$32</f>
        <v>4</v>
      </c>
      <c r="N1728" s="2">
        <f t="shared" si="78"/>
        <v>3.4675151378685688E-2</v>
      </c>
      <c r="O1728" s="2">
        <f t="shared" si="79"/>
        <v>0.35143699361690217</v>
      </c>
      <c r="P1728" s="5">
        <f t="shared" si="75"/>
        <v>1.2116151651659186</v>
      </c>
      <c r="Q1728" s="5">
        <f t="shared" si="80"/>
        <v>0.6058075825829593</v>
      </c>
      <c r="R1728" s="2">
        <f t="shared" si="76"/>
        <v>0.14023323670901836</v>
      </c>
      <c r="S1728" s="2">
        <f t="shared" si="77"/>
        <v>7.0116618354509178E-2</v>
      </c>
    </row>
    <row r="1729" spans="3:19" x14ac:dyDescent="0.25">
      <c r="C1729">
        <f t="shared" si="86"/>
        <v>1.9000000000000015</v>
      </c>
      <c r="D1729" s="5">
        <f>$C$2+2*Inddata!$C$35*'Beregninger scenarie 1'!C1729</f>
        <v>7.7500000000000036</v>
      </c>
      <c r="E1729" s="5">
        <f t="shared" si="81"/>
        <v>10.212500000000011</v>
      </c>
      <c r="F1729" s="5">
        <f>SQRT(C1729^2+(Inddata!$C$35*C1729)^2)</f>
        <v>3.0414840127806055</v>
      </c>
      <c r="G1729" s="5">
        <f t="shared" si="82"/>
        <v>9.0829680255612111</v>
      </c>
      <c r="H1729" s="5">
        <f t="shared" si="83"/>
        <v>1.1243571452921646</v>
      </c>
      <c r="I1729" s="5">
        <f t="shared" si="84"/>
        <v>6.9538929163966062E-2</v>
      </c>
      <c r="J1729" s="5">
        <f t="shared" si="85"/>
        <v>0.71016631408700415</v>
      </c>
      <c r="K1729">
        <f t="shared" si="87"/>
        <v>1.9000000000000015</v>
      </c>
      <c r="L1729">
        <f>Inddata!$C$34</f>
        <v>0</v>
      </c>
      <c r="M1729">
        <f>Inddata!$C$34+Inddata!$C$32</f>
        <v>4</v>
      </c>
      <c r="N1729" s="2">
        <f t="shared" si="78"/>
        <v>3.4769464581983031E-2</v>
      </c>
      <c r="O1729" s="2">
        <f t="shared" si="79"/>
        <v>0.35508315704350207</v>
      </c>
      <c r="P1729" s="5">
        <f t="shared" si="75"/>
        <v>1.22418568842494</v>
      </c>
      <c r="Q1729" s="5">
        <f t="shared" si="80"/>
        <v>0.61209284421247001</v>
      </c>
      <c r="R1729" s="2">
        <f t="shared" si="76"/>
        <v>0.14168815838251619</v>
      </c>
      <c r="S1729" s="2">
        <f t="shared" si="77"/>
        <v>7.0844079191258097E-2</v>
      </c>
    </row>
    <row r="1730" spans="3:19" x14ac:dyDescent="0.25">
      <c r="C1730">
        <f t="shared" si="86"/>
        <v>1.9100000000000015</v>
      </c>
      <c r="D1730" s="5">
        <f>$C$2+2*Inddata!$C$35*'Beregninger scenarie 1'!C1730</f>
        <v>7.7750000000000039</v>
      </c>
      <c r="E1730" s="5">
        <f t="shared" si="81"/>
        <v>10.290125000000012</v>
      </c>
      <c r="F1730" s="5">
        <f>SQRT(C1730^2+(Inddata!$C$35*C1730)^2)</f>
        <v>3.0574918233741877</v>
      </c>
      <c r="G1730" s="5">
        <f t="shared" si="82"/>
        <v>9.1149836467483745</v>
      </c>
      <c r="H1730" s="5">
        <f t="shared" si="83"/>
        <v>1.1289241318245098</v>
      </c>
      <c r="I1730" s="5">
        <f t="shared" si="84"/>
        <v>6.9727107060250954E-2</v>
      </c>
      <c r="J1730" s="5">
        <f t="shared" si="85"/>
        <v>0.71750064753836573</v>
      </c>
      <c r="K1730">
        <f t="shared" si="87"/>
        <v>1.9100000000000015</v>
      </c>
      <c r="L1730">
        <f>Inddata!$C$34</f>
        <v>0</v>
      </c>
      <c r="M1730">
        <f>Inddata!$C$34+Inddata!$C$32</f>
        <v>4</v>
      </c>
      <c r="N1730" s="2">
        <f t="shared" si="78"/>
        <v>3.4863553530125477E-2</v>
      </c>
      <c r="O1730" s="2">
        <f t="shared" si="79"/>
        <v>0.35875032376918287</v>
      </c>
      <c r="P1730" s="5">
        <f t="shared" ref="P1730:P1793" si="88">((J1730*3600*24)/$M$14)*1000</f>
        <v>1.2368286227167979</v>
      </c>
      <c r="Q1730" s="5">
        <f t="shared" si="80"/>
        <v>0.61841431135839897</v>
      </c>
      <c r="R1730" s="2">
        <f t="shared" ref="R1730:R1793" si="89">(J1730*1000)/$M$13</f>
        <v>0.14315146096259238</v>
      </c>
      <c r="S1730" s="2">
        <f t="shared" ref="S1730:S1793" si="90">R1730/2</f>
        <v>7.1575730481296188E-2</v>
      </c>
    </row>
    <row r="1731" spans="3:19" x14ac:dyDescent="0.25">
      <c r="C1731">
        <f t="shared" si="86"/>
        <v>1.9200000000000015</v>
      </c>
      <c r="D1731" s="5">
        <f>$C$2+2*Inddata!$C$35*'Beregninger scenarie 1'!C1731</f>
        <v>7.8000000000000034</v>
      </c>
      <c r="E1731" s="5">
        <f t="shared" si="81"/>
        <v>10.368000000000013</v>
      </c>
      <c r="F1731" s="5">
        <f>SQRT(C1731^2+(Inddata!$C$35*C1731)^2)</f>
        <v>3.0734996339677694</v>
      </c>
      <c r="G1731" s="5">
        <f t="shared" si="82"/>
        <v>9.1469992679355379</v>
      </c>
      <c r="H1731" s="5">
        <f t="shared" si="83"/>
        <v>1.1334864796966417</v>
      </c>
      <c r="I1731" s="5">
        <f t="shared" si="84"/>
        <v>6.9914840627692529E-2</v>
      </c>
      <c r="J1731" s="5">
        <f t="shared" si="85"/>
        <v>0.72487706762791704</v>
      </c>
      <c r="K1731">
        <f t="shared" si="87"/>
        <v>1.9200000000000015</v>
      </c>
      <c r="L1731">
        <f>Inddata!$C$34</f>
        <v>0</v>
      </c>
      <c r="M1731">
        <f>Inddata!$C$34+Inddata!$C$32</f>
        <v>4</v>
      </c>
      <c r="N1731" s="2">
        <f t="shared" ref="N1731:N1794" si="91">I1731*0.5</f>
        <v>3.4957420313846264E-2</v>
      </c>
      <c r="O1731" s="2">
        <f t="shared" ref="O1731:O1794" si="92">N1731*E1731</f>
        <v>0.36243853381395852</v>
      </c>
      <c r="P1731" s="5">
        <f t="shared" si="88"/>
        <v>1.249544106014606</v>
      </c>
      <c r="Q1731" s="5">
        <f t="shared" ref="Q1731:Q1794" si="93">P1731/2</f>
        <v>0.62477205300730299</v>
      </c>
      <c r="R1731" s="2">
        <f t="shared" si="89"/>
        <v>0.14462316041835716</v>
      </c>
      <c r="S1731" s="2">
        <f t="shared" si="90"/>
        <v>7.2311580209178578E-2</v>
      </c>
    </row>
    <row r="1732" spans="3:19" x14ac:dyDescent="0.25">
      <c r="C1732">
        <f t="shared" si="86"/>
        <v>1.9300000000000015</v>
      </c>
      <c r="D1732" s="5">
        <f>$C$2+2*Inddata!$C$35*'Beregninger scenarie 1'!C1732</f>
        <v>7.8250000000000037</v>
      </c>
      <c r="E1732" s="5">
        <f t="shared" ref="E1732:E1795" si="94">0.5*(D1732+$C$2)*C1732</f>
        <v>10.446125000000011</v>
      </c>
      <c r="F1732" s="5">
        <f>SQRT(C1732^2+(Inddata!$C$35*C1732)^2)</f>
        <v>3.089507444561352</v>
      </c>
      <c r="G1732" s="5">
        <f t="shared" ref="G1732:G1795" si="95">$C$2+2*F1732</f>
        <v>9.1790148891227048</v>
      </c>
      <c r="H1732" s="5">
        <f t="shared" ref="H1732:H1795" si="96">E1732/G1732</f>
        <v>1.138044237446314</v>
      </c>
      <c r="I1732" s="5">
        <f t="shared" ref="I1732:I1795" si="97">$C$14*(H1732^(2/3))*SQRT($C$13)</f>
        <v>7.0102133986629081E-2</v>
      </c>
      <c r="J1732" s="5">
        <f t="shared" ref="J1732:J1795" si="98">I1732*E1732</f>
        <v>0.73229565439107647</v>
      </c>
      <c r="K1732">
        <f t="shared" si="87"/>
        <v>1.9300000000000015</v>
      </c>
      <c r="L1732">
        <f>Inddata!$C$34</f>
        <v>0</v>
      </c>
      <c r="M1732">
        <f>Inddata!$C$34+Inddata!$C$32</f>
        <v>4</v>
      </c>
      <c r="N1732" s="2">
        <f t="shared" si="91"/>
        <v>3.5051066993314541E-2</v>
      </c>
      <c r="O1732" s="2">
        <f t="shared" si="92"/>
        <v>0.36614782719553823</v>
      </c>
      <c r="P1732" s="5">
        <f t="shared" si="88"/>
        <v>1.2623322762835294</v>
      </c>
      <c r="Q1732" s="5">
        <f t="shared" si="93"/>
        <v>0.6311661381417647</v>
      </c>
      <c r="R1732" s="2">
        <f t="shared" si="89"/>
        <v>0.14610327271800108</v>
      </c>
      <c r="S1732" s="2">
        <f t="shared" si="90"/>
        <v>7.3051636359000541E-2</v>
      </c>
    </row>
    <row r="1733" spans="3:19" x14ac:dyDescent="0.25">
      <c r="C1733">
        <f t="shared" si="86"/>
        <v>1.9400000000000015</v>
      </c>
      <c r="D1733" s="5">
        <f>$C$2+2*Inddata!$C$35*'Beregninger scenarie 1'!C1733</f>
        <v>7.8500000000000041</v>
      </c>
      <c r="E1733" s="5">
        <f t="shared" si="94"/>
        <v>10.524500000000012</v>
      </c>
      <c r="F1733" s="5">
        <f>SQRT(C1733^2+(Inddata!$C$35*C1733)^2)</f>
        <v>3.1055152551549341</v>
      </c>
      <c r="G1733" s="5">
        <f t="shared" si="95"/>
        <v>9.2110305103098682</v>
      </c>
      <c r="H1733" s="5">
        <f t="shared" si="96"/>
        <v>1.1425974529364531</v>
      </c>
      <c r="I1733" s="5">
        <f t="shared" si="97"/>
        <v>7.0288991197443473E-2</v>
      </c>
      <c r="J1733" s="5">
        <f t="shared" si="98"/>
        <v>0.7397564878574947</v>
      </c>
      <c r="K1733">
        <f t="shared" si="87"/>
        <v>1.9400000000000015</v>
      </c>
      <c r="L1733">
        <f>Inddata!$C$34</f>
        <v>0</v>
      </c>
      <c r="M1733">
        <f>Inddata!$C$34+Inddata!$C$32</f>
        <v>4</v>
      </c>
      <c r="N1733" s="2">
        <f t="shared" si="91"/>
        <v>3.5144495598721737E-2</v>
      </c>
      <c r="O1733" s="2">
        <f t="shared" si="92"/>
        <v>0.36987824392874735</v>
      </c>
      <c r="P1733" s="5">
        <f t="shared" si="88"/>
        <v>1.2751932714787932</v>
      </c>
      <c r="Q1733" s="5">
        <f t="shared" si="93"/>
        <v>0.63759663573939662</v>
      </c>
      <c r="R1733" s="2">
        <f t="shared" si="89"/>
        <v>0.14759181382856398</v>
      </c>
      <c r="S1733" s="2">
        <f t="shared" si="90"/>
        <v>7.3795906914281992E-2</v>
      </c>
    </row>
    <row r="1734" spans="3:19" x14ac:dyDescent="0.25">
      <c r="C1734">
        <f t="shared" ref="C1734:C1797" si="99">C1733+$C$1536</f>
        <v>1.9500000000000015</v>
      </c>
      <c r="D1734" s="5">
        <f>$C$2+2*Inddata!$C$35*'Beregninger scenarie 1'!C1734</f>
        <v>7.8750000000000036</v>
      </c>
      <c r="E1734" s="5">
        <f t="shared" si="94"/>
        <v>10.603125000000011</v>
      </c>
      <c r="F1734" s="5">
        <f>SQRT(C1734^2+(Inddata!$C$35*C1734)^2)</f>
        <v>3.1215230657485162</v>
      </c>
      <c r="G1734" s="5">
        <f t="shared" si="95"/>
        <v>9.2430461314970316</v>
      </c>
      <c r="H1734" s="5">
        <f t="shared" si="96"/>
        <v>1.147146173366842</v>
      </c>
      <c r="I1734" s="5">
        <f t="shared" si="97"/>
        <v>7.0475416261708182E-2</v>
      </c>
      <c r="J1734" s="5">
        <f t="shared" si="98"/>
        <v>0.7472596480499254</v>
      </c>
      <c r="K1734">
        <f t="shared" ref="K1734:K1797" si="100">$K$1539+C1734</f>
        <v>1.9500000000000015</v>
      </c>
      <c r="L1734">
        <f>Inddata!$C$34</f>
        <v>0</v>
      </c>
      <c r="M1734">
        <f>Inddata!$C$34+Inddata!$C$32</f>
        <v>4</v>
      </c>
      <c r="N1734" s="2">
        <f t="shared" si="91"/>
        <v>3.5237708130854091E-2</v>
      </c>
      <c r="O1734" s="2">
        <f t="shared" si="92"/>
        <v>0.3736298240249627</v>
      </c>
      <c r="P1734" s="5">
        <f t="shared" si="88"/>
        <v>1.2881272295437314</v>
      </c>
      <c r="Q1734" s="5">
        <f t="shared" si="93"/>
        <v>0.64406361477186569</v>
      </c>
      <c r="R1734" s="2">
        <f t="shared" si="89"/>
        <v>0.14908879971570968</v>
      </c>
      <c r="S1734" s="2">
        <f t="shared" si="90"/>
        <v>7.454439985785484E-2</v>
      </c>
    </row>
    <row r="1735" spans="3:19" x14ac:dyDescent="0.25">
      <c r="C1735">
        <f t="shared" si="99"/>
        <v>1.9600000000000015</v>
      </c>
      <c r="D1735" s="5">
        <f>$C$2+2*Inddata!$C$35*'Beregninger scenarie 1'!C1735</f>
        <v>7.9000000000000039</v>
      </c>
      <c r="E1735" s="5">
        <f t="shared" si="94"/>
        <v>10.682000000000013</v>
      </c>
      <c r="F1735" s="5">
        <f>SQRT(C1735^2+(Inddata!$C$35*C1735)^2)</f>
        <v>3.1375308763420984</v>
      </c>
      <c r="G1735" s="5">
        <f t="shared" si="95"/>
        <v>9.2750617526841967</v>
      </c>
      <c r="H1735" s="5">
        <f t="shared" si="96"/>
        <v>1.151690445285569</v>
      </c>
      <c r="I1735" s="5">
        <f t="shared" si="97"/>
        <v>7.0661413123303846E-2</v>
      </c>
      <c r="J1735" s="5">
        <f t="shared" si="98"/>
        <v>0.75480521498313258</v>
      </c>
      <c r="K1735">
        <f t="shared" si="100"/>
        <v>1.9600000000000015</v>
      </c>
      <c r="L1735">
        <f>Inddata!$C$34</f>
        <v>0</v>
      </c>
      <c r="M1735">
        <f>Inddata!$C$34+Inddata!$C$32</f>
        <v>4</v>
      </c>
      <c r="N1735" s="2">
        <f t="shared" si="91"/>
        <v>3.5330706561651923E-2</v>
      </c>
      <c r="O1735" s="2">
        <f t="shared" si="92"/>
        <v>0.37740260749156629</v>
      </c>
      <c r="P1735" s="5">
        <f t="shared" si="88"/>
        <v>1.301134288407908</v>
      </c>
      <c r="Q1735" s="5">
        <f t="shared" si="93"/>
        <v>0.65056714420395401</v>
      </c>
      <c r="R1735" s="2">
        <f t="shared" si="89"/>
        <v>0.15059424634350785</v>
      </c>
      <c r="S1735" s="2">
        <f t="shared" si="90"/>
        <v>7.5297123171753924E-2</v>
      </c>
    </row>
    <row r="1736" spans="3:19" x14ac:dyDescent="0.25">
      <c r="C1736">
        <f t="shared" si="99"/>
        <v>1.9700000000000015</v>
      </c>
      <c r="D1736" s="5">
        <f>$C$2+2*Inddata!$C$35*'Beregninger scenarie 1'!C1736</f>
        <v>7.9250000000000043</v>
      </c>
      <c r="E1736" s="5">
        <f t="shared" si="94"/>
        <v>10.761125000000012</v>
      </c>
      <c r="F1736" s="5">
        <f>SQRT(C1736^2+(Inddata!$C$35*C1736)^2)</f>
        <v>3.1535386869356805</v>
      </c>
      <c r="G1736" s="5">
        <f t="shared" si="95"/>
        <v>9.3070773738713619</v>
      </c>
      <c r="H1736" s="5">
        <f t="shared" si="96"/>
        <v>1.1562303146002348</v>
      </c>
      <c r="I1736" s="5">
        <f t="shared" si="97"/>
        <v>7.0846985669511309E-2</v>
      </c>
      <c r="J1736" s="5">
        <f t="shared" si="98"/>
        <v>0.76239326866282076</v>
      </c>
      <c r="K1736">
        <f t="shared" si="100"/>
        <v>1.9700000000000015</v>
      </c>
      <c r="L1736">
        <f>Inddata!$C$34</f>
        <v>0</v>
      </c>
      <c r="M1736">
        <f>Inddata!$C$34+Inddata!$C$32</f>
        <v>4</v>
      </c>
      <c r="N1736" s="2">
        <f t="shared" si="91"/>
        <v>3.5423492834755654E-2</v>
      </c>
      <c r="O1736" s="2">
        <f t="shared" si="92"/>
        <v>0.38119663433141038</v>
      </c>
      <c r="P1736" s="5">
        <f t="shared" si="88"/>
        <v>1.3142145859852672</v>
      </c>
      <c r="Q1736" s="5">
        <f t="shared" si="93"/>
        <v>0.6571072929926336</v>
      </c>
      <c r="R1736" s="2">
        <f t="shared" si="89"/>
        <v>0.15210816967422075</v>
      </c>
      <c r="S1736" s="2">
        <f t="shared" si="90"/>
        <v>7.6054084837110375E-2</v>
      </c>
    </row>
    <row r="1737" spans="3:19" x14ac:dyDescent="0.25">
      <c r="C1737">
        <f t="shared" si="99"/>
        <v>1.9800000000000015</v>
      </c>
      <c r="D1737" s="5">
        <f>$C$2+2*Inddata!$C$35*'Beregninger scenarie 1'!C1737</f>
        <v>7.9500000000000037</v>
      </c>
      <c r="E1737" s="5">
        <f t="shared" si="94"/>
        <v>10.840500000000011</v>
      </c>
      <c r="F1737" s="5">
        <f>SQRT(C1737^2+(Inddata!$C$35*C1737)^2)</f>
        <v>3.1695464975292622</v>
      </c>
      <c r="G1737" s="5">
        <f t="shared" si="95"/>
        <v>9.3390929950585253</v>
      </c>
      <c r="H1737" s="5">
        <f t="shared" si="96"/>
        <v>1.1607658265889318</v>
      </c>
      <c r="I1737" s="5">
        <f t="shared" si="97"/>
        <v>7.1032137732078629E-2</v>
      </c>
      <c r="J1737" s="5">
        <f t="shared" si="98"/>
        <v>0.77002388908459918</v>
      </c>
      <c r="K1737">
        <f t="shared" si="100"/>
        <v>1.9800000000000015</v>
      </c>
      <c r="L1737">
        <f>Inddata!$C$34</f>
        <v>0</v>
      </c>
      <c r="M1737">
        <f>Inddata!$C$34+Inddata!$C$32</f>
        <v>4</v>
      </c>
      <c r="N1737" s="2">
        <f t="shared" si="91"/>
        <v>3.5516068866039315E-2</v>
      </c>
      <c r="O1737" s="2">
        <f t="shared" si="92"/>
        <v>0.38501194454229959</v>
      </c>
      <c r="P1737" s="5">
        <f t="shared" si="88"/>
        <v>1.3273682601723533</v>
      </c>
      <c r="Q1737" s="5">
        <f t="shared" si="93"/>
        <v>0.66368413008617666</v>
      </c>
      <c r="R1737" s="2">
        <f t="shared" si="89"/>
        <v>0.15363058566809643</v>
      </c>
      <c r="S1737" s="2">
        <f t="shared" si="90"/>
        <v>7.6815292834048213E-2</v>
      </c>
    </row>
    <row r="1738" spans="3:19" x14ac:dyDescent="0.25">
      <c r="C1738">
        <f t="shared" si="99"/>
        <v>1.9900000000000015</v>
      </c>
      <c r="D1738" s="5">
        <f>$C$2+2*Inddata!$C$35*'Beregninger scenarie 1'!C1738</f>
        <v>7.9750000000000041</v>
      </c>
      <c r="E1738" s="5">
        <f t="shared" si="94"/>
        <v>10.920125000000013</v>
      </c>
      <c r="F1738" s="5">
        <f>SQRT(C1738^2+(Inddata!$C$35*C1738)^2)</f>
        <v>3.1855543081228448</v>
      </c>
      <c r="G1738" s="5">
        <f t="shared" si="95"/>
        <v>9.3711086162456887</v>
      </c>
      <c r="H1738" s="5">
        <f t="shared" si="96"/>
        <v>1.1652970259109963</v>
      </c>
      <c r="I1738" s="5">
        <f t="shared" si="97"/>
        <v>7.1216873088263119E-2</v>
      </c>
      <c r="J1738" s="5">
        <f t="shared" si="98"/>
        <v>0.7776971562329702</v>
      </c>
      <c r="K1738">
        <f t="shared" si="100"/>
        <v>1.9900000000000015</v>
      </c>
      <c r="L1738">
        <f>Inddata!$C$34</f>
        <v>0</v>
      </c>
      <c r="M1738">
        <f>Inddata!$C$34+Inddata!$C$32</f>
        <v>4</v>
      </c>
      <c r="N1738" s="2">
        <f t="shared" si="91"/>
        <v>3.560843654413156E-2</v>
      </c>
      <c r="O1738" s="2">
        <f t="shared" si="92"/>
        <v>0.3888485781164851</v>
      </c>
      <c r="P1738" s="5">
        <f t="shared" si="88"/>
        <v>1.3405954488465632</v>
      </c>
      <c r="Q1738" s="5">
        <f t="shared" si="93"/>
        <v>0.67029772442328162</v>
      </c>
      <c r="R1738" s="2">
        <f t="shared" si="89"/>
        <v>0.15516151028316702</v>
      </c>
      <c r="S1738" s="2">
        <f t="shared" si="90"/>
        <v>7.758075514158351E-2</v>
      </c>
    </row>
    <row r="1739" spans="3:19" x14ac:dyDescent="0.25">
      <c r="C1739">
        <f t="shared" si="99"/>
        <v>2.0000000000000013</v>
      </c>
      <c r="D1739" s="5">
        <f>$C$2+2*Inddata!$C$35*'Beregninger scenarie 1'!C1739</f>
        <v>8.0000000000000036</v>
      </c>
      <c r="E1739" s="5">
        <f t="shared" si="94"/>
        <v>11.000000000000011</v>
      </c>
      <c r="F1739" s="5">
        <f>SQRT(C1739^2+(Inddata!$C$35*C1739)^2)</f>
        <v>3.2015621187164265</v>
      </c>
      <c r="G1739" s="5">
        <f t="shared" si="95"/>
        <v>9.4031242374328521</v>
      </c>
      <c r="H1739" s="5">
        <f t="shared" si="96"/>
        <v>1.1698239566175423</v>
      </c>
      <c r="I1739" s="5">
        <f t="shared" si="97"/>
        <v>7.1401195461849629E-2</v>
      </c>
      <c r="J1739" s="5">
        <f t="shared" si="98"/>
        <v>0.78541315008034662</v>
      </c>
      <c r="K1739">
        <f t="shared" si="100"/>
        <v>2.0000000000000013</v>
      </c>
      <c r="L1739">
        <f>Inddata!$C$34</f>
        <v>0</v>
      </c>
      <c r="M1739">
        <f>Inddata!$C$34+Inddata!$C$32</f>
        <v>4</v>
      </c>
      <c r="N1739" s="2">
        <f t="shared" si="91"/>
        <v>3.5700597730924814E-2</v>
      </c>
      <c r="O1739" s="2">
        <f t="shared" si="92"/>
        <v>0.39270657504017331</v>
      </c>
      <c r="P1739" s="5">
        <f t="shared" si="88"/>
        <v>1.3538962898644544</v>
      </c>
      <c r="Q1739" s="5">
        <f t="shared" si="93"/>
        <v>0.67694814493222721</v>
      </c>
      <c r="R1739" s="2">
        <f t="shared" si="89"/>
        <v>0.15670095947505261</v>
      </c>
      <c r="S1739" s="2">
        <f t="shared" si="90"/>
        <v>7.8350479737526305E-2</v>
      </c>
    </row>
    <row r="1740" spans="3:19" x14ac:dyDescent="0.25">
      <c r="C1740">
        <f t="shared" si="99"/>
        <v>2.0100000000000011</v>
      </c>
      <c r="D1740" s="5">
        <f>$C$2+2*Inddata!$C$35*'Beregninger scenarie 1'!C1740</f>
        <v>8.0250000000000021</v>
      </c>
      <c r="E1740" s="5">
        <f t="shared" si="94"/>
        <v>11.080125000000008</v>
      </c>
      <c r="F1740" s="5">
        <f>SQRT(C1740^2+(Inddata!$C$35*C1740)^2)</f>
        <v>3.2175699293100086</v>
      </c>
      <c r="G1740" s="5">
        <f t="shared" si="95"/>
        <v>9.4351398586200173</v>
      </c>
      <c r="H1740" s="5">
        <f t="shared" si="96"/>
        <v>1.1743466621617824</v>
      </c>
      <c r="I1740" s="5">
        <f t="shared" si="97"/>
        <v>7.1585108524145347E-2</v>
      </c>
      <c r="J1740" s="5">
        <f t="shared" si="98"/>
        <v>0.79317195058609646</v>
      </c>
      <c r="K1740">
        <f t="shared" si="100"/>
        <v>2.0100000000000011</v>
      </c>
      <c r="L1740">
        <f>Inddata!$C$34</f>
        <v>0</v>
      </c>
      <c r="M1740">
        <f>Inddata!$C$34+Inddata!$C$32</f>
        <v>4</v>
      </c>
      <c r="N1740" s="2">
        <f t="shared" si="91"/>
        <v>3.5792554262072673E-2</v>
      </c>
      <c r="O1740" s="2">
        <f t="shared" si="92"/>
        <v>0.39658597529304823</v>
      </c>
      <c r="P1740" s="5">
        <f t="shared" si="88"/>
        <v>1.367270921060098</v>
      </c>
      <c r="Q1740" s="5">
        <f t="shared" si="93"/>
        <v>0.68363546053004898</v>
      </c>
      <c r="R1740" s="2">
        <f t="shared" si="89"/>
        <v>0.1582489491967706</v>
      </c>
      <c r="S1740" s="2">
        <f t="shared" si="90"/>
        <v>7.91244745983853E-2</v>
      </c>
    </row>
    <row r="1741" spans="3:19" x14ac:dyDescent="0.25">
      <c r="C1741">
        <f t="shared" si="99"/>
        <v>2.0200000000000009</v>
      </c>
      <c r="D1741" s="5">
        <f>$C$2+2*Inddata!$C$35*'Beregninger scenarie 1'!C1741</f>
        <v>8.0500000000000025</v>
      </c>
      <c r="E1741" s="5">
        <f t="shared" si="94"/>
        <v>11.160500000000008</v>
      </c>
      <c r="F1741" s="5">
        <f>SQRT(C1741^2+(Inddata!$C$35*C1741)^2)</f>
        <v>3.2335777399035903</v>
      </c>
      <c r="G1741" s="5">
        <f t="shared" si="95"/>
        <v>9.4671554798071806</v>
      </c>
      <c r="H1741" s="5">
        <f t="shared" si="96"/>
        <v>1.1788651854091359</v>
      </c>
      <c r="I1741" s="5">
        <f t="shared" si="97"/>
        <v>7.1768615894952009E-2</v>
      </c>
      <c r="J1741" s="5">
        <f t="shared" si="98"/>
        <v>0.80097363769561247</v>
      </c>
      <c r="K1741">
        <f t="shared" si="100"/>
        <v>2.0200000000000009</v>
      </c>
      <c r="L1741">
        <f>Inddata!$C$34</f>
        <v>0</v>
      </c>
      <c r="M1741">
        <f>Inddata!$C$34+Inddata!$C$32</f>
        <v>4</v>
      </c>
      <c r="N1741" s="2">
        <f t="shared" si="91"/>
        <v>3.5884307947476005E-2</v>
      </c>
      <c r="O1741" s="2">
        <f t="shared" si="92"/>
        <v>0.40048681884780624</v>
      </c>
      <c r="P1741" s="5">
        <f t="shared" si="88"/>
        <v>1.3807194802434737</v>
      </c>
      <c r="Q1741" s="5">
        <f t="shared" si="93"/>
        <v>0.69035974012173684</v>
      </c>
      <c r="R1741" s="2">
        <f t="shared" si="89"/>
        <v>0.15980549539855018</v>
      </c>
      <c r="S1741" s="2">
        <f t="shared" si="90"/>
        <v>7.9902747699275092E-2</v>
      </c>
    </row>
    <row r="1742" spans="3:19" x14ac:dyDescent="0.25">
      <c r="C1742">
        <f t="shared" si="99"/>
        <v>2.0300000000000007</v>
      </c>
      <c r="D1742" s="5">
        <f>$C$2+2*Inddata!$C$35*'Beregninger scenarie 1'!C1742</f>
        <v>8.0750000000000028</v>
      </c>
      <c r="E1742" s="5">
        <f t="shared" si="94"/>
        <v>11.241125000000007</v>
      </c>
      <c r="F1742" s="5">
        <f>SQRT(C1742^2+(Inddata!$C$35*C1742)^2)</f>
        <v>3.249585550497172</v>
      </c>
      <c r="G1742" s="5">
        <f t="shared" si="95"/>
        <v>9.499171100994344</v>
      </c>
      <c r="H1742" s="5">
        <f t="shared" si="96"/>
        <v>1.183379568647134</v>
      </c>
      <c r="I1742" s="5">
        <f t="shared" si="97"/>
        <v>7.1951721143515793E-2</v>
      </c>
      <c r="J1742" s="5">
        <f t="shared" si="98"/>
        <v>0.80881829133940453</v>
      </c>
      <c r="K1742">
        <f t="shared" si="100"/>
        <v>2.0300000000000007</v>
      </c>
      <c r="L1742">
        <f>Inddata!$C$34</f>
        <v>0</v>
      </c>
      <c r="M1742">
        <f>Inddata!$C$34+Inddata!$C$32</f>
        <v>4</v>
      </c>
      <c r="N1742" s="2">
        <f t="shared" si="91"/>
        <v>3.5975860571757896E-2</v>
      </c>
      <c r="O1742" s="2">
        <f t="shared" si="92"/>
        <v>0.40440914566970226</v>
      </c>
      <c r="P1742" s="5">
        <f t="shared" si="88"/>
        <v>1.3942421051989067</v>
      </c>
      <c r="Q1742" s="5">
        <f t="shared" si="93"/>
        <v>0.69712105259945334</v>
      </c>
      <c r="R1742" s="2">
        <f t="shared" si="89"/>
        <v>0.16137061402765121</v>
      </c>
      <c r="S1742" s="2">
        <f t="shared" si="90"/>
        <v>8.0685307013825605E-2</v>
      </c>
    </row>
    <row r="1743" spans="3:19" x14ac:dyDescent="0.25">
      <c r="C1743">
        <f t="shared" si="99"/>
        <v>2.0400000000000005</v>
      </c>
      <c r="D1743" s="5">
        <f>$C$2+2*Inddata!$C$35*'Beregninger scenarie 1'!C1743</f>
        <v>8.1000000000000014</v>
      </c>
      <c r="E1743" s="5">
        <f t="shared" si="94"/>
        <v>11.322000000000005</v>
      </c>
      <c r="F1743" s="5">
        <f>SQRT(C1743^2+(Inddata!$C$35*C1743)^2)</f>
        <v>3.2655933610907537</v>
      </c>
      <c r="G1743" s="5">
        <f t="shared" si="95"/>
        <v>9.5311867221815074</v>
      </c>
      <c r="H1743" s="5">
        <f t="shared" si="96"/>
        <v>1.1878898535951266</v>
      </c>
      <c r="I1743" s="5">
        <f t="shared" si="97"/>
        <v>7.2134427789455932E-2</v>
      </c>
      <c r="J1743" s="5">
        <f t="shared" si="98"/>
        <v>0.81670599143222034</v>
      </c>
      <c r="K1743">
        <f t="shared" si="100"/>
        <v>2.0400000000000005</v>
      </c>
      <c r="L1743">
        <f>Inddata!$C$34</f>
        <v>0</v>
      </c>
      <c r="M1743">
        <f>Inddata!$C$34+Inddata!$C$32</f>
        <v>4</v>
      </c>
      <c r="N1743" s="2">
        <f t="shared" si="91"/>
        <v>3.6067213894727966E-2</v>
      </c>
      <c r="O1743" s="2">
        <f t="shared" si="92"/>
        <v>0.40835299571611017</v>
      </c>
      <c r="P1743" s="5">
        <f t="shared" si="88"/>
        <v>1.4078389336835513</v>
      </c>
      <c r="Q1743" s="5">
        <f t="shared" si="93"/>
        <v>0.70391946684177564</v>
      </c>
      <c r="R1743" s="2">
        <f t="shared" si="89"/>
        <v>0.16294432102818879</v>
      </c>
      <c r="S1743" s="2">
        <f t="shared" si="90"/>
        <v>8.1472160514094394E-2</v>
      </c>
    </row>
    <row r="1744" spans="3:19" x14ac:dyDescent="0.25">
      <c r="C1744">
        <f t="shared" si="99"/>
        <v>2.0500000000000003</v>
      </c>
      <c r="D1744" s="5">
        <f>$C$2+2*Inddata!$C$35*'Beregninger scenarie 1'!C1744</f>
        <v>8.125</v>
      </c>
      <c r="E1744" s="5">
        <f t="shared" si="94"/>
        <v>11.403125000000001</v>
      </c>
      <c r="F1744" s="5">
        <f>SQRT(C1744^2+(Inddata!$C$35*C1744)^2)</f>
        <v>3.2816011716843354</v>
      </c>
      <c r="G1744" s="5">
        <f t="shared" si="95"/>
        <v>9.5632023433686708</v>
      </c>
      <c r="H1744" s="5">
        <f t="shared" si="96"/>
        <v>1.1923960814137926</v>
      </c>
      <c r="I1744" s="5">
        <f t="shared" si="97"/>
        <v>7.2316739303672287E-2</v>
      </c>
      <c r="J1744" s="5">
        <f t="shared" si="98"/>
        <v>0.82463681787218812</v>
      </c>
      <c r="K1744">
        <f t="shared" si="100"/>
        <v>2.0500000000000003</v>
      </c>
      <c r="L1744">
        <f>Inddata!$C$34</f>
        <v>0</v>
      </c>
      <c r="M1744">
        <f>Inddata!$C$34+Inddata!$C$32</f>
        <v>4</v>
      </c>
      <c r="N1744" s="2">
        <f t="shared" si="91"/>
        <v>3.6158369651836143E-2</v>
      </c>
      <c r="O1744" s="2">
        <f t="shared" si="92"/>
        <v>0.41231840893609406</v>
      </c>
      <c r="P1744" s="5">
        <f t="shared" si="88"/>
        <v>1.4215101034259126</v>
      </c>
      <c r="Q1744" s="5">
        <f t="shared" si="93"/>
        <v>0.71075505171295628</v>
      </c>
      <c r="R1744" s="2">
        <f t="shared" si="89"/>
        <v>0.1645266323409621</v>
      </c>
      <c r="S1744" s="2">
        <f t="shared" si="90"/>
        <v>8.2263316170481049E-2</v>
      </c>
    </row>
    <row r="1745" spans="3:19" x14ac:dyDescent="0.25">
      <c r="C1745">
        <f t="shared" si="99"/>
        <v>2.06</v>
      </c>
      <c r="D1745" s="5">
        <f>$C$2+2*Inddata!$C$35*'Beregninger scenarie 1'!C1745</f>
        <v>8.15</v>
      </c>
      <c r="E1745" s="5">
        <f t="shared" si="94"/>
        <v>11.484500000000001</v>
      </c>
      <c r="F1745" s="5">
        <f>SQRT(C1745^2+(Inddata!$C$35*C1745)^2)</f>
        <v>3.2976089822779171</v>
      </c>
      <c r="G1745" s="5">
        <f t="shared" si="95"/>
        <v>9.5952179645558342</v>
      </c>
      <c r="H1745" s="5">
        <f t="shared" si="96"/>
        <v>1.1968982927144607</v>
      </c>
      <c r="I1745" s="5">
        <f t="shared" si="97"/>
        <v>7.2498659109232616E-2</v>
      </c>
      <c r="J1745" s="5">
        <f t="shared" si="98"/>
        <v>0.83261085053998207</v>
      </c>
      <c r="K1745">
        <f t="shared" si="100"/>
        <v>2.06</v>
      </c>
      <c r="L1745">
        <f>Inddata!$C$34</f>
        <v>0</v>
      </c>
      <c r="M1745">
        <f>Inddata!$C$34+Inddata!$C$32</f>
        <v>4</v>
      </c>
      <c r="N1745" s="2">
        <f t="shared" si="91"/>
        <v>3.6249329554616308E-2</v>
      </c>
      <c r="O1745" s="2">
        <f t="shared" si="92"/>
        <v>0.41630542526999104</v>
      </c>
      <c r="P1745" s="5">
        <f t="shared" si="88"/>
        <v>1.4352557521244096</v>
      </c>
      <c r="Q1745" s="5">
        <f t="shared" si="93"/>
        <v>0.71762787606220479</v>
      </c>
      <c r="R1745" s="2">
        <f t="shared" si="89"/>
        <v>0.16611756390328811</v>
      </c>
      <c r="S1745" s="2">
        <f t="shared" si="90"/>
        <v>8.3058781951644053E-2</v>
      </c>
    </row>
    <row r="1746" spans="3:19" x14ac:dyDescent="0.25">
      <c r="C1746">
        <f t="shared" si="99"/>
        <v>2.0699999999999998</v>
      </c>
      <c r="D1746" s="5">
        <f>$C$2+2*Inddata!$C$35*'Beregninger scenarie 1'!C1746</f>
        <v>8.1750000000000007</v>
      </c>
      <c r="E1746" s="5">
        <f t="shared" si="94"/>
        <v>11.566125</v>
      </c>
      <c r="F1746" s="5">
        <f>SQRT(C1746^2+(Inddata!$C$35*C1746)^2)</f>
        <v>3.3136167928714988</v>
      </c>
      <c r="G1746" s="5">
        <f t="shared" si="95"/>
        <v>9.6272335857429976</v>
      </c>
      <c r="H1746" s="5">
        <f t="shared" si="96"/>
        <v>1.2013965275682428</v>
      </c>
      <c r="I1746" s="5">
        <f t="shared" si="97"/>
        <v>7.2680190582239901E-2</v>
      </c>
      <c r="J1746" s="5">
        <f t="shared" si="98"/>
        <v>0.84062816929800943</v>
      </c>
      <c r="K1746">
        <f t="shared" si="100"/>
        <v>2.0699999999999998</v>
      </c>
      <c r="L1746">
        <f>Inddata!$C$34</f>
        <v>0</v>
      </c>
      <c r="M1746">
        <f>Inddata!$C$34+Inddata!$C$32</f>
        <v>4</v>
      </c>
      <c r="N1746" s="2">
        <f t="shared" si="91"/>
        <v>3.634009529111995E-2</v>
      </c>
      <c r="O1746" s="2">
        <f t="shared" si="92"/>
        <v>0.42031408464900472</v>
      </c>
      <c r="P1746" s="5">
        <f t="shared" si="88"/>
        <v>1.4490760174459709</v>
      </c>
      <c r="Q1746" s="5">
        <f t="shared" si="93"/>
        <v>0.72453800872298546</v>
      </c>
      <c r="R1746" s="2">
        <f t="shared" si="89"/>
        <v>0.16771713164883925</v>
      </c>
      <c r="S1746" s="2">
        <f t="shared" si="90"/>
        <v>8.3858565824419626E-2</v>
      </c>
    </row>
    <row r="1747" spans="3:19" x14ac:dyDescent="0.25">
      <c r="C1747">
        <f t="shared" si="99"/>
        <v>2.0799999999999996</v>
      </c>
      <c r="D1747" s="5">
        <f>$C$2+2*Inddata!$C$35*'Beregninger scenarie 1'!C1747</f>
        <v>8.1999999999999993</v>
      </c>
      <c r="E1747" s="5">
        <f t="shared" si="94"/>
        <v>11.647999999999998</v>
      </c>
      <c r="F1747" s="5">
        <f>SQRT(C1747^2+(Inddata!$C$35*C1747)^2)</f>
        <v>3.3296246034650809</v>
      </c>
      <c r="G1747" s="5">
        <f t="shared" si="95"/>
        <v>9.6592492069301628</v>
      </c>
      <c r="H1747" s="5">
        <f t="shared" si="96"/>
        <v>1.2058908255149869</v>
      </c>
      <c r="I1747" s="5">
        <f t="shared" si="97"/>
        <v>7.2861337052680442E-2</v>
      </c>
      <c r="J1747" s="5">
        <f t="shared" si="98"/>
        <v>0.84868885398962168</v>
      </c>
      <c r="K1747">
        <f t="shared" si="100"/>
        <v>2.0799999999999996</v>
      </c>
      <c r="L1747">
        <f>Inddata!$C$34</f>
        <v>0</v>
      </c>
      <c r="M1747">
        <f>Inddata!$C$34+Inddata!$C$32</f>
        <v>4</v>
      </c>
      <c r="N1747" s="2">
        <f t="shared" si="91"/>
        <v>3.6430668526340221E-2</v>
      </c>
      <c r="O1747" s="2">
        <f t="shared" si="92"/>
        <v>0.42434442699481084</v>
      </c>
      <c r="P1747" s="5">
        <f t="shared" si="88"/>
        <v>1.4629710370246791</v>
      </c>
      <c r="Q1747" s="5">
        <f t="shared" si="93"/>
        <v>0.73148551851233956</v>
      </c>
      <c r="R1747" s="2">
        <f t="shared" si="89"/>
        <v>0.16932535150748598</v>
      </c>
      <c r="S1747" s="2">
        <f t="shared" si="90"/>
        <v>8.4662675753742991E-2</v>
      </c>
    </row>
    <row r="1748" spans="3:19" x14ac:dyDescent="0.25">
      <c r="C1748">
        <f t="shared" si="99"/>
        <v>2.0899999999999994</v>
      </c>
      <c r="D1748" s="5">
        <f>$C$2+2*Inddata!$C$35*'Beregninger scenarie 1'!C1748</f>
        <v>8.2249999999999979</v>
      </c>
      <c r="E1748" s="5">
        <f t="shared" si="94"/>
        <v>11.730124999999994</v>
      </c>
      <c r="F1748" s="5">
        <f>SQRT(C1748^2+(Inddata!$C$35*C1748)^2)</f>
        <v>3.3456324140586626</v>
      </c>
      <c r="G1748" s="5">
        <f t="shared" si="95"/>
        <v>9.6912648281173261</v>
      </c>
      <c r="H1748" s="5">
        <f t="shared" si="96"/>
        <v>1.2103812255720543</v>
      </c>
      <c r="I1748" s="5">
        <f t="shared" si="97"/>
        <v>7.3042101805253251E-2</v>
      </c>
      <c r="J1748" s="5">
        <f t="shared" si="98"/>
        <v>0.85679298443834584</v>
      </c>
      <c r="K1748">
        <f t="shared" si="100"/>
        <v>2.0899999999999994</v>
      </c>
      <c r="L1748">
        <f>Inddata!$C$34</f>
        <v>0</v>
      </c>
      <c r="M1748">
        <f>Inddata!$C$34+Inddata!$C$32</f>
        <v>4</v>
      </c>
      <c r="N1748" s="2">
        <f t="shared" si="91"/>
        <v>3.6521050902626626E-2</v>
      </c>
      <c r="O1748" s="2">
        <f t="shared" si="92"/>
        <v>0.42839649221917292</v>
      </c>
      <c r="P1748" s="5">
        <f t="shared" si="88"/>
        <v>1.4769409484604408</v>
      </c>
      <c r="Q1748" s="5">
        <f t="shared" si="93"/>
        <v>0.73847047423022039</v>
      </c>
      <c r="R1748" s="2">
        <f t="shared" si="89"/>
        <v>0.17094223940514361</v>
      </c>
      <c r="S1748" s="2">
        <f t="shared" si="90"/>
        <v>8.5471119702571804E-2</v>
      </c>
    </row>
    <row r="1749" spans="3:19" x14ac:dyDescent="0.25">
      <c r="C1749">
        <f t="shared" si="99"/>
        <v>2.0999999999999992</v>
      </c>
      <c r="D1749" s="5">
        <f>$C$2+2*Inddata!$C$35*'Beregninger scenarie 1'!C1749</f>
        <v>8.2499999999999982</v>
      </c>
      <c r="E1749" s="5">
        <f t="shared" si="94"/>
        <v>11.812499999999993</v>
      </c>
      <c r="F1749" s="5">
        <f>SQRT(C1749^2+(Inddata!$C$35*C1749)^2)</f>
        <v>3.3616402246522443</v>
      </c>
      <c r="G1749" s="5">
        <f t="shared" si="95"/>
        <v>9.7232804493044895</v>
      </c>
      <c r="H1749" s="5">
        <f t="shared" si="96"/>
        <v>1.2148677662429193</v>
      </c>
      <c r="I1749" s="5">
        <f t="shared" si="97"/>
        <v>7.3222488080180975E-2</v>
      </c>
      <c r="J1749" s="5">
        <f t="shared" si="98"/>
        <v>0.86494064044713725</v>
      </c>
      <c r="K1749">
        <f t="shared" si="100"/>
        <v>2.0999999999999992</v>
      </c>
      <c r="L1749">
        <f>Inddata!$C$34</f>
        <v>0</v>
      </c>
      <c r="M1749">
        <f>Inddata!$C$34+Inddata!$C$32</f>
        <v>4</v>
      </c>
      <c r="N1749" s="2">
        <f t="shared" si="91"/>
        <v>3.6611244040090488E-2</v>
      </c>
      <c r="O1749" s="2">
        <f t="shared" si="92"/>
        <v>0.43247032022356863</v>
      </c>
      <c r="P1749" s="5">
        <f t="shared" si="88"/>
        <v>1.490985889317703</v>
      </c>
      <c r="Q1749" s="5">
        <f t="shared" si="93"/>
        <v>0.74549294465885152</v>
      </c>
      <c r="R1749" s="2">
        <f t="shared" si="89"/>
        <v>0.17256781126362306</v>
      </c>
      <c r="S1749" s="2">
        <f t="shared" si="90"/>
        <v>8.6283905631811528E-2</v>
      </c>
    </row>
    <row r="1750" spans="3:19" x14ac:dyDescent="0.25">
      <c r="C1750">
        <f t="shared" si="99"/>
        <v>2.109999999999999</v>
      </c>
      <c r="D1750" s="5">
        <f>$C$2+2*Inddata!$C$35*'Beregninger scenarie 1'!C1750</f>
        <v>8.2749999999999986</v>
      </c>
      <c r="E1750" s="5">
        <f t="shared" si="94"/>
        <v>11.895124999999993</v>
      </c>
      <c r="F1750" s="5">
        <f>SQRT(C1750^2+(Inddata!$C$35*C1750)^2)</f>
        <v>3.377648035245826</v>
      </c>
      <c r="G1750" s="5">
        <f t="shared" si="95"/>
        <v>9.7552960704916529</v>
      </c>
      <c r="H1750" s="5">
        <f t="shared" si="96"/>
        <v>1.2193504855256019</v>
      </c>
      <c r="I1750" s="5">
        <f t="shared" si="97"/>
        <v>7.3402499074003008E-2</v>
      </c>
      <c r="J1750" s="5">
        <f t="shared" si="98"/>
        <v>0.87313190179764955</v>
      </c>
      <c r="K1750">
        <f t="shared" si="100"/>
        <v>2.109999999999999</v>
      </c>
      <c r="L1750">
        <f>Inddata!$C$34</f>
        <v>0</v>
      </c>
      <c r="M1750">
        <f>Inddata!$C$34+Inddata!$C$32</f>
        <v>4</v>
      </c>
      <c r="N1750" s="2">
        <f t="shared" si="91"/>
        <v>3.6701249537001504E-2</v>
      </c>
      <c r="O1750" s="2">
        <f t="shared" si="92"/>
        <v>0.43656595089882477</v>
      </c>
      <c r="P1750" s="5">
        <f t="shared" si="88"/>
        <v>1.505105997124192</v>
      </c>
      <c r="Q1750" s="5">
        <f t="shared" si="93"/>
        <v>0.75255299856209601</v>
      </c>
      <c r="R1750" s="2">
        <f t="shared" si="89"/>
        <v>0.1742020830004852</v>
      </c>
      <c r="S1750" s="2">
        <f t="shared" si="90"/>
        <v>8.7101041500242601E-2</v>
      </c>
    </row>
    <row r="1751" spans="3:19" x14ac:dyDescent="0.25">
      <c r="C1751">
        <f t="shared" si="99"/>
        <v>2.1199999999999988</v>
      </c>
      <c r="D1751" s="5">
        <f>$C$2+2*Inddata!$C$35*'Beregninger scenarie 1'!C1751</f>
        <v>8.2999999999999972</v>
      </c>
      <c r="E1751" s="5">
        <f t="shared" si="94"/>
        <v>11.977999999999991</v>
      </c>
      <c r="F1751" s="5">
        <f>SQRT(C1751^2+(Inddata!$C$35*C1751)^2)</f>
        <v>3.3936558458394077</v>
      </c>
      <c r="G1751" s="5">
        <f t="shared" si="95"/>
        <v>9.7873116916788163</v>
      </c>
      <c r="H1751" s="5">
        <f t="shared" si="96"/>
        <v>1.2238294209209359</v>
      </c>
      <c r="I1751" s="5">
        <f t="shared" si="97"/>
        <v>7.3582137940351372E-2</v>
      </c>
      <c r="J1751" s="5">
        <f t="shared" si="98"/>
        <v>0.88136684824952805</v>
      </c>
      <c r="K1751">
        <f t="shared" si="100"/>
        <v>2.1199999999999988</v>
      </c>
      <c r="L1751">
        <f>Inddata!$C$34</f>
        <v>0</v>
      </c>
      <c r="M1751">
        <f>Inddata!$C$34+Inddata!$C$32</f>
        <v>4</v>
      </c>
      <c r="N1751" s="2">
        <f t="shared" si="91"/>
        <v>3.6791068970175686E-2</v>
      </c>
      <c r="O1751" s="2">
        <f t="shared" si="92"/>
        <v>0.44068342412476402</v>
      </c>
      <c r="P1751" s="5">
        <f t="shared" si="88"/>
        <v>1.5193014093696968</v>
      </c>
      <c r="Q1751" s="5">
        <f t="shared" si="93"/>
        <v>0.75965070468484841</v>
      </c>
      <c r="R1751" s="2">
        <f t="shared" si="89"/>
        <v>0.17584507052890005</v>
      </c>
      <c r="S1751" s="2">
        <f t="shared" si="90"/>
        <v>8.7922535264450027E-2</v>
      </c>
    </row>
    <row r="1752" spans="3:19" x14ac:dyDescent="0.25">
      <c r="C1752">
        <f t="shared" si="99"/>
        <v>2.1299999999999986</v>
      </c>
      <c r="D1752" s="5">
        <f>$C$2+2*Inddata!$C$35*'Beregninger scenarie 1'!C1752</f>
        <v>8.3249999999999957</v>
      </c>
      <c r="E1752" s="5">
        <f t="shared" si="94"/>
        <v>12.061124999999988</v>
      </c>
      <c r="F1752" s="5">
        <f>SQRT(C1752^2+(Inddata!$C$35*C1752)^2)</f>
        <v>3.4096636564329899</v>
      </c>
      <c r="G1752" s="5">
        <f t="shared" si="95"/>
        <v>9.8193273128659797</v>
      </c>
      <c r="H1752" s="5">
        <f t="shared" si="96"/>
        <v>1.2283046094406738</v>
      </c>
      <c r="I1752" s="5">
        <f t="shared" si="97"/>
        <v>7.376140779070961E-2</v>
      </c>
      <c r="J1752" s="5">
        <f t="shared" si="98"/>
        <v>0.88964555953972158</v>
      </c>
      <c r="K1752">
        <f t="shared" si="100"/>
        <v>2.1299999999999986</v>
      </c>
      <c r="L1752">
        <f>Inddata!$C$34</f>
        <v>0</v>
      </c>
      <c r="M1752">
        <f>Inddata!$C$34+Inddata!$C$32</f>
        <v>4</v>
      </c>
      <c r="N1752" s="2">
        <f t="shared" si="91"/>
        <v>3.6880703895354805E-2</v>
      </c>
      <c r="O1752" s="2">
        <f t="shared" si="92"/>
        <v>0.44482277976986079</v>
      </c>
      <c r="P1752" s="5">
        <f t="shared" si="88"/>
        <v>1.5335722635048807</v>
      </c>
      <c r="Q1752" s="5">
        <f t="shared" si="93"/>
        <v>0.76678613175244037</v>
      </c>
      <c r="R1752" s="2">
        <f t="shared" si="89"/>
        <v>0.17749678975750932</v>
      </c>
      <c r="S1752" s="2">
        <f t="shared" si="90"/>
        <v>8.8748394878754661E-2</v>
      </c>
    </row>
    <row r="1753" spans="3:19" x14ac:dyDescent="0.25">
      <c r="C1753">
        <f t="shared" si="99"/>
        <v>2.1399999999999983</v>
      </c>
      <c r="D1753" s="5">
        <f>$C$2+2*Inddata!$C$35*'Beregninger scenarie 1'!C1753</f>
        <v>8.3499999999999961</v>
      </c>
      <c r="E1753" s="5">
        <f t="shared" si="94"/>
        <v>12.144499999999987</v>
      </c>
      <c r="F1753" s="5">
        <f>SQRT(C1753^2+(Inddata!$C$35*C1753)^2)</f>
        <v>3.4256714670265715</v>
      </c>
      <c r="G1753" s="5">
        <f t="shared" si="95"/>
        <v>9.8513429340531431</v>
      </c>
      <c r="H1753" s="5">
        <f t="shared" si="96"/>
        <v>1.2327760876154343</v>
      </c>
      <c r="I1753" s="5">
        <f t="shared" si="97"/>
        <v>7.3940311695155192E-2</v>
      </c>
      <c r="J1753" s="5">
        <f t="shared" si="98"/>
        <v>0.8979681153818112</v>
      </c>
      <c r="K1753">
        <f t="shared" si="100"/>
        <v>2.1399999999999983</v>
      </c>
      <c r="L1753">
        <f>Inddata!$C$34</f>
        <v>0</v>
      </c>
      <c r="M1753">
        <f>Inddata!$C$34+Inddata!$C$32</f>
        <v>4</v>
      </c>
      <c r="N1753" s="2">
        <f t="shared" si="91"/>
        <v>3.6970155847577596E-2</v>
      </c>
      <c r="O1753" s="2">
        <f t="shared" si="92"/>
        <v>0.4489840576909056</v>
      </c>
      <c r="P1753" s="5">
        <f t="shared" si="88"/>
        <v>1.5479186969401271</v>
      </c>
      <c r="Q1753" s="5">
        <f t="shared" si="93"/>
        <v>0.77395934847006354</v>
      </c>
      <c r="R1753" s="2">
        <f t="shared" si="89"/>
        <v>0.17915725659029247</v>
      </c>
      <c r="S1753" s="2">
        <f t="shared" si="90"/>
        <v>8.9578628295146234E-2</v>
      </c>
    </row>
    <row r="1754" spans="3:19" x14ac:dyDescent="0.25">
      <c r="C1754">
        <f t="shared" si="99"/>
        <v>2.1499999999999981</v>
      </c>
      <c r="D1754" s="5">
        <f>$C$2+2*Inddata!$C$35*'Beregninger scenarie 1'!C1754</f>
        <v>8.3749999999999964</v>
      </c>
      <c r="E1754" s="5">
        <f t="shared" si="94"/>
        <v>12.228124999999986</v>
      </c>
      <c r="F1754" s="5">
        <f>SQRT(C1754^2+(Inddata!$C$35*C1754)^2)</f>
        <v>3.4416792776201532</v>
      </c>
      <c r="G1754" s="5">
        <f t="shared" si="95"/>
        <v>9.8833585552403065</v>
      </c>
      <c r="H1754" s="5">
        <f t="shared" si="96"/>
        <v>1.2372438915024944</v>
      </c>
      <c r="I1754" s="5">
        <f t="shared" si="97"/>
        <v>7.4118852683085795E-2</v>
      </c>
      <c r="J1754" s="5">
        <f t="shared" si="98"/>
        <v>0.90633459546535744</v>
      </c>
      <c r="K1754">
        <f t="shared" si="100"/>
        <v>2.1499999999999981</v>
      </c>
      <c r="L1754">
        <f>Inddata!$C$34</f>
        <v>0</v>
      </c>
      <c r="M1754">
        <f>Inddata!$C$34+Inddata!$C$32</f>
        <v>4</v>
      </c>
      <c r="N1754" s="2">
        <f t="shared" si="91"/>
        <v>3.7059426341542898E-2</v>
      </c>
      <c r="O1754" s="2">
        <f t="shared" si="92"/>
        <v>0.45316729773267872</v>
      </c>
      <c r="P1754" s="5">
        <f t="shared" si="88"/>
        <v>1.562340847044412</v>
      </c>
      <c r="Q1754" s="5">
        <f t="shared" si="93"/>
        <v>0.781170423522206</v>
      </c>
      <c r="R1754" s="2">
        <f t="shared" si="89"/>
        <v>0.18082648692643657</v>
      </c>
      <c r="S1754" s="2">
        <f t="shared" si="90"/>
        <v>9.0413243463218287E-2</v>
      </c>
    </row>
    <row r="1755" spans="3:19" x14ac:dyDescent="0.25">
      <c r="C1755">
        <f t="shared" si="99"/>
        <v>2.1599999999999979</v>
      </c>
      <c r="D1755" s="5">
        <f>$C$2+2*Inddata!$C$35*'Beregninger scenarie 1'!C1755</f>
        <v>8.399999999999995</v>
      </c>
      <c r="E1755" s="5">
        <f t="shared" si="94"/>
        <v>12.311999999999983</v>
      </c>
      <c r="F1755" s="5">
        <f>SQRT(C1755^2+(Inddata!$C$35*C1755)^2)</f>
        <v>3.4576870882137349</v>
      </c>
      <c r="G1755" s="5">
        <f t="shared" si="95"/>
        <v>9.9153741764274699</v>
      </c>
      <c r="H1755" s="5">
        <f t="shared" si="96"/>
        <v>1.2417080566934311</v>
      </c>
      <c r="I1755" s="5">
        <f t="shared" si="97"/>
        <v>7.4297033743930124E-2</v>
      </c>
      <c r="J1755" s="5">
        <f t="shared" si="98"/>
        <v>0.91474507945526651</v>
      </c>
      <c r="K1755">
        <f t="shared" si="100"/>
        <v>2.1599999999999979</v>
      </c>
      <c r="L1755">
        <f>Inddata!$C$34</f>
        <v>0</v>
      </c>
      <c r="M1755">
        <f>Inddata!$C$34+Inddata!$C$32</f>
        <v>4</v>
      </c>
      <c r="N1755" s="2">
        <f t="shared" si="91"/>
        <v>3.7148516871965062E-2</v>
      </c>
      <c r="O1755" s="2">
        <f t="shared" si="92"/>
        <v>0.45737253972763325</v>
      </c>
      <c r="P1755" s="5">
        <f t="shared" si="88"/>
        <v>1.5768388511442126</v>
      </c>
      <c r="Q1755" s="5">
        <f t="shared" si="93"/>
        <v>0.78841942557210631</v>
      </c>
      <c r="R1755" s="2">
        <f t="shared" si="89"/>
        <v>0.18250449666020979</v>
      </c>
      <c r="S1755" s="2">
        <f t="shared" si="90"/>
        <v>9.1252248330104896E-2</v>
      </c>
    </row>
    <row r="1756" spans="3:19" x14ac:dyDescent="0.25">
      <c r="C1756">
        <f t="shared" si="99"/>
        <v>2.1699999999999977</v>
      </c>
      <c r="D1756" s="5">
        <f>$C$2+2*Inddata!$C$35*'Beregninger scenarie 1'!C1756</f>
        <v>8.4249999999999936</v>
      </c>
      <c r="E1756" s="5">
        <f t="shared" si="94"/>
        <v>12.39612499999998</v>
      </c>
      <c r="F1756" s="5">
        <f>SQRT(C1756^2+(Inddata!$C$35*C1756)^2)</f>
        <v>3.4736948988073166</v>
      </c>
      <c r="G1756" s="5">
        <f t="shared" si="95"/>
        <v>9.9473897976146333</v>
      </c>
      <c r="H1756" s="5">
        <f t="shared" si="96"/>
        <v>1.2461686183216174</v>
      </c>
      <c r="I1756" s="5">
        <f t="shared" si="97"/>
        <v>7.4474857827843383E-2</v>
      </c>
      <c r="J1756" s="5">
        <f t="shared" si="98"/>
        <v>0.92319964699117352</v>
      </c>
      <c r="K1756">
        <f t="shared" si="100"/>
        <v>2.1699999999999977</v>
      </c>
      <c r="L1756">
        <f>Inddata!$C$34</f>
        <v>0</v>
      </c>
      <c r="M1756">
        <f>Inddata!$C$34+Inddata!$C$32</f>
        <v>4</v>
      </c>
      <c r="N1756" s="2">
        <f t="shared" si="91"/>
        <v>3.7237428913921691E-2</v>
      </c>
      <c r="O1756" s="2">
        <f t="shared" si="92"/>
        <v>0.46159982349558676</v>
      </c>
      <c r="P1756" s="5">
        <f t="shared" si="88"/>
        <v>1.591412846522444</v>
      </c>
      <c r="Q1756" s="5">
        <f t="shared" si="93"/>
        <v>0.79570642326122198</v>
      </c>
      <c r="R1756" s="2">
        <f t="shared" si="89"/>
        <v>0.18419130168083842</v>
      </c>
      <c r="S1756" s="2">
        <f t="shared" si="90"/>
        <v>9.2095650840419208E-2</v>
      </c>
    </row>
    <row r="1757" spans="3:19" x14ac:dyDescent="0.25">
      <c r="C1757">
        <f t="shared" si="99"/>
        <v>2.1799999999999975</v>
      </c>
      <c r="D1757" s="5">
        <f>$C$2+2*Inddata!$C$35*'Beregninger scenarie 1'!C1757</f>
        <v>8.449999999999994</v>
      </c>
      <c r="E1757" s="5">
        <f t="shared" si="94"/>
        <v>12.48049999999998</v>
      </c>
      <c r="F1757" s="5">
        <f>SQRT(C1757^2+(Inddata!$C$35*C1757)^2)</f>
        <v>3.4897027094008988</v>
      </c>
      <c r="G1757" s="5">
        <f t="shared" si="95"/>
        <v>9.9794054188017967</v>
      </c>
      <c r="H1757" s="5">
        <f t="shared" si="96"/>
        <v>1.2506256110695704</v>
      </c>
      <c r="I1757" s="5">
        <f t="shared" si="97"/>
        <v>7.4652327846387784E-2</v>
      </c>
      <c r="J1757" s="5">
        <f t="shared" si="98"/>
        <v>0.93169837768684127</v>
      </c>
      <c r="K1757">
        <f t="shared" si="100"/>
        <v>2.1799999999999975</v>
      </c>
      <c r="L1757">
        <f>Inddata!$C$34</f>
        <v>0</v>
      </c>
      <c r="M1757">
        <f>Inddata!$C$34+Inddata!$C$32</f>
        <v>4</v>
      </c>
      <c r="N1757" s="2">
        <f t="shared" si="91"/>
        <v>3.7326163923193892E-2</v>
      </c>
      <c r="O1757" s="2">
        <f t="shared" si="92"/>
        <v>0.46584918884342064</v>
      </c>
      <c r="P1757" s="5">
        <f t="shared" si="88"/>
        <v>1.6060629704174214</v>
      </c>
      <c r="Q1757" s="5">
        <f t="shared" si="93"/>
        <v>0.8030314852087107</v>
      </c>
      <c r="R1757" s="2">
        <f t="shared" si="89"/>
        <v>0.18588691787238673</v>
      </c>
      <c r="S1757" s="2">
        <f t="shared" si="90"/>
        <v>9.2943458936193366E-2</v>
      </c>
    </row>
    <row r="1758" spans="3:19" x14ac:dyDescent="0.25">
      <c r="C1758">
        <f t="shared" si="99"/>
        <v>2.1899999999999973</v>
      </c>
      <c r="D1758" s="5">
        <f>$C$2+2*Inddata!$C$35*'Beregninger scenarie 1'!C1758</f>
        <v>8.4749999999999943</v>
      </c>
      <c r="E1758" s="5">
        <f t="shared" si="94"/>
        <v>12.565124999999979</v>
      </c>
      <c r="F1758" s="5">
        <f>SQRT(C1758^2+(Inddata!$C$35*C1758)^2)</f>
        <v>3.5057105199944805</v>
      </c>
      <c r="G1758" s="5">
        <f t="shared" si="95"/>
        <v>10.01142103998896</v>
      </c>
      <c r="H1758" s="5">
        <f t="shared" si="96"/>
        <v>1.2550790691761611</v>
      </c>
      <c r="I1758" s="5">
        <f t="shared" si="97"/>
        <v>7.482944667319881E-2</v>
      </c>
      <c r="J1758" s="5">
        <f t="shared" si="98"/>
        <v>0.94024135112957563</v>
      </c>
      <c r="K1758">
        <f t="shared" si="100"/>
        <v>2.1899999999999973</v>
      </c>
      <c r="L1758">
        <f>Inddata!$C$34</f>
        <v>0</v>
      </c>
      <c r="M1758">
        <f>Inddata!$C$34+Inddata!$C$32</f>
        <v>4</v>
      </c>
      <c r="N1758" s="2">
        <f t="shared" si="91"/>
        <v>3.7414723336599405E-2</v>
      </c>
      <c r="O1758" s="2">
        <f t="shared" si="92"/>
        <v>0.47012067556478782</v>
      </c>
      <c r="P1758" s="5">
        <f t="shared" si="88"/>
        <v>1.620789360021855</v>
      </c>
      <c r="Q1758" s="5">
        <f t="shared" si="93"/>
        <v>0.81039468001092752</v>
      </c>
      <c r="R1758" s="2">
        <f t="shared" si="89"/>
        <v>0.18759136111364064</v>
      </c>
      <c r="S1758" s="2">
        <f t="shared" si="90"/>
        <v>9.3795680556820318E-2</v>
      </c>
    </row>
    <row r="1759" spans="3:19" x14ac:dyDescent="0.25">
      <c r="C1759">
        <f t="shared" si="99"/>
        <v>2.1999999999999971</v>
      </c>
      <c r="D1759" s="5">
        <f>$C$2+2*Inddata!$C$35*'Beregninger scenarie 1'!C1759</f>
        <v>8.4999999999999929</v>
      </c>
      <c r="E1759" s="5">
        <f t="shared" si="94"/>
        <v>12.649999999999975</v>
      </c>
      <c r="F1759" s="5">
        <f>SQRT(C1759^2+(Inddata!$C$35*C1759)^2)</f>
        <v>3.5217183305880622</v>
      </c>
      <c r="G1759" s="5">
        <f t="shared" si="95"/>
        <v>10.043436661176123</v>
      </c>
      <c r="H1759" s="5">
        <f t="shared" si="96"/>
        <v>1.2595290264436849</v>
      </c>
      <c r="I1759" s="5">
        <f t="shared" si="97"/>
        <v>7.5006217144637122E-2</v>
      </c>
      <c r="J1759" s="5">
        <f t="shared" si="98"/>
        <v>0.94882864687965773</v>
      </c>
      <c r="K1759">
        <f t="shared" si="100"/>
        <v>2.1999999999999971</v>
      </c>
      <c r="L1759">
        <f>Inddata!$C$34</f>
        <v>0</v>
      </c>
      <c r="M1759">
        <f>Inddata!$C$34+Inddata!$C$32</f>
        <v>4</v>
      </c>
      <c r="N1759" s="2">
        <f t="shared" si="91"/>
        <v>3.7503108572318561E-2</v>
      </c>
      <c r="O1759" s="2">
        <f t="shared" si="92"/>
        <v>0.47441432343982887</v>
      </c>
      <c r="P1759" s="5">
        <f t="shared" si="88"/>
        <v>1.6355921524818686</v>
      </c>
      <c r="Q1759" s="5">
        <f t="shared" si="93"/>
        <v>0.81779607624093431</v>
      </c>
      <c r="R1759" s="2">
        <f t="shared" si="89"/>
        <v>0.18930464727799406</v>
      </c>
      <c r="S1759" s="2">
        <f t="shared" si="90"/>
        <v>9.4652323638997032E-2</v>
      </c>
    </row>
    <row r="1760" spans="3:19" x14ac:dyDescent="0.25">
      <c r="C1760">
        <f t="shared" si="99"/>
        <v>2.2099999999999969</v>
      </c>
      <c r="D1760" s="5">
        <f>$C$2+2*Inddata!$C$35*'Beregninger scenarie 1'!C1760</f>
        <v>8.5249999999999915</v>
      </c>
      <c r="E1760" s="5">
        <f t="shared" si="94"/>
        <v>12.735124999999972</v>
      </c>
      <c r="F1760" s="5">
        <f>SQRT(C1760^2+(Inddata!$C$35*C1760)^2)</f>
        <v>3.5377261411816439</v>
      </c>
      <c r="G1760" s="5">
        <f t="shared" si="95"/>
        <v>10.075452282363287</v>
      </c>
      <c r="H1760" s="5">
        <f t="shared" si="96"/>
        <v>1.2639755162447988</v>
      </c>
      <c r="I1760" s="5">
        <f t="shared" si="97"/>
        <v>7.5182642060426852E-2</v>
      </c>
      <c r="J1760" s="5">
        <f t="shared" si="98"/>
        <v>0.95746034446979134</v>
      </c>
      <c r="K1760">
        <f t="shared" si="100"/>
        <v>2.2099999999999969</v>
      </c>
      <c r="L1760">
        <f>Inddata!$C$34</f>
        <v>0</v>
      </c>
      <c r="M1760">
        <f>Inddata!$C$34+Inddata!$C$32</f>
        <v>4</v>
      </c>
      <c r="N1760" s="2">
        <f t="shared" si="91"/>
        <v>3.7591321030213426E-2</v>
      </c>
      <c r="O1760" s="2">
        <f t="shared" si="92"/>
        <v>0.47873017223489567</v>
      </c>
      <c r="P1760" s="5">
        <f t="shared" si="88"/>
        <v>1.6504714848960491</v>
      </c>
      <c r="Q1760" s="5">
        <f t="shared" si="93"/>
        <v>0.82523574244802456</v>
      </c>
      <c r="R1760" s="2">
        <f t="shared" si="89"/>
        <v>0.19102679223333899</v>
      </c>
      <c r="S1760" s="2">
        <f t="shared" si="90"/>
        <v>9.5513396116669494E-2</v>
      </c>
    </row>
    <row r="1761" spans="3:19" x14ac:dyDescent="0.25">
      <c r="C1761">
        <f t="shared" si="99"/>
        <v>2.2199999999999966</v>
      </c>
      <c r="D1761" s="5">
        <f>$C$2+2*Inddata!$C$35*'Beregninger scenarie 1'!C1761</f>
        <v>8.5499999999999918</v>
      </c>
      <c r="E1761" s="5">
        <f t="shared" si="94"/>
        <v>12.820499999999971</v>
      </c>
      <c r="F1761" s="5">
        <f>SQRT(C1761^2+(Inddata!$C$35*C1761)^2)</f>
        <v>3.553733951775226</v>
      </c>
      <c r="G1761" s="5">
        <f t="shared" si="95"/>
        <v>10.107467903550452</v>
      </c>
      <c r="H1761" s="5">
        <f t="shared" si="96"/>
        <v>1.2684185715293255</v>
      </c>
      <c r="I1761" s="5">
        <f t="shared" si="97"/>
        <v>7.5358724184280482E-2</v>
      </c>
      <c r="J1761" s="5">
        <f t="shared" si="98"/>
        <v>0.96613652340456568</v>
      </c>
      <c r="K1761">
        <f t="shared" si="100"/>
        <v>2.2199999999999966</v>
      </c>
      <c r="L1761">
        <f>Inddata!$C$34</f>
        <v>0</v>
      </c>
      <c r="M1761">
        <f>Inddata!$C$34+Inddata!$C$32</f>
        <v>4</v>
      </c>
      <c r="N1761" s="2">
        <f t="shared" si="91"/>
        <v>3.7679362092140241E-2</v>
      </c>
      <c r="O1761" s="2">
        <f t="shared" si="92"/>
        <v>0.48306826170228284</v>
      </c>
      <c r="P1761" s="5">
        <f t="shared" si="88"/>
        <v>1.6654274943145182</v>
      </c>
      <c r="Q1761" s="5">
        <f t="shared" si="93"/>
        <v>0.8327137471572591</v>
      </c>
      <c r="R1761" s="2">
        <f t="shared" si="89"/>
        <v>0.19275781184195809</v>
      </c>
      <c r="S1761" s="2">
        <f t="shared" si="90"/>
        <v>9.6378905920979044E-2</v>
      </c>
    </row>
    <row r="1762" spans="3:19" x14ac:dyDescent="0.25">
      <c r="C1762">
        <f t="shared" si="99"/>
        <v>2.2299999999999964</v>
      </c>
      <c r="D1762" s="5">
        <f>$C$2+2*Inddata!$C$35*'Beregninger scenarie 1'!C1762</f>
        <v>8.5749999999999922</v>
      </c>
      <c r="E1762" s="5">
        <f t="shared" si="94"/>
        <v>12.906124999999971</v>
      </c>
      <c r="F1762" s="5">
        <f>SQRT(C1762^2+(Inddata!$C$35*C1762)^2)</f>
        <v>3.5697417623688077</v>
      </c>
      <c r="G1762" s="5">
        <f t="shared" si="95"/>
        <v>10.139483524737615</v>
      </c>
      <c r="H1762" s="5">
        <f t="shared" si="96"/>
        <v>1.2728582248309288</v>
      </c>
      <c r="I1762" s="5">
        <f t="shared" si="97"/>
        <v>7.5534466244510517E-2</v>
      </c>
      <c r="J1762" s="5">
        <f t="shared" si="98"/>
        <v>0.97485726315993115</v>
      </c>
      <c r="K1762">
        <f t="shared" si="100"/>
        <v>2.2299999999999964</v>
      </c>
      <c r="L1762">
        <f>Inddata!$C$34</f>
        <v>0</v>
      </c>
      <c r="M1762">
        <f>Inddata!$C$34+Inddata!$C$32</f>
        <v>4</v>
      </c>
      <c r="N1762" s="2">
        <f t="shared" si="91"/>
        <v>3.7767233122255259E-2</v>
      </c>
      <c r="O1762" s="2">
        <f t="shared" si="92"/>
        <v>0.48742863157996558</v>
      </c>
      <c r="P1762" s="5">
        <f t="shared" si="88"/>
        <v>1.6804603177380308</v>
      </c>
      <c r="Q1762" s="5">
        <f t="shared" si="93"/>
        <v>0.84023015886901542</v>
      </c>
      <c r="R1762" s="2">
        <f t="shared" si="89"/>
        <v>0.1944977219604202</v>
      </c>
      <c r="S1762" s="2">
        <f t="shared" si="90"/>
        <v>9.72488609802101E-2</v>
      </c>
    </row>
    <row r="1763" spans="3:19" x14ac:dyDescent="0.25">
      <c r="C1763">
        <f t="shared" si="99"/>
        <v>2.2399999999999962</v>
      </c>
      <c r="D1763" s="5">
        <f>$C$2+2*Inddata!$C$35*'Beregninger scenarie 1'!C1763</f>
        <v>8.5999999999999908</v>
      </c>
      <c r="E1763" s="5">
        <f t="shared" si="94"/>
        <v>12.991999999999967</v>
      </c>
      <c r="F1763" s="5">
        <f>SQRT(C1763^2+(Inddata!$C$35*C1763)^2)</f>
        <v>3.5857495729623894</v>
      </c>
      <c r="G1763" s="5">
        <f t="shared" si="95"/>
        <v>10.171499145924779</v>
      </c>
      <c r="H1763" s="5">
        <f t="shared" si="96"/>
        <v>1.2772945082736624</v>
      </c>
      <c r="I1763" s="5">
        <f t="shared" si="97"/>
        <v>7.5709870934628457E-2</v>
      </c>
      <c r="J1763" s="5">
        <f t="shared" si="98"/>
        <v>0.98362264318269044</v>
      </c>
      <c r="K1763">
        <f t="shared" si="100"/>
        <v>2.2399999999999962</v>
      </c>
      <c r="L1763">
        <f>Inddata!$C$34</f>
        <v>0</v>
      </c>
      <c r="M1763">
        <f>Inddata!$C$34+Inddata!$C$32</f>
        <v>4</v>
      </c>
      <c r="N1763" s="2">
        <f t="shared" si="91"/>
        <v>3.7854935467314228E-2</v>
      </c>
      <c r="O1763" s="2">
        <f t="shared" si="92"/>
        <v>0.49181132159134522</v>
      </c>
      <c r="P1763" s="5">
        <f t="shared" si="88"/>
        <v>1.6955700921170969</v>
      </c>
      <c r="Q1763" s="5">
        <f t="shared" si="93"/>
        <v>0.84778504605854843</v>
      </c>
      <c r="R1763" s="2">
        <f t="shared" si="89"/>
        <v>0.19624653843947884</v>
      </c>
      <c r="S1763" s="2">
        <f t="shared" si="90"/>
        <v>9.812326921973942E-2</v>
      </c>
    </row>
    <row r="1764" spans="3:19" x14ac:dyDescent="0.25">
      <c r="C1764">
        <f t="shared" si="99"/>
        <v>2.249999999999996</v>
      </c>
      <c r="D1764" s="5">
        <f>$C$2+2*Inddata!$C$35*'Beregninger scenarie 1'!C1764</f>
        <v>8.6249999999999893</v>
      </c>
      <c r="E1764" s="5">
        <f t="shared" si="94"/>
        <v>13.078124999999964</v>
      </c>
      <c r="F1764" s="5">
        <f>SQRT(C1764^2+(Inddata!$C$35*C1764)^2)</f>
        <v>3.6017573835559711</v>
      </c>
      <c r="G1764" s="5">
        <f t="shared" si="95"/>
        <v>10.203514767111942</v>
      </c>
      <c r="H1764" s="5">
        <f t="shared" si="96"/>
        <v>1.2817274535783973</v>
      </c>
      <c r="I1764" s="5">
        <f t="shared" si="97"/>
        <v>7.5884940913931373E-2</v>
      </c>
      <c r="J1764" s="5">
        <f t="shared" si="98"/>
        <v>0.99243274289000605</v>
      </c>
      <c r="K1764">
        <f t="shared" si="100"/>
        <v>2.249999999999996</v>
      </c>
      <c r="L1764">
        <f>Inddata!$C$34</f>
        <v>0</v>
      </c>
      <c r="M1764">
        <f>Inddata!$C$34+Inddata!$C$32</f>
        <v>4</v>
      </c>
      <c r="N1764" s="2">
        <f t="shared" si="91"/>
        <v>3.7942470456965686E-2</v>
      </c>
      <c r="O1764" s="2">
        <f t="shared" si="92"/>
        <v>0.49621637144500302</v>
      </c>
      <c r="P1764" s="5">
        <f t="shared" si="88"/>
        <v>1.710756954351133</v>
      </c>
      <c r="Q1764" s="5">
        <f t="shared" si="93"/>
        <v>0.85537847717556648</v>
      </c>
      <c r="R1764" s="2">
        <f t="shared" si="89"/>
        <v>0.19800427712397373</v>
      </c>
      <c r="S1764" s="2">
        <f t="shared" si="90"/>
        <v>9.9002138561986863E-2</v>
      </c>
    </row>
    <row r="1765" spans="3:19" x14ac:dyDescent="0.25">
      <c r="C1765">
        <f t="shared" si="99"/>
        <v>2.2599999999999958</v>
      </c>
      <c r="D1765" s="5">
        <f>$C$2+2*Inddata!$C$35*'Beregninger scenarie 1'!C1765</f>
        <v>8.6499999999999897</v>
      </c>
      <c r="E1765" s="5">
        <f t="shared" si="94"/>
        <v>13.164499999999963</v>
      </c>
      <c r="F1765" s="5">
        <f>SQRT(C1765^2+(Inddata!$C$35*C1765)^2)</f>
        <v>3.6177651941495528</v>
      </c>
      <c r="G1765" s="5">
        <f t="shared" si="95"/>
        <v>10.235530388299106</v>
      </c>
      <c r="H1765" s="5">
        <f t="shared" si="96"/>
        <v>1.2861570920691272</v>
      </c>
      <c r="I1765" s="5">
        <f t="shared" si="97"/>
        <v>7.6059678808076306E-2</v>
      </c>
      <c r="J1765" s="5">
        <f t="shared" si="98"/>
        <v>1.0012876416689178</v>
      </c>
      <c r="K1765">
        <f t="shared" si="100"/>
        <v>2.2599999999999958</v>
      </c>
      <c r="L1765">
        <f>Inddata!$C$34</f>
        <v>0</v>
      </c>
      <c r="M1765">
        <f>Inddata!$C$34+Inddata!$C$32</f>
        <v>4</v>
      </c>
      <c r="N1765" s="2">
        <f t="shared" si="91"/>
        <v>3.8029839404038153E-2</v>
      </c>
      <c r="O1765" s="2">
        <f t="shared" si="92"/>
        <v>0.50064382083445891</v>
      </c>
      <c r="P1765" s="5">
        <f t="shared" si="88"/>
        <v>1.7260210412876296</v>
      </c>
      <c r="Q1765" s="5">
        <f t="shared" si="93"/>
        <v>0.86301052064381478</v>
      </c>
      <c r="R1765" s="2">
        <f t="shared" si="89"/>
        <v>0.19977095385273488</v>
      </c>
      <c r="S1765" s="2">
        <f t="shared" si="90"/>
        <v>9.9885476926367442E-2</v>
      </c>
    </row>
    <row r="1766" spans="3:19" x14ac:dyDescent="0.25">
      <c r="C1766">
        <f t="shared" si="99"/>
        <v>2.2699999999999956</v>
      </c>
      <c r="D1766" s="5">
        <f>$C$2+2*Inddata!$C$35*'Beregninger scenarie 1'!C1766</f>
        <v>8.6749999999999901</v>
      </c>
      <c r="E1766" s="5">
        <f t="shared" si="94"/>
        <v>13.251124999999963</v>
      </c>
      <c r="F1766" s="5">
        <f>SQRT(C1766^2+(Inddata!$C$35*C1766)^2)</f>
        <v>3.6337730047431345</v>
      </c>
      <c r="G1766" s="5">
        <f t="shared" si="95"/>
        <v>10.267546009486269</v>
      </c>
      <c r="H1766" s="5">
        <f t="shared" si="96"/>
        <v>1.2905834546791553</v>
      </c>
      <c r="I1766" s="5">
        <f t="shared" si="97"/>
        <v>7.6234087209642767E-2</v>
      </c>
      <c r="J1766" s="5">
        <f t="shared" si="98"/>
        <v>1.0101874188758746</v>
      </c>
      <c r="K1766">
        <f t="shared" si="100"/>
        <v>2.2699999999999956</v>
      </c>
      <c r="L1766">
        <f>Inddata!$C$34</f>
        <v>0</v>
      </c>
      <c r="M1766">
        <f>Inddata!$C$34+Inddata!$C$32</f>
        <v>4</v>
      </c>
      <c r="N1766" s="2">
        <f t="shared" si="91"/>
        <v>3.8117043604821384E-2</v>
      </c>
      <c r="O1766" s="2">
        <f t="shared" si="92"/>
        <v>0.5050937094379373</v>
      </c>
      <c r="P1766" s="5">
        <f t="shared" si="88"/>
        <v>1.7413624897213444</v>
      </c>
      <c r="Q1766" s="5">
        <f t="shared" si="93"/>
        <v>0.87068124486067222</v>
      </c>
      <c r="R1766" s="2">
        <f t="shared" si="89"/>
        <v>0.20154658445848891</v>
      </c>
      <c r="S1766" s="2">
        <f t="shared" si="90"/>
        <v>0.10077329222924446</v>
      </c>
    </row>
    <row r="1767" spans="3:19" x14ac:dyDescent="0.25">
      <c r="C1767">
        <f t="shared" si="99"/>
        <v>2.2799999999999954</v>
      </c>
      <c r="D1767" s="5">
        <f>$C$2+2*Inddata!$C$35*'Beregninger scenarie 1'!C1767</f>
        <v>8.6999999999999886</v>
      </c>
      <c r="E1767" s="5">
        <f t="shared" si="94"/>
        <v>13.33799999999996</v>
      </c>
      <c r="F1767" s="5">
        <f>SQRT(C1767^2+(Inddata!$C$35*C1767)^2)</f>
        <v>3.6497808153367162</v>
      </c>
      <c r="G1767" s="5">
        <f t="shared" si="95"/>
        <v>10.299561630673432</v>
      </c>
      <c r="H1767" s="5">
        <f t="shared" si="96"/>
        <v>1.295006571957166</v>
      </c>
      <c r="I1767" s="5">
        <f t="shared" si="97"/>
        <v>7.6408168678683705E-2</v>
      </c>
      <c r="J1767" s="5">
        <f t="shared" si="98"/>
        <v>1.0191321538362803</v>
      </c>
      <c r="K1767">
        <f t="shared" si="100"/>
        <v>2.2799999999999954</v>
      </c>
      <c r="L1767">
        <f>Inddata!$C$34</f>
        <v>0</v>
      </c>
      <c r="M1767">
        <f>Inddata!$C$34+Inddata!$C$32</f>
        <v>4</v>
      </c>
      <c r="N1767" s="2">
        <f t="shared" si="91"/>
        <v>3.8204084339341852E-2</v>
      </c>
      <c r="O1767" s="2">
        <f t="shared" si="92"/>
        <v>0.50956607691814015</v>
      </c>
      <c r="P1767" s="5">
        <f t="shared" si="88"/>
        <v>1.7567814363935197</v>
      </c>
      <c r="Q1767" s="5">
        <f t="shared" si="93"/>
        <v>0.87839071819675985</v>
      </c>
      <c r="R1767" s="2">
        <f t="shared" si="89"/>
        <v>0.20333118476776846</v>
      </c>
      <c r="S1767" s="2">
        <f t="shared" si="90"/>
        <v>0.10166559238388423</v>
      </c>
    </row>
    <row r="1768" spans="3:19" x14ac:dyDescent="0.25">
      <c r="C1768">
        <f t="shared" si="99"/>
        <v>2.2899999999999952</v>
      </c>
      <c r="D1768" s="5">
        <f>$C$2+2*Inddata!$C$35*'Beregninger scenarie 1'!C1768</f>
        <v>8.7249999999999872</v>
      </c>
      <c r="E1768" s="5">
        <f t="shared" si="94"/>
        <v>13.425124999999957</v>
      </c>
      <c r="F1768" s="5">
        <f>SQRT(C1768^2+(Inddata!$C$35*C1768)^2)</f>
        <v>3.6657886259302983</v>
      </c>
      <c r="G1768" s="5">
        <f t="shared" si="95"/>
        <v>10.331577251860597</v>
      </c>
      <c r="H1768" s="5">
        <f t="shared" si="96"/>
        <v>1.2994264740731865</v>
      </c>
      <c r="I1768" s="5">
        <f t="shared" si="97"/>
        <v>7.6581925743265333E-2</v>
      </c>
      <c r="J1768" s="5">
        <f t="shared" si="98"/>
        <v>1.0281219258440517</v>
      </c>
      <c r="K1768">
        <f t="shared" si="100"/>
        <v>2.2899999999999952</v>
      </c>
      <c r="L1768">
        <f>Inddata!$C$34</f>
        <v>0</v>
      </c>
      <c r="M1768">
        <f>Inddata!$C$34+Inddata!$C$32</f>
        <v>4</v>
      </c>
      <c r="N1768" s="2">
        <f t="shared" si="91"/>
        <v>3.8290962871632667E-2</v>
      </c>
      <c r="O1768" s="2">
        <f t="shared" si="92"/>
        <v>0.51406096292202585</v>
      </c>
      <c r="P1768" s="5">
        <f t="shared" si="88"/>
        <v>1.7722780179911206</v>
      </c>
      <c r="Q1768" s="5">
        <f t="shared" si="93"/>
        <v>0.88613900899556031</v>
      </c>
      <c r="R1768" s="2">
        <f t="shared" si="89"/>
        <v>0.20512477060082415</v>
      </c>
      <c r="S1768" s="2">
        <f t="shared" si="90"/>
        <v>0.10256238530041208</v>
      </c>
    </row>
    <row r="1769" spans="3:19" x14ac:dyDescent="0.25">
      <c r="C1769">
        <f t="shared" si="99"/>
        <v>2.2999999999999949</v>
      </c>
      <c r="D1769" s="5">
        <f>$C$2+2*Inddata!$C$35*'Beregninger scenarie 1'!C1769</f>
        <v>8.7499999999999876</v>
      </c>
      <c r="E1769" s="5">
        <f t="shared" si="94"/>
        <v>13.512499999999957</v>
      </c>
      <c r="F1769" s="5">
        <f>SQRT(C1769^2+(Inddata!$C$35*C1769)^2)</f>
        <v>3.68179643652388</v>
      </c>
      <c r="G1769" s="5">
        <f t="shared" si="95"/>
        <v>10.363592873047761</v>
      </c>
      <c r="H1769" s="5">
        <f t="shared" si="96"/>
        <v>1.3038431908244341</v>
      </c>
      <c r="I1769" s="5">
        <f t="shared" si="97"/>
        <v>7.6755360899995739E-2</v>
      </c>
      <c r="J1769" s="5">
        <f t="shared" si="98"/>
        <v>1.0371568141611891</v>
      </c>
      <c r="K1769">
        <f t="shared" si="100"/>
        <v>2.2999999999999949</v>
      </c>
      <c r="L1769">
        <f>Inddata!$C$34</f>
        <v>0</v>
      </c>
      <c r="M1769">
        <f>Inddata!$C$34+Inddata!$C$32</f>
        <v>4</v>
      </c>
      <c r="N1769" s="2">
        <f t="shared" si="91"/>
        <v>3.837768044999787E-2</v>
      </c>
      <c r="O1769" s="2">
        <f t="shared" si="92"/>
        <v>0.51857840708059455</v>
      </c>
      <c r="P1769" s="5">
        <f t="shared" si="88"/>
        <v>1.7878523711460947</v>
      </c>
      <c r="Q1769" s="5">
        <f t="shared" si="93"/>
        <v>0.89392618557304737</v>
      </c>
      <c r="R1769" s="2">
        <f t="shared" si="89"/>
        <v>0.20692735777153873</v>
      </c>
      <c r="S1769" s="2">
        <f t="shared" si="90"/>
        <v>0.10346367888576936</v>
      </c>
    </row>
    <row r="1770" spans="3:19" x14ac:dyDescent="0.25">
      <c r="C1770">
        <f t="shared" si="99"/>
        <v>2.3099999999999947</v>
      </c>
      <c r="D1770" s="5">
        <f>$C$2+2*Inddata!$C$35*'Beregninger scenarie 1'!C1770</f>
        <v>8.7749999999999879</v>
      </c>
      <c r="E1770" s="5">
        <f t="shared" si="94"/>
        <v>13.600124999999956</v>
      </c>
      <c r="F1770" s="5">
        <f>SQRT(C1770^2+(Inddata!$C$35*C1770)^2)</f>
        <v>3.6978042471174617</v>
      </c>
      <c r="G1770" s="5">
        <f t="shared" si="95"/>
        <v>10.395608494234924</v>
      </c>
      <c r="H1770" s="5">
        <f t="shared" si="96"/>
        <v>1.3082567516410564</v>
      </c>
      <c r="I1770" s="5">
        <f t="shared" si="97"/>
        <v>7.6928476614542843E-2</v>
      </c>
      <c r="J1770" s="5">
        <f t="shared" si="98"/>
        <v>1.046236898017356</v>
      </c>
      <c r="K1770">
        <f t="shared" si="100"/>
        <v>2.3099999999999947</v>
      </c>
      <c r="L1770">
        <f>Inddata!$C$34</f>
        <v>0</v>
      </c>
      <c r="M1770">
        <f>Inddata!$C$34+Inddata!$C$32</f>
        <v>4</v>
      </c>
      <c r="N1770" s="2">
        <f t="shared" si="91"/>
        <v>3.8464238307271421E-2</v>
      </c>
      <c r="O1770" s="2">
        <f t="shared" si="92"/>
        <v>0.52311844900867799</v>
      </c>
      <c r="P1770" s="5">
        <f t="shared" si="88"/>
        <v>1.8035046324346471</v>
      </c>
      <c r="Q1770" s="5">
        <f t="shared" si="93"/>
        <v>0.90175231621732355</v>
      </c>
      <c r="R1770" s="2">
        <f t="shared" si="89"/>
        <v>0.20873896208734341</v>
      </c>
      <c r="S1770" s="2">
        <f t="shared" si="90"/>
        <v>0.10436948104367171</v>
      </c>
    </row>
    <row r="1771" spans="3:19" x14ac:dyDescent="0.25">
      <c r="C1771">
        <f t="shared" si="99"/>
        <v>2.3199999999999945</v>
      </c>
      <c r="D1771" s="5">
        <f>$C$2+2*Inddata!$C$35*'Beregninger scenarie 1'!C1771</f>
        <v>8.7999999999999865</v>
      </c>
      <c r="E1771" s="5">
        <f t="shared" si="94"/>
        <v>13.687999999999953</v>
      </c>
      <c r="F1771" s="5">
        <f>SQRT(C1771^2+(Inddata!$C$35*C1771)^2)</f>
        <v>3.7138120577110438</v>
      </c>
      <c r="G1771" s="5">
        <f t="shared" si="95"/>
        <v>10.427624115422088</v>
      </c>
      <c r="H1771" s="5">
        <f t="shared" si="96"/>
        <v>1.3126671855917671</v>
      </c>
      <c r="I1771" s="5">
        <f t="shared" si="97"/>
        <v>7.7101275322142004E-2</v>
      </c>
      <c r="J1771" s="5">
        <f t="shared" si="98"/>
        <v>1.055362256609476</v>
      </c>
      <c r="K1771">
        <f t="shared" si="100"/>
        <v>2.3199999999999945</v>
      </c>
      <c r="L1771">
        <f>Inddata!$C$34</f>
        <v>0</v>
      </c>
      <c r="M1771">
        <f>Inddata!$C$34+Inddata!$C$32</f>
        <v>4</v>
      </c>
      <c r="N1771" s="2">
        <f t="shared" si="91"/>
        <v>3.8550637661071002E-2</v>
      </c>
      <c r="O1771" s="2">
        <f t="shared" si="92"/>
        <v>0.52768112830473801</v>
      </c>
      <c r="P1771" s="5">
        <f t="shared" si="88"/>
        <v>1.8192349383765456</v>
      </c>
      <c r="Q1771" s="5">
        <f t="shared" si="93"/>
        <v>0.9096174691882728</v>
      </c>
      <c r="R1771" s="2">
        <f t="shared" si="89"/>
        <v>0.21055959934913721</v>
      </c>
      <c r="S1771" s="2">
        <f t="shared" si="90"/>
        <v>0.1052797996745686</v>
      </c>
    </row>
    <row r="1772" spans="3:19" x14ac:dyDescent="0.25">
      <c r="C1772">
        <f t="shared" si="99"/>
        <v>2.3299999999999943</v>
      </c>
      <c r="D1772" s="5">
        <f>$C$2+2*Inddata!$C$35*'Beregninger scenarie 1'!C1772</f>
        <v>8.8249999999999851</v>
      </c>
      <c r="E1772" s="5">
        <f t="shared" si="94"/>
        <v>13.776124999999949</v>
      </c>
      <c r="F1772" s="5">
        <f>SQRT(C1772^2+(Inddata!$C$35*C1772)^2)</f>
        <v>3.7298198683046255</v>
      </c>
      <c r="G1772" s="5">
        <f t="shared" si="95"/>
        <v>10.459639736609251</v>
      </c>
      <c r="H1772" s="5">
        <f t="shared" si="96"/>
        <v>1.317074521389378</v>
      </c>
      <c r="I1772" s="5">
        <f t="shared" si="97"/>
        <v>7.7273759428093128E-2</v>
      </c>
      <c r="J1772" s="5">
        <f t="shared" si="98"/>
        <v>1.0645329691013354</v>
      </c>
      <c r="K1772">
        <f t="shared" si="100"/>
        <v>2.3299999999999943</v>
      </c>
      <c r="L1772">
        <f>Inddata!$C$34</f>
        <v>0</v>
      </c>
      <c r="M1772">
        <f>Inddata!$C$34+Inddata!$C$32</f>
        <v>4</v>
      </c>
      <c r="N1772" s="2">
        <f t="shared" si="91"/>
        <v>3.8636879714046564E-2</v>
      </c>
      <c r="O1772" s="2">
        <f t="shared" si="92"/>
        <v>0.53226648455066772</v>
      </c>
      <c r="P1772" s="5">
        <f t="shared" si="88"/>
        <v>1.8350434254344359</v>
      </c>
      <c r="Q1772" s="5">
        <f t="shared" si="93"/>
        <v>0.91752171271721794</v>
      </c>
      <c r="R1772" s="2">
        <f t="shared" si="89"/>
        <v>0.21238928535120788</v>
      </c>
      <c r="S1772" s="2">
        <f t="shared" si="90"/>
        <v>0.10619464267560394</v>
      </c>
    </row>
    <row r="1773" spans="3:19" x14ac:dyDescent="0.25">
      <c r="C1773">
        <f t="shared" si="99"/>
        <v>2.3399999999999941</v>
      </c>
      <c r="D1773" s="5">
        <f>$C$2+2*Inddata!$C$35*'Beregninger scenarie 1'!C1773</f>
        <v>8.8499999999999854</v>
      </c>
      <c r="E1773" s="5">
        <f t="shared" si="94"/>
        <v>13.864499999999948</v>
      </c>
      <c r="F1773" s="5">
        <f>SQRT(C1773^2+(Inddata!$C$35*C1773)^2)</f>
        <v>3.7458276788982068</v>
      </c>
      <c r="G1773" s="5">
        <f t="shared" si="95"/>
        <v>10.491655357796414</v>
      </c>
      <c r="H1773" s="5">
        <f t="shared" si="96"/>
        <v>1.3214787873962284</v>
      </c>
      <c r="I1773" s="5">
        <f t="shared" si="97"/>
        <v>7.7445931308248145E-2</v>
      </c>
      <c r="J1773" s="5">
        <f t="shared" si="98"/>
        <v>1.0737491146232023</v>
      </c>
      <c r="K1773">
        <f t="shared" si="100"/>
        <v>2.3399999999999941</v>
      </c>
      <c r="L1773">
        <f>Inddata!$C$34</f>
        <v>0</v>
      </c>
      <c r="M1773">
        <f>Inddata!$C$34+Inddata!$C$32</f>
        <v>4</v>
      </c>
      <c r="N1773" s="2">
        <f t="shared" si="91"/>
        <v>3.8722965654124072E-2</v>
      </c>
      <c r="O1773" s="2">
        <f t="shared" si="92"/>
        <v>0.53687455731160116</v>
      </c>
      <c r="P1773" s="5">
        <f t="shared" si="88"/>
        <v>1.8509302300131854</v>
      </c>
      <c r="Q1773" s="5">
        <f t="shared" si="93"/>
        <v>0.92546511500659268</v>
      </c>
      <c r="R1773" s="2">
        <f t="shared" si="89"/>
        <v>0.21422803588115572</v>
      </c>
      <c r="S1773" s="2">
        <f t="shared" si="90"/>
        <v>0.10711401794057786</v>
      </c>
    </row>
    <row r="1774" spans="3:19" x14ac:dyDescent="0.25">
      <c r="C1774">
        <f t="shared" si="99"/>
        <v>2.3499999999999939</v>
      </c>
      <c r="D1774" s="5">
        <f>$C$2+2*Inddata!$C$35*'Beregninger scenarie 1'!C1774</f>
        <v>8.8749999999999858</v>
      </c>
      <c r="E1774" s="5">
        <f t="shared" si="94"/>
        <v>13.953124999999947</v>
      </c>
      <c r="F1774" s="5">
        <f>SQRT(C1774^2+(Inddata!$C$35*C1774)^2)</f>
        <v>3.7618354894917889</v>
      </c>
      <c r="G1774" s="5">
        <f t="shared" si="95"/>
        <v>10.523670978983578</v>
      </c>
      <c r="H1774" s="5">
        <f t="shared" si="96"/>
        <v>1.325880011629516</v>
      </c>
      <c r="I1774" s="5">
        <f t="shared" si="97"/>
        <v>7.7617793309488342E-2</v>
      </c>
      <c r="J1774" s="5">
        <f t="shared" si="98"/>
        <v>1.0830107722714504</v>
      </c>
      <c r="K1774">
        <f t="shared" si="100"/>
        <v>2.3499999999999939</v>
      </c>
      <c r="L1774">
        <f>Inddata!$C$34</f>
        <v>0</v>
      </c>
      <c r="M1774">
        <f>Inddata!$C$34+Inddata!$C$32</f>
        <v>4</v>
      </c>
      <c r="N1774" s="2">
        <f t="shared" si="91"/>
        <v>3.8808896654744171E-2</v>
      </c>
      <c r="O1774" s="2">
        <f t="shared" si="92"/>
        <v>0.54150538613572519</v>
      </c>
      <c r="P1774" s="5">
        <f t="shared" si="88"/>
        <v>1.8668954884592337</v>
      </c>
      <c r="Q1774" s="5">
        <f t="shared" si="93"/>
        <v>0.93344774422961685</v>
      </c>
      <c r="R1774" s="2">
        <f t="shared" si="89"/>
        <v>0.21607586671981874</v>
      </c>
      <c r="S1774" s="2">
        <f t="shared" si="90"/>
        <v>0.10803793335990937</v>
      </c>
    </row>
    <row r="1775" spans="3:19" x14ac:dyDescent="0.25">
      <c r="C1775">
        <f t="shared" si="99"/>
        <v>2.3599999999999937</v>
      </c>
      <c r="D1775" s="5">
        <f>$C$2+2*Inddata!$C$35*'Beregninger scenarie 1'!C1775</f>
        <v>8.8999999999999844</v>
      </c>
      <c r="E1775" s="5">
        <f t="shared" si="94"/>
        <v>14.041999999999943</v>
      </c>
      <c r="F1775" s="5">
        <f>SQRT(C1775^2+(Inddata!$C$35*C1775)^2)</f>
        <v>3.7778433000853706</v>
      </c>
      <c r="G1775" s="5">
        <f t="shared" si="95"/>
        <v>10.555686600170741</v>
      </c>
      <c r="H1775" s="5">
        <f t="shared" si="96"/>
        <v>1.3302782217665319</v>
      </c>
      <c r="I1775" s="5">
        <f t="shared" si="97"/>
        <v>7.7789347750192472E-2</v>
      </c>
      <c r="J1775" s="5">
        <f t="shared" si="98"/>
        <v>1.0923180211081982</v>
      </c>
      <c r="K1775">
        <f t="shared" si="100"/>
        <v>2.3599999999999937</v>
      </c>
      <c r="L1775">
        <f>Inddata!$C$34</f>
        <v>0</v>
      </c>
      <c r="M1775">
        <f>Inddata!$C$34+Inddata!$C$32</f>
        <v>4</v>
      </c>
      <c r="N1775" s="2">
        <f t="shared" si="91"/>
        <v>3.8894673875096236E-2</v>
      </c>
      <c r="O1775" s="2">
        <f t="shared" si="92"/>
        <v>0.5461590105540991</v>
      </c>
      <c r="P1775" s="5">
        <f t="shared" si="88"/>
        <v>1.8829393370599723</v>
      </c>
      <c r="Q1775" s="5">
        <f t="shared" si="93"/>
        <v>0.94146966852998615</v>
      </c>
      <c r="R1775" s="2">
        <f t="shared" si="89"/>
        <v>0.21793279364120052</v>
      </c>
      <c r="S1775" s="2">
        <f t="shared" si="90"/>
        <v>0.10896639682060026</v>
      </c>
    </row>
    <row r="1776" spans="3:19" x14ac:dyDescent="0.25">
      <c r="C1776">
        <f t="shared" si="99"/>
        <v>2.3699999999999934</v>
      </c>
      <c r="D1776" s="5">
        <f>$C$2+2*Inddata!$C$35*'Beregninger scenarie 1'!C1776</f>
        <v>8.9249999999999829</v>
      </c>
      <c r="E1776" s="5">
        <f t="shared" si="94"/>
        <v>14.13112499999994</v>
      </c>
      <c r="F1776" s="5">
        <f>SQRT(C1776^2+(Inddata!$C$35*C1776)^2)</f>
        <v>3.7938511106789528</v>
      </c>
      <c r="G1776" s="5">
        <f t="shared" si="95"/>
        <v>10.587702221357905</v>
      </c>
      <c r="H1776" s="5">
        <f t="shared" si="96"/>
        <v>1.3346734451497995</v>
      </c>
      <c r="I1776" s="5">
        <f t="shared" si="97"/>
        <v>7.7960596920695513E-2</v>
      </c>
      <c r="J1776" s="5">
        <f t="shared" si="98"/>
        <v>1.1016709401609588</v>
      </c>
      <c r="K1776">
        <f t="shared" si="100"/>
        <v>2.3699999999999934</v>
      </c>
      <c r="L1776">
        <f>Inddata!$C$34</f>
        <v>0</v>
      </c>
      <c r="M1776">
        <f>Inddata!$C$34+Inddata!$C$32</f>
        <v>4</v>
      </c>
      <c r="N1776" s="2">
        <f t="shared" si="91"/>
        <v>3.8980298460347756E-2</v>
      </c>
      <c r="O1776" s="2">
        <f t="shared" si="92"/>
        <v>0.55083547008047939</v>
      </c>
      <c r="P1776" s="5">
        <f t="shared" si="88"/>
        <v>1.8990619120431382</v>
      </c>
      <c r="Q1776" s="5">
        <f t="shared" si="93"/>
        <v>0.94953095602156912</v>
      </c>
      <c r="R1776" s="2">
        <f t="shared" si="89"/>
        <v>0.21979883241240025</v>
      </c>
      <c r="S1776" s="2">
        <f t="shared" si="90"/>
        <v>0.10989941620620013</v>
      </c>
    </row>
    <row r="1777" spans="3:19" x14ac:dyDescent="0.25">
      <c r="C1777">
        <f t="shared" si="99"/>
        <v>2.3799999999999932</v>
      </c>
      <c r="D1777" s="5">
        <f>$C$2+2*Inddata!$C$35*'Beregninger scenarie 1'!C1777</f>
        <v>8.9499999999999833</v>
      </c>
      <c r="E1777" s="5">
        <f t="shared" si="94"/>
        <v>14.220499999999939</v>
      </c>
      <c r="F1777" s="5">
        <f>SQRT(C1777^2+(Inddata!$C$35*C1777)^2)</f>
        <v>3.8098589212725344</v>
      </c>
      <c r="G1777" s="5">
        <f t="shared" si="95"/>
        <v>10.619717842545068</v>
      </c>
      <c r="H1777" s="5">
        <f t="shared" si="96"/>
        <v>1.3390657087921205</v>
      </c>
      <c r="I1777" s="5">
        <f t="shared" si="97"/>
        <v>7.813154308373825E-2</v>
      </c>
      <c r="J1777" s="5">
        <f t="shared" si="98"/>
        <v>1.1110696084222951</v>
      </c>
      <c r="K1777">
        <f t="shared" si="100"/>
        <v>2.3799999999999932</v>
      </c>
      <c r="L1777">
        <f>Inddata!$C$34</f>
        <v>0</v>
      </c>
      <c r="M1777">
        <f>Inddata!$C$34+Inddata!$C$32</f>
        <v>4</v>
      </c>
      <c r="N1777" s="2">
        <f t="shared" si="91"/>
        <v>3.9065771541869125E-2</v>
      </c>
      <c r="O1777" s="2">
        <f t="shared" si="92"/>
        <v>0.55553480421114754</v>
      </c>
      <c r="P1777" s="5">
        <f t="shared" si="88"/>
        <v>1.9152633495762232</v>
      </c>
      <c r="Q1777" s="5">
        <f t="shared" si="93"/>
        <v>0.95763167478811162</v>
      </c>
      <c r="R1777" s="2">
        <f t="shared" si="89"/>
        <v>0.22167399879354432</v>
      </c>
      <c r="S1777" s="2">
        <f t="shared" si="90"/>
        <v>0.11083699939677216</v>
      </c>
    </row>
    <row r="1778" spans="3:19" x14ac:dyDescent="0.25">
      <c r="C1778">
        <f t="shared" si="99"/>
        <v>2.389999999999993</v>
      </c>
      <c r="D1778" s="5">
        <f>$C$2+2*Inddata!$C$35*'Beregninger scenarie 1'!C1778</f>
        <v>8.9749999999999837</v>
      </c>
      <c r="E1778" s="5">
        <f t="shared" si="94"/>
        <v>14.310124999999939</v>
      </c>
      <c r="F1778" s="5">
        <f>SQRT(C1778^2+(Inddata!$C$35*C1778)^2)</f>
        <v>3.8258667318661161</v>
      </c>
      <c r="G1778" s="5">
        <f t="shared" si="95"/>
        <v>10.651733463732231</v>
      </c>
      <c r="H1778" s="5">
        <f t="shared" si="96"/>
        <v>1.3434550393815294</v>
      </c>
      <c r="I1778" s="5">
        <f t="shared" si="97"/>
        <v>7.830218847490808E-2</v>
      </c>
      <c r="J1778" s="5">
        <f t="shared" si="98"/>
        <v>1.1205141048494891</v>
      </c>
      <c r="K1778">
        <f t="shared" si="100"/>
        <v>2.389999999999993</v>
      </c>
      <c r="L1778">
        <f>Inddata!$C$34</f>
        <v>0</v>
      </c>
      <c r="M1778">
        <f>Inddata!$C$34+Inddata!$C$32</f>
        <v>4</v>
      </c>
      <c r="N1778" s="2">
        <f t="shared" si="91"/>
        <v>3.915109423745404E-2</v>
      </c>
      <c r="O1778" s="2">
        <f t="shared" si="92"/>
        <v>0.56025705242474455</v>
      </c>
      <c r="P1778" s="5">
        <f t="shared" si="88"/>
        <v>1.9315437857658999</v>
      </c>
      <c r="Q1778" s="5">
        <f t="shared" si="93"/>
        <v>0.96577189288294996</v>
      </c>
      <c r="R1778" s="2">
        <f t="shared" si="89"/>
        <v>0.22355830853771988</v>
      </c>
      <c r="S1778" s="2">
        <f t="shared" si="90"/>
        <v>0.11177915426885994</v>
      </c>
    </row>
    <row r="1779" spans="3:19" x14ac:dyDescent="0.25">
      <c r="C1779">
        <f t="shared" si="99"/>
        <v>2.3999999999999928</v>
      </c>
      <c r="D1779" s="5">
        <f>$C$2+2*Inddata!$C$35*'Beregninger scenarie 1'!C1779</f>
        <v>8.9999999999999822</v>
      </c>
      <c r="E1779" s="5">
        <f t="shared" si="94"/>
        <v>14.399999999999935</v>
      </c>
      <c r="F1779" s="5">
        <f>SQRT(C1779^2+(Inddata!$C$35*C1779)^2)</f>
        <v>3.8418745424596978</v>
      </c>
      <c r="G1779" s="5">
        <f t="shared" si="95"/>
        <v>10.683749084919395</v>
      </c>
      <c r="H1779" s="5">
        <f t="shared" si="96"/>
        <v>1.3478414632861604</v>
      </c>
      <c r="I1779" s="5">
        <f t="shared" si="97"/>
        <v>7.8472535303071092E-2</v>
      </c>
      <c r="J1779" s="5">
        <f t="shared" si="98"/>
        <v>1.1300045083642185</v>
      </c>
      <c r="K1779">
        <f t="shared" si="100"/>
        <v>2.3999999999999928</v>
      </c>
      <c r="L1779">
        <f>Inddata!$C$34</f>
        <v>0</v>
      </c>
      <c r="M1779">
        <f>Inddata!$C$34+Inddata!$C$32</f>
        <v>4</v>
      </c>
      <c r="N1779" s="2">
        <f t="shared" si="91"/>
        <v>3.9236267651535546E-2</v>
      </c>
      <c r="O1779" s="2">
        <f t="shared" si="92"/>
        <v>0.56500225418210925</v>
      </c>
      <c r="P1779" s="5">
        <f t="shared" si="88"/>
        <v>1.9479033566574675</v>
      </c>
      <c r="Q1779" s="5">
        <f t="shared" si="93"/>
        <v>0.97395167832873375</v>
      </c>
      <c r="R1779" s="2">
        <f t="shared" si="89"/>
        <v>0.22545177739091057</v>
      </c>
      <c r="S1779" s="2">
        <f t="shared" si="90"/>
        <v>0.11272588869545529</v>
      </c>
    </row>
    <row r="1780" spans="3:19" x14ac:dyDescent="0.25">
      <c r="C1780">
        <f t="shared" si="99"/>
        <v>2.4099999999999926</v>
      </c>
      <c r="D1780" s="5">
        <f>$C$2+2*Inddata!$C$35*'Beregninger scenarie 1'!C1780</f>
        <v>9.0249999999999808</v>
      </c>
      <c r="E1780" s="5">
        <f t="shared" si="94"/>
        <v>14.490124999999932</v>
      </c>
      <c r="F1780" s="5">
        <f>SQRT(C1780^2+(Inddata!$C$35*C1780)^2)</f>
        <v>3.8578823530532795</v>
      </c>
      <c r="G1780" s="5">
        <f t="shared" si="95"/>
        <v>10.715764706106558</v>
      </c>
      <c r="H1780" s="5">
        <f t="shared" si="96"/>
        <v>1.3522250065590271</v>
      </c>
      <c r="I1780" s="5">
        <f t="shared" si="97"/>
        <v>7.8642585750795857E-2</v>
      </c>
      <c r="J1780" s="5">
        <f t="shared" si="98"/>
        <v>1.1395408978522454</v>
      </c>
      <c r="K1780">
        <f t="shared" si="100"/>
        <v>2.4099999999999926</v>
      </c>
      <c r="L1780">
        <f>Inddata!$C$34</f>
        <v>0</v>
      </c>
      <c r="M1780">
        <f>Inddata!$C$34+Inddata!$C$32</f>
        <v>4</v>
      </c>
      <c r="N1780" s="2">
        <f t="shared" si="91"/>
        <v>3.9321292875397929E-2</v>
      </c>
      <c r="O1780" s="2">
        <f t="shared" si="92"/>
        <v>0.56977044892612272</v>
      </c>
      <c r="P1780" s="5">
        <f t="shared" si="88"/>
        <v>1.964342198234313</v>
      </c>
      <c r="Q1780" s="5">
        <f t="shared" si="93"/>
        <v>0.9821710991171565</v>
      </c>
      <c r="R1780" s="2">
        <f t="shared" si="89"/>
        <v>0.22735442109193438</v>
      </c>
      <c r="S1780" s="2">
        <f t="shared" si="90"/>
        <v>0.11367721054596719</v>
      </c>
    </row>
    <row r="1781" spans="3:19" x14ac:dyDescent="0.25">
      <c r="C1781">
        <f t="shared" si="99"/>
        <v>2.4199999999999924</v>
      </c>
      <c r="D1781" s="5">
        <f>$C$2+2*Inddata!$C$35*'Beregninger scenarie 1'!C1781</f>
        <v>9.0499999999999812</v>
      </c>
      <c r="E1781" s="5">
        <f t="shared" si="94"/>
        <v>14.580499999999931</v>
      </c>
      <c r="F1781" s="5">
        <f>SQRT(C1781^2+(Inddata!$C$35*C1781)^2)</f>
        <v>3.8738901636468612</v>
      </c>
      <c r="G1781" s="5">
        <f t="shared" si="95"/>
        <v>10.747780327293722</v>
      </c>
      <c r="H1781" s="5">
        <f t="shared" si="96"/>
        <v>1.3566056949427141</v>
      </c>
      <c r="I1781" s="5">
        <f t="shared" si="97"/>
        <v>7.8812341974768718E-2</v>
      </c>
      <c r="J1781" s="5">
        <f t="shared" si="98"/>
        <v>1.1491233521631099</v>
      </c>
      <c r="K1781">
        <f t="shared" si="100"/>
        <v>2.4199999999999924</v>
      </c>
      <c r="L1781">
        <f>Inddata!$C$34</f>
        <v>0</v>
      </c>
      <c r="M1781">
        <f>Inddata!$C$34+Inddata!$C$32</f>
        <v>4</v>
      </c>
      <c r="N1781" s="2">
        <f t="shared" si="91"/>
        <v>3.9406170987384359E-2</v>
      </c>
      <c r="O1781" s="2">
        <f t="shared" si="92"/>
        <v>0.57456167608155495</v>
      </c>
      <c r="P1781" s="5">
        <f t="shared" si="88"/>
        <v>1.9808604464173845</v>
      </c>
      <c r="Q1781" s="5">
        <f t="shared" si="93"/>
        <v>0.99043022320869223</v>
      </c>
      <c r="R1781" s="2">
        <f t="shared" si="89"/>
        <v>0.22926625537238243</v>
      </c>
      <c r="S1781" s="2">
        <f t="shared" si="90"/>
        <v>0.11463312768619122</v>
      </c>
    </row>
    <row r="1782" spans="3:19" x14ac:dyDescent="0.25">
      <c r="C1782">
        <f t="shared" si="99"/>
        <v>2.4299999999999922</v>
      </c>
      <c r="D1782" s="5">
        <f>$C$2+2*Inddata!$C$35*'Beregninger scenarie 1'!C1782</f>
        <v>9.0749999999999815</v>
      </c>
      <c r="E1782" s="5">
        <f t="shared" si="94"/>
        <v>14.671124999999931</v>
      </c>
      <c r="F1782" s="5">
        <f>SQRT(C1782^2+(Inddata!$C$35*C1782)^2)</f>
        <v>3.8898979742404434</v>
      </c>
      <c r="G1782" s="5">
        <f t="shared" si="95"/>
        <v>10.779795948480887</v>
      </c>
      <c r="H1782" s="5">
        <f t="shared" si="96"/>
        <v>1.3609835538739876</v>
      </c>
      <c r="I1782" s="5">
        <f t="shared" si="97"/>
        <v>7.8981806106201216E-2</v>
      </c>
      <c r="J1782" s="5">
        <f t="shared" si="98"/>
        <v>1.1587519501098358</v>
      </c>
      <c r="K1782">
        <f t="shared" si="100"/>
        <v>2.4299999999999922</v>
      </c>
      <c r="L1782">
        <f>Inddata!$C$34</f>
        <v>0</v>
      </c>
      <c r="M1782">
        <f>Inddata!$C$34+Inddata!$C$32</f>
        <v>4</v>
      </c>
      <c r="N1782" s="2">
        <f t="shared" si="91"/>
        <v>3.9490903053100608E-2</v>
      </c>
      <c r="O1782" s="2">
        <f t="shared" si="92"/>
        <v>0.57937597505491789</v>
      </c>
      <c r="P1782" s="5">
        <f t="shared" si="88"/>
        <v>1.9974582370646827</v>
      </c>
      <c r="Q1782" s="5">
        <f t="shared" si="93"/>
        <v>0.99872911853234136</v>
      </c>
      <c r="R1782" s="2">
        <f t="shared" si="89"/>
        <v>0.23118729595656048</v>
      </c>
      <c r="S1782" s="2">
        <f t="shared" si="90"/>
        <v>0.11559364797828024</v>
      </c>
    </row>
    <row r="1783" spans="3:19" x14ac:dyDescent="0.25">
      <c r="C1783">
        <f t="shared" si="99"/>
        <v>2.439999999999992</v>
      </c>
      <c r="D1783" s="5">
        <f>$C$2+2*Inddata!$C$35*'Beregninger scenarie 1'!C1783</f>
        <v>9.0999999999999801</v>
      </c>
      <c r="E1783" s="5">
        <f t="shared" si="94"/>
        <v>14.761999999999928</v>
      </c>
      <c r="F1783" s="5">
        <f>SQRT(C1783^2+(Inddata!$C$35*C1783)^2)</f>
        <v>3.9059057848340251</v>
      </c>
      <c r="G1783" s="5">
        <f t="shared" si="95"/>
        <v>10.81181156966805</v>
      </c>
      <c r="H1783" s="5">
        <f t="shared" si="96"/>
        <v>1.3653586084883236</v>
      </c>
      <c r="I1783" s="5">
        <f t="shared" si="97"/>
        <v>7.9150980251229491E-2</v>
      </c>
      <c r="J1783" s="5">
        <f t="shared" si="98"/>
        <v>1.168426770468644</v>
      </c>
      <c r="K1783">
        <f t="shared" si="100"/>
        <v>2.439999999999992</v>
      </c>
      <c r="L1783">
        <f>Inddata!$C$34</f>
        <v>0</v>
      </c>
      <c r="M1783">
        <f>Inddata!$C$34+Inddata!$C$32</f>
        <v>4</v>
      </c>
      <c r="N1783" s="2">
        <f t="shared" si="91"/>
        <v>3.9575490125614746E-2</v>
      </c>
      <c r="O1783" s="2">
        <f t="shared" si="92"/>
        <v>0.58421338523432198</v>
      </c>
      <c r="P1783" s="5">
        <f t="shared" si="88"/>
        <v>2.0141357059707676</v>
      </c>
      <c r="Q1783" s="5">
        <f t="shared" si="93"/>
        <v>1.0070678529853838</v>
      </c>
      <c r="R1783" s="2">
        <f t="shared" si="89"/>
        <v>0.23311755856143146</v>
      </c>
      <c r="S1783" s="2">
        <f t="shared" si="90"/>
        <v>0.11655877928071573</v>
      </c>
    </row>
    <row r="1784" spans="3:19" x14ac:dyDescent="0.25">
      <c r="C1784">
        <f t="shared" si="99"/>
        <v>2.4499999999999917</v>
      </c>
      <c r="D1784" s="5">
        <f>$C$2+2*Inddata!$C$35*'Beregninger scenarie 1'!C1784</f>
        <v>9.1249999999999787</v>
      </c>
      <c r="E1784" s="5">
        <f t="shared" si="94"/>
        <v>14.853124999999924</v>
      </c>
      <c r="F1784" s="5">
        <f>SQRT(C1784^2+(Inddata!$C$35*C1784)^2)</f>
        <v>3.9219135954276068</v>
      </c>
      <c r="G1784" s="5">
        <f t="shared" si="95"/>
        <v>10.843827190855214</v>
      </c>
      <c r="H1784" s="5">
        <f t="shared" si="96"/>
        <v>1.3697308836243556</v>
      </c>
      <c r="I1784" s="5">
        <f t="shared" si="97"/>
        <v>7.9319866491306082E-2</v>
      </c>
      <c r="J1784" s="5">
        <f t="shared" si="98"/>
        <v>1.1781478919786745</v>
      </c>
      <c r="K1784">
        <f t="shared" si="100"/>
        <v>2.4499999999999917</v>
      </c>
      <c r="L1784">
        <f>Inddata!$C$34</f>
        <v>0</v>
      </c>
      <c r="M1784">
        <f>Inddata!$C$34+Inddata!$C$32</f>
        <v>4</v>
      </c>
      <c r="N1784" s="2">
        <f t="shared" si="91"/>
        <v>3.9659933245653041E-2</v>
      </c>
      <c r="O1784" s="2">
        <f t="shared" si="92"/>
        <v>0.58907394598933727</v>
      </c>
      <c r="P1784" s="5">
        <f t="shared" si="88"/>
        <v>2.0308929888662806</v>
      </c>
      <c r="Q1784" s="5">
        <f t="shared" si="93"/>
        <v>1.0154464944331403</v>
      </c>
      <c r="R1784" s="2">
        <f t="shared" si="89"/>
        <v>0.23505705889656023</v>
      </c>
      <c r="S1784" s="2">
        <f t="shared" si="90"/>
        <v>0.11752852944828011</v>
      </c>
    </row>
    <row r="1785" spans="3:19" x14ac:dyDescent="0.25">
      <c r="C1785">
        <f t="shared" si="99"/>
        <v>2.4599999999999915</v>
      </c>
      <c r="D1785" s="5">
        <f>$C$2+2*Inddata!$C$35*'Beregninger scenarie 1'!C1785</f>
        <v>9.149999999999979</v>
      </c>
      <c r="E1785" s="5">
        <f t="shared" si="94"/>
        <v>14.944499999999923</v>
      </c>
      <c r="F1785" s="5">
        <f>SQRT(C1785^2+(Inddata!$C$35*C1785)^2)</f>
        <v>3.9379214060211885</v>
      </c>
      <c r="G1785" s="5">
        <f t="shared" si="95"/>
        <v>10.875842812042377</v>
      </c>
      <c r="H1785" s="5">
        <f t="shared" si="96"/>
        <v>1.3741004038282429</v>
      </c>
      <c r="I1785" s="5">
        <f t="shared" si="97"/>
        <v>7.9488466883584089E-2</v>
      </c>
      <c r="J1785" s="5">
        <f t="shared" si="98"/>
        <v>1.1879153933417164</v>
      </c>
      <c r="K1785">
        <f t="shared" si="100"/>
        <v>2.4599999999999915</v>
      </c>
      <c r="L1785">
        <f>Inddata!$C$34</f>
        <v>0</v>
      </c>
      <c r="M1785">
        <f>Inddata!$C$34+Inddata!$C$32</f>
        <v>4</v>
      </c>
      <c r="N1785" s="2">
        <f t="shared" si="91"/>
        <v>3.9744233441792044E-2</v>
      </c>
      <c r="O1785" s="2">
        <f t="shared" si="92"/>
        <v>0.59395769667085818</v>
      </c>
      <c r="P1785" s="5">
        <f t="shared" si="88"/>
        <v>2.0477302214174742</v>
      </c>
      <c r="Q1785" s="5">
        <f t="shared" si="93"/>
        <v>1.0238651107087371</v>
      </c>
      <c r="R1785" s="2">
        <f t="shared" si="89"/>
        <v>0.23700581266405946</v>
      </c>
      <c r="S1785" s="2">
        <f t="shared" si="90"/>
        <v>0.11850290633202973</v>
      </c>
    </row>
    <row r="1786" spans="3:19" x14ac:dyDescent="0.25">
      <c r="C1786">
        <f t="shared" si="99"/>
        <v>2.4699999999999913</v>
      </c>
      <c r="D1786" s="5">
        <f>$C$2+2*Inddata!$C$35*'Beregninger scenarie 1'!C1786</f>
        <v>9.1749999999999794</v>
      </c>
      <c r="E1786" s="5">
        <f t="shared" si="94"/>
        <v>15.036124999999922</v>
      </c>
      <c r="F1786" s="5">
        <f>SQRT(C1786^2+(Inddata!$C$35*C1786)^2)</f>
        <v>3.9539292166147701</v>
      </c>
      <c r="G1786" s="5">
        <f t="shared" si="95"/>
        <v>10.90785843322954</v>
      </c>
      <c r="H1786" s="5">
        <f t="shared" si="96"/>
        <v>1.378467193357964</v>
      </c>
      <c r="I1786" s="5">
        <f t="shared" si="97"/>
        <v>7.9656783461294164E-2</v>
      </c>
      <c r="J1786" s="5">
        <f t="shared" si="98"/>
        <v>1.1977293532219455</v>
      </c>
      <c r="K1786">
        <f t="shared" si="100"/>
        <v>2.4699999999999913</v>
      </c>
      <c r="L1786">
        <f>Inddata!$C$34</f>
        <v>0</v>
      </c>
      <c r="M1786">
        <f>Inddata!$C$34+Inddata!$C$32</f>
        <v>4</v>
      </c>
      <c r="N1786" s="2">
        <f t="shared" si="91"/>
        <v>3.9828391730647082E-2</v>
      </c>
      <c r="O1786" s="2">
        <f t="shared" si="92"/>
        <v>0.59886467661097276</v>
      </c>
      <c r="P1786" s="5">
        <f t="shared" si="88"/>
        <v>2.0646475392257657</v>
      </c>
      <c r="Q1786" s="5">
        <f t="shared" si="93"/>
        <v>1.0323237696128829</v>
      </c>
      <c r="R1786" s="2">
        <f t="shared" si="89"/>
        <v>0.2389638355585377</v>
      </c>
      <c r="S1786" s="2">
        <f t="shared" si="90"/>
        <v>0.11948191777926885</v>
      </c>
    </row>
    <row r="1787" spans="3:19" x14ac:dyDescent="0.25">
      <c r="C1787">
        <f t="shared" si="99"/>
        <v>2.4799999999999911</v>
      </c>
      <c r="D1787" s="5">
        <f>$C$2+2*Inddata!$C$35*'Beregninger scenarie 1'!C1787</f>
        <v>9.199999999999978</v>
      </c>
      <c r="E1787" s="5">
        <f t="shared" si="94"/>
        <v>15.127999999999918</v>
      </c>
      <c r="F1787" s="5">
        <f>SQRT(C1787^2+(Inddata!$C$35*C1787)^2)</f>
        <v>3.9699370272083518</v>
      </c>
      <c r="G1787" s="5">
        <f t="shared" si="95"/>
        <v>10.939874054416704</v>
      </c>
      <c r="H1787" s="5">
        <f t="shared" si="96"/>
        <v>1.3828312761875319</v>
      </c>
      <c r="I1787" s="5">
        <f t="shared" si="97"/>
        <v>7.9824818234114026E-2</v>
      </c>
      <c r="J1787" s="5">
        <f t="shared" si="98"/>
        <v>1.2075898502456706</v>
      </c>
      <c r="K1787">
        <f t="shared" si="100"/>
        <v>2.4799999999999911</v>
      </c>
      <c r="L1787">
        <f>Inddata!$C$34</f>
        <v>0</v>
      </c>
      <c r="M1787">
        <f>Inddata!$C$34+Inddata!$C$32</f>
        <v>4</v>
      </c>
      <c r="N1787" s="2">
        <f t="shared" si="91"/>
        <v>3.9912409117057013E-2</v>
      </c>
      <c r="O1787" s="2">
        <f t="shared" si="92"/>
        <v>0.60379492512283528</v>
      </c>
      <c r="P1787" s="5">
        <f t="shared" si="88"/>
        <v>2.081645077827297</v>
      </c>
      <c r="Q1787" s="5">
        <f t="shared" si="93"/>
        <v>1.0408225389136485</v>
      </c>
      <c r="R1787" s="2">
        <f t="shared" si="89"/>
        <v>0.24093114326704823</v>
      </c>
      <c r="S1787" s="2">
        <f t="shared" si="90"/>
        <v>0.12046557163352412</v>
      </c>
    </row>
    <row r="1788" spans="3:19" x14ac:dyDescent="0.25">
      <c r="C1788">
        <f t="shared" si="99"/>
        <v>2.4899999999999909</v>
      </c>
      <c r="D1788" s="5">
        <f>$C$2+2*Inddata!$C$35*'Beregninger scenarie 1'!C1788</f>
        <v>9.2249999999999766</v>
      </c>
      <c r="E1788" s="5">
        <f t="shared" si="94"/>
        <v>15.220124999999916</v>
      </c>
      <c r="F1788" s="5">
        <f>SQRT(C1788^2+(Inddata!$C$35*C1788)^2)</f>
        <v>3.985944837801934</v>
      </c>
      <c r="G1788" s="5">
        <f t="shared" si="95"/>
        <v>10.971889675603869</v>
      </c>
      <c r="H1788" s="5">
        <f t="shared" si="96"/>
        <v>1.3871926760111388</v>
      </c>
      <c r="I1788" s="5">
        <f t="shared" si="97"/>
        <v>7.9992573188531313E-2</v>
      </c>
      <c r="J1788" s="5">
        <f t="shared" si="98"/>
        <v>1.2174969630010883</v>
      </c>
      <c r="K1788">
        <f t="shared" si="100"/>
        <v>2.4899999999999909</v>
      </c>
      <c r="L1788">
        <f>Inddata!$C$34</f>
        <v>0</v>
      </c>
      <c r="M1788">
        <f>Inddata!$C$34+Inddata!$C$32</f>
        <v>4</v>
      </c>
      <c r="N1788" s="2">
        <f t="shared" si="91"/>
        <v>3.9996286594265656E-2</v>
      </c>
      <c r="O1788" s="2">
        <f t="shared" si="92"/>
        <v>0.60874848150054417</v>
      </c>
      <c r="P1788" s="5">
        <f t="shared" si="88"/>
        <v>2.098722972692511</v>
      </c>
      <c r="Q1788" s="5">
        <f t="shared" si="93"/>
        <v>1.0493614863462555</v>
      </c>
      <c r="R1788" s="2">
        <f t="shared" si="89"/>
        <v>0.24290775146904062</v>
      </c>
      <c r="S1788" s="2">
        <f t="shared" si="90"/>
        <v>0.12145387573452031</v>
      </c>
    </row>
    <row r="1789" spans="3:19" x14ac:dyDescent="0.25">
      <c r="C1789">
        <f t="shared" si="99"/>
        <v>2.4999999999999907</v>
      </c>
      <c r="D1789" s="5">
        <f>$C$2+2*Inddata!$C$35*'Beregninger scenarie 1'!C1789</f>
        <v>9.2499999999999769</v>
      </c>
      <c r="E1789" s="5">
        <f t="shared" si="94"/>
        <v>15.312499999999915</v>
      </c>
      <c r="F1789" s="5">
        <f>SQRT(C1789^2+(Inddata!$C$35*C1789)^2)</f>
        <v>4.0019526483955152</v>
      </c>
      <c r="G1789" s="5">
        <f t="shared" si="95"/>
        <v>11.00390529679103</v>
      </c>
      <c r="H1789" s="5">
        <f t="shared" si="96"/>
        <v>1.3915514162472264</v>
      </c>
      <c r="I1789" s="5">
        <f t="shared" si="97"/>
        <v>8.0160050288199128E-2</v>
      </c>
      <c r="J1789" s="5">
        <f t="shared" si="98"/>
        <v>1.2274507700380424</v>
      </c>
      <c r="K1789">
        <f t="shared" si="100"/>
        <v>2.4999999999999907</v>
      </c>
      <c r="L1789">
        <f>Inddata!$C$34</f>
        <v>0</v>
      </c>
      <c r="M1789">
        <f>Inddata!$C$34+Inddata!$C$32</f>
        <v>4</v>
      </c>
      <c r="N1789" s="2">
        <f t="shared" si="91"/>
        <v>4.0080025144099564E-2</v>
      </c>
      <c r="O1789" s="2">
        <f t="shared" si="92"/>
        <v>0.61372538501902119</v>
      </c>
      <c r="P1789" s="5">
        <f t="shared" si="88"/>
        <v>2.1158813592257388</v>
      </c>
      <c r="Q1789" s="5">
        <f t="shared" si="93"/>
        <v>1.0579406796128694</v>
      </c>
      <c r="R1789" s="2">
        <f t="shared" si="89"/>
        <v>0.24489367583631236</v>
      </c>
      <c r="S1789" s="2">
        <f t="shared" si="90"/>
        <v>0.12244683791815618</v>
      </c>
    </row>
    <row r="1790" spans="3:19" x14ac:dyDescent="0.25">
      <c r="C1790">
        <f t="shared" si="99"/>
        <v>2.5099999999999905</v>
      </c>
      <c r="D1790" s="5">
        <f>$C$2+2*Inddata!$C$35*'Beregninger scenarie 1'!C1790</f>
        <v>9.2749999999999773</v>
      </c>
      <c r="E1790" s="5">
        <f t="shared" si="94"/>
        <v>15.405124999999913</v>
      </c>
      <c r="F1790" s="5">
        <f>SQRT(C1790^2+(Inddata!$C$35*C1790)^2)</f>
        <v>4.0179604589890969</v>
      </c>
      <c r="G1790" s="5">
        <f t="shared" si="95"/>
        <v>11.035920917978194</v>
      </c>
      <c r="H1790" s="5">
        <f t="shared" si="96"/>
        <v>1.395907520042484</v>
      </c>
      <c r="I1790" s="5">
        <f t="shared" si="97"/>
        <v>8.0327251474285363E-2</v>
      </c>
      <c r="J1790" s="5">
        <f t="shared" si="98"/>
        <v>1.2374513498677933</v>
      </c>
      <c r="K1790">
        <f t="shared" si="100"/>
        <v>2.5099999999999905</v>
      </c>
      <c r="L1790">
        <f>Inddata!$C$34</f>
        <v>0</v>
      </c>
      <c r="M1790">
        <f>Inddata!$C$34+Inddata!$C$32</f>
        <v>4</v>
      </c>
      <c r="N1790" s="2">
        <f t="shared" si="91"/>
        <v>4.0163625737142682E-2</v>
      </c>
      <c r="O1790" s="2">
        <f t="shared" si="92"/>
        <v>0.61872567493389663</v>
      </c>
      <c r="P1790" s="5">
        <f t="shared" si="88"/>
        <v>2.133120372764802</v>
      </c>
      <c r="Q1790" s="5">
        <f t="shared" si="93"/>
        <v>1.066560186382401</v>
      </c>
      <c r="R1790" s="2">
        <f t="shared" si="89"/>
        <v>0.24688893203296317</v>
      </c>
      <c r="S1790" s="2">
        <f t="shared" si="90"/>
        <v>0.12344446601648158</v>
      </c>
    </row>
    <row r="1791" spans="3:19" x14ac:dyDescent="0.25">
      <c r="C1791">
        <f t="shared" si="99"/>
        <v>2.5199999999999902</v>
      </c>
      <c r="D1791" s="5">
        <f>$C$2+2*Inddata!$C$35*'Beregninger scenarie 1'!C1791</f>
        <v>9.2999999999999758</v>
      </c>
      <c r="E1791" s="5">
        <f t="shared" si="94"/>
        <v>15.497999999999909</v>
      </c>
      <c r="F1791" s="5">
        <f>SQRT(C1791^2+(Inddata!$C$35*C1791)^2)</f>
        <v>4.0339682695826786</v>
      </c>
      <c r="G1791" s="5">
        <f t="shared" si="95"/>
        <v>11.067936539165357</v>
      </c>
      <c r="H1791" s="5">
        <f t="shared" si="96"/>
        <v>1.4002610102757804</v>
      </c>
      <c r="I1791" s="5">
        <f t="shared" si="97"/>
        <v>8.0494178665814917E-2</v>
      </c>
      <c r="J1791" s="5">
        <f t="shared" si="98"/>
        <v>1.2474987809627922</v>
      </c>
      <c r="K1791">
        <f t="shared" si="100"/>
        <v>2.5199999999999902</v>
      </c>
      <c r="L1791">
        <f>Inddata!$C$34</f>
        <v>0</v>
      </c>
      <c r="M1791">
        <f>Inddata!$C$34+Inddata!$C$32</f>
        <v>4</v>
      </c>
      <c r="N1791" s="2">
        <f t="shared" si="91"/>
        <v>4.0247089332907458E-2</v>
      </c>
      <c r="O1791" s="2">
        <f t="shared" si="92"/>
        <v>0.6237493904813961</v>
      </c>
      <c r="P1791" s="5">
        <f t="shared" si="88"/>
        <v>2.1504401485806208</v>
      </c>
      <c r="Q1791" s="5">
        <f t="shared" si="93"/>
        <v>1.0752200742903104</v>
      </c>
      <c r="R1791" s="2">
        <f t="shared" si="89"/>
        <v>0.24889353571534961</v>
      </c>
      <c r="S1791" s="2">
        <f t="shared" si="90"/>
        <v>0.12444676785767481</v>
      </c>
    </row>
    <row r="1792" spans="3:19" x14ac:dyDescent="0.25">
      <c r="C1792">
        <f t="shared" si="99"/>
        <v>2.52999999999999</v>
      </c>
      <c r="D1792" s="5">
        <f>$C$2+2*Inddata!$C$35*'Beregninger scenarie 1'!C1792</f>
        <v>9.3249999999999744</v>
      </c>
      <c r="E1792" s="5">
        <f t="shared" si="94"/>
        <v>15.591124999999906</v>
      </c>
      <c r="F1792" s="5">
        <f>SQRT(C1792^2+(Inddata!$C$35*C1792)^2)</f>
        <v>4.0499760801762612</v>
      </c>
      <c r="G1792" s="5">
        <f t="shared" si="95"/>
        <v>11.099952160352522</v>
      </c>
      <c r="H1792" s="5">
        <f t="shared" si="96"/>
        <v>1.4046119095620273</v>
      </c>
      <c r="I1792" s="5">
        <f t="shared" si="97"/>
        <v>8.0660833760006087E-2</v>
      </c>
      <c r="J1792" s="5">
        <f t="shared" si="98"/>
        <v>1.2575931417564672</v>
      </c>
      <c r="K1792">
        <f t="shared" si="100"/>
        <v>2.52999999999999</v>
      </c>
      <c r="L1792">
        <f>Inddata!$C$34</f>
        <v>0</v>
      </c>
      <c r="M1792">
        <f>Inddata!$C$34+Inddata!$C$32</f>
        <v>4</v>
      </c>
      <c r="N1792" s="2">
        <f t="shared" si="91"/>
        <v>4.0330416880003044E-2</v>
      </c>
      <c r="O1792" s="2">
        <f t="shared" si="92"/>
        <v>0.6287965708782336</v>
      </c>
      <c r="P1792" s="5">
        <f t="shared" si="88"/>
        <v>2.1678408218768492</v>
      </c>
      <c r="Q1792" s="5">
        <f t="shared" si="93"/>
        <v>1.0839204109384246</v>
      </c>
      <c r="R1792" s="2">
        <f t="shared" si="89"/>
        <v>0.25090750253204275</v>
      </c>
      <c r="S1792" s="2">
        <f t="shared" si="90"/>
        <v>0.12545375126602137</v>
      </c>
    </row>
    <row r="1793" spans="3:19" x14ac:dyDescent="0.25">
      <c r="C1793">
        <f t="shared" si="99"/>
        <v>2.5399999999999898</v>
      </c>
      <c r="D1793" s="5">
        <f>$C$2+2*Inddata!$C$35*'Beregninger scenarie 1'!C1793</f>
        <v>9.3499999999999748</v>
      </c>
      <c r="E1793" s="5">
        <f t="shared" si="94"/>
        <v>15.684499999999906</v>
      </c>
      <c r="F1793" s="5">
        <f>SQRT(C1793^2+(Inddata!$C$35*C1793)^2)</f>
        <v>4.0659838907698429</v>
      </c>
      <c r="G1793" s="5">
        <f t="shared" si="95"/>
        <v>11.131967781539686</v>
      </c>
      <c r="H1793" s="5">
        <f t="shared" si="96"/>
        <v>1.4089602402559729</v>
      </c>
      <c r="I1793" s="5">
        <f t="shared" si="97"/>
        <v>8.0827218632600104E-2</v>
      </c>
      <c r="J1793" s="5">
        <f t="shared" si="98"/>
        <v>1.2677345106430087</v>
      </c>
      <c r="K1793">
        <f t="shared" si="100"/>
        <v>2.5399999999999898</v>
      </c>
      <c r="L1793">
        <f>Inddata!$C$34</f>
        <v>0</v>
      </c>
      <c r="M1793">
        <f>Inddata!$C$34+Inddata!$C$32</f>
        <v>4</v>
      </c>
      <c r="N1793" s="2">
        <f t="shared" si="91"/>
        <v>4.0413609316300052E-2</v>
      </c>
      <c r="O1793" s="2">
        <f t="shared" si="92"/>
        <v>0.63386725532150434</v>
      </c>
      <c r="P1793" s="5">
        <f t="shared" si="88"/>
        <v>2.1853225277895025</v>
      </c>
      <c r="Q1793" s="5">
        <f t="shared" si="93"/>
        <v>1.0926612638947513</v>
      </c>
      <c r="R1793" s="2">
        <f t="shared" si="89"/>
        <v>0.25293084812378502</v>
      </c>
      <c r="S1793" s="2">
        <f t="shared" si="90"/>
        <v>0.12646542406189251</v>
      </c>
    </row>
    <row r="1794" spans="3:19" x14ac:dyDescent="0.25">
      <c r="C1794">
        <f t="shared" si="99"/>
        <v>2.5499999999999896</v>
      </c>
      <c r="D1794" s="5">
        <f>$C$2+2*Inddata!$C$35*'Beregninger scenarie 1'!C1794</f>
        <v>9.3749999999999751</v>
      </c>
      <c r="E1794" s="5">
        <f t="shared" si="94"/>
        <v>15.778124999999903</v>
      </c>
      <c r="F1794" s="5">
        <f>SQRT(C1794^2+(Inddata!$C$35*C1794)^2)</f>
        <v>4.0819917013634246</v>
      </c>
      <c r="G1794" s="5">
        <f t="shared" si="95"/>
        <v>11.163983402726849</v>
      </c>
      <c r="H1794" s="5">
        <f t="shared" si="96"/>
        <v>1.413306024455933</v>
      </c>
      <c r="I1794" s="5">
        <f t="shared" si="97"/>
        <v>8.0993335138184894E-2</v>
      </c>
      <c r="J1794" s="5">
        <f t="shared" si="98"/>
        <v>1.2779229659771656</v>
      </c>
      <c r="K1794">
        <f t="shared" si="100"/>
        <v>2.5499999999999896</v>
      </c>
      <c r="L1794">
        <f>Inddata!$C$34</f>
        <v>0</v>
      </c>
      <c r="M1794">
        <f>Inddata!$C$34+Inddata!$C$32</f>
        <v>4</v>
      </c>
      <c r="N1794" s="2">
        <f t="shared" si="91"/>
        <v>4.0496667569092447E-2</v>
      </c>
      <c r="O1794" s="2">
        <f t="shared" si="92"/>
        <v>0.6389614829885828</v>
      </c>
      <c r="P1794" s="5">
        <f t="shared" ref="P1794:P1857" si="101">((J1794*3600*24)/$M$14)*1000</f>
        <v>2.2028854013866073</v>
      </c>
      <c r="Q1794" s="5">
        <f t="shared" si="93"/>
        <v>1.1014427006933036</v>
      </c>
      <c r="R1794" s="2">
        <f t="shared" ref="R1794:R1857" si="102">(J1794*1000)/$M$13</f>
        <v>0.25496358812344994</v>
      </c>
      <c r="S1794" s="2">
        <f t="shared" ref="S1794:S1857" si="103">R1794/2</f>
        <v>0.12748179406172497</v>
      </c>
    </row>
    <row r="1795" spans="3:19" x14ac:dyDescent="0.25">
      <c r="C1795">
        <f t="shared" si="99"/>
        <v>2.5599999999999894</v>
      </c>
      <c r="D1795" s="5">
        <f>$C$2+2*Inddata!$C$35*'Beregninger scenarie 1'!C1795</f>
        <v>9.3999999999999737</v>
      </c>
      <c r="E1795" s="5">
        <f t="shared" si="94"/>
        <v>15.8719999999999</v>
      </c>
      <c r="F1795" s="5">
        <f>SQRT(C1795^2+(Inddata!$C$35*C1795)^2)</f>
        <v>4.0979995119570063</v>
      </c>
      <c r="G1795" s="5">
        <f t="shared" si="95"/>
        <v>11.195999023914013</v>
      </c>
      <c r="H1795" s="5">
        <f t="shared" si="96"/>
        <v>1.4176492840074582</v>
      </c>
      <c r="I1795" s="5">
        <f t="shared" si="97"/>
        <v>8.115918511051276E-2</v>
      </c>
      <c r="J1795" s="5">
        <f t="shared" si="98"/>
        <v>1.2881585860740505</v>
      </c>
      <c r="K1795">
        <f t="shared" si="100"/>
        <v>2.5599999999999894</v>
      </c>
      <c r="L1795">
        <f>Inddata!$C$34</f>
        <v>0</v>
      </c>
      <c r="M1795">
        <f>Inddata!$C$34+Inddata!$C$32</f>
        <v>4</v>
      </c>
      <c r="N1795" s="2">
        <f t="shared" ref="N1795:N1858" si="104">I1795*0.5</f>
        <v>4.057959255525638E-2</v>
      </c>
      <c r="O1795" s="2">
        <f t="shared" ref="O1795:O1858" si="105">N1795*E1795</f>
        <v>0.64407929303702527</v>
      </c>
      <c r="P1795" s="5">
        <f t="shared" si="101"/>
        <v>2.2205295776678637</v>
      </c>
      <c r="Q1795" s="5">
        <f t="shared" ref="Q1795:Q1858" si="106">P1795/2</f>
        <v>1.1102647888339319</v>
      </c>
      <c r="R1795" s="2">
        <f t="shared" si="102"/>
        <v>0.25700573815600275</v>
      </c>
      <c r="S1795" s="2">
        <f t="shared" si="103"/>
        <v>0.12850286907800137</v>
      </c>
    </row>
    <row r="1796" spans="3:19" x14ac:dyDescent="0.25">
      <c r="C1796">
        <f t="shared" si="99"/>
        <v>2.5699999999999892</v>
      </c>
      <c r="D1796" s="5">
        <f>$C$2+2*Inddata!$C$35*'Beregninger scenarie 1'!C1796</f>
        <v>9.4249999999999723</v>
      </c>
      <c r="E1796" s="5">
        <f t="shared" ref="E1796:E1859" si="107">0.5*(D1796+$C$2)*C1796</f>
        <v>15.966124999999897</v>
      </c>
      <c r="F1796" s="5">
        <f>SQRT(C1796^2+(Inddata!$C$35*C1796)^2)</f>
        <v>4.114007322550588</v>
      </c>
      <c r="G1796" s="5">
        <f t="shared" ref="G1796:G1859" si="108">$C$2+2*F1796</f>
        <v>11.228014645101176</v>
      </c>
      <c r="H1796" s="5">
        <f t="shared" ref="H1796:H1859" si="109">E1796/G1796</f>
        <v>1.4219900405069363</v>
      </c>
      <c r="I1796" s="5">
        <f t="shared" ref="I1796:I1859" si="110">$C$14*(H1796^(2/3))*SQRT($C$13)</f>
        <v>8.132477036281216E-2</v>
      </c>
      <c r="J1796" s="5">
        <f t="shared" ref="J1796:J1859" si="111">I1796*E1796</f>
        <v>1.298441449208946</v>
      </c>
      <c r="K1796">
        <f t="shared" si="100"/>
        <v>2.5699999999999892</v>
      </c>
      <c r="L1796">
        <f>Inddata!$C$34</f>
        <v>0</v>
      </c>
      <c r="M1796">
        <f>Inddata!$C$34+Inddata!$C$32</f>
        <v>4</v>
      </c>
      <c r="N1796" s="2">
        <f t="shared" si="104"/>
        <v>4.066238518140608E-2</v>
      </c>
      <c r="O1796" s="2">
        <f t="shared" si="105"/>
        <v>0.649220724604473</v>
      </c>
      <c r="P1796" s="5">
        <f t="shared" si="101"/>
        <v>2.2382551915643143</v>
      </c>
      <c r="Q1796" s="5">
        <f t="shared" si="106"/>
        <v>1.1191275957821571</v>
      </c>
      <c r="R1796" s="2">
        <f t="shared" si="102"/>
        <v>0.25905731383846226</v>
      </c>
      <c r="S1796" s="2">
        <f t="shared" si="103"/>
        <v>0.12952865691923113</v>
      </c>
    </row>
    <row r="1797" spans="3:19" x14ac:dyDescent="0.25">
      <c r="C1797">
        <f t="shared" si="99"/>
        <v>2.579999999999989</v>
      </c>
      <c r="D1797" s="5">
        <f>$C$2+2*Inddata!$C$35*'Beregninger scenarie 1'!C1797</f>
        <v>9.4499999999999726</v>
      </c>
      <c r="E1797" s="5">
        <f t="shared" si="107"/>
        <v>16.060499999999895</v>
      </c>
      <c r="F1797" s="5">
        <f>SQRT(C1797^2+(Inddata!$C$35*C1797)^2)</f>
        <v>4.1300151331441697</v>
      </c>
      <c r="G1797" s="5">
        <f t="shared" si="108"/>
        <v>11.260030266288339</v>
      </c>
      <c r="H1797" s="5">
        <f t="shared" si="109"/>
        <v>1.4263283153051365</v>
      </c>
      <c r="I1797" s="5">
        <f t="shared" si="110"/>
        <v>8.1490092688093749E-2</v>
      </c>
      <c r="J1797" s="5">
        <f t="shared" si="111"/>
        <v>1.3087716336171211</v>
      </c>
      <c r="K1797">
        <f t="shared" si="100"/>
        <v>2.579999999999989</v>
      </c>
      <c r="L1797">
        <f>Inddata!$C$34</f>
        <v>0</v>
      </c>
      <c r="M1797">
        <f>Inddata!$C$34+Inddata!$C$32</f>
        <v>4</v>
      </c>
      <c r="N1797" s="2">
        <f t="shared" si="104"/>
        <v>4.0745046344046874E-2</v>
      </c>
      <c r="O1797" s="2">
        <f t="shared" si="105"/>
        <v>0.65438581680856056</v>
      </c>
      <c r="P1797" s="5">
        <f t="shared" si="101"/>
        <v>2.2560623779380249</v>
      </c>
      <c r="Q1797" s="5">
        <f t="shared" si="106"/>
        <v>1.1280311889690124</v>
      </c>
      <c r="R1797" s="2">
        <f t="shared" si="102"/>
        <v>0.26111833077986396</v>
      </c>
      <c r="S1797" s="2">
        <f t="shared" si="103"/>
        <v>0.13055916538993198</v>
      </c>
    </row>
    <row r="1798" spans="3:19" x14ac:dyDescent="0.25">
      <c r="C1798">
        <f t="shared" ref="C1798:C1861" si="112">C1797+$C$1536</f>
        <v>2.5899999999999888</v>
      </c>
      <c r="D1798" s="5">
        <f>$C$2+2*Inddata!$C$35*'Beregninger scenarie 1'!C1798</f>
        <v>9.474999999999973</v>
      </c>
      <c r="E1798" s="5">
        <f t="shared" si="107"/>
        <v>16.155124999999895</v>
      </c>
      <c r="F1798" s="5">
        <f>SQRT(C1798^2+(Inddata!$C$35*C1798)^2)</f>
        <v>4.1460229437377514</v>
      </c>
      <c r="G1798" s="5">
        <f t="shared" si="108"/>
        <v>11.292045887475503</v>
      </c>
      <c r="H1798" s="5">
        <f t="shared" si="109"/>
        <v>1.430664129510689</v>
      </c>
      <c r="I1798" s="5">
        <f t="shared" si="110"/>
        <v>8.1655153859450699E-2</v>
      </c>
      <c r="J1798" s="5">
        <f t="shared" si="111"/>
        <v>1.3191492174936499</v>
      </c>
      <c r="K1798">
        <f t="shared" ref="K1798:K1861" si="113">$K$1539+C1798</f>
        <v>2.5899999999999888</v>
      </c>
      <c r="L1798">
        <f>Inddata!$C$34</f>
        <v>0</v>
      </c>
      <c r="M1798">
        <f>Inddata!$C$34+Inddata!$C$32</f>
        <v>4</v>
      </c>
      <c r="N1798" s="2">
        <f t="shared" si="104"/>
        <v>4.082757692972535E-2</v>
      </c>
      <c r="O1798" s="2">
        <f t="shared" si="105"/>
        <v>0.65957460874682494</v>
      </c>
      <c r="P1798" s="5">
        <f t="shared" si="101"/>
        <v>2.2739512715817742</v>
      </c>
      <c r="Q1798" s="5">
        <f t="shared" si="106"/>
        <v>1.1369756357908871</v>
      </c>
      <c r="R1798" s="2">
        <f t="shared" si="102"/>
        <v>0.26318880458122385</v>
      </c>
      <c r="S1798" s="2">
        <f t="shared" si="103"/>
        <v>0.13159440229061192</v>
      </c>
    </row>
    <row r="1799" spans="3:19" x14ac:dyDescent="0.25">
      <c r="C1799">
        <f t="shared" si="112"/>
        <v>2.5999999999999885</v>
      </c>
      <c r="D1799" s="5">
        <f>$C$2+2*Inddata!$C$35*'Beregninger scenarie 1'!C1799</f>
        <v>9.4999999999999716</v>
      </c>
      <c r="E1799" s="5">
        <f t="shared" si="107"/>
        <v>16.24999999999989</v>
      </c>
      <c r="F1799" s="5">
        <f>SQRT(C1799^2+(Inddata!$C$35*C1799)^2)</f>
        <v>4.1620307543313331</v>
      </c>
      <c r="G1799" s="5">
        <f t="shared" si="108"/>
        <v>11.324061508662666</v>
      </c>
      <c r="H1799" s="5">
        <f t="shared" si="109"/>
        <v>1.4349975039935086</v>
      </c>
      <c r="I1799" s="5">
        <f t="shared" si="110"/>
        <v>8.1819955630353755E-2</v>
      </c>
      <c r="J1799" s="5">
        <f t="shared" si="111"/>
        <v>1.3295742789932394</v>
      </c>
      <c r="K1799">
        <f t="shared" si="113"/>
        <v>2.5999999999999885</v>
      </c>
      <c r="L1799">
        <f>Inddata!$C$34</f>
        <v>0</v>
      </c>
      <c r="M1799">
        <f>Inddata!$C$34+Inddata!$C$32</f>
        <v>4</v>
      </c>
      <c r="N1799" s="2">
        <f t="shared" si="104"/>
        <v>4.0909977815176878E-2</v>
      </c>
      <c r="O1799" s="2">
        <f t="shared" si="105"/>
        <v>0.66478713949661972</v>
      </c>
      <c r="P1799" s="5">
        <f t="shared" si="101"/>
        <v>2.2919220072187558</v>
      </c>
      <c r="Q1799" s="5">
        <f t="shared" si="106"/>
        <v>1.1459610036093779</v>
      </c>
      <c r="R1799" s="2">
        <f t="shared" si="102"/>
        <v>0.26526875083550416</v>
      </c>
      <c r="S1799" s="2">
        <f t="shared" si="103"/>
        <v>0.13263437541775208</v>
      </c>
    </row>
    <row r="1800" spans="3:19" x14ac:dyDescent="0.25">
      <c r="C1800">
        <f t="shared" si="112"/>
        <v>2.6099999999999883</v>
      </c>
      <c r="D1800" s="5">
        <f>$C$2+2*Inddata!$C$35*'Beregninger scenarie 1'!C1800</f>
        <v>9.5249999999999702</v>
      </c>
      <c r="E1800" s="5">
        <f t="shared" si="107"/>
        <v>16.345124999999889</v>
      </c>
      <c r="F1800" s="5">
        <f>SQRT(C1800^2+(Inddata!$C$35*C1800)^2)</f>
        <v>4.1780385649249157</v>
      </c>
      <c r="G1800" s="5">
        <f t="shared" si="108"/>
        <v>11.356077129849831</v>
      </c>
      <c r="H1800" s="5">
        <f t="shared" si="109"/>
        <v>1.4393284593881612</v>
      </c>
      <c r="I1800" s="5">
        <f t="shared" si="110"/>
        <v>8.1984499734940777E-2</v>
      </c>
      <c r="J1800" s="5">
        <f t="shared" si="111"/>
        <v>1.3400468962300649</v>
      </c>
      <c r="K1800">
        <f t="shared" si="113"/>
        <v>2.6099999999999883</v>
      </c>
      <c r="L1800">
        <f>Inddata!$C$34</f>
        <v>0</v>
      </c>
      <c r="M1800">
        <f>Inddata!$C$34+Inddata!$C$32</f>
        <v>4</v>
      </c>
      <c r="N1800" s="2">
        <f t="shared" si="104"/>
        <v>4.0992249867470389E-2</v>
      </c>
      <c r="O1800" s="2">
        <f t="shared" si="105"/>
        <v>0.67002344811503245</v>
      </c>
      <c r="P1800" s="5">
        <f t="shared" si="101"/>
        <v>2.3099747195022946</v>
      </c>
      <c r="Q1800" s="5">
        <f t="shared" si="106"/>
        <v>1.1549873597511473</v>
      </c>
      <c r="R1800" s="2">
        <f t="shared" si="102"/>
        <v>0.26735818512758042</v>
      </c>
      <c r="S1800" s="2">
        <f t="shared" si="103"/>
        <v>0.13367909256379021</v>
      </c>
    </row>
    <row r="1801" spans="3:19" x14ac:dyDescent="0.25">
      <c r="C1801">
        <f t="shared" si="112"/>
        <v>2.6199999999999881</v>
      </c>
      <c r="D1801" s="5">
        <f>$C$2+2*Inddata!$C$35*'Beregninger scenarie 1'!C1801</f>
        <v>9.5499999999999705</v>
      </c>
      <c r="E1801" s="5">
        <f t="shared" si="107"/>
        <v>16.440499999999886</v>
      </c>
      <c r="F1801" s="5">
        <f>SQRT(C1801^2+(Inddata!$C$35*C1801)^2)</f>
        <v>4.1940463755184973</v>
      </c>
      <c r="G1801" s="5">
        <f t="shared" si="108"/>
        <v>11.388092751036995</v>
      </c>
      <c r="H1801" s="5">
        <f t="shared" si="109"/>
        <v>1.4436570160971707</v>
      </c>
      <c r="I1801" s="5">
        <f t="shared" si="110"/>
        <v>8.214878788830092E-2</v>
      </c>
      <c r="J1801" s="5">
        <f t="shared" si="111"/>
        <v>1.350567147277602</v>
      </c>
      <c r="K1801">
        <f t="shared" si="113"/>
        <v>2.6199999999999881</v>
      </c>
      <c r="L1801">
        <f>Inddata!$C$34</f>
        <v>0</v>
      </c>
      <c r="M1801">
        <f>Inddata!$C$34+Inddata!$C$32</f>
        <v>4</v>
      </c>
      <c r="N1801" s="2">
        <f t="shared" si="104"/>
        <v>4.107439394415046E-2</v>
      </c>
      <c r="O1801" s="2">
        <f t="shared" si="105"/>
        <v>0.67528357363880098</v>
      </c>
      <c r="P1801" s="5">
        <f t="shared" si="101"/>
        <v>2.3281095430155578</v>
      </c>
      <c r="Q1801" s="5">
        <f t="shared" si="106"/>
        <v>1.1640547715077789</v>
      </c>
      <c r="R1801" s="2">
        <f t="shared" si="102"/>
        <v>0.26945712303420805</v>
      </c>
      <c r="S1801" s="2">
        <f t="shared" si="103"/>
        <v>0.13472856151710402</v>
      </c>
    </row>
    <row r="1802" spans="3:19" x14ac:dyDescent="0.25">
      <c r="C1802">
        <f t="shared" si="112"/>
        <v>2.6299999999999879</v>
      </c>
      <c r="D1802" s="5">
        <f>$C$2+2*Inddata!$C$35*'Beregninger scenarie 1'!C1802</f>
        <v>9.5749999999999709</v>
      </c>
      <c r="E1802" s="5">
        <f t="shared" si="107"/>
        <v>16.536124999999885</v>
      </c>
      <c r="F1802" s="5">
        <f>SQRT(C1802^2+(Inddata!$C$35*C1802)^2)</f>
        <v>4.2100541861120782</v>
      </c>
      <c r="G1802" s="5">
        <f t="shared" si="108"/>
        <v>11.420108372224156</v>
      </c>
      <c r="H1802" s="5">
        <f t="shared" si="109"/>
        <v>1.4479831942942714</v>
      </c>
      <c r="I1802" s="5">
        <f t="shared" si="110"/>
        <v>8.2312821786753851E-2</v>
      </c>
      <c r="J1802" s="5">
        <f t="shared" si="111"/>
        <v>1.3611351101684754</v>
      </c>
      <c r="K1802">
        <f t="shared" si="113"/>
        <v>2.6299999999999879</v>
      </c>
      <c r="L1802">
        <f>Inddata!$C$34</f>
        <v>0</v>
      </c>
      <c r="M1802">
        <f>Inddata!$C$34+Inddata!$C$32</f>
        <v>4</v>
      </c>
      <c r="N1802" s="2">
        <f t="shared" si="104"/>
        <v>4.1156410893376925E-2</v>
      </c>
      <c r="O1802" s="2">
        <f t="shared" si="105"/>
        <v>0.68056755508423772</v>
      </c>
      <c r="P1802" s="5">
        <f t="shared" si="101"/>
        <v>2.3463266122712931</v>
      </c>
      <c r="Q1802" s="5">
        <f t="shared" si="106"/>
        <v>1.1731633061356466</v>
      </c>
      <c r="R1802" s="2">
        <f t="shared" si="102"/>
        <v>0.27156558012399223</v>
      </c>
      <c r="S1802" s="2">
        <f t="shared" si="103"/>
        <v>0.13578279006199612</v>
      </c>
    </row>
    <row r="1803" spans="3:19" x14ac:dyDescent="0.25">
      <c r="C1803">
        <f t="shared" si="112"/>
        <v>2.6399999999999877</v>
      </c>
      <c r="D1803" s="5">
        <f>$C$2+2*Inddata!$C$35*'Beregninger scenarie 1'!C1803</f>
        <v>9.5999999999999694</v>
      </c>
      <c r="E1803" s="5">
        <f t="shared" si="107"/>
        <v>16.631999999999881</v>
      </c>
      <c r="F1803" s="5">
        <f>SQRT(C1803^2+(Inddata!$C$35*C1803)^2)</f>
        <v>4.2260619967056607</v>
      </c>
      <c r="G1803" s="5">
        <f t="shared" si="108"/>
        <v>11.452123993411321</v>
      </c>
      <c r="H1803" s="5">
        <f t="shared" si="109"/>
        <v>1.4523070139276055</v>
      </c>
      <c r="I1803" s="5">
        <f t="shared" si="110"/>
        <v>8.2476603108123783E-2</v>
      </c>
      <c r="J1803" s="5">
        <f t="shared" si="111"/>
        <v>1.3717508628943049</v>
      </c>
      <c r="K1803">
        <f t="shared" si="113"/>
        <v>2.6399999999999877</v>
      </c>
      <c r="L1803">
        <f>Inddata!$C$34</f>
        <v>0</v>
      </c>
      <c r="M1803">
        <f>Inddata!$C$34+Inddata!$C$32</f>
        <v>4</v>
      </c>
      <c r="N1803" s="2">
        <f t="shared" si="104"/>
        <v>4.1238301554061892E-2</v>
      </c>
      <c r="O1803" s="2">
        <f t="shared" si="105"/>
        <v>0.68587543144715246</v>
      </c>
      <c r="P1803" s="5">
        <f t="shared" si="101"/>
        <v>2.3646260617115638</v>
      </c>
      <c r="Q1803" s="5">
        <f t="shared" si="106"/>
        <v>1.1823130308557819</v>
      </c>
      <c r="R1803" s="2">
        <f t="shared" si="102"/>
        <v>0.27368357195735687</v>
      </c>
      <c r="S1803" s="2">
        <f t="shared" si="103"/>
        <v>0.13684178597867844</v>
      </c>
    </row>
    <row r="1804" spans="3:19" x14ac:dyDescent="0.25">
      <c r="C1804">
        <f t="shared" si="112"/>
        <v>2.6499999999999875</v>
      </c>
      <c r="D1804" s="5">
        <f>$C$2+2*Inddata!$C$35*'Beregninger scenarie 1'!C1804</f>
        <v>9.624999999999968</v>
      </c>
      <c r="E1804" s="5">
        <f t="shared" si="107"/>
        <v>16.728124999999878</v>
      </c>
      <c r="F1804" s="5">
        <f>SQRT(C1804^2+(Inddata!$C$35*C1804)^2)</f>
        <v>4.2420698072992424</v>
      </c>
      <c r="G1804" s="5">
        <f t="shared" si="108"/>
        <v>11.484139614598485</v>
      </c>
      <c r="H1804" s="5">
        <f t="shared" si="109"/>
        <v>1.4566284947228705</v>
      </c>
      <c r="I1804" s="5">
        <f t="shared" si="110"/>
        <v>8.2640133512008759E-2</v>
      </c>
      <c r="J1804" s="5">
        <f t="shared" si="111"/>
        <v>1.3824144834055614</v>
      </c>
      <c r="K1804">
        <f t="shared" si="113"/>
        <v>2.6499999999999875</v>
      </c>
      <c r="L1804">
        <f>Inddata!$C$34</f>
        <v>0</v>
      </c>
      <c r="M1804">
        <f>Inddata!$C$34+Inddata!$C$32</f>
        <v>4</v>
      </c>
      <c r="N1804" s="2">
        <f t="shared" si="104"/>
        <v>4.132006675600438E-2</v>
      </c>
      <c r="O1804" s="2">
        <f t="shared" si="105"/>
        <v>0.69120724170278069</v>
      </c>
      <c r="P1804" s="5">
        <f t="shared" si="101"/>
        <v>2.3830080257075013</v>
      </c>
      <c r="Q1804" s="5">
        <f t="shared" si="106"/>
        <v>1.1915040128537506</v>
      </c>
      <c r="R1804" s="2">
        <f t="shared" si="102"/>
        <v>0.27581111408651632</v>
      </c>
      <c r="S1804" s="2">
        <f t="shared" si="103"/>
        <v>0.13790555704325816</v>
      </c>
    </row>
    <row r="1805" spans="3:19" x14ac:dyDescent="0.25">
      <c r="C1805">
        <f t="shared" si="112"/>
        <v>2.6599999999999873</v>
      </c>
      <c r="D1805" s="5">
        <f>$C$2+2*Inddata!$C$35*'Beregninger scenarie 1'!C1805</f>
        <v>9.6499999999999684</v>
      </c>
      <c r="E1805" s="5">
        <f t="shared" si="107"/>
        <v>16.824499999999876</v>
      </c>
      <c r="F1805" s="5">
        <f>SQRT(C1805^2+(Inddata!$C$35*C1805)^2)</f>
        <v>4.2580776178928241</v>
      </c>
      <c r="G1805" s="5">
        <f t="shared" si="108"/>
        <v>11.516155235785648</v>
      </c>
      <c r="H1805" s="5">
        <f t="shared" si="109"/>
        <v>1.4609476561864083</v>
      </c>
      <c r="I1805" s="5">
        <f t="shared" si="110"/>
        <v>8.280341464004487E-2</v>
      </c>
      <c r="J1805" s="5">
        <f t="shared" si="111"/>
        <v>1.3931260496114246</v>
      </c>
      <c r="K1805">
        <f t="shared" si="113"/>
        <v>2.6599999999999873</v>
      </c>
      <c r="L1805">
        <f>Inddata!$C$34</f>
        <v>0</v>
      </c>
      <c r="M1805">
        <f>Inddata!$C$34+Inddata!$C$32</f>
        <v>4</v>
      </c>
      <c r="N1805" s="2">
        <f t="shared" si="104"/>
        <v>4.1401707320022435E-2</v>
      </c>
      <c r="O1805" s="2">
        <f t="shared" si="105"/>
        <v>0.69656302480571231</v>
      </c>
      <c r="P1805" s="5">
        <f t="shared" si="101"/>
        <v>2.4014726385590586</v>
      </c>
      <c r="Q1805" s="5">
        <f t="shared" si="106"/>
        <v>1.2007363192795293</v>
      </c>
      <c r="R1805" s="2">
        <f t="shared" si="102"/>
        <v>0.27794822205544656</v>
      </c>
      <c r="S1805" s="2">
        <f t="shared" si="103"/>
        <v>0.13897411102772328</v>
      </c>
    </row>
    <row r="1806" spans="3:19" x14ac:dyDescent="0.25">
      <c r="C1806">
        <f t="shared" si="112"/>
        <v>2.6699999999999871</v>
      </c>
      <c r="D1806" s="5">
        <f>$C$2+2*Inddata!$C$35*'Beregninger scenarie 1'!C1806</f>
        <v>9.6749999999999687</v>
      </c>
      <c r="E1806" s="5">
        <f t="shared" si="107"/>
        <v>16.921124999999876</v>
      </c>
      <c r="F1806" s="5">
        <f>SQRT(C1806^2+(Inddata!$C$35*C1806)^2)</f>
        <v>4.2740854284864058</v>
      </c>
      <c r="G1806" s="5">
        <f t="shared" si="108"/>
        <v>11.548170856972812</v>
      </c>
      <c r="H1806" s="5">
        <f t="shared" si="109"/>
        <v>1.4652645176082464</v>
      </c>
      <c r="I1806" s="5">
        <f t="shared" si="110"/>
        <v>8.2966448116165908E-2</v>
      </c>
      <c r="J1806" s="5">
        <f t="shared" si="111"/>
        <v>1.4038856393796475</v>
      </c>
      <c r="K1806">
        <f t="shared" si="113"/>
        <v>2.6699999999999871</v>
      </c>
      <c r="L1806">
        <f>Inddata!$C$34</f>
        <v>0</v>
      </c>
      <c r="M1806">
        <f>Inddata!$C$34+Inddata!$C$32</f>
        <v>4</v>
      </c>
      <c r="N1806" s="2">
        <f t="shared" si="104"/>
        <v>4.1483224058082954E-2</v>
      </c>
      <c r="O1806" s="2">
        <f t="shared" si="105"/>
        <v>0.70194281968982375</v>
      </c>
      <c r="P1806" s="5">
        <f t="shared" si="101"/>
        <v>2.4200200344947773</v>
      </c>
      <c r="Q1806" s="5">
        <f t="shared" si="106"/>
        <v>1.2100100172473887</v>
      </c>
      <c r="R1806" s="2">
        <f t="shared" si="102"/>
        <v>0.28009491139985848</v>
      </c>
      <c r="S1806" s="2">
        <f t="shared" si="103"/>
        <v>0.14004745569992924</v>
      </c>
    </row>
    <row r="1807" spans="3:19" x14ac:dyDescent="0.25">
      <c r="C1807">
        <f t="shared" si="112"/>
        <v>2.6799999999999868</v>
      </c>
      <c r="D1807" s="5">
        <f>$C$2+2*Inddata!$C$35*'Beregninger scenarie 1'!C1807</f>
        <v>9.6999999999999673</v>
      </c>
      <c r="E1807" s="5">
        <f t="shared" si="107"/>
        <v>17.017999999999873</v>
      </c>
      <c r="F1807" s="5">
        <f>SQRT(C1807^2+(Inddata!$C$35*C1807)^2)</f>
        <v>4.2900932390799875</v>
      </c>
      <c r="G1807" s="5">
        <f t="shared" si="108"/>
        <v>11.580186478159975</v>
      </c>
      <c r="H1807" s="5">
        <f t="shared" si="109"/>
        <v>1.4695790980650887</v>
      </c>
      <c r="I1807" s="5">
        <f t="shared" si="110"/>
        <v>8.3129235546858304E-2</v>
      </c>
      <c r="J1807" s="5">
        <f t="shared" si="111"/>
        <v>1.414693330536424</v>
      </c>
      <c r="K1807">
        <f t="shared" si="113"/>
        <v>2.6799999999999868</v>
      </c>
      <c r="L1807">
        <f>Inddata!$C$34</f>
        <v>0</v>
      </c>
      <c r="M1807">
        <f>Inddata!$C$34+Inddata!$C$32</f>
        <v>4</v>
      </c>
      <c r="N1807" s="2">
        <f t="shared" si="104"/>
        <v>4.1564617773429152E-2</v>
      </c>
      <c r="O1807" s="2">
        <f t="shared" si="105"/>
        <v>0.70734666526821199</v>
      </c>
      <c r="P1807" s="5">
        <f t="shared" si="101"/>
        <v>2.4386503476715604</v>
      </c>
      <c r="Q1807" s="5">
        <f t="shared" si="106"/>
        <v>1.2193251738357802</v>
      </c>
      <c r="R1807" s="2">
        <f t="shared" si="102"/>
        <v>0.28225119764717133</v>
      </c>
      <c r="S1807" s="2">
        <f t="shared" si="103"/>
        <v>0.14112559882358566</v>
      </c>
    </row>
    <row r="1808" spans="3:19" x14ac:dyDescent="0.25">
      <c r="C1808">
        <f t="shared" si="112"/>
        <v>2.6899999999999866</v>
      </c>
      <c r="D1808" s="5">
        <f>$C$2+2*Inddata!$C$35*'Beregninger scenarie 1'!C1808</f>
        <v>9.7249999999999659</v>
      </c>
      <c r="E1808" s="5">
        <f t="shared" si="107"/>
        <v>17.115124999999868</v>
      </c>
      <c r="F1808" s="5">
        <f>SQRT(C1808^2+(Inddata!$C$35*C1808)^2)</f>
        <v>4.3061010496735692</v>
      </c>
      <c r="G1808" s="5">
        <f t="shared" si="108"/>
        <v>11.612202099347138</v>
      </c>
      <c r="H1808" s="5">
        <f t="shared" si="109"/>
        <v>1.4738914164232566</v>
      </c>
      <c r="I1808" s="5">
        <f t="shared" si="110"/>
        <v>8.3291778521411758E-2</v>
      </c>
      <c r="J1808" s="5">
        <f t="shared" si="111"/>
        <v>1.4255492008662665</v>
      </c>
      <c r="K1808">
        <f t="shared" si="113"/>
        <v>2.6899999999999866</v>
      </c>
      <c r="L1808">
        <f>Inddata!$C$34</f>
        <v>0</v>
      </c>
      <c r="M1808">
        <f>Inddata!$C$34+Inddata!$C$32</f>
        <v>4</v>
      </c>
      <c r="N1808" s="2">
        <f t="shared" si="104"/>
        <v>4.1645889260705879E-2</v>
      </c>
      <c r="O1808" s="2">
        <f t="shared" si="105"/>
        <v>0.71277460043313323</v>
      </c>
      <c r="P1808" s="5">
        <f t="shared" si="101"/>
        <v>2.4573637121744594</v>
      </c>
      <c r="Q1808" s="5">
        <f t="shared" si="106"/>
        <v>1.2286818560872297</v>
      </c>
      <c r="R1808" s="2">
        <f t="shared" si="102"/>
        <v>0.28441709631648832</v>
      </c>
      <c r="S1808" s="2">
        <f t="shared" si="103"/>
        <v>0.14220854815824416</v>
      </c>
    </row>
    <row r="1809" spans="3:19" x14ac:dyDescent="0.25">
      <c r="C1809">
        <f t="shared" si="112"/>
        <v>2.6999999999999864</v>
      </c>
      <c r="D1809" s="5">
        <f>$C$2+2*Inddata!$C$35*'Beregninger scenarie 1'!C1809</f>
        <v>9.7499999999999662</v>
      </c>
      <c r="E1809" s="5">
        <f t="shared" si="107"/>
        <v>17.212499999999867</v>
      </c>
      <c r="F1809" s="5">
        <f>SQRT(C1809^2+(Inddata!$C$35*C1809)^2)</f>
        <v>4.3221088602671518</v>
      </c>
      <c r="G1809" s="5">
        <f t="shared" si="108"/>
        <v>11.644217720534304</v>
      </c>
      <c r="H1809" s="5">
        <f t="shared" si="109"/>
        <v>1.4782014913415806</v>
      </c>
      <c r="I1809" s="5">
        <f t="shared" si="110"/>
        <v>8.3454078612165097E-2</v>
      </c>
      <c r="J1809" s="5">
        <f t="shared" si="111"/>
        <v>1.4364533281118808</v>
      </c>
      <c r="K1809">
        <f t="shared" si="113"/>
        <v>2.6999999999999864</v>
      </c>
      <c r="L1809">
        <f>Inddata!$C$34</f>
        <v>0</v>
      </c>
      <c r="M1809">
        <f>Inddata!$C$34+Inddata!$C$32</f>
        <v>4</v>
      </c>
      <c r="N1809" s="2">
        <f t="shared" si="104"/>
        <v>4.1727039306082549E-2</v>
      </c>
      <c r="O1809" s="2">
        <f t="shared" si="105"/>
        <v>0.71822666405594038</v>
      </c>
      <c r="P1809" s="5">
        <f t="shared" si="101"/>
        <v>2.4761602620164589</v>
      </c>
      <c r="Q1809" s="5">
        <f t="shared" si="106"/>
        <v>1.2380801310082294</v>
      </c>
      <c r="R1809" s="2">
        <f t="shared" si="102"/>
        <v>0.28659262291857163</v>
      </c>
      <c r="S1809" s="2">
        <f t="shared" si="103"/>
        <v>0.14329631145928581</v>
      </c>
    </row>
    <row r="1810" spans="3:19" x14ac:dyDescent="0.25">
      <c r="C1810">
        <f t="shared" si="112"/>
        <v>2.7099999999999862</v>
      </c>
      <c r="D1810" s="5">
        <f>$C$2+2*Inddata!$C$35*'Beregninger scenarie 1'!C1810</f>
        <v>9.7749999999999666</v>
      </c>
      <c r="E1810" s="5">
        <f t="shared" si="107"/>
        <v>17.310124999999868</v>
      </c>
      <c r="F1810" s="5">
        <f>SQRT(C1810^2+(Inddata!$C$35*C1810)^2)</f>
        <v>4.3381166708607335</v>
      </c>
      <c r="G1810" s="5">
        <f t="shared" si="108"/>
        <v>11.676233341721467</v>
      </c>
      <c r="H1810" s="5">
        <f t="shared" si="109"/>
        <v>1.4825093412742449</v>
      </c>
      <c r="I1810" s="5">
        <f t="shared" si="110"/>
        <v>8.3616137374748017E-2</v>
      </c>
      <c r="J1810" s="5">
        <f t="shared" si="111"/>
        <v>1.4474057899740489</v>
      </c>
      <c r="K1810">
        <f t="shared" si="113"/>
        <v>2.7099999999999862</v>
      </c>
      <c r="L1810">
        <f>Inddata!$C$34</f>
        <v>0</v>
      </c>
      <c r="M1810">
        <f>Inddata!$C$34+Inddata!$C$32</f>
        <v>4</v>
      </c>
      <c r="N1810" s="2">
        <f t="shared" si="104"/>
        <v>4.1808068687374009E-2</v>
      </c>
      <c r="O1810" s="2">
        <f t="shared" si="105"/>
        <v>0.72370289498702445</v>
      </c>
      <c r="P1810" s="5">
        <f t="shared" si="101"/>
        <v>2.4950401311382762</v>
      </c>
      <c r="Q1810" s="5">
        <f t="shared" si="106"/>
        <v>1.2475200655691381</v>
      </c>
      <c r="R1810" s="2">
        <f t="shared" si="102"/>
        <v>0.28877779295581901</v>
      </c>
      <c r="S1810" s="2">
        <f t="shared" si="103"/>
        <v>0.14438889647790951</v>
      </c>
    </row>
    <row r="1811" spans="3:19" x14ac:dyDescent="0.25">
      <c r="C1811">
        <f t="shared" si="112"/>
        <v>2.719999999999986</v>
      </c>
      <c r="D1811" s="5">
        <f>$C$2+2*Inddata!$C$35*'Beregninger scenarie 1'!C1811</f>
        <v>9.7999999999999652</v>
      </c>
      <c r="E1811" s="5">
        <f t="shared" si="107"/>
        <v>17.407999999999863</v>
      </c>
      <c r="F1811" s="5">
        <f>SQRT(C1811^2+(Inddata!$C$35*C1811)^2)</f>
        <v>4.3541244814543152</v>
      </c>
      <c r="G1811" s="5">
        <f t="shared" si="108"/>
        <v>11.70824896290863</v>
      </c>
      <c r="H1811" s="5">
        <f t="shared" si="109"/>
        <v>1.486814984473585</v>
      </c>
      <c r="I1811" s="5">
        <f t="shared" si="110"/>
        <v>8.3777956348318569E-2</v>
      </c>
      <c r="J1811" s="5">
        <f t="shared" si="111"/>
        <v>1.4584066641115181</v>
      </c>
      <c r="K1811">
        <f t="shared" si="113"/>
        <v>2.719999999999986</v>
      </c>
      <c r="L1811">
        <f>Inddata!$C$34</f>
        <v>0</v>
      </c>
      <c r="M1811">
        <f>Inddata!$C$34+Inddata!$C$32</f>
        <v>4</v>
      </c>
      <c r="N1811" s="2">
        <f t="shared" si="104"/>
        <v>4.1888978174159285E-2</v>
      </c>
      <c r="O1811" s="2">
        <f t="shared" si="105"/>
        <v>0.72920333205575905</v>
      </c>
      <c r="P1811" s="5">
        <f t="shared" si="101"/>
        <v>2.5140034534081694</v>
      </c>
      <c r="Q1811" s="5">
        <f t="shared" si="106"/>
        <v>1.2570017267040847</v>
      </c>
      <c r="R1811" s="2">
        <f t="shared" si="102"/>
        <v>0.29097262192224177</v>
      </c>
      <c r="S1811" s="2">
        <f t="shared" si="103"/>
        <v>0.14548631096112088</v>
      </c>
    </row>
    <row r="1812" spans="3:19" x14ac:dyDescent="0.25">
      <c r="C1812">
        <f t="shared" si="112"/>
        <v>2.7299999999999858</v>
      </c>
      <c r="D1812" s="5">
        <f>$C$2+2*Inddata!$C$35*'Beregninger scenarie 1'!C1812</f>
        <v>9.8249999999999638</v>
      </c>
      <c r="E1812" s="5">
        <f t="shared" si="107"/>
        <v>17.506124999999859</v>
      </c>
      <c r="F1812" s="5">
        <f>SQRT(C1812^2+(Inddata!$C$35*C1812)^2)</f>
        <v>4.370132292047896</v>
      </c>
      <c r="G1812" s="5">
        <f t="shared" si="108"/>
        <v>11.740264584095792</v>
      </c>
      <c r="H1812" s="5">
        <f t="shared" si="109"/>
        <v>1.4911184389928416</v>
      </c>
      <c r="I1812" s="5">
        <f t="shared" si="110"/>
        <v>8.3939537055796404E-2</v>
      </c>
      <c r="J1812" s="5">
        <f t="shared" si="111"/>
        <v>1.4694560281408919</v>
      </c>
      <c r="K1812">
        <f t="shared" si="113"/>
        <v>2.7299999999999858</v>
      </c>
      <c r="L1812">
        <f>Inddata!$C$34</f>
        <v>0</v>
      </c>
      <c r="M1812">
        <f>Inddata!$C$34+Inddata!$C$32</f>
        <v>4</v>
      </c>
      <c r="N1812" s="2">
        <f t="shared" si="104"/>
        <v>4.1969768527898202E-2</v>
      </c>
      <c r="O1812" s="2">
        <f t="shared" si="105"/>
        <v>0.73472801407044597</v>
      </c>
      <c r="P1812" s="5">
        <f t="shared" si="101"/>
        <v>2.5330503626217475</v>
      </c>
      <c r="Q1812" s="5">
        <f t="shared" si="106"/>
        <v>1.2665251813108738</v>
      </c>
      <c r="R1812" s="2">
        <f t="shared" si="102"/>
        <v>0.29317712530344298</v>
      </c>
      <c r="S1812" s="2">
        <f t="shared" si="103"/>
        <v>0.14658856265172149</v>
      </c>
    </row>
    <row r="1813" spans="3:19" x14ac:dyDescent="0.25">
      <c r="C1813">
        <f t="shared" si="112"/>
        <v>2.7399999999999856</v>
      </c>
      <c r="D1813" s="5">
        <f>$C$2+2*Inddata!$C$35*'Beregninger scenarie 1'!C1813</f>
        <v>9.8499999999999641</v>
      </c>
      <c r="E1813" s="5">
        <f t="shared" si="107"/>
        <v>17.604499999999859</v>
      </c>
      <c r="F1813" s="5">
        <f>SQRT(C1813^2+(Inddata!$C$35*C1813)^2)</f>
        <v>4.3861401026414786</v>
      </c>
      <c r="G1813" s="5">
        <f t="shared" si="108"/>
        <v>11.772280205282957</v>
      </c>
      <c r="H1813" s="5">
        <f t="shared" si="109"/>
        <v>1.4954197226888655</v>
      </c>
      <c r="I1813" s="5">
        <f t="shared" si="110"/>
        <v>8.4100881004091993E-2</v>
      </c>
      <c r="J1813" s="5">
        <f t="shared" si="111"/>
        <v>1.4805539596365256</v>
      </c>
      <c r="K1813">
        <f t="shared" si="113"/>
        <v>2.7399999999999856</v>
      </c>
      <c r="L1813">
        <f>Inddata!$C$34</f>
        <v>0</v>
      </c>
      <c r="M1813">
        <f>Inddata!$C$34+Inddata!$C$32</f>
        <v>4</v>
      </c>
      <c r="N1813" s="2">
        <f t="shared" si="104"/>
        <v>4.2050440502045996E-2</v>
      </c>
      <c r="O1813" s="2">
        <f t="shared" si="105"/>
        <v>0.74027697981826279</v>
      </c>
      <c r="P1813" s="5">
        <f t="shared" si="101"/>
        <v>2.5521809925017935</v>
      </c>
      <c r="Q1813" s="5">
        <f t="shared" si="106"/>
        <v>1.2760904962508968</v>
      </c>
      <c r="R1813" s="2">
        <f t="shared" si="102"/>
        <v>0.29539131857659651</v>
      </c>
      <c r="S1813" s="2">
        <f t="shared" si="103"/>
        <v>0.14769565928829825</v>
      </c>
    </row>
    <row r="1814" spans="3:19" x14ac:dyDescent="0.25">
      <c r="C1814">
        <f t="shared" si="112"/>
        <v>2.7499999999999853</v>
      </c>
      <c r="D1814" s="5">
        <f>$C$2+2*Inddata!$C$35*'Beregninger scenarie 1'!C1814</f>
        <v>9.8749999999999645</v>
      </c>
      <c r="E1814" s="5">
        <f t="shared" si="107"/>
        <v>17.703124999999858</v>
      </c>
      <c r="F1814" s="5">
        <f>SQRT(C1814^2+(Inddata!$C$35*C1814)^2)</f>
        <v>4.4021479132350603</v>
      </c>
      <c r="G1814" s="5">
        <f t="shared" si="108"/>
        <v>11.804295826470121</v>
      </c>
      <c r="H1814" s="5">
        <f t="shared" si="109"/>
        <v>1.4997188532247827</v>
      </c>
      <c r="I1814" s="5">
        <f t="shared" si="110"/>
        <v>8.4261989684331864E-2</v>
      </c>
      <c r="J1814" s="5">
        <f t="shared" si="111"/>
        <v>1.4917005361304256</v>
      </c>
      <c r="K1814">
        <f t="shared" si="113"/>
        <v>2.7499999999999853</v>
      </c>
      <c r="L1814">
        <f>Inddata!$C$34</f>
        <v>0</v>
      </c>
      <c r="M1814">
        <f>Inddata!$C$34+Inddata!$C$32</f>
        <v>4</v>
      </c>
      <c r="N1814" s="2">
        <f t="shared" si="104"/>
        <v>4.2130994842165932E-2</v>
      </c>
      <c r="O1814" s="2">
        <f t="shared" si="105"/>
        <v>0.74585026806521282</v>
      </c>
      <c r="P1814" s="5">
        <f t="shared" si="101"/>
        <v>2.5713954766980893</v>
      </c>
      <c r="Q1814" s="5">
        <f t="shared" si="106"/>
        <v>1.2856977383490447</v>
      </c>
      <c r="R1814" s="2">
        <f t="shared" si="102"/>
        <v>0.297615217210427</v>
      </c>
      <c r="S1814" s="2">
        <f t="shared" si="103"/>
        <v>0.1488076086052135</v>
      </c>
    </row>
    <row r="1815" spans="3:19" x14ac:dyDescent="0.25">
      <c r="C1815">
        <f t="shared" si="112"/>
        <v>2.7599999999999851</v>
      </c>
      <c r="D1815" s="5">
        <f>$C$2+2*Inddata!$C$35*'Beregninger scenarie 1'!C1815</f>
        <v>9.8999999999999631</v>
      </c>
      <c r="E1815" s="5">
        <f t="shared" si="107"/>
        <v>17.801999999999854</v>
      </c>
      <c r="F1815" s="5">
        <f>SQRT(C1815^2+(Inddata!$C$35*C1815)^2)</f>
        <v>4.418155723828642</v>
      </c>
      <c r="G1815" s="5">
        <f t="shared" si="108"/>
        <v>11.836311447657284</v>
      </c>
      <c r="H1815" s="5">
        <f t="shared" si="109"/>
        <v>1.5040158480726136</v>
      </c>
      <c r="I1815" s="5">
        <f t="shared" si="110"/>
        <v>8.4422864572079856E-2</v>
      </c>
      <c r="J1815" s="5">
        <f t="shared" si="111"/>
        <v>1.5028958351121533</v>
      </c>
      <c r="K1815">
        <f t="shared" si="113"/>
        <v>2.7599999999999851</v>
      </c>
      <c r="L1815">
        <f>Inddata!$C$34</f>
        <v>0</v>
      </c>
      <c r="M1815">
        <f>Inddata!$C$34+Inddata!$C$32</f>
        <v>4</v>
      </c>
      <c r="N1815" s="2">
        <f t="shared" si="104"/>
        <v>4.2211432286039928E-2</v>
      </c>
      <c r="O1815" s="2">
        <f t="shared" si="105"/>
        <v>0.75144791755607665</v>
      </c>
      <c r="P1815" s="5">
        <f t="shared" si="101"/>
        <v>2.5906939487872487</v>
      </c>
      <c r="Q1815" s="5">
        <f t="shared" si="106"/>
        <v>1.2953469743936243</v>
      </c>
      <c r="R1815" s="2">
        <f t="shared" si="102"/>
        <v>0.2998488366651908</v>
      </c>
      <c r="S1815" s="2">
        <f t="shared" si="103"/>
        <v>0.1499244183325954</v>
      </c>
    </row>
    <row r="1816" spans="3:19" x14ac:dyDescent="0.25">
      <c r="C1816">
        <f t="shared" si="112"/>
        <v>2.7699999999999849</v>
      </c>
      <c r="D1816" s="5">
        <f>$C$2+2*Inddata!$C$35*'Beregninger scenarie 1'!C1816</f>
        <v>9.9249999999999616</v>
      </c>
      <c r="E1816" s="5">
        <f t="shared" si="107"/>
        <v>17.901124999999848</v>
      </c>
      <c r="F1816" s="5">
        <f>SQRT(C1816^2+(Inddata!$C$35*C1816)^2)</f>
        <v>4.4341635344222237</v>
      </c>
      <c r="G1816" s="5">
        <f t="shared" si="108"/>
        <v>11.868327068844447</v>
      </c>
      <c r="H1816" s="5">
        <f t="shared" si="109"/>
        <v>1.5083107245158505</v>
      </c>
      <c r="I1816" s="5">
        <f t="shared" si="110"/>
        <v>8.4583507127554705E-2</v>
      </c>
      <c r="J1816" s="5">
        <f t="shared" si="111"/>
        <v>1.5141399340287349</v>
      </c>
      <c r="K1816">
        <f t="shared" si="113"/>
        <v>2.7699999999999849</v>
      </c>
      <c r="L1816">
        <f>Inddata!$C$34</f>
        <v>0</v>
      </c>
      <c r="M1816">
        <f>Inddata!$C$34+Inddata!$C$32</f>
        <v>4</v>
      </c>
      <c r="N1816" s="2">
        <f t="shared" si="104"/>
        <v>4.2291753563777353E-2</v>
      </c>
      <c r="O1816" s="2">
        <f t="shared" si="105"/>
        <v>0.75706996701436746</v>
      </c>
      <c r="P1816" s="5">
        <f t="shared" si="101"/>
        <v>2.6100765422725649</v>
      </c>
      <c r="Q1816" s="5">
        <f t="shared" si="106"/>
        <v>1.3050382711362825</v>
      </c>
      <c r="R1816" s="2">
        <f t="shared" si="102"/>
        <v>0.30209219239265794</v>
      </c>
      <c r="S1816" s="2">
        <f t="shared" si="103"/>
        <v>0.15104609619632897</v>
      </c>
    </row>
    <row r="1817" spans="3:19" x14ac:dyDescent="0.25">
      <c r="C1817">
        <f t="shared" si="112"/>
        <v>2.7799999999999847</v>
      </c>
      <c r="D1817" s="5">
        <f>$C$2+2*Inddata!$C$35*'Beregninger scenarie 1'!C1817</f>
        <v>9.949999999999962</v>
      </c>
      <c r="E1817" s="5">
        <f t="shared" si="107"/>
        <v>18.00049999999985</v>
      </c>
      <c r="F1817" s="5">
        <f>SQRT(C1817^2+(Inddata!$C$35*C1817)^2)</f>
        <v>4.4501713450158054</v>
      </c>
      <c r="G1817" s="5">
        <f t="shared" si="108"/>
        <v>11.900342690031611</v>
      </c>
      <c r="H1817" s="5">
        <f t="shared" si="109"/>
        <v>1.5126034996519948</v>
      </c>
      <c r="I1817" s="5">
        <f t="shared" si="110"/>
        <v>8.4743918795843698E-2</v>
      </c>
      <c r="J1817" s="5">
        <f t="shared" si="111"/>
        <v>1.5254329102845718</v>
      </c>
      <c r="K1817">
        <f t="shared" si="113"/>
        <v>2.7799999999999847</v>
      </c>
      <c r="L1817">
        <f>Inddata!$C$34</f>
        <v>0</v>
      </c>
      <c r="M1817">
        <f>Inddata!$C$34+Inddata!$C$32</f>
        <v>4</v>
      </c>
      <c r="N1817" s="2">
        <f t="shared" si="104"/>
        <v>4.2371959397921849E-2</v>
      </c>
      <c r="O1817" s="2">
        <f t="shared" si="105"/>
        <v>0.76271645514228592</v>
      </c>
      <c r="P1817" s="5">
        <f t="shared" si="101"/>
        <v>2.6295433905838523</v>
      </c>
      <c r="Q1817" s="5">
        <f t="shared" si="106"/>
        <v>1.3147716952919262</v>
      </c>
      <c r="R1817" s="2">
        <f t="shared" si="102"/>
        <v>0.30434529983609404</v>
      </c>
      <c r="S1817" s="2">
        <f t="shared" si="103"/>
        <v>0.15217264991804702</v>
      </c>
    </row>
    <row r="1818" spans="3:19" x14ac:dyDescent="0.25">
      <c r="C1818">
        <f t="shared" si="112"/>
        <v>2.7899999999999845</v>
      </c>
      <c r="D1818" s="5">
        <f>$C$2+2*Inddata!$C$35*'Beregninger scenarie 1'!C1818</f>
        <v>9.9749999999999623</v>
      </c>
      <c r="E1818" s="5">
        <f t="shared" si="107"/>
        <v>18.100124999999846</v>
      </c>
      <c r="F1818" s="5">
        <f>SQRT(C1818^2+(Inddata!$C$35*C1818)^2)</f>
        <v>4.4661791556093871</v>
      </c>
      <c r="G1818" s="5">
        <f t="shared" si="108"/>
        <v>11.932358311218774</v>
      </c>
      <c r="H1818" s="5">
        <f t="shared" si="109"/>
        <v>1.5168941903950497</v>
      </c>
      <c r="I1818" s="5">
        <f t="shared" si="110"/>
        <v>8.4904101007112778E-2</v>
      </c>
      <c r="J1818" s="5">
        <f t="shared" si="111"/>
        <v>1.536774841241354</v>
      </c>
      <c r="K1818">
        <f t="shared" si="113"/>
        <v>2.7899999999999845</v>
      </c>
      <c r="L1818">
        <f>Inddata!$C$34</f>
        <v>0</v>
      </c>
      <c r="M1818">
        <f>Inddata!$C$34+Inddata!$C$32</f>
        <v>4</v>
      </c>
      <c r="N1818" s="2">
        <f t="shared" si="104"/>
        <v>4.2452050503556389E-2</v>
      </c>
      <c r="O1818" s="2">
        <f t="shared" si="105"/>
        <v>0.768387420620677</v>
      </c>
      <c r="P1818" s="5">
        <f t="shared" si="101"/>
        <v>2.6490946270773028</v>
      </c>
      <c r="Q1818" s="5">
        <f t="shared" si="106"/>
        <v>1.3245473135386514</v>
      </c>
      <c r="R1818" s="2">
        <f t="shared" si="102"/>
        <v>0.3066081744302433</v>
      </c>
      <c r="S1818" s="2">
        <f t="shared" si="103"/>
        <v>0.15330408721512165</v>
      </c>
    </row>
    <row r="1819" spans="3:19" x14ac:dyDescent="0.25">
      <c r="C1819">
        <f t="shared" si="112"/>
        <v>2.7999999999999843</v>
      </c>
      <c r="D1819" s="5">
        <f>$C$2+2*Inddata!$C$35*'Beregninger scenarie 1'!C1819</f>
        <v>9.9999999999999609</v>
      </c>
      <c r="E1819" s="5">
        <f t="shared" si="107"/>
        <v>18.199999999999843</v>
      </c>
      <c r="F1819" s="5">
        <f>SQRT(C1819^2+(Inddata!$C$35*C1819)^2)</f>
        <v>4.4821869662029687</v>
      </c>
      <c r="G1819" s="5">
        <f t="shared" si="108"/>
        <v>11.964373932405937</v>
      </c>
      <c r="H1819" s="5">
        <f t="shared" si="109"/>
        <v>1.5211828134779779</v>
      </c>
      <c r="I1819" s="5">
        <f t="shared" si="110"/>
        <v>8.5064055176812939E-2</v>
      </c>
      <c r="J1819" s="5">
        <f t="shared" si="111"/>
        <v>1.5481658042179822</v>
      </c>
      <c r="K1819">
        <f t="shared" si="113"/>
        <v>2.7999999999999843</v>
      </c>
      <c r="L1819">
        <f>Inddata!$C$34</f>
        <v>0</v>
      </c>
      <c r="M1819">
        <f>Inddata!$C$34+Inddata!$C$32</f>
        <v>4</v>
      </c>
      <c r="N1819" s="2">
        <f t="shared" si="104"/>
        <v>4.2532027588406469E-2</v>
      </c>
      <c r="O1819" s="2">
        <f t="shared" si="105"/>
        <v>0.77408290210899111</v>
      </c>
      <c r="P1819" s="5">
        <f t="shared" si="101"/>
        <v>2.6687303850353441</v>
      </c>
      <c r="Q1819" s="5">
        <f t="shared" si="106"/>
        <v>1.334365192517672</v>
      </c>
      <c r="R1819" s="2">
        <f t="shared" si="102"/>
        <v>0.30888083160131291</v>
      </c>
      <c r="S1819" s="2">
        <f t="shared" si="103"/>
        <v>0.15444041580065646</v>
      </c>
    </row>
    <row r="1820" spans="3:19" x14ac:dyDescent="0.25">
      <c r="C1820">
        <f t="shared" si="112"/>
        <v>2.8099999999999841</v>
      </c>
      <c r="D1820" s="5">
        <f>$C$2+2*Inddata!$C$35*'Beregninger scenarie 1'!C1820</f>
        <v>10.024999999999959</v>
      </c>
      <c r="E1820" s="5">
        <f t="shared" si="107"/>
        <v>18.300124999999838</v>
      </c>
      <c r="F1820" s="5">
        <f>SQRT(C1820^2+(Inddata!$C$35*C1820)^2)</f>
        <v>4.4981947767965504</v>
      </c>
      <c r="G1820" s="5">
        <f t="shared" si="108"/>
        <v>11.996389553593101</v>
      </c>
      <c r="H1820" s="5">
        <f t="shared" si="109"/>
        <v>1.5254693854551158</v>
      </c>
      <c r="I1820" s="5">
        <f t="shared" si="110"/>
        <v>8.5223782705883253E-2</v>
      </c>
      <c r="J1820" s="5">
        <f t="shared" si="111"/>
        <v>1.5596058764904879</v>
      </c>
      <c r="K1820">
        <f t="shared" si="113"/>
        <v>2.8099999999999841</v>
      </c>
      <c r="L1820">
        <f>Inddata!$C$34</f>
        <v>0</v>
      </c>
      <c r="M1820">
        <f>Inddata!$C$34+Inddata!$C$32</f>
        <v>4</v>
      </c>
      <c r="N1820" s="2">
        <f t="shared" si="104"/>
        <v>4.2611891352941626E-2</v>
      </c>
      <c r="O1820" s="2">
        <f t="shared" si="105"/>
        <v>0.77980293824524394</v>
      </c>
      <c r="P1820" s="5">
        <f t="shared" si="101"/>
        <v>2.6884507976665075</v>
      </c>
      <c r="Q1820" s="5">
        <f t="shared" si="106"/>
        <v>1.3442253988332538</v>
      </c>
      <c r="R1820" s="2">
        <f t="shared" si="102"/>
        <v>0.31116328676695687</v>
      </c>
      <c r="S1820" s="2">
        <f t="shared" si="103"/>
        <v>0.15558164338347844</v>
      </c>
    </row>
    <row r="1821" spans="3:19" x14ac:dyDescent="0.25">
      <c r="C1821">
        <f t="shared" si="112"/>
        <v>2.8199999999999839</v>
      </c>
      <c r="D1821" s="5">
        <f>$C$2+2*Inddata!$C$35*'Beregninger scenarie 1'!C1821</f>
        <v>10.04999999999996</v>
      </c>
      <c r="E1821" s="5">
        <f t="shared" si="107"/>
        <v>18.400499999999838</v>
      </c>
      <c r="F1821" s="5">
        <f>SQRT(C1821^2+(Inddata!$C$35*C1821)^2)</f>
        <v>4.5142025873901321</v>
      </c>
      <c r="G1821" s="5">
        <f t="shared" si="108"/>
        <v>12.028405174780264</v>
      </c>
      <c r="H1821" s="5">
        <f t="shared" si="109"/>
        <v>1.5297539227045516</v>
      </c>
      <c r="I1821" s="5">
        <f t="shared" si="110"/>
        <v>8.538328498095038E-2</v>
      </c>
      <c r="J1821" s="5">
        <f t="shared" si="111"/>
        <v>1.5710951352919635</v>
      </c>
      <c r="K1821">
        <f t="shared" si="113"/>
        <v>2.8199999999999839</v>
      </c>
      <c r="L1821">
        <f>Inddata!$C$34</f>
        <v>0</v>
      </c>
      <c r="M1821">
        <f>Inddata!$C$34+Inddata!$C$32</f>
        <v>4</v>
      </c>
      <c r="N1821" s="2">
        <f t="shared" si="104"/>
        <v>4.269164249047519E-2</v>
      </c>
      <c r="O1821" s="2">
        <f t="shared" si="105"/>
        <v>0.78554756764598177</v>
      </c>
      <c r="P1821" s="5">
        <f t="shared" si="101"/>
        <v>2.7082559981053067</v>
      </c>
      <c r="Q1821" s="5">
        <f t="shared" si="106"/>
        <v>1.3541279990526534</v>
      </c>
      <c r="R1821" s="2">
        <f t="shared" si="102"/>
        <v>0.3134555553362624</v>
      </c>
      <c r="S1821" s="2">
        <f t="shared" si="103"/>
        <v>0.1567277776681312</v>
      </c>
    </row>
    <row r="1822" spans="3:19" x14ac:dyDescent="0.25">
      <c r="C1822">
        <f t="shared" si="112"/>
        <v>2.8299999999999836</v>
      </c>
      <c r="D1822" s="5">
        <f>$C$2+2*Inddata!$C$35*'Beregninger scenarie 1'!C1822</f>
        <v>10.07499999999996</v>
      </c>
      <c r="E1822" s="5">
        <f t="shared" si="107"/>
        <v>18.501124999999838</v>
      </c>
      <c r="F1822" s="5">
        <f>SQRT(C1822^2+(Inddata!$C$35*C1822)^2)</f>
        <v>4.5302103979837147</v>
      </c>
      <c r="G1822" s="5">
        <f t="shared" si="108"/>
        <v>12.060420795967429</v>
      </c>
      <c r="H1822" s="5">
        <f t="shared" si="109"/>
        <v>1.5340364414304639</v>
      </c>
      <c r="I1822" s="5">
        <f t="shared" si="110"/>
        <v>8.5542563374524566E-2</v>
      </c>
      <c r="J1822" s="5">
        <f t="shared" si="111"/>
        <v>1.5826336578124869</v>
      </c>
      <c r="K1822">
        <f t="shared" si="113"/>
        <v>2.8299999999999836</v>
      </c>
      <c r="L1822">
        <f>Inddata!$C$34</f>
        <v>0</v>
      </c>
      <c r="M1822">
        <f>Inddata!$C$34+Inddata!$C$32</f>
        <v>4</v>
      </c>
      <c r="N1822" s="2">
        <f t="shared" si="104"/>
        <v>4.2771281687262283E-2</v>
      </c>
      <c r="O1822" s="2">
        <f t="shared" si="105"/>
        <v>0.79131682890624344</v>
      </c>
      <c r="P1822" s="5">
        <f t="shared" si="101"/>
        <v>2.7281461194121075</v>
      </c>
      <c r="Q1822" s="5">
        <f t="shared" si="106"/>
        <v>1.3640730597060537</v>
      </c>
      <c r="R1822" s="2">
        <f t="shared" si="102"/>
        <v>0.3157576527097346</v>
      </c>
      <c r="S1822" s="2">
        <f t="shared" si="103"/>
        <v>0.1578788263548673</v>
      </c>
    </row>
    <row r="1823" spans="3:19" x14ac:dyDescent="0.25">
      <c r="C1823">
        <f t="shared" si="112"/>
        <v>2.8399999999999834</v>
      </c>
      <c r="D1823" s="5">
        <f>$C$2+2*Inddata!$C$35*'Beregninger scenarie 1'!C1823</f>
        <v>10.099999999999959</v>
      </c>
      <c r="E1823" s="5">
        <f t="shared" si="107"/>
        <v>18.601999999999833</v>
      </c>
      <c r="F1823" s="5">
        <f>SQRT(C1823^2+(Inddata!$C$35*C1823)^2)</f>
        <v>4.5462182085772964</v>
      </c>
      <c r="G1823" s="5">
        <f t="shared" si="108"/>
        <v>12.092436417154593</v>
      </c>
      <c r="H1823" s="5">
        <f t="shared" si="109"/>
        <v>1.5383169576654241</v>
      </c>
      <c r="I1823" s="5">
        <f t="shared" si="110"/>
        <v>8.5701619245192429E-2</v>
      </c>
      <c r="J1823" s="5">
        <f t="shared" si="111"/>
        <v>1.5942215211990554</v>
      </c>
      <c r="K1823">
        <f t="shared" si="113"/>
        <v>2.8399999999999834</v>
      </c>
      <c r="L1823">
        <f>Inddata!$C$34</f>
        <v>0</v>
      </c>
      <c r="M1823">
        <f>Inddata!$C$34+Inddata!$C$32</f>
        <v>4</v>
      </c>
      <c r="N1823" s="2">
        <f t="shared" si="104"/>
        <v>4.2850809622596214E-2</v>
      </c>
      <c r="O1823" s="2">
        <f t="shared" si="105"/>
        <v>0.79711076059952768</v>
      </c>
      <c r="P1823" s="5">
        <f t="shared" si="101"/>
        <v>2.7481212945730098</v>
      </c>
      <c r="Q1823" s="5">
        <f t="shared" si="106"/>
        <v>1.3740606472865049</v>
      </c>
      <c r="R1823" s="2">
        <f t="shared" si="102"/>
        <v>0.31806959427928355</v>
      </c>
      <c r="S1823" s="2">
        <f t="shared" si="103"/>
        <v>0.15903479713964178</v>
      </c>
    </row>
    <row r="1824" spans="3:19" x14ac:dyDescent="0.25">
      <c r="C1824">
        <f t="shared" si="112"/>
        <v>2.8499999999999832</v>
      </c>
      <c r="D1824" s="5">
        <f>$C$2+2*Inddata!$C$35*'Beregninger scenarie 1'!C1824</f>
        <v>10.124999999999957</v>
      </c>
      <c r="E1824" s="5">
        <f t="shared" si="107"/>
        <v>18.703124999999829</v>
      </c>
      <c r="F1824" s="5">
        <f>SQRT(C1824^2+(Inddata!$C$35*C1824)^2)</f>
        <v>4.5622260191708781</v>
      </c>
      <c r="G1824" s="5">
        <f t="shared" si="108"/>
        <v>12.124452038341756</v>
      </c>
      <c r="H1824" s="5">
        <f t="shared" si="109"/>
        <v>1.5425954872726626</v>
      </c>
      <c r="I1824" s="5">
        <f t="shared" si="110"/>
        <v>8.5860453937806613E-2</v>
      </c>
      <c r="J1824" s="5">
        <f t="shared" si="111"/>
        <v>1.6058588025555247</v>
      </c>
      <c r="K1824">
        <f t="shared" si="113"/>
        <v>2.8499999999999832</v>
      </c>
      <c r="L1824">
        <f>Inddata!$C$34</f>
        <v>0</v>
      </c>
      <c r="M1824">
        <f>Inddata!$C$34+Inddata!$C$32</f>
        <v>4</v>
      </c>
      <c r="N1824" s="2">
        <f t="shared" si="104"/>
        <v>4.2930226968903307E-2</v>
      </c>
      <c r="O1824" s="2">
        <f t="shared" si="105"/>
        <v>0.80292940127776236</v>
      </c>
      <c r="P1824" s="5">
        <f t="shared" si="101"/>
        <v>2.7681816564997495</v>
      </c>
      <c r="Q1824" s="5">
        <f t="shared" si="106"/>
        <v>1.3840908282498747</v>
      </c>
      <c r="R1824" s="2">
        <f t="shared" si="102"/>
        <v>0.32039139542821177</v>
      </c>
      <c r="S1824" s="2">
        <f t="shared" si="103"/>
        <v>0.16019569771410588</v>
      </c>
    </row>
    <row r="1825" spans="3:19" x14ac:dyDescent="0.25">
      <c r="C1825">
        <f t="shared" si="112"/>
        <v>2.859999999999983</v>
      </c>
      <c r="D1825" s="5">
        <f>$C$2+2*Inddata!$C$35*'Beregninger scenarie 1'!C1825</f>
        <v>10.149999999999958</v>
      </c>
      <c r="E1825" s="5">
        <f t="shared" si="107"/>
        <v>18.804499999999827</v>
      </c>
      <c r="F1825" s="5">
        <f>SQRT(C1825^2+(Inddata!$C$35*C1825)^2)</f>
        <v>4.5782338297644598</v>
      </c>
      <c r="G1825" s="5">
        <f t="shared" si="108"/>
        <v>12.15646765952892</v>
      </c>
      <c r="H1825" s="5">
        <f t="shared" si="109"/>
        <v>1.5468720459482987</v>
      </c>
      <c r="I1825" s="5">
        <f t="shared" si="110"/>
        <v>8.6019068783672076E-2</v>
      </c>
      <c r="J1825" s="5">
        <f t="shared" si="111"/>
        <v>1.6175455789425466</v>
      </c>
      <c r="K1825">
        <f t="shared" si="113"/>
        <v>2.859999999999983</v>
      </c>
      <c r="L1825">
        <f>Inddata!$C$34</f>
        <v>0</v>
      </c>
      <c r="M1825">
        <f>Inddata!$C$34+Inddata!$C$32</f>
        <v>4</v>
      </c>
      <c r="N1825" s="2">
        <f t="shared" si="104"/>
        <v>4.3009534391836038E-2</v>
      </c>
      <c r="O1825" s="2">
        <f t="shared" si="105"/>
        <v>0.80877278947127329</v>
      </c>
      <c r="P1825" s="5">
        <f t="shared" si="101"/>
        <v>2.7883273380295868</v>
      </c>
      <c r="Q1825" s="5">
        <f t="shared" si="106"/>
        <v>1.3941636690147934</v>
      </c>
      <c r="R1825" s="2">
        <f t="shared" si="102"/>
        <v>0.32272307153120211</v>
      </c>
      <c r="S1825" s="2">
        <f t="shared" si="103"/>
        <v>0.16136153576560106</v>
      </c>
    </row>
    <row r="1826" spans="3:19" x14ac:dyDescent="0.25">
      <c r="C1826">
        <f t="shared" si="112"/>
        <v>2.8699999999999828</v>
      </c>
      <c r="D1826" s="5">
        <f>$C$2+2*Inddata!$C$35*'Beregninger scenarie 1'!C1826</f>
        <v>10.174999999999958</v>
      </c>
      <c r="E1826" s="5">
        <f t="shared" si="107"/>
        <v>18.906124999999825</v>
      </c>
      <c r="F1826" s="5">
        <f>SQRT(C1826^2+(Inddata!$C$35*C1826)^2)</f>
        <v>4.5942416403580415</v>
      </c>
      <c r="G1826" s="5">
        <f t="shared" si="108"/>
        <v>12.188483280716083</v>
      </c>
      <c r="H1826" s="5">
        <f t="shared" si="109"/>
        <v>1.5511466492235346</v>
      </c>
      <c r="I1826" s="5">
        <f t="shared" si="110"/>
        <v>8.6177465100729267E-2</v>
      </c>
      <c r="J1826" s="5">
        <f t="shared" si="111"/>
        <v>1.6292819273775101</v>
      </c>
      <c r="K1826">
        <f t="shared" si="113"/>
        <v>2.8699999999999828</v>
      </c>
      <c r="L1826">
        <f>Inddata!$C$34</f>
        <v>0</v>
      </c>
      <c r="M1826">
        <f>Inddata!$C$34+Inddata!$C$32</f>
        <v>4</v>
      </c>
      <c r="N1826" s="2">
        <f t="shared" si="104"/>
        <v>4.3088732550364633E-2</v>
      </c>
      <c r="O1826" s="2">
        <f t="shared" si="105"/>
        <v>0.81464096368875505</v>
      </c>
      <c r="P1826" s="5">
        <f t="shared" si="101"/>
        <v>2.808558471925203</v>
      </c>
      <c r="Q1826" s="5">
        <f t="shared" si="106"/>
        <v>1.4042792359626015</v>
      </c>
      <c r="R1826" s="2">
        <f t="shared" si="102"/>
        <v>0.3250646379543059</v>
      </c>
      <c r="S1826" s="2">
        <f t="shared" si="103"/>
        <v>0.16253231897715295</v>
      </c>
    </row>
    <row r="1827" spans="3:19" x14ac:dyDescent="0.25">
      <c r="C1827">
        <f t="shared" si="112"/>
        <v>2.8799999999999826</v>
      </c>
      <c r="D1827" s="5">
        <f>$C$2+2*Inddata!$C$35*'Beregninger scenarie 1'!C1827</f>
        <v>10.199999999999957</v>
      </c>
      <c r="E1827" s="5">
        <f t="shared" si="107"/>
        <v>19.007999999999821</v>
      </c>
      <c r="F1827" s="5">
        <f>SQRT(C1827^2+(Inddata!$C$35*C1827)^2)</f>
        <v>4.6102494509516232</v>
      </c>
      <c r="G1827" s="5">
        <f t="shared" si="108"/>
        <v>12.220498901903246</v>
      </c>
      <c r="H1827" s="5">
        <f t="shared" si="109"/>
        <v>1.5554193124668154</v>
      </c>
      <c r="I1827" s="5">
        <f t="shared" si="110"/>
        <v>8.6335644193734323E-2</v>
      </c>
      <c r="J1827" s="5">
        <f t="shared" si="111"/>
        <v>1.6410679248344866</v>
      </c>
      <c r="K1827">
        <f t="shared" si="113"/>
        <v>2.8799999999999826</v>
      </c>
      <c r="L1827">
        <f>Inddata!$C$34</f>
        <v>0</v>
      </c>
      <c r="M1827">
        <f>Inddata!$C$34+Inddata!$C$32</f>
        <v>4</v>
      </c>
      <c r="N1827" s="2">
        <f t="shared" si="104"/>
        <v>4.3167822096867162E-2</v>
      </c>
      <c r="O1827" s="2">
        <f t="shared" si="105"/>
        <v>0.8205339624172433</v>
      </c>
      <c r="P1827" s="5">
        <f t="shared" si="101"/>
        <v>2.8288751908746121</v>
      </c>
      <c r="Q1827" s="5">
        <f t="shared" si="106"/>
        <v>1.4144375954373061</v>
      </c>
      <c r="R1827" s="2">
        <f t="shared" si="102"/>
        <v>0.32741611005493193</v>
      </c>
      <c r="S1827" s="2">
        <f t="shared" si="103"/>
        <v>0.16370805502746597</v>
      </c>
    </row>
    <row r="1828" spans="3:19" x14ac:dyDescent="0.25">
      <c r="C1828">
        <f t="shared" si="112"/>
        <v>2.8899999999999824</v>
      </c>
      <c r="D1828" s="5">
        <f>$C$2+2*Inddata!$C$35*'Beregninger scenarie 1'!C1828</f>
        <v>10.224999999999955</v>
      </c>
      <c r="E1828" s="5">
        <f t="shared" si="107"/>
        <v>19.110124999999819</v>
      </c>
      <c r="F1828" s="5">
        <f>SQRT(C1828^2+(Inddata!$C$35*C1828)^2)</f>
        <v>4.6262572615452049</v>
      </c>
      <c r="G1828" s="5">
        <f t="shared" si="108"/>
        <v>12.25251452309041</v>
      </c>
      <c r="H1828" s="5">
        <f t="shared" si="109"/>
        <v>1.5596900508859579</v>
      </c>
      <c r="I1828" s="5">
        <f t="shared" si="110"/>
        <v>8.6493607354436328E-2</v>
      </c>
      <c r="J1828" s="5">
        <f t="shared" si="111"/>
        <v>1.6529036482441819</v>
      </c>
      <c r="K1828">
        <f t="shared" si="113"/>
        <v>2.8899999999999824</v>
      </c>
      <c r="L1828">
        <f>Inddata!$C$34</f>
        <v>0</v>
      </c>
      <c r="M1828">
        <f>Inddata!$C$34+Inddata!$C$32</f>
        <v>4</v>
      </c>
      <c r="N1828" s="2">
        <f t="shared" si="104"/>
        <v>4.3246803677218164E-2</v>
      </c>
      <c r="O1828" s="2">
        <f t="shared" si="105"/>
        <v>0.82645182412209095</v>
      </c>
      <c r="P1828" s="5">
        <f t="shared" si="101"/>
        <v>2.8492776274910723</v>
      </c>
      <c r="Q1828" s="5">
        <f t="shared" si="106"/>
        <v>1.4246388137455361</v>
      </c>
      <c r="R1828" s="2">
        <f t="shared" si="102"/>
        <v>0.32977750318183696</v>
      </c>
      <c r="S1828" s="2">
        <f t="shared" si="103"/>
        <v>0.16488875159091848</v>
      </c>
    </row>
    <row r="1829" spans="3:19" x14ac:dyDescent="0.25">
      <c r="C1829">
        <f t="shared" si="112"/>
        <v>2.8999999999999821</v>
      </c>
      <c r="D1829" s="5">
        <f>$C$2+2*Inddata!$C$35*'Beregninger scenarie 1'!C1829</f>
        <v>10.249999999999956</v>
      </c>
      <c r="E1829" s="5">
        <f t="shared" si="107"/>
        <v>19.212499999999817</v>
      </c>
      <c r="F1829" s="5">
        <f>SQRT(C1829^2+(Inddata!$C$35*C1829)^2)</f>
        <v>4.6422650721387866</v>
      </c>
      <c r="G1829" s="5">
        <f t="shared" si="108"/>
        <v>12.284530144277573</v>
      </c>
      <c r="H1829" s="5">
        <f t="shared" si="109"/>
        <v>1.5639588795302406</v>
      </c>
      <c r="I1829" s="5">
        <f t="shared" si="110"/>
        <v>8.665135586175142E-2</v>
      </c>
      <c r="J1829" s="5">
        <f t="shared" si="111"/>
        <v>1.6647891744938834</v>
      </c>
      <c r="K1829">
        <f t="shared" si="113"/>
        <v>2.8999999999999821</v>
      </c>
      <c r="L1829">
        <f>Inddata!$C$34</f>
        <v>0</v>
      </c>
      <c r="M1829">
        <f>Inddata!$C$34+Inddata!$C$32</f>
        <v>4</v>
      </c>
      <c r="N1829" s="2">
        <f t="shared" si="104"/>
        <v>4.332567793087571E-2</v>
      </c>
      <c r="O1829" s="2">
        <f t="shared" si="105"/>
        <v>0.83239458724694171</v>
      </c>
      <c r="P1829" s="5">
        <f t="shared" si="101"/>
        <v>2.8697659143129961</v>
      </c>
      <c r="Q1829" s="5">
        <f t="shared" si="106"/>
        <v>1.4348829571564981</v>
      </c>
      <c r="R1829" s="2">
        <f t="shared" si="102"/>
        <v>0.3321488326751153</v>
      </c>
      <c r="S1829" s="2">
        <f t="shared" si="103"/>
        <v>0.16607441633755765</v>
      </c>
    </row>
    <row r="1830" spans="3:19" x14ac:dyDescent="0.25">
      <c r="C1830">
        <f t="shared" si="112"/>
        <v>2.9099999999999819</v>
      </c>
      <c r="D1830" s="5">
        <f>$C$2+2*Inddata!$C$35*'Beregninger scenarie 1'!C1830</f>
        <v>10.274999999999956</v>
      </c>
      <c r="E1830" s="5">
        <f t="shared" si="107"/>
        <v>19.315124999999817</v>
      </c>
      <c r="F1830" s="5">
        <f>SQRT(C1830^2+(Inddata!$C$35*C1830)^2)</f>
        <v>4.6582728827323683</v>
      </c>
      <c r="G1830" s="5">
        <f t="shared" si="108"/>
        <v>12.316545765464737</v>
      </c>
      <c r="H1830" s="5">
        <f t="shared" si="109"/>
        <v>1.5682258132924662</v>
      </c>
      <c r="I1830" s="5">
        <f t="shared" si="110"/>
        <v>8.6808890981934173E-2</v>
      </c>
      <c r="J1830" s="5">
        <f t="shared" si="111"/>
        <v>1.6767245804274153</v>
      </c>
      <c r="K1830">
        <f t="shared" si="113"/>
        <v>2.9099999999999819</v>
      </c>
      <c r="L1830">
        <f>Inddata!$C$34</f>
        <v>0</v>
      </c>
      <c r="M1830">
        <f>Inddata!$C$34+Inddata!$C$32</f>
        <v>4</v>
      </c>
      <c r="N1830" s="2">
        <f t="shared" si="104"/>
        <v>4.3404445490967086E-2</v>
      </c>
      <c r="O1830" s="2">
        <f t="shared" si="105"/>
        <v>0.83836229021370767</v>
      </c>
      <c r="P1830" s="5">
        <f t="shared" si="101"/>
        <v>2.890340183803878</v>
      </c>
      <c r="Q1830" s="5">
        <f t="shared" si="106"/>
        <v>1.445170091901939</v>
      </c>
      <c r="R1830" s="2">
        <f t="shared" si="102"/>
        <v>0.33453011386618953</v>
      </c>
      <c r="S1830" s="2">
        <f t="shared" si="103"/>
        <v>0.16726505693309476</v>
      </c>
    </row>
    <row r="1831" spans="3:19" x14ac:dyDescent="0.25">
      <c r="C1831">
        <f t="shared" si="112"/>
        <v>2.9199999999999817</v>
      </c>
      <c r="D1831" s="5">
        <f>$C$2+2*Inddata!$C$35*'Beregninger scenarie 1'!C1831</f>
        <v>10.299999999999955</v>
      </c>
      <c r="E1831" s="5">
        <f t="shared" si="107"/>
        <v>19.417999999999811</v>
      </c>
      <c r="F1831" s="5">
        <f>SQRT(C1831^2+(Inddata!$C$35*C1831)^2)</f>
        <v>4.6742806933259509</v>
      </c>
      <c r="G1831" s="5">
        <f t="shared" si="108"/>
        <v>12.348561386651902</v>
      </c>
      <c r="H1831" s="5">
        <f t="shared" si="109"/>
        <v>1.5724908669109887</v>
      </c>
      <c r="I1831" s="5">
        <f t="shared" si="110"/>
        <v>8.6966213968746098E-2</v>
      </c>
      <c r="J1831" s="5">
        <f t="shared" si="111"/>
        <v>1.6887099428450953</v>
      </c>
      <c r="K1831">
        <f t="shared" si="113"/>
        <v>2.9199999999999817</v>
      </c>
      <c r="L1831">
        <f>Inddata!$C$34</f>
        <v>0</v>
      </c>
      <c r="M1831">
        <f>Inddata!$C$34+Inddata!$C$32</f>
        <v>4</v>
      </c>
      <c r="N1831" s="2">
        <f t="shared" si="104"/>
        <v>4.3483106984373049E-2</v>
      </c>
      <c r="O1831" s="2">
        <f t="shared" si="105"/>
        <v>0.84435497142254767</v>
      </c>
      <c r="P1831" s="5">
        <f t="shared" si="101"/>
        <v>2.9110005683522111</v>
      </c>
      <c r="Q1831" s="5">
        <f t="shared" si="106"/>
        <v>1.4555002841761056</v>
      </c>
      <c r="R1831" s="2">
        <f t="shared" si="102"/>
        <v>0.33692136207780221</v>
      </c>
      <c r="S1831" s="2">
        <f t="shared" si="103"/>
        <v>0.16846068103890111</v>
      </c>
    </row>
    <row r="1832" spans="3:19" x14ac:dyDescent="0.25">
      <c r="C1832">
        <f t="shared" si="112"/>
        <v>2.9299999999999815</v>
      </c>
      <c r="D1832" s="5">
        <f>$C$2+2*Inddata!$C$35*'Beregninger scenarie 1'!C1832</f>
        <v>10.324999999999953</v>
      </c>
      <c r="E1832" s="5">
        <f t="shared" si="107"/>
        <v>19.52112499999981</v>
      </c>
      <c r="F1832" s="5">
        <f>SQRT(C1832^2+(Inddata!$C$35*C1832)^2)</f>
        <v>4.6902885039195326</v>
      </c>
      <c r="G1832" s="5">
        <f t="shared" si="108"/>
        <v>12.380577007839065</v>
      </c>
      <c r="H1832" s="5">
        <f t="shared" si="109"/>
        <v>1.5767540549717134</v>
      </c>
      <c r="I1832" s="5">
        <f t="shared" si="110"/>
        <v>8.712332606362154E-2</v>
      </c>
      <c r="J1832" s="5">
        <f t="shared" si="111"/>
        <v>1.7007453385036975</v>
      </c>
      <c r="K1832">
        <f t="shared" si="113"/>
        <v>2.9299999999999815</v>
      </c>
      <c r="L1832">
        <f>Inddata!$C$34</f>
        <v>0</v>
      </c>
      <c r="M1832">
        <f>Inddata!$C$34+Inddata!$C$32</f>
        <v>4</v>
      </c>
      <c r="N1832" s="2">
        <f t="shared" si="104"/>
        <v>4.356166303181077E-2</v>
      </c>
      <c r="O1832" s="2">
        <f t="shared" si="105"/>
        <v>0.85037266925184873</v>
      </c>
      <c r="P1832" s="5">
        <f t="shared" si="101"/>
        <v>2.9317472002714311</v>
      </c>
      <c r="Q1832" s="5">
        <f t="shared" si="106"/>
        <v>1.4658736001357155</v>
      </c>
      <c r="R1832" s="2">
        <f t="shared" si="102"/>
        <v>0.33932259262400821</v>
      </c>
      <c r="S1832" s="2">
        <f t="shared" si="103"/>
        <v>0.16966129631200411</v>
      </c>
    </row>
    <row r="1833" spans="3:19" x14ac:dyDescent="0.25">
      <c r="C1833">
        <f t="shared" si="112"/>
        <v>2.9399999999999813</v>
      </c>
      <c r="D1833" s="5">
        <f>$C$2+2*Inddata!$C$35*'Beregninger scenarie 1'!C1833</f>
        <v>10.349999999999953</v>
      </c>
      <c r="E1833" s="5">
        <f t="shared" si="107"/>
        <v>19.624499999999806</v>
      </c>
      <c r="F1833" s="5">
        <f>SQRT(C1833^2+(Inddata!$C$35*C1833)^2)</f>
        <v>4.7062963145131134</v>
      </c>
      <c r="G1833" s="5">
        <f t="shared" si="108"/>
        <v>12.412592629026227</v>
      </c>
      <c r="H1833" s="5">
        <f t="shared" si="109"/>
        <v>1.5810153919100587</v>
      </c>
      <c r="I1833" s="5">
        <f t="shared" si="110"/>
        <v>8.7280228495830448E-2</v>
      </c>
      <c r="J1833" s="5">
        <f t="shared" si="111"/>
        <v>1.7128308441164077</v>
      </c>
      <c r="K1833">
        <f t="shared" si="113"/>
        <v>2.9399999999999813</v>
      </c>
      <c r="L1833">
        <f>Inddata!$C$34</f>
        <v>0</v>
      </c>
      <c r="M1833">
        <f>Inddata!$C$34+Inddata!$C$32</f>
        <v>4</v>
      </c>
      <c r="N1833" s="2">
        <f t="shared" si="104"/>
        <v>4.3640114247915224E-2</v>
      </c>
      <c r="O1833" s="2">
        <f t="shared" si="105"/>
        <v>0.85641542205820387</v>
      </c>
      <c r="P1833" s="5">
        <f t="shared" si="101"/>
        <v>2.9525802117998365</v>
      </c>
      <c r="Q1833" s="5">
        <f t="shared" si="106"/>
        <v>1.4762901058999183</v>
      </c>
      <c r="R1833" s="2">
        <f t="shared" si="102"/>
        <v>0.34173382081016618</v>
      </c>
      <c r="S1833" s="2">
        <f t="shared" si="103"/>
        <v>0.17086691040508309</v>
      </c>
    </row>
    <row r="1834" spans="3:19" x14ac:dyDescent="0.25">
      <c r="C1834">
        <f t="shared" si="112"/>
        <v>2.9499999999999811</v>
      </c>
      <c r="D1834" s="5">
        <f>$C$2+2*Inddata!$C$35*'Beregninger scenarie 1'!C1834</f>
        <v>10.374999999999954</v>
      </c>
      <c r="E1834" s="5">
        <f t="shared" si="107"/>
        <v>19.728124999999807</v>
      </c>
      <c r="F1834" s="5">
        <f>SQRT(C1834^2+(Inddata!$C$35*C1834)^2)</f>
        <v>4.7223041251066959</v>
      </c>
      <c r="G1834" s="5">
        <f t="shared" si="108"/>
        <v>12.444608250213392</v>
      </c>
      <c r="H1834" s="5">
        <f t="shared" si="109"/>
        <v>1.5852748920128941</v>
      </c>
      <c r="I1834" s="5">
        <f t="shared" si="110"/>
        <v>8.7436922482638971E-2</v>
      </c>
      <c r="J1834" s="5">
        <f t="shared" si="111"/>
        <v>1.7249665363527951</v>
      </c>
      <c r="K1834">
        <f t="shared" si="113"/>
        <v>2.9499999999999811</v>
      </c>
      <c r="L1834">
        <f>Inddata!$C$34</f>
        <v>0</v>
      </c>
      <c r="M1834">
        <f>Inddata!$C$34+Inddata!$C$32</f>
        <v>4</v>
      </c>
      <c r="N1834" s="2">
        <f t="shared" si="104"/>
        <v>4.3718461241319485E-2</v>
      </c>
      <c r="O1834" s="2">
        <f t="shared" si="105"/>
        <v>0.86248326817639753</v>
      </c>
      <c r="P1834" s="5">
        <f t="shared" si="101"/>
        <v>2.9734997351005359</v>
      </c>
      <c r="Q1834" s="5">
        <f t="shared" si="106"/>
        <v>1.4867498675502679</v>
      </c>
      <c r="R1834" s="2">
        <f t="shared" si="102"/>
        <v>0.34415506193293238</v>
      </c>
      <c r="S1834" s="2">
        <f t="shared" si="103"/>
        <v>0.17207753096646619</v>
      </c>
    </row>
    <row r="1835" spans="3:19" x14ac:dyDescent="0.25">
      <c r="C1835">
        <f t="shared" si="112"/>
        <v>2.9599999999999809</v>
      </c>
      <c r="D1835" s="5">
        <f>$C$2+2*Inddata!$C$35*'Beregninger scenarie 1'!C1835</f>
        <v>10.399999999999952</v>
      </c>
      <c r="E1835" s="5">
        <f t="shared" si="107"/>
        <v>19.831999999999802</v>
      </c>
      <c r="F1835" s="5">
        <f>SQRT(C1835^2+(Inddata!$C$35*C1835)^2)</f>
        <v>4.7383119357002768</v>
      </c>
      <c r="G1835" s="5">
        <f t="shared" si="108"/>
        <v>12.476623871400554</v>
      </c>
      <c r="H1835" s="5">
        <f t="shared" si="109"/>
        <v>1.5895325694204465</v>
      </c>
      <c r="I1835" s="5">
        <f t="shared" si="110"/>
        <v>8.7593409229467067E-2</v>
      </c>
      <c r="J1835" s="5">
        <f t="shared" si="111"/>
        <v>1.7371524918387735</v>
      </c>
      <c r="K1835">
        <f t="shared" si="113"/>
        <v>2.9599999999999809</v>
      </c>
      <c r="L1835">
        <f>Inddata!$C$34</f>
        <v>0</v>
      </c>
      <c r="M1835">
        <f>Inddata!$C$34+Inddata!$C$32</f>
        <v>4</v>
      </c>
      <c r="N1835" s="2">
        <f t="shared" si="104"/>
        <v>4.3796704614733534E-2</v>
      </c>
      <c r="O1835" s="2">
        <f t="shared" si="105"/>
        <v>0.86857624591938676</v>
      </c>
      <c r="P1835" s="5">
        <f t="shared" si="101"/>
        <v>2.994505902261388</v>
      </c>
      <c r="Q1835" s="5">
        <f t="shared" si="106"/>
        <v>1.497252951130694</v>
      </c>
      <c r="R1835" s="2">
        <f t="shared" si="102"/>
        <v>0.34658633128025329</v>
      </c>
      <c r="S1835" s="2">
        <f t="shared" si="103"/>
        <v>0.17329316564012665</v>
      </c>
    </row>
    <row r="1836" spans="3:19" x14ac:dyDescent="0.25">
      <c r="C1836">
        <f t="shared" si="112"/>
        <v>2.9699999999999807</v>
      </c>
      <c r="D1836" s="5">
        <f>$C$2+2*Inddata!$C$35*'Beregninger scenarie 1'!C1836</f>
        <v>10.424999999999951</v>
      </c>
      <c r="E1836" s="5">
        <f t="shared" si="107"/>
        <v>19.936124999999798</v>
      </c>
      <c r="F1836" s="5">
        <f>SQRT(C1836^2+(Inddata!$C$35*C1836)^2)</f>
        <v>4.7543197462938593</v>
      </c>
      <c r="G1836" s="5">
        <f t="shared" si="108"/>
        <v>12.508639492587719</v>
      </c>
      <c r="H1836" s="5">
        <f t="shared" si="109"/>
        <v>1.5937884381281759</v>
      </c>
      <c r="I1836" s="5">
        <f t="shared" si="110"/>
        <v>8.7749689930043798E-2</v>
      </c>
      <c r="J1836" s="5">
        <f t="shared" si="111"/>
        <v>1.7493887871565768</v>
      </c>
      <c r="K1836">
        <f t="shared" si="113"/>
        <v>2.9699999999999807</v>
      </c>
      <c r="L1836">
        <f>Inddata!$C$34</f>
        <v>0</v>
      </c>
      <c r="M1836">
        <f>Inddata!$C$34+Inddata!$C$32</f>
        <v>4</v>
      </c>
      <c r="N1836" s="2">
        <f t="shared" si="104"/>
        <v>4.3874844965021899E-2</v>
      </c>
      <c r="O1836" s="2">
        <f t="shared" si="105"/>
        <v>0.87469439357828838</v>
      </c>
      <c r="P1836" s="5">
        <f t="shared" si="101"/>
        <v>3.0155988452949556</v>
      </c>
      <c r="Q1836" s="5">
        <f t="shared" si="106"/>
        <v>1.5077994226474778</v>
      </c>
      <c r="R1836" s="2">
        <f t="shared" si="102"/>
        <v>0.34902764413136061</v>
      </c>
      <c r="S1836" s="2">
        <f t="shared" si="103"/>
        <v>0.17451382206568031</v>
      </c>
    </row>
    <row r="1837" spans="3:19" x14ac:dyDescent="0.25">
      <c r="C1837">
        <f t="shared" si="112"/>
        <v>2.9799999999999804</v>
      </c>
      <c r="D1837" s="5">
        <f>$C$2+2*Inddata!$C$35*'Beregninger scenarie 1'!C1837</f>
        <v>10.449999999999951</v>
      </c>
      <c r="E1837" s="5">
        <f t="shared" si="107"/>
        <v>20.040499999999795</v>
      </c>
      <c r="F1837" s="5">
        <f>SQRT(C1837^2+(Inddata!$C$35*C1837)^2)</f>
        <v>4.770327556887441</v>
      </c>
      <c r="G1837" s="5">
        <f t="shared" si="108"/>
        <v>12.540655113774882</v>
      </c>
      <c r="H1837" s="5">
        <f t="shared" si="109"/>
        <v>1.5980425119886239</v>
      </c>
      <c r="I1837" s="5">
        <f t="shared" si="110"/>
        <v>8.790576576655991E-2</v>
      </c>
      <c r="J1837" s="5">
        <f t="shared" si="111"/>
        <v>1.7616754988447259</v>
      </c>
      <c r="K1837">
        <f t="shared" si="113"/>
        <v>2.9799999999999804</v>
      </c>
      <c r="L1837">
        <f>Inddata!$C$34</f>
        <v>0</v>
      </c>
      <c r="M1837">
        <f>Inddata!$C$34+Inddata!$C$32</f>
        <v>4</v>
      </c>
      <c r="N1837" s="2">
        <f t="shared" si="104"/>
        <v>4.3952882883279955E-2</v>
      </c>
      <c r="O1837" s="2">
        <f t="shared" si="105"/>
        <v>0.88083774942236293</v>
      </c>
      <c r="P1837" s="5">
        <f t="shared" si="101"/>
        <v>3.0367786961384486</v>
      </c>
      <c r="Q1837" s="5">
        <f t="shared" si="106"/>
        <v>1.5183893480692243</v>
      </c>
      <c r="R1837" s="2">
        <f t="shared" si="102"/>
        <v>0.35147901575676482</v>
      </c>
      <c r="S1837" s="2">
        <f t="shared" si="103"/>
        <v>0.17573950787838241</v>
      </c>
    </row>
    <row r="1838" spans="3:19" x14ac:dyDescent="0.25">
      <c r="C1838">
        <f t="shared" si="112"/>
        <v>2.9899999999999802</v>
      </c>
      <c r="D1838" s="5">
        <f>$C$2+2*Inddata!$C$35*'Beregninger scenarie 1'!C1838</f>
        <v>10.474999999999952</v>
      </c>
      <c r="E1838" s="5">
        <f t="shared" si="107"/>
        <v>20.145124999999794</v>
      </c>
      <c r="F1838" s="5">
        <f>SQRT(C1838^2+(Inddata!$C$35*C1838)^2)</f>
        <v>4.7863353674810227</v>
      </c>
      <c r="G1838" s="5">
        <f t="shared" si="108"/>
        <v>12.572670734962045</v>
      </c>
      <c r="H1838" s="5">
        <f t="shared" si="109"/>
        <v>1.6022948047132333</v>
      </c>
      <c r="I1838" s="5">
        <f t="shared" si="110"/>
        <v>8.8061637909818136E-2</v>
      </c>
      <c r="J1838" s="5">
        <f t="shared" si="111"/>
        <v>1.7740127033980069</v>
      </c>
      <c r="K1838">
        <f t="shared" si="113"/>
        <v>2.9899999999999802</v>
      </c>
      <c r="L1838">
        <f>Inddata!$C$34</f>
        <v>0</v>
      </c>
      <c r="M1838">
        <f>Inddata!$C$34+Inddata!$C$32</f>
        <v>4</v>
      </c>
      <c r="N1838" s="2">
        <f t="shared" si="104"/>
        <v>4.4030818954909068E-2</v>
      </c>
      <c r="O1838" s="2">
        <f t="shared" si="105"/>
        <v>0.88700635169900344</v>
      </c>
      <c r="P1838" s="5">
        <f t="shared" si="101"/>
        <v>3.0580455866536851</v>
      </c>
      <c r="Q1838" s="5">
        <f t="shared" si="106"/>
        <v>1.5290227933268425</v>
      </c>
      <c r="R1838" s="2">
        <f t="shared" si="102"/>
        <v>0.35394046141825058</v>
      </c>
      <c r="S1838" s="2">
        <f t="shared" si="103"/>
        <v>0.17697023070912529</v>
      </c>
    </row>
    <row r="1839" spans="3:19" x14ac:dyDescent="0.25">
      <c r="C1839">
        <f t="shared" si="112"/>
        <v>2.99999999999998</v>
      </c>
      <c r="D1839" s="5">
        <f>$C$2+2*Inddata!$C$35*'Beregninger scenarie 1'!C1839</f>
        <v>10.49999999999995</v>
      </c>
      <c r="E1839" s="5">
        <f t="shared" si="107"/>
        <v>20.24999999999979</v>
      </c>
      <c r="F1839" s="5">
        <f>SQRT(C1839^2+(Inddata!$C$35*C1839)^2)</f>
        <v>4.8023431780746044</v>
      </c>
      <c r="G1839" s="5">
        <f t="shared" si="108"/>
        <v>12.604686356149209</v>
      </c>
      <c r="H1839" s="5">
        <f t="shared" si="109"/>
        <v>1.606545329874139</v>
      </c>
      <c r="I1839" s="5">
        <f t="shared" si="110"/>
        <v>8.8217307519380922E-2</v>
      </c>
      <c r="J1839" s="5">
        <f t="shared" si="111"/>
        <v>1.7864004772674451</v>
      </c>
      <c r="K1839">
        <f t="shared" si="113"/>
        <v>2.99999999999998</v>
      </c>
      <c r="L1839">
        <f>Inddata!$C$34</f>
        <v>0</v>
      </c>
      <c r="M1839">
        <f>Inddata!$C$34+Inddata!$C$32</f>
        <v>4</v>
      </c>
      <c r="N1839" s="2">
        <f t="shared" si="104"/>
        <v>4.4108653759690461E-2</v>
      </c>
      <c r="O1839" s="2">
        <f t="shared" si="105"/>
        <v>0.89320023863372255</v>
      </c>
      <c r="P1839" s="5">
        <f t="shared" si="101"/>
        <v>3.0793996486270512</v>
      </c>
      <c r="Q1839" s="5">
        <f t="shared" si="106"/>
        <v>1.5396998243135256</v>
      </c>
      <c r="R1839" s="2">
        <f t="shared" si="102"/>
        <v>0.35641199636887161</v>
      </c>
      <c r="S1839" s="2">
        <f t="shared" si="103"/>
        <v>0.1782059981844358</v>
      </c>
    </row>
    <row r="1840" spans="3:19" x14ac:dyDescent="0.25">
      <c r="C1840">
        <f t="shared" si="112"/>
        <v>3.0099999999999798</v>
      </c>
      <c r="D1840" s="5">
        <f>$C$2+2*Inddata!$C$35*'Beregninger scenarie 1'!C1840</f>
        <v>10.524999999999949</v>
      </c>
      <c r="E1840" s="5">
        <f t="shared" si="107"/>
        <v>20.355124999999788</v>
      </c>
      <c r="F1840" s="5">
        <f>SQRT(C1840^2+(Inddata!$C$35*C1840)^2)</f>
        <v>4.8183509886681861</v>
      </c>
      <c r="G1840" s="5">
        <f t="shared" si="108"/>
        <v>12.636701977336372</v>
      </c>
      <c r="H1840" s="5">
        <f t="shared" si="109"/>
        <v>1.6107941009059346</v>
      </c>
      <c r="I1840" s="5">
        <f t="shared" si="110"/>
        <v>8.8372775743715881E-2</v>
      </c>
      <c r="J1840" s="5">
        <f t="shared" si="111"/>
        <v>1.798838896860286</v>
      </c>
      <c r="K1840">
        <f t="shared" si="113"/>
        <v>3.0099999999999798</v>
      </c>
      <c r="L1840">
        <f>Inddata!$C$34</f>
        <v>0</v>
      </c>
      <c r="M1840">
        <f>Inddata!$C$34+Inddata!$C$32</f>
        <v>4</v>
      </c>
      <c r="N1840" s="2">
        <f t="shared" si="104"/>
        <v>4.4186387871857941E-2</v>
      </c>
      <c r="O1840" s="2">
        <f t="shared" si="105"/>
        <v>0.89941944843014299</v>
      </c>
      <c r="P1840" s="5">
        <f t="shared" si="101"/>
        <v>3.1008410137694624</v>
      </c>
      <c r="Q1840" s="5">
        <f t="shared" si="106"/>
        <v>1.5504205068847312</v>
      </c>
      <c r="R1840" s="2">
        <f t="shared" si="102"/>
        <v>0.35889363585294709</v>
      </c>
      <c r="S1840" s="2">
        <f t="shared" si="103"/>
        <v>0.17944681792647355</v>
      </c>
    </row>
    <row r="1841" spans="3:19" x14ac:dyDescent="0.25">
      <c r="C1841">
        <f t="shared" si="112"/>
        <v>3.0199999999999796</v>
      </c>
      <c r="D1841" s="5">
        <f>$C$2+2*Inddata!$C$35*'Beregninger scenarie 1'!C1841</f>
        <v>10.549999999999949</v>
      </c>
      <c r="E1841" s="5">
        <f t="shared" si="107"/>
        <v>20.460499999999787</v>
      </c>
      <c r="F1841" s="5">
        <f>SQRT(C1841^2+(Inddata!$C$35*C1841)^2)</f>
        <v>4.8343587992617678</v>
      </c>
      <c r="G1841" s="5">
        <f t="shared" si="108"/>
        <v>12.668717598523536</v>
      </c>
      <c r="H1841" s="5">
        <f t="shared" si="109"/>
        <v>1.6150411311074089</v>
      </c>
      <c r="I1841" s="5">
        <f t="shared" si="110"/>
        <v>8.8528043720338914E-2</v>
      </c>
      <c r="J1841" s="5">
        <f t="shared" si="111"/>
        <v>1.8113280385399755</v>
      </c>
      <c r="K1841">
        <f t="shared" si="113"/>
        <v>3.0199999999999796</v>
      </c>
      <c r="L1841">
        <f>Inddata!$C$34</f>
        <v>0</v>
      </c>
      <c r="M1841">
        <f>Inddata!$C$34+Inddata!$C$32</f>
        <v>4</v>
      </c>
      <c r="N1841" s="2">
        <f t="shared" si="104"/>
        <v>4.4264021860169457E-2</v>
      </c>
      <c r="O1841" s="2">
        <f t="shared" si="105"/>
        <v>0.90566401926998774</v>
      </c>
      <c r="P1841" s="5">
        <f t="shared" si="101"/>
        <v>3.122369813716336</v>
      </c>
      <c r="Q1841" s="5">
        <f t="shared" si="106"/>
        <v>1.561184906858168</v>
      </c>
      <c r="R1841" s="2">
        <f t="shared" si="102"/>
        <v>0.36138539510605738</v>
      </c>
      <c r="S1841" s="2">
        <f t="shared" si="103"/>
        <v>0.18069269755302869</v>
      </c>
    </row>
    <row r="1842" spans="3:19" x14ac:dyDescent="0.25">
      <c r="C1842">
        <f t="shared" si="112"/>
        <v>3.0299999999999794</v>
      </c>
      <c r="D1842" s="5">
        <f>$C$2+2*Inddata!$C$35*'Beregninger scenarie 1'!C1842</f>
        <v>10.57499999999995</v>
      </c>
      <c r="E1842" s="5">
        <f t="shared" si="107"/>
        <v>20.566124999999783</v>
      </c>
      <c r="F1842" s="5">
        <f>SQRT(C1842^2+(Inddata!$C$35*C1842)^2)</f>
        <v>4.8503666098553495</v>
      </c>
      <c r="G1842" s="5">
        <f t="shared" si="108"/>
        <v>12.700733219710699</v>
      </c>
      <c r="H1842" s="5">
        <f t="shared" si="109"/>
        <v>1.6192864336432573</v>
      </c>
      <c r="I1842" s="5">
        <f t="shared" si="110"/>
        <v>8.8683112575954917E-2</v>
      </c>
      <c r="J1842" s="5">
        <f t="shared" si="111"/>
        <v>1.8238679786261416</v>
      </c>
      <c r="K1842">
        <f t="shared" si="113"/>
        <v>3.0299999999999794</v>
      </c>
      <c r="L1842">
        <f>Inddata!$C$34</f>
        <v>0</v>
      </c>
      <c r="M1842">
        <f>Inddata!$C$34+Inddata!$C$32</f>
        <v>4</v>
      </c>
      <c r="N1842" s="2">
        <f t="shared" si="104"/>
        <v>4.4341556287977459E-2</v>
      </c>
      <c r="O1842" s="2">
        <f t="shared" si="105"/>
        <v>0.91193398931307079</v>
      </c>
      <c r="P1842" s="5">
        <f t="shared" si="101"/>
        <v>3.1439861800275519</v>
      </c>
      <c r="Q1842" s="5">
        <f t="shared" si="106"/>
        <v>1.571993090013776</v>
      </c>
      <c r="R1842" s="2">
        <f t="shared" si="102"/>
        <v>0.36388728935504072</v>
      </c>
      <c r="S1842" s="2">
        <f t="shared" si="103"/>
        <v>0.18194364467752036</v>
      </c>
    </row>
    <row r="1843" spans="3:19" x14ac:dyDescent="0.25">
      <c r="C1843">
        <f t="shared" si="112"/>
        <v>3.0399999999999792</v>
      </c>
      <c r="D1843" s="5">
        <f>$C$2+2*Inddata!$C$35*'Beregninger scenarie 1'!C1843</f>
        <v>10.599999999999948</v>
      </c>
      <c r="E1843" s="5">
        <f t="shared" si="107"/>
        <v>20.67199999999978</v>
      </c>
      <c r="F1843" s="5">
        <f>SQRT(C1843^2+(Inddata!$C$35*C1843)^2)</f>
        <v>4.8663744204489321</v>
      </c>
      <c r="G1843" s="5">
        <f t="shared" si="108"/>
        <v>12.732748840897864</v>
      </c>
      <c r="H1843" s="5">
        <f t="shared" si="109"/>
        <v>1.6235300215457695</v>
      </c>
      <c r="I1843" s="5">
        <f t="shared" si="110"/>
        <v>8.8837983426596503E-2</v>
      </c>
      <c r="J1843" s="5">
        <f t="shared" si="111"/>
        <v>1.8364587933945835</v>
      </c>
      <c r="K1843">
        <f t="shared" si="113"/>
        <v>3.0399999999999792</v>
      </c>
      <c r="L1843">
        <f>Inddata!$C$34</f>
        <v>0</v>
      </c>
      <c r="M1843">
        <f>Inddata!$C$34+Inddata!$C$32</f>
        <v>4</v>
      </c>
      <c r="N1843" s="2">
        <f t="shared" si="104"/>
        <v>4.4418991713298252E-2</v>
      </c>
      <c r="O1843" s="2">
        <f t="shared" si="105"/>
        <v>0.91822939669729176</v>
      </c>
      <c r="P1843" s="5">
        <f t="shared" si="101"/>
        <v>3.1656902441874406</v>
      </c>
      <c r="Q1843" s="5">
        <f t="shared" si="106"/>
        <v>1.5828451220937203</v>
      </c>
      <c r="R1843" s="2">
        <f t="shared" si="102"/>
        <v>0.36639933381799078</v>
      </c>
      <c r="S1843" s="2">
        <f t="shared" si="103"/>
        <v>0.18319966690899539</v>
      </c>
    </row>
    <row r="1844" spans="3:19" x14ac:dyDescent="0.25">
      <c r="C1844">
        <f t="shared" si="112"/>
        <v>3.049999999999979</v>
      </c>
      <c r="D1844" s="5">
        <f>$C$2+2*Inddata!$C$35*'Beregninger scenarie 1'!C1844</f>
        <v>10.624999999999947</v>
      </c>
      <c r="E1844" s="5">
        <f t="shared" si="107"/>
        <v>20.778124999999775</v>
      </c>
      <c r="F1844" s="5">
        <f>SQRT(C1844^2+(Inddata!$C$35*C1844)^2)</f>
        <v>4.8823822310425138</v>
      </c>
      <c r="G1844" s="5">
        <f t="shared" si="108"/>
        <v>12.764764462085028</v>
      </c>
      <c r="H1844" s="5">
        <f t="shared" si="109"/>
        <v>1.6277719077164881</v>
      </c>
      <c r="I1844" s="5">
        <f t="shared" si="110"/>
        <v>8.8992657377760284E-2</v>
      </c>
      <c r="J1844" s="5">
        <f t="shared" si="111"/>
        <v>1.8491005590772553</v>
      </c>
      <c r="K1844">
        <f t="shared" si="113"/>
        <v>3.049999999999979</v>
      </c>
      <c r="L1844">
        <f>Inddata!$C$34</f>
        <v>0</v>
      </c>
      <c r="M1844">
        <f>Inddata!$C$34+Inddata!$C$32</f>
        <v>4</v>
      </c>
      <c r="N1844" s="2">
        <f t="shared" si="104"/>
        <v>4.4496328688880142E-2</v>
      </c>
      <c r="O1844" s="2">
        <f t="shared" si="105"/>
        <v>0.92455027953862767</v>
      </c>
      <c r="P1844" s="5">
        <f t="shared" si="101"/>
        <v>3.1874821376047517</v>
      </c>
      <c r="Q1844" s="5">
        <f t="shared" si="106"/>
        <v>1.5937410688023759</v>
      </c>
      <c r="R1844" s="2">
        <f t="shared" si="102"/>
        <v>0.36892154370425362</v>
      </c>
      <c r="S1844" s="2">
        <f t="shared" si="103"/>
        <v>0.18446077185212681</v>
      </c>
    </row>
    <row r="1845" spans="3:19" x14ac:dyDescent="0.25">
      <c r="C1845">
        <f t="shared" si="112"/>
        <v>3.0599999999999787</v>
      </c>
      <c r="D1845" s="5">
        <f>$C$2+2*Inddata!$C$35*'Beregninger scenarie 1'!C1845</f>
        <v>10.649999999999947</v>
      </c>
      <c r="E1845" s="5">
        <f t="shared" si="107"/>
        <v>20.884499999999775</v>
      </c>
      <c r="F1845" s="5">
        <f>SQRT(C1845^2+(Inddata!$C$35*C1845)^2)</f>
        <v>4.8983900416360955</v>
      </c>
      <c r="G1845" s="5">
        <f t="shared" si="108"/>
        <v>12.796780083272191</v>
      </c>
      <c r="H1845" s="5">
        <f t="shared" si="109"/>
        <v>1.6320121049278453</v>
      </c>
      <c r="I1845" s="5">
        <f t="shared" si="110"/>
        <v>8.9147135524541135E-2</v>
      </c>
      <c r="J1845" s="5">
        <f t="shared" si="111"/>
        <v>1.8617933518622594</v>
      </c>
      <c r="K1845">
        <f t="shared" si="113"/>
        <v>3.0599999999999787</v>
      </c>
      <c r="L1845">
        <f>Inddata!$C$34</f>
        <v>0</v>
      </c>
      <c r="M1845">
        <f>Inddata!$C$34+Inddata!$C$32</f>
        <v>4</v>
      </c>
      <c r="N1845" s="2">
        <f t="shared" si="104"/>
        <v>4.4573567762270568E-2</v>
      </c>
      <c r="O1845" s="2">
        <f t="shared" si="105"/>
        <v>0.93089667593112968</v>
      </c>
      <c r="P1845" s="5">
        <f t="shared" si="101"/>
        <v>3.2093619916126412</v>
      </c>
      <c r="Q1845" s="5">
        <f t="shared" si="106"/>
        <v>1.6046809958063206</v>
      </c>
      <c r="R1845" s="2">
        <f t="shared" si="102"/>
        <v>0.37145393421442613</v>
      </c>
      <c r="S1845" s="2">
        <f t="shared" si="103"/>
        <v>0.18572696710721306</v>
      </c>
    </row>
    <row r="1846" spans="3:19" x14ac:dyDescent="0.25">
      <c r="C1846">
        <f t="shared" si="112"/>
        <v>3.0699999999999785</v>
      </c>
      <c r="D1846" s="5">
        <f>$C$2+2*Inddata!$C$35*'Beregninger scenarie 1'!C1846</f>
        <v>10.674999999999947</v>
      </c>
      <c r="E1846" s="5">
        <f t="shared" si="107"/>
        <v>20.991124999999773</v>
      </c>
      <c r="F1846" s="5">
        <f>SQRT(C1846^2+(Inddata!$C$35*C1846)^2)</f>
        <v>4.9143978522296772</v>
      </c>
      <c r="G1846" s="5">
        <f t="shared" si="108"/>
        <v>12.828795704459354</v>
      </c>
      <c r="H1846" s="5">
        <f t="shared" si="109"/>
        <v>1.6362506258247727</v>
      </c>
      <c r="I1846" s="5">
        <f t="shared" si="110"/>
        <v>8.930141895176423E-2</v>
      </c>
      <c r="J1846" s="5">
        <f t="shared" si="111"/>
        <v>1.8745372478938316</v>
      </c>
      <c r="K1846">
        <f t="shared" si="113"/>
        <v>3.0699999999999785</v>
      </c>
      <c r="L1846">
        <f>Inddata!$C$34</f>
        <v>0</v>
      </c>
      <c r="M1846">
        <f>Inddata!$C$34+Inddata!$C$32</f>
        <v>4</v>
      </c>
      <c r="N1846" s="2">
        <f t="shared" si="104"/>
        <v>4.4650709475882115E-2</v>
      </c>
      <c r="O1846" s="2">
        <f t="shared" si="105"/>
        <v>0.93726862394691579</v>
      </c>
      <c r="P1846" s="5">
        <f t="shared" si="101"/>
        <v>3.2313299374686526</v>
      </c>
      <c r="Q1846" s="5">
        <f t="shared" si="106"/>
        <v>1.6156649687343263</v>
      </c>
      <c r="R1846" s="2">
        <f t="shared" si="102"/>
        <v>0.37399652054035326</v>
      </c>
      <c r="S1846" s="2">
        <f t="shared" si="103"/>
        <v>0.18699826027017663</v>
      </c>
    </row>
    <row r="1847" spans="3:19" x14ac:dyDescent="0.25">
      <c r="C1847">
        <f t="shared" si="112"/>
        <v>3.0799999999999783</v>
      </c>
      <c r="D1847" s="5">
        <f>$C$2+2*Inddata!$C$35*'Beregninger scenarie 1'!C1847</f>
        <v>10.699999999999946</v>
      </c>
      <c r="E1847" s="5">
        <f t="shared" si="107"/>
        <v>21.097999999999768</v>
      </c>
      <c r="F1847" s="5">
        <f>SQRT(C1847^2+(Inddata!$C$35*C1847)^2)</f>
        <v>4.9304056628232589</v>
      </c>
      <c r="G1847" s="5">
        <f t="shared" si="108"/>
        <v>12.860811325646518</v>
      </c>
      <c r="H1847" s="5">
        <f t="shared" si="109"/>
        <v>1.6404874829262892</v>
      </c>
      <c r="I1847" s="5">
        <f t="shared" si="110"/>
        <v>8.9455508734115119E-2</v>
      </c>
      <c r="J1847" s="5">
        <f t="shared" si="111"/>
        <v>1.88733232327234</v>
      </c>
      <c r="K1847">
        <f t="shared" si="113"/>
        <v>3.0799999999999783</v>
      </c>
      <c r="L1847">
        <f>Inddata!$C$34</f>
        <v>0</v>
      </c>
      <c r="M1847">
        <f>Inddata!$C$34+Inddata!$C$32</f>
        <v>4</v>
      </c>
      <c r="N1847" s="2">
        <f t="shared" si="104"/>
        <v>4.4727754367057559E-2</v>
      </c>
      <c r="O1847" s="2">
        <f t="shared" si="105"/>
        <v>0.94366616163617001</v>
      </c>
      <c r="P1847" s="5">
        <f t="shared" si="101"/>
        <v>3.2533861063547049</v>
      </c>
      <c r="Q1847" s="5">
        <f t="shared" si="106"/>
        <v>1.6266930531773525</v>
      </c>
      <c r="R1847" s="2">
        <f t="shared" si="102"/>
        <v>0.37654931786512785</v>
      </c>
      <c r="S1847" s="2">
        <f t="shared" si="103"/>
        <v>0.18827465893256393</v>
      </c>
    </row>
    <row r="1848" spans="3:19" x14ac:dyDescent="0.25">
      <c r="C1848">
        <f t="shared" si="112"/>
        <v>3.0899999999999781</v>
      </c>
      <c r="D1848" s="5">
        <f>$C$2+2*Inddata!$C$35*'Beregninger scenarie 1'!C1848</f>
        <v>10.724999999999945</v>
      </c>
      <c r="E1848" s="5">
        <f t="shared" si="107"/>
        <v>21.205124999999764</v>
      </c>
      <c r="F1848" s="5">
        <f>SQRT(C1848^2+(Inddata!$C$35*C1848)^2)</f>
        <v>4.9464134734168406</v>
      </c>
      <c r="G1848" s="5">
        <f t="shared" si="108"/>
        <v>12.892826946833681</v>
      </c>
      <c r="H1848" s="5">
        <f t="shared" si="109"/>
        <v>1.6447226886270649</v>
      </c>
      <c r="I1848" s="5">
        <f t="shared" si="110"/>
        <v>8.9609405936267747E-2</v>
      </c>
      <c r="J1848" s="5">
        <f t="shared" si="111"/>
        <v>1.9001786540542784</v>
      </c>
      <c r="K1848">
        <f t="shared" si="113"/>
        <v>3.0899999999999781</v>
      </c>
      <c r="L1848">
        <f>Inddata!$C$34</f>
        <v>0</v>
      </c>
      <c r="M1848">
        <f>Inddata!$C$34+Inddata!$C$32</f>
        <v>4</v>
      </c>
      <c r="N1848" s="2">
        <f t="shared" si="104"/>
        <v>4.4804702968133873E-2</v>
      </c>
      <c r="O1848" s="2">
        <f t="shared" si="105"/>
        <v>0.95008932702713922</v>
      </c>
      <c r="P1848" s="5">
        <f t="shared" si="101"/>
        <v>3.2755306293770889</v>
      </c>
      <c r="Q1848" s="5">
        <f t="shared" si="106"/>
        <v>1.6377653146885445</v>
      </c>
      <c r="R1848" s="2">
        <f t="shared" si="102"/>
        <v>0.37911234136308908</v>
      </c>
      <c r="S1848" s="2">
        <f t="shared" si="103"/>
        <v>0.18955617068154454</v>
      </c>
    </row>
    <row r="1849" spans="3:19" x14ac:dyDescent="0.25">
      <c r="C1849">
        <f t="shared" si="112"/>
        <v>3.0999999999999779</v>
      </c>
      <c r="D1849" s="5">
        <f>$C$2+2*Inddata!$C$35*'Beregninger scenarie 1'!C1849</f>
        <v>10.749999999999945</v>
      </c>
      <c r="E1849" s="5">
        <f t="shared" si="107"/>
        <v>21.312499999999762</v>
      </c>
      <c r="F1849" s="5">
        <f>SQRT(C1849^2+(Inddata!$C$35*C1849)^2)</f>
        <v>4.9624212840104223</v>
      </c>
      <c r="G1849" s="5">
        <f t="shared" si="108"/>
        <v>12.924842568020845</v>
      </c>
      <c r="H1849" s="5">
        <f t="shared" si="109"/>
        <v>1.6489562551989601</v>
      </c>
      <c r="I1849" s="5">
        <f t="shared" si="110"/>
        <v>8.9763111613010385E-2</v>
      </c>
      <c r="J1849" s="5">
        <f t="shared" si="111"/>
        <v>1.9130763162522624</v>
      </c>
      <c r="K1849">
        <f t="shared" si="113"/>
        <v>3.0999999999999779</v>
      </c>
      <c r="L1849">
        <f>Inddata!$C$34</f>
        <v>0</v>
      </c>
      <c r="M1849">
        <f>Inddata!$C$34+Inddata!$C$32</f>
        <v>4</v>
      </c>
      <c r="N1849" s="2">
        <f t="shared" si="104"/>
        <v>4.4881555806505193E-2</v>
      </c>
      <c r="O1849" s="2">
        <f t="shared" si="105"/>
        <v>0.95653815812613119</v>
      </c>
      <c r="P1849" s="5">
        <f t="shared" si="101"/>
        <v>3.2977636375664603</v>
      </c>
      <c r="Q1849" s="5">
        <f t="shared" si="106"/>
        <v>1.6488818187832301</v>
      </c>
      <c r="R1849" s="2">
        <f t="shared" si="102"/>
        <v>0.38168560619982173</v>
      </c>
      <c r="S1849" s="2">
        <f t="shared" si="103"/>
        <v>0.19084280309991086</v>
      </c>
    </row>
    <row r="1850" spans="3:19" x14ac:dyDescent="0.25">
      <c r="C1850">
        <f t="shared" si="112"/>
        <v>3.1099999999999777</v>
      </c>
      <c r="D1850" s="5">
        <f>$C$2+2*Inddata!$C$35*'Beregninger scenarie 1'!C1850</f>
        <v>10.774999999999945</v>
      </c>
      <c r="E1850" s="5">
        <f t="shared" si="107"/>
        <v>21.420124999999761</v>
      </c>
      <c r="F1850" s="5">
        <f>SQRT(C1850^2+(Inddata!$C$35*C1850)^2)</f>
        <v>4.978429094604004</v>
      </c>
      <c r="G1850" s="5">
        <f t="shared" si="108"/>
        <v>12.956858189208008</v>
      </c>
      <c r="H1850" s="5">
        <f t="shared" si="109"/>
        <v>1.6531881947925426</v>
      </c>
      <c r="I1850" s="5">
        <f t="shared" si="110"/>
        <v>8.9916626809369724E-2</v>
      </c>
      <c r="J1850" s="5">
        <f t="shared" si="111"/>
        <v>1.9260253858350291</v>
      </c>
      <c r="K1850">
        <f t="shared" si="113"/>
        <v>3.1099999999999777</v>
      </c>
      <c r="L1850">
        <f>Inddata!$C$34</f>
        <v>0</v>
      </c>
      <c r="M1850">
        <f>Inddata!$C$34+Inddata!$C$32</f>
        <v>4</v>
      </c>
      <c r="N1850" s="2">
        <f t="shared" si="104"/>
        <v>4.4958313404684862E-2</v>
      </c>
      <c r="O1850" s="2">
        <f t="shared" si="105"/>
        <v>0.96301269291751457</v>
      </c>
      <c r="P1850" s="5">
        <f t="shared" si="101"/>
        <v>3.320085261877832</v>
      </c>
      <c r="Q1850" s="5">
        <f t="shared" si="106"/>
        <v>1.660042630938916</v>
      </c>
      <c r="R1850" s="2">
        <f t="shared" si="102"/>
        <v>0.38426912753215642</v>
      </c>
      <c r="S1850" s="2">
        <f t="shared" si="103"/>
        <v>0.19213456376607821</v>
      </c>
    </row>
    <row r="1851" spans="3:19" x14ac:dyDescent="0.25">
      <c r="C1851">
        <f t="shared" si="112"/>
        <v>3.1199999999999775</v>
      </c>
      <c r="D1851" s="5">
        <f>$C$2+2*Inddata!$C$35*'Beregninger scenarie 1'!C1851</f>
        <v>10.799999999999944</v>
      </c>
      <c r="E1851" s="5">
        <f t="shared" si="107"/>
        <v>21.527999999999757</v>
      </c>
      <c r="F1851" s="5">
        <f>SQRT(C1851^2+(Inddata!$C$35*C1851)^2)</f>
        <v>4.9944369051975857</v>
      </c>
      <c r="G1851" s="5">
        <f t="shared" si="108"/>
        <v>12.988873810395171</v>
      </c>
      <c r="H1851" s="5">
        <f t="shared" si="109"/>
        <v>1.6574185194385835</v>
      </c>
      <c r="I1851" s="5">
        <f t="shared" si="110"/>
        <v>9.0069952560732844E-2</v>
      </c>
      <c r="J1851" s="5">
        <f t="shared" si="111"/>
        <v>1.9390259387274349</v>
      </c>
      <c r="K1851">
        <f t="shared" si="113"/>
        <v>3.1199999999999775</v>
      </c>
      <c r="L1851">
        <f>Inddata!$C$34</f>
        <v>0</v>
      </c>
      <c r="M1851">
        <f>Inddata!$C$34+Inddata!$C$32</f>
        <v>4</v>
      </c>
      <c r="N1851" s="2">
        <f t="shared" si="104"/>
        <v>4.5034976280366422E-2</v>
      </c>
      <c r="O1851" s="2">
        <f t="shared" si="105"/>
        <v>0.96951296936371745</v>
      </c>
      <c r="P1851" s="5">
        <f t="shared" si="101"/>
        <v>3.3424956331905782</v>
      </c>
      <c r="Q1851" s="5">
        <f t="shared" si="106"/>
        <v>1.6712478165952891</v>
      </c>
      <c r="R1851" s="2">
        <f t="shared" si="102"/>
        <v>0.38686292050816884</v>
      </c>
      <c r="S1851" s="2">
        <f t="shared" si="103"/>
        <v>0.19343146025408442</v>
      </c>
    </row>
    <row r="1852" spans="3:19" x14ac:dyDescent="0.25">
      <c r="C1852">
        <f t="shared" si="112"/>
        <v>3.1299999999999772</v>
      </c>
      <c r="D1852" s="5">
        <f>$C$2+2*Inddata!$C$35*'Beregninger scenarie 1'!C1852</f>
        <v>10.824999999999942</v>
      </c>
      <c r="E1852" s="5">
        <f t="shared" si="107"/>
        <v>21.636124999999751</v>
      </c>
      <c r="F1852" s="5">
        <f>SQRT(C1852^2+(Inddata!$C$35*C1852)^2)</f>
        <v>5.0104447157911673</v>
      </c>
      <c r="G1852" s="5">
        <f t="shared" si="108"/>
        <v>13.020889431582335</v>
      </c>
      <c r="H1852" s="5">
        <f t="shared" si="109"/>
        <v>1.6616472410495287</v>
      </c>
      <c r="I1852" s="5">
        <f t="shared" si="110"/>
        <v>9.0223089892967609E-2</v>
      </c>
      <c r="J1852" s="5">
        <f t="shared" si="111"/>
        <v>1.9520780508104614</v>
      </c>
      <c r="K1852">
        <f t="shared" si="113"/>
        <v>3.1299999999999772</v>
      </c>
      <c r="L1852">
        <f>Inddata!$C$34</f>
        <v>0</v>
      </c>
      <c r="M1852">
        <f>Inddata!$C$34+Inddata!$C$32</f>
        <v>4</v>
      </c>
      <c r="N1852" s="2">
        <f t="shared" si="104"/>
        <v>4.5111544946483804E-2</v>
      </c>
      <c r="O1852" s="2">
        <f t="shared" si="105"/>
        <v>0.97603902540523069</v>
      </c>
      <c r="P1852" s="5">
        <f t="shared" si="101"/>
        <v>3.3649948823084439</v>
      </c>
      <c r="Q1852" s="5">
        <f t="shared" si="106"/>
        <v>1.682497441154222</v>
      </c>
      <c r="R1852" s="2">
        <f t="shared" si="102"/>
        <v>0.3894670002671809</v>
      </c>
      <c r="S1852" s="2">
        <f t="shared" si="103"/>
        <v>0.19473350013359045</v>
      </c>
    </row>
    <row r="1853" spans="3:19" x14ac:dyDescent="0.25">
      <c r="C1853">
        <f t="shared" si="112"/>
        <v>3.139999999999977</v>
      </c>
      <c r="D1853" s="5">
        <f>$C$2+2*Inddata!$C$35*'Beregninger scenarie 1'!C1853</f>
        <v>10.849999999999943</v>
      </c>
      <c r="E1853" s="5">
        <f t="shared" si="107"/>
        <v>21.74449999999975</v>
      </c>
      <c r="F1853" s="5">
        <f>SQRT(C1853^2+(Inddata!$C$35*C1853)^2)</f>
        <v>5.0264525263847499</v>
      </c>
      <c r="G1853" s="5">
        <f t="shared" si="108"/>
        <v>13.0529050527695</v>
      </c>
      <c r="H1853" s="5">
        <f t="shared" si="109"/>
        <v>1.6658743714209514</v>
      </c>
      <c r="I1853" s="5">
        <f t="shared" si="110"/>
        <v>9.037603982254086E-2</v>
      </c>
      <c r="J1853" s="5">
        <f t="shared" si="111"/>
        <v>1.9651817979212172</v>
      </c>
      <c r="K1853">
        <f t="shared" si="113"/>
        <v>3.139999999999977</v>
      </c>
      <c r="L1853">
        <f>Inddata!$C$34</f>
        <v>0</v>
      </c>
      <c r="M1853">
        <f>Inddata!$C$34+Inddata!$C$32</f>
        <v>4</v>
      </c>
      <c r="N1853" s="2">
        <f t="shared" si="104"/>
        <v>4.518801991127043E-2</v>
      </c>
      <c r="O1853" s="2">
        <f t="shared" si="105"/>
        <v>0.98259089896060858</v>
      </c>
      <c r="P1853" s="5">
        <f t="shared" si="101"/>
        <v>3.3875831399595402</v>
      </c>
      <c r="Q1853" s="5">
        <f t="shared" si="106"/>
        <v>1.6937915699797701</v>
      </c>
      <c r="R1853" s="2">
        <f t="shared" si="102"/>
        <v>0.39208138193976155</v>
      </c>
      <c r="S1853" s="2">
        <f t="shared" si="103"/>
        <v>0.19604069096988078</v>
      </c>
    </row>
    <row r="1854" spans="3:19" x14ac:dyDescent="0.25">
      <c r="C1854">
        <f t="shared" si="112"/>
        <v>3.1499999999999768</v>
      </c>
      <c r="D1854" s="5">
        <f>$C$2+2*Inddata!$C$35*'Beregninger scenarie 1'!C1854</f>
        <v>10.874999999999943</v>
      </c>
      <c r="E1854" s="5">
        <f t="shared" si="107"/>
        <v>21.85312499999975</v>
      </c>
      <c r="F1854" s="5">
        <f>SQRT(C1854^2+(Inddata!$C$35*C1854)^2)</f>
        <v>5.0424603369783316</v>
      </c>
      <c r="G1854" s="5">
        <f t="shared" si="108"/>
        <v>13.084920673956663</v>
      </c>
      <c r="H1854" s="5">
        <f t="shared" si="109"/>
        <v>1.6700999222329811</v>
      </c>
      <c r="I1854" s="5">
        <f t="shared" si="110"/>
        <v>9.0528803356635074E-2</v>
      </c>
      <c r="J1854" s="5">
        <f t="shared" si="111"/>
        <v>1.9783372558529433</v>
      </c>
      <c r="K1854">
        <f t="shared" si="113"/>
        <v>3.1499999999999768</v>
      </c>
      <c r="L1854">
        <f>Inddata!$C$34</f>
        <v>0</v>
      </c>
      <c r="M1854">
        <f>Inddata!$C$34+Inddata!$C$32</f>
        <v>4</v>
      </c>
      <c r="N1854" s="2">
        <f t="shared" si="104"/>
        <v>4.5264401678317537E-2</v>
      </c>
      <c r="O1854" s="2">
        <f t="shared" si="105"/>
        <v>0.98916862792647164</v>
      </c>
      <c r="P1854" s="5">
        <f t="shared" si="101"/>
        <v>3.4102605367963643</v>
      </c>
      <c r="Q1854" s="5">
        <f t="shared" si="106"/>
        <v>1.7051302683981822</v>
      </c>
      <c r="R1854" s="2">
        <f t="shared" si="102"/>
        <v>0.39470608064772728</v>
      </c>
      <c r="S1854" s="2">
        <f t="shared" si="103"/>
        <v>0.19735304032386364</v>
      </c>
    </row>
    <row r="1855" spans="3:19" x14ac:dyDescent="0.25">
      <c r="C1855">
        <f t="shared" si="112"/>
        <v>3.1599999999999766</v>
      </c>
      <c r="D1855" s="5">
        <f>$C$2+2*Inddata!$C$35*'Beregninger scenarie 1'!C1855</f>
        <v>10.899999999999942</v>
      </c>
      <c r="E1855" s="5">
        <f t="shared" si="107"/>
        <v>21.961999999999744</v>
      </c>
      <c r="F1855" s="5">
        <f>SQRT(C1855^2+(Inddata!$C$35*C1855)^2)</f>
        <v>5.0584681475719133</v>
      </c>
      <c r="G1855" s="5">
        <f t="shared" si="108"/>
        <v>13.116936295143827</v>
      </c>
      <c r="H1855" s="5">
        <f t="shared" si="109"/>
        <v>1.6743239050517118</v>
      </c>
      <c r="I1855" s="5">
        <f t="shared" si="110"/>
        <v>9.068138149326295E-2</v>
      </c>
      <c r="J1855" s="5">
        <f t="shared" si="111"/>
        <v>1.9915445003550176</v>
      </c>
      <c r="K1855">
        <f t="shared" si="113"/>
        <v>3.1599999999999766</v>
      </c>
      <c r="L1855">
        <f>Inddata!$C$34</f>
        <v>0</v>
      </c>
      <c r="M1855">
        <f>Inddata!$C$34+Inddata!$C$32</f>
        <v>4</v>
      </c>
      <c r="N1855" s="2">
        <f t="shared" si="104"/>
        <v>4.5340690746631475E-2</v>
      </c>
      <c r="O1855" s="2">
        <f t="shared" si="105"/>
        <v>0.99577225017750881</v>
      </c>
      <c r="P1855" s="5">
        <f t="shared" si="101"/>
        <v>3.4330272033957985</v>
      </c>
      <c r="Q1855" s="5">
        <f t="shared" si="106"/>
        <v>1.7165136016978992</v>
      </c>
      <c r="R1855" s="2">
        <f t="shared" si="102"/>
        <v>0.39734111150414336</v>
      </c>
      <c r="S1855" s="2">
        <f t="shared" si="103"/>
        <v>0.19867055575207168</v>
      </c>
    </row>
    <row r="1856" spans="3:19" x14ac:dyDescent="0.25">
      <c r="C1856">
        <f t="shared" si="112"/>
        <v>3.1699999999999764</v>
      </c>
      <c r="D1856" s="5">
        <f>$C$2+2*Inddata!$C$35*'Beregninger scenarie 1'!C1856</f>
        <v>10.92499999999994</v>
      </c>
      <c r="E1856" s="5">
        <f t="shared" si="107"/>
        <v>22.071124999999743</v>
      </c>
      <c r="F1856" s="5">
        <f>SQRT(C1856^2+(Inddata!$C$35*C1856)^2)</f>
        <v>5.074475958165495</v>
      </c>
      <c r="G1856" s="5">
        <f t="shared" si="108"/>
        <v>13.14895191633099</v>
      </c>
      <c r="H1856" s="5">
        <f t="shared" si="109"/>
        <v>1.6785463313305922</v>
      </c>
      <c r="I1856" s="5">
        <f t="shared" si="110"/>
        <v>9.0833775221380544E-2</v>
      </c>
      <c r="J1856" s="5">
        <f t="shared" si="111"/>
        <v>2.0048036071329691</v>
      </c>
      <c r="K1856">
        <f t="shared" si="113"/>
        <v>3.1699999999999764</v>
      </c>
      <c r="L1856">
        <f>Inddata!$C$34</f>
        <v>0</v>
      </c>
      <c r="M1856">
        <f>Inddata!$C$34+Inddata!$C$32</f>
        <v>4</v>
      </c>
      <c r="N1856" s="2">
        <f t="shared" si="104"/>
        <v>4.5416887610690272E-2</v>
      </c>
      <c r="O1856" s="2">
        <f t="shared" si="105"/>
        <v>1.0024018035664846</v>
      </c>
      <c r="P1856" s="5">
        <f t="shared" si="101"/>
        <v>3.4558832702591418</v>
      </c>
      <c r="Q1856" s="5">
        <f t="shared" si="106"/>
        <v>1.7279416351295709</v>
      </c>
      <c r="R1856" s="2">
        <f t="shared" si="102"/>
        <v>0.39998648961332656</v>
      </c>
      <c r="S1856" s="2">
        <f t="shared" si="103"/>
        <v>0.19999324480666328</v>
      </c>
    </row>
    <row r="1857" spans="3:19" x14ac:dyDescent="0.25">
      <c r="C1857">
        <f t="shared" si="112"/>
        <v>3.1799999999999762</v>
      </c>
      <c r="D1857" s="5">
        <f>$C$2+2*Inddata!$C$35*'Beregninger scenarie 1'!C1857</f>
        <v>10.949999999999941</v>
      </c>
      <c r="E1857" s="5">
        <f t="shared" si="107"/>
        <v>22.180499999999739</v>
      </c>
      <c r="F1857" s="5">
        <f>SQRT(C1857^2+(Inddata!$C$35*C1857)^2)</f>
        <v>5.0904837687590767</v>
      </c>
      <c r="G1857" s="5">
        <f t="shared" si="108"/>
        <v>13.180967537518153</v>
      </c>
      <c r="H1857" s="5">
        <f t="shared" si="109"/>
        <v>1.6827672124117916</v>
      </c>
      <c r="I1857" s="5">
        <f t="shared" si="110"/>
        <v>9.0985985520998472E-2</v>
      </c>
      <c r="J1857" s="5">
        <f t="shared" si="111"/>
        <v>2.0181146518484829</v>
      </c>
      <c r="K1857">
        <f t="shared" si="113"/>
        <v>3.1799999999999762</v>
      </c>
      <c r="L1857">
        <f>Inddata!$C$34</f>
        <v>0</v>
      </c>
      <c r="M1857">
        <f>Inddata!$C$34+Inddata!$C$32</f>
        <v>4</v>
      </c>
      <c r="N1857" s="2">
        <f t="shared" si="104"/>
        <v>4.5492992760499236E-2</v>
      </c>
      <c r="O1857" s="2">
        <f t="shared" si="105"/>
        <v>1.0090573259242415</v>
      </c>
      <c r="P1857" s="5">
        <f t="shared" si="101"/>
        <v>3.478828867812112</v>
      </c>
      <c r="Q1857" s="5">
        <f t="shared" si="106"/>
        <v>1.739414433906056</v>
      </c>
      <c r="R1857" s="2">
        <f t="shared" si="102"/>
        <v>0.40264223007084621</v>
      </c>
      <c r="S1857" s="2">
        <f t="shared" si="103"/>
        <v>0.2013211150354231</v>
      </c>
    </row>
    <row r="1858" spans="3:19" x14ac:dyDescent="0.25">
      <c r="C1858">
        <f t="shared" si="112"/>
        <v>3.189999999999976</v>
      </c>
      <c r="D1858" s="5">
        <f>$C$2+2*Inddata!$C$35*'Beregninger scenarie 1'!C1858</f>
        <v>10.974999999999941</v>
      </c>
      <c r="E1858" s="5">
        <f t="shared" si="107"/>
        <v>22.290124999999737</v>
      </c>
      <c r="F1858" s="5">
        <f>SQRT(C1858^2+(Inddata!$C$35*C1858)^2)</f>
        <v>5.1064915793526584</v>
      </c>
      <c r="G1858" s="5">
        <f t="shared" si="108"/>
        <v>13.212983158705317</v>
      </c>
      <c r="H1858" s="5">
        <f t="shared" si="109"/>
        <v>1.6869865595275495</v>
      </c>
      <c r="I1858" s="5">
        <f t="shared" si="110"/>
        <v>9.1138013363291415E-2</v>
      </c>
      <c r="J1858" s="5">
        <f t="shared" si="111"/>
        <v>2.0314777101194119</v>
      </c>
      <c r="K1858">
        <f t="shared" si="113"/>
        <v>3.189999999999976</v>
      </c>
      <c r="L1858">
        <f>Inddata!$C$34</f>
        <v>0</v>
      </c>
      <c r="M1858">
        <f>Inddata!$C$34+Inddata!$C$32</f>
        <v>4</v>
      </c>
      <c r="N1858" s="2">
        <f t="shared" si="104"/>
        <v>4.5569006681645707E-2</v>
      </c>
      <c r="O1858" s="2">
        <f t="shared" si="105"/>
        <v>1.015738855059706</v>
      </c>
      <c r="P1858" s="5">
        <f t="shared" ref="P1858:P1921" si="114">((J1858*3600*24)/$M$14)*1000</f>
        <v>3.5018641264048691</v>
      </c>
      <c r="Q1858" s="5">
        <f t="shared" si="106"/>
        <v>1.7509320632024346</v>
      </c>
      <c r="R1858" s="2">
        <f t="shared" ref="R1858:R1921" si="115">(J1858*1000)/$M$13</f>
        <v>0.40530834796352655</v>
      </c>
      <c r="S1858" s="2">
        <f t="shared" ref="S1858:S1921" si="116">R1858/2</f>
        <v>0.20265417398176327</v>
      </c>
    </row>
    <row r="1859" spans="3:19" x14ac:dyDescent="0.25">
      <c r="C1859">
        <f t="shared" si="112"/>
        <v>3.1999999999999758</v>
      </c>
      <c r="D1859" s="5">
        <f>$C$2+2*Inddata!$C$35*'Beregninger scenarie 1'!C1859</f>
        <v>10.99999999999994</v>
      </c>
      <c r="E1859" s="5">
        <f t="shared" si="107"/>
        <v>22.399999999999732</v>
      </c>
      <c r="F1859" s="5">
        <f>SQRT(C1859^2+(Inddata!$C$35*C1859)^2)</f>
        <v>5.1224993899462401</v>
      </c>
      <c r="G1859" s="5">
        <f t="shared" si="108"/>
        <v>13.24499877989248</v>
      </c>
      <c r="H1859" s="5">
        <f t="shared" si="109"/>
        <v>1.6912043838015038</v>
      </c>
      <c r="I1859" s="5">
        <f t="shared" si="110"/>
        <v>9.128985971070612E-2</v>
      </c>
      <c r="J1859" s="5">
        <f t="shared" si="111"/>
        <v>2.0448928575197924</v>
      </c>
      <c r="K1859">
        <f t="shared" si="113"/>
        <v>3.1999999999999758</v>
      </c>
      <c r="L1859">
        <f>Inddata!$C$34</f>
        <v>0</v>
      </c>
      <c r="M1859">
        <f>Inddata!$C$34+Inddata!$C$32</f>
        <v>4</v>
      </c>
      <c r="N1859" s="2">
        <f t="shared" ref="N1859:N1922" si="117">I1859*0.5</f>
        <v>4.564492985535306E-2</v>
      </c>
      <c r="O1859" s="2">
        <f t="shared" ref="O1859:O1922" si="118">N1859*E1859</f>
        <v>1.0224464287598962</v>
      </c>
      <c r="P1859" s="5">
        <f t="shared" si="114"/>
        <v>3.5249891763120451</v>
      </c>
      <c r="Q1859" s="5">
        <f t="shared" ref="Q1859:Q1922" si="119">P1859/2</f>
        <v>1.7624945881560226</v>
      </c>
      <c r="R1859" s="2">
        <f t="shared" si="115"/>
        <v>0.40798485836944959</v>
      </c>
      <c r="S1859" s="2">
        <f t="shared" si="116"/>
        <v>0.20399242918472479</v>
      </c>
    </row>
    <row r="1860" spans="3:19" x14ac:dyDescent="0.25">
      <c r="C1860">
        <f t="shared" si="112"/>
        <v>3.2099999999999755</v>
      </c>
      <c r="D1860" s="5">
        <f>$C$2+2*Inddata!$C$35*'Beregninger scenarie 1'!C1860</f>
        <v>11.024999999999938</v>
      </c>
      <c r="E1860" s="5">
        <f t="shared" ref="E1860:E1923" si="120">0.5*(D1860+$C$2)*C1860</f>
        <v>22.510124999999729</v>
      </c>
      <c r="F1860" s="5">
        <f>SQRT(C1860^2+(Inddata!$C$35*C1860)^2)</f>
        <v>5.1385072005398218</v>
      </c>
      <c r="G1860" s="5">
        <f t="shared" ref="G1860:G1923" si="121">$C$2+2*F1860</f>
        <v>13.277014401079644</v>
      </c>
      <c r="H1860" s="5">
        <f t="shared" ref="H1860:H1923" si="122">E1860/G1860</f>
        <v>1.6954206962500002</v>
      </c>
      <c r="I1860" s="5">
        <f t="shared" ref="I1860:I1923" si="123">$C$14*(H1860^(2/3))*SQRT($C$13)</f>
        <v>9.1441525517067662E-2</v>
      </c>
      <c r="J1860" s="5">
        <f t="shared" ref="J1860:J1923" si="124">I1860*E1860</f>
        <v>2.0583601695798577</v>
      </c>
      <c r="K1860">
        <f t="shared" si="113"/>
        <v>3.2099999999999755</v>
      </c>
      <c r="L1860">
        <f>Inddata!$C$34</f>
        <v>0</v>
      </c>
      <c r="M1860">
        <f>Inddata!$C$34+Inddata!$C$32</f>
        <v>4</v>
      </c>
      <c r="N1860" s="2">
        <f t="shared" si="117"/>
        <v>4.5720762758533831E-2</v>
      </c>
      <c r="O1860" s="2">
        <f t="shared" si="118"/>
        <v>1.0291800847899288</v>
      </c>
      <c r="P1860" s="5">
        <f t="shared" si="114"/>
        <v>3.5482041477327599</v>
      </c>
      <c r="Q1860" s="5">
        <f t="shared" si="119"/>
        <v>1.77410207386638</v>
      </c>
      <c r="R1860" s="2">
        <f t="shared" si="115"/>
        <v>0.41067177635795826</v>
      </c>
      <c r="S1860" s="2">
        <f t="shared" si="116"/>
        <v>0.20533588817897913</v>
      </c>
    </row>
    <row r="1861" spans="3:19" x14ac:dyDescent="0.25">
      <c r="C1861">
        <f t="shared" si="112"/>
        <v>3.2199999999999753</v>
      </c>
      <c r="D1861" s="5">
        <f>$C$2+2*Inddata!$C$35*'Beregninger scenarie 1'!C1861</f>
        <v>11.049999999999939</v>
      </c>
      <c r="E1861" s="5">
        <f t="shared" si="120"/>
        <v>22.620499999999726</v>
      </c>
      <c r="F1861" s="5">
        <f>SQRT(C1861^2+(Inddata!$C$35*C1861)^2)</f>
        <v>5.1545150111334035</v>
      </c>
      <c r="G1861" s="5">
        <f t="shared" si="121"/>
        <v>13.309030022266807</v>
      </c>
      <c r="H1861" s="5">
        <f t="shared" si="122"/>
        <v>1.6996355077833825</v>
      </c>
      <c r="I1861" s="5">
        <f t="shared" si="123"/>
        <v>9.1593011727683984E-2</v>
      </c>
      <c r="J1861" s="5">
        <f t="shared" si="124"/>
        <v>2.0718797217860505</v>
      </c>
      <c r="K1861">
        <f t="shared" si="113"/>
        <v>3.2199999999999753</v>
      </c>
      <c r="L1861">
        <f>Inddata!$C$34</f>
        <v>0</v>
      </c>
      <c r="M1861">
        <f>Inddata!$C$34+Inddata!$C$32</f>
        <v>4</v>
      </c>
      <c r="N1861" s="2">
        <f t="shared" si="117"/>
        <v>4.5796505863841992E-2</v>
      </c>
      <c r="O1861" s="2">
        <f t="shared" si="118"/>
        <v>1.0359398608930253</v>
      </c>
      <c r="P1861" s="5">
        <f t="shared" si="114"/>
        <v>3.5715091707906508</v>
      </c>
      <c r="Q1861" s="5">
        <f t="shared" si="119"/>
        <v>1.7857545853953254</v>
      </c>
      <c r="R1861" s="2">
        <f t="shared" si="115"/>
        <v>0.41336911698965867</v>
      </c>
      <c r="S1861" s="2">
        <f t="shared" si="116"/>
        <v>0.20668455849482933</v>
      </c>
    </row>
    <row r="1862" spans="3:19" x14ac:dyDescent="0.25">
      <c r="C1862">
        <f t="shared" ref="C1862:C1925" si="125">C1861+$C$1536</f>
        <v>3.2299999999999751</v>
      </c>
      <c r="D1862" s="5">
        <f>$C$2+2*Inddata!$C$35*'Beregninger scenarie 1'!C1862</f>
        <v>11.074999999999937</v>
      </c>
      <c r="E1862" s="5">
        <f t="shared" si="120"/>
        <v>22.731124999999722</v>
      </c>
      <c r="F1862" s="5">
        <f>SQRT(C1862^2+(Inddata!$C$35*C1862)^2)</f>
        <v>5.1705228217269852</v>
      </c>
      <c r="G1862" s="5">
        <f t="shared" si="121"/>
        <v>13.34104564345397</v>
      </c>
      <c r="H1862" s="5">
        <f t="shared" si="122"/>
        <v>1.7038488292072642</v>
      </c>
      <c r="I1862" s="5">
        <f t="shared" si="123"/>
        <v>9.174431927944908E-2</v>
      </c>
      <c r="J1862" s="5">
        <f t="shared" si="124"/>
        <v>2.0854515895810413</v>
      </c>
      <c r="K1862">
        <f t="shared" ref="K1862:K1925" si="126">$K$1539+C1862</f>
        <v>3.2299999999999751</v>
      </c>
      <c r="L1862">
        <f>Inddata!$C$34</f>
        <v>0</v>
      </c>
      <c r="M1862">
        <f>Inddata!$C$34+Inddata!$C$32</f>
        <v>4</v>
      </c>
      <c r="N1862" s="2">
        <f t="shared" si="117"/>
        <v>4.587215963972454E-2</v>
      </c>
      <c r="O1862" s="2">
        <f t="shared" si="118"/>
        <v>1.0427257947905206</v>
      </c>
      <c r="P1862" s="5">
        <f t="shared" si="114"/>
        <v>3.5949043755338992</v>
      </c>
      <c r="Q1862" s="5">
        <f t="shared" si="119"/>
        <v>1.7974521877669496</v>
      </c>
      <c r="R1862" s="2">
        <f t="shared" si="115"/>
        <v>0.4160768953164235</v>
      </c>
      <c r="S1862" s="2">
        <f t="shared" si="116"/>
        <v>0.20803844765821175</v>
      </c>
    </row>
    <row r="1863" spans="3:19" x14ac:dyDescent="0.25">
      <c r="C1863">
        <f t="shared" si="125"/>
        <v>3.2399999999999749</v>
      </c>
      <c r="D1863" s="5">
        <f>$C$2+2*Inddata!$C$35*'Beregninger scenarie 1'!C1863</f>
        <v>11.099999999999937</v>
      </c>
      <c r="E1863" s="5">
        <f t="shared" si="120"/>
        <v>22.841999999999722</v>
      </c>
      <c r="F1863" s="5">
        <f>SQRT(C1863^2+(Inddata!$C$35*C1863)^2)</f>
        <v>5.1865306323205669</v>
      </c>
      <c r="G1863" s="5">
        <f t="shared" si="121"/>
        <v>13.373061264641134</v>
      </c>
      <c r="H1863" s="5">
        <f t="shared" si="122"/>
        <v>1.708060671223784</v>
      </c>
      <c r="I1863" s="5">
        <f t="shared" si="123"/>
        <v>9.1895449100944632E-2</v>
      </c>
      <c r="J1863" s="5">
        <f t="shared" si="124"/>
        <v>2.0990758483637517</v>
      </c>
      <c r="K1863">
        <f t="shared" si="126"/>
        <v>3.2399999999999749</v>
      </c>
      <c r="L1863">
        <f>Inddata!$C$34</f>
        <v>0</v>
      </c>
      <c r="M1863">
        <f>Inddata!$C$34+Inddata!$C$32</f>
        <v>4</v>
      </c>
      <c r="N1863" s="2">
        <f t="shared" si="117"/>
        <v>4.5947724550472316E-2</v>
      </c>
      <c r="O1863" s="2">
        <f t="shared" si="118"/>
        <v>1.0495379241818759</v>
      </c>
      <c r="P1863" s="5">
        <f t="shared" si="114"/>
        <v>3.6183898919352702</v>
      </c>
      <c r="Q1863" s="5">
        <f t="shared" si="119"/>
        <v>1.8091949459676351</v>
      </c>
      <c r="R1863" s="2">
        <f t="shared" si="115"/>
        <v>0.41879512638139704</v>
      </c>
      <c r="S1863" s="2">
        <f t="shared" si="116"/>
        <v>0.20939756319069852</v>
      </c>
    </row>
    <row r="1864" spans="3:19" x14ac:dyDescent="0.25">
      <c r="C1864">
        <f t="shared" si="125"/>
        <v>3.2499999999999747</v>
      </c>
      <c r="D1864" s="5">
        <f>$C$2+2*Inddata!$C$35*'Beregninger scenarie 1'!C1864</f>
        <v>11.124999999999936</v>
      </c>
      <c r="E1864" s="5">
        <f t="shared" si="120"/>
        <v>22.953124999999716</v>
      </c>
      <c r="F1864" s="5">
        <f>SQRT(C1864^2+(Inddata!$C$35*C1864)^2)</f>
        <v>5.2025384429141486</v>
      </c>
      <c r="G1864" s="5">
        <f t="shared" si="121"/>
        <v>13.405076885828297</v>
      </c>
      <c r="H1864" s="5">
        <f t="shared" si="122"/>
        <v>1.7122710444328382</v>
      </c>
      <c r="I1864" s="5">
        <f t="shared" si="123"/>
        <v>9.2046402112539838E-2</v>
      </c>
      <c r="J1864" s="5">
        <f t="shared" si="124"/>
        <v>2.1127525734893648</v>
      </c>
      <c r="K1864">
        <f t="shared" si="126"/>
        <v>3.2499999999999747</v>
      </c>
      <c r="L1864">
        <f>Inddata!$C$34</f>
        <v>0</v>
      </c>
      <c r="M1864">
        <f>Inddata!$C$34+Inddata!$C$32</f>
        <v>4</v>
      </c>
      <c r="N1864" s="2">
        <f t="shared" si="117"/>
        <v>4.6023201056269919E-2</v>
      </c>
      <c r="O1864" s="2">
        <f t="shared" si="118"/>
        <v>1.0563762867446824</v>
      </c>
      <c r="P1864" s="5">
        <f t="shared" si="114"/>
        <v>3.6419658498921361</v>
      </c>
      <c r="Q1864" s="5">
        <f t="shared" si="119"/>
        <v>1.8209829249460681</v>
      </c>
      <c r="R1864" s="2">
        <f t="shared" si="115"/>
        <v>0.42152382521899717</v>
      </c>
      <c r="S1864" s="2">
        <f t="shared" si="116"/>
        <v>0.21076191260949859</v>
      </c>
    </row>
    <row r="1865" spans="3:19" x14ac:dyDescent="0.25">
      <c r="C1865">
        <f t="shared" si="125"/>
        <v>3.2599999999999745</v>
      </c>
      <c r="D1865" s="5">
        <f>$C$2+2*Inddata!$C$35*'Beregninger scenarie 1'!C1865</f>
        <v>11.149999999999936</v>
      </c>
      <c r="E1865" s="5">
        <f t="shared" si="120"/>
        <v>23.064499999999715</v>
      </c>
      <c r="F1865" s="5">
        <f>SQRT(C1865^2+(Inddata!$C$35*C1865)^2)</f>
        <v>5.2185462535077312</v>
      </c>
      <c r="G1865" s="5">
        <f t="shared" si="121"/>
        <v>13.437092507015462</v>
      </c>
      <c r="H1865" s="5">
        <f t="shared" si="122"/>
        <v>1.7164799593333018</v>
      </c>
      <c r="I1865" s="5">
        <f t="shared" si="123"/>
        <v>9.2197179226490081E-2</v>
      </c>
      <c r="J1865" s="5">
        <f t="shared" si="124"/>
        <v>2.1264818402693542</v>
      </c>
      <c r="K1865">
        <f t="shared" si="126"/>
        <v>3.2599999999999745</v>
      </c>
      <c r="L1865">
        <f>Inddata!$C$34</f>
        <v>0</v>
      </c>
      <c r="M1865">
        <f>Inddata!$C$34+Inddata!$C$32</f>
        <v>4</v>
      </c>
      <c r="N1865" s="2">
        <f t="shared" si="117"/>
        <v>4.609858961324504E-2</v>
      </c>
      <c r="O1865" s="2">
        <f t="shared" si="118"/>
        <v>1.0632409201346771</v>
      </c>
      <c r="P1865" s="5">
        <f t="shared" si="114"/>
        <v>3.6656323792265191</v>
      </c>
      <c r="Q1865" s="5">
        <f t="shared" si="119"/>
        <v>1.8328161896132595</v>
      </c>
      <c r="R1865" s="2">
        <f t="shared" si="115"/>
        <v>0.42426300685492113</v>
      </c>
      <c r="S1865" s="2">
        <f t="shared" si="116"/>
        <v>0.21213150342746057</v>
      </c>
    </row>
    <row r="1866" spans="3:19" x14ac:dyDescent="0.25">
      <c r="C1866">
        <f t="shared" si="125"/>
        <v>3.2699999999999743</v>
      </c>
      <c r="D1866" s="5">
        <f>$C$2+2*Inddata!$C$35*'Beregninger scenarie 1'!C1866</f>
        <v>11.174999999999935</v>
      </c>
      <c r="E1866" s="5">
        <f t="shared" si="120"/>
        <v>23.176124999999711</v>
      </c>
      <c r="F1866" s="5">
        <f>SQRT(C1866^2+(Inddata!$C$35*C1866)^2)</f>
        <v>5.234554064101312</v>
      </c>
      <c r="G1866" s="5">
        <f t="shared" si="121"/>
        <v>13.469108128202624</v>
      </c>
      <c r="H1866" s="5">
        <f t="shared" si="122"/>
        <v>1.7206874263242278</v>
      </c>
      <c r="I1866" s="5">
        <f t="shared" si="123"/>
        <v>9.2347781347033905E-2</v>
      </c>
      <c r="J1866" s="5">
        <f t="shared" si="124"/>
        <v>2.1402637239714997</v>
      </c>
      <c r="K1866">
        <f t="shared" si="126"/>
        <v>3.2699999999999743</v>
      </c>
      <c r="L1866">
        <f>Inddata!$C$34</f>
        <v>0</v>
      </c>
      <c r="M1866">
        <f>Inddata!$C$34+Inddata!$C$32</f>
        <v>4</v>
      </c>
      <c r="N1866" s="2">
        <f t="shared" si="117"/>
        <v>4.6173890673516953E-2</v>
      </c>
      <c r="O1866" s="2">
        <f t="shared" si="118"/>
        <v>1.0701318619857498</v>
      </c>
      <c r="P1866" s="5">
        <f t="shared" si="114"/>
        <v>3.6893896096851253</v>
      </c>
      <c r="Q1866" s="5">
        <f t="shared" si="119"/>
        <v>1.8446948048425627</v>
      </c>
      <c r="R1866" s="2">
        <f t="shared" si="115"/>
        <v>0.42701268630614864</v>
      </c>
      <c r="S1866" s="2">
        <f t="shared" si="116"/>
        <v>0.21350634315307432</v>
      </c>
    </row>
    <row r="1867" spans="3:19" x14ac:dyDescent="0.25">
      <c r="C1867">
        <f t="shared" si="125"/>
        <v>3.279999999999974</v>
      </c>
      <c r="D1867" s="5">
        <f>$C$2+2*Inddata!$C$35*'Beregninger scenarie 1'!C1867</f>
        <v>11.199999999999935</v>
      </c>
      <c r="E1867" s="5">
        <f t="shared" si="120"/>
        <v>23.287999999999709</v>
      </c>
      <c r="F1867" s="5">
        <f>SQRT(C1867^2+(Inddata!$C$35*C1867)^2)</f>
        <v>5.2505618746948945</v>
      </c>
      <c r="G1867" s="5">
        <f t="shared" si="121"/>
        <v>13.501123749389789</v>
      </c>
      <c r="H1867" s="5">
        <f t="shared" si="122"/>
        <v>1.7248934557060303</v>
      </c>
      <c r="I1867" s="5">
        <f t="shared" si="123"/>
        <v>9.2498209370488763E-2</v>
      </c>
      <c r="J1867" s="5">
        <f t="shared" si="124"/>
        <v>2.1540982998199154</v>
      </c>
      <c r="K1867">
        <f t="shared" si="126"/>
        <v>3.279999999999974</v>
      </c>
      <c r="L1867">
        <f>Inddata!$C$34</f>
        <v>0</v>
      </c>
      <c r="M1867">
        <f>Inddata!$C$34+Inddata!$C$32</f>
        <v>4</v>
      </c>
      <c r="N1867" s="2">
        <f t="shared" si="117"/>
        <v>4.6249104685244381E-2</v>
      </c>
      <c r="O1867" s="2">
        <f t="shared" si="118"/>
        <v>1.0770491499099577</v>
      </c>
      <c r="P1867" s="5">
        <f t="shared" si="114"/>
        <v>3.7132376709393862</v>
      </c>
      <c r="Q1867" s="5">
        <f t="shared" si="119"/>
        <v>1.8566188354696931</v>
      </c>
      <c r="R1867" s="2">
        <f t="shared" si="115"/>
        <v>0.42977287858094748</v>
      </c>
      <c r="S1867" s="2">
        <f t="shared" si="116"/>
        <v>0.21488643929047374</v>
      </c>
    </row>
    <row r="1868" spans="3:19" x14ac:dyDescent="0.25">
      <c r="C1868">
        <f t="shared" si="125"/>
        <v>3.2899999999999738</v>
      </c>
      <c r="D1868" s="5">
        <f>$C$2+2*Inddata!$C$35*'Beregninger scenarie 1'!C1868</f>
        <v>11.224999999999934</v>
      </c>
      <c r="E1868" s="5">
        <f t="shared" si="120"/>
        <v>23.400124999999704</v>
      </c>
      <c r="F1868" s="5">
        <f>SQRT(C1868^2+(Inddata!$C$35*C1868)^2)</f>
        <v>5.2665696852884754</v>
      </c>
      <c r="G1868" s="5">
        <f t="shared" si="121"/>
        <v>13.533139370576951</v>
      </c>
      <c r="H1868" s="5">
        <f t="shared" si="122"/>
        <v>1.7290980576816524</v>
      </c>
      <c r="I1868" s="5">
        <f t="shared" si="123"/>
        <v>9.2648464185345045E-2</v>
      </c>
      <c r="J1868" s="5">
        <f t="shared" si="124"/>
        <v>2.1679856429950699</v>
      </c>
      <c r="K1868">
        <f t="shared" si="126"/>
        <v>3.2899999999999738</v>
      </c>
      <c r="L1868">
        <f>Inddata!$C$34</f>
        <v>0</v>
      </c>
      <c r="M1868">
        <f>Inddata!$C$34+Inddata!$C$32</f>
        <v>4</v>
      </c>
      <c r="N1868" s="2">
        <f t="shared" si="117"/>
        <v>4.6324232092672522E-2</v>
      </c>
      <c r="O1868" s="2">
        <f t="shared" si="118"/>
        <v>1.083992821497535</v>
      </c>
      <c r="P1868" s="5">
        <f t="shared" si="114"/>
        <v>3.7371766925855003</v>
      </c>
      <c r="Q1868" s="5">
        <f t="shared" si="119"/>
        <v>1.8685883462927502</v>
      </c>
      <c r="R1868" s="2">
        <f t="shared" si="115"/>
        <v>0.43254359867887737</v>
      </c>
      <c r="S1868" s="2">
        <f t="shared" si="116"/>
        <v>0.21627179933943869</v>
      </c>
    </row>
    <row r="1869" spans="3:19" x14ac:dyDescent="0.25">
      <c r="C1869">
        <f t="shared" si="125"/>
        <v>3.2999999999999736</v>
      </c>
      <c r="D1869" s="5">
        <f>$C$2+2*Inddata!$C$35*'Beregninger scenarie 1'!C1869</f>
        <v>11.249999999999934</v>
      </c>
      <c r="E1869" s="5">
        <f t="shared" si="120"/>
        <v>23.512499999999704</v>
      </c>
      <c r="F1869" s="5">
        <f>SQRT(C1869^2+(Inddata!$C$35*C1869)^2)</f>
        <v>5.2825774958820579</v>
      </c>
      <c r="G1869" s="5">
        <f t="shared" si="121"/>
        <v>13.565154991764116</v>
      </c>
      <c r="H1869" s="5">
        <f t="shared" si="122"/>
        <v>1.7333012423577152</v>
      </c>
      <c r="I1869" s="5">
        <f t="shared" si="123"/>
        <v>9.2798546672359095E-2</v>
      </c>
      <c r="J1869" s="5">
        <f t="shared" si="124"/>
        <v>2.1819258286338159</v>
      </c>
      <c r="K1869">
        <f t="shared" si="126"/>
        <v>3.2999999999999736</v>
      </c>
      <c r="L1869">
        <f>Inddata!$C$34</f>
        <v>0</v>
      </c>
      <c r="M1869">
        <f>Inddata!$C$34+Inddata!$C$32</f>
        <v>4</v>
      </c>
      <c r="N1869" s="2">
        <f t="shared" si="117"/>
        <v>4.6399273336179547E-2</v>
      </c>
      <c r="O1869" s="2">
        <f t="shared" si="118"/>
        <v>1.090962914316908</v>
      </c>
      <c r="P1869" s="5">
        <f t="shared" si="114"/>
        <v>3.7612068041444795</v>
      </c>
      <c r="Q1869" s="5">
        <f t="shared" si="119"/>
        <v>1.8806034020722397</v>
      </c>
      <c r="R1869" s="2">
        <f t="shared" si="115"/>
        <v>0.4353248615907962</v>
      </c>
      <c r="S1869" s="2">
        <f t="shared" si="116"/>
        <v>0.2176624307953981</v>
      </c>
    </row>
    <row r="1870" spans="3:19" x14ac:dyDescent="0.25">
      <c r="C1870">
        <f t="shared" si="125"/>
        <v>3.3099999999999734</v>
      </c>
      <c r="D1870" s="5">
        <f>$C$2+2*Inddata!$C$35*'Beregninger scenarie 1'!C1870</f>
        <v>11.274999999999933</v>
      </c>
      <c r="E1870" s="5">
        <f t="shared" si="120"/>
        <v>23.625124999999699</v>
      </c>
      <c r="F1870" s="5">
        <f>SQRT(C1870^2+(Inddata!$C$35*C1870)^2)</f>
        <v>5.2985853064756396</v>
      </c>
      <c r="G1870" s="5">
        <f t="shared" si="121"/>
        <v>13.597170612951279</v>
      </c>
      <c r="H1870" s="5">
        <f t="shared" si="122"/>
        <v>1.7375030197456529</v>
      </c>
      <c r="I1870" s="5">
        <f t="shared" si="123"/>
        <v>9.2948457704644466E-2</v>
      </c>
      <c r="J1870" s="5">
        <f t="shared" si="124"/>
        <v>2.1959189318294108</v>
      </c>
      <c r="K1870">
        <f t="shared" si="126"/>
        <v>3.3099999999999734</v>
      </c>
      <c r="L1870">
        <f>Inddata!$C$34</f>
        <v>0</v>
      </c>
      <c r="M1870">
        <f>Inddata!$C$34+Inddata!$C$32</f>
        <v>4</v>
      </c>
      <c r="N1870" s="2">
        <f t="shared" si="117"/>
        <v>4.6474228852322233E-2</v>
      </c>
      <c r="O1870" s="2">
        <f t="shared" si="118"/>
        <v>1.0979594659147054</v>
      </c>
      <c r="P1870" s="5">
        <f t="shared" si="114"/>
        <v>3.7853281350621857</v>
      </c>
      <c r="Q1870" s="5">
        <f t="shared" si="119"/>
        <v>1.8926640675310928</v>
      </c>
      <c r="R1870" s="2">
        <f t="shared" si="115"/>
        <v>0.43811668229886408</v>
      </c>
      <c r="S1870" s="2">
        <f t="shared" si="116"/>
        <v>0.21905834114943204</v>
      </c>
    </row>
    <row r="1871" spans="3:19" x14ac:dyDescent="0.25">
      <c r="C1871">
        <f t="shared" si="125"/>
        <v>3.3199999999999732</v>
      </c>
      <c r="D1871" s="5">
        <f>$C$2+2*Inddata!$C$35*'Beregninger scenarie 1'!C1871</f>
        <v>11.299999999999933</v>
      </c>
      <c r="E1871" s="5">
        <f t="shared" si="120"/>
        <v>23.737999999999698</v>
      </c>
      <c r="F1871" s="5">
        <f>SQRT(C1871^2+(Inddata!$C$35*C1871)^2)</f>
        <v>5.3145931170692213</v>
      </c>
      <c r="G1871" s="5">
        <f t="shared" si="121"/>
        <v>13.629186234138443</v>
      </c>
      <c r="H1871" s="5">
        <f t="shared" si="122"/>
        <v>1.7417033997628308</v>
      </c>
      <c r="I1871" s="5">
        <f t="shared" si="123"/>
        <v>9.3098198147762226E-2</v>
      </c>
      <c r="J1871" s="5">
        <f t="shared" si="124"/>
        <v>2.2099650276315517</v>
      </c>
      <c r="K1871">
        <f t="shared" si="126"/>
        <v>3.3199999999999732</v>
      </c>
      <c r="L1871">
        <f>Inddata!$C$34</f>
        <v>0</v>
      </c>
      <c r="M1871">
        <f>Inddata!$C$34+Inddata!$C$32</f>
        <v>4</v>
      </c>
      <c r="N1871" s="2">
        <f t="shared" si="117"/>
        <v>4.6549099073881113E-2</v>
      </c>
      <c r="O1871" s="2">
        <f t="shared" si="118"/>
        <v>1.1049825138157758</v>
      </c>
      <c r="P1871" s="5">
        <f t="shared" si="114"/>
        <v>3.8095408147093934</v>
      </c>
      <c r="Q1871" s="5">
        <f t="shared" si="119"/>
        <v>1.9047704073546967</v>
      </c>
      <c r="R1871" s="2">
        <f t="shared" si="115"/>
        <v>0.44091907577655004</v>
      </c>
      <c r="S1871" s="2">
        <f t="shared" si="116"/>
        <v>0.22045953788827502</v>
      </c>
    </row>
    <row r="1872" spans="3:19" x14ac:dyDescent="0.25">
      <c r="C1872">
        <f t="shared" si="125"/>
        <v>3.329999999999973</v>
      </c>
      <c r="D1872" s="5">
        <f>$C$2+2*Inddata!$C$35*'Beregninger scenarie 1'!C1872</f>
        <v>11.324999999999932</v>
      </c>
      <c r="E1872" s="5">
        <f t="shared" si="120"/>
        <v>23.851124999999694</v>
      </c>
      <c r="F1872" s="5">
        <f>SQRT(C1872^2+(Inddata!$C$35*C1872)^2)</f>
        <v>5.330600927662803</v>
      </c>
      <c r="G1872" s="5">
        <f t="shared" si="121"/>
        <v>13.661201855325606</v>
      </c>
      <c r="H1872" s="5">
        <f t="shared" si="122"/>
        <v>1.7459023922336456</v>
      </c>
      <c r="I1872" s="5">
        <f t="shared" si="123"/>
        <v>9.3247768859809538E-2</v>
      </c>
      <c r="J1872" s="5">
        <f t="shared" si="124"/>
        <v>2.2240641910463963</v>
      </c>
      <c r="K1872">
        <f t="shared" si="126"/>
        <v>3.329999999999973</v>
      </c>
      <c r="L1872">
        <f>Inddata!$C$34</f>
        <v>0</v>
      </c>
      <c r="M1872">
        <f>Inddata!$C$34+Inddata!$C$32</f>
        <v>4</v>
      </c>
      <c r="N1872" s="2">
        <f t="shared" si="117"/>
        <v>4.6623884429904769E-2</v>
      </c>
      <c r="O1872" s="2">
        <f t="shared" si="118"/>
        <v>1.1120320955231981</v>
      </c>
      <c r="P1872" s="5">
        <f t="shared" si="114"/>
        <v>3.8338449723818209</v>
      </c>
      <c r="Q1872" s="5">
        <f t="shared" si="119"/>
        <v>1.9169224861909104</v>
      </c>
      <c r="R1872" s="2">
        <f t="shared" si="115"/>
        <v>0.44373205698863666</v>
      </c>
      <c r="S1872" s="2">
        <f t="shared" si="116"/>
        <v>0.22186602849431833</v>
      </c>
    </row>
    <row r="1873" spans="3:19" x14ac:dyDescent="0.25">
      <c r="C1873">
        <f t="shared" si="125"/>
        <v>3.3399999999999728</v>
      </c>
      <c r="D1873" s="5">
        <f>$C$2+2*Inddata!$C$35*'Beregninger scenarie 1'!C1873</f>
        <v>11.349999999999932</v>
      </c>
      <c r="E1873" s="5">
        <f t="shared" si="120"/>
        <v>23.964499999999692</v>
      </c>
      <c r="F1873" s="5">
        <f>SQRT(C1873^2+(Inddata!$C$35*C1873)^2)</f>
        <v>5.3466087382563847</v>
      </c>
      <c r="G1873" s="5">
        <f t="shared" si="121"/>
        <v>13.693217476512769</v>
      </c>
      <c r="H1873" s="5">
        <f t="shared" si="122"/>
        <v>1.7501000068906154</v>
      </c>
      <c r="I1873" s="5">
        <f t="shared" si="123"/>
        <v>9.3397170691507381E-2</v>
      </c>
      <c r="J1873" s="5">
        <f t="shared" si="124"/>
        <v>2.2382164970365999</v>
      </c>
      <c r="K1873">
        <f t="shared" si="126"/>
        <v>3.3399999999999728</v>
      </c>
      <c r="L1873">
        <f>Inddata!$C$34</f>
        <v>0</v>
      </c>
      <c r="M1873">
        <f>Inddata!$C$34+Inddata!$C$32</f>
        <v>4</v>
      </c>
      <c r="N1873" s="2">
        <f t="shared" si="117"/>
        <v>4.669858534575369E-2</v>
      </c>
      <c r="O1873" s="2">
        <f t="shared" si="118"/>
        <v>1.1191082485182999</v>
      </c>
      <c r="P1873" s="5">
        <f t="shared" si="114"/>
        <v>3.858240737300199</v>
      </c>
      <c r="Q1873" s="5">
        <f t="shared" si="119"/>
        <v>1.9291203686500995</v>
      </c>
      <c r="R1873" s="2">
        <f t="shared" si="115"/>
        <v>0.44655564089122668</v>
      </c>
      <c r="S1873" s="2">
        <f t="shared" si="116"/>
        <v>0.22327782044561334</v>
      </c>
    </row>
    <row r="1874" spans="3:19" x14ac:dyDescent="0.25">
      <c r="C1874">
        <f t="shared" si="125"/>
        <v>3.3499999999999726</v>
      </c>
      <c r="D1874" s="5">
        <f>$C$2+2*Inddata!$C$35*'Beregninger scenarie 1'!C1874</f>
        <v>11.374999999999931</v>
      </c>
      <c r="E1874" s="5">
        <f t="shared" si="120"/>
        <v>24.078124999999687</v>
      </c>
      <c r="F1874" s="5">
        <f>SQRT(C1874^2+(Inddata!$C$35*C1874)^2)</f>
        <v>5.3626165488499664</v>
      </c>
      <c r="G1874" s="5">
        <f t="shared" si="121"/>
        <v>13.725233097699933</v>
      </c>
      <c r="H1874" s="5">
        <f t="shared" si="122"/>
        <v>1.754296253375448</v>
      </c>
      <c r="I1874" s="5">
        <f t="shared" si="123"/>
        <v>9.3546404486286594E-2</v>
      </c>
      <c r="J1874" s="5">
        <f t="shared" si="124"/>
        <v>2.2524220205213403</v>
      </c>
      <c r="K1874">
        <f t="shared" si="126"/>
        <v>3.3499999999999726</v>
      </c>
      <c r="L1874">
        <f>Inddata!$C$34</f>
        <v>0</v>
      </c>
      <c r="M1874">
        <f>Inddata!$C$34+Inddata!$C$32</f>
        <v>4</v>
      </c>
      <c r="N1874" s="2">
        <f t="shared" si="117"/>
        <v>4.6773202243143297E-2</v>
      </c>
      <c r="O1874" s="2">
        <f t="shared" si="118"/>
        <v>1.1262110102606702</v>
      </c>
      <c r="P1874" s="5">
        <f t="shared" si="114"/>
        <v>3.8827282386103121</v>
      </c>
      <c r="Q1874" s="5">
        <f t="shared" si="119"/>
        <v>1.9413641193051561</v>
      </c>
      <c r="R1874" s="2">
        <f t="shared" si="115"/>
        <v>0.44938984243174906</v>
      </c>
      <c r="S1874" s="2">
        <f t="shared" si="116"/>
        <v>0.22469492121587453</v>
      </c>
    </row>
    <row r="1875" spans="3:19" x14ac:dyDescent="0.25">
      <c r="C1875">
        <f t="shared" si="125"/>
        <v>3.3599999999999723</v>
      </c>
      <c r="D1875" s="5">
        <f>$C$2+2*Inddata!$C$35*'Beregninger scenarie 1'!C1875</f>
        <v>11.399999999999931</v>
      </c>
      <c r="E1875" s="5">
        <f t="shared" si="120"/>
        <v>24.191999999999684</v>
      </c>
      <c r="F1875" s="5">
        <f>SQRT(C1875^2+(Inddata!$C$35*C1875)^2)</f>
        <v>5.378624359443549</v>
      </c>
      <c r="G1875" s="5">
        <f t="shared" si="121"/>
        <v>13.757248718887098</v>
      </c>
      <c r="H1875" s="5">
        <f t="shared" si="122"/>
        <v>1.7584911412401005</v>
      </c>
      <c r="I1875" s="5">
        <f t="shared" si="123"/>
        <v>9.3695471080372919E-2</v>
      </c>
      <c r="J1875" s="5">
        <f t="shared" si="124"/>
        <v>2.2666808363763522</v>
      </c>
      <c r="K1875">
        <f t="shared" si="126"/>
        <v>3.3599999999999723</v>
      </c>
      <c r="L1875">
        <f>Inddata!$C$34</f>
        <v>0</v>
      </c>
      <c r="M1875">
        <f>Inddata!$C$34+Inddata!$C$32</f>
        <v>4</v>
      </c>
      <c r="N1875" s="2">
        <f t="shared" si="117"/>
        <v>4.684773554018646E-2</v>
      </c>
      <c r="O1875" s="2">
        <f t="shared" si="118"/>
        <v>1.1333404181881761</v>
      </c>
      <c r="P1875" s="5">
        <f t="shared" si="114"/>
        <v>3.907307605383056</v>
      </c>
      <c r="Q1875" s="5">
        <f t="shared" si="119"/>
        <v>1.953653802691528</v>
      </c>
      <c r="R1875" s="2">
        <f t="shared" si="115"/>
        <v>0.45223467654896476</v>
      </c>
      <c r="S1875" s="2">
        <f t="shared" si="116"/>
        <v>0.22611733827448238</v>
      </c>
    </row>
    <row r="1876" spans="3:19" x14ac:dyDescent="0.25">
      <c r="C1876">
        <f t="shared" si="125"/>
        <v>3.3699999999999721</v>
      </c>
      <c r="D1876" s="5">
        <f>$C$2+2*Inddata!$C$35*'Beregninger scenarie 1'!C1876</f>
        <v>11.42499999999993</v>
      </c>
      <c r="E1876" s="5">
        <f t="shared" si="120"/>
        <v>24.306124999999682</v>
      </c>
      <c r="F1876" s="5">
        <f>SQRT(C1876^2+(Inddata!$C$35*C1876)^2)</f>
        <v>5.3946321700371298</v>
      </c>
      <c r="G1876" s="5">
        <f t="shared" si="121"/>
        <v>13.78926434007426</v>
      </c>
      <c r="H1876" s="5">
        <f t="shared" si="122"/>
        <v>1.76268467994782</v>
      </c>
      <c r="I1876" s="5">
        <f t="shared" si="123"/>
        <v>9.3844371302870766E-2</v>
      </c>
      <c r="J1876" s="5">
        <f t="shared" si="124"/>
        <v>2.2809930194339598</v>
      </c>
      <c r="K1876">
        <f t="shared" si="126"/>
        <v>3.3699999999999721</v>
      </c>
      <c r="L1876">
        <f>Inddata!$C$34</f>
        <v>0</v>
      </c>
      <c r="M1876">
        <f>Inddata!$C$34+Inddata!$C$32</f>
        <v>4</v>
      </c>
      <c r="N1876" s="2">
        <f t="shared" si="117"/>
        <v>4.6922185651435383E-2</v>
      </c>
      <c r="O1876" s="2">
        <f t="shared" si="118"/>
        <v>1.1404965097169799</v>
      </c>
      <c r="P1876" s="5">
        <f t="shared" si="114"/>
        <v>3.931978966614496</v>
      </c>
      <c r="Q1876" s="5">
        <f t="shared" si="119"/>
        <v>1.965989483307248</v>
      </c>
      <c r="R1876" s="2">
        <f t="shared" si="115"/>
        <v>0.4550901581729741</v>
      </c>
      <c r="S1876" s="2">
        <f t="shared" si="116"/>
        <v>0.22754507908648705</v>
      </c>
    </row>
    <row r="1877" spans="3:19" x14ac:dyDescent="0.25">
      <c r="C1877">
        <f t="shared" si="125"/>
        <v>3.3799999999999719</v>
      </c>
      <c r="D1877" s="5">
        <f>$C$2+2*Inddata!$C$35*'Beregninger scenarie 1'!C1877</f>
        <v>11.44999999999993</v>
      </c>
      <c r="E1877" s="5">
        <f t="shared" si="120"/>
        <v>24.420499999999677</v>
      </c>
      <c r="F1877" s="5">
        <f>SQRT(C1877^2+(Inddata!$C$35*C1877)^2)</f>
        <v>5.4106399806307124</v>
      </c>
      <c r="G1877" s="5">
        <f t="shared" si="121"/>
        <v>13.821279961261425</v>
      </c>
      <c r="H1877" s="5">
        <f t="shared" si="122"/>
        <v>1.7668768788741687</v>
      </c>
      <c r="I1877" s="5">
        <f t="shared" si="123"/>
        <v>9.3993105975845662E-2</v>
      </c>
      <c r="J1877" s="5">
        <f t="shared" si="124"/>
        <v>2.2953586444831084</v>
      </c>
      <c r="K1877">
        <f t="shared" si="126"/>
        <v>3.3799999999999719</v>
      </c>
      <c r="L1877">
        <f>Inddata!$C$34</f>
        <v>0</v>
      </c>
      <c r="M1877">
        <f>Inddata!$C$34+Inddata!$C$32</f>
        <v>4</v>
      </c>
      <c r="N1877" s="2">
        <f t="shared" si="117"/>
        <v>4.6996552987922831E-2</v>
      </c>
      <c r="O1877" s="2">
        <f t="shared" si="118"/>
        <v>1.1476793222415542</v>
      </c>
      <c r="P1877" s="5">
        <f t="shared" si="114"/>
        <v>3.9567424512259222</v>
      </c>
      <c r="Q1877" s="5">
        <f t="shared" si="119"/>
        <v>1.9783712256129611</v>
      </c>
      <c r="R1877" s="2">
        <f t="shared" si="115"/>
        <v>0.45795630222522249</v>
      </c>
      <c r="S1877" s="2">
        <f t="shared" si="116"/>
        <v>0.22897815111261124</v>
      </c>
    </row>
    <row r="1878" spans="3:19" x14ac:dyDescent="0.25">
      <c r="C1878">
        <f t="shared" si="125"/>
        <v>3.3899999999999717</v>
      </c>
      <c r="D1878" s="5">
        <f>$C$2+2*Inddata!$C$35*'Beregninger scenarie 1'!C1878</f>
        <v>11.474999999999929</v>
      </c>
      <c r="E1878" s="5">
        <f t="shared" si="120"/>
        <v>24.535124999999674</v>
      </c>
      <c r="F1878" s="5">
        <f>SQRT(C1878^2+(Inddata!$C$35*C1878)^2)</f>
        <v>5.4266477912242941</v>
      </c>
      <c r="G1878" s="5">
        <f t="shared" si="121"/>
        <v>13.853295582448588</v>
      </c>
      <c r="H1878" s="5">
        <f t="shared" si="122"/>
        <v>1.7710677473080423</v>
      </c>
      <c r="I1878" s="5">
        <f t="shared" si="123"/>
        <v>9.4141675914405684E-2</v>
      </c>
      <c r="J1878" s="5">
        <f t="shared" si="124"/>
        <v>2.309777786269402</v>
      </c>
      <c r="K1878">
        <f t="shared" si="126"/>
        <v>3.3899999999999717</v>
      </c>
      <c r="L1878">
        <f>Inddata!$C$34</f>
        <v>0</v>
      </c>
      <c r="M1878">
        <f>Inddata!$C$34+Inddata!$C$32</f>
        <v>4</v>
      </c>
      <c r="N1878" s="2">
        <f t="shared" si="117"/>
        <v>4.7070837957202842E-2</v>
      </c>
      <c r="O1878" s="2">
        <f t="shared" si="118"/>
        <v>1.154888893134701</v>
      </c>
      <c r="P1878" s="5">
        <f t="shared" si="114"/>
        <v>3.9815981880639111</v>
      </c>
      <c r="Q1878" s="5">
        <f t="shared" si="119"/>
        <v>1.9907990940319555</v>
      </c>
      <c r="R1878" s="2">
        <f t="shared" si="115"/>
        <v>0.46083312361850814</v>
      </c>
      <c r="S1878" s="2">
        <f t="shared" si="116"/>
        <v>0.23041656180925407</v>
      </c>
    </row>
    <row r="1879" spans="3:19" x14ac:dyDescent="0.25">
      <c r="C1879">
        <f t="shared" si="125"/>
        <v>3.3999999999999715</v>
      </c>
      <c r="D1879" s="5">
        <f>$C$2+2*Inddata!$C$35*'Beregninger scenarie 1'!C1879</f>
        <v>11.499999999999929</v>
      </c>
      <c r="E1879" s="5">
        <f t="shared" si="120"/>
        <v>24.649999999999672</v>
      </c>
      <c r="F1879" s="5">
        <f>SQRT(C1879^2+(Inddata!$C$35*C1879)^2)</f>
        <v>5.4426556018178758</v>
      </c>
      <c r="G1879" s="5">
        <f t="shared" si="121"/>
        <v>13.885311203635752</v>
      </c>
      <c r="H1879" s="5">
        <f t="shared" si="122"/>
        <v>1.7752572944526643</v>
      </c>
      <c r="I1879" s="5">
        <f t="shared" si="123"/>
        <v>9.4290081926781566E-2</v>
      </c>
      <c r="J1879" s="5">
        <f t="shared" si="124"/>
        <v>2.3242505194951346</v>
      </c>
      <c r="K1879">
        <f t="shared" si="126"/>
        <v>3.3999999999999715</v>
      </c>
      <c r="L1879">
        <f>Inddata!$C$34</f>
        <v>0</v>
      </c>
      <c r="M1879">
        <f>Inddata!$C$34+Inddata!$C$32</f>
        <v>4</v>
      </c>
      <c r="N1879" s="2">
        <f t="shared" si="117"/>
        <v>4.7145040963390783E-2</v>
      </c>
      <c r="O1879" s="2">
        <f t="shared" si="118"/>
        <v>1.1621252597475673</v>
      </c>
      <c r="P1879" s="5">
        <f t="shared" si="114"/>
        <v>4.0065463059003799</v>
      </c>
      <c r="Q1879" s="5">
        <f t="shared" si="119"/>
        <v>2.0032731529501899</v>
      </c>
      <c r="R1879" s="2">
        <f t="shared" si="115"/>
        <v>0.46372063725698842</v>
      </c>
      <c r="S1879" s="2">
        <f t="shared" si="116"/>
        <v>0.23186031862849421</v>
      </c>
    </row>
    <row r="1880" spans="3:19" x14ac:dyDescent="0.25">
      <c r="C1880">
        <f t="shared" si="125"/>
        <v>3.4099999999999713</v>
      </c>
      <c r="D1880" s="5">
        <f>$C$2+2*Inddata!$C$35*'Beregninger scenarie 1'!C1880</f>
        <v>11.524999999999928</v>
      </c>
      <c r="E1880" s="5">
        <f t="shared" si="120"/>
        <v>24.765124999999667</v>
      </c>
      <c r="F1880" s="5">
        <f>SQRT(C1880^2+(Inddata!$C$35*C1880)^2)</f>
        <v>5.4586634124114575</v>
      </c>
      <c r="G1880" s="5">
        <f t="shared" si="121"/>
        <v>13.917326824822915</v>
      </c>
      <c r="H1880" s="5">
        <f t="shared" si="122"/>
        <v>1.7794455294265736</v>
      </c>
      <c r="I1880" s="5">
        <f t="shared" si="123"/>
        <v>9.4438324814405783E-2</v>
      </c>
      <c r="J1880" s="5">
        <f t="shared" si="124"/>
        <v>2.3387769188193297</v>
      </c>
      <c r="K1880">
        <f t="shared" si="126"/>
        <v>3.4099999999999713</v>
      </c>
      <c r="L1880">
        <f>Inddata!$C$34</f>
        <v>0</v>
      </c>
      <c r="M1880">
        <f>Inddata!$C$34+Inddata!$C$32</f>
        <v>4</v>
      </c>
      <c r="N1880" s="2">
        <f t="shared" si="117"/>
        <v>4.7219162407202891E-2</v>
      </c>
      <c r="O1880" s="2">
        <f t="shared" si="118"/>
        <v>1.1693884594096648</v>
      </c>
      <c r="P1880" s="5">
        <f t="shared" si="114"/>
        <v>4.0315869334326599</v>
      </c>
      <c r="Q1880" s="5">
        <f t="shared" si="119"/>
        <v>2.01579346671633</v>
      </c>
      <c r="R1880" s="2">
        <f t="shared" si="115"/>
        <v>0.46661885803618758</v>
      </c>
      <c r="S1880" s="2">
        <f t="shared" si="116"/>
        <v>0.23330942901809379</v>
      </c>
    </row>
    <row r="1881" spans="3:19" x14ac:dyDescent="0.25">
      <c r="C1881">
        <f t="shared" si="125"/>
        <v>3.4199999999999711</v>
      </c>
      <c r="D1881" s="5">
        <f>$C$2+2*Inddata!$C$35*'Beregninger scenarie 1'!C1881</f>
        <v>11.549999999999928</v>
      </c>
      <c r="E1881" s="5">
        <f t="shared" si="120"/>
        <v>24.880499999999667</v>
      </c>
      <c r="F1881" s="5">
        <f>SQRT(C1881^2+(Inddata!$C$35*C1881)^2)</f>
        <v>5.4746712230050392</v>
      </c>
      <c r="G1881" s="5">
        <f t="shared" si="121"/>
        <v>13.949342446010078</v>
      </c>
      <c r="H1881" s="5">
        <f t="shared" si="122"/>
        <v>1.7836324612645968</v>
      </c>
      <c r="I1881" s="5">
        <f t="shared" si="123"/>
        <v>9.4586405371990423E-2</v>
      </c>
      <c r="J1881" s="5">
        <f t="shared" si="124"/>
        <v>2.3533570588577764</v>
      </c>
      <c r="K1881">
        <f t="shared" si="126"/>
        <v>3.4199999999999711</v>
      </c>
      <c r="L1881">
        <f>Inddata!$C$34</f>
        <v>0</v>
      </c>
      <c r="M1881">
        <f>Inddata!$C$34+Inddata!$C$32</f>
        <v>4</v>
      </c>
      <c r="N1881" s="2">
        <f t="shared" si="117"/>
        <v>4.7293202685995211E-2</v>
      </c>
      <c r="O1881" s="2">
        <f t="shared" si="118"/>
        <v>1.1766785294288882</v>
      </c>
      <c r="P1881" s="5">
        <f t="shared" si="114"/>
        <v>4.0567201992835535</v>
      </c>
      <c r="Q1881" s="5">
        <f t="shared" si="119"/>
        <v>2.0283600996417768</v>
      </c>
      <c r="R1881" s="2">
        <f t="shared" si="115"/>
        <v>0.46952780084300394</v>
      </c>
      <c r="S1881" s="2">
        <f t="shared" si="116"/>
        <v>0.23476390042150197</v>
      </c>
    </row>
    <row r="1882" spans="3:19" x14ac:dyDescent="0.25">
      <c r="C1882">
        <f t="shared" si="125"/>
        <v>3.4299999999999708</v>
      </c>
      <c r="D1882" s="5">
        <f>$C$2+2*Inddata!$C$35*'Beregninger scenarie 1'!C1882</f>
        <v>11.574999999999926</v>
      </c>
      <c r="E1882" s="5">
        <f t="shared" si="120"/>
        <v>24.996124999999662</v>
      </c>
      <c r="F1882" s="5">
        <f>SQRT(C1882^2+(Inddata!$C$35*C1882)^2)</f>
        <v>5.4906790335986209</v>
      </c>
      <c r="G1882" s="5">
        <f t="shared" si="121"/>
        <v>13.981358067197242</v>
      </c>
      <c r="H1882" s="5">
        <f t="shared" si="122"/>
        <v>1.7878180989188044</v>
      </c>
      <c r="I1882" s="5">
        <f t="shared" si="123"/>
        <v>9.4734324387603902E-2</v>
      </c>
      <c r="J1882" s="5">
        <f t="shared" si="124"/>
        <v>2.3679910141830636</v>
      </c>
      <c r="K1882">
        <f t="shared" si="126"/>
        <v>3.4299999999999708</v>
      </c>
      <c r="L1882">
        <f>Inddata!$C$34</f>
        <v>0</v>
      </c>
      <c r="M1882">
        <f>Inddata!$C$34+Inddata!$C$32</f>
        <v>4</v>
      </c>
      <c r="N1882" s="2">
        <f t="shared" si="117"/>
        <v>4.7367162193801951E-2</v>
      </c>
      <c r="O1882" s="2">
        <f t="shared" si="118"/>
        <v>1.1839955070915318</v>
      </c>
      <c r="P1882" s="5">
        <f t="shared" si="114"/>
        <v>4.0819462320013944</v>
      </c>
      <c r="Q1882" s="5">
        <f t="shared" si="119"/>
        <v>2.0409731160006972</v>
      </c>
      <c r="R1882" s="2">
        <f t="shared" si="115"/>
        <v>0.47244748055571695</v>
      </c>
      <c r="S1882" s="2">
        <f t="shared" si="116"/>
        <v>0.23622374027785847</v>
      </c>
    </row>
    <row r="1883" spans="3:19" x14ac:dyDescent="0.25">
      <c r="C1883">
        <f t="shared" si="125"/>
        <v>3.4399999999999706</v>
      </c>
      <c r="D1883" s="5">
        <f>$C$2+2*Inddata!$C$35*'Beregninger scenarie 1'!C1883</f>
        <v>11.599999999999927</v>
      </c>
      <c r="E1883" s="5">
        <f t="shared" si="120"/>
        <v>25.111999999999661</v>
      </c>
      <c r="F1883" s="5">
        <f>SQRT(C1883^2+(Inddata!$C$35*C1883)^2)</f>
        <v>5.5066868441922034</v>
      </c>
      <c r="G1883" s="5">
        <f t="shared" si="121"/>
        <v>14.013373688384407</v>
      </c>
      <c r="H1883" s="5">
        <f t="shared" si="122"/>
        <v>1.7920024512594588</v>
      </c>
      <c r="I1883" s="5">
        <f t="shared" si="123"/>
        <v>9.4882082642746876E-2</v>
      </c>
      <c r="J1883" s="5">
        <f t="shared" si="124"/>
        <v>2.3826788593246273</v>
      </c>
      <c r="K1883">
        <f t="shared" si="126"/>
        <v>3.4399999999999706</v>
      </c>
      <c r="L1883">
        <f>Inddata!$C$34</f>
        <v>0</v>
      </c>
      <c r="M1883">
        <f>Inddata!$C$34+Inddata!$C$32</f>
        <v>4</v>
      </c>
      <c r="N1883" s="2">
        <f t="shared" si="117"/>
        <v>4.7441041321373438E-2</v>
      </c>
      <c r="O1883" s="2">
        <f t="shared" si="118"/>
        <v>1.1913394296623137</v>
      </c>
      <c r="P1883" s="5">
        <f t="shared" si="114"/>
        <v>4.107265160060126</v>
      </c>
      <c r="Q1883" s="5">
        <f t="shared" si="119"/>
        <v>2.053632580030063</v>
      </c>
      <c r="R1883" s="2">
        <f t="shared" si="115"/>
        <v>0.47537791204399615</v>
      </c>
      <c r="S1883" s="2">
        <f t="shared" si="116"/>
        <v>0.23768895602199808</v>
      </c>
    </row>
    <row r="1884" spans="3:19" x14ac:dyDescent="0.25">
      <c r="C1884">
        <f t="shared" si="125"/>
        <v>3.4499999999999704</v>
      </c>
      <c r="D1884" s="5">
        <f>$C$2+2*Inddata!$C$35*'Beregninger scenarie 1'!C1884</f>
        <v>11.624999999999925</v>
      </c>
      <c r="E1884" s="5">
        <f t="shared" si="120"/>
        <v>25.228124999999654</v>
      </c>
      <c r="F1884" s="5">
        <f>SQRT(C1884^2+(Inddata!$C$35*C1884)^2)</f>
        <v>5.5226946547857843</v>
      </c>
      <c r="G1884" s="5">
        <f t="shared" si="121"/>
        <v>14.045389309571569</v>
      </c>
      <c r="H1884" s="5">
        <f t="shared" si="122"/>
        <v>1.7961855270759453</v>
      </c>
      <c r="I1884" s="5">
        <f t="shared" si="123"/>
        <v>9.5029680912426598E-2</v>
      </c>
      <c r="J1884" s="5">
        <f t="shared" si="124"/>
        <v>2.3974206687687794</v>
      </c>
      <c r="K1884">
        <f t="shared" si="126"/>
        <v>3.4499999999999704</v>
      </c>
      <c r="L1884">
        <f>Inddata!$C$34</f>
        <v>0</v>
      </c>
      <c r="M1884">
        <f>Inddata!$C$34+Inddata!$C$32</f>
        <v>4</v>
      </c>
      <c r="N1884" s="2">
        <f t="shared" si="117"/>
        <v>4.7514840456213299E-2</v>
      </c>
      <c r="O1884" s="2">
        <f t="shared" si="118"/>
        <v>1.1987103343843897</v>
      </c>
      <c r="P1884" s="5">
        <f t="shared" si="114"/>
        <v>4.1326771118593619</v>
      </c>
      <c r="Q1884" s="5">
        <f t="shared" si="119"/>
        <v>2.066338555929681</v>
      </c>
      <c r="R1884" s="2">
        <f t="shared" si="115"/>
        <v>0.47831911016890744</v>
      </c>
      <c r="S1884" s="2">
        <f t="shared" si="116"/>
        <v>0.23915955508445372</v>
      </c>
    </row>
    <row r="1885" spans="3:19" x14ac:dyDescent="0.25">
      <c r="C1885">
        <f t="shared" si="125"/>
        <v>3.4599999999999702</v>
      </c>
      <c r="D1885" s="5">
        <f>$C$2+2*Inddata!$C$35*'Beregninger scenarie 1'!C1885</f>
        <v>11.649999999999926</v>
      </c>
      <c r="E1885" s="5">
        <f t="shared" si="120"/>
        <v>25.344499999999652</v>
      </c>
      <c r="F1885" s="5">
        <f>SQRT(C1885^2+(Inddata!$C$35*C1885)^2)</f>
        <v>5.5387024653793668</v>
      </c>
      <c r="G1885" s="5">
        <f t="shared" si="121"/>
        <v>14.077404930758734</v>
      </c>
      <c r="H1885" s="5">
        <f t="shared" si="122"/>
        <v>1.8003673350776912</v>
      </c>
      <c r="I1885" s="5">
        <f t="shared" si="123"/>
        <v>9.5177119965230705E-2</v>
      </c>
      <c r="J1885" s="5">
        <f t="shared" si="124"/>
        <v>2.4122165169587566</v>
      </c>
      <c r="K1885">
        <f t="shared" si="126"/>
        <v>3.4599999999999702</v>
      </c>
      <c r="L1885">
        <f>Inddata!$C$34</f>
        <v>0</v>
      </c>
      <c r="M1885">
        <f>Inddata!$C$34+Inddata!$C$32</f>
        <v>4</v>
      </c>
      <c r="N1885" s="2">
        <f t="shared" si="117"/>
        <v>4.7588559982615353E-2</v>
      </c>
      <c r="O1885" s="2">
        <f t="shared" si="118"/>
        <v>1.2061082584793783</v>
      </c>
      <c r="P1885" s="5">
        <f t="shared" si="114"/>
        <v>4.1581822157244517</v>
      </c>
      <c r="Q1885" s="5">
        <f t="shared" si="119"/>
        <v>2.0790911078622258</v>
      </c>
      <c r="R1885" s="2">
        <f t="shared" si="115"/>
        <v>0.48127108978292266</v>
      </c>
      <c r="S1885" s="2">
        <f t="shared" si="116"/>
        <v>0.24063554489146133</v>
      </c>
    </row>
    <row r="1886" spans="3:19" x14ac:dyDescent="0.25">
      <c r="C1886">
        <f t="shared" si="125"/>
        <v>3.46999999999997</v>
      </c>
      <c r="D1886" s="5">
        <f>$C$2+2*Inddata!$C$35*'Beregninger scenarie 1'!C1886</f>
        <v>11.674999999999924</v>
      </c>
      <c r="E1886" s="5">
        <f t="shared" si="120"/>
        <v>25.461124999999647</v>
      </c>
      <c r="F1886" s="5">
        <f>SQRT(C1886^2+(Inddata!$C$35*C1886)^2)</f>
        <v>5.5547102759729476</v>
      </c>
      <c r="G1886" s="5">
        <f t="shared" si="121"/>
        <v>14.109420551945895</v>
      </c>
      <c r="H1886" s="5">
        <f t="shared" si="122"/>
        <v>1.804547883895075</v>
      </c>
      <c r="I1886" s="5">
        <f t="shared" si="123"/>
        <v>9.5324400563399594E-2</v>
      </c>
      <c r="J1886" s="5">
        <f t="shared" si="124"/>
        <v>2.427066478294754</v>
      </c>
      <c r="K1886">
        <f t="shared" si="126"/>
        <v>3.46999999999997</v>
      </c>
      <c r="L1886">
        <f>Inddata!$C$34</f>
        <v>0</v>
      </c>
      <c r="M1886">
        <f>Inddata!$C$34+Inddata!$C$32</f>
        <v>4</v>
      </c>
      <c r="N1886" s="2">
        <f t="shared" si="117"/>
        <v>4.7662200281699797E-2</v>
      </c>
      <c r="O1886" s="2">
        <f t="shared" si="118"/>
        <v>1.213533239147377</v>
      </c>
      <c r="P1886" s="5">
        <f t="shared" si="114"/>
        <v>4.1837805999065614</v>
      </c>
      <c r="Q1886" s="5">
        <f t="shared" si="119"/>
        <v>2.0918902999532807</v>
      </c>
      <c r="R1886" s="2">
        <f t="shared" si="115"/>
        <v>0.48423386572992605</v>
      </c>
      <c r="S1886" s="2">
        <f t="shared" si="116"/>
        <v>0.24211693286496302</v>
      </c>
    </row>
    <row r="1887" spans="3:19" x14ac:dyDescent="0.25">
      <c r="C1887">
        <f t="shared" si="125"/>
        <v>3.4799999999999698</v>
      </c>
      <c r="D1887" s="5">
        <f>$C$2+2*Inddata!$C$35*'Beregninger scenarie 1'!C1887</f>
        <v>11.699999999999925</v>
      </c>
      <c r="E1887" s="5">
        <f t="shared" si="120"/>
        <v>25.577999999999648</v>
      </c>
      <c r="F1887" s="5">
        <f>SQRT(C1887^2+(Inddata!$C$35*C1887)^2)</f>
        <v>5.5707180865665302</v>
      </c>
      <c r="G1887" s="5">
        <f t="shared" si="121"/>
        <v>14.14143617313306</v>
      </c>
      <c r="H1887" s="5">
        <f t="shared" si="122"/>
        <v>1.8087271820803188</v>
      </c>
      <c r="I1887" s="5">
        <f t="shared" si="123"/>
        <v>9.5471523462898139E-2</v>
      </c>
      <c r="J1887" s="5">
        <f t="shared" si="124"/>
        <v>2.4419706271339749</v>
      </c>
      <c r="K1887">
        <f t="shared" si="126"/>
        <v>3.4799999999999698</v>
      </c>
      <c r="L1887">
        <f>Inddata!$C$34</f>
        <v>0</v>
      </c>
      <c r="M1887">
        <f>Inddata!$C$34+Inddata!$C$32</f>
        <v>4</v>
      </c>
      <c r="N1887" s="2">
        <f t="shared" si="117"/>
        <v>4.773576173144907E-2</v>
      </c>
      <c r="O1887" s="2">
        <f t="shared" si="118"/>
        <v>1.2209853135669875</v>
      </c>
      <c r="P1887" s="5">
        <f t="shared" si="114"/>
        <v>4.2094723925827404</v>
      </c>
      <c r="Q1887" s="5">
        <f t="shared" si="119"/>
        <v>2.1047361962913702</v>
      </c>
      <c r="R1887" s="2">
        <f t="shared" si="115"/>
        <v>0.4872074528452246</v>
      </c>
      <c r="S1887" s="2">
        <f t="shared" si="116"/>
        <v>0.2436037264226123</v>
      </c>
    </row>
    <row r="1888" spans="3:19" x14ac:dyDescent="0.25">
      <c r="C1888">
        <f t="shared" si="125"/>
        <v>3.4899999999999696</v>
      </c>
      <c r="D1888" s="5">
        <f>$C$2+2*Inddata!$C$35*'Beregninger scenarie 1'!C1888</f>
        <v>11.724999999999923</v>
      </c>
      <c r="E1888" s="5">
        <f t="shared" si="120"/>
        <v>25.695124999999642</v>
      </c>
      <c r="F1888" s="5">
        <f>SQRT(C1888^2+(Inddata!$C$35*C1888)^2)</f>
        <v>5.586725897160111</v>
      </c>
      <c r="G1888" s="5">
        <f t="shared" si="121"/>
        <v>14.173451794320222</v>
      </c>
      <c r="H1888" s="5">
        <f t="shared" si="122"/>
        <v>1.8129052381083726</v>
      </c>
      <c r="I1888" s="5">
        <f t="shared" si="123"/>
        <v>9.5618489413485913E-2</v>
      </c>
      <c r="J1888" s="5">
        <f t="shared" si="124"/>
        <v>2.4569290377906632</v>
      </c>
      <c r="K1888">
        <f t="shared" si="126"/>
        <v>3.4899999999999696</v>
      </c>
      <c r="L1888">
        <f>Inddata!$C$34</f>
        <v>0</v>
      </c>
      <c r="M1888">
        <f>Inddata!$C$34+Inddata!$C$32</f>
        <v>4</v>
      </c>
      <c r="N1888" s="2">
        <f t="shared" si="117"/>
        <v>4.7809244706742957E-2</v>
      </c>
      <c r="O1888" s="2">
        <f t="shared" si="118"/>
        <v>1.2284645188953316</v>
      </c>
      <c r="P1888" s="5">
        <f t="shared" si="114"/>
        <v>4.2352577218559864</v>
      </c>
      <c r="Q1888" s="5">
        <f t="shared" si="119"/>
        <v>2.1176288609279932</v>
      </c>
      <c r="R1888" s="2">
        <f t="shared" si="115"/>
        <v>0.49019186595555397</v>
      </c>
      <c r="S1888" s="2">
        <f t="shared" si="116"/>
        <v>0.24509593297777699</v>
      </c>
    </row>
    <row r="1889" spans="3:19" x14ac:dyDescent="0.25">
      <c r="C1889">
        <f t="shared" si="125"/>
        <v>3.4999999999999694</v>
      </c>
      <c r="D1889" s="5">
        <f>$C$2+2*Inddata!$C$35*'Beregninger scenarie 1'!C1889</f>
        <v>11.749999999999924</v>
      </c>
      <c r="E1889" s="5">
        <f t="shared" si="120"/>
        <v>25.812499999999641</v>
      </c>
      <c r="F1889" s="5">
        <f>SQRT(C1889^2+(Inddata!$C$35*C1889)^2)</f>
        <v>5.6027337077536936</v>
      </c>
      <c r="G1889" s="5">
        <f t="shared" si="121"/>
        <v>14.205467415507387</v>
      </c>
      <c r="H1889" s="5">
        <f t="shared" si="122"/>
        <v>1.8170820603777842</v>
      </c>
      <c r="I1889" s="5">
        <f t="shared" si="123"/>
        <v>9.5765299158787023E-2</v>
      </c>
      <c r="J1889" s="5">
        <f t="shared" si="124"/>
        <v>2.4719417845361558</v>
      </c>
      <c r="K1889">
        <f t="shared" si="126"/>
        <v>3.4999999999999694</v>
      </c>
      <c r="L1889">
        <f>Inddata!$C$34</f>
        <v>0</v>
      </c>
      <c r="M1889">
        <f>Inddata!$C$34+Inddata!$C$32</f>
        <v>4</v>
      </c>
      <c r="N1889" s="2">
        <f t="shared" si="117"/>
        <v>4.7882649579393512E-2</v>
      </c>
      <c r="O1889" s="2">
        <f t="shared" si="118"/>
        <v>1.2359708922680779</v>
      </c>
      <c r="P1889" s="5">
        <f t="shared" si="114"/>
        <v>4.2611367157553346</v>
      </c>
      <c r="Q1889" s="5">
        <f t="shared" si="119"/>
        <v>2.1305683578776673</v>
      </c>
      <c r="R1889" s="2">
        <f t="shared" si="115"/>
        <v>0.49318711987908964</v>
      </c>
      <c r="S1889" s="2">
        <f t="shared" si="116"/>
        <v>0.24659355993954482</v>
      </c>
    </row>
    <row r="1890" spans="3:19" x14ac:dyDescent="0.25">
      <c r="C1890">
        <f t="shared" si="125"/>
        <v>3.5099999999999691</v>
      </c>
      <c r="D1890" s="5">
        <f>$C$2+2*Inddata!$C$35*'Beregninger scenarie 1'!C1890</f>
        <v>11.774999999999922</v>
      </c>
      <c r="E1890" s="5">
        <f t="shared" si="120"/>
        <v>25.930124999999634</v>
      </c>
      <c r="F1890" s="5">
        <f>SQRT(C1890^2+(Inddata!$C$35*C1890)^2)</f>
        <v>5.6187415183472753</v>
      </c>
      <c r="G1890" s="5">
        <f t="shared" si="121"/>
        <v>14.237483036694551</v>
      </c>
      <c r="H1890" s="5">
        <f t="shared" si="122"/>
        <v>1.8212576572115593</v>
      </c>
      <c r="I1890" s="5">
        <f t="shared" si="123"/>
        <v>9.5911953436358485E-2</v>
      </c>
      <c r="J1890" s="5">
        <f t="shared" si="124"/>
        <v>2.4870089415989201</v>
      </c>
      <c r="K1890">
        <f t="shared" si="126"/>
        <v>3.5099999999999691</v>
      </c>
      <c r="L1890">
        <f>Inddata!$C$34</f>
        <v>0</v>
      </c>
      <c r="M1890">
        <f>Inddata!$C$34+Inddata!$C$32</f>
        <v>4</v>
      </c>
      <c r="N1890" s="2">
        <f t="shared" si="117"/>
        <v>4.7955976718179243E-2</v>
      </c>
      <c r="O1890" s="2">
        <f t="shared" si="118"/>
        <v>1.24350447079946</v>
      </c>
      <c r="P1890" s="5">
        <f t="shared" si="114"/>
        <v>4.2871095022359214</v>
      </c>
      <c r="Q1890" s="5">
        <f t="shared" si="119"/>
        <v>2.1435547511179607</v>
      </c>
      <c r="R1890" s="2">
        <f t="shared" si="115"/>
        <v>0.4961932294254538</v>
      </c>
      <c r="S1890" s="2">
        <f t="shared" si="116"/>
        <v>0.2480966147127269</v>
      </c>
    </row>
    <row r="1891" spans="3:19" x14ac:dyDescent="0.25">
      <c r="C1891">
        <f t="shared" si="125"/>
        <v>3.5199999999999689</v>
      </c>
      <c r="D1891" s="5">
        <f>$C$2+2*Inddata!$C$35*'Beregninger scenarie 1'!C1891</f>
        <v>11.799999999999923</v>
      </c>
      <c r="E1891" s="5">
        <f t="shared" si="120"/>
        <v>26.047999999999632</v>
      </c>
      <c r="F1891" s="5">
        <f>SQRT(C1891^2+(Inddata!$C$35*C1891)^2)</f>
        <v>5.634749328940857</v>
      </c>
      <c r="G1891" s="5">
        <f t="shared" si="121"/>
        <v>14.269498657881714</v>
      </c>
      <c r="H1891" s="5">
        <f t="shared" si="122"/>
        <v>1.8254320368580084</v>
      </c>
      <c r="I1891" s="5">
        <f t="shared" si="123"/>
        <v>9.6058452977757863E-2</v>
      </c>
      <c r="J1891" s="5">
        <f t="shared" si="124"/>
        <v>2.5021305831646017</v>
      </c>
      <c r="K1891">
        <f t="shared" si="126"/>
        <v>3.5199999999999689</v>
      </c>
      <c r="L1891">
        <f>Inddata!$C$34</f>
        <v>0</v>
      </c>
      <c r="M1891">
        <f>Inddata!$C$34+Inddata!$C$32</f>
        <v>4</v>
      </c>
      <c r="N1891" s="2">
        <f t="shared" si="117"/>
        <v>4.8029226488878932E-2</v>
      </c>
      <c r="O1891" s="2">
        <f t="shared" si="118"/>
        <v>1.2510652915823008</v>
      </c>
      <c r="P1891" s="5">
        <f t="shared" si="114"/>
        <v>4.3131762091790655</v>
      </c>
      <c r="Q1891" s="5">
        <f t="shared" si="119"/>
        <v>2.1565881045895328</v>
      </c>
      <c r="R1891" s="2">
        <f t="shared" si="115"/>
        <v>0.49921020939572519</v>
      </c>
      <c r="S1891" s="2">
        <f t="shared" si="116"/>
        <v>0.2496051046978626</v>
      </c>
    </row>
    <row r="1892" spans="3:19" x14ac:dyDescent="0.25">
      <c r="C1892">
        <f t="shared" si="125"/>
        <v>3.5299999999999687</v>
      </c>
      <c r="D1892" s="5">
        <f>$C$2+2*Inddata!$C$35*'Beregninger scenarie 1'!C1892</f>
        <v>11.824999999999921</v>
      </c>
      <c r="E1892" s="5">
        <f t="shared" si="120"/>
        <v>26.166124999999628</v>
      </c>
      <c r="F1892" s="5">
        <f>SQRT(C1892^2+(Inddata!$C$35*C1892)^2)</f>
        <v>5.6507571395344387</v>
      </c>
      <c r="G1892" s="5">
        <f t="shared" si="121"/>
        <v>14.301514279068877</v>
      </c>
      <c r="H1892" s="5">
        <f t="shared" si="122"/>
        <v>1.8296052074915814</v>
      </c>
      <c r="I1892" s="5">
        <f t="shared" si="123"/>
        <v>9.6204798508609968E-2</v>
      </c>
      <c r="J1892" s="5">
        <f t="shared" si="124"/>
        <v>2.5173067833760663</v>
      </c>
      <c r="K1892">
        <f t="shared" si="126"/>
        <v>3.5299999999999687</v>
      </c>
      <c r="L1892">
        <f>Inddata!$C$34</f>
        <v>0</v>
      </c>
      <c r="M1892">
        <f>Inddata!$C$34+Inddata!$C$32</f>
        <v>4</v>
      </c>
      <c r="N1892" s="2">
        <f t="shared" si="117"/>
        <v>4.8102399254304984E-2</v>
      </c>
      <c r="O1892" s="2">
        <f t="shared" si="118"/>
        <v>1.2586533916880331</v>
      </c>
      <c r="P1892" s="5">
        <f t="shared" si="114"/>
        <v>4.339336964392345</v>
      </c>
      <c r="Q1892" s="5">
        <f t="shared" si="119"/>
        <v>2.1696684821961725</v>
      </c>
      <c r="R1892" s="2">
        <f t="shared" si="115"/>
        <v>0.50223807458244729</v>
      </c>
      <c r="S1892" s="2">
        <f t="shared" si="116"/>
        <v>0.25111903729122365</v>
      </c>
    </row>
    <row r="1893" spans="3:19" x14ac:dyDescent="0.25">
      <c r="C1893">
        <f t="shared" si="125"/>
        <v>3.5399999999999685</v>
      </c>
      <c r="D1893" s="5">
        <f>$C$2+2*Inddata!$C$35*'Beregninger scenarie 1'!C1893</f>
        <v>11.849999999999921</v>
      </c>
      <c r="E1893" s="5">
        <f t="shared" si="120"/>
        <v>26.284499999999628</v>
      </c>
      <c r="F1893" s="5">
        <f>SQRT(C1893^2+(Inddata!$C$35*C1893)^2)</f>
        <v>5.6667649501280204</v>
      </c>
      <c r="G1893" s="5">
        <f t="shared" si="121"/>
        <v>14.333529900256041</v>
      </c>
      <c r="H1893" s="5">
        <f t="shared" si="122"/>
        <v>1.8337771772136957</v>
      </c>
      <c r="I1893" s="5">
        <f t="shared" si="123"/>
        <v>9.6350990748672607E-2</v>
      </c>
      <c r="J1893" s="5">
        <f t="shared" si="124"/>
        <v>2.5325376163334492</v>
      </c>
      <c r="K1893">
        <f t="shared" si="126"/>
        <v>3.5399999999999685</v>
      </c>
      <c r="L1893">
        <f>Inddata!$C$34</f>
        <v>0</v>
      </c>
      <c r="M1893">
        <f>Inddata!$C$34+Inddata!$C$32</f>
        <v>4</v>
      </c>
      <c r="N1893" s="2">
        <f t="shared" si="117"/>
        <v>4.8175495374336304E-2</v>
      </c>
      <c r="O1893" s="2">
        <f t="shared" si="118"/>
        <v>1.2662688081667246</v>
      </c>
      <c r="P1893" s="5">
        <f t="shared" si="114"/>
        <v>4.3655918956096746</v>
      </c>
      <c r="Q1893" s="5">
        <f t="shared" si="119"/>
        <v>2.1827959478048373</v>
      </c>
      <c r="R1893" s="2">
        <f t="shared" si="115"/>
        <v>0.50527683976963822</v>
      </c>
      <c r="S1893" s="2">
        <f t="shared" si="116"/>
        <v>0.25263841988481911</v>
      </c>
    </row>
    <row r="1894" spans="3:19" x14ac:dyDescent="0.25">
      <c r="C1894">
        <f t="shared" si="125"/>
        <v>3.5499999999999683</v>
      </c>
      <c r="D1894" s="5">
        <f>$C$2+2*Inddata!$C$35*'Beregninger scenarie 1'!C1894</f>
        <v>11.87499999999992</v>
      </c>
      <c r="E1894" s="5">
        <f t="shared" si="120"/>
        <v>26.403124999999623</v>
      </c>
      <c r="F1894" s="5">
        <f>SQRT(C1894^2+(Inddata!$C$35*C1894)^2)</f>
        <v>5.6827727607216021</v>
      </c>
      <c r="G1894" s="5">
        <f t="shared" si="121"/>
        <v>14.365545521443204</v>
      </c>
      <c r="H1894" s="5">
        <f t="shared" si="122"/>
        <v>1.8379479540535464</v>
      </c>
      <c r="I1894" s="5">
        <f t="shared" si="123"/>
        <v>9.6497030411901344E-2</v>
      </c>
      <c r="J1894" s="5">
        <f t="shared" si="124"/>
        <v>2.5478231560941964</v>
      </c>
      <c r="K1894">
        <f t="shared" si="126"/>
        <v>3.5499999999999683</v>
      </c>
      <c r="L1894">
        <f>Inddata!$C$34</f>
        <v>0</v>
      </c>
      <c r="M1894">
        <f>Inddata!$C$34+Inddata!$C$32</f>
        <v>4</v>
      </c>
      <c r="N1894" s="2">
        <f t="shared" si="117"/>
        <v>4.8248515205950672E-2</v>
      </c>
      <c r="O1894" s="2">
        <f t="shared" si="118"/>
        <v>1.2739115780470982</v>
      </c>
      <c r="P1894" s="5">
        <f t="shared" si="114"/>
        <v>4.3919411304913849</v>
      </c>
      <c r="Q1894" s="5">
        <f t="shared" si="119"/>
        <v>2.1959705652456925</v>
      </c>
      <c r="R1894" s="2">
        <f t="shared" si="115"/>
        <v>0.50832651973279919</v>
      </c>
      <c r="S1894" s="2">
        <f t="shared" si="116"/>
        <v>0.25416325986639959</v>
      </c>
    </row>
    <row r="1895" spans="3:19" x14ac:dyDescent="0.25">
      <c r="C1895">
        <f t="shared" si="125"/>
        <v>3.5599999999999681</v>
      </c>
      <c r="D1895" s="5">
        <f>$C$2+2*Inddata!$C$35*'Beregninger scenarie 1'!C1895</f>
        <v>11.89999999999992</v>
      </c>
      <c r="E1895" s="5">
        <f t="shared" si="120"/>
        <v>26.521999999999622</v>
      </c>
      <c r="F1895" s="5">
        <f>SQRT(C1895^2+(Inddata!$C$35*C1895)^2)</f>
        <v>5.6987805713151847</v>
      </c>
      <c r="G1895" s="5">
        <f t="shared" si="121"/>
        <v>14.397561142630369</v>
      </c>
      <c r="H1895" s="5">
        <f t="shared" si="122"/>
        <v>1.8421175459689121</v>
      </c>
      <c r="I1895" s="5">
        <f t="shared" si="123"/>
        <v>9.6642918206513578E-2</v>
      </c>
      <c r="J1895" s="5">
        <f t="shared" si="124"/>
        <v>2.5631634766731164</v>
      </c>
      <c r="K1895">
        <f t="shared" si="126"/>
        <v>3.5599999999999681</v>
      </c>
      <c r="L1895">
        <f>Inddata!$C$34</f>
        <v>0</v>
      </c>
      <c r="M1895">
        <f>Inddata!$C$34+Inddata!$C$32</f>
        <v>4</v>
      </c>
      <c r="N1895" s="2">
        <f t="shared" si="117"/>
        <v>4.8321459103256789E-2</v>
      </c>
      <c r="O1895" s="2">
        <f t="shared" si="118"/>
        <v>1.2815817383365582</v>
      </c>
      <c r="P1895" s="5">
        <f t="shared" si="114"/>
        <v>4.4183847966243066</v>
      </c>
      <c r="Q1895" s="5">
        <f t="shared" si="119"/>
        <v>2.2091923983121533</v>
      </c>
      <c r="R1895" s="2">
        <f t="shared" si="115"/>
        <v>0.51138712923892438</v>
      </c>
      <c r="S1895" s="2">
        <f t="shared" si="116"/>
        <v>0.25569356461946219</v>
      </c>
    </row>
    <row r="1896" spans="3:19" x14ac:dyDescent="0.25">
      <c r="C1896">
        <f t="shared" si="125"/>
        <v>3.5699999999999679</v>
      </c>
      <c r="D1896" s="5">
        <f>$C$2+2*Inddata!$C$35*'Beregninger scenarie 1'!C1896</f>
        <v>11.924999999999919</v>
      </c>
      <c r="E1896" s="5">
        <f t="shared" si="120"/>
        <v>26.641124999999615</v>
      </c>
      <c r="F1896" s="5">
        <f>SQRT(C1896^2+(Inddata!$C$35*C1896)^2)</f>
        <v>5.7147883819087655</v>
      </c>
      <c r="G1896" s="5">
        <f t="shared" si="121"/>
        <v>14.429576763817531</v>
      </c>
      <c r="H1896" s="5">
        <f t="shared" si="122"/>
        <v>1.846285960846946</v>
      </c>
      <c r="I1896" s="5">
        <f t="shared" si="123"/>
        <v>9.678865483505153E-2</v>
      </c>
      <c r="J1896" s="5">
        <f t="shared" si="124"/>
        <v>2.5785586520424251</v>
      </c>
      <c r="K1896">
        <f t="shared" si="126"/>
        <v>3.5699999999999679</v>
      </c>
      <c r="L1896">
        <f>Inddata!$C$34</f>
        <v>0</v>
      </c>
      <c r="M1896">
        <f>Inddata!$C$34+Inddata!$C$32</f>
        <v>4</v>
      </c>
      <c r="N1896" s="2">
        <f t="shared" si="117"/>
        <v>4.8394327417525765E-2</v>
      </c>
      <c r="O1896" s="2">
        <f t="shared" si="118"/>
        <v>1.2892793260212125</v>
      </c>
      <c r="P1896" s="5">
        <f t="shared" si="114"/>
        <v>4.4449230215218494</v>
      </c>
      <c r="Q1896" s="5">
        <f t="shared" si="119"/>
        <v>2.2224615107609247</v>
      </c>
      <c r="R1896" s="2">
        <f t="shared" si="115"/>
        <v>0.51445868304651032</v>
      </c>
      <c r="S1896" s="2">
        <f t="shared" si="116"/>
        <v>0.25722934152325516</v>
      </c>
    </row>
    <row r="1897" spans="3:19" x14ac:dyDescent="0.25">
      <c r="C1897">
        <f t="shared" si="125"/>
        <v>3.5799999999999677</v>
      </c>
      <c r="D1897" s="5">
        <f>$C$2+2*Inddata!$C$35*'Beregninger scenarie 1'!C1897</f>
        <v>11.949999999999919</v>
      </c>
      <c r="E1897" s="5">
        <f t="shared" si="120"/>
        <v>26.760499999999613</v>
      </c>
      <c r="F1897" s="5">
        <f>SQRT(C1897^2+(Inddata!$C$35*C1897)^2)</f>
        <v>5.7307961925023481</v>
      </c>
      <c r="G1897" s="5">
        <f t="shared" si="121"/>
        <v>14.461592385004696</v>
      </c>
      <c r="H1897" s="5">
        <f t="shared" si="122"/>
        <v>1.8504532065049573</v>
      </c>
      <c r="I1897" s="5">
        <f t="shared" si="123"/>
        <v>9.6934240994444434E-2</v>
      </c>
      <c r="J1897" s="5">
        <f t="shared" si="124"/>
        <v>2.5940087561317928</v>
      </c>
      <c r="K1897">
        <f t="shared" si="126"/>
        <v>3.5799999999999677</v>
      </c>
      <c r="L1897">
        <f>Inddata!$C$34</f>
        <v>0</v>
      </c>
      <c r="M1897">
        <f>Inddata!$C$34+Inddata!$C$32</f>
        <v>4</v>
      </c>
      <c r="N1897" s="2">
        <f t="shared" si="117"/>
        <v>4.8467120497222217E-2</v>
      </c>
      <c r="O1897" s="2">
        <f t="shared" si="118"/>
        <v>1.2970043780658964</v>
      </c>
      <c r="P1897" s="5">
        <f t="shared" si="114"/>
        <v>4.4715559326240824</v>
      </c>
      <c r="Q1897" s="5">
        <f t="shared" si="119"/>
        <v>2.2357779663120412</v>
      </c>
      <c r="R1897" s="2">
        <f t="shared" si="115"/>
        <v>0.51754119590556502</v>
      </c>
      <c r="S1897" s="2">
        <f t="shared" si="116"/>
        <v>0.25877059795278251</v>
      </c>
    </row>
    <row r="1898" spans="3:19" x14ac:dyDescent="0.25">
      <c r="C1898">
        <f t="shared" si="125"/>
        <v>3.5899999999999674</v>
      </c>
      <c r="D1898" s="5">
        <f>$C$2+2*Inddata!$C$35*'Beregninger scenarie 1'!C1898</f>
        <v>11.974999999999918</v>
      </c>
      <c r="E1898" s="5">
        <f t="shared" si="120"/>
        <v>26.880124999999609</v>
      </c>
      <c r="F1898" s="5">
        <f>SQRT(C1898^2+(Inddata!$C$35*C1898)^2)</f>
        <v>5.7468040030959298</v>
      </c>
      <c r="G1898" s="5">
        <f t="shared" si="121"/>
        <v>14.49360800619186</v>
      </c>
      <c r="H1898" s="5">
        <f t="shared" si="122"/>
        <v>1.8546192906911838</v>
      </c>
      <c r="I1898" s="5">
        <f t="shared" si="123"/>
        <v>9.7079677376069984E-2</v>
      </c>
      <c r="J1898" s="5">
        <f t="shared" si="124"/>
        <v>2.6095138628283951</v>
      </c>
      <c r="K1898">
        <f t="shared" si="126"/>
        <v>3.5899999999999674</v>
      </c>
      <c r="L1898">
        <f>Inddata!$C$34</f>
        <v>0</v>
      </c>
      <c r="M1898">
        <f>Inddata!$C$34+Inddata!$C$32</f>
        <v>4</v>
      </c>
      <c r="N1898" s="2">
        <f t="shared" si="117"/>
        <v>4.8539838688034992E-2</v>
      </c>
      <c r="O1898" s="2">
        <f t="shared" si="118"/>
        <v>1.3047569314141976</v>
      </c>
      <c r="P1898" s="5">
        <f t="shared" si="114"/>
        <v>4.4982836572978213</v>
      </c>
      <c r="Q1898" s="5">
        <f t="shared" si="119"/>
        <v>2.2491418286489107</v>
      </c>
      <c r="R1898" s="2">
        <f t="shared" si="115"/>
        <v>0.52063468255761836</v>
      </c>
      <c r="S1898" s="2">
        <f t="shared" si="116"/>
        <v>0.26031734127880918</v>
      </c>
    </row>
    <row r="1899" spans="3:19" x14ac:dyDescent="0.25">
      <c r="C1899">
        <f t="shared" si="125"/>
        <v>3.5999999999999672</v>
      </c>
      <c r="D1899" s="5">
        <f>$C$2+2*Inddata!$C$35*'Beregninger scenarie 1'!C1899</f>
        <v>11.999999999999918</v>
      </c>
      <c r="E1899" s="5">
        <f t="shared" si="120"/>
        <v>26.999999999999606</v>
      </c>
      <c r="F1899" s="5">
        <f>SQRT(C1899^2+(Inddata!$C$35*C1899)^2)</f>
        <v>5.7628118136895115</v>
      </c>
      <c r="G1899" s="5">
        <f t="shared" si="121"/>
        <v>14.525623627379023</v>
      </c>
      <c r="H1899" s="5">
        <f t="shared" si="122"/>
        <v>1.8587842210855519</v>
      </c>
      <c r="I1899" s="5">
        <f t="shared" si="123"/>
        <v>9.7224964665814692E-2</v>
      </c>
      <c r="J1899" s="5">
        <f t="shared" si="124"/>
        <v>2.6250740459769584</v>
      </c>
      <c r="K1899">
        <f t="shared" si="126"/>
        <v>3.5999999999999672</v>
      </c>
      <c r="L1899">
        <f>Inddata!$C$34</f>
        <v>0</v>
      </c>
      <c r="M1899">
        <f>Inddata!$C$34+Inddata!$C$32</f>
        <v>4</v>
      </c>
      <c r="N1899" s="2">
        <f t="shared" si="117"/>
        <v>4.8612482332907346E-2</v>
      </c>
      <c r="O1899" s="2">
        <f t="shared" si="118"/>
        <v>1.3125370229884792</v>
      </c>
      <c r="P1899" s="5">
        <f t="shared" si="114"/>
        <v>4.5251063228367121</v>
      </c>
      <c r="Q1899" s="5">
        <f t="shared" si="119"/>
        <v>2.2625531614183561</v>
      </c>
      <c r="R1899" s="2">
        <f t="shared" si="115"/>
        <v>0.52373915773573065</v>
      </c>
      <c r="S1899" s="2">
        <f t="shared" si="116"/>
        <v>0.26186957886786533</v>
      </c>
    </row>
    <row r="1900" spans="3:19" x14ac:dyDescent="0.25">
      <c r="C1900">
        <f t="shared" si="125"/>
        <v>3.609999999999967</v>
      </c>
      <c r="D1900" s="5">
        <f>$C$2+2*Inddata!$C$35*'Beregninger scenarie 1'!C1900</f>
        <v>12.024999999999917</v>
      </c>
      <c r="E1900" s="5">
        <f t="shared" si="120"/>
        <v>27.120124999999604</v>
      </c>
      <c r="F1900" s="5">
        <f>SQRT(C1900^2+(Inddata!$C$35*C1900)^2)</f>
        <v>5.7788196242830931</v>
      </c>
      <c r="G1900" s="5">
        <f t="shared" si="121"/>
        <v>14.557639248566186</v>
      </c>
      <c r="H1900" s="5">
        <f t="shared" si="122"/>
        <v>1.8629480053004284</v>
      </c>
      <c r="I1900" s="5">
        <f t="shared" si="123"/>
        <v>9.7370103544133821E-2</v>
      </c>
      <c r="J1900" s="5">
        <f t="shared" si="124"/>
        <v>2.6406893793798139</v>
      </c>
      <c r="K1900">
        <f t="shared" si="126"/>
        <v>3.609999999999967</v>
      </c>
      <c r="L1900">
        <f>Inddata!$C$34</f>
        <v>0</v>
      </c>
      <c r="M1900">
        <f>Inddata!$C$34+Inddata!$C$32</f>
        <v>4</v>
      </c>
      <c r="N1900" s="2">
        <f t="shared" si="117"/>
        <v>4.868505177206691E-2</v>
      </c>
      <c r="O1900" s="2">
        <f t="shared" si="118"/>
        <v>1.3203446896899069</v>
      </c>
      <c r="P1900" s="5">
        <f t="shared" si="114"/>
        <v>4.552024056461315</v>
      </c>
      <c r="Q1900" s="5">
        <f t="shared" si="119"/>
        <v>2.2760120282306575</v>
      </c>
      <c r="R1900" s="2">
        <f t="shared" si="115"/>
        <v>0.52685463616450401</v>
      </c>
      <c r="S1900" s="2">
        <f t="shared" si="116"/>
        <v>0.263427318082252</v>
      </c>
    </row>
    <row r="1901" spans="3:19" x14ac:dyDescent="0.25">
      <c r="C1901">
        <f t="shared" si="125"/>
        <v>3.6199999999999668</v>
      </c>
      <c r="D1901" s="5">
        <f>$C$2+2*Inddata!$C$35*'Beregninger scenarie 1'!C1901</f>
        <v>12.049999999999917</v>
      </c>
      <c r="E1901" s="5">
        <f t="shared" si="120"/>
        <v>27.240499999999599</v>
      </c>
      <c r="F1901" s="5">
        <f>SQRT(C1901^2+(Inddata!$C$35*C1901)^2)</f>
        <v>5.7948274348766748</v>
      </c>
      <c r="G1901" s="5">
        <f t="shared" si="121"/>
        <v>14.58965486975335</v>
      </c>
      <c r="H1901" s="5">
        <f t="shared" si="122"/>
        <v>1.8671106508813613</v>
      </c>
      <c r="I1901" s="5">
        <f t="shared" si="123"/>
        <v>9.751509468611011E-2</v>
      </c>
      <c r="J1901" s="5">
        <f t="shared" si="124"/>
        <v>2.6563599367969433</v>
      </c>
      <c r="K1901">
        <f t="shared" si="126"/>
        <v>3.6199999999999668</v>
      </c>
      <c r="L1901">
        <f>Inddata!$C$34</f>
        <v>0</v>
      </c>
      <c r="M1901">
        <f>Inddata!$C$34+Inddata!$C$32</f>
        <v>4</v>
      </c>
      <c r="N1901" s="2">
        <f t="shared" si="117"/>
        <v>4.8757547343055055E-2</v>
      </c>
      <c r="O1901" s="2">
        <f t="shared" si="118"/>
        <v>1.3281799683984716</v>
      </c>
      <c r="P1901" s="5">
        <f t="shared" si="114"/>
        <v>4.5790369853191892</v>
      </c>
      <c r="Q1901" s="5">
        <f t="shared" si="119"/>
        <v>2.2895184926595946</v>
      </c>
      <c r="R1901" s="2">
        <f t="shared" si="115"/>
        <v>0.52998113256009127</v>
      </c>
      <c r="S1901" s="2">
        <f t="shared" si="116"/>
        <v>0.26499056628004564</v>
      </c>
    </row>
    <row r="1902" spans="3:19" x14ac:dyDescent="0.25">
      <c r="C1902">
        <f t="shared" si="125"/>
        <v>3.6299999999999666</v>
      </c>
      <c r="D1902" s="5">
        <f>$C$2+2*Inddata!$C$35*'Beregninger scenarie 1'!C1902</f>
        <v>12.074999999999916</v>
      </c>
      <c r="E1902" s="5">
        <f t="shared" si="120"/>
        <v>27.361124999999596</v>
      </c>
      <c r="F1902" s="5">
        <f>SQRT(C1902^2+(Inddata!$C$35*C1902)^2)</f>
        <v>5.8108352454702565</v>
      </c>
      <c r="G1902" s="5">
        <f t="shared" si="121"/>
        <v>14.621670490940513</v>
      </c>
      <c r="H1902" s="5">
        <f t="shared" si="122"/>
        <v>1.8712721653078122</v>
      </c>
      <c r="I1902" s="5">
        <f t="shared" si="123"/>
        <v>9.7659938761511869E-2</v>
      </c>
      <c r="J1902" s="5">
        <f t="shared" si="124"/>
        <v>2.6720857919460319</v>
      </c>
      <c r="K1902">
        <f t="shared" si="126"/>
        <v>3.6299999999999666</v>
      </c>
      <c r="L1902">
        <f>Inddata!$C$34</f>
        <v>0</v>
      </c>
      <c r="M1902">
        <f>Inddata!$C$34+Inddata!$C$32</f>
        <v>4</v>
      </c>
      <c r="N1902" s="2">
        <f t="shared" si="117"/>
        <v>4.8829969380755935E-2</v>
      </c>
      <c r="O1902" s="2">
        <f t="shared" si="118"/>
        <v>1.336042895973016</v>
      </c>
      <c r="P1902" s="5">
        <f t="shared" si="114"/>
        <v>4.6061452364849851</v>
      </c>
      <c r="Q1902" s="5">
        <f t="shared" si="119"/>
        <v>2.3030726182424925</v>
      </c>
      <c r="R1902" s="2">
        <f t="shared" si="115"/>
        <v>0.5331186616302066</v>
      </c>
      <c r="S1902" s="2">
        <f t="shared" si="116"/>
        <v>0.2665593308151033</v>
      </c>
    </row>
    <row r="1903" spans="3:19" x14ac:dyDescent="0.25">
      <c r="C1903">
        <f t="shared" si="125"/>
        <v>3.6399999999999664</v>
      </c>
      <c r="D1903" s="5">
        <f>$C$2+2*Inddata!$C$35*'Beregninger scenarie 1'!C1903</f>
        <v>12.099999999999916</v>
      </c>
      <c r="E1903" s="5">
        <f t="shared" si="120"/>
        <v>27.481999999999594</v>
      </c>
      <c r="F1903" s="5">
        <f>SQRT(C1903^2+(Inddata!$C$35*C1903)^2)</f>
        <v>5.8268430560638391</v>
      </c>
      <c r="G1903" s="5">
        <f t="shared" si="121"/>
        <v>14.653686112127678</v>
      </c>
      <c r="H1903" s="5">
        <f t="shared" si="122"/>
        <v>1.8754325559938774</v>
      </c>
      <c r="I1903" s="5">
        <f t="shared" si="123"/>
        <v>9.7804636434850364E-2</v>
      </c>
      <c r="J1903" s="5">
        <f t="shared" si="124"/>
        <v>2.687867018502518</v>
      </c>
      <c r="K1903">
        <f t="shared" si="126"/>
        <v>3.6399999999999664</v>
      </c>
      <c r="L1903">
        <f>Inddata!$C$34</f>
        <v>0</v>
      </c>
      <c r="M1903">
        <f>Inddata!$C$34+Inddata!$C$32</f>
        <v>4</v>
      </c>
      <c r="N1903" s="2">
        <f t="shared" si="117"/>
        <v>4.8902318217425182E-2</v>
      </c>
      <c r="O1903" s="2">
        <f t="shared" si="118"/>
        <v>1.343933509251259</v>
      </c>
      <c r="P1903" s="5">
        <f t="shared" si="114"/>
        <v>4.6333489369605267</v>
      </c>
      <c r="Q1903" s="5">
        <f t="shared" si="119"/>
        <v>2.3166744684802634</v>
      </c>
      <c r="R1903" s="2">
        <f t="shared" si="115"/>
        <v>0.5362672380741349</v>
      </c>
      <c r="S1903" s="2">
        <f t="shared" si="116"/>
        <v>0.26813361903706745</v>
      </c>
    </row>
    <row r="1904" spans="3:19" x14ac:dyDescent="0.25">
      <c r="C1904">
        <f t="shared" si="125"/>
        <v>3.6499999999999662</v>
      </c>
      <c r="D1904" s="5">
        <f>$C$2+2*Inddata!$C$35*'Beregninger scenarie 1'!C1904</f>
        <v>12.124999999999915</v>
      </c>
      <c r="E1904" s="5">
        <f t="shared" si="120"/>
        <v>27.60312499999959</v>
      </c>
      <c r="F1904" s="5">
        <f>SQRT(C1904^2+(Inddata!$C$35*C1904)^2)</f>
        <v>5.8428508666574199</v>
      </c>
      <c r="G1904" s="5">
        <f t="shared" si="121"/>
        <v>14.68570173331484</v>
      </c>
      <c r="H1904" s="5">
        <f t="shared" si="122"/>
        <v>1.8795918302890007</v>
      </c>
      <c r="I1904" s="5">
        <f t="shared" si="123"/>
        <v>9.7949188365436368E-2</v>
      </c>
      <c r="J1904" s="5">
        <f t="shared" si="124"/>
        <v>2.7037036900996454</v>
      </c>
      <c r="K1904">
        <f t="shared" si="126"/>
        <v>3.6499999999999662</v>
      </c>
      <c r="L1904">
        <f>Inddata!$C$34</f>
        <v>0</v>
      </c>
      <c r="M1904">
        <f>Inddata!$C$34+Inddata!$C$32</f>
        <v>4</v>
      </c>
      <c r="N1904" s="2">
        <f t="shared" si="117"/>
        <v>4.8974594182718184E-2</v>
      </c>
      <c r="O1904" s="2">
        <f t="shared" si="118"/>
        <v>1.3518518450498227</v>
      </c>
      <c r="P1904" s="5">
        <f t="shared" si="114"/>
        <v>4.660648213674901</v>
      </c>
      <c r="Q1904" s="5">
        <f t="shared" si="119"/>
        <v>2.3303241068374505</v>
      </c>
      <c r="R1904" s="2">
        <f t="shared" si="115"/>
        <v>0.53942687658274324</v>
      </c>
      <c r="S1904" s="2">
        <f t="shared" si="116"/>
        <v>0.26971343829137162</v>
      </c>
    </row>
    <row r="1905" spans="3:19" x14ac:dyDescent="0.25">
      <c r="C1905">
        <f t="shared" si="125"/>
        <v>3.6599999999999659</v>
      </c>
      <c r="D1905" s="5">
        <f>$C$2+2*Inddata!$C$35*'Beregninger scenarie 1'!C1905</f>
        <v>12.149999999999915</v>
      </c>
      <c r="E1905" s="5">
        <f t="shared" si="120"/>
        <v>27.724499999999587</v>
      </c>
      <c r="F1905" s="5">
        <f>SQRT(C1905^2+(Inddata!$C$35*C1905)^2)</f>
        <v>5.8588586772510016</v>
      </c>
      <c r="G1905" s="5">
        <f t="shared" si="121"/>
        <v>14.717717354502003</v>
      </c>
      <c r="H1905" s="5">
        <f t="shared" si="122"/>
        <v>1.8837499954786765</v>
      </c>
      <c r="I1905" s="5">
        <f t="shared" si="123"/>
        <v>9.8093595207435866E-2</v>
      </c>
      <c r="J1905" s="5">
        <f t="shared" si="124"/>
        <v>2.719595880328515</v>
      </c>
      <c r="K1905">
        <f t="shared" si="126"/>
        <v>3.6599999999999659</v>
      </c>
      <c r="L1905">
        <f>Inddata!$C$34</f>
        <v>0</v>
      </c>
      <c r="M1905">
        <f>Inddata!$C$34+Inddata!$C$32</f>
        <v>4</v>
      </c>
      <c r="N1905" s="2">
        <f t="shared" si="117"/>
        <v>4.9046797603717933E-2</v>
      </c>
      <c r="O1905" s="2">
        <f t="shared" si="118"/>
        <v>1.3597979401642575</v>
      </c>
      <c r="P1905" s="5">
        <f t="shared" si="114"/>
        <v>4.688043193484555</v>
      </c>
      <c r="Q1905" s="5">
        <f t="shared" si="119"/>
        <v>2.3440215967422775</v>
      </c>
      <c r="R1905" s="2">
        <f t="shared" si="115"/>
        <v>0.54259759183848999</v>
      </c>
      <c r="S1905" s="2">
        <f t="shared" si="116"/>
        <v>0.27129879591924499</v>
      </c>
    </row>
    <row r="1906" spans="3:19" x14ac:dyDescent="0.25">
      <c r="C1906">
        <f t="shared" si="125"/>
        <v>3.6699999999999657</v>
      </c>
      <c r="D1906" s="5">
        <f>$C$2+2*Inddata!$C$35*'Beregninger scenarie 1'!C1906</f>
        <v>12.174999999999914</v>
      </c>
      <c r="E1906" s="5">
        <f t="shared" si="120"/>
        <v>27.846124999999581</v>
      </c>
      <c r="F1906" s="5">
        <f>SQRT(C1906^2+(Inddata!$C$35*C1906)^2)</f>
        <v>5.8748664878445842</v>
      </c>
      <c r="G1906" s="5">
        <f t="shared" si="121"/>
        <v>14.749732975689168</v>
      </c>
      <c r="H1906" s="5">
        <f t="shared" si="122"/>
        <v>1.8879070587851436</v>
      </c>
      <c r="I1906" s="5">
        <f t="shared" si="123"/>
        <v>9.8237857609925136E-2</v>
      </c>
      <c r="J1906" s="5">
        <f t="shared" si="124"/>
        <v>2.7355436627381353</v>
      </c>
      <c r="K1906">
        <f t="shared" si="126"/>
        <v>3.6699999999999657</v>
      </c>
      <c r="L1906">
        <f>Inddata!$C$34</f>
        <v>0</v>
      </c>
      <c r="M1906">
        <f>Inddata!$C$34+Inddata!$C$32</f>
        <v>4</v>
      </c>
      <c r="N1906" s="2">
        <f t="shared" si="117"/>
        <v>4.9118928804962568E-2</v>
      </c>
      <c r="O1906" s="2">
        <f t="shared" si="118"/>
        <v>1.3677718313690677</v>
      </c>
      <c r="P1906" s="5">
        <f t="shared" si="114"/>
        <v>4.7155340031733672</v>
      </c>
      <c r="Q1906" s="5">
        <f t="shared" si="119"/>
        <v>2.3577670015866836</v>
      </c>
      <c r="R1906" s="2">
        <f t="shared" si="115"/>
        <v>0.54577939851543611</v>
      </c>
      <c r="S1906" s="2">
        <f t="shared" si="116"/>
        <v>0.27288969925771805</v>
      </c>
    </row>
    <row r="1907" spans="3:19" x14ac:dyDescent="0.25">
      <c r="C1907">
        <f t="shared" si="125"/>
        <v>3.6799999999999655</v>
      </c>
      <c r="D1907" s="5">
        <f>$C$2+2*Inddata!$C$35*'Beregninger scenarie 1'!C1907</f>
        <v>12.199999999999914</v>
      </c>
      <c r="E1907" s="5">
        <f t="shared" si="120"/>
        <v>27.967999999999581</v>
      </c>
      <c r="F1907" s="5">
        <f>SQRT(C1907^2+(Inddata!$C$35*C1907)^2)</f>
        <v>5.8908742984381659</v>
      </c>
      <c r="G1907" s="5">
        <f t="shared" si="121"/>
        <v>14.781748596876332</v>
      </c>
      <c r="H1907" s="5">
        <f t="shared" si="122"/>
        <v>1.8920630273680719</v>
      </c>
      <c r="I1907" s="5">
        <f t="shared" si="123"/>
        <v>9.8381976216945097E-2</v>
      </c>
      <c r="J1907" s="5">
        <f t="shared" si="124"/>
        <v>2.7515471108354794</v>
      </c>
      <c r="K1907">
        <f t="shared" si="126"/>
        <v>3.6799999999999655</v>
      </c>
      <c r="L1907">
        <f>Inddata!$C$34</f>
        <v>0</v>
      </c>
      <c r="M1907">
        <f>Inddata!$C$34+Inddata!$C$32</f>
        <v>4</v>
      </c>
      <c r="N1907" s="2">
        <f t="shared" si="117"/>
        <v>4.9190988108472548E-2</v>
      </c>
      <c r="O1907" s="2">
        <f t="shared" si="118"/>
        <v>1.3757735554177397</v>
      </c>
      <c r="P1907" s="5">
        <f t="shared" si="114"/>
        <v>4.7431207694527666</v>
      </c>
      <c r="Q1907" s="5">
        <f t="shared" si="119"/>
        <v>2.3715603847263833</v>
      </c>
      <c r="R1907" s="2">
        <f t="shared" si="115"/>
        <v>0.54897231127925528</v>
      </c>
      <c r="S1907" s="2">
        <f t="shared" si="116"/>
        <v>0.27448615563962764</v>
      </c>
    </row>
    <row r="1908" spans="3:19" x14ac:dyDescent="0.25">
      <c r="C1908">
        <f t="shared" si="125"/>
        <v>3.6899999999999653</v>
      </c>
      <c r="D1908" s="5">
        <f>$C$2+2*Inddata!$C$35*'Beregninger scenarie 1'!C1908</f>
        <v>12.224999999999913</v>
      </c>
      <c r="E1908" s="5">
        <f t="shared" si="120"/>
        <v>28.090124999999574</v>
      </c>
      <c r="F1908" s="5">
        <f>SQRT(C1908^2+(Inddata!$C$35*C1908)^2)</f>
        <v>5.9068821090317476</v>
      </c>
      <c r="G1908" s="5">
        <f t="shared" si="121"/>
        <v>14.813764218063495</v>
      </c>
      <c r="H1908" s="5">
        <f t="shared" si="122"/>
        <v>1.8962179083252353</v>
      </c>
      <c r="I1908" s="5">
        <f t="shared" si="123"/>
        <v>9.8525951667554845E-2</v>
      </c>
      <c r="J1908" s="5">
        <f t="shared" si="124"/>
        <v>2.767606298085532</v>
      </c>
      <c r="K1908">
        <f t="shared" si="126"/>
        <v>3.6899999999999653</v>
      </c>
      <c r="L1908">
        <f>Inddata!$C$34</f>
        <v>0</v>
      </c>
      <c r="M1908">
        <f>Inddata!$C$34+Inddata!$C$32</f>
        <v>4</v>
      </c>
      <c r="N1908" s="2">
        <f t="shared" si="117"/>
        <v>4.9262975833777423E-2</v>
      </c>
      <c r="O1908" s="2">
        <f t="shared" si="118"/>
        <v>1.383803149042766</v>
      </c>
      <c r="P1908" s="5">
        <f t="shared" si="114"/>
        <v>4.7708036189617919</v>
      </c>
      <c r="Q1908" s="5">
        <f t="shared" si="119"/>
        <v>2.385401809480896</v>
      </c>
      <c r="R1908" s="2">
        <f t="shared" si="115"/>
        <v>0.55217634478724453</v>
      </c>
      <c r="S1908" s="2">
        <f t="shared" si="116"/>
        <v>0.27608817239362227</v>
      </c>
    </row>
    <row r="1909" spans="3:19" x14ac:dyDescent="0.25">
      <c r="C1909">
        <f t="shared" si="125"/>
        <v>3.6999999999999651</v>
      </c>
      <c r="D1909" s="5">
        <f>$C$2+2*Inddata!$C$35*'Beregninger scenarie 1'!C1909</f>
        <v>12.249999999999913</v>
      </c>
      <c r="E1909" s="5">
        <f t="shared" si="120"/>
        <v>28.212499999999572</v>
      </c>
      <c r="F1909" s="5">
        <f>SQRT(C1909^2+(Inddata!$C$35*C1909)^2)</f>
        <v>5.9228899196253293</v>
      </c>
      <c r="G1909" s="5">
        <f t="shared" si="121"/>
        <v>14.845779839250659</v>
      </c>
      <c r="H1909" s="5">
        <f t="shared" si="122"/>
        <v>1.9003717086931824</v>
      </c>
      <c r="I1909" s="5">
        <f t="shared" si="123"/>
        <v>9.8669784595884491E-2</v>
      </c>
      <c r="J1909" s="5">
        <f t="shared" si="124"/>
        <v>2.7837212979113488</v>
      </c>
      <c r="K1909">
        <f t="shared" si="126"/>
        <v>3.6999999999999651</v>
      </c>
      <c r="L1909">
        <f>Inddata!$C$34</f>
        <v>0</v>
      </c>
      <c r="M1909">
        <f>Inddata!$C$34+Inddata!$C$32</f>
        <v>4</v>
      </c>
      <c r="N1909" s="2">
        <f t="shared" si="117"/>
        <v>4.9334892297942246E-2</v>
      </c>
      <c r="O1909" s="2">
        <f t="shared" si="118"/>
        <v>1.3918606489556744</v>
      </c>
      <c r="P1909" s="5">
        <f t="shared" si="114"/>
        <v>4.7985826782672145</v>
      </c>
      <c r="Q1909" s="5">
        <f t="shared" si="119"/>
        <v>2.3992913391336073</v>
      </c>
      <c r="R1909" s="2">
        <f t="shared" si="115"/>
        <v>0.55539151368833495</v>
      </c>
      <c r="S1909" s="2">
        <f t="shared" si="116"/>
        <v>0.27769575684416747</v>
      </c>
    </row>
    <row r="1910" spans="3:19" x14ac:dyDescent="0.25">
      <c r="C1910">
        <f t="shared" si="125"/>
        <v>3.7099999999999649</v>
      </c>
      <c r="D1910" s="5">
        <f>$C$2+2*Inddata!$C$35*'Beregninger scenarie 1'!C1910</f>
        <v>12.274999999999912</v>
      </c>
      <c r="E1910" s="5">
        <f t="shared" si="120"/>
        <v>28.335124999999568</v>
      </c>
      <c r="F1910" s="5">
        <f>SQRT(C1910^2+(Inddata!$C$35*C1910)^2)</f>
        <v>5.938897730218911</v>
      </c>
      <c r="G1910" s="5">
        <f t="shared" si="121"/>
        <v>14.877795460437822</v>
      </c>
      <c r="H1910" s="5">
        <f t="shared" si="122"/>
        <v>1.904524435447893</v>
      </c>
      <c r="I1910" s="5">
        <f t="shared" si="123"/>
        <v>9.8813475631187447E-2</v>
      </c>
      <c r="J1910" s="5">
        <f t="shared" si="124"/>
        <v>2.7998921836941078</v>
      </c>
      <c r="K1910">
        <f t="shared" si="126"/>
        <v>3.7099999999999649</v>
      </c>
      <c r="L1910">
        <f>Inddata!$C$34</f>
        <v>0</v>
      </c>
      <c r="M1910">
        <f>Inddata!$C$34+Inddata!$C$32</f>
        <v>4</v>
      </c>
      <c r="N1910" s="2">
        <f t="shared" si="117"/>
        <v>4.9406737815593724E-2</v>
      </c>
      <c r="O1910" s="2">
        <f t="shared" si="118"/>
        <v>1.3999460918470539</v>
      </c>
      <c r="P1910" s="5">
        <f t="shared" si="114"/>
        <v>4.8264580738636074</v>
      </c>
      <c r="Q1910" s="5">
        <f t="shared" si="119"/>
        <v>2.4132290369318037</v>
      </c>
      <c r="R1910" s="2">
        <f t="shared" si="115"/>
        <v>0.55861783262310261</v>
      </c>
      <c r="S1910" s="2">
        <f t="shared" si="116"/>
        <v>0.2793089163115513</v>
      </c>
    </row>
    <row r="1911" spans="3:19" x14ac:dyDescent="0.25">
      <c r="C1911">
        <f t="shared" si="125"/>
        <v>3.7199999999999647</v>
      </c>
      <c r="D1911" s="5">
        <f>$C$2+2*Inddata!$C$35*'Beregninger scenarie 1'!C1911</f>
        <v>12.299999999999912</v>
      </c>
      <c r="E1911" s="5">
        <f t="shared" si="120"/>
        <v>28.457999999999565</v>
      </c>
      <c r="F1911" s="5">
        <f>SQRT(C1911^2+(Inddata!$C$35*C1911)^2)</f>
        <v>5.9549055408124927</v>
      </c>
      <c r="G1911" s="5">
        <f t="shared" si="121"/>
        <v>14.909811081624985</v>
      </c>
      <c r="H1911" s="5">
        <f t="shared" si="122"/>
        <v>1.9086760955054298</v>
      </c>
      <c r="I1911" s="5">
        <f t="shared" si="123"/>
        <v>9.8957025397891751E-2</v>
      </c>
      <c r="J1911" s="5">
        <f t="shared" si="124"/>
        <v>2.8161190287731603</v>
      </c>
      <c r="K1911">
        <f t="shared" si="126"/>
        <v>3.7199999999999647</v>
      </c>
      <c r="L1911">
        <f>Inddata!$C$34</f>
        <v>0</v>
      </c>
      <c r="M1911">
        <f>Inddata!$C$34+Inddata!$C$32</f>
        <v>4</v>
      </c>
      <c r="N1911" s="2">
        <f t="shared" si="117"/>
        <v>4.9478512698945876E-2</v>
      </c>
      <c r="O1911" s="2">
        <f t="shared" si="118"/>
        <v>1.4080595143865802</v>
      </c>
      <c r="P1911" s="5">
        <f t="shared" si="114"/>
        <v>4.8544299321734501</v>
      </c>
      <c r="Q1911" s="5">
        <f t="shared" si="119"/>
        <v>2.427214966086725</v>
      </c>
      <c r="R1911" s="2">
        <f t="shared" si="115"/>
        <v>0.56185531622377882</v>
      </c>
      <c r="S1911" s="2">
        <f t="shared" si="116"/>
        <v>0.28092765811188941</v>
      </c>
    </row>
    <row r="1912" spans="3:19" x14ac:dyDescent="0.25">
      <c r="C1912">
        <f t="shared" si="125"/>
        <v>3.7299999999999645</v>
      </c>
      <c r="D1912" s="5">
        <f>$C$2+2*Inddata!$C$35*'Beregninger scenarie 1'!C1912</f>
        <v>12.32499999999991</v>
      </c>
      <c r="E1912" s="5">
        <f t="shared" si="120"/>
        <v>28.58112499999956</v>
      </c>
      <c r="F1912" s="5">
        <f>SQRT(C1912^2+(Inddata!$C$35*C1912)^2)</f>
        <v>5.9709133514060744</v>
      </c>
      <c r="G1912" s="5">
        <f t="shared" si="121"/>
        <v>14.941826702812149</v>
      </c>
      <c r="H1912" s="5">
        <f t="shared" si="122"/>
        <v>1.912826695722579</v>
      </c>
      <c r="I1912" s="5">
        <f t="shared" si="123"/>
        <v>9.9100434515651023E-2</v>
      </c>
      <c r="J1912" s="5">
        <f t="shared" si="124"/>
        <v>2.8324019064460928</v>
      </c>
      <c r="K1912">
        <f t="shared" si="126"/>
        <v>3.7299999999999645</v>
      </c>
      <c r="L1912">
        <f>Inddata!$C$34</f>
        <v>0</v>
      </c>
      <c r="M1912">
        <f>Inddata!$C$34+Inddata!$C$32</f>
        <v>4</v>
      </c>
      <c r="N1912" s="2">
        <f t="shared" si="117"/>
        <v>4.9550217257825512E-2</v>
      </c>
      <c r="O1912" s="2">
        <f t="shared" si="118"/>
        <v>1.4162009532230464</v>
      </c>
      <c r="P1912" s="5">
        <f t="shared" si="114"/>
        <v>4.882498379547223</v>
      </c>
      <c r="Q1912" s="5">
        <f t="shared" si="119"/>
        <v>2.4412491897736115</v>
      </c>
      <c r="R1912" s="2">
        <f t="shared" si="115"/>
        <v>0.56510397911426191</v>
      </c>
      <c r="S1912" s="2">
        <f t="shared" si="116"/>
        <v>0.28255198955713096</v>
      </c>
    </row>
    <row r="1913" spans="3:19" x14ac:dyDescent="0.25">
      <c r="C1913">
        <f t="shared" si="125"/>
        <v>3.7399999999999642</v>
      </c>
      <c r="D1913" s="5">
        <f>$C$2+2*Inddata!$C$35*'Beregninger scenarie 1'!C1913</f>
        <v>12.349999999999911</v>
      </c>
      <c r="E1913" s="5">
        <f t="shared" si="120"/>
        <v>28.704499999999559</v>
      </c>
      <c r="F1913" s="5">
        <f>SQRT(C1913^2+(Inddata!$C$35*C1913)^2)</f>
        <v>5.9869211619996561</v>
      </c>
      <c r="G1913" s="5">
        <f t="shared" si="121"/>
        <v>14.973842323999312</v>
      </c>
      <c r="H1913" s="5">
        <f t="shared" si="122"/>
        <v>1.9169762428974859</v>
      </c>
      <c r="I1913" s="5">
        <f t="shared" si="123"/>
        <v>9.9243703599394495E-2</v>
      </c>
      <c r="J1913" s="5">
        <f t="shared" si="124"/>
        <v>2.8487408899687754</v>
      </c>
      <c r="K1913">
        <f t="shared" si="126"/>
        <v>3.7399999999999642</v>
      </c>
      <c r="L1913">
        <f>Inddata!$C$34</f>
        <v>0</v>
      </c>
      <c r="M1913">
        <f>Inddata!$C$34+Inddata!$C$32</f>
        <v>4</v>
      </c>
      <c r="N1913" s="2">
        <f t="shared" si="117"/>
        <v>4.9621851799697247E-2</v>
      </c>
      <c r="O1913" s="2">
        <f t="shared" si="118"/>
        <v>1.4243704449843877</v>
      </c>
      <c r="P1913" s="5">
        <f t="shared" si="114"/>
        <v>4.9106635422634994</v>
      </c>
      <c r="Q1913" s="5">
        <f t="shared" si="119"/>
        <v>2.4553317711317497</v>
      </c>
      <c r="R1913" s="2">
        <f t="shared" si="115"/>
        <v>0.56836383591012729</v>
      </c>
      <c r="S1913" s="2">
        <f t="shared" si="116"/>
        <v>0.28418191795506365</v>
      </c>
    </row>
    <row r="1914" spans="3:19" x14ac:dyDescent="0.25">
      <c r="C1914">
        <f t="shared" si="125"/>
        <v>3.749999999999964</v>
      </c>
      <c r="D1914" s="5">
        <f>$C$2+2*Inddata!$C$35*'Beregninger scenarie 1'!C1914</f>
        <v>12.374999999999909</v>
      </c>
      <c r="E1914" s="5">
        <f t="shared" si="120"/>
        <v>28.828124999999552</v>
      </c>
      <c r="F1914" s="5">
        <f>SQRT(C1914^2+(Inddata!$C$35*C1914)^2)</f>
        <v>6.0029289725932378</v>
      </c>
      <c r="G1914" s="5">
        <f t="shared" si="121"/>
        <v>15.005857945186476</v>
      </c>
      <c r="H1914" s="5">
        <f t="shared" si="122"/>
        <v>1.9211247437702776</v>
      </c>
      <c r="I1914" s="5">
        <f t="shared" si="123"/>
        <v>9.938683325937657E-2</v>
      </c>
      <c r="J1914" s="5">
        <f t="shared" si="124"/>
        <v>2.8651360525554206</v>
      </c>
      <c r="K1914">
        <f t="shared" si="126"/>
        <v>3.749999999999964</v>
      </c>
      <c r="L1914">
        <f>Inddata!$C$34</f>
        <v>0</v>
      </c>
      <c r="M1914">
        <f>Inddata!$C$34+Inddata!$C$32</f>
        <v>4</v>
      </c>
      <c r="N1914" s="2">
        <f t="shared" si="117"/>
        <v>4.9693416629688285E-2</v>
      </c>
      <c r="O1914" s="2">
        <f t="shared" si="118"/>
        <v>1.4325680262777103</v>
      </c>
      <c r="P1914" s="5">
        <f t="shared" si="114"/>
        <v>4.9389255465290418</v>
      </c>
      <c r="Q1914" s="5">
        <f t="shared" si="119"/>
        <v>2.4694627732645209</v>
      </c>
      <c r="R1914" s="2">
        <f t="shared" si="115"/>
        <v>0.57163490121863914</v>
      </c>
      <c r="S1914" s="2">
        <f t="shared" si="116"/>
        <v>0.28581745060931957</v>
      </c>
    </row>
    <row r="1915" spans="3:19" x14ac:dyDescent="0.25">
      <c r="C1915">
        <f t="shared" si="125"/>
        <v>3.7599999999999638</v>
      </c>
      <c r="D1915" s="5">
        <f>$C$2+2*Inddata!$C$35*'Beregninger scenarie 1'!C1915</f>
        <v>12.39999999999991</v>
      </c>
      <c r="E1915" s="5">
        <f t="shared" si="120"/>
        <v>28.951999999999551</v>
      </c>
      <c r="F1915" s="5">
        <f>SQRT(C1915^2+(Inddata!$C$35*C1915)^2)</f>
        <v>6.0189367831868203</v>
      </c>
      <c r="G1915" s="5">
        <f t="shared" si="121"/>
        <v>15.037873566373641</v>
      </c>
      <c r="H1915" s="5">
        <f t="shared" si="122"/>
        <v>1.9252722050236841</v>
      </c>
      <c r="I1915" s="5">
        <f t="shared" si="123"/>
        <v>9.9529824101225572E-2</v>
      </c>
      <c r="J1915" s="5">
        <f t="shared" si="124"/>
        <v>2.8815874673786381</v>
      </c>
      <c r="K1915">
        <f t="shared" si="126"/>
        <v>3.7599999999999638</v>
      </c>
      <c r="L1915">
        <f>Inddata!$C$34</f>
        <v>0</v>
      </c>
      <c r="M1915">
        <f>Inddata!$C$34+Inddata!$C$32</f>
        <v>4</v>
      </c>
      <c r="N1915" s="2">
        <f t="shared" si="117"/>
        <v>4.9764912050612786E-2</v>
      </c>
      <c r="O1915" s="2">
        <f t="shared" si="118"/>
        <v>1.4407937336893191</v>
      </c>
      <c r="P1915" s="5">
        <f t="shared" si="114"/>
        <v>4.9672845184788965</v>
      </c>
      <c r="Q1915" s="5">
        <f t="shared" si="119"/>
        <v>2.4836422592394483</v>
      </c>
      <c r="R1915" s="2">
        <f t="shared" si="115"/>
        <v>0.57491718963876115</v>
      </c>
      <c r="S1915" s="2">
        <f t="shared" si="116"/>
        <v>0.28745859481938058</v>
      </c>
    </row>
    <row r="1916" spans="3:19" x14ac:dyDescent="0.25">
      <c r="C1916">
        <f t="shared" si="125"/>
        <v>3.7699999999999636</v>
      </c>
      <c r="D1916" s="5">
        <f>$C$2+2*Inddata!$C$35*'Beregninger scenarie 1'!C1916</f>
        <v>12.424999999999908</v>
      </c>
      <c r="E1916" s="5">
        <f t="shared" si="120"/>
        <v>29.076124999999546</v>
      </c>
      <c r="F1916" s="5">
        <f>SQRT(C1916^2+(Inddata!$C$35*C1916)^2)</f>
        <v>6.0349445937804012</v>
      </c>
      <c r="G1916" s="5">
        <f t="shared" si="121"/>
        <v>15.069889187560802</v>
      </c>
      <c r="H1916" s="5">
        <f t="shared" si="122"/>
        <v>1.9294186332836452</v>
      </c>
      <c r="I1916" s="5">
        <f t="shared" si="123"/>
        <v>9.9672676725992046E-2</v>
      </c>
      <c r="J1916" s="5">
        <f t="shared" si="124"/>
        <v>2.8980952075694901</v>
      </c>
      <c r="K1916">
        <f t="shared" si="126"/>
        <v>3.7699999999999636</v>
      </c>
      <c r="L1916">
        <f>Inddata!$C$34</f>
        <v>0</v>
      </c>
      <c r="M1916">
        <f>Inddata!$C$34+Inddata!$C$32</f>
        <v>4</v>
      </c>
      <c r="N1916" s="2">
        <f t="shared" si="117"/>
        <v>4.9836338362996023E-2</v>
      </c>
      <c r="O1916" s="2">
        <f t="shared" si="118"/>
        <v>1.4490476037847451</v>
      </c>
      <c r="P1916" s="5">
        <f t="shared" si="114"/>
        <v>4.9957405841764908</v>
      </c>
      <c r="Q1916" s="5">
        <f t="shared" si="119"/>
        <v>2.4978702920882454</v>
      </c>
      <c r="R1916" s="2">
        <f t="shared" si="115"/>
        <v>0.57821071576116789</v>
      </c>
      <c r="S1916" s="2">
        <f t="shared" si="116"/>
        <v>0.28910535788058395</v>
      </c>
    </row>
    <row r="1917" spans="3:19" x14ac:dyDescent="0.25">
      <c r="C1917">
        <f t="shared" si="125"/>
        <v>3.7799999999999634</v>
      </c>
      <c r="D1917" s="5">
        <f>$C$2+2*Inddata!$C$35*'Beregninger scenarie 1'!C1917</f>
        <v>12.449999999999909</v>
      </c>
      <c r="E1917" s="5">
        <f t="shared" si="120"/>
        <v>29.200499999999543</v>
      </c>
      <c r="F1917" s="5">
        <f>SQRT(C1917^2+(Inddata!$C$35*C1917)^2)</f>
        <v>6.0509524043739837</v>
      </c>
      <c r="G1917" s="5">
        <f t="shared" si="121"/>
        <v>15.101904808747967</v>
      </c>
      <c r="H1917" s="5">
        <f t="shared" si="122"/>
        <v>1.9335640351199133</v>
      </c>
      <c r="I1917" s="5">
        <f t="shared" si="123"/>
        <v>9.9815391730196212E-2</v>
      </c>
      <c r="J1917" s="5">
        <f t="shared" si="124"/>
        <v>2.9146593462175487</v>
      </c>
      <c r="K1917">
        <f t="shared" si="126"/>
        <v>3.7799999999999634</v>
      </c>
      <c r="L1917">
        <f>Inddata!$C$34</f>
        <v>0</v>
      </c>
      <c r="M1917">
        <f>Inddata!$C$34+Inddata!$C$32</f>
        <v>4</v>
      </c>
      <c r="N1917" s="2">
        <f t="shared" si="117"/>
        <v>4.9907695865098106E-2</v>
      </c>
      <c r="O1917" s="2">
        <f t="shared" si="118"/>
        <v>1.4573296731087744</v>
      </c>
      <c r="P1917" s="5">
        <f t="shared" si="114"/>
        <v>5.0242938696137323</v>
      </c>
      <c r="Q1917" s="5">
        <f t="shared" si="119"/>
        <v>2.5121469348068661</v>
      </c>
      <c r="R1917" s="2">
        <f t="shared" si="115"/>
        <v>0.58151549416825599</v>
      </c>
      <c r="S1917" s="2">
        <f t="shared" si="116"/>
        <v>0.29075774708412799</v>
      </c>
    </row>
    <row r="1918" spans="3:19" x14ac:dyDescent="0.25">
      <c r="C1918">
        <f t="shared" si="125"/>
        <v>3.7899999999999632</v>
      </c>
      <c r="D1918" s="5">
        <f>$C$2+2*Inddata!$C$35*'Beregninger scenarie 1'!C1918</f>
        <v>12.474999999999907</v>
      </c>
      <c r="E1918" s="5">
        <f t="shared" si="120"/>
        <v>29.325124999999538</v>
      </c>
      <c r="F1918" s="5">
        <f>SQRT(C1918^2+(Inddata!$C$35*C1918)^2)</f>
        <v>6.0669602149675645</v>
      </c>
      <c r="G1918" s="5">
        <f t="shared" si="121"/>
        <v>15.133920429935129</v>
      </c>
      <c r="H1918" s="5">
        <f t="shared" si="122"/>
        <v>1.9377084170466488</v>
      </c>
      <c r="I1918" s="5">
        <f t="shared" si="123"/>
        <v>9.9957969705875047E-2</v>
      </c>
      <c r="J1918" s="5">
        <f t="shared" si="124"/>
        <v>2.9312799563709526</v>
      </c>
      <c r="K1918">
        <f t="shared" si="126"/>
        <v>3.7899999999999632</v>
      </c>
      <c r="L1918">
        <f>Inddata!$C$34</f>
        <v>0</v>
      </c>
      <c r="M1918">
        <f>Inddata!$C$34+Inddata!$C$32</f>
        <v>4</v>
      </c>
      <c r="N1918" s="2">
        <f t="shared" si="117"/>
        <v>4.9978984852937523E-2</v>
      </c>
      <c r="O1918" s="2">
        <f t="shared" si="118"/>
        <v>1.4656399781854763</v>
      </c>
      <c r="P1918" s="5">
        <f t="shared" si="114"/>
        <v>5.0529445007111038</v>
      </c>
      <c r="Q1918" s="5">
        <f t="shared" si="119"/>
        <v>2.5264722503555519</v>
      </c>
      <c r="R1918" s="2">
        <f t="shared" si="115"/>
        <v>0.58483153943415556</v>
      </c>
      <c r="S1918" s="2">
        <f t="shared" si="116"/>
        <v>0.29241576971707778</v>
      </c>
    </row>
    <row r="1919" spans="3:19" x14ac:dyDescent="0.25">
      <c r="C1919">
        <f t="shared" si="125"/>
        <v>3.799999999999963</v>
      </c>
      <c r="D1919" s="5">
        <f>$C$2+2*Inddata!$C$35*'Beregninger scenarie 1'!C1919</f>
        <v>12.499999999999908</v>
      </c>
      <c r="E1919" s="5">
        <f t="shared" si="120"/>
        <v>29.449999999999537</v>
      </c>
      <c r="F1919" s="5">
        <f>SQRT(C1919^2+(Inddata!$C$35*C1919)^2)</f>
        <v>6.0829680255611471</v>
      </c>
      <c r="G1919" s="5">
        <f t="shared" si="121"/>
        <v>15.165936051122294</v>
      </c>
      <c r="H1919" s="5">
        <f t="shared" si="122"/>
        <v>1.9418517855230049</v>
      </c>
      <c r="I1919" s="5">
        <f t="shared" si="123"/>
        <v>0.10010041124062849</v>
      </c>
      <c r="J1919" s="5">
        <f t="shared" si="124"/>
        <v>2.9479571110364629</v>
      </c>
      <c r="K1919">
        <f t="shared" si="126"/>
        <v>3.799999999999963</v>
      </c>
      <c r="L1919">
        <f>Inddata!$C$34</f>
        <v>0</v>
      </c>
      <c r="M1919">
        <f>Inddata!$C$34+Inddata!$C$32</f>
        <v>4</v>
      </c>
      <c r="N1919" s="2">
        <f t="shared" si="117"/>
        <v>5.0050205620314245E-2</v>
      </c>
      <c r="O1919" s="2">
        <f t="shared" si="118"/>
        <v>1.4739785555182314</v>
      </c>
      <c r="P1919" s="5">
        <f t="shared" si="114"/>
        <v>5.0816926033177641</v>
      </c>
      <c r="Q1919" s="5">
        <f t="shared" si="119"/>
        <v>2.540846301658882</v>
      </c>
      <c r="R1919" s="2">
        <f t="shared" si="115"/>
        <v>0.58815886612474122</v>
      </c>
      <c r="S1919" s="2">
        <f t="shared" si="116"/>
        <v>0.29407943306237061</v>
      </c>
    </row>
    <row r="1920" spans="3:19" x14ac:dyDescent="0.25">
      <c r="C1920">
        <f t="shared" si="125"/>
        <v>3.8099999999999627</v>
      </c>
      <c r="D1920" s="5">
        <f>$C$2+2*Inddata!$C$35*'Beregninger scenarie 1'!C1920</f>
        <v>12.524999999999906</v>
      </c>
      <c r="E1920" s="5">
        <f t="shared" si="120"/>
        <v>29.575124999999531</v>
      </c>
      <c r="F1920" s="5">
        <f>SQRT(C1920^2+(Inddata!$C$35*C1920)^2)</f>
        <v>6.0989758361547288</v>
      </c>
      <c r="G1920" s="5">
        <f t="shared" si="121"/>
        <v>15.197951672309458</v>
      </c>
      <c r="H1920" s="5">
        <f t="shared" si="122"/>
        <v>1.9459941469537085</v>
      </c>
      <c r="I1920" s="5">
        <f t="shared" si="123"/>
        <v>0.10024271691766529</v>
      </c>
      <c r="J1920" s="5">
        <f t="shared" si="124"/>
        <v>2.9646908831795185</v>
      </c>
      <c r="K1920">
        <f t="shared" si="126"/>
        <v>3.8099999999999627</v>
      </c>
      <c r="L1920">
        <f>Inddata!$C$34</f>
        <v>0</v>
      </c>
      <c r="M1920">
        <f>Inddata!$C$34+Inddata!$C$32</f>
        <v>4</v>
      </c>
      <c r="N1920" s="2">
        <f t="shared" si="117"/>
        <v>5.0121358458832643E-2</v>
      </c>
      <c r="O1920" s="2">
        <f t="shared" si="118"/>
        <v>1.4823454415897592</v>
      </c>
      <c r="P1920" s="5">
        <f t="shared" si="114"/>
        <v>5.1105383032116389</v>
      </c>
      <c r="Q1920" s="5">
        <f t="shared" si="119"/>
        <v>2.5552691516058195</v>
      </c>
      <c r="R1920" s="2">
        <f t="shared" si="115"/>
        <v>0.59149748879764341</v>
      </c>
      <c r="S1920" s="2">
        <f t="shared" si="116"/>
        <v>0.29574874439882171</v>
      </c>
    </row>
    <row r="1921" spans="3:19" x14ac:dyDescent="0.25">
      <c r="C1921">
        <f t="shared" si="125"/>
        <v>3.8199999999999625</v>
      </c>
      <c r="D1921" s="5">
        <f>$C$2+2*Inddata!$C$35*'Beregninger scenarie 1'!C1921</f>
        <v>12.549999999999907</v>
      </c>
      <c r="E1921" s="5">
        <f t="shared" si="120"/>
        <v>29.700499999999529</v>
      </c>
      <c r="F1921" s="5">
        <f>SQRT(C1921^2+(Inddata!$C$35*C1921)^2)</f>
        <v>6.1149836467483105</v>
      </c>
      <c r="G1921" s="5">
        <f t="shared" si="121"/>
        <v>15.229967293496621</v>
      </c>
      <c r="H1921" s="5">
        <f t="shared" si="122"/>
        <v>1.9501355076896323</v>
      </c>
      <c r="I1921" s="5">
        <f t="shared" si="123"/>
        <v>0.10038488731584816</v>
      </c>
      <c r="J1921" s="5">
        <f t="shared" si="124"/>
        <v>2.9814813457243008</v>
      </c>
      <c r="K1921">
        <f t="shared" si="126"/>
        <v>3.8199999999999625</v>
      </c>
      <c r="L1921">
        <f>Inddata!$C$34</f>
        <v>0</v>
      </c>
      <c r="M1921">
        <f>Inddata!$C$34+Inddata!$C$32</f>
        <v>4</v>
      </c>
      <c r="N1921" s="2">
        <f t="shared" si="117"/>
        <v>5.019244365792408E-2</v>
      </c>
      <c r="O1921" s="2">
        <f t="shared" si="118"/>
        <v>1.4907406728621504</v>
      </c>
      <c r="P1921" s="5">
        <f t="shared" si="114"/>
        <v>5.1394817260995334</v>
      </c>
      <c r="Q1921" s="5">
        <f t="shared" si="119"/>
        <v>2.5697408630497667</v>
      </c>
      <c r="R1921" s="2">
        <f t="shared" si="115"/>
        <v>0.59484742200226082</v>
      </c>
      <c r="S1921" s="2">
        <f t="shared" si="116"/>
        <v>0.29742371100113041</v>
      </c>
    </row>
    <row r="1922" spans="3:19" x14ac:dyDescent="0.25">
      <c r="C1922">
        <f t="shared" si="125"/>
        <v>3.8299999999999623</v>
      </c>
      <c r="D1922" s="5">
        <f>$C$2+2*Inddata!$C$35*'Beregninger scenarie 1'!C1922</f>
        <v>12.574999999999905</v>
      </c>
      <c r="E1922" s="5">
        <f t="shared" si="120"/>
        <v>29.826124999999525</v>
      </c>
      <c r="F1922" s="5">
        <f>SQRT(C1922^2+(Inddata!$C$35*C1922)^2)</f>
        <v>6.1309914573418922</v>
      </c>
      <c r="G1922" s="5">
        <f t="shared" si="121"/>
        <v>15.261982914683784</v>
      </c>
      <c r="H1922" s="5">
        <f t="shared" si="122"/>
        <v>1.9542758740283583</v>
      </c>
      <c r="I1922" s="5">
        <f t="shared" si="123"/>
        <v>0.10052692300973827</v>
      </c>
      <c r="J1922" s="5">
        <f t="shared" si="124"/>
        <v>2.998328571553782</v>
      </c>
      <c r="K1922">
        <f t="shared" si="126"/>
        <v>3.8299999999999623</v>
      </c>
      <c r="L1922">
        <f>Inddata!$C$34</f>
        <v>0</v>
      </c>
      <c r="M1922">
        <f>Inddata!$C$34+Inddata!$C$32</f>
        <v>4</v>
      </c>
      <c r="N1922" s="2">
        <f t="shared" si="117"/>
        <v>5.0263461504869135E-2</v>
      </c>
      <c r="O1922" s="2">
        <f t="shared" si="118"/>
        <v>1.499164285776891</v>
      </c>
      <c r="P1922" s="5">
        <f t="shared" ref="P1922:P1936" si="127">((J1922*3600*24)/$M$14)*1000</f>
        <v>5.1685229976172185</v>
      </c>
      <c r="Q1922" s="5">
        <f t="shared" si="119"/>
        <v>2.5842614988086092</v>
      </c>
      <c r="R1922" s="2">
        <f t="shared" ref="R1922:R1938" si="128">(J1922*1000)/$M$13</f>
        <v>0.59820868027977048</v>
      </c>
      <c r="S1922" s="2">
        <f t="shared" ref="S1922:S1938" si="129">R1922/2</f>
        <v>0.29910434013988524</v>
      </c>
    </row>
    <row r="1923" spans="3:19" x14ac:dyDescent="0.25">
      <c r="C1923">
        <f t="shared" si="125"/>
        <v>3.8399999999999621</v>
      </c>
      <c r="D1923" s="5">
        <f>$C$2+2*Inddata!$C$35*'Beregninger scenarie 1'!C1923</f>
        <v>12.599999999999905</v>
      </c>
      <c r="E1923" s="5">
        <f t="shared" si="120"/>
        <v>29.951999999999522</v>
      </c>
      <c r="F1923" s="5">
        <f>SQRT(C1923^2+(Inddata!$C$35*C1923)^2)</f>
        <v>6.1469992679354739</v>
      </c>
      <c r="G1923" s="5">
        <f t="shared" si="121"/>
        <v>15.293998535870948</v>
      </c>
      <c r="H1923" s="5">
        <f t="shared" si="122"/>
        <v>1.9584152522147371</v>
      </c>
      <c r="I1923" s="5">
        <f t="shared" si="123"/>
        <v>0.10066882456963935</v>
      </c>
      <c r="J1923" s="5">
        <f t="shared" si="124"/>
        <v>3.0152326335097897</v>
      </c>
      <c r="K1923">
        <f t="shared" si="126"/>
        <v>3.8399999999999621</v>
      </c>
      <c r="L1923">
        <f>Inddata!$C$34</f>
        <v>0</v>
      </c>
      <c r="M1923">
        <f>Inddata!$C$34+Inddata!$C$32</f>
        <v>4</v>
      </c>
      <c r="N1923" s="2">
        <f t="shared" ref="N1923:N1939" si="130">I1923*0.5</f>
        <v>5.0334412284819677E-2</v>
      </c>
      <c r="O1923" s="2">
        <f t="shared" ref="O1923:O1939" si="131">N1923*E1923</f>
        <v>1.5076163167548948</v>
      </c>
      <c r="P1923" s="5">
        <f t="shared" si="127"/>
        <v>5.1976622433295363</v>
      </c>
      <c r="Q1923" s="5">
        <f t="shared" ref="Q1923:Q1939" si="132">P1923/2</f>
        <v>2.5988311216647682</v>
      </c>
      <c r="R1923" s="2">
        <f t="shared" si="128"/>
        <v>0.60158127816314078</v>
      </c>
      <c r="S1923" s="2">
        <f t="shared" si="129"/>
        <v>0.30079063908157039</v>
      </c>
    </row>
    <row r="1924" spans="3:19" x14ac:dyDescent="0.25">
      <c r="C1924">
        <f t="shared" si="125"/>
        <v>3.8499999999999619</v>
      </c>
      <c r="D1924" s="5">
        <f>$C$2+2*Inddata!$C$35*'Beregninger scenarie 1'!C1924</f>
        <v>12.624999999999904</v>
      </c>
      <c r="E1924" s="5">
        <f t="shared" ref="E1924:E1939" si="133">0.5*(D1924+$C$2)*C1924</f>
        <v>30.078124999999517</v>
      </c>
      <c r="F1924" s="5">
        <f>SQRT(C1924^2+(Inddata!$C$35*C1924)^2)</f>
        <v>6.1630070785290556</v>
      </c>
      <c r="G1924" s="5">
        <f t="shared" ref="G1924:G1939" si="134">$C$2+2*F1924</f>
        <v>15.326014157058111</v>
      </c>
      <c r="H1924" s="5">
        <f t="shared" ref="H1924:H1939" si="135">E1924/G1924</f>
        <v>1.9625536484414374</v>
      </c>
      <c r="I1924" s="5">
        <f t="shared" ref="I1924:I1939" si="136">$C$14*(H1924^(2/3))*SQRT($C$13)</f>
        <v>0.10081059256164111</v>
      </c>
      <c r="J1924" s="5">
        <f t="shared" ref="J1924:J1939" si="137">I1924*E1924</f>
        <v>3.0321936043930631</v>
      </c>
      <c r="K1924">
        <f t="shared" si="126"/>
        <v>3.8499999999999619</v>
      </c>
      <c r="L1924">
        <f>Inddata!$C$34</f>
        <v>0</v>
      </c>
      <c r="M1924">
        <f>Inddata!$C$34+Inddata!$C$32</f>
        <v>4</v>
      </c>
      <c r="N1924" s="2">
        <f t="shared" si="130"/>
        <v>5.0405296280820557E-2</v>
      </c>
      <c r="O1924" s="2">
        <f t="shared" si="131"/>
        <v>1.5160968021965315</v>
      </c>
      <c r="P1924" s="5">
        <f t="shared" si="127"/>
        <v>5.2268995887305065</v>
      </c>
      <c r="Q1924" s="5">
        <f t="shared" si="132"/>
        <v>2.6134497943652533</v>
      </c>
      <c r="R1924" s="2">
        <f t="shared" si="128"/>
        <v>0.60496523017714199</v>
      </c>
      <c r="S1924" s="2">
        <f t="shared" si="129"/>
        <v>0.30248261508857099</v>
      </c>
    </row>
    <row r="1925" spans="3:19" x14ac:dyDescent="0.25">
      <c r="C1925">
        <f t="shared" si="125"/>
        <v>3.8599999999999617</v>
      </c>
      <c r="D1925" s="5">
        <f>$C$2+2*Inddata!$C$35*'Beregninger scenarie 1'!C1925</f>
        <v>12.649999999999904</v>
      </c>
      <c r="E1925" s="5">
        <f t="shared" si="133"/>
        <v>30.204499999999516</v>
      </c>
      <c r="F1925" s="5">
        <f>SQRT(C1925^2+(Inddata!$C$35*C1925)^2)</f>
        <v>6.1790148891226373</v>
      </c>
      <c r="G1925" s="5">
        <f t="shared" si="134"/>
        <v>15.358029778245275</v>
      </c>
      <c r="H1925" s="5">
        <f t="shared" si="135"/>
        <v>1.9666910688494914</v>
      </c>
      <c r="I1925" s="5">
        <f t="shared" si="136"/>
        <v>0.1009522275476621</v>
      </c>
      <c r="J1925" s="5">
        <f t="shared" si="137"/>
        <v>3.0492115569633111</v>
      </c>
      <c r="K1925">
        <f t="shared" si="126"/>
        <v>3.8599999999999617</v>
      </c>
      <c r="L1925">
        <f>Inddata!$C$34</f>
        <v>0</v>
      </c>
      <c r="M1925">
        <f>Inddata!$C$34+Inddata!$C$32</f>
        <v>4</v>
      </c>
      <c r="N1925" s="2">
        <f t="shared" si="130"/>
        <v>5.0476113773831051E-2</v>
      </c>
      <c r="O1925" s="2">
        <f t="shared" si="131"/>
        <v>1.5246057784816556</v>
      </c>
      <c r="P1925" s="5">
        <f t="shared" si="127"/>
        <v>5.256235159243416</v>
      </c>
      <c r="Q1925" s="5">
        <f t="shared" si="132"/>
        <v>2.628117579621708</v>
      </c>
      <c r="R1925" s="2">
        <f t="shared" si="128"/>
        <v>0.60836055083835827</v>
      </c>
      <c r="S1925" s="2">
        <f t="shared" si="129"/>
        <v>0.30418027541917914</v>
      </c>
    </row>
    <row r="1926" spans="3:19" x14ac:dyDescent="0.25">
      <c r="C1926">
        <f t="shared" ref="C1926:C1939" si="138">C1925+$C$1536</f>
        <v>3.8699999999999615</v>
      </c>
      <c r="D1926" s="5">
        <f>$C$2+2*Inddata!$C$35*'Beregninger scenarie 1'!C1926</f>
        <v>12.674999999999903</v>
      </c>
      <c r="E1926" s="5">
        <f t="shared" si="133"/>
        <v>30.33112499999951</v>
      </c>
      <c r="F1926" s="5">
        <f>SQRT(C1926^2+(Inddata!$C$35*C1926)^2)</f>
        <v>6.195022699716219</v>
      </c>
      <c r="G1926" s="5">
        <f t="shared" si="134"/>
        <v>15.390045399432438</v>
      </c>
      <c r="H1926" s="5">
        <f t="shared" si="135"/>
        <v>1.9708275195288298</v>
      </c>
      <c r="I1926" s="5">
        <f t="shared" si="136"/>
        <v>0.10109373008549201</v>
      </c>
      <c r="J1926" s="5">
        <f t="shared" si="137"/>
        <v>3.0662865639392693</v>
      </c>
      <c r="K1926">
        <f t="shared" ref="K1926:K1939" si="139">$K$1539+C1926</f>
        <v>3.8699999999999615</v>
      </c>
      <c r="L1926">
        <f>Inddata!$C$34</f>
        <v>0</v>
      </c>
      <c r="M1926">
        <f>Inddata!$C$34+Inddata!$C$32</f>
        <v>4</v>
      </c>
      <c r="N1926" s="2">
        <f t="shared" si="130"/>
        <v>5.0546865042746005E-2</v>
      </c>
      <c r="O1926" s="2">
        <f t="shared" si="131"/>
        <v>1.5331432819696347</v>
      </c>
      <c r="P1926" s="5">
        <f t="shared" si="127"/>
        <v>5.2856690802209227</v>
      </c>
      <c r="Q1926" s="5">
        <f t="shared" si="132"/>
        <v>2.6428345401104614</v>
      </c>
      <c r="R1926" s="2">
        <f t="shared" si="128"/>
        <v>0.61176725465519932</v>
      </c>
      <c r="S1926" s="2">
        <f t="shared" si="129"/>
        <v>0.30588362732759966</v>
      </c>
    </row>
    <row r="1927" spans="3:19" x14ac:dyDescent="0.25">
      <c r="C1927">
        <f t="shared" si="138"/>
        <v>3.8799999999999613</v>
      </c>
      <c r="D1927" s="5">
        <f>$C$2+2*Inddata!$C$35*'Beregninger scenarie 1'!C1927</f>
        <v>12.699999999999903</v>
      </c>
      <c r="E1927" s="5">
        <f t="shared" si="133"/>
        <v>30.457999999999508</v>
      </c>
      <c r="F1927" s="5">
        <f>SQRT(C1927^2+(Inddata!$C$35*C1927)^2)</f>
        <v>6.2110305103098007</v>
      </c>
      <c r="G1927" s="5">
        <f t="shared" si="134"/>
        <v>15.422061020619601</v>
      </c>
      <c r="H1927" s="5">
        <f t="shared" si="135"/>
        <v>1.9749630065188146</v>
      </c>
      <c r="I1927" s="5">
        <f t="shared" si="136"/>
        <v>0.10123510072883364</v>
      </c>
      <c r="J1927" s="5">
        <f t="shared" si="137"/>
        <v>3.0834186979987654</v>
      </c>
      <c r="K1927">
        <f t="shared" si="139"/>
        <v>3.8799999999999613</v>
      </c>
      <c r="L1927">
        <f>Inddata!$C$34</f>
        <v>0</v>
      </c>
      <c r="M1927">
        <f>Inddata!$C$34+Inddata!$C$32</f>
        <v>4</v>
      </c>
      <c r="N1927" s="2">
        <f t="shared" si="130"/>
        <v>5.061755036441682E-2</v>
      </c>
      <c r="O1927" s="2">
        <f t="shared" si="131"/>
        <v>1.5417093489993827</v>
      </c>
      <c r="P1927" s="5">
        <f t="shared" si="127"/>
        <v>5.3152014769451679</v>
      </c>
      <c r="Q1927" s="5">
        <f t="shared" si="132"/>
        <v>2.6576007384725839</v>
      </c>
      <c r="R1927" s="2">
        <f t="shared" si="128"/>
        <v>0.61518535612791292</v>
      </c>
      <c r="S1927" s="2">
        <f t="shared" si="129"/>
        <v>0.30759267806395646</v>
      </c>
    </row>
    <row r="1928" spans="3:19" x14ac:dyDescent="0.25">
      <c r="C1928">
        <f t="shared" si="138"/>
        <v>3.889999999999961</v>
      </c>
      <c r="D1928" s="5">
        <f>$C$2+2*Inddata!$C$35*'Beregninger scenarie 1'!C1928</f>
        <v>12.724999999999902</v>
      </c>
      <c r="E1928" s="5">
        <f t="shared" si="133"/>
        <v>30.585124999999504</v>
      </c>
      <c r="F1928" s="5">
        <f>SQRT(C1928^2+(Inddata!$C$35*C1928)^2)</f>
        <v>6.2270383209033824</v>
      </c>
      <c r="G1928" s="5">
        <f t="shared" si="134"/>
        <v>15.454076641806765</v>
      </c>
      <c r="H1928" s="5">
        <f t="shared" si="135"/>
        <v>1.9790975358087612</v>
      </c>
      <c r="I1928" s="5">
        <f t="shared" si="136"/>
        <v>0.10137634002734401</v>
      </c>
      <c r="J1928" s="5">
        <f t="shared" si="137"/>
        <v>3.1006080317787696</v>
      </c>
      <c r="K1928">
        <f t="shared" si="139"/>
        <v>3.889999999999961</v>
      </c>
      <c r="L1928">
        <f>Inddata!$C$34</f>
        <v>0</v>
      </c>
      <c r="M1928">
        <f>Inddata!$C$34+Inddata!$C$32</f>
        <v>4</v>
      </c>
      <c r="N1928" s="2">
        <f t="shared" si="130"/>
        <v>5.0688170013672006E-2</v>
      </c>
      <c r="O1928" s="2">
        <f t="shared" si="131"/>
        <v>1.5503040158893848</v>
      </c>
      <c r="P1928" s="5">
        <f t="shared" si="127"/>
        <v>5.3448324746278635</v>
      </c>
      <c r="Q1928" s="5">
        <f t="shared" si="132"/>
        <v>2.6724162373139317</v>
      </c>
      <c r="R1928" s="2">
        <f t="shared" si="128"/>
        <v>0.61861486974859525</v>
      </c>
      <c r="S1928" s="2">
        <f t="shared" si="129"/>
        <v>0.30930743487429763</v>
      </c>
    </row>
    <row r="1929" spans="3:19" x14ac:dyDescent="0.25">
      <c r="C1929">
        <f t="shared" si="138"/>
        <v>3.8999999999999608</v>
      </c>
      <c r="D1929" s="5">
        <f>$C$2+2*Inddata!$C$35*'Beregninger scenarie 1'!C1929</f>
        <v>12.749999999999902</v>
      </c>
      <c r="E1929" s="5">
        <f t="shared" si="133"/>
        <v>30.712499999999501</v>
      </c>
      <c r="F1929" s="5">
        <f>SQRT(C1929^2+(Inddata!$C$35*C1929)^2)</f>
        <v>6.243046131496965</v>
      </c>
      <c r="G1929" s="5">
        <f t="shared" si="134"/>
        <v>15.48609226299393</v>
      </c>
      <c r="H1929" s="5">
        <f t="shared" si="135"/>
        <v>1.9832311133384559</v>
      </c>
      <c r="I1929" s="5">
        <f t="shared" si="136"/>
        <v>0.10151744852667519</v>
      </c>
      <c r="J1929" s="5">
        <f t="shared" si="137"/>
        <v>3.1178546378754608</v>
      </c>
      <c r="K1929">
        <f t="shared" si="139"/>
        <v>3.8999999999999608</v>
      </c>
      <c r="L1929">
        <f>Inddata!$C$34</f>
        <v>0</v>
      </c>
      <c r="M1929">
        <f>Inddata!$C$34+Inddata!$C$32</f>
        <v>4</v>
      </c>
      <c r="N1929" s="2">
        <f t="shared" si="130"/>
        <v>5.0758724263337593E-2</v>
      </c>
      <c r="O1929" s="2">
        <f t="shared" si="131"/>
        <v>1.5589273189377304</v>
      </c>
      <c r="P1929" s="5">
        <f t="shared" si="127"/>
        <v>5.3745621984104037</v>
      </c>
      <c r="Q1929" s="5">
        <f t="shared" si="132"/>
        <v>2.6872810992052019</v>
      </c>
      <c r="R1929" s="2">
        <f t="shared" si="128"/>
        <v>0.62205581000120425</v>
      </c>
      <c r="S1929" s="2">
        <f t="shared" si="129"/>
        <v>0.31102790500060212</v>
      </c>
    </row>
    <row r="1930" spans="3:19" x14ac:dyDescent="0.25">
      <c r="C1930">
        <f t="shared" si="138"/>
        <v>3.9099999999999606</v>
      </c>
      <c r="D1930" s="5">
        <f>$C$2+2*Inddata!$C$35*'Beregninger scenarie 1'!C1930</f>
        <v>12.774999999999901</v>
      </c>
      <c r="E1930" s="5">
        <f t="shared" si="133"/>
        <v>30.840124999999496</v>
      </c>
      <c r="F1930" s="5">
        <f>SQRT(C1930^2+(Inddata!$C$35*C1930)^2)</f>
        <v>6.2590539420905467</v>
      </c>
      <c r="G1930" s="5">
        <f t="shared" si="134"/>
        <v>15.518107884181093</v>
      </c>
      <c r="H1930" s="5">
        <f t="shared" si="135"/>
        <v>1.9873637449986681</v>
      </c>
      <c r="I1930" s="5">
        <f t="shared" si="136"/>
        <v>0.10165842676851454</v>
      </c>
      <c r="J1930" s="5">
        <f t="shared" si="137"/>
        <v>3.1351585888442832</v>
      </c>
      <c r="K1930">
        <f t="shared" si="139"/>
        <v>3.9099999999999606</v>
      </c>
      <c r="L1930">
        <f>Inddata!$C$34</f>
        <v>0</v>
      </c>
      <c r="M1930">
        <f>Inddata!$C$34+Inddata!$C$32</f>
        <v>4</v>
      </c>
      <c r="N1930" s="2">
        <f t="shared" si="130"/>
        <v>5.082921338425727E-2</v>
      </c>
      <c r="O1930" s="2">
        <f t="shared" si="131"/>
        <v>1.5675792944221416</v>
      </c>
      <c r="P1930" s="5">
        <f t="shared" si="127"/>
        <v>5.4043907733639669</v>
      </c>
      <c r="Q1930" s="5">
        <f t="shared" si="132"/>
        <v>2.7021953866819834</v>
      </c>
      <c r="R1930" s="2">
        <f t="shared" si="128"/>
        <v>0.62550819136157021</v>
      </c>
      <c r="S1930" s="2">
        <f t="shared" si="129"/>
        <v>0.3127540956807851</v>
      </c>
    </row>
    <row r="1931" spans="3:19" x14ac:dyDescent="0.25">
      <c r="C1931">
        <f t="shared" si="138"/>
        <v>3.9199999999999604</v>
      </c>
      <c r="D1931" s="5">
        <f>$C$2+2*Inddata!$C$35*'Beregninger scenarie 1'!C1931</f>
        <v>12.799999999999901</v>
      </c>
      <c r="E1931" s="5">
        <f t="shared" si="133"/>
        <v>30.967999999999492</v>
      </c>
      <c r="F1931" s="5">
        <f>SQRT(C1931^2+(Inddata!$C$35*C1931)^2)</f>
        <v>6.2750617526841284</v>
      </c>
      <c r="G1931" s="5">
        <f t="shared" si="134"/>
        <v>15.550123505368257</v>
      </c>
      <c r="H1931" s="5">
        <f t="shared" si="135"/>
        <v>1.9914954366316533</v>
      </c>
      <c r="I1931" s="5">
        <f t="shared" si="136"/>
        <v>0.10179927529062444</v>
      </c>
      <c r="J1931" s="5">
        <f t="shared" si="137"/>
        <v>3.1525199572000058</v>
      </c>
      <c r="K1931">
        <f t="shared" si="139"/>
        <v>3.9199999999999604</v>
      </c>
      <c r="L1931">
        <f>Inddata!$C$34</f>
        <v>0</v>
      </c>
      <c r="M1931">
        <f>Inddata!$C$34+Inddata!$C$32</f>
        <v>4</v>
      </c>
      <c r="N1931" s="2">
        <f t="shared" si="130"/>
        <v>5.0899637645312218E-2</v>
      </c>
      <c r="O1931" s="2">
        <f t="shared" si="131"/>
        <v>1.5762599786000029</v>
      </c>
      <c r="P1931" s="5">
        <f t="shared" si="127"/>
        <v>5.4343183244896114</v>
      </c>
      <c r="Q1931" s="5">
        <f t="shared" si="132"/>
        <v>2.7171591622448057</v>
      </c>
      <c r="R1931" s="2">
        <f t="shared" si="128"/>
        <v>0.62897202829740861</v>
      </c>
      <c r="S1931" s="2">
        <f t="shared" si="129"/>
        <v>0.31448601414870431</v>
      </c>
    </row>
    <row r="1932" spans="3:19" x14ac:dyDescent="0.25">
      <c r="C1932">
        <f t="shared" si="138"/>
        <v>3.9299999999999602</v>
      </c>
      <c r="D1932" s="5">
        <f>$C$2+2*Inddata!$C$35*'Beregninger scenarie 1'!C1932</f>
        <v>12.8249999999999</v>
      </c>
      <c r="E1932" s="5">
        <f t="shared" si="133"/>
        <v>31.096124999999489</v>
      </c>
      <c r="F1932" s="5">
        <f>SQRT(C1932^2+(Inddata!$C$35*C1932)^2)</f>
        <v>6.2910695632777092</v>
      </c>
      <c r="G1932" s="5">
        <f t="shared" si="134"/>
        <v>15.582139126555418</v>
      </c>
      <c r="H1932" s="5">
        <f t="shared" si="135"/>
        <v>1.9956261940316526</v>
      </c>
      <c r="I1932" s="5">
        <f t="shared" si="136"/>
        <v>0.10193999462688155</v>
      </c>
      <c r="J1932" s="5">
        <f t="shared" si="137"/>
        <v>3.1699388154167849</v>
      </c>
      <c r="K1932">
        <f t="shared" si="139"/>
        <v>3.9299999999999602</v>
      </c>
      <c r="L1932">
        <f>Inddata!$C$34</f>
        <v>0</v>
      </c>
      <c r="M1932">
        <f>Inddata!$C$34+Inddata!$C$32</f>
        <v>4</v>
      </c>
      <c r="N1932" s="2">
        <f t="shared" si="130"/>
        <v>5.0969997313440776E-2</v>
      </c>
      <c r="O1932" s="2">
        <f t="shared" si="131"/>
        <v>1.5849694077083925</v>
      </c>
      <c r="P1932" s="5">
        <f t="shared" si="127"/>
        <v>5.4643449767183894</v>
      </c>
      <c r="Q1932" s="5">
        <f t="shared" si="132"/>
        <v>2.7321724883591947</v>
      </c>
      <c r="R1932" s="2">
        <f t="shared" si="128"/>
        <v>0.63244733526833219</v>
      </c>
      <c r="S1932" s="2">
        <f t="shared" si="129"/>
        <v>0.31622366763416609</v>
      </c>
    </row>
    <row r="1933" spans="3:19" x14ac:dyDescent="0.25">
      <c r="C1933">
        <f t="shared" si="138"/>
        <v>3.93999999999996</v>
      </c>
      <c r="D1933" s="5">
        <f>$C$2+2*Inddata!$C$35*'Beregninger scenarie 1'!C1933</f>
        <v>12.8499999999999</v>
      </c>
      <c r="E1933" s="5">
        <f t="shared" si="133"/>
        <v>31.224499999999487</v>
      </c>
      <c r="F1933" s="5">
        <f>SQRT(C1933^2+(Inddata!$C$35*C1933)^2)</f>
        <v>6.3070773738712917</v>
      </c>
      <c r="G1933" s="5">
        <f t="shared" si="134"/>
        <v>15.614154747742583</v>
      </c>
      <c r="H1933" s="5">
        <f t="shared" si="135"/>
        <v>1.9997560229453835</v>
      </c>
      <c r="I1933" s="5">
        <f t="shared" si="136"/>
        <v>0.10208058530731549</v>
      </c>
      <c r="J1933" s="5">
        <f t="shared" si="137"/>
        <v>3.1874152359282202</v>
      </c>
      <c r="K1933">
        <f t="shared" si="139"/>
        <v>3.93999999999996</v>
      </c>
      <c r="L1933">
        <f>Inddata!$C$34</f>
        <v>0</v>
      </c>
      <c r="M1933">
        <f>Inddata!$C$34+Inddata!$C$32</f>
        <v>4</v>
      </c>
      <c r="N1933" s="2">
        <f t="shared" si="130"/>
        <v>5.1040292653657747E-2</v>
      </c>
      <c r="O1933" s="2">
        <f t="shared" si="131"/>
        <v>1.5937076179641101</v>
      </c>
      <c r="P1933" s="5">
        <f t="shared" si="127"/>
        <v>5.4944708549114445</v>
      </c>
      <c r="Q1933" s="5">
        <f t="shared" si="132"/>
        <v>2.7472354274557222</v>
      </c>
      <c r="R1933" s="2">
        <f t="shared" si="128"/>
        <v>0.63593412672586147</v>
      </c>
      <c r="S1933" s="2">
        <f t="shared" si="129"/>
        <v>0.31796706336293074</v>
      </c>
    </row>
    <row r="1934" spans="3:19" x14ac:dyDescent="0.25">
      <c r="C1934">
        <f t="shared" si="138"/>
        <v>3.9499999999999598</v>
      </c>
      <c r="D1934" s="5">
        <f>$C$2+2*Inddata!$C$35*'Beregninger scenarie 1'!C1934</f>
        <v>12.874999999999899</v>
      </c>
      <c r="E1934" s="5">
        <f t="shared" si="133"/>
        <v>31.35312499999948</v>
      </c>
      <c r="F1934" s="5">
        <f>SQRT(C1934^2+(Inddata!$C$35*C1934)^2)</f>
        <v>6.3230851844648734</v>
      </c>
      <c r="G1934" s="5">
        <f t="shared" si="134"/>
        <v>15.646170368929747</v>
      </c>
      <c r="H1934" s="5">
        <f t="shared" si="135"/>
        <v>2.0038849290725285</v>
      </c>
      <c r="I1934" s="5">
        <f t="shared" si="136"/>
        <v>0.10222104785814722</v>
      </c>
      <c r="J1934" s="5">
        <f t="shared" si="137"/>
        <v>3.2049492911274187</v>
      </c>
      <c r="K1934">
        <f t="shared" si="139"/>
        <v>3.9499999999999598</v>
      </c>
      <c r="L1934">
        <f>Inddata!$C$34</f>
        <v>0</v>
      </c>
      <c r="M1934">
        <f>Inddata!$C$34+Inddata!$C$32</f>
        <v>4</v>
      </c>
      <c r="N1934" s="2">
        <f t="shared" si="130"/>
        <v>5.1110523929073608E-2</v>
      </c>
      <c r="O1934" s="2">
        <f t="shared" si="131"/>
        <v>1.6024746455637093</v>
      </c>
      <c r="P1934" s="5">
        <f t="shared" si="127"/>
        <v>5.5246960838601131</v>
      </c>
      <c r="Q1934" s="5">
        <f t="shared" si="132"/>
        <v>2.7623480419300566</v>
      </c>
      <c r="R1934" s="2">
        <f t="shared" si="128"/>
        <v>0.6394324171134389</v>
      </c>
      <c r="S1934" s="2">
        <f t="shared" si="129"/>
        <v>0.31971620855671945</v>
      </c>
    </row>
    <row r="1935" spans="3:19" x14ac:dyDescent="0.25">
      <c r="C1935">
        <f t="shared" si="138"/>
        <v>3.9599999999999596</v>
      </c>
      <c r="D1935" s="5">
        <f>$C$2+2*Inddata!$C$35*'Beregninger scenarie 1'!C1935</f>
        <v>12.899999999999899</v>
      </c>
      <c r="E1935" s="5">
        <f t="shared" si="133"/>
        <v>31.481999999999477</v>
      </c>
      <c r="F1935" s="5">
        <f>SQRT(C1935^2+(Inddata!$C$35*C1935)^2)</f>
        <v>6.3390929950584551</v>
      </c>
      <c r="G1935" s="5">
        <f t="shared" si="134"/>
        <v>15.67818599011691</v>
      </c>
      <c r="H1935" s="5">
        <f t="shared" si="135"/>
        <v>2.0080129180662132</v>
      </c>
      <c r="I1935" s="5">
        <f t="shared" si="136"/>
        <v>0.10236138280182669</v>
      </c>
      <c r="J1935" s="5">
        <f t="shared" si="137"/>
        <v>3.2225410533670544</v>
      </c>
      <c r="K1935">
        <f t="shared" si="139"/>
        <v>3.9599999999999596</v>
      </c>
      <c r="L1935">
        <f>Inddata!$C$34</f>
        <v>0</v>
      </c>
      <c r="M1935">
        <f>Inddata!$C$34+Inddata!$C$32</f>
        <v>4</v>
      </c>
      <c r="N1935" s="2">
        <f t="shared" si="130"/>
        <v>5.1180691400913345E-2</v>
      </c>
      <c r="O1935" s="2">
        <f t="shared" si="131"/>
        <v>1.6112705266835272</v>
      </c>
      <c r="P1935" s="5">
        <f t="shared" si="127"/>
        <v>5.5550207882860363</v>
      </c>
      <c r="Q1935" s="5">
        <f t="shared" si="132"/>
        <v>2.7775103941430181</v>
      </c>
      <c r="R1935" s="2">
        <f t="shared" si="128"/>
        <v>0.64294222086643926</v>
      </c>
      <c r="S1935" s="2">
        <f t="shared" si="129"/>
        <v>0.32147111043321963</v>
      </c>
    </row>
    <row r="1936" spans="3:19" x14ac:dyDescent="0.25">
      <c r="C1936">
        <f t="shared" si="138"/>
        <v>3.9699999999999593</v>
      </c>
      <c r="D1936" s="5">
        <f>$C$2+2*Inddata!$C$35*'Beregninger scenarie 1'!C1936</f>
        <v>12.924999999999898</v>
      </c>
      <c r="E1936" s="5">
        <f t="shared" si="133"/>
        <v>31.611124999999472</v>
      </c>
      <c r="F1936" s="5">
        <f>SQRT(C1936^2+(Inddata!$C$35*C1936)^2)</f>
        <v>6.3551008056520368</v>
      </c>
      <c r="G1936" s="5">
        <f t="shared" si="134"/>
        <v>15.710201611304074</v>
      </c>
      <c r="H1936" s="5">
        <f t="shared" si="135"/>
        <v>2.0121399955334813</v>
      </c>
      <c r="I1936" s="5">
        <f t="shared" si="136"/>
        <v>0.1025015906570703</v>
      </c>
      <c r="J1936" s="5">
        <f t="shared" si="137"/>
        <v>3.2401905949594272</v>
      </c>
      <c r="K1936">
        <f t="shared" si="139"/>
        <v>3.9699999999999593</v>
      </c>
      <c r="L1936">
        <f>Inddata!$C$34</f>
        <v>0</v>
      </c>
      <c r="M1936">
        <f>Inddata!$C$34+Inddata!$C$32</f>
        <v>4</v>
      </c>
      <c r="N1936" s="2">
        <f t="shared" si="130"/>
        <v>5.1250795328535152E-2</v>
      </c>
      <c r="O1936" s="2">
        <f t="shared" si="131"/>
        <v>1.6200952974797136</v>
      </c>
      <c r="P1936" s="5">
        <f t="shared" si="127"/>
        <v>5.58544509284126</v>
      </c>
      <c r="Q1936" s="5">
        <f t="shared" si="132"/>
        <v>2.79272254642063</v>
      </c>
      <c r="R1936" s="2">
        <f t="shared" si="128"/>
        <v>0.64646355241218278</v>
      </c>
      <c r="S1936" s="2">
        <f t="shared" si="129"/>
        <v>0.32323177620609139</v>
      </c>
    </row>
    <row r="1937" spans="3:19" x14ac:dyDescent="0.25">
      <c r="C1937">
        <f t="shared" si="138"/>
        <v>3.9799999999999591</v>
      </c>
      <c r="D1937" s="5">
        <f>$C$2+2*Inddata!$C$35*'Beregninger scenarie 1'!C1937</f>
        <v>12.949999999999898</v>
      </c>
      <c r="E1937" s="5">
        <f t="shared" si="133"/>
        <v>31.740499999999471</v>
      </c>
      <c r="F1937" s="5">
        <f>SQRT(C1937^2+(Inddata!$C$35*C1937)^2)</f>
        <v>6.3711086162456185</v>
      </c>
      <c r="G1937" s="5">
        <f t="shared" si="134"/>
        <v>15.742217232491237</v>
      </c>
      <c r="H1937" s="5">
        <f t="shared" si="135"/>
        <v>2.0162661670357647</v>
      </c>
      <c r="I1937" s="5">
        <f t="shared" si="136"/>
        <v>0.10264167193889764</v>
      </c>
      <c r="J1937" s="5">
        <f t="shared" si="137"/>
        <v>3.2578979881765262</v>
      </c>
      <c r="K1937">
        <f t="shared" si="139"/>
        <v>3.9799999999999591</v>
      </c>
      <c r="L1937">
        <f>Inddata!$C$34</f>
        <v>0</v>
      </c>
      <c r="M1937">
        <f>Inddata!$C$34+Inddata!$C$32</f>
        <v>4</v>
      </c>
      <c r="N1937" s="2">
        <f t="shared" si="130"/>
        <v>5.1320835969448822E-2</v>
      </c>
      <c r="O1937" s="2">
        <f t="shared" si="131"/>
        <v>1.6289489940882631</v>
      </c>
      <c r="P1937" s="5">
        <f t="shared" ref="P1937:P1938" si="140">((J1937*3600*24)/$M$14)*1000</f>
        <v>5.6159691221083383</v>
      </c>
      <c r="Q1937" s="5">
        <f t="shared" si="132"/>
        <v>2.8079845610541692</v>
      </c>
      <c r="R1937" s="2">
        <f t="shared" si="128"/>
        <v>0.64999642616994657</v>
      </c>
      <c r="S1937" s="2">
        <f t="shared" si="129"/>
        <v>0.32499821308497329</v>
      </c>
    </row>
    <row r="1938" spans="3:19" x14ac:dyDescent="0.25">
      <c r="C1938">
        <f t="shared" si="138"/>
        <v>3.9899999999999589</v>
      </c>
      <c r="D1938" s="5">
        <f>$C$2+2*Inddata!$C$35*'Beregninger scenarie 1'!C1938</f>
        <v>12.974999999999897</v>
      </c>
      <c r="E1938" s="5">
        <f t="shared" si="133"/>
        <v>31.870124999999465</v>
      </c>
      <c r="F1938" s="5">
        <f>SQRT(C1938^2+(Inddata!$C$35*C1938)^2)</f>
        <v>6.3871164268392002</v>
      </c>
      <c r="G1938" s="5">
        <f t="shared" si="134"/>
        <v>15.7742328536784</v>
      </c>
      <c r="H1938" s="5">
        <f t="shared" si="135"/>
        <v>2.0203914380893431</v>
      </c>
      <c r="I1938" s="5">
        <f t="shared" si="136"/>
        <v>0.10278162715866797</v>
      </c>
      <c r="J1938" s="5">
        <f t="shared" si="137"/>
        <v>3.2756633052500881</v>
      </c>
      <c r="K1938">
        <f t="shared" si="139"/>
        <v>3.9899999999999589</v>
      </c>
      <c r="L1938">
        <f>Inddata!$C$34</f>
        <v>0</v>
      </c>
      <c r="M1938">
        <f>Inddata!$C$34+Inddata!$C$32</f>
        <v>4</v>
      </c>
      <c r="N1938" s="2">
        <f t="shared" si="130"/>
        <v>5.1390813579333984E-2</v>
      </c>
      <c r="O1938" s="2">
        <f t="shared" si="131"/>
        <v>1.637831652625044</v>
      </c>
      <c r="P1938" s="5">
        <f t="shared" si="140"/>
        <v>5.6465930006004434</v>
      </c>
      <c r="Q1938" s="5">
        <f t="shared" si="132"/>
        <v>2.8232965003002217</v>
      </c>
      <c r="R1938" s="2">
        <f t="shared" si="128"/>
        <v>0.65354085655097705</v>
      </c>
      <c r="S1938" s="2">
        <f t="shared" si="129"/>
        <v>0.32677042827548852</v>
      </c>
    </row>
    <row r="1939" spans="3:19" x14ac:dyDescent="0.25">
      <c r="C1939">
        <f t="shared" si="138"/>
        <v>3.9999999999999587</v>
      </c>
      <c r="D1939" s="5">
        <f>$C$2+2*Inddata!$C$35*'Beregninger scenarie 1'!C1939</f>
        <v>12.999999999999897</v>
      </c>
      <c r="E1939" s="5">
        <f t="shared" si="133"/>
        <v>31.999999999999464</v>
      </c>
      <c r="F1939" s="5">
        <f>SQRT(C1939^2+(Inddata!$C$35*C1939)^2)</f>
        <v>6.4031242374327828</v>
      </c>
      <c r="G1939" s="5">
        <f t="shared" si="134"/>
        <v>15.806248474865566</v>
      </c>
      <c r="H1939" s="5">
        <f t="shared" si="135"/>
        <v>2.0245158141658042</v>
      </c>
      <c r="I1939" s="5">
        <f t="shared" si="136"/>
        <v>0.10292145682411614</v>
      </c>
      <c r="J1939" s="5">
        <f t="shared" si="137"/>
        <v>3.2934866183716616</v>
      </c>
      <c r="K1939">
        <f t="shared" si="139"/>
        <v>3.9999999999999587</v>
      </c>
      <c r="L1939">
        <f>Inddata!$C$34</f>
        <v>0</v>
      </c>
      <c r="M1939">
        <f>Inddata!$C$34+Inddata!$C$32</f>
        <v>4</v>
      </c>
      <c r="N1939" s="2">
        <f t="shared" si="130"/>
        <v>5.1460728412058072E-2</v>
      </c>
      <c r="O1939" s="2">
        <f t="shared" si="131"/>
        <v>1.6467433091858308</v>
      </c>
      <c r="P1939" s="5">
        <f>((J1939*3600*24)/$M$14)*1000</f>
        <v>5.6773168527614635</v>
      </c>
      <c r="Q1939" s="5">
        <f t="shared" si="132"/>
        <v>2.8386584263807317</v>
      </c>
      <c r="R1939" s="2">
        <f>(J1939*1000)/$M$13</f>
        <v>0.65709685795850281</v>
      </c>
      <c r="S1939" s="2">
        <f>R1939/2</f>
        <v>0.32854842897925141</v>
      </c>
    </row>
  </sheetData>
  <hyperlinks>
    <hyperlink ref="I5" r:id="rId1" location="imgn_1"/>
    <hyperlink ref="B21" r:id="rId2"/>
  </hyperlinks>
  <pageMargins left="0.7" right="0.7" top="0.75" bottom="0.75" header="0.3" footer="0.3"/>
  <ignoredErrors>
    <ignoredError sqref="R1538:R1939" 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9"/>
  <sheetViews>
    <sheetView topLeftCell="B1" workbookViewId="0">
      <selection activeCell="D1939" sqref="D1939"/>
    </sheetView>
  </sheetViews>
  <sheetFormatPr defaultRowHeight="15" x14ac:dyDescent="0.25"/>
  <cols>
    <col min="2" max="2" width="47.140625" bestFit="1" customWidth="1"/>
    <col min="4" max="4" width="17.28515625" bestFit="1" customWidth="1"/>
    <col min="6" max="6" width="11.7109375" bestFit="1" customWidth="1"/>
    <col min="8" max="8" width="16.28515625" bestFit="1" customWidth="1"/>
    <col min="13" max="13" width="12.7109375" bestFit="1" customWidth="1"/>
  </cols>
  <sheetData>
    <row r="1" spans="2:14" x14ac:dyDescent="0.25">
      <c r="B1" s="3" t="s">
        <v>20</v>
      </c>
    </row>
    <row r="2" spans="2:14" x14ac:dyDescent="0.25">
      <c r="B2" t="s">
        <v>21</v>
      </c>
      <c r="C2" s="2">
        <f>Inddata!$D$33+2*Inddata!$D$34*Inddata!$D$35</f>
        <v>3</v>
      </c>
      <c r="D2" t="s">
        <v>5</v>
      </c>
    </row>
    <row r="3" spans="2:14" x14ac:dyDescent="0.25">
      <c r="B3" t="s">
        <v>36</v>
      </c>
      <c r="C3" s="2">
        <f>C2+2*Inddata!$D$35*Inddata!$D$32</f>
        <v>13</v>
      </c>
      <c r="D3" t="s">
        <v>5</v>
      </c>
    </row>
    <row r="4" spans="2:14" ht="17.25" x14ac:dyDescent="0.25">
      <c r="B4" s="3" t="s">
        <v>40</v>
      </c>
      <c r="C4" s="4">
        <f>0.5*(C3+C2)*Inddata!$D$32</f>
        <v>32</v>
      </c>
      <c r="D4" s="3" t="s">
        <v>41</v>
      </c>
    </row>
    <row r="5" spans="2:14" x14ac:dyDescent="0.25">
      <c r="B5" t="s">
        <v>26</v>
      </c>
      <c r="C5" s="2">
        <f>SQRT(Inddata!$D$32^2+(Inddata!$D$35*Inddata!$D$32)^2)</f>
        <v>6.4031242374328485</v>
      </c>
      <c r="D5" t="s">
        <v>5</v>
      </c>
      <c r="I5" s="1" t="s">
        <v>27</v>
      </c>
    </row>
    <row r="6" spans="2:14" x14ac:dyDescent="0.25">
      <c r="B6" s="3" t="s">
        <v>31</v>
      </c>
      <c r="C6" s="4">
        <f>C2+2*C5</f>
        <v>15.806248474865697</v>
      </c>
      <c r="D6" s="3" t="s">
        <v>5</v>
      </c>
    </row>
    <row r="7" spans="2:14" x14ac:dyDescent="0.25">
      <c r="B7" s="3" t="s">
        <v>25</v>
      </c>
      <c r="C7" s="4">
        <f>C4/C6</f>
        <v>2.0245158141658215</v>
      </c>
      <c r="D7" s="3" t="s">
        <v>5</v>
      </c>
    </row>
    <row r="9" spans="2:14" ht="17.25" x14ac:dyDescent="0.25">
      <c r="B9" s="3" t="s">
        <v>74</v>
      </c>
      <c r="C9" s="3">
        <f>0.5*(C2+Inddata!$D$33)*Inddata!$D$34</f>
        <v>1.75</v>
      </c>
      <c r="D9" s="3" t="s">
        <v>41</v>
      </c>
    </row>
    <row r="12" spans="2:14" x14ac:dyDescent="0.25">
      <c r="B12" s="3" t="s">
        <v>88</v>
      </c>
      <c r="F12" t="s">
        <v>43</v>
      </c>
      <c r="K12" t="s">
        <v>50</v>
      </c>
    </row>
    <row r="13" spans="2:14" ht="17.25" x14ac:dyDescent="0.25">
      <c r="B13" t="s">
        <v>96</v>
      </c>
      <c r="C13">
        <f>Inddata!D36/1000</f>
        <v>1.6544117647058801E-4</v>
      </c>
      <c r="D13" t="s">
        <v>29</v>
      </c>
      <c r="F13" s="5">
        <f>C20</f>
        <v>3.2934866183717348</v>
      </c>
      <c r="G13" s="3" t="s">
        <v>42</v>
      </c>
      <c r="K13" t="s">
        <v>51</v>
      </c>
      <c r="M13" s="5">
        <f>Inddata!D38</f>
        <v>5012.1783089999999</v>
      </c>
      <c r="N13" t="s">
        <v>49</v>
      </c>
    </row>
    <row r="14" spans="2:14" ht="17.25" x14ac:dyDescent="0.25">
      <c r="B14" t="s">
        <v>97</v>
      </c>
      <c r="C14" s="2">
        <f>Inddata!D37</f>
        <v>5</v>
      </c>
      <c r="D14" t="s">
        <v>30</v>
      </c>
      <c r="F14" s="5">
        <f>F13*60</f>
        <v>197.60919710230408</v>
      </c>
      <c r="G14" s="3" t="s">
        <v>44</v>
      </c>
      <c r="K14" t="s">
        <v>51</v>
      </c>
      <c r="M14" s="5">
        <f>M13*10000</f>
        <v>50121783.089999996</v>
      </c>
      <c r="N14" t="s">
        <v>24</v>
      </c>
    </row>
    <row r="15" spans="2:14" ht="17.25" x14ac:dyDescent="0.25">
      <c r="B15" t="s">
        <v>35</v>
      </c>
      <c r="C15" s="5">
        <f>C7^(2/3)</f>
        <v>1.6003468365035269</v>
      </c>
      <c r="D15" t="s">
        <v>39</v>
      </c>
      <c r="F15" s="5">
        <f>F14*60</f>
        <v>11856.551826138244</v>
      </c>
      <c r="G15" s="3" t="s">
        <v>45</v>
      </c>
      <c r="K15" s="3" t="s">
        <v>52</v>
      </c>
      <c r="L15" s="3"/>
      <c r="M15" s="4">
        <f>F20/M13</f>
        <v>0.65709685795851747</v>
      </c>
      <c r="N15" s="3" t="s">
        <v>53</v>
      </c>
    </row>
    <row r="16" spans="2:14" ht="17.25" x14ac:dyDescent="0.25">
      <c r="B16" t="s">
        <v>37</v>
      </c>
      <c r="C16" s="5">
        <f>C13^0.5</f>
        <v>1.2862393885688155E-2</v>
      </c>
      <c r="D16" t="s">
        <v>38</v>
      </c>
      <c r="F16" s="5">
        <f>F15*24</f>
        <v>284557.24382731784</v>
      </c>
      <c r="G16" s="3" t="s">
        <v>46</v>
      </c>
      <c r="K16" t="s">
        <v>55</v>
      </c>
      <c r="M16">
        <f>F16/M14</f>
        <v>5.6773168527615896E-3</v>
      </c>
      <c r="N16" t="s">
        <v>54</v>
      </c>
    </row>
    <row r="17" spans="1:15" ht="17.25" x14ac:dyDescent="0.25">
      <c r="B17" s="3" t="s">
        <v>32</v>
      </c>
      <c r="C17" s="6">
        <f>C14*C15*C16</f>
        <v>0.10292145682411671</v>
      </c>
      <c r="D17" s="3" t="s">
        <v>33</v>
      </c>
      <c r="E17" t="s">
        <v>95</v>
      </c>
      <c r="F17" s="5"/>
      <c r="K17" s="3" t="s">
        <v>55</v>
      </c>
      <c r="L17" s="3"/>
      <c r="M17" s="6">
        <f>M16*1000</f>
        <v>5.6773168527615896</v>
      </c>
      <c r="N17" s="3" t="s">
        <v>56</v>
      </c>
      <c r="O17" s="3"/>
    </row>
    <row r="18" spans="1:15" x14ac:dyDescent="0.25">
      <c r="B18" s="3" t="s">
        <v>32</v>
      </c>
      <c r="C18" s="6">
        <f>(C17*3600)/1000</f>
        <v>0.37051724456682017</v>
      </c>
      <c r="D18" s="3" t="s">
        <v>77</v>
      </c>
      <c r="F18" s="5"/>
      <c r="K18" s="3"/>
      <c r="L18" s="3"/>
      <c r="M18" s="6"/>
      <c r="N18" s="3"/>
      <c r="O18" s="3"/>
    </row>
    <row r="19" spans="1:15" x14ac:dyDescent="0.25">
      <c r="B19" s="3" t="s">
        <v>32</v>
      </c>
      <c r="C19" s="6">
        <f>C17*100</f>
        <v>10.292145682411672</v>
      </c>
      <c r="D19" s="3" t="s">
        <v>99</v>
      </c>
      <c r="F19" s="5"/>
      <c r="K19" s="3"/>
      <c r="L19" s="3"/>
      <c r="M19" s="6"/>
      <c r="N19" s="3"/>
      <c r="O19" s="3"/>
    </row>
    <row r="20" spans="1:15" ht="17.25" x14ac:dyDescent="0.25">
      <c r="B20" s="3" t="s">
        <v>34</v>
      </c>
      <c r="C20" s="6">
        <f>C17*C4</f>
        <v>3.2934866183717348</v>
      </c>
      <c r="D20" s="3" t="s">
        <v>42</v>
      </c>
      <c r="F20" s="5">
        <f>F13*1000</f>
        <v>3293.4866183717349</v>
      </c>
      <c r="G20" s="3" t="s">
        <v>47</v>
      </c>
    </row>
    <row r="21" spans="1:15" x14ac:dyDescent="0.25">
      <c r="B21" s="1" t="s">
        <v>57</v>
      </c>
      <c r="C21" t="s">
        <v>98</v>
      </c>
    </row>
    <row r="23" spans="1:15" x14ac:dyDescent="0.25">
      <c r="B23" s="3" t="s">
        <v>89</v>
      </c>
      <c r="F23">
        <v>0</v>
      </c>
      <c r="G23">
        <f>IF(F23=0,1,0)</f>
        <v>1</v>
      </c>
    </row>
    <row r="24" spans="1:15" x14ac:dyDescent="0.25">
      <c r="B24" t="s">
        <v>28</v>
      </c>
      <c r="C24">
        <v>1</v>
      </c>
    </row>
    <row r="26" spans="1:15" x14ac:dyDescent="0.25">
      <c r="B26" t="s">
        <v>10</v>
      </c>
      <c r="C26" s="5">
        <f>(Inddata!D33+2*Inddata!D35*Inddata!D31)*C24</f>
        <v>13</v>
      </c>
      <c r="D26" s="5"/>
      <c r="E26" s="5"/>
      <c r="F26" s="5"/>
    </row>
    <row r="27" spans="1:15" x14ac:dyDescent="0.25">
      <c r="B27" t="s">
        <v>11</v>
      </c>
      <c r="C27" s="5">
        <f>C26/1500</f>
        <v>8.6666666666666663E-3</v>
      </c>
      <c r="D27" s="5"/>
      <c r="E27" s="5"/>
      <c r="F27" s="5">
        <f>C27/Inddata!D35</f>
        <v>6.933333333333333E-3</v>
      </c>
    </row>
    <row r="28" spans="1:15" x14ac:dyDescent="0.25">
      <c r="D28" t="s">
        <v>13</v>
      </c>
      <c r="E28" t="s">
        <v>14</v>
      </c>
      <c r="F28" t="s">
        <v>15</v>
      </c>
      <c r="G28" t="s">
        <v>17</v>
      </c>
      <c r="H28" t="s">
        <v>16</v>
      </c>
      <c r="I28" t="s">
        <v>18</v>
      </c>
      <c r="J28" t="s">
        <v>19</v>
      </c>
    </row>
    <row r="29" spans="1:15" x14ac:dyDescent="0.25">
      <c r="C29" s="5"/>
      <c r="D29" s="5"/>
      <c r="E29" s="5"/>
      <c r="F29" s="5"/>
      <c r="G29" s="5">
        <v>0</v>
      </c>
      <c r="H29" s="5">
        <f>H30</f>
        <v>5</v>
      </c>
      <c r="I29" s="5"/>
      <c r="J29" s="5"/>
      <c r="K29" s="5"/>
    </row>
    <row r="30" spans="1:15" x14ac:dyDescent="0.25">
      <c r="A30">
        <v>1</v>
      </c>
      <c r="B30" t="s">
        <v>12</v>
      </c>
      <c r="C30" s="5">
        <v>0</v>
      </c>
      <c r="D30" s="5">
        <f>Inddata!D31</f>
        <v>5</v>
      </c>
      <c r="E30" s="5">
        <v>0</v>
      </c>
      <c r="F30" s="5">
        <f>IF(Inddata!$D$31*Inddata!$D$35+Inddata!$D$33&gt;'Beregninger scenarie 2'!C30,0,1)</f>
        <v>0</v>
      </c>
      <c r="G30" s="5">
        <f>C30+2</f>
        <v>2</v>
      </c>
      <c r="H30" s="5">
        <f>D30+E30+F30</f>
        <v>5</v>
      </c>
      <c r="I30" s="5">
        <f>Inddata!$D$34</f>
        <v>1</v>
      </c>
      <c r="J30" s="5">
        <f>Inddata!$D$32+Inddata!$D$34</f>
        <v>5</v>
      </c>
      <c r="K30" s="5"/>
    </row>
    <row r="31" spans="1:15" x14ac:dyDescent="0.25">
      <c r="A31">
        <v>2</v>
      </c>
      <c r="C31" s="5">
        <f>C30+$C$27</f>
        <v>8.6666666666666663E-3</v>
      </c>
      <c r="D31" s="5">
        <f>IF(Inddata!$D$35=0,0,IF(($D$30-C31*(1/Inddata!$D$35))&lt;0,0,($D$30-C31*(1/Inddata!$D$35))))</f>
        <v>4.9930666666666665</v>
      </c>
      <c r="E31" s="5">
        <v>0</v>
      </c>
      <c r="F31" s="5">
        <f>IF(Inddata!$D$31*Inddata!$D$35+Inddata!$D$33&gt;'Beregninger scenarie 2'!C31,0,F30+$F$27)</f>
        <v>0</v>
      </c>
      <c r="G31" s="5">
        <f>C31+2</f>
        <v>2.0086666666666666</v>
      </c>
      <c r="H31" s="5">
        <f>IF(D31+E31+F31&gt;Inddata!$D$31,Inddata!$D$31,D31+E31+F31)</f>
        <v>4.9930666666666665</v>
      </c>
      <c r="I31" s="5">
        <f>Inddata!$D$34</f>
        <v>1</v>
      </c>
      <c r="J31" s="5">
        <f>Inddata!$D$32+Inddata!$D$34</f>
        <v>5</v>
      </c>
      <c r="K31" s="5"/>
    </row>
    <row r="32" spans="1:15" x14ac:dyDescent="0.25">
      <c r="A32">
        <v>3</v>
      </c>
      <c r="C32" s="5">
        <f>C31+$C$27</f>
        <v>1.7333333333333333E-2</v>
      </c>
      <c r="D32" s="5">
        <f>IF(Inddata!$D$35=0,0,IF(($D$30-C32*(1/Inddata!$D$35))&lt;0,0,($D$30-C32*(1/Inddata!$D$35))))</f>
        <v>4.9861333333333331</v>
      </c>
      <c r="E32" s="5">
        <v>0</v>
      </c>
      <c r="F32" s="5">
        <f>IF(Inddata!$D$31*Inddata!$D$35+Inddata!$D$33&gt;'Beregninger scenarie 2'!C32,0,F31+$F$27)</f>
        <v>0</v>
      </c>
      <c r="G32" s="5">
        <f t="shared" ref="G32:G95" si="0">C32+2</f>
        <v>2.0173333333333332</v>
      </c>
      <c r="H32" s="5">
        <f>IF(D32+E32+F32&gt;Inddata!$D$31,Inddata!$D$31,D32+E32+F32)</f>
        <v>4.9861333333333331</v>
      </c>
      <c r="I32" s="5">
        <f>Inddata!$D$34</f>
        <v>1</v>
      </c>
      <c r="J32" s="5">
        <f>Inddata!$D$32+Inddata!$D$34</f>
        <v>5</v>
      </c>
      <c r="K32" s="5"/>
    </row>
    <row r="33" spans="1:11" x14ac:dyDescent="0.25">
      <c r="A33">
        <v>4</v>
      </c>
      <c r="C33" s="5">
        <f t="shared" ref="C33:C96" si="1">C32+$C$27</f>
        <v>2.5999999999999999E-2</v>
      </c>
      <c r="D33" s="5">
        <f>IF(Inddata!$D$35=0,0,IF(($D$30-C33*(1/Inddata!$D$35))&lt;0,0,($D$30-C33*(1/Inddata!$D$35))))</f>
        <v>4.9791999999999996</v>
      </c>
      <c r="E33" s="5">
        <v>0</v>
      </c>
      <c r="F33" s="5">
        <f>IF(Inddata!$D$31*Inddata!$D$35+Inddata!$D$33&gt;'Beregninger scenarie 2'!C33,0,F32+$F$27)</f>
        <v>0</v>
      </c>
      <c r="G33" s="5">
        <f t="shared" si="0"/>
        <v>2.0259999999999998</v>
      </c>
      <c r="H33" s="5">
        <f>IF(D33+E33+F33&gt;Inddata!$D$31,Inddata!$D$31,D33+E33+F33)</f>
        <v>4.9791999999999996</v>
      </c>
      <c r="I33" s="5">
        <f>Inddata!$D$34</f>
        <v>1</v>
      </c>
      <c r="J33" s="5">
        <f>Inddata!$D$32+Inddata!$D$34</f>
        <v>5</v>
      </c>
      <c r="K33" s="5"/>
    </row>
    <row r="34" spans="1:11" x14ac:dyDescent="0.25">
      <c r="A34">
        <v>5</v>
      </c>
      <c r="C34" s="5">
        <f t="shared" si="1"/>
        <v>3.4666666666666665E-2</v>
      </c>
      <c r="D34" s="5">
        <f>IF(Inddata!$D$35=0,0,IF(($D$30-C34*(1/Inddata!$D$35))&lt;0,0,($D$30-C34*(1/Inddata!$D$35))))</f>
        <v>4.9722666666666671</v>
      </c>
      <c r="E34" s="5">
        <v>0</v>
      </c>
      <c r="F34" s="5">
        <f>IF(Inddata!$D$31*Inddata!$D$35+Inddata!$D$33&gt;'Beregninger scenarie 2'!C34,0,F33+$F$27)</f>
        <v>0</v>
      </c>
      <c r="G34" s="5">
        <f t="shared" si="0"/>
        <v>2.0346666666666668</v>
      </c>
      <c r="H34" s="5">
        <f>IF(D34+E34+F34&gt;Inddata!$D$31,Inddata!$D$31,D34+E34+F34)</f>
        <v>4.9722666666666671</v>
      </c>
      <c r="I34" s="5">
        <f>Inddata!$D$34</f>
        <v>1</v>
      </c>
      <c r="J34" s="5">
        <f>Inddata!$D$32+Inddata!$D$34</f>
        <v>5</v>
      </c>
      <c r="K34" s="5"/>
    </row>
    <row r="35" spans="1:11" x14ac:dyDescent="0.25">
      <c r="A35">
        <v>6</v>
      </c>
      <c r="C35" s="5">
        <f t="shared" si="1"/>
        <v>4.3333333333333335E-2</v>
      </c>
      <c r="D35" s="5">
        <f>IF(Inddata!$D$35=0,0,IF(($D$30-C35*(1/Inddata!$D$35))&lt;0,0,($D$30-C35*(1/Inddata!$D$35))))</f>
        <v>4.9653333333333336</v>
      </c>
      <c r="E35" s="5">
        <v>0</v>
      </c>
      <c r="F35" s="5">
        <f>IF(Inddata!$D$31*Inddata!$D$35+Inddata!$D$33&gt;'Beregninger scenarie 2'!C35,0,F34+$F$27)</f>
        <v>0</v>
      </c>
      <c r="G35" s="5">
        <f t="shared" si="0"/>
        <v>2.0433333333333334</v>
      </c>
      <c r="H35" s="5">
        <f>IF(D35+E35+F35&gt;Inddata!$D$31,Inddata!$D$31,D35+E35+F35)</f>
        <v>4.9653333333333336</v>
      </c>
      <c r="I35" s="5">
        <f>Inddata!$D$34</f>
        <v>1</v>
      </c>
      <c r="J35" s="5">
        <f>Inddata!$D$32+Inddata!$D$34</f>
        <v>5</v>
      </c>
      <c r="K35" s="5"/>
    </row>
    <row r="36" spans="1:11" x14ac:dyDescent="0.25">
      <c r="A36">
        <v>7</v>
      </c>
      <c r="C36" s="5">
        <f t="shared" si="1"/>
        <v>5.2000000000000005E-2</v>
      </c>
      <c r="D36" s="5">
        <f>IF(Inddata!$D$35=0,0,IF(($D$30-C36*(1/Inddata!$D$35))&lt;0,0,($D$30-C36*(1/Inddata!$D$35))))</f>
        <v>4.9584000000000001</v>
      </c>
      <c r="E36" s="5">
        <v>0</v>
      </c>
      <c r="F36" s="5">
        <f>IF(Inddata!$D$31*Inddata!$D$35+Inddata!$D$33&gt;'Beregninger scenarie 2'!C36,0,F35+$F$27)</f>
        <v>0</v>
      </c>
      <c r="G36" s="5">
        <f t="shared" si="0"/>
        <v>2.052</v>
      </c>
      <c r="H36" s="5">
        <f>IF(D36+E36+F36&gt;Inddata!$D$31,Inddata!$D$31,D36+E36+F36)</f>
        <v>4.9584000000000001</v>
      </c>
      <c r="I36" s="5">
        <f>Inddata!$D$34</f>
        <v>1</v>
      </c>
      <c r="J36" s="5">
        <f>Inddata!$D$32+Inddata!$D$34</f>
        <v>5</v>
      </c>
      <c r="K36" s="5"/>
    </row>
    <row r="37" spans="1:11" x14ac:dyDescent="0.25">
      <c r="A37">
        <v>8</v>
      </c>
      <c r="C37" s="5">
        <f t="shared" si="1"/>
        <v>6.0666666666666674E-2</v>
      </c>
      <c r="D37" s="5">
        <f>IF(Inddata!$D$35=0,0,IF(($D$30-C37*(1/Inddata!$D$35))&lt;0,0,($D$30-C37*(1/Inddata!$D$35))))</f>
        <v>4.9514666666666667</v>
      </c>
      <c r="E37" s="5">
        <v>0</v>
      </c>
      <c r="F37" s="5">
        <f>IF(Inddata!$D$31*Inddata!$D$35+Inddata!$D$33&gt;'Beregninger scenarie 2'!C37,0,F36+$F$27)</f>
        <v>0</v>
      </c>
      <c r="G37" s="5">
        <f t="shared" si="0"/>
        <v>2.0606666666666666</v>
      </c>
      <c r="H37" s="5">
        <f>IF(D37+E37+F37&gt;Inddata!$D$31,Inddata!$D$31,D37+E37+F37)</f>
        <v>4.9514666666666667</v>
      </c>
      <c r="I37" s="5">
        <f>Inddata!$D$34</f>
        <v>1</v>
      </c>
      <c r="J37" s="5">
        <f>Inddata!$D$32+Inddata!$D$34</f>
        <v>5</v>
      </c>
      <c r="K37" s="5"/>
    </row>
    <row r="38" spans="1:11" x14ac:dyDescent="0.25">
      <c r="A38">
        <v>9</v>
      </c>
      <c r="C38" s="5">
        <f t="shared" si="1"/>
        <v>6.9333333333333344E-2</v>
      </c>
      <c r="D38" s="5">
        <f>IF(Inddata!$D$35=0,0,IF(($D$30-C38*(1/Inddata!$D$35))&lt;0,0,($D$30-C38*(1/Inddata!$D$35))))</f>
        <v>4.9445333333333332</v>
      </c>
      <c r="E38" s="5">
        <v>0</v>
      </c>
      <c r="F38" s="5">
        <f>IF(Inddata!$D$31*Inddata!$D$35+Inddata!$D$33&gt;'Beregninger scenarie 2'!C38,0,F37+$F$27)</f>
        <v>0</v>
      </c>
      <c r="G38" s="5">
        <f t="shared" si="0"/>
        <v>2.0693333333333332</v>
      </c>
      <c r="H38" s="5">
        <f>IF(D38+E38+F38&gt;Inddata!$D$31,Inddata!$D$31,D38+E38+F38)</f>
        <v>4.9445333333333332</v>
      </c>
      <c r="I38" s="5">
        <f>Inddata!$D$34</f>
        <v>1</v>
      </c>
      <c r="J38" s="5">
        <f>Inddata!$D$32+Inddata!$D$34</f>
        <v>5</v>
      </c>
      <c r="K38" s="5"/>
    </row>
    <row r="39" spans="1:11" x14ac:dyDescent="0.25">
      <c r="A39">
        <v>10</v>
      </c>
      <c r="C39" s="5">
        <f t="shared" si="1"/>
        <v>7.8000000000000014E-2</v>
      </c>
      <c r="D39" s="5">
        <f>IF(Inddata!$D$35=0,0,IF(($D$30-C39*(1/Inddata!$D$35))&lt;0,0,($D$30-C39*(1/Inddata!$D$35))))</f>
        <v>4.9375999999999998</v>
      </c>
      <c r="E39" s="5">
        <v>0</v>
      </c>
      <c r="F39" s="5">
        <f>IF(Inddata!$D$31*Inddata!$D$35+Inddata!$D$33&gt;'Beregninger scenarie 2'!C39,0,F38+$F$27)</f>
        <v>0</v>
      </c>
      <c r="G39" s="5">
        <f t="shared" si="0"/>
        <v>2.0779999999999998</v>
      </c>
      <c r="H39" s="5">
        <f>IF(D39+E39+F39&gt;Inddata!$D$31,Inddata!$D$31,D39+E39+F39)</f>
        <v>4.9375999999999998</v>
      </c>
      <c r="I39" s="5">
        <f>Inddata!$D$34</f>
        <v>1</v>
      </c>
      <c r="J39" s="5">
        <f>Inddata!$D$32+Inddata!$D$34</f>
        <v>5</v>
      </c>
      <c r="K39" s="5"/>
    </row>
    <row r="40" spans="1:11" x14ac:dyDescent="0.25">
      <c r="A40">
        <v>11</v>
      </c>
      <c r="C40" s="5">
        <f t="shared" si="1"/>
        <v>8.6666666666666684E-2</v>
      </c>
      <c r="D40" s="5">
        <f>IF(Inddata!$D$35=0,0,IF(($D$30-C40*(1/Inddata!$D$35))&lt;0,0,($D$30-C40*(1/Inddata!$D$35))))</f>
        <v>4.9306666666666663</v>
      </c>
      <c r="E40" s="5">
        <v>0</v>
      </c>
      <c r="F40" s="5">
        <f>IF(Inddata!$D$31*Inddata!$D$35+Inddata!$D$33&gt;'Beregninger scenarie 2'!C40,0,F39+$F$27)</f>
        <v>0</v>
      </c>
      <c r="G40" s="5">
        <f t="shared" si="0"/>
        <v>2.0866666666666669</v>
      </c>
      <c r="H40" s="5">
        <f>IF(D40+E40+F40&gt;Inddata!$D$31,Inddata!$D$31,D40+E40+F40)</f>
        <v>4.9306666666666663</v>
      </c>
      <c r="I40" s="5">
        <f>Inddata!$D$34</f>
        <v>1</v>
      </c>
      <c r="J40" s="5">
        <f>Inddata!$D$32+Inddata!$D$34</f>
        <v>5</v>
      </c>
      <c r="K40" s="5"/>
    </row>
    <row r="41" spans="1:11" x14ac:dyDescent="0.25">
      <c r="A41">
        <v>12</v>
      </c>
      <c r="C41" s="5">
        <f t="shared" si="1"/>
        <v>9.5333333333333353E-2</v>
      </c>
      <c r="D41" s="5">
        <f>IF(Inddata!$D$35=0,0,IF(($D$30-C41*(1/Inddata!$D$35))&lt;0,0,($D$30-C41*(1/Inddata!$D$35))))</f>
        <v>4.9237333333333337</v>
      </c>
      <c r="E41" s="5">
        <v>0</v>
      </c>
      <c r="F41" s="5">
        <f>IF(Inddata!$D$31*Inddata!$D$35+Inddata!$D$33&gt;'Beregninger scenarie 2'!C41,0,F40+$F$27)</f>
        <v>0</v>
      </c>
      <c r="G41" s="5">
        <f t="shared" si="0"/>
        <v>2.0953333333333335</v>
      </c>
      <c r="H41" s="5">
        <f>IF(D41+E41+F41&gt;Inddata!$D$31,Inddata!$D$31,D41+E41+F41)</f>
        <v>4.9237333333333337</v>
      </c>
      <c r="I41" s="5">
        <f>Inddata!$D$34</f>
        <v>1</v>
      </c>
      <c r="J41" s="5">
        <f>Inddata!$D$32+Inddata!$D$34</f>
        <v>5</v>
      </c>
      <c r="K41" s="5"/>
    </row>
    <row r="42" spans="1:11" x14ac:dyDescent="0.25">
      <c r="A42">
        <v>13</v>
      </c>
      <c r="C42" s="5">
        <f t="shared" si="1"/>
        <v>0.10400000000000002</v>
      </c>
      <c r="D42" s="5">
        <f>IF(Inddata!$D$35=0,0,IF(($D$30-C42*(1/Inddata!$D$35))&lt;0,0,($D$30-C42*(1/Inddata!$D$35))))</f>
        <v>4.9168000000000003</v>
      </c>
      <c r="E42" s="5">
        <v>0</v>
      </c>
      <c r="F42" s="5">
        <f>IF(Inddata!$D$31*Inddata!$D$35+Inddata!$D$33&gt;'Beregninger scenarie 2'!C42,0,F41+$F$27)</f>
        <v>0</v>
      </c>
      <c r="G42" s="5">
        <f t="shared" si="0"/>
        <v>2.1040000000000001</v>
      </c>
      <c r="H42" s="5">
        <f>IF(D42+E42+F42&gt;Inddata!$D$31,Inddata!$D$31,D42+E42+F42)</f>
        <v>4.9168000000000003</v>
      </c>
      <c r="I42" s="5">
        <f>Inddata!$D$34</f>
        <v>1</v>
      </c>
      <c r="J42" s="5">
        <f>Inddata!$D$32+Inddata!$D$34</f>
        <v>5</v>
      </c>
      <c r="K42" s="5"/>
    </row>
    <row r="43" spans="1:11" x14ac:dyDescent="0.25">
      <c r="A43">
        <v>14</v>
      </c>
      <c r="C43" s="5">
        <f t="shared" si="1"/>
        <v>0.11266666666666669</v>
      </c>
      <c r="D43" s="5">
        <f>IF(Inddata!$D$35=0,0,IF(($D$30-C43*(1/Inddata!$D$35))&lt;0,0,($D$30-C43*(1/Inddata!$D$35))))</f>
        <v>4.9098666666666668</v>
      </c>
      <c r="E43" s="5">
        <v>0</v>
      </c>
      <c r="F43" s="5">
        <f>IF(Inddata!$D$31*Inddata!$D$35+Inddata!$D$33&gt;'Beregninger scenarie 2'!C43,0,F42+$F$27)</f>
        <v>0</v>
      </c>
      <c r="G43" s="5">
        <f t="shared" si="0"/>
        <v>2.1126666666666667</v>
      </c>
      <c r="H43" s="5">
        <f>IF(D43+E43+F43&gt;Inddata!$D$31,Inddata!$D$31,D43+E43+F43)</f>
        <v>4.9098666666666668</v>
      </c>
      <c r="I43" s="5">
        <f>Inddata!$D$34</f>
        <v>1</v>
      </c>
      <c r="J43" s="5">
        <f>Inddata!$D$32+Inddata!$D$34</f>
        <v>5</v>
      </c>
      <c r="K43" s="5"/>
    </row>
    <row r="44" spans="1:11" x14ac:dyDescent="0.25">
      <c r="A44">
        <v>15</v>
      </c>
      <c r="C44" s="5">
        <f t="shared" si="1"/>
        <v>0.12133333333333336</v>
      </c>
      <c r="D44" s="5">
        <f>IF(Inddata!$D$35=0,0,IF(($D$30-C44*(1/Inddata!$D$35))&lt;0,0,($D$30-C44*(1/Inddata!$D$35))))</f>
        <v>4.9029333333333334</v>
      </c>
      <c r="E44" s="5">
        <v>0</v>
      </c>
      <c r="F44" s="5">
        <f>IF(Inddata!$D$31*Inddata!$D$35+Inddata!$D$33&gt;'Beregninger scenarie 2'!C44,0,F43+$F$27)</f>
        <v>0</v>
      </c>
      <c r="G44" s="5">
        <f t="shared" si="0"/>
        <v>2.1213333333333333</v>
      </c>
      <c r="H44" s="5">
        <f>IF(D44+E44+F44&gt;Inddata!$D$31,Inddata!$D$31,D44+E44+F44)</f>
        <v>4.9029333333333334</v>
      </c>
      <c r="I44" s="5">
        <f>Inddata!$D$34</f>
        <v>1</v>
      </c>
      <c r="J44" s="5">
        <f>Inddata!$D$32+Inddata!$D$34</f>
        <v>5</v>
      </c>
      <c r="K44" s="5"/>
    </row>
    <row r="45" spans="1:11" x14ac:dyDescent="0.25">
      <c r="A45">
        <v>16</v>
      </c>
      <c r="C45" s="5">
        <f t="shared" si="1"/>
        <v>0.13000000000000003</v>
      </c>
      <c r="D45" s="5">
        <f>IF(Inddata!$D$35=0,0,IF(($D$30-C45*(1/Inddata!$D$35))&lt;0,0,($D$30-C45*(1/Inddata!$D$35))))</f>
        <v>4.8959999999999999</v>
      </c>
      <c r="E45" s="5">
        <v>0</v>
      </c>
      <c r="F45" s="5">
        <f>IF(Inddata!$D$31*Inddata!$D$35+Inddata!$D$33&gt;'Beregninger scenarie 2'!C45,0,F44+$F$27)</f>
        <v>0</v>
      </c>
      <c r="G45" s="5">
        <f t="shared" si="0"/>
        <v>2.13</v>
      </c>
      <c r="H45" s="5">
        <f>IF(D45+E45+F45&gt;Inddata!$D$31,Inddata!$D$31,D45+E45+F45)</f>
        <v>4.8959999999999999</v>
      </c>
      <c r="I45" s="5">
        <f>Inddata!$D$34</f>
        <v>1</v>
      </c>
      <c r="J45" s="5">
        <f>Inddata!$D$32+Inddata!$D$34</f>
        <v>5</v>
      </c>
      <c r="K45" s="5"/>
    </row>
    <row r="46" spans="1:11" x14ac:dyDescent="0.25">
      <c r="A46">
        <v>17</v>
      </c>
      <c r="C46" s="5">
        <f t="shared" si="1"/>
        <v>0.13866666666666669</v>
      </c>
      <c r="D46" s="5">
        <f>IF(Inddata!$D$35=0,0,IF(($D$30-C46*(1/Inddata!$D$35))&lt;0,0,($D$30-C46*(1/Inddata!$D$35))))</f>
        <v>4.8890666666666664</v>
      </c>
      <c r="E46" s="5">
        <v>0</v>
      </c>
      <c r="F46" s="5">
        <f>IF(Inddata!$D$31*Inddata!$D$35+Inddata!$D$33&gt;'Beregninger scenarie 2'!C46,0,F45+$F$27)</f>
        <v>0</v>
      </c>
      <c r="G46" s="5">
        <f t="shared" si="0"/>
        <v>2.1386666666666665</v>
      </c>
      <c r="H46" s="5">
        <f>IF(D46+E46+F46&gt;Inddata!$D$31,Inddata!$D$31,D46+E46+F46)</f>
        <v>4.8890666666666664</v>
      </c>
      <c r="I46" s="5">
        <f>Inddata!$D$34</f>
        <v>1</v>
      </c>
      <c r="J46" s="5">
        <f>Inddata!$D$32+Inddata!$D$34</f>
        <v>5</v>
      </c>
      <c r="K46" s="5"/>
    </row>
    <row r="47" spans="1:11" x14ac:dyDescent="0.25">
      <c r="A47">
        <v>18</v>
      </c>
      <c r="C47" s="5">
        <f t="shared" si="1"/>
        <v>0.14733333333333334</v>
      </c>
      <c r="D47" s="5">
        <f>IF(Inddata!$D$35=0,0,IF(($D$30-C47*(1/Inddata!$D$35))&lt;0,0,($D$30-C47*(1/Inddata!$D$35))))</f>
        <v>4.882133333333333</v>
      </c>
      <c r="E47" s="5">
        <v>0</v>
      </c>
      <c r="F47" s="5">
        <f>IF(Inddata!$D$31*Inddata!$D$35+Inddata!$D$33&gt;'Beregninger scenarie 2'!C47,0,F46+$F$27)</f>
        <v>0</v>
      </c>
      <c r="G47" s="5">
        <f t="shared" si="0"/>
        <v>2.1473333333333335</v>
      </c>
      <c r="H47" s="5">
        <f>IF(D47+E47+F47&gt;Inddata!$D$31,Inddata!$D$31,D47+E47+F47)</f>
        <v>4.882133333333333</v>
      </c>
      <c r="I47" s="5">
        <f>Inddata!$D$34</f>
        <v>1</v>
      </c>
      <c r="J47" s="5">
        <f>Inddata!$D$32+Inddata!$D$34</f>
        <v>5</v>
      </c>
      <c r="K47" s="5"/>
    </row>
    <row r="48" spans="1:11" x14ac:dyDescent="0.25">
      <c r="A48">
        <v>19</v>
      </c>
      <c r="C48" s="5">
        <f t="shared" si="1"/>
        <v>0.156</v>
      </c>
      <c r="D48" s="5">
        <f>IF(Inddata!$D$35=0,0,IF(($D$30-C48*(1/Inddata!$D$35))&lt;0,0,($D$30-C48*(1/Inddata!$D$35))))</f>
        <v>4.8752000000000004</v>
      </c>
      <c r="E48" s="5">
        <v>0</v>
      </c>
      <c r="F48" s="5">
        <f>IF(Inddata!$D$31*Inddata!$D$35+Inddata!$D$33&gt;'Beregninger scenarie 2'!C48,0,F47+$F$27)</f>
        <v>0</v>
      </c>
      <c r="G48" s="5">
        <f t="shared" si="0"/>
        <v>2.1560000000000001</v>
      </c>
      <c r="H48" s="5">
        <f>IF(D48+E48+F48&gt;Inddata!$D$31,Inddata!$D$31,D48+E48+F48)</f>
        <v>4.8752000000000004</v>
      </c>
      <c r="I48" s="5">
        <f>Inddata!$D$34</f>
        <v>1</v>
      </c>
      <c r="J48" s="5">
        <f>Inddata!$D$32+Inddata!$D$34</f>
        <v>5</v>
      </c>
      <c r="K48" s="5"/>
    </row>
    <row r="49" spans="1:11" x14ac:dyDescent="0.25">
      <c r="A49">
        <v>20</v>
      </c>
      <c r="C49" s="5">
        <f t="shared" si="1"/>
        <v>0.16466666666666666</v>
      </c>
      <c r="D49" s="5">
        <f>IF(Inddata!$D$35=0,0,IF(($D$30-C49*(1/Inddata!$D$35))&lt;0,0,($D$30-C49*(1/Inddata!$D$35))))</f>
        <v>4.868266666666667</v>
      </c>
      <c r="E49" s="5">
        <v>0</v>
      </c>
      <c r="F49" s="5">
        <f>IF(Inddata!$D$31*Inddata!$D$35+Inddata!$D$33&gt;'Beregninger scenarie 2'!C49,0,F48+$F$27)</f>
        <v>0</v>
      </c>
      <c r="G49" s="5">
        <f t="shared" si="0"/>
        <v>2.1646666666666667</v>
      </c>
      <c r="H49" s="5">
        <f>IF(D49+E49+F49&gt;Inddata!$D$31,Inddata!$D$31,D49+E49+F49)</f>
        <v>4.868266666666667</v>
      </c>
      <c r="I49" s="5">
        <f>Inddata!$D$34</f>
        <v>1</v>
      </c>
      <c r="J49" s="5">
        <f>Inddata!$D$32+Inddata!$D$34</f>
        <v>5</v>
      </c>
      <c r="K49" s="5"/>
    </row>
    <row r="50" spans="1:11" x14ac:dyDescent="0.25">
      <c r="A50">
        <v>21</v>
      </c>
      <c r="C50" s="5">
        <f t="shared" si="1"/>
        <v>0.17333333333333331</v>
      </c>
      <c r="D50" s="5">
        <f>IF(Inddata!$D$35=0,0,IF(($D$30-C50*(1/Inddata!$D$35))&lt;0,0,($D$30-C50*(1/Inddata!$D$35))))</f>
        <v>4.8613333333333335</v>
      </c>
      <c r="E50" s="5">
        <v>0</v>
      </c>
      <c r="F50" s="5">
        <f>IF(Inddata!$D$31*Inddata!$D$35+Inddata!$D$33&gt;'Beregninger scenarie 2'!C50,0,F49+$F$27)</f>
        <v>0</v>
      </c>
      <c r="G50" s="5">
        <f t="shared" si="0"/>
        <v>2.1733333333333333</v>
      </c>
      <c r="H50" s="5">
        <f>IF(D50+E50+F50&gt;Inddata!$D$31,Inddata!$D$31,D50+E50+F50)</f>
        <v>4.8613333333333335</v>
      </c>
      <c r="I50" s="5">
        <f>Inddata!$D$34</f>
        <v>1</v>
      </c>
      <c r="J50" s="5">
        <f>Inddata!$D$32+Inddata!$D$34</f>
        <v>5</v>
      </c>
      <c r="K50" s="5"/>
    </row>
    <row r="51" spans="1:11" x14ac:dyDescent="0.25">
      <c r="A51">
        <v>22</v>
      </c>
      <c r="C51" s="5">
        <f t="shared" si="1"/>
        <v>0.18199999999999997</v>
      </c>
      <c r="D51" s="5">
        <f>IF(Inddata!$D$35=0,0,IF(($D$30-C51*(1/Inddata!$D$35))&lt;0,0,($D$30-C51*(1/Inddata!$D$35))))</f>
        <v>4.8544</v>
      </c>
      <c r="E51" s="5">
        <v>0</v>
      </c>
      <c r="F51" s="5">
        <f>IF(Inddata!$D$31*Inddata!$D$35+Inddata!$D$33&gt;'Beregninger scenarie 2'!C51,0,F50+$F$27)</f>
        <v>0</v>
      </c>
      <c r="G51" s="5">
        <f t="shared" si="0"/>
        <v>2.1819999999999999</v>
      </c>
      <c r="H51" s="5">
        <f>IF(D51+E51+F51&gt;Inddata!$D$31,Inddata!$D$31,D51+E51+F51)</f>
        <v>4.8544</v>
      </c>
      <c r="I51" s="5">
        <f>Inddata!$D$34</f>
        <v>1</v>
      </c>
      <c r="J51" s="5">
        <f>Inddata!$D$32+Inddata!$D$34</f>
        <v>5</v>
      </c>
      <c r="K51" s="5"/>
    </row>
    <row r="52" spans="1:11" x14ac:dyDescent="0.25">
      <c r="A52">
        <v>23</v>
      </c>
      <c r="C52" s="5">
        <f t="shared" si="1"/>
        <v>0.19066666666666662</v>
      </c>
      <c r="D52" s="5">
        <f>IF(Inddata!$D$35=0,0,IF(($D$30-C52*(1/Inddata!$D$35))&lt;0,0,($D$30-C52*(1/Inddata!$D$35))))</f>
        <v>4.8474666666666666</v>
      </c>
      <c r="E52" s="5">
        <v>0</v>
      </c>
      <c r="F52" s="5">
        <f>IF(Inddata!$D$31*Inddata!$D$35+Inddata!$D$33&gt;'Beregninger scenarie 2'!C52,0,F51+$F$27)</f>
        <v>0</v>
      </c>
      <c r="G52" s="5">
        <f t="shared" si="0"/>
        <v>2.1906666666666665</v>
      </c>
      <c r="H52" s="5">
        <f>IF(D52+E52+F52&gt;Inddata!$D$31,Inddata!$D$31,D52+E52+F52)</f>
        <v>4.8474666666666666</v>
      </c>
      <c r="I52" s="5">
        <f>Inddata!$D$34</f>
        <v>1</v>
      </c>
      <c r="J52" s="5">
        <f>Inddata!$D$32+Inddata!$D$34</f>
        <v>5</v>
      </c>
      <c r="K52" s="5"/>
    </row>
    <row r="53" spans="1:11" x14ac:dyDescent="0.25">
      <c r="A53">
        <v>24</v>
      </c>
      <c r="C53" s="5">
        <f t="shared" si="1"/>
        <v>0.19933333333333328</v>
      </c>
      <c r="D53" s="5">
        <f>IF(Inddata!$D$35=0,0,IF(($D$30-C53*(1/Inddata!$D$35))&lt;0,0,($D$30-C53*(1/Inddata!$D$35))))</f>
        <v>4.8405333333333331</v>
      </c>
      <c r="E53" s="5">
        <v>0</v>
      </c>
      <c r="F53" s="5">
        <f>IF(Inddata!$D$31*Inddata!$D$35+Inddata!$D$33&gt;'Beregninger scenarie 2'!C53,0,F52+$F$27)</f>
        <v>0</v>
      </c>
      <c r="G53" s="5">
        <f t="shared" si="0"/>
        <v>2.1993333333333331</v>
      </c>
      <c r="H53" s="5">
        <f>IF(D53+E53+F53&gt;Inddata!$D$31,Inddata!$D$31,D53+E53+F53)</f>
        <v>4.8405333333333331</v>
      </c>
      <c r="I53" s="5">
        <f>Inddata!$D$34</f>
        <v>1</v>
      </c>
      <c r="J53" s="5">
        <f>Inddata!$D$32+Inddata!$D$34</f>
        <v>5</v>
      </c>
      <c r="K53" s="5"/>
    </row>
    <row r="54" spans="1:11" x14ac:dyDescent="0.25">
      <c r="A54">
        <v>25</v>
      </c>
      <c r="C54" s="5">
        <f t="shared" si="1"/>
        <v>0.20799999999999993</v>
      </c>
      <c r="D54" s="5">
        <f>IF(Inddata!$D$35=0,0,IF(($D$30-C54*(1/Inddata!$D$35))&lt;0,0,($D$30-C54*(1/Inddata!$D$35))))</f>
        <v>4.8335999999999997</v>
      </c>
      <c r="E54" s="5">
        <v>0</v>
      </c>
      <c r="F54" s="5">
        <f>IF(Inddata!$D$31*Inddata!$D$35+Inddata!$D$33&gt;'Beregninger scenarie 2'!C54,0,F53+$F$27)</f>
        <v>0</v>
      </c>
      <c r="G54" s="5">
        <f t="shared" si="0"/>
        <v>2.2079999999999997</v>
      </c>
      <c r="H54" s="5">
        <f>IF(D54+E54+F54&gt;Inddata!$D$31,Inddata!$D$31,D54+E54+F54)</f>
        <v>4.8335999999999997</v>
      </c>
      <c r="I54" s="5">
        <f>Inddata!$D$34</f>
        <v>1</v>
      </c>
      <c r="J54" s="5">
        <f>Inddata!$D$32+Inddata!$D$34</f>
        <v>5</v>
      </c>
      <c r="K54" s="5"/>
    </row>
    <row r="55" spans="1:11" x14ac:dyDescent="0.25">
      <c r="A55">
        <v>26</v>
      </c>
      <c r="C55" s="5">
        <f t="shared" si="1"/>
        <v>0.21666666666666659</v>
      </c>
      <c r="D55" s="5">
        <f>IF(Inddata!$D$35=0,0,IF(($D$30-C55*(1/Inddata!$D$35))&lt;0,0,($D$30-C55*(1/Inddata!$D$35))))</f>
        <v>4.8266666666666671</v>
      </c>
      <c r="E55" s="5">
        <v>0</v>
      </c>
      <c r="F55" s="5">
        <f>IF(Inddata!$D$31*Inddata!$D$35+Inddata!$D$33&gt;'Beregninger scenarie 2'!C55,0,F54+$F$27)</f>
        <v>0</v>
      </c>
      <c r="G55" s="5">
        <f t="shared" si="0"/>
        <v>2.2166666666666668</v>
      </c>
      <c r="H55" s="5">
        <f>IF(D55+E55+F55&gt;Inddata!$D$31,Inddata!$D$31,D55+E55+F55)</f>
        <v>4.8266666666666671</v>
      </c>
      <c r="I55" s="5">
        <f>Inddata!$D$34</f>
        <v>1</v>
      </c>
      <c r="J55" s="5">
        <f>Inddata!$D$32+Inddata!$D$34</f>
        <v>5</v>
      </c>
      <c r="K55" s="5"/>
    </row>
    <row r="56" spans="1:11" x14ac:dyDescent="0.25">
      <c r="A56">
        <v>27</v>
      </c>
      <c r="C56" s="5">
        <f t="shared" si="1"/>
        <v>0.22533333333333325</v>
      </c>
      <c r="D56" s="5">
        <f>IF(Inddata!$D$35=0,0,IF(($D$30-C56*(1/Inddata!$D$35))&lt;0,0,($D$30-C56*(1/Inddata!$D$35))))</f>
        <v>4.8197333333333336</v>
      </c>
      <c r="E56" s="5">
        <v>0</v>
      </c>
      <c r="F56" s="5">
        <f>IF(Inddata!$D$31*Inddata!$D$35+Inddata!$D$33&gt;'Beregninger scenarie 2'!C56,0,F55+$F$27)</f>
        <v>0</v>
      </c>
      <c r="G56" s="5">
        <f t="shared" si="0"/>
        <v>2.2253333333333334</v>
      </c>
      <c r="H56" s="5">
        <f>IF(D56+E56+F56&gt;Inddata!$D$31,Inddata!$D$31,D56+E56+F56)</f>
        <v>4.8197333333333336</v>
      </c>
      <c r="I56" s="5">
        <f>Inddata!$D$34</f>
        <v>1</v>
      </c>
      <c r="J56" s="5">
        <f>Inddata!$D$32+Inddata!$D$34</f>
        <v>5</v>
      </c>
      <c r="K56" s="5"/>
    </row>
    <row r="57" spans="1:11" x14ac:dyDescent="0.25">
      <c r="A57">
        <v>28</v>
      </c>
      <c r="C57" s="5">
        <f t="shared" si="1"/>
        <v>0.2339999999999999</v>
      </c>
      <c r="D57" s="5">
        <f>IF(Inddata!$D$35=0,0,IF(($D$30-C57*(1/Inddata!$D$35))&lt;0,0,($D$30-C57*(1/Inddata!$D$35))))</f>
        <v>4.8128000000000002</v>
      </c>
      <c r="E57" s="5">
        <v>0</v>
      </c>
      <c r="F57" s="5">
        <f>IF(Inddata!$D$31*Inddata!$D$35+Inddata!$D$33&gt;'Beregninger scenarie 2'!C57,0,F56+$F$27)</f>
        <v>0</v>
      </c>
      <c r="G57" s="5">
        <f t="shared" si="0"/>
        <v>2.234</v>
      </c>
      <c r="H57" s="5">
        <f>IF(D57+E57+F57&gt;Inddata!$D$31,Inddata!$D$31,D57+E57+F57)</f>
        <v>4.8128000000000002</v>
      </c>
      <c r="I57" s="5">
        <f>Inddata!$D$34</f>
        <v>1</v>
      </c>
      <c r="J57" s="5">
        <f>Inddata!$D$32+Inddata!$D$34</f>
        <v>5</v>
      </c>
      <c r="K57" s="5"/>
    </row>
    <row r="58" spans="1:11" x14ac:dyDescent="0.25">
      <c r="A58">
        <v>29</v>
      </c>
      <c r="C58" s="5">
        <f t="shared" si="1"/>
        <v>0.24266666666666656</v>
      </c>
      <c r="D58" s="5">
        <f>IF(Inddata!$D$35=0,0,IF(($D$30-C58*(1/Inddata!$D$35))&lt;0,0,($D$30-C58*(1/Inddata!$D$35))))</f>
        <v>4.8058666666666667</v>
      </c>
      <c r="E58" s="5">
        <v>0</v>
      </c>
      <c r="F58" s="5">
        <f>IF(Inddata!$D$31*Inddata!$D$35+Inddata!$D$33&gt;'Beregninger scenarie 2'!C58,0,F57+$F$27)</f>
        <v>0</v>
      </c>
      <c r="G58" s="5">
        <f t="shared" si="0"/>
        <v>2.2426666666666666</v>
      </c>
      <c r="H58" s="5">
        <f>IF(D58+E58+F58&gt;Inddata!$D$31,Inddata!$D$31,D58+E58+F58)</f>
        <v>4.8058666666666667</v>
      </c>
      <c r="I58" s="5">
        <f>Inddata!$D$34</f>
        <v>1</v>
      </c>
      <c r="J58" s="5">
        <f>Inddata!$D$32+Inddata!$D$34</f>
        <v>5</v>
      </c>
      <c r="K58" s="5"/>
    </row>
    <row r="59" spans="1:11" x14ac:dyDescent="0.25">
      <c r="A59">
        <v>30</v>
      </c>
      <c r="C59" s="5">
        <f t="shared" si="1"/>
        <v>0.25133333333333324</v>
      </c>
      <c r="D59" s="5">
        <f>IF(Inddata!$D$35=0,0,IF(($D$30-C59*(1/Inddata!$D$35))&lt;0,0,($D$30-C59*(1/Inddata!$D$35))))</f>
        <v>4.7989333333333333</v>
      </c>
      <c r="E59" s="5">
        <v>0</v>
      </c>
      <c r="F59" s="5">
        <f>IF(Inddata!$D$31*Inddata!$D$35+Inddata!$D$33&gt;'Beregninger scenarie 2'!C59,0,F58+$F$27)</f>
        <v>0</v>
      </c>
      <c r="G59" s="5">
        <f t="shared" si="0"/>
        <v>2.2513333333333332</v>
      </c>
      <c r="H59" s="5">
        <f>IF(D59+E59+F59&gt;Inddata!$D$31,Inddata!$D$31,D59+E59+F59)</f>
        <v>4.7989333333333333</v>
      </c>
      <c r="I59" s="5">
        <f>Inddata!$D$34</f>
        <v>1</v>
      </c>
      <c r="J59" s="5">
        <f>Inddata!$D$32+Inddata!$D$34</f>
        <v>5</v>
      </c>
      <c r="K59" s="5"/>
    </row>
    <row r="60" spans="1:11" x14ac:dyDescent="0.25">
      <c r="A60">
        <v>31</v>
      </c>
      <c r="C60" s="5">
        <f t="shared" si="1"/>
        <v>0.2599999999999999</v>
      </c>
      <c r="D60" s="5">
        <f>IF(Inddata!$D$35=0,0,IF(($D$30-C60*(1/Inddata!$D$35))&lt;0,0,($D$30-C60*(1/Inddata!$D$35))))</f>
        <v>4.7919999999999998</v>
      </c>
      <c r="E60" s="5">
        <v>0</v>
      </c>
      <c r="F60" s="5">
        <f>IF(Inddata!$D$31*Inddata!$D$35+Inddata!$D$33&gt;'Beregninger scenarie 2'!C60,0,F59+$F$27)</f>
        <v>0</v>
      </c>
      <c r="G60" s="5">
        <f t="shared" si="0"/>
        <v>2.2599999999999998</v>
      </c>
      <c r="H60" s="5">
        <f>IF(D60+E60+F60&gt;Inddata!$D$31,Inddata!$D$31,D60+E60+F60)</f>
        <v>4.7919999999999998</v>
      </c>
      <c r="I60" s="5">
        <f>Inddata!$D$34</f>
        <v>1</v>
      </c>
      <c r="J60" s="5">
        <f>Inddata!$D$32+Inddata!$D$34</f>
        <v>5</v>
      </c>
      <c r="K60" s="5"/>
    </row>
    <row r="61" spans="1:11" x14ac:dyDescent="0.25">
      <c r="A61">
        <v>32</v>
      </c>
      <c r="C61" s="5">
        <f t="shared" si="1"/>
        <v>0.26866666666666655</v>
      </c>
      <c r="D61" s="5">
        <f>IF(Inddata!$D$35=0,0,IF(($D$30-C61*(1/Inddata!$D$35))&lt;0,0,($D$30-C61*(1/Inddata!$D$35))))</f>
        <v>4.7850666666666664</v>
      </c>
      <c r="E61" s="5">
        <v>0</v>
      </c>
      <c r="F61" s="5">
        <f>IF(Inddata!$D$31*Inddata!$D$35+Inddata!$D$33&gt;'Beregninger scenarie 2'!C61,0,F60+$F$27)</f>
        <v>0</v>
      </c>
      <c r="G61" s="5">
        <f t="shared" si="0"/>
        <v>2.2686666666666664</v>
      </c>
      <c r="H61" s="5">
        <f>IF(D61+E61+F61&gt;Inddata!$D$31,Inddata!$D$31,D61+E61+F61)</f>
        <v>4.7850666666666664</v>
      </c>
      <c r="I61" s="5">
        <f>Inddata!$D$34</f>
        <v>1</v>
      </c>
      <c r="J61" s="5">
        <f>Inddata!$D$32+Inddata!$D$34</f>
        <v>5</v>
      </c>
      <c r="K61" s="5"/>
    </row>
    <row r="62" spans="1:11" x14ac:dyDescent="0.25">
      <c r="A62">
        <v>33</v>
      </c>
      <c r="C62" s="5">
        <f t="shared" si="1"/>
        <v>0.27733333333333321</v>
      </c>
      <c r="D62" s="5">
        <f>IF(Inddata!$D$35=0,0,IF(($D$30-C62*(1/Inddata!$D$35))&lt;0,0,($D$30-C62*(1/Inddata!$D$35))))</f>
        <v>4.7781333333333338</v>
      </c>
      <c r="E62" s="5">
        <v>0</v>
      </c>
      <c r="F62" s="5">
        <f>IF(Inddata!$D$31*Inddata!$D$35+Inddata!$D$33&gt;'Beregninger scenarie 2'!C62,0,F61+$F$27)</f>
        <v>0</v>
      </c>
      <c r="G62" s="5">
        <f t="shared" si="0"/>
        <v>2.277333333333333</v>
      </c>
      <c r="H62" s="5">
        <f>IF(D62+E62+F62&gt;Inddata!$D$31,Inddata!$D$31,D62+E62+F62)</f>
        <v>4.7781333333333338</v>
      </c>
      <c r="I62" s="5">
        <f>Inddata!$D$34</f>
        <v>1</v>
      </c>
      <c r="J62" s="5">
        <f>Inddata!$D$32+Inddata!$D$34</f>
        <v>5</v>
      </c>
      <c r="K62" s="5"/>
    </row>
    <row r="63" spans="1:11" x14ac:dyDescent="0.25">
      <c r="A63">
        <v>34</v>
      </c>
      <c r="C63" s="5">
        <f t="shared" si="1"/>
        <v>0.28599999999999987</v>
      </c>
      <c r="D63" s="5">
        <f>IF(Inddata!$D$35=0,0,IF(($D$30-C63*(1/Inddata!$D$35))&lt;0,0,($D$30-C63*(1/Inddata!$D$35))))</f>
        <v>4.7712000000000003</v>
      </c>
      <c r="E63" s="5">
        <v>0</v>
      </c>
      <c r="F63" s="5">
        <f>IF(Inddata!$D$31*Inddata!$D$35+Inddata!$D$33&gt;'Beregninger scenarie 2'!C63,0,F62+$F$27)</f>
        <v>0</v>
      </c>
      <c r="G63" s="5">
        <f t="shared" si="0"/>
        <v>2.286</v>
      </c>
      <c r="H63" s="5">
        <f>IF(D63+E63+F63&gt;Inddata!$D$31,Inddata!$D$31,D63+E63+F63)</f>
        <v>4.7712000000000003</v>
      </c>
      <c r="I63" s="5">
        <f>Inddata!$D$34</f>
        <v>1</v>
      </c>
      <c r="J63" s="5">
        <f>Inddata!$D$32+Inddata!$D$34</f>
        <v>5</v>
      </c>
      <c r="K63" s="5"/>
    </row>
    <row r="64" spans="1:11" x14ac:dyDescent="0.25">
      <c r="A64">
        <v>35</v>
      </c>
      <c r="C64" s="5">
        <f t="shared" si="1"/>
        <v>0.29466666666666652</v>
      </c>
      <c r="D64" s="5">
        <f>IF(Inddata!$D$35=0,0,IF(($D$30-C64*(1/Inddata!$D$35))&lt;0,0,($D$30-C64*(1/Inddata!$D$35))))</f>
        <v>4.7642666666666669</v>
      </c>
      <c r="E64" s="5">
        <v>0</v>
      </c>
      <c r="F64" s="5">
        <f>IF(Inddata!$D$31*Inddata!$D$35+Inddata!$D$33&gt;'Beregninger scenarie 2'!C64,0,F63+$F$27)</f>
        <v>0</v>
      </c>
      <c r="G64" s="5">
        <f t="shared" si="0"/>
        <v>2.2946666666666666</v>
      </c>
      <c r="H64" s="5">
        <f>IF(D64+E64+F64&gt;Inddata!$D$31,Inddata!$D$31,D64+E64+F64)</f>
        <v>4.7642666666666669</v>
      </c>
      <c r="I64" s="5">
        <f>Inddata!$D$34</f>
        <v>1</v>
      </c>
      <c r="J64" s="5">
        <f>Inddata!$D$32+Inddata!$D$34</f>
        <v>5</v>
      </c>
      <c r="K64" s="5"/>
    </row>
    <row r="65" spans="1:11" x14ac:dyDescent="0.25">
      <c r="A65">
        <v>36</v>
      </c>
      <c r="C65" s="5">
        <f t="shared" si="1"/>
        <v>0.30333333333333318</v>
      </c>
      <c r="D65" s="5">
        <f>IF(Inddata!$D$35=0,0,IF(($D$30-C65*(1/Inddata!$D$35))&lt;0,0,($D$30-C65*(1/Inddata!$D$35))))</f>
        <v>4.7573333333333334</v>
      </c>
      <c r="E65" s="5">
        <v>0</v>
      </c>
      <c r="F65" s="5">
        <f>IF(Inddata!$D$31*Inddata!$D$35+Inddata!$D$33&gt;'Beregninger scenarie 2'!C65,0,F64+$F$27)</f>
        <v>0</v>
      </c>
      <c r="G65" s="5">
        <f t="shared" si="0"/>
        <v>2.3033333333333332</v>
      </c>
      <c r="H65" s="5">
        <f>IF(D65+E65+F65&gt;Inddata!$D$31,Inddata!$D$31,D65+E65+F65)</f>
        <v>4.7573333333333334</v>
      </c>
      <c r="I65" s="5">
        <f>Inddata!$D$34</f>
        <v>1</v>
      </c>
      <c r="J65" s="5">
        <f>Inddata!$D$32+Inddata!$D$34</f>
        <v>5</v>
      </c>
      <c r="K65" s="5"/>
    </row>
    <row r="66" spans="1:11" x14ac:dyDescent="0.25">
      <c r="A66">
        <v>37</v>
      </c>
      <c r="C66" s="5">
        <f t="shared" si="1"/>
        <v>0.31199999999999983</v>
      </c>
      <c r="D66" s="5">
        <f>IF(Inddata!$D$35=0,0,IF(($D$30-C66*(1/Inddata!$D$35))&lt;0,0,($D$30-C66*(1/Inddata!$D$35))))</f>
        <v>4.7504</v>
      </c>
      <c r="E66" s="5">
        <v>0</v>
      </c>
      <c r="F66" s="5">
        <f>IF(Inddata!$D$31*Inddata!$D$35+Inddata!$D$33&gt;'Beregninger scenarie 2'!C66,0,F65+$F$27)</f>
        <v>0</v>
      </c>
      <c r="G66" s="5">
        <f t="shared" si="0"/>
        <v>2.3119999999999998</v>
      </c>
      <c r="H66" s="5">
        <f>IF(D66+E66+F66&gt;Inddata!$D$31,Inddata!$D$31,D66+E66+F66)</f>
        <v>4.7504</v>
      </c>
      <c r="I66" s="5">
        <f>Inddata!$D$34</f>
        <v>1</v>
      </c>
      <c r="J66" s="5">
        <f>Inddata!$D$32+Inddata!$D$34</f>
        <v>5</v>
      </c>
      <c r="K66" s="5"/>
    </row>
    <row r="67" spans="1:11" x14ac:dyDescent="0.25">
      <c r="A67">
        <v>38</v>
      </c>
      <c r="C67" s="5">
        <f t="shared" si="1"/>
        <v>0.32066666666666649</v>
      </c>
      <c r="D67" s="5">
        <f>IF(Inddata!$D$35=0,0,IF(($D$30-C67*(1/Inddata!$D$35))&lt;0,0,($D$30-C67*(1/Inddata!$D$35))))</f>
        <v>4.7434666666666665</v>
      </c>
      <c r="E67" s="5">
        <v>0</v>
      </c>
      <c r="F67" s="5">
        <f>IF(Inddata!$D$31*Inddata!$D$35+Inddata!$D$33&gt;'Beregninger scenarie 2'!C67,0,F66+$F$27)</f>
        <v>0</v>
      </c>
      <c r="G67" s="5">
        <f t="shared" si="0"/>
        <v>2.3206666666666664</v>
      </c>
      <c r="H67" s="5">
        <f>IF(D67+E67+F67&gt;Inddata!$D$31,Inddata!$D$31,D67+E67+F67)</f>
        <v>4.7434666666666665</v>
      </c>
      <c r="I67" s="5">
        <f>Inddata!$D$34</f>
        <v>1</v>
      </c>
      <c r="J67" s="5">
        <f>Inddata!$D$32+Inddata!$D$34</f>
        <v>5</v>
      </c>
      <c r="K67" s="5"/>
    </row>
    <row r="68" spans="1:11" x14ac:dyDescent="0.25">
      <c r="A68">
        <v>39</v>
      </c>
      <c r="C68" s="5">
        <f t="shared" si="1"/>
        <v>0.32933333333333314</v>
      </c>
      <c r="D68" s="5">
        <f>IF(Inddata!$D$35=0,0,IF(($D$30-C68*(1/Inddata!$D$35))&lt;0,0,($D$30-C68*(1/Inddata!$D$35))))</f>
        <v>4.7365333333333339</v>
      </c>
      <c r="E68" s="5">
        <v>0</v>
      </c>
      <c r="F68" s="5">
        <f>IF(Inddata!$D$31*Inddata!$D$35+Inddata!$D$33&gt;'Beregninger scenarie 2'!C68,0,F67+$F$27)</f>
        <v>0</v>
      </c>
      <c r="G68" s="5">
        <f t="shared" si="0"/>
        <v>2.329333333333333</v>
      </c>
      <c r="H68" s="5">
        <f>IF(D68+E68+F68&gt;Inddata!$D$31,Inddata!$D$31,D68+E68+F68)</f>
        <v>4.7365333333333339</v>
      </c>
      <c r="I68" s="5">
        <f>Inddata!$D$34</f>
        <v>1</v>
      </c>
      <c r="J68" s="5">
        <f>Inddata!$D$32+Inddata!$D$34</f>
        <v>5</v>
      </c>
      <c r="K68" s="5"/>
    </row>
    <row r="69" spans="1:11" x14ac:dyDescent="0.25">
      <c r="A69">
        <v>40</v>
      </c>
      <c r="C69" s="5">
        <f t="shared" si="1"/>
        <v>0.3379999999999998</v>
      </c>
      <c r="D69" s="5">
        <f>IF(Inddata!$D$35=0,0,IF(($D$30-C69*(1/Inddata!$D$35))&lt;0,0,($D$30-C69*(1/Inddata!$D$35))))</f>
        <v>4.7296000000000005</v>
      </c>
      <c r="E69" s="5">
        <v>0</v>
      </c>
      <c r="F69" s="5">
        <f>IF(Inddata!$D$31*Inddata!$D$35+Inddata!$D$33&gt;'Beregninger scenarie 2'!C69,0,F68+$F$27)</f>
        <v>0</v>
      </c>
      <c r="G69" s="5">
        <f t="shared" si="0"/>
        <v>2.3379999999999996</v>
      </c>
      <c r="H69" s="5">
        <f>IF(D69+E69+F69&gt;Inddata!$D$31,Inddata!$D$31,D69+E69+F69)</f>
        <v>4.7296000000000005</v>
      </c>
      <c r="I69" s="5">
        <f>Inddata!$D$34</f>
        <v>1</v>
      </c>
      <c r="J69" s="5">
        <f>Inddata!$D$32+Inddata!$D$34</f>
        <v>5</v>
      </c>
      <c r="K69" s="5"/>
    </row>
    <row r="70" spans="1:11" x14ac:dyDescent="0.25">
      <c r="A70">
        <v>41</v>
      </c>
      <c r="C70" s="5">
        <f t="shared" si="1"/>
        <v>0.34666666666666646</v>
      </c>
      <c r="D70" s="5">
        <f>IF(Inddata!$D$35=0,0,IF(($D$30-C70*(1/Inddata!$D$35))&lt;0,0,($D$30-C70*(1/Inddata!$D$35))))</f>
        <v>4.722666666666667</v>
      </c>
      <c r="E70" s="5">
        <v>0</v>
      </c>
      <c r="F70" s="5">
        <f>IF(Inddata!$D$31*Inddata!$D$35+Inddata!$D$33&gt;'Beregninger scenarie 2'!C70,0,F69+$F$27)</f>
        <v>0</v>
      </c>
      <c r="G70" s="5">
        <f t="shared" si="0"/>
        <v>2.3466666666666667</v>
      </c>
      <c r="H70" s="5">
        <f>IF(D70+E70+F70&gt;Inddata!$D$31,Inddata!$D$31,D70+E70+F70)</f>
        <v>4.722666666666667</v>
      </c>
      <c r="I70" s="5">
        <f>Inddata!$D$34</f>
        <v>1</v>
      </c>
      <c r="J70" s="5">
        <f>Inddata!$D$32+Inddata!$D$34</f>
        <v>5</v>
      </c>
      <c r="K70" s="5"/>
    </row>
    <row r="71" spans="1:11" x14ac:dyDescent="0.25">
      <c r="A71">
        <v>42</v>
      </c>
      <c r="C71" s="5">
        <f t="shared" si="1"/>
        <v>0.35533333333333311</v>
      </c>
      <c r="D71" s="5">
        <f>IF(Inddata!$D$35=0,0,IF(($D$30-C71*(1/Inddata!$D$35))&lt;0,0,($D$30-C71*(1/Inddata!$D$35))))</f>
        <v>4.7157333333333336</v>
      </c>
      <c r="E71" s="5">
        <v>0</v>
      </c>
      <c r="F71" s="5">
        <f>IF(Inddata!$D$31*Inddata!$D$35+Inddata!$D$33&gt;'Beregninger scenarie 2'!C71,0,F70+$F$27)</f>
        <v>0</v>
      </c>
      <c r="G71" s="5">
        <f t="shared" si="0"/>
        <v>2.3553333333333333</v>
      </c>
      <c r="H71" s="5">
        <f>IF(D71+E71+F71&gt;Inddata!$D$31,Inddata!$D$31,D71+E71+F71)</f>
        <v>4.7157333333333336</v>
      </c>
      <c r="I71" s="5">
        <f>Inddata!$D$34</f>
        <v>1</v>
      </c>
      <c r="J71" s="5">
        <f>Inddata!$D$32+Inddata!$D$34</f>
        <v>5</v>
      </c>
      <c r="K71" s="5"/>
    </row>
    <row r="72" spans="1:11" x14ac:dyDescent="0.25">
      <c r="A72">
        <v>43</v>
      </c>
      <c r="C72" s="5">
        <f t="shared" si="1"/>
        <v>0.36399999999999977</v>
      </c>
      <c r="D72" s="5">
        <f>IF(Inddata!$D$35=0,0,IF(($D$30-C72*(1/Inddata!$D$35))&lt;0,0,($D$30-C72*(1/Inddata!$D$35))))</f>
        <v>4.7088000000000001</v>
      </c>
      <c r="E72" s="5">
        <v>0</v>
      </c>
      <c r="F72" s="5">
        <f>IF(Inddata!$D$31*Inddata!$D$35+Inddata!$D$33&gt;'Beregninger scenarie 2'!C72,0,F71+$F$27)</f>
        <v>0</v>
      </c>
      <c r="G72" s="5">
        <f t="shared" si="0"/>
        <v>2.3639999999999999</v>
      </c>
      <c r="H72" s="5">
        <f>IF(D72+E72+F72&gt;Inddata!$D$31,Inddata!$D$31,D72+E72+F72)</f>
        <v>4.7088000000000001</v>
      </c>
      <c r="I72" s="5">
        <f>Inddata!$D$34</f>
        <v>1</v>
      </c>
      <c r="J72" s="5">
        <f>Inddata!$D$32+Inddata!$D$34</f>
        <v>5</v>
      </c>
      <c r="K72" s="5"/>
    </row>
    <row r="73" spans="1:11" x14ac:dyDescent="0.25">
      <c r="A73">
        <v>44</v>
      </c>
      <c r="C73" s="5">
        <f t="shared" si="1"/>
        <v>0.37266666666666642</v>
      </c>
      <c r="D73" s="5">
        <f>IF(Inddata!$D$35=0,0,IF(($D$30-C73*(1/Inddata!$D$35))&lt;0,0,($D$30-C73*(1/Inddata!$D$35))))</f>
        <v>4.7018666666666666</v>
      </c>
      <c r="E73" s="5">
        <v>0</v>
      </c>
      <c r="F73" s="5">
        <f>IF(Inddata!$D$31*Inddata!$D$35+Inddata!$D$33&gt;'Beregninger scenarie 2'!C73,0,F72+$F$27)</f>
        <v>0</v>
      </c>
      <c r="G73" s="5">
        <f t="shared" si="0"/>
        <v>2.3726666666666665</v>
      </c>
      <c r="H73" s="5">
        <f>IF(D73+E73+F73&gt;Inddata!$D$31,Inddata!$D$31,D73+E73+F73)</f>
        <v>4.7018666666666666</v>
      </c>
      <c r="I73" s="5">
        <f>Inddata!$D$34</f>
        <v>1</v>
      </c>
      <c r="J73" s="5">
        <f>Inddata!$D$32+Inddata!$D$34</f>
        <v>5</v>
      </c>
      <c r="K73" s="5"/>
    </row>
    <row r="74" spans="1:11" x14ac:dyDescent="0.25">
      <c r="A74">
        <v>45</v>
      </c>
      <c r="C74" s="5">
        <f t="shared" si="1"/>
        <v>0.38133333333333308</v>
      </c>
      <c r="D74" s="5">
        <f>IF(Inddata!$D$35=0,0,IF(($D$30-C74*(1/Inddata!$D$35))&lt;0,0,($D$30-C74*(1/Inddata!$D$35))))</f>
        <v>4.6949333333333332</v>
      </c>
      <c r="E74" s="5">
        <v>0</v>
      </c>
      <c r="F74" s="5">
        <f>IF(Inddata!$D$31*Inddata!$D$35+Inddata!$D$33&gt;'Beregninger scenarie 2'!C74,0,F73+$F$27)</f>
        <v>0</v>
      </c>
      <c r="G74" s="5">
        <f t="shared" si="0"/>
        <v>2.3813333333333331</v>
      </c>
      <c r="H74" s="5">
        <f>IF(D74+E74+F74&gt;Inddata!$D$31,Inddata!$D$31,D74+E74+F74)</f>
        <v>4.6949333333333332</v>
      </c>
      <c r="I74" s="5">
        <f>Inddata!$D$34</f>
        <v>1</v>
      </c>
      <c r="J74" s="5">
        <f>Inddata!$D$32+Inddata!$D$34</f>
        <v>5</v>
      </c>
      <c r="K74" s="5"/>
    </row>
    <row r="75" spans="1:11" x14ac:dyDescent="0.25">
      <c r="A75">
        <v>46</v>
      </c>
      <c r="C75" s="5">
        <f t="shared" si="1"/>
        <v>0.38999999999999974</v>
      </c>
      <c r="D75" s="5">
        <f>IF(Inddata!$D$35=0,0,IF(($D$30-C75*(1/Inddata!$D$35))&lt;0,0,($D$30-C75*(1/Inddata!$D$35))))</f>
        <v>4.6880000000000006</v>
      </c>
      <c r="E75" s="5">
        <v>0</v>
      </c>
      <c r="F75" s="5">
        <f>IF(Inddata!$D$31*Inddata!$D$35+Inddata!$D$33&gt;'Beregninger scenarie 2'!C75,0,F74+$F$27)</f>
        <v>0</v>
      </c>
      <c r="G75" s="5">
        <f t="shared" si="0"/>
        <v>2.3899999999999997</v>
      </c>
      <c r="H75" s="5">
        <f>IF(D75+E75+F75&gt;Inddata!$D$31,Inddata!$D$31,D75+E75+F75)</f>
        <v>4.6880000000000006</v>
      </c>
      <c r="I75" s="5">
        <f>Inddata!$D$34</f>
        <v>1</v>
      </c>
      <c r="J75" s="5">
        <f>Inddata!$D$32+Inddata!$D$34</f>
        <v>5</v>
      </c>
      <c r="K75" s="5"/>
    </row>
    <row r="76" spans="1:11" x14ac:dyDescent="0.25">
      <c r="A76">
        <v>47</v>
      </c>
      <c r="C76" s="5">
        <f t="shared" si="1"/>
        <v>0.39866666666666639</v>
      </c>
      <c r="D76" s="5">
        <f>IF(Inddata!$D$35=0,0,IF(($D$30-C76*(1/Inddata!$D$35))&lt;0,0,($D$30-C76*(1/Inddata!$D$35))))</f>
        <v>4.6810666666666672</v>
      </c>
      <c r="E76" s="5">
        <v>0</v>
      </c>
      <c r="F76" s="5">
        <f>IF(Inddata!$D$31*Inddata!$D$35+Inddata!$D$33&gt;'Beregninger scenarie 2'!C76,0,F75+$F$27)</f>
        <v>0</v>
      </c>
      <c r="G76" s="5">
        <f t="shared" si="0"/>
        <v>2.3986666666666663</v>
      </c>
      <c r="H76" s="5">
        <f>IF(D76+E76+F76&gt;Inddata!$D$31,Inddata!$D$31,D76+E76+F76)</f>
        <v>4.6810666666666672</v>
      </c>
      <c r="I76" s="5">
        <f>Inddata!$D$34</f>
        <v>1</v>
      </c>
      <c r="J76" s="5">
        <f>Inddata!$D$32+Inddata!$D$34</f>
        <v>5</v>
      </c>
      <c r="K76" s="5"/>
    </row>
    <row r="77" spans="1:11" x14ac:dyDescent="0.25">
      <c r="A77">
        <v>48</v>
      </c>
      <c r="C77" s="5">
        <f t="shared" si="1"/>
        <v>0.40733333333333305</v>
      </c>
      <c r="D77" s="5">
        <f>IF(Inddata!$D$35=0,0,IF(($D$30-C77*(1/Inddata!$D$35))&lt;0,0,($D$30-C77*(1/Inddata!$D$35))))</f>
        <v>4.6741333333333337</v>
      </c>
      <c r="E77" s="5">
        <v>0</v>
      </c>
      <c r="F77" s="5">
        <f>IF(Inddata!$D$31*Inddata!$D$35+Inddata!$D$33&gt;'Beregninger scenarie 2'!C77,0,F76+$F$27)</f>
        <v>0</v>
      </c>
      <c r="G77" s="5">
        <f t="shared" si="0"/>
        <v>2.4073333333333329</v>
      </c>
      <c r="H77" s="5">
        <f>IF(D77+E77+F77&gt;Inddata!$D$31,Inddata!$D$31,D77+E77+F77)</f>
        <v>4.6741333333333337</v>
      </c>
      <c r="I77" s="5">
        <f>Inddata!$D$34</f>
        <v>1</v>
      </c>
      <c r="J77" s="5">
        <f>Inddata!$D$32+Inddata!$D$34</f>
        <v>5</v>
      </c>
      <c r="K77" s="5"/>
    </row>
    <row r="78" spans="1:11" x14ac:dyDescent="0.25">
      <c r="A78">
        <v>49</v>
      </c>
      <c r="C78" s="5">
        <f t="shared" si="1"/>
        <v>0.4159999999999997</v>
      </c>
      <c r="D78" s="5">
        <f>IF(Inddata!$D$35=0,0,IF(($D$30-C78*(1/Inddata!$D$35))&lt;0,0,($D$30-C78*(1/Inddata!$D$35))))</f>
        <v>4.6672000000000002</v>
      </c>
      <c r="E78" s="5">
        <v>0</v>
      </c>
      <c r="F78" s="5">
        <f>IF(Inddata!$D$31*Inddata!$D$35+Inddata!$D$33&gt;'Beregninger scenarie 2'!C78,0,F77+$F$27)</f>
        <v>0</v>
      </c>
      <c r="G78" s="5">
        <f t="shared" si="0"/>
        <v>2.4159999999999995</v>
      </c>
      <c r="H78" s="5">
        <f>IF(D78+E78+F78&gt;Inddata!$D$31,Inddata!$D$31,D78+E78+F78)</f>
        <v>4.6672000000000002</v>
      </c>
      <c r="I78" s="5">
        <f>Inddata!$D$34</f>
        <v>1</v>
      </c>
      <c r="J78" s="5">
        <f>Inddata!$D$32+Inddata!$D$34</f>
        <v>5</v>
      </c>
      <c r="K78" s="5"/>
    </row>
    <row r="79" spans="1:11" x14ac:dyDescent="0.25">
      <c r="A79">
        <v>50</v>
      </c>
      <c r="C79" s="5">
        <f t="shared" si="1"/>
        <v>0.42466666666666636</v>
      </c>
      <c r="D79" s="5">
        <f>IF(Inddata!$D$35=0,0,IF(($D$30-C79*(1/Inddata!$D$35))&lt;0,0,($D$30-C79*(1/Inddata!$D$35))))</f>
        <v>4.6602666666666668</v>
      </c>
      <c r="E79" s="5">
        <v>0</v>
      </c>
      <c r="F79" s="5">
        <f>IF(Inddata!$D$31*Inddata!$D$35+Inddata!$D$33&gt;'Beregninger scenarie 2'!C79,0,F78+$F$27)</f>
        <v>0</v>
      </c>
      <c r="G79" s="5">
        <f t="shared" si="0"/>
        <v>2.4246666666666665</v>
      </c>
      <c r="H79" s="5">
        <f>IF(D79+E79+F79&gt;Inddata!$D$31,Inddata!$D$31,D79+E79+F79)</f>
        <v>4.6602666666666668</v>
      </c>
      <c r="I79" s="5">
        <f>Inddata!$D$34</f>
        <v>1</v>
      </c>
      <c r="J79" s="5">
        <f>Inddata!$D$32+Inddata!$D$34</f>
        <v>5</v>
      </c>
      <c r="K79" s="5"/>
    </row>
    <row r="80" spans="1:11" x14ac:dyDescent="0.25">
      <c r="A80">
        <v>51</v>
      </c>
      <c r="C80" s="5">
        <f t="shared" si="1"/>
        <v>0.43333333333333302</v>
      </c>
      <c r="D80" s="5">
        <f>IF(Inddata!$D$35=0,0,IF(($D$30-C80*(1/Inddata!$D$35))&lt;0,0,($D$30-C80*(1/Inddata!$D$35))))</f>
        <v>4.6533333333333333</v>
      </c>
      <c r="E80" s="5">
        <v>0</v>
      </c>
      <c r="F80" s="5">
        <f>IF(Inddata!$D$31*Inddata!$D$35+Inddata!$D$33&gt;'Beregninger scenarie 2'!C80,0,F79+$F$27)</f>
        <v>0</v>
      </c>
      <c r="G80" s="5">
        <f t="shared" si="0"/>
        <v>2.4333333333333331</v>
      </c>
      <c r="H80" s="5">
        <f>IF(D80+E80+F80&gt;Inddata!$D$31,Inddata!$D$31,D80+E80+F80)</f>
        <v>4.6533333333333333</v>
      </c>
      <c r="I80" s="5">
        <f>Inddata!$D$34</f>
        <v>1</v>
      </c>
      <c r="J80" s="5">
        <f>Inddata!$D$32+Inddata!$D$34</f>
        <v>5</v>
      </c>
      <c r="K80" s="5"/>
    </row>
    <row r="81" spans="1:11" x14ac:dyDescent="0.25">
      <c r="A81">
        <v>52</v>
      </c>
      <c r="C81" s="5">
        <f t="shared" si="1"/>
        <v>0.44199999999999967</v>
      </c>
      <c r="D81" s="5">
        <f>IF(Inddata!$D$35=0,0,IF(($D$30-C81*(1/Inddata!$D$35))&lt;0,0,($D$30-C81*(1/Inddata!$D$35))))</f>
        <v>4.6463999999999999</v>
      </c>
      <c r="E81" s="5">
        <v>0</v>
      </c>
      <c r="F81" s="5">
        <f>IF(Inddata!$D$31*Inddata!$D$35+Inddata!$D$33&gt;'Beregninger scenarie 2'!C81,0,F80+$F$27)</f>
        <v>0</v>
      </c>
      <c r="G81" s="5">
        <f t="shared" si="0"/>
        <v>2.4419999999999997</v>
      </c>
      <c r="H81" s="5">
        <f>IF(D81+E81+F81&gt;Inddata!$D$31,Inddata!$D$31,D81+E81+F81)</f>
        <v>4.6463999999999999</v>
      </c>
      <c r="I81" s="5">
        <f>Inddata!$D$34</f>
        <v>1</v>
      </c>
      <c r="J81" s="5">
        <f>Inddata!$D$32+Inddata!$D$34</f>
        <v>5</v>
      </c>
      <c r="K81" s="5"/>
    </row>
    <row r="82" spans="1:11" x14ac:dyDescent="0.25">
      <c r="A82">
        <v>53</v>
      </c>
      <c r="C82" s="5">
        <f t="shared" si="1"/>
        <v>0.45066666666666633</v>
      </c>
      <c r="D82" s="5">
        <f>IF(Inddata!$D$35=0,0,IF(($D$30-C82*(1/Inddata!$D$35))&lt;0,0,($D$30-C82*(1/Inddata!$D$35))))</f>
        <v>4.6394666666666673</v>
      </c>
      <c r="E82" s="5">
        <v>0</v>
      </c>
      <c r="F82" s="5">
        <f>IF(Inddata!$D$31*Inddata!$D$35+Inddata!$D$33&gt;'Beregninger scenarie 2'!C82,0,F81+$F$27)</f>
        <v>0</v>
      </c>
      <c r="G82" s="5">
        <f t="shared" si="0"/>
        <v>2.4506666666666663</v>
      </c>
      <c r="H82" s="5">
        <f>IF(D82+E82+F82&gt;Inddata!$D$31,Inddata!$D$31,D82+E82+F82)</f>
        <v>4.6394666666666673</v>
      </c>
      <c r="I82" s="5">
        <f>Inddata!$D$34</f>
        <v>1</v>
      </c>
      <c r="J82" s="5">
        <f>Inddata!$D$32+Inddata!$D$34</f>
        <v>5</v>
      </c>
      <c r="K82" s="5"/>
    </row>
    <row r="83" spans="1:11" x14ac:dyDescent="0.25">
      <c r="A83">
        <v>54</v>
      </c>
      <c r="C83" s="5">
        <f t="shared" si="1"/>
        <v>0.45933333333333298</v>
      </c>
      <c r="D83" s="5">
        <f>IF(Inddata!$D$35=0,0,IF(($D$30-C83*(1/Inddata!$D$35))&lt;0,0,($D$30-C83*(1/Inddata!$D$35))))</f>
        <v>4.6325333333333338</v>
      </c>
      <c r="E83" s="5">
        <v>0</v>
      </c>
      <c r="F83" s="5">
        <f>IF(Inddata!$D$31*Inddata!$D$35+Inddata!$D$33&gt;'Beregninger scenarie 2'!C83,0,F82+$F$27)</f>
        <v>0</v>
      </c>
      <c r="G83" s="5">
        <f t="shared" si="0"/>
        <v>2.4593333333333329</v>
      </c>
      <c r="H83" s="5">
        <f>IF(D83+E83+F83&gt;Inddata!$D$31,Inddata!$D$31,D83+E83+F83)</f>
        <v>4.6325333333333338</v>
      </c>
      <c r="I83" s="5">
        <f>Inddata!$D$34</f>
        <v>1</v>
      </c>
      <c r="J83" s="5">
        <f>Inddata!$D$32+Inddata!$D$34</f>
        <v>5</v>
      </c>
      <c r="K83" s="5"/>
    </row>
    <row r="84" spans="1:11" x14ac:dyDescent="0.25">
      <c r="A84">
        <v>55</v>
      </c>
      <c r="C84" s="5">
        <f t="shared" si="1"/>
        <v>0.46799999999999964</v>
      </c>
      <c r="D84" s="5">
        <f>IF(Inddata!$D$35=0,0,IF(($D$30-C84*(1/Inddata!$D$35))&lt;0,0,($D$30-C84*(1/Inddata!$D$35))))</f>
        <v>4.6256000000000004</v>
      </c>
      <c r="E84" s="5">
        <v>0</v>
      </c>
      <c r="F84" s="5">
        <f>IF(Inddata!$D$31*Inddata!$D$35+Inddata!$D$33&gt;'Beregninger scenarie 2'!C84,0,F83+$F$27)</f>
        <v>0</v>
      </c>
      <c r="G84" s="5">
        <f t="shared" si="0"/>
        <v>2.4679999999999995</v>
      </c>
      <c r="H84" s="5">
        <f>IF(D84+E84+F84&gt;Inddata!$D$31,Inddata!$D$31,D84+E84+F84)</f>
        <v>4.6256000000000004</v>
      </c>
      <c r="I84" s="5">
        <f>Inddata!$D$34</f>
        <v>1</v>
      </c>
      <c r="J84" s="5">
        <f>Inddata!$D$32+Inddata!$D$34</f>
        <v>5</v>
      </c>
      <c r="K84" s="5"/>
    </row>
    <row r="85" spans="1:11" x14ac:dyDescent="0.25">
      <c r="A85">
        <v>56</v>
      </c>
      <c r="C85" s="5">
        <f t="shared" si="1"/>
        <v>0.47666666666666629</v>
      </c>
      <c r="D85" s="5">
        <f>IF(Inddata!$D$35=0,0,IF(($D$30-C85*(1/Inddata!$D$35))&lt;0,0,($D$30-C85*(1/Inddata!$D$35))))</f>
        <v>4.6186666666666669</v>
      </c>
      <c r="E85" s="5">
        <v>0</v>
      </c>
      <c r="F85" s="5">
        <f>IF(Inddata!$D$31*Inddata!$D$35+Inddata!$D$33&gt;'Beregninger scenarie 2'!C85,0,F84+$F$27)</f>
        <v>0</v>
      </c>
      <c r="G85" s="5">
        <f t="shared" si="0"/>
        <v>2.4766666666666661</v>
      </c>
      <c r="H85" s="5">
        <f>IF(D85+E85+F85&gt;Inddata!$D$31,Inddata!$D$31,D85+E85+F85)</f>
        <v>4.6186666666666669</v>
      </c>
      <c r="I85" s="5">
        <f>Inddata!$D$34</f>
        <v>1</v>
      </c>
      <c r="J85" s="5">
        <f>Inddata!$D$32+Inddata!$D$34</f>
        <v>5</v>
      </c>
      <c r="K85" s="5"/>
    </row>
    <row r="86" spans="1:11" x14ac:dyDescent="0.25">
      <c r="A86">
        <v>57</v>
      </c>
      <c r="C86" s="5">
        <f t="shared" si="1"/>
        <v>0.48533333333333295</v>
      </c>
      <c r="D86" s="5">
        <f>IF(Inddata!$D$35=0,0,IF(($D$30-C86*(1/Inddata!$D$35))&lt;0,0,($D$30-C86*(1/Inddata!$D$35))))</f>
        <v>4.6117333333333335</v>
      </c>
      <c r="E86" s="5">
        <v>0</v>
      </c>
      <c r="F86" s="5">
        <f>IF(Inddata!$D$31*Inddata!$D$35+Inddata!$D$33&gt;'Beregninger scenarie 2'!C86,0,F85+$F$27)</f>
        <v>0</v>
      </c>
      <c r="G86" s="5">
        <f t="shared" si="0"/>
        <v>2.4853333333333332</v>
      </c>
      <c r="H86" s="5">
        <f>IF(D86+E86+F86&gt;Inddata!$D$31,Inddata!$D$31,D86+E86+F86)</f>
        <v>4.6117333333333335</v>
      </c>
      <c r="I86" s="5">
        <f>Inddata!$D$34</f>
        <v>1</v>
      </c>
      <c r="J86" s="5">
        <f>Inddata!$D$32+Inddata!$D$34</f>
        <v>5</v>
      </c>
      <c r="K86" s="5"/>
    </row>
    <row r="87" spans="1:11" x14ac:dyDescent="0.25">
      <c r="A87">
        <v>58</v>
      </c>
      <c r="C87" s="5">
        <f t="shared" si="1"/>
        <v>0.49399999999999961</v>
      </c>
      <c r="D87" s="5">
        <f>IF(Inddata!$D$35=0,0,IF(($D$30-C87*(1/Inddata!$D$35))&lt;0,0,($D$30-C87*(1/Inddata!$D$35))))</f>
        <v>4.6048</v>
      </c>
      <c r="E87" s="5">
        <v>0</v>
      </c>
      <c r="F87" s="5">
        <f>IF(Inddata!$D$31*Inddata!$D$35+Inddata!$D$33&gt;'Beregninger scenarie 2'!C87,0,F86+$F$27)</f>
        <v>0</v>
      </c>
      <c r="G87" s="5">
        <f t="shared" si="0"/>
        <v>2.4939999999999998</v>
      </c>
      <c r="H87" s="5">
        <f>IF(D87+E87+F87&gt;Inddata!$D$31,Inddata!$D$31,D87+E87+F87)</f>
        <v>4.6048</v>
      </c>
      <c r="I87" s="5">
        <f>Inddata!$D$34</f>
        <v>1</v>
      </c>
      <c r="J87" s="5">
        <f>Inddata!$D$32+Inddata!$D$34</f>
        <v>5</v>
      </c>
      <c r="K87" s="5"/>
    </row>
    <row r="88" spans="1:11" x14ac:dyDescent="0.25">
      <c r="A88">
        <v>59</v>
      </c>
      <c r="C88" s="5">
        <f t="shared" si="1"/>
        <v>0.50266666666666626</v>
      </c>
      <c r="D88" s="5">
        <f>IF(Inddata!$D$35=0,0,IF(($D$30-C88*(1/Inddata!$D$35))&lt;0,0,($D$30-C88*(1/Inddata!$D$35))))</f>
        <v>4.5978666666666665</v>
      </c>
      <c r="E88" s="5">
        <v>0</v>
      </c>
      <c r="F88" s="5">
        <f>IF(Inddata!$D$31*Inddata!$D$35+Inddata!$D$33&gt;'Beregninger scenarie 2'!C88,0,F87+$F$27)</f>
        <v>0</v>
      </c>
      <c r="G88" s="5">
        <f t="shared" si="0"/>
        <v>2.5026666666666664</v>
      </c>
      <c r="H88" s="5">
        <f>IF(D88+E88+F88&gt;Inddata!$D$31,Inddata!$D$31,D88+E88+F88)</f>
        <v>4.5978666666666665</v>
      </c>
      <c r="I88" s="5">
        <f>Inddata!$D$34</f>
        <v>1</v>
      </c>
      <c r="J88" s="5">
        <f>Inddata!$D$32+Inddata!$D$34</f>
        <v>5</v>
      </c>
      <c r="K88" s="5"/>
    </row>
    <row r="89" spans="1:11" x14ac:dyDescent="0.25">
      <c r="A89">
        <v>60</v>
      </c>
      <c r="C89" s="5">
        <f t="shared" si="1"/>
        <v>0.51133333333333297</v>
      </c>
      <c r="D89" s="5">
        <f>IF(Inddata!$D$35=0,0,IF(($D$30-C89*(1/Inddata!$D$35))&lt;0,0,($D$30-C89*(1/Inddata!$D$35))))</f>
        <v>4.590933333333334</v>
      </c>
      <c r="E89" s="5">
        <v>0</v>
      </c>
      <c r="F89" s="5">
        <f>IF(Inddata!$D$31*Inddata!$D$35+Inddata!$D$33&gt;'Beregninger scenarie 2'!C89,0,F88+$F$27)</f>
        <v>0</v>
      </c>
      <c r="G89" s="5">
        <f t="shared" si="0"/>
        <v>2.511333333333333</v>
      </c>
      <c r="H89" s="5">
        <f>IF(D89+E89+F89&gt;Inddata!$D$31,Inddata!$D$31,D89+E89+F89)</f>
        <v>4.590933333333334</v>
      </c>
      <c r="I89" s="5">
        <f>Inddata!$D$34</f>
        <v>1</v>
      </c>
      <c r="J89" s="5">
        <f>Inddata!$D$32+Inddata!$D$34</f>
        <v>5</v>
      </c>
      <c r="K89" s="5"/>
    </row>
    <row r="90" spans="1:11" x14ac:dyDescent="0.25">
      <c r="A90">
        <v>61</v>
      </c>
      <c r="C90" s="5">
        <f t="shared" si="1"/>
        <v>0.51999999999999968</v>
      </c>
      <c r="D90" s="5">
        <f>IF(Inddata!$D$35=0,0,IF(($D$30-C90*(1/Inddata!$D$35))&lt;0,0,($D$30-C90*(1/Inddata!$D$35))))</f>
        <v>4.5840000000000005</v>
      </c>
      <c r="E90" s="5">
        <v>0</v>
      </c>
      <c r="F90" s="5">
        <f>IF(Inddata!$D$31*Inddata!$D$35+Inddata!$D$33&gt;'Beregninger scenarie 2'!C90,0,F89+$F$27)</f>
        <v>0</v>
      </c>
      <c r="G90" s="5">
        <f t="shared" si="0"/>
        <v>2.5199999999999996</v>
      </c>
      <c r="H90" s="5">
        <f>IF(D90+E90+F90&gt;Inddata!$D$31,Inddata!$D$31,D90+E90+F90)</f>
        <v>4.5840000000000005</v>
      </c>
      <c r="I90" s="5">
        <f>Inddata!$D$34</f>
        <v>1</v>
      </c>
      <c r="J90" s="5">
        <f>Inddata!$D$32+Inddata!$D$34</f>
        <v>5</v>
      </c>
      <c r="K90" s="5"/>
    </row>
    <row r="91" spans="1:11" x14ac:dyDescent="0.25">
      <c r="A91">
        <v>62</v>
      </c>
      <c r="C91" s="5">
        <f t="shared" si="1"/>
        <v>0.5286666666666664</v>
      </c>
      <c r="D91" s="5">
        <f>IF(Inddata!$D$35=0,0,IF(($D$30-C91*(1/Inddata!$D$35))&lt;0,0,($D$30-C91*(1/Inddata!$D$35))))</f>
        <v>4.5770666666666671</v>
      </c>
      <c r="E91" s="5">
        <v>0</v>
      </c>
      <c r="F91" s="5">
        <f>IF(Inddata!$D$31*Inddata!$D$35+Inddata!$D$33&gt;'Beregninger scenarie 2'!C91,0,F90+$F$27)</f>
        <v>0</v>
      </c>
      <c r="G91" s="5">
        <f t="shared" si="0"/>
        <v>2.5286666666666662</v>
      </c>
      <c r="H91" s="5">
        <f>IF(D91+E91+F91&gt;Inddata!$D$31,Inddata!$D$31,D91+E91+F91)</f>
        <v>4.5770666666666671</v>
      </c>
      <c r="I91" s="5">
        <f>Inddata!$D$34</f>
        <v>1</v>
      </c>
      <c r="J91" s="5">
        <f>Inddata!$D$32+Inddata!$D$34</f>
        <v>5</v>
      </c>
      <c r="K91" s="5"/>
    </row>
    <row r="92" spans="1:11" x14ac:dyDescent="0.25">
      <c r="A92">
        <v>63</v>
      </c>
      <c r="C92" s="5">
        <f t="shared" si="1"/>
        <v>0.53733333333333311</v>
      </c>
      <c r="D92" s="5">
        <f>IF(Inddata!$D$35=0,0,IF(($D$30-C92*(1/Inddata!$D$35))&lt;0,0,($D$30-C92*(1/Inddata!$D$35))))</f>
        <v>4.5701333333333336</v>
      </c>
      <c r="E92" s="5">
        <v>0</v>
      </c>
      <c r="F92" s="5">
        <f>IF(Inddata!$D$31*Inddata!$D$35+Inddata!$D$33&gt;'Beregninger scenarie 2'!C92,0,F91+$F$27)</f>
        <v>0</v>
      </c>
      <c r="G92" s="5">
        <f t="shared" si="0"/>
        <v>2.5373333333333332</v>
      </c>
      <c r="H92" s="5">
        <f>IF(D92+E92+F92&gt;Inddata!$D$31,Inddata!$D$31,D92+E92+F92)</f>
        <v>4.5701333333333336</v>
      </c>
      <c r="I92" s="5">
        <f>Inddata!$D$34</f>
        <v>1</v>
      </c>
      <c r="J92" s="5">
        <f>Inddata!$D$32+Inddata!$D$34</f>
        <v>5</v>
      </c>
      <c r="K92" s="5"/>
    </row>
    <row r="93" spans="1:11" x14ac:dyDescent="0.25">
      <c r="A93">
        <v>64</v>
      </c>
      <c r="C93" s="5">
        <f t="shared" si="1"/>
        <v>0.54599999999999982</v>
      </c>
      <c r="D93" s="5">
        <f>IF(Inddata!$D$35=0,0,IF(($D$30-C93*(1/Inddata!$D$35))&lt;0,0,($D$30-C93*(1/Inddata!$D$35))))</f>
        <v>4.5632000000000001</v>
      </c>
      <c r="E93" s="5">
        <v>0</v>
      </c>
      <c r="F93" s="5">
        <f>IF(Inddata!$D$31*Inddata!$D$35+Inddata!$D$33&gt;'Beregninger scenarie 2'!C93,0,F92+$F$27)</f>
        <v>0</v>
      </c>
      <c r="G93" s="5">
        <f t="shared" si="0"/>
        <v>2.5459999999999998</v>
      </c>
      <c r="H93" s="5">
        <f>IF(D93+E93+F93&gt;Inddata!$D$31,Inddata!$D$31,D93+E93+F93)</f>
        <v>4.5632000000000001</v>
      </c>
      <c r="I93" s="5">
        <f>Inddata!$D$34</f>
        <v>1</v>
      </c>
      <c r="J93" s="5">
        <f>Inddata!$D$32+Inddata!$D$34</f>
        <v>5</v>
      </c>
      <c r="K93" s="5"/>
    </row>
    <row r="94" spans="1:11" x14ac:dyDescent="0.25">
      <c r="A94">
        <v>65</v>
      </c>
      <c r="C94" s="5">
        <f t="shared" si="1"/>
        <v>0.55466666666666653</v>
      </c>
      <c r="D94" s="5">
        <f>IF(Inddata!$D$35=0,0,IF(($D$30-C94*(1/Inddata!$D$35))&lt;0,0,($D$30-C94*(1/Inddata!$D$35))))</f>
        <v>4.5562666666666667</v>
      </c>
      <c r="E94" s="5">
        <v>0</v>
      </c>
      <c r="F94" s="5">
        <f>IF(Inddata!$D$31*Inddata!$D$35+Inddata!$D$33&gt;'Beregninger scenarie 2'!C94,0,F93+$F$27)</f>
        <v>0</v>
      </c>
      <c r="G94" s="5">
        <f t="shared" si="0"/>
        <v>2.5546666666666664</v>
      </c>
      <c r="H94" s="5">
        <f>IF(D94+E94+F94&gt;Inddata!$D$31,Inddata!$D$31,D94+E94+F94)</f>
        <v>4.5562666666666667</v>
      </c>
      <c r="I94" s="5">
        <f>Inddata!$D$34</f>
        <v>1</v>
      </c>
      <c r="J94" s="5">
        <f>Inddata!$D$32+Inddata!$D$34</f>
        <v>5</v>
      </c>
      <c r="K94" s="5"/>
    </row>
    <row r="95" spans="1:11" x14ac:dyDescent="0.25">
      <c r="A95">
        <v>66</v>
      </c>
      <c r="C95" s="5">
        <f t="shared" si="1"/>
        <v>0.56333333333333324</v>
      </c>
      <c r="D95" s="5">
        <f>IF(Inddata!$D$35=0,0,IF(($D$30-C95*(1/Inddata!$D$35))&lt;0,0,($D$30-C95*(1/Inddata!$D$35))))</f>
        <v>4.5493333333333332</v>
      </c>
      <c r="E95" s="5">
        <v>0</v>
      </c>
      <c r="F95" s="5">
        <f>IF(Inddata!$D$31*Inddata!$D$35+Inddata!$D$33&gt;'Beregninger scenarie 2'!C95,0,F94+$F$27)</f>
        <v>0</v>
      </c>
      <c r="G95" s="5">
        <f t="shared" si="0"/>
        <v>2.5633333333333335</v>
      </c>
      <c r="H95" s="5">
        <f>IF(D95+E95+F95&gt;Inddata!$D$31,Inddata!$D$31,D95+E95+F95)</f>
        <v>4.5493333333333332</v>
      </c>
      <c r="I95" s="5">
        <f>Inddata!$D$34</f>
        <v>1</v>
      </c>
      <c r="J95" s="5">
        <f>Inddata!$D$32+Inddata!$D$34</f>
        <v>5</v>
      </c>
      <c r="K95" s="5"/>
    </row>
    <row r="96" spans="1:11" x14ac:dyDescent="0.25">
      <c r="A96">
        <v>67</v>
      </c>
      <c r="C96" s="5">
        <f t="shared" si="1"/>
        <v>0.57199999999999995</v>
      </c>
      <c r="D96" s="5">
        <f>IF(Inddata!$D$35=0,0,IF(($D$30-C96*(1/Inddata!$D$35))&lt;0,0,($D$30-C96*(1/Inddata!$D$35))))</f>
        <v>4.5423999999999998</v>
      </c>
      <c r="E96" s="5">
        <v>0</v>
      </c>
      <c r="F96" s="5">
        <f>IF(Inddata!$D$31*Inddata!$D$35+Inddata!$D$33&gt;'Beregninger scenarie 2'!C96,0,F95+$F$27)</f>
        <v>0</v>
      </c>
      <c r="G96" s="5">
        <f t="shared" ref="G96:G159" si="2">C96+2</f>
        <v>2.5720000000000001</v>
      </c>
      <c r="H96" s="5">
        <f>IF(D96+E96+F96&gt;Inddata!$D$31,Inddata!$D$31,D96+E96+F96)</f>
        <v>4.5423999999999998</v>
      </c>
      <c r="I96" s="5">
        <f>Inddata!$D$34</f>
        <v>1</v>
      </c>
      <c r="J96" s="5">
        <f>Inddata!$D$32+Inddata!$D$34</f>
        <v>5</v>
      </c>
      <c r="K96" s="5"/>
    </row>
    <row r="97" spans="1:11" x14ac:dyDescent="0.25">
      <c r="A97">
        <v>68</v>
      </c>
      <c r="C97" s="5">
        <f t="shared" ref="C97:C160" si="3">C96+$C$27</f>
        <v>0.58066666666666666</v>
      </c>
      <c r="D97" s="5">
        <f>IF(Inddata!$D$35=0,0,IF(($D$30-C97*(1/Inddata!$D$35))&lt;0,0,($D$30-C97*(1/Inddata!$D$35))))</f>
        <v>4.5354666666666663</v>
      </c>
      <c r="E97" s="5">
        <v>0</v>
      </c>
      <c r="F97" s="5">
        <f>IF(Inddata!$D$31*Inddata!$D$35+Inddata!$D$33&gt;'Beregninger scenarie 2'!C97,0,F96+$F$27)</f>
        <v>0</v>
      </c>
      <c r="G97" s="5">
        <f t="shared" si="2"/>
        <v>2.5806666666666667</v>
      </c>
      <c r="H97" s="5">
        <f>IF(D97+E97+F97&gt;Inddata!$D$31,Inddata!$D$31,D97+E97+F97)</f>
        <v>4.5354666666666663</v>
      </c>
      <c r="I97" s="5">
        <f>Inddata!$D$34</f>
        <v>1</v>
      </c>
      <c r="J97" s="5">
        <f>Inddata!$D$32+Inddata!$D$34</f>
        <v>5</v>
      </c>
      <c r="K97" s="5"/>
    </row>
    <row r="98" spans="1:11" x14ac:dyDescent="0.25">
      <c r="A98">
        <v>69</v>
      </c>
      <c r="C98" s="5">
        <f t="shared" si="3"/>
        <v>0.58933333333333338</v>
      </c>
      <c r="D98" s="5">
        <f>IF(Inddata!$D$35=0,0,IF(($D$30-C98*(1/Inddata!$D$35))&lt;0,0,($D$30-C98*(1/Inddata!$D$35))))</f>
        <v>4.5285333333333337</v>
      </c>
      <c r="E98" s="5">
        <v>0</v>
      </c>
      <c r="F98" s="5">
        <f>IF(Inddata!$D$31*Inddata!$D$35+Inddata!$D$33&gt;'Beregninger scenarie 2'!C98,0,F97+$F$27)</f>
        <v>0</v>
      </c>
      <c r="G98" s="5">
        <f t="shared" si="2"/>
        <v>2.5893333333333333</v>
      </c>
      <c r="H98" s="5">
        <f>IF(D98+E98+F98&gt;Inddata!$D$31,Inddata!$D$31,D98+E98+F98)</f>
        <v>4.5285333333333337</v>
      </c>
      <c r="I98" s="5">
        <f>Inddata!$D$34</f>
        <v>1</v>
      </c>
      <c r="J98" s="5">
        <f>Inddata!$D$32+Inddata!$D$34</f>
        <v>5</v>
      </c>
      <c r="K98" s="5"/>
    </row>
    <row r="99" spans="1:11" x14ac:dyDescent="0.25">
      <c r="A99">
        <v>70</v>
      </c>
      <c r="C99" s="5">
        <f t="shared" si="3"/>
        <v>0.59800000000000009</v>
      </c>
      <c r="D99" s="5">
        <f>IF(Inddata!$D$35=0,0,IF(($D$30-C99*(1/Inddata!$D$35))&lt;0,0,($D$30-C99*(1/Inddata!$D$35))))</f>
        <v>4.5216000000000003</v>
      </c>
      <c r="E99" s="5">
        <v>0</v>
      </c>
      <c r="F99" s="5">
        <f>IF(Inddata!$D$31*Inddata!$D$35+Inddata!$D$33&gt;'Beregninger scenarie 2'!C99,0,F98+$F$27)</f>
        <v>0</v>
      </c>
      <c r="G99" s="5">
        <f t="shared" si="2"/>
        <v>2.5979999999999999</v>
      </c>
      <c r="H99" s="5">
        <f>IF(D99+E99+F99&gt;Inddata!$D$31,Inddata!$D$31,D99+E99+F99)</f>
        <v>4.5216000000000003</v>
      </c>
      <c r="I99" s="5">
        <f>Inddata!$D$34</f>
        <v>1</v>
      </c>
      <c r="J99" s="5">
        <f>Inddata!$D$32+Inddata!$D$34</f>
        <v>5</v>
      </c>
      <c r="K99" s="5"/>
    </row>
    <row r="100" spans="1:11" x14ac:dyDescent="0.25">
      <c r="A100">
        <v>71</v>
      </c>
      <c r="C100" s="5">
        <f t="shared" si="3"/>
        <v>0.6066666666666668</v>
      </c>
      <c r="D100" s="5">
        <f>IF(Inddata!$D$35=0,0,IF(($D$30-C100*(1/Inddata!$D$35))&lt;0,0,($D$30-C100*(1/Inddata!$D$35))))</f>
        <v>4.5146666666666668</v>
      </c>
      <c r="E100" s="5">
        <v>0</v>
      </c>
      <c r="F100" s="5">
        <f>IF(Inddata!$D$31*Inddata!$D$35+Inddata!$D$33&gt;'Beregninger scenarie 2'!C100,0,F99+$F$27)</f>
        <v>0</v>
      </c>
      <c r="G100" s="5">
        <f t="shared" si="2"/>
        <v>2.6066666666666669</v>
      </c>
      <c r="H100" s="5">
        <f>IF(D100+E100+F100&gt;Inddata!$D$31,Inddata!$D$31,D100+E100+F100)</f>
        <v>4.5146666666666668</v>
      </c>
      <c r="I100" s="5">
        <f>Inddata!$D$34</f>
        <v>1</v>
      </c>
      <c r="J100" s="5">
        <f>Inddata!$D$32+Inddata!$D$34</f>
        <v>5</v>
      </c>
      <c r="K100" s="5"/>
    </row>
    <row r="101" spans="1:11" x14ac:dyDescent="0.25">
      <c r="A101">
        <v>72</v>
      </c>
      <c r="C101" s="5">
        <f t="shared" si="3"/>
        <v>0.61533333333333351</v>
      </c>
      <c r="D101" s="5">
        <f>IF(Inddata!$D$35=0,0,IF(($D$30-C101*(1/Inddata!$D$35))&lt;0,0,($D$30-C101*(1/Inddata!$D$35))))</f>
        <v>4.5077333333333334</v>
      </c>
      <c r="E101" s="5">
        <v>0</v>
      </c>
      <c r="F101" s="5">
        <f>IF(Inddata!$D$31*Inddata!$D$35+Inddata!$D$33&gt;'Beregninger scenarie 2'!C101,0,F100+$F$27)</f>
        <v>0</v>
      </c>
      <c r="G101" s="5">
        <f t="shared" si="2"/>
        <v>2.6153333333333335</v>
      </c>
      <c r="H101" s="5">
        <f>IF(D101+E101+F101&gt;Inddata!$D$31,Inddata!$D$31,D101+E101+F101)</f>
        <v>4.5077333333333334</v>
      </c>
      <c r="I101" s="5">
        <f>Inddata!$D$34</f>
        <v>1</v>
      </c>
      <c r="J101" s="5">
        <f>Inddata!$D$32+Inddata!$D$34</f>
        <v>5</v>
      </c>
      <c r="K101" s="5"/>
    </row>
    <row r="102" spans="1:11" x14ac:dyDescent="0.25">
      <c r="A102">
        <v>73</v>
      </c>
      <c r="C102" s="5">
        <f t="shared" si="3"/>
        <v>0.62400000000000022</v>
      </c>
      <c r="D102" s="5">
        <f>IF(Inddata!$D$35=0,0,IF(($D$30-C102*(1/Inddata!$D$35))&lt;0,0,($D$30-C102*(1/Inddata!$D$35))))</f>
        <v>4.5007999999999999</v>
      </c>
      <c r="E102" s="5">
        <v>0</v>
      </c>
      <c r="F102" s="5">
        <f>IF(Inddata!$D$31*Inddata!$D$35+Inddata!$D$33&gt;'Beregninger scenarie 2'!C102,0,F101+$F$27)</f>
        <v>0</v>
      </c>
      <c r="G102" s="5">
        <f t="shared" si="2"/>
        <v>2.6240000000000001</v>
      </c>
      <c r="H102" s="5">
        <f>IF(D102+E102+F102&gt;Inddata!$D$31,Inddata!$D$31,D102+E102+F102)</f>
        <v>4.5007999999999999</v>
      </c>
      <c r="I102" s="5">
        <f>Inddata!$D$34</f>
        <v>1</v>
      </c>
      <c r="J102" s="5">
        <f>Inddata!$D$32+Inddata!$D$34</f>
        <v>5</v>
      </c>
      <c r="K102" s="5"/>
    </row>
    <row r="103" spans="1:11" x14ac:dyDescent="0.25">
      <c r="A103">
        <v>74</v>
      </c>
      <c r="C103" s="5">
        <f t="shared" si="3"/>
        <v>0.63266666666666693</v>
      </c>
      <c r="D103" s="5">
        <f>IF(Inddata!$D$35=0,0,IF(($D$30-C103*(1/Inddata!$D$35))&lt;0,0,($D$30-C103*(1/Inddata!$D$35))))</f>
        <v>4.4938666666666665</v>
      </c>
      <c r="E103" s="5">
        <v>0</v>
      </c>
      <c r="F103" s="5">
        <f>IF(Inddata!$D$31*Inddata!$D$35+Inddata!$D$33&gt;'Beregninger scenarie 2'!C103,0,F102+$F$27)</f>
        <v>0</v>
      </c>
      <c r="G103" s="5">
        <f t="shared" si="2"/>
        <v>2.6326666666666672</v>
      </c>
      <c r="H103" s="5">
        <f>IF(D103+E103+F103&gt;Inddata!$D$31,Inddata!$D$31,D103+E103+F103)</f>
        <v>4.4938666666666665</v>
      </c>
      <c r="I103" s="5">
        <f>Inddata!$D$34</f>
        <v>1</v>
      </c>
      <c r="J103" s="5">
        <f>Inddata!$D$32+Inddata!$D$34</f>
        <v>5</v>
      </c>
      <c r="K103" s="5"/>
    </row>
    <row r="104" spans="1:11" x14ac:dyDescent="0.25">
      <c r="A104">
        <v>75</v>
      </c>
      <c r="C104" s="5">
        <f t="shared" si="3"/>
        <v>0.64133333333333364</v>
      </c>
      <c r="D104" s="5">
        <f>IF(Inddata!$D$35=0,0,IF(($D$30-C104*(1/Inddata!$D$35))&lt;0,0,($D$30-C104*(1/Inddata!$D$35))))</f>
        <v>4.486933333333333</v>
      </c>
      <c r="E104" s="5">
        <v>0</v>
      </c>
      <c r="F104" s="5">
        <f>IF(Inddata!$D$31*Inddata!$D$35+Inddata!$D$33&gt;'Beregninger scenarie 2'!C104,0,F103+$F$27)</f>
        <v>0</v>
      </c>
      <c r="G104" s="5">
        <f t="shared" si="2"/>
        <v>2.6413333333333338</v>
      </c>
      <c r="H104" s="5">
        <f>IF(D104+E104+F104&gt;Inddata!$D$31,Inddata!$D$31,D104+E104+F104)</f>
        <v>4.486933333333333</v>
      </c>
      <c r="I104" s="5">
        <f>Inddata!$D$34</f>
        <v>1</v>
      </c>
      <c r="J104" s="5">
        <f>Inddata!$D$32+Inddata!$D$34</f>
        <v>5</v>
      </c>
      <c r="K104" s="5"/>
    </row>
    <row r="105" spans="1:11" x14ac:dyDescent="0.25">
      <c r="A105">
        <v>76</v>
      </c>
      <c r="C105" s="5">
        <f t="shared" si="3"/>
        <v>0.65000000000000036</v>
      </c>
      <c r="D105" s="5">
        <f>IF(Inddata!$D$35=0,0,IF(($D$30-C105*(1/Inddata!$D$35))&lt;0,0,($D$30-C105*(1/Inddata!$D$35))))</f>
        <v>4.4799999999999995</v>
      </c>
      <c r="E105" s="5">
        <v>0</v>
      </c>
      <c r="F105" s="5">
        <f>IF(Inddata!$D$31*Inddata!$D$35+Inddata!$D$33&gt;'Beregninger scenarie 2'!C105,0,F104+$F$27)</f>
        <v>0</v>
      </c>
      <c r="G105" s="5">
        <f t="shared" si="2"/>
        <v>2.6500000000000004</v>
      </c>
      <c r="H105" s="5">
        <f>IF(D105+E105+F105&gt;Inddata!$D$31,Inddata!$D$31,D105+E105+F105)</f>
        <v>4.4799999999999995</v>
      </c>
      <c r="I105" s="5">
        <f>Inddata!$D$34</f>
        <v>1</v>
      </c>
      <c r="J105" s="5">
        <f>Inddata!$D$32+Inddata!$D$34</f>
        <v>5</v>
      </c>
      <c r="K105" s="5"/>
    </row>
    <row r="106" spans="1:11" x14ac:dyDescent="0.25">
      <c r="A106">
        <v>77</v>
      </c>
      <c r="C106" s="5">
        <f t="shared" si="3"/>
        <v>0.65866666666666707</v>
      </c>
      <c r="D106" s="5">
        <f>IF(Inddata!$D$35=0,0,IF(($D$30-C106*(1/Inddata!$D$35))&lt;0,0,($D$30-C106*(1/Inddata!$D$35))))</f>
        <v>4.4730666666666661</v>
      </c>
      <c r="E106" s="5">
        <v>0</v>
      </c>
      <c r="F106" s="5">
        <f>IF(Inddata!$D$31*Inddata!$D$35+Inddata!$D$33&gt;'Beregninger scenarie 2'!C106,0,F105+$F$27)</f>
        <v>0</v>
      </c>
      <c r="G106" s="5">
        <f t="shared" si="2"/>
        <v>2.658666666666667</v>
      </c>
      <c r="H106" s="5">
        <f>IF(D106+E106+F106&gt;Inddata!$D$31,Inddata!$D$31,D106+E106+F106)</f>
        <v>4.4730666666666661</v>
      </c>
      <c r="I106" s="5">
        <f>Inddata!$D$34</f>
        <v>1</v>
      </c>
      <c r="J106" s="5">
        <f>Inddata!$D$32+Inddata!$D$34</f>
        <v>5</v>
      </c>
      <c r="K106" s="5"/>
    </row>
    <row r="107" spans="1:11" x14ac:dyDescent="0.25">
      <c r="A107">
        <v>78</v>
      </c>
      <c r="C107" s="5">
        <f t="shared" si="3"/>
        <v>0.66733333333333378</v>
      </c>
      <c r="D107" s="5">
        <f>IF(Inddata!$D$35=0,0,IF(($D$30-C107*(1/Inddata!$D$35))&lt;0,0,($D$30-C107*(1/Inddata!$D$35))))</f>
        <v>4.4661333333333326</v>
      </c>
      <c r="E107" s="5">
        <v>0</v>
      </c>
      <c r="F107" s="5">
        <f>IF(Inddata!$D$31*Inddata!$D$35+Inddata!$D$33&gt;'Beregninger scenarie 2'!C107,0,F106+$F$27)</f>
        <v>0</v>
      </c>
      <c r="G107" s="5">
        <f t="shared" si="2"/>
        <v>2.6673333333333336</v>
      </c>
      <c r="H107" s="5">
        <f>IF(D107+E107+F107&gt;Inddata!$D$31,Inddata!$D$31,D107+E107+F107)</f>
        <v>4.4661333333333326</v>
      </c>
      <c r="I107" s="5">
        <f>Inddata!$D$34</f>
        <v>1</v>
      </c>
      <c r="J107" s="5">
        <f>Inddata!$D$32+Inddata!$D$34</f>
        <v>5</v>
      </c>
      <c r="K107" s="5"/>
    </row>
    <row r="108" spans="1:11" x14ac:dyDescent="0.25">
      <c r="A108">
        <v>79</v>
      </c>
      <c r="C108" s="5">
        <f t="shared" si="3"/>
        <v>0.67600000000000049</v>
      </c>
      <c r="D108" s="5">
        <f>IF(Inddata!$D$35=0,0,IF(($D$30-C108*(1/Inddata!$D$35))&lt;0,0,($D$30-C108*(1/Inddata!$D$35))))</f>
        <v>4.4591999999999992</v>
      </c>
      <c r="E108" s="5">
        <v>0</v>
      </c>
      <c r="F108" s="5">
        <f>IF(Inddata!$D$31*Inddata!$D$35+Inddata!$D$33&gt;'Beregninger scenarie 2'!C108,0,F107+$F$27)</f>
        <v>0</v>
      </c>
      <c r="G108" s="5">
        <f t="shared" si="2"/>
        <v>2.6760000000000006</v>
      </c>
      <c r="H108" s="5">
        <f>IF(D108+E108+F108&gt;Inddata!$D$31,Inddata!$D$31,D108+E108+F108)</f>
        <v>4.4591999999999992</v>
      </c>
      <c r="I108" s="5">
        <f>Inddata!$D$34</f>
        <v>1</v>
      </c>
      <c r="J108" s="5">
        <f>Inddata!$D$32+Inddata!$D$34</f>
        <v>5</v>
      </c>
      <c r="K108" s="5"/>
    </row>
    <row r="109" spans="1:11" x14ac:dyDescent="0.25">
      <c r="A109">
        <v>80</v>
      </c>
      <c r="C109" s="5">
        <f t="shared" si="3"/>
        <v>0.6846666666666672</v>
      </c>
      <c r="D109" s="5">
        <f>IF(Inddata!$D$35=0,0,IF(($D$30-C109*(1/Inddata!$D$35))&lt;0,0,($D$30-C109*(1/Inddata!$D$35))))</f>
        <v>4.4522666666666666</v>
      </c>
      <c r="E109" s="5">
        <v>0</v>
      </c>
      <c r="F109" s="5">
        <f>IF(Inddata!$D$31*Inddata!$D$35+Inddata!$D$33&gt;'Beregninger scenarie 2'!C109,0,F108+$F$27)</f>
        <v>0</v>
      </c>
      <c r="G109" s="5">
        <f t="shared" si="2"/>
        <v>2.6846666666666672</v>
      </c>
      <c r="H109" s="5">
        <f>IF(D109+E109+F109&gt;Inddata!$D$31,Inddata!$D$31,D109+E109+F109)</f>
        <v>4.4522666666666666</v>
      </c>
      <c r="I109" s="5">
        <f>Inddata!$D$34</f>
        <v>1</v>
      </c>
      <c r="J109" s="5">
        <f>Inddata!$D$32+Inddata!$D$34</f>
        <v>5</v>
      </c>
      <c r="K109" s="5"/>
    </row>
    <row r="110" spans="1:11" x14ac:dyDescent="0.25">
      <c r="A110">
        <v>81</v>
      </c>
      <c r="C110" s="5">
        <f t="shared" si="3"/>
        <v>0.69333333333333391</v>
      </c>
      <c r="D110" s="5">
        <f>IF(Inddata!$D$35=0,0,IF(($D$30-C110*(1/Inddata!$D$35))&lt;0,0,($D$30-C110*(1/Inddata!$D$35))))</f>
        <v>4.4453333333333331</v>
      </c>
      <c r="E110" s="5">
        <v>0</v>
      </c>
      <c r="F110" s="5">
        <f>IF(Inddata!$D$31*Inddata!$D$35+Inddata!$D$33&gt;'Beregninger scenarie 2'!C110,0,F109+$F$27)</f>
        <v>0</v>
      </c>
      <c r="G110" s="5">
        <f t="shared" si="2"/>
        <v>2.6933333333333338</v>
      </c>
      <c r="H110" s="5">
        <f>IF(D110+E110+F110&gt;Inddata!$D$31,Inddata!$D$31,D110+E110+F110)</f>
        <v>4.4453333333333331</v>
      </c>
      <c r="I110" s="5">
        <f>Inddata!$D$34</f>
        <v>1</v>
      </c>
      <c r="J110" s="5">
        <f>Inddata!$D$32+Inddata!$D$34</f>
        <v>5</v>
      </c>
      <c r="K110" s="5"/>
    </row>
    <row r="111" spans="1:11" x14ac:dyDescent="0.25">
      <c r="A111">
        <v>82</v>
      </c>
      <c r="C111" s="5">
        <f t="shared" si="3"/>
        <v>0.70200000000000062</v>
      </c>
      <c r="D111" s="5">
        <f>IF(Inddata!$D$35=0,0,IF(($D$30-C111*(1/Inddata!$D$35))&lt;0,0,($D$30-C111*(1/Inddata!$D$35))))</f>
        <v>4.4383999999999997</v>
      </c>
      <c r="E111" s="5">
        <v>0</v>
      </c>
      <c r="F111" s="5">
        <f>IF(Inddata!$D$31*Inddata!$D$35+Inddata!$D$33&gt;'Beregninger scenarie 2'!C111,0,F110+$F$27)</f>
        <v>0</v>
      </c>
      <c r="G111" s="5">
        <f t="shared" si="2"/>
        <v>2.7020000000000008</v>
      </c>
      <c r="H111" s="5">
        <f>IF(D111+E111+F111&gt;Inddata!$D$31,Inddata!$D$31,D111+E111+F111)</f>
        <v>4.4383999999999997</v>
      </c>
      <c r="I111" s="5">
        <f>Inddata!$D$34</f>
        <v>1</v>
      </c>
      <c r="J111" s="5">
        <f>Inddata!$D$32+Inddata!$D$34</f>
        <v>5</v>
      </c>
      <c r="K111" s="5"/>
    </row>
    <row r="112" spans="1:11" x14ac:dyDescent="0.25">
      <c r="A112">
        <v>83</v>
      </c>
      <c r="C112" s="5">
        <f t="shared" si="3"/>
        <v>0.71066666666666733</v>
      </c>
      <c r="D112" s="5">
        <f>IF(Inddata!$D$35=0,0,IF(($D$30-C112*(1/Inddata!$D$35))&lt;0,0,($D$30-C112*(1/Inddata!$D$35))))</f>
        <v>4.4314666666666662</v>
      </c>
      <c r="E112" s="5">
        <v>0</v>
      </c>
      <c r="F112" s="5">
        <f>IF(Inddata!$D$31*Inddata!$D$35+Inddata!$D$33&gt;'Beregninger scenarie 2'!C112,0,F111+$F$27)</f>
        <v>0</v>
      </c>
      <c r="G112" s="5">
        <f t="shared" si="2"/>
        <v>2.7106666666666674</v>
      </c>
      <c r="H112" s="5">
        <f>IF(D112+E112+F112&gt;Inddata!$D$31,Inddata!$D$31,D112+E112+F112)</f>
        <v>4.4314666666666662</v>
      </c>
      <c r="I112" s="5">
        <f>Inddata!$D$34</f>
        <v>1</v>
      </c>
      <c r="J112" s="5">
        <f>Inddata!$D$32+Inddata!$D$34</f>
        <v>5</v>
      </c>
      <c r="K112" s="5"/>
    </row>
    <row r="113" spans="1:11" x14ac:dyDescent="0.25">
      <c r="A113">
        <v>84</v>
      </c>
      <c r="C113" s="5">
        <f t="shared" si="3"/>
        <v>0.71933333333333405</v>
      </c>
      <c r="D113" s="5">
        <f>IF(Inddata!$D$35=0,0,IF(($D$30-C113*(1/Inddata!$D$35))&lt;0,0,($D$30-C113*(1/Inddata!$D$35))))</f>
        <v>4.4245333333333328</v>
      </c>
      <c r="E113" s="5">
        <v>0</v>
      </c>
      <c r="F113" s="5">
        <f>IF(Inddata!$D$31*Inddata!$D$35+Inddata!$D$33&gt;'Beregninger scenarie 2'!C113,0,F112+$F$27)</f>
        <v>0</v>
      </c>
      <c r="G113" s="5">
        <f t="shared" si="2"/>
        <v>2.719333333333334</v>
      </c>
      <c r="H113" s="5">
        <f>IF(D113+E113+F113&gt;Inddata!$D$31,Inddata!$D$31,D113+E113+F113)</f>
        <v>4.4245333333333328</v>
      </c>
      <c r="I113" s="5">
        <f>Inddata!$D$34</f>
        <v>1</v>
      </c>
      <c r="J113" s="5">
        <f>Inddata!$D$32+Inddata!$D$34</f>
        <v>5</v>
      </c>
      <c r="K113" s="5"/>
    </row>
    <row r="114" spans="1:11" x14ac:dyDescent="0.25">
      <c r="A114">
        <v>85</v>
      </c>
      <c r="C114" s="5">
        <f t="shared" si="3"/>
        <v>0.72800000000000076</v>
      </c>
      <c r="D114" s="5">
        <f>IF(Inddata!$D$35=0,0,IF(($D$30-C114*(1/Inddata!$D$35))&lt;0,0,($D$30-C114*(1/Inddata!$D$35))))</f>
        <v>4.4175999999999993</v>
      </c>
      <c r="E114" s="5">
        <v>0</v>
      </c>
      <c r="F114" s="5">
        <f>IF(Inddata!$D$31*Inddata!$D$35+Inddata!$D$33&gt;'Beregninger scenarie 2'!C114,0,F113+$F$27)</f>
        <v>0</v>
      </c>
      <c r="G114" s="5">
        <f t="shared" si="2"/>
        <v>2.7280000000000006</v>
      </c>
      <c r="H114" s="5">
        <f>IF(D114+E114+F114&gt;Inddata!$D$31,Inddata!$D$31,D114+E114+F114)</f>
        <v>4.4175999999999993</v>
      </c>
      <c r="I114" s="5">
        <f>Inddata!$D$34</f>
        <v>1</v>
      </c>
      <c r="J114" s="5">
        <f>Inddata!$D$32+Inddata!$D$34</f>
        <v>5</v>
      </c>
      <c r="K114" s="5"/>
    </row>
    <row r="115" spans="1:11" x14ac:dyDescent="0.25">
      <c r="A115">
        <v>86</v>
      </c>
      <c r="C115" s="5">
        <f t="shared" si="3"/>
        <v>0.73666666666666747</v>
      </c>
      <c r="D115" s="5">
        <f>IF(Inddata!$D$35=0,0,IF(($D$30-C115*(1/Inddata!$D$35))&lt;0,0,($D$30-C115*(1/Inddata!$D$35))))</f>
        <v>4.4106666666666658</v>
      </c>
      <c r="E115" s="5">
        <v>0</v>
      </c>
      <c r="F115" s="5">
        <f>IF(Inddata!$D$31*Inddata!$D$35+Inddata!$D$33&gt;'Beregninger scenarie 2'!C115,0,F114+$F$27)</f>
        <v>0</v>
      </c>
      <c r="G115" s="5">
        <f t="shared" si="2"/>
        <v>2.7366666666666672</v>
      </c>
      <c r="H115" s="5">
        <f>IF(D115+E115+F115&gt;Inddata!$D$31,Inddata!$D$31,D115+E115+F115)</f>
        <v>4.4106666666666658</v>
      </c>
      <c r="I115" s="5">
        <f>Inddata!$D$34</f>
        <v>1</v>
      </c>
      <c r="J115" s="5">
        <f>Inddata!$D$32+Inddata!$D$34</f>
        <v>5</v>
      </c>
      <c r="K115" s="5"/>
    </row>
    <row r="116" spans="1:11" x14ac:dyDescent="0.25">
      <c r="A116">
        <v>87</v>
      </c>
      <c r="C116" s="5">
        <f t="shared" si="3"/>
        <v>0.74533333333333418</v>
      </c>
      <c r="D116" s="5">
        <f>IF(Inddata!$D$35=0,0,IF(($D$30-C116*(1/Inddata!$D$35))&lt;0,0,($D$30-C116*(1/Inddata!$D$35))))</f>
        <v>4.4037333333333324</v>
      </c>
      <c r="E116" s="5">
        <v>0</v>
      </c>
      <c r="F116" s="5">
        <f>IF(Inddata!$D$31*Inddata!$D$35+Inddata!$D$33&gt;'Beregninger scenarie 2'!C116,0,F115+$F$27)</f>
        <v>0</v>
      </c>
      <c r="G116" s="5">
        <f t="shared" si="2"/>
        <v>2.7453333333333343</v>
      </c>
      <c r="H116" s="5">
        <f>IF(D116+E116+F116&gt;Inddata!$D$31,Inddata!$D$31,D116+E116+F116)</f>
        <v>4.4037333333333324</v>
      </c>
      <c r="I116" s="5">
        <f>Inddata!$D$34</f>
        <v>1</v>
      </c>
      <c r="J116" s="5">
        <f>Inddata!$D$32+Inddata!$D$34</f>
        <v>5</v>
      </c>
      <c r="K116" s="5"/>
    </row>
    <row r="117" spans="1:11" x14ac:dyDescent="0.25">
      <c r="A117">
        <v>88</v>
      </c>
      <c r="C117" s="5">
        <f t="shared" si="3"/>
        <v>0.75400000000000089</v>
      </c>
      <c r="D117" s="5">
        <f>IF(Inddata!$D$35=0,0,IF(($D$30-C117*(1/Inddata!$D$35))&lt;0,0,($D$30-C117*(1/Inddata!$D$35))))</f>
        <v>4.3967999999999989</v>
      </c>
      <c r="E117" s="5">
        <v>0</v>
      </c>
      <c r="F117" s="5">
        <f>IF(Inddata!$D$31*Inddata!$D$35+Inddata!$D$33&gt;'Beregninger scenarie 2'!C117,0,F116+$F$27)</f>
        <v>0</v>
      </c>
      <c r="G117" s="5">
        <f t="shared" si="2"/>
        <v>2.7540000000000009</v>
      </c>
      <c r="H117" s="5">
        <f>IF(D117+E117+F117&gt;Inddata!$D$31,Inddata!$D$31,D117+E117+F117)</f>
        <v>4.3967999999999989</v>
      </c>
      <c r="I117" s="5">
        <f>Inddata!$D$34</f>
        <v>1</v>
      </c>
      <c r="J117" s="5">
        <f>Inddata!$D$32+Inddata!$D$34</f>
        <v>5</v>
      </c>
      <c r="K117" s="5"/>
    </row>
    <row r="118" spans="1:11" x14ac:dyDescent="0.25">
      <c r="A118">
        <v>89</v>
      </c>
      <c r="C118" s="5">
        <f t="shared" si="3"/>
        <v>0.7626666666666676</v>
      </c>
      <c r="D118" s="5">
        <f>IF(Inddata!$D$35=0,0,IF(($D$30-C118*(1/Inddata!$D$35))&lt;0,0,($D$30-C118*(1/Inddata!$D$35))))</f>
        <v>4.3898666666666664</v>
      </c>
      <c r="E118" s="5">
        <v>0</v>
      </c>
      <c r="F118" s="5">
        <f>IF(Inddata!$D$31*Inddata!$D$35+Inddata!$D$33&gt;'Beregninger scenarie 2'!C118,0,F117+$F$27)</f>
        <v>0</v>
      </c>
      <c r="G118" s="5">
        <f t="shared" si="2"/>
        <v>2.7626666666666675</v>
      </c>
      <c r="H118" s="5">
        <f>IF(D118+E118+F118&gt;Inddata!$D$31,Inddata!$D$31,D118+E118+F118)</f>
        <v>4.3898666666666664</v>
      </c>
      <c r="I118" s="5">
        <f>Inddata!$D$34</f>
        <v>1</v>
      </c>
      <c r="J118" s="5">
        <f>Inddata!$D$32+Inddata!$D$34</f>
        <v>5</v>
      </c>
      <c r="K118" s="5"/>
    </row>
    <row r="119" spans="1:11" x14ac:dyDescent="0.25">
      <c r="A119">
        <v>90</v>
      </c>
      <c r="C119" s="5">
        <f t="shared" si="3"/>
        <v>0.77133333333333431</v>
      </c>
      <c r="D119" s="5">
        <f>IF(Inddata!$D$35=0,0,IF(($D$30-C119*(1/Inddata!$D$35))&lt;0,0,($D$30-C119*(1/Inddata!$D$35))))</f>
        <v>4.382933333333332</v>
      </c>
      <c r="E119" s="5">
        <v>0</v>
      </c>
      <c r="F119" s="5">
        <f>IF(Inddata!$D$31*Inddata!$D$35+Inddata!$D$33&gt;'Beregninger scenarie 2'!C119,0,F118+$F$27)</f>
        <v>0</v>
      </c>
      <c r="G119" s="5">
        <f t="shared" si="2"/>
        <v>2.7713333333333345</v>
      </c>
      <c r="H119" s="5">
        <f>IF(D119+E119+F119&gt;Inddata!$D$31,Inddata!$D$31,D119+E119+F119)</f>
        <v>4.382933333333332</v>
      </c>
      <c r="I119" s="5">
        <f>Inddata!$D$34</f>
        <v>1</v>
      </c>
      <c r="J119" s="5">
        <f>Inddata!$D$32+Inddata!$D$34</f>
        <v>5</v>
      </c>
      <c r="K119" s="5"/>
    </row>
    <row r="120" spans="1:11" x14ac:dyDescent="0.25">
      <c r="A120">
        <v>91</v>
      </c>
      <c r="C120" s="5">
        <f t="shared" si="3"/>
        <v>0.78000000000000103</v>
      </c>
      <c r="D120" s="5">
        <f>IF(Inddata!$D$35=0,0,IF(($D$30-C120*(1/Inddata!$D$35))&lt;0,0,($D$30-C120*(1/Inddata!$D$35))))</f>
        <v>4.3759999999999994</v>
      </c>
      <c r="E120" s="5">
        <v>0</v>
      </c>
      <c r="F120" s="5">
        <f>IF(Inddata!$D$31*Inddata!$D$35+Inddata!$D$33&gt;'Beregninger scenarie 2'!C120,0,F119+$F$27)</f>
        <v>0</v>
      </c>
      <c r="G120" s="5">
        <f t="shared" si="2"/>
        <v>2.7800000000000011</v>
      </c>
      <c r="H120" s="5">
        <f>IF(D120+E120+F120&gt;Inddata!$D$31,Inddata!$D$31,D120+E120+F120)</f>
        <v>4.3759999999999994</v>
      </c>
      <c r="I120" s="5">
        <f>Inddata!$D$34</f>
        <v>1</v>
      </c>
      <c r="J120" s="5">
        <f>Inddata!$D$32+Inddata!$D$34</f>
        <v>5</v>
      </c>
      <c r="K120" s="5"/>
    </row>
    <row r="121" spans="1:11" x14ac:dyDescent="0.25">
      <c r="A121">
        <v>92</v>
      </c>
      <c r="C121" s="5">
        <f t="shared" si="3"/>
        <v>0.78866666666666774</v>
      </c>
      <c r="D121" s="5">
        <f>IF(Inddata!$D$35=0,0,IF(($D$30-C121*(1/Inddata!$D$35))&lt;0,0,($D$30-C121*(1/Inddata!$D$35))))</f>
        <v>4.369066666666666</v>
      </c>
      <c r="E121" s="5">
        <v>0</v>
      </c>
      <c r="F121" s="5">
        <f>IF(Inddata!$D$31*Inddata!$D$35+Inddata!$D$33&gt;'Beregninger scenarie 2'!C121,0,F120+$F$27)</f>
        <v>0</v>
      </c>
      <c r="G121" s="5">
        <f t="shared" si="2"/>
        <v>2.7886666666666677</v>
      </c>
      <c r="H121" s="5">
        <f>IF(D121+E121+F121&gt;Inddata!$D$31,Inddata!$D$31,D121+E121+F121)</f>
        <v>4.369066666666666</v>
      </c>
      <c r="I121" s="5">
        <f>Inddata!$D$34</f>
        <v>1</v>
      </c>
      <c r="J121" s="5">
        <f>Inddata!$D$32+Inddata!$D$34</f>
        <v>5</v>
      </c>
      <c r="K121" s="5"/>
    </row>
    <row r="122" spans="1:11" x14ac:dyDescent="0.25">
      <c r="A122">
        <v>93</v>
      </c>
      <c r="C122" s="5">
        <f t="shared" si="3"/>
        <v>0.79733333333333445</v>
      </c>
      <c r="D122" s="5">
        <f>IF(Inddata!$D$35=0,0,IF(($D$30-C122*(1/Inddata!$D$35))&lt;0,0,($D$30-C122*(1/Inddata!$D$35))))</f>
        <v>4.3621333333333325</v>
      </c>
      <c r="E122" s="5">
        <v>0</v>
      </c>
      <c r="F122" s="5">
        <f>IF(Inddata!$D$31*Inddata!$D$35+Inddata!$D$33&gt;'Beregninger scenarie 2'!C122,0,F121+$F$27)</f>
        <v>0</v>
      </c>
      <c r="G122" s="5">
        <f t="shared" si="2"/>
        <v>2.7973333333333343</v>
      </c>
      <c r="H122" s="5">
        <f>IF(D122+E122+F122&gt;Inddata!$D$31,Inddata!$D$31,D122+E122+F122)</f>
        <v>4.3621333333333325</v>
      </c>
      <c r="I122" s="5">
        <f>Inddata!$D$34</f>
        <v>1</v>
      </c>
      <c r="J122" s="5">
        <f>Inddata!$D$32+Inddata!$D$34</f>
        <v>5</v>
      </c>
      <c r="K122" s="5"/>
    </row>
    <row r="123" spans="1:11" x14ac:dyDescent="0.25">
      <c r="A123">
        <v>94</v>
      </c>
      <c r="C123" s="5">
        <f t="shared" si="3"/>
        <v>0.80600000000000116</v>
      </c>
      <c r="D123" s="5">
        <f>IF(Inddata!$D$35=0,0,IF(($D$30-C123*(1/Inddata!$D$35))&lt;0,0,($D$30-C123*(1/Inddata!$D$35))))</f>
        <v>4.3551999999999991</v>
      </c>
      <c r="E123" s="5">
        <v>0</v>
      </c>
      <c r="F123" s="5">
        <f>IF(Inddata!$D$31*Inddata!$D$35+Inddata!$D$33&gt;'Beregninger scenarie 2'!C123,0,F122+$F$27)</f>
        <v>0</v>
      </c>
      <c r="G123" s="5">
        <f t="shared" si="2"/>
        <v>2.8060000000000009</v>
      </c>
      <c r="H123" s="5">
        <f>IF(D123+E123+F123&gt;Inddata!$D$31,Inddata!$D$31,D123+E123+F123)</f>
        <v>4.3551999999999991</v>
      </c>
      <c r="I123" s="5">
        <f>Inddata!$D$34</f>
        <v>1</v>
      </c>
      <c r="J123" s="5">
        <f>Inddata!$D$32+Inddata!$D$34</f>
        <v>5</v>
      </c>
      <c r="K123" s="5"/>
    </row>
    <row r="124" spans="1:11" x14ac:dyDescent="0.25">
      <c r="A124">
        <v>95</v>
      </c>
      <c r="C124" s="5">
        <f t="shared" si="3"/>
        <v>0.81466666666666787</v>
      </c>
      <c r="D124" s="5">
        <f>IF(Inddata!$D$35=0,0,IF(($D$30-C124*(1/Inddata!$D$35))&lt;0,0,($D$30-C124*(1/Inddata!$D$35))))</f>
        <v>4.3482666666666656</v>
      </c>
      <c r="E124" s="5">
        <v>0</v>
      </c>
      <c r="F124" s="5">
        <f>IF(Inddata!$D$31*Inddata!$D$35+Inddata!$D$33&gt;'Beregninger scenarie 2'!C124,0,F123+$F$27)</f>
        <v>0</v>
      </c>
      <c r="G124" s="5">
        <f t="shared" si="2"/>
        <v>2.814666666666668</v>
      </c>
      <c r="H124" s="5">
        <f>IF(D124+E124+F124&gt;Inddata!$D$31,Inddata!$D$31,D124+E124+F124)</f>
        <v>4.3482666666666656</v>
      </c>
      <c r="I124" s="5">
        <f>Inddata!$D$34</f>
        <v>1</v>
      </c>
      <c r="J124" s="5">
        <f>Inddata!$D$32+Inddata!$D$34</f>
        <v>5</v>
      </c>
      <c r="K124" s="5"/>
    </row>
    <row r="125" spans="1:11" x14ac:dyDescent="0.25">
      <c r="A125">
        <v>96</v>
      </c>
      <c r="C125" s="5">
        <f t="shared" si="3"/>
        <v>0.82333333333333458</v>
      </c>
      <c r="D125" s="5">
        <f>IF(Inddata!$D$35=0,0,IF(($D$30-C125*(1/Inddata!$D$35))&lt;0,0,($D$30-C125*(1/Inddata!$D$35))))</f>
        <v>4.3413333333333322</v>
      </c>
      <c r="E125" s="5">
        <v>0</v>
      </c>
      <c r="F125" s="5">
        <f>IF(Inddata!$D$31*Inddata!$D$35+Inddata!$D$33&gt;'Beregninger scenarie 2'!C125,0,F124+$F$27)</f>
        <v>0</v>
      </c>
      <c r="G125" s="5">
        <f t="shared" si="2"/>
        <v>2.8233333333333346</v>
      </c>
      <c r="H125" s="5">
        <f>IF(D125+E125+F125&gt;Inddata!$D$31,Inddata!$D$31,D125+E125+F125)</f>
        <v>4.3413333333333322</v>
      </c>
      <c r="I125" s="5">
        <f>Inddata!$D$34</f>
        <v>1</v>
      </c>
      <c r="J125" s="5">
        <f>Inddata!$D$32+Inddata!$D$34</f>
        <v>5</v>
      </c>
      <c r="K125" s="5"/>
    </row>
    <row r="126" spans="1:11" x14ac:dyDescent="0.25">
      <c r="A126">
        <v>97</v>
      </c>
      <c r="C126" s="5">
        <f t="shared" si="3"/>
        <v>0.83200000000000129</v>
      </c>
      <c r="D126" s="5">
        <f>IF(Inddata!$D$35=0,0,IF(($D$30-C126*(1/Inddata!$D$35))&lt;0,0,($D$30-C126*(1/Inddata!$D$35))))</f>
        <v>4.3343999999999987</v>
      </c>
      <c r="E126" s="5">
        <v>0</v>
      </c>
      <c r="F126" s="5">
        <f>IF(Inddata!$D$31*Inddata!$D$35+Inddata!$D$33&gt;'Beregninger scenarie 2'!C126,0,F125+$F$27)</f>
        <v>0</v>
      </c>
      <c r="G126" s="5">
        <f t="shared" si="2"/>
        <v>2.8320000000000012</v>
      </c>
      <c r="H126" s="5">
        <f>IF(D126+E126+F126&gt;Inddata!$D$31,Inddata!$D$31,D126+E126+F126)</f>
        <v>4.3343999999999987</v>
      </c>
      <c r="I126" s="5">
        <f>Inddata!$D$34</f>
        <v>1</v>
      </c>
      <c r="J126" s="5">
        <f>Inddata!$D$32+Inddata!$D$34</f>
        <v>5</v>
      </c>
      <c r="K126" s="5"/>
    </row>
    <row r="127" spans="1:11" x14ac:dyDescent="0.25">
      <c r="A127">
        <v>98</v>
      </c>
      <c r="C127" s="5">
        <f t="shared" si="3"/>
        <v>0.84066666666666801</v>
      </c>
      <c r="D127" s="5">
        <f>IF(Inddata!$D$35=0,0,IF(($D$30-C127*(1/Inddata!$D$35))&lt;0,0,($D$30-C127*(1/Inddata!$D$35))))</f>
        <v>4.3274666666666652</v>
      </c>
      <c r="E127" s="5">
        <v>0</v>
      </c>
      <c r="F127" s="5">
        <f>IF(Inddata!$D$31*Inddata!$D$35+Inddata!$D$33&gt;'Beregninger scenarie 2'!C127,0,F126+$F$27)</f>
        <v>0</v>
      </c>
      <c r="G127" s="5">
        <f t="shared" si="2"/>
        <v>2.8406666666666682</v>
      </c>
      <c r="H127" s="5">
        <f>IF(D127+E127+F127&gt;Inddata!$D$31,Inddata!$D$31,D127+E127+F127)</f>
        <v>4.3274666666666652</v>
      </c>
      <c r="I127" s="5">
        <f>Inddata!$D$34</f>
        <v>1</v>
      </c>
      <c r="J127" s="5">
        <f>Inddata!$D$32+Inddata!$D$34</f>
        <v>5</v>
      </c>
      <c r="K127" s="5"/>
    </row>
    <row r="128" spans="1:11" x14ac:dyDescent="0.25">
      <c r="A128">
        <v>99</v>
      </c>
      <c r="C128" s="5">
        <f t="shared" si="3"/>
        <v>0.84933333333333472</v>
      </c>
      <c r="D128" s="5">
        <f>IF(Inddata!$D$35=0,0,IF(($D$30-C128*(1/Inddata!$D$35))&lt;0,0,($D$30-C128*(1/Inddata!$D$35))))</f>
        <v>4.3205333333333318</v>
      </c>
      <c r="E128" s="5">
        <v>0</v>
      </c>
      <c r="F128" s="5">
        <f>IF(Inddata!$D$31*Inddata!$D$35+Inddata!$D$33&gt;'Beregninger scenarie 2'!C128,0,F127+$F$27)</f>
        <v>0</v>
      </c>
      <c r="G128" s="5">
        <f t="shared" si="2"/>
        <v>2.8493333333333348</v>
      </c>
      <c r="H128" s="5">
        <f>IF(D128+E128+F128&gt;Inddata!$D$31,Inddata!$D$31,D128+E128+F128)</f>
        <v>4.3205333333333318</v>
      </c>
      <c r="I128" s="5">
        <f>Inddata!$D$34</f>
        <v>1</v>
      </c>
      <c r="J128" s="5">
        <f>Inddata!$D$32+Inddata!$D$34</f>
        <v>5</v>
      </c>
      <c r="K128" s="5"/>
    </row>
    <row r="129" spans="1:11" x14ac:dyDescent="0.25">
      <c r="A129">
        <v>100</v>
      </c>
      <c r="C129" s="5">
        <f t="shared" si="3"/>
        <v>0.85800000000000143</v>
      </c>
      <c r="D129" s="5">
        <f>IF(Inddata!$D$35=0,0,IF(($D$30-C129*(1/Inddata!$D$35))&lt;0,0,($D$30-C129*(1/Inddata!$D$35))))</f>
        <v>4.3135999999999992</v>
      </c>
      <c r="E129" s="5">
        <v>0</v>
      </c>
      <c r="F129" s="5">
        <f>IF(Inddata!$D$31*Inddata!$D$35+Inddata!$D$33&gt;'Beregninger scenarie 2'!C129,0,F128+$F$27)</f>
        <v>0</v>
      </c>
      <c r="G129" s="5">
        <f t="shared" si="2"/>
        <v>2.8580000000000014</v>
      </c>
      <c r="H129" s="5">
        <f>IF(D129+E129+F129&gt;Inddata!$D$31,Inddata!$D$31,D129+E129+F129)</f>
        <v>4.3135999999999992</v>
      </c>
      <c r="I129" s="5">
        <f>Inddata!$D$34</f>
        <v>1</v>
      </c>
      <c r="J129" s="5">
        <f>Inddata!$D$32+Inddata!$D$34</f>
        <v>5</v>
      </c>
      <c r="K129" s="5"/>
    </row>
    <row r="130" spans="1:11" x14ac:dyDescent="0.25">
      <c r="A130">
        <v>101</v>
      </c>
      <c r="C130" s="5">
        <f t="shared" si="3"/>
        <v>0.86666666666666814</v>
      </c>
      <c r="D130" s="5">
        <f>IF(Inddata!$D$35=0,0,IF(($D$30-C130*(1/Inddata!$D$35))&lt;0,0,($D$30-C130*(1/Inddata!$D$35))))</f>
        <v>4.3066666666666658</v>
      </c>
      <c r="E130" s="5">
        <v>0</v>
      </c>
      <c r="F130" s="5">
        <f>IF(Inddata!$D$31*Inddata!$D$35+Inddata!$D$33&gt;'Beregninger scenarie 2'!C130,0,F129+$F$27)</f>
        <v>0</v>
      </c>
      <c r="G130" s="5">
        <f t="shared" si="2"/>
        <v>2.866666666666668</v>
      </c>
      <c r="H130" s="5">
        <f>IF(D130+E130+F130&gt;Inddata!$D$31,Inddata!$D$31,D130+E130+F130)</f>
        <v>4.3066666666666658</v>
      </c>
      <c r="I130" s="5">
        <f>Inddata!$D$34</f>
        <v>1</v>
      </c>
      <c r="J130" s="5">
        <f>Inddata!$D$32+Inddata!$D$34</f>
        <v>5</v>
      </c>
      <c r="K130" s="5"/>
    </row>
    <row r="131" spans="1:11" x14ac:dyDescent="0.25">
      <c r="A131">
        <v>102</v>
      </c>
      <c r="C131" s="5">
        <f t="shared" si="3"/>
        <v>0.87533333333333485</v>
      </c>
      <c r="D131" s="5">
        <f>IF(Inddata!$D$35=0,0,IF(($D$30-C131*(1/Inddata!$D$35))&lt;0,0,($D$30-C131*(1/Inddata!$D$35))))</f>
        <v>4.2997333333333323</v>
      </c>
      <c r="E131" s="5">
        <v>0</v>
      </c>
      <c r="F131" s="5">
        <f>IF(Inddata!$D$31*Inddata!$D$35+Inddata!$D$33&gt;'Beregninger scenarie 2'!C131,0,F130+$F$27)</f>
        <v>0</v>
      </c>
      <c r="G131" s="5">
        <f t="shared" si="2"/>
        <v>2.8753333333333346</v>
      </c>
      <c r="H131" s="5">
        <f>IF(D131+E131+F131&gt;Inddata!$D$31,Inddata!$D$31,D131+E131+F131)</f>
        <v>4.2997333333333323</v>
      </c>
      <c r="I131" s="5">
        <f>Inddata!$D$34</f>
        <v>1</v>
      </c>
      <c r="J131" s="5">
        <f>Inddata!$D$32+Inddata!$D$34</f>
        <v>5</v>
      </c>
      <c r="K131" s="5"/>
    </row>
    <row r="132" spans="1:11" x14ac:dyDescent="0.25">
      <c r="A132">
        <v>103</v>
      </c>
      <c r="C132" s="5">
        <f t="shared" si="3"/>
        <v>0.88400000000000156</v>
      </c>
      <c r="D132" s="5">
        <f>IF(Inddata!$D$35=0,0,IF(($D$30-C132*(1/Inddata!$D$35))&lt;0,0,($D$30-C132*(1/Inddata!$D$35))))</f>
        <v>4.2927999999999988</v>
      </c>
      <c r="E132" s="5">
        <v>0</v>
      </c>
      <c r="F132" s="5">
        <f>IF(Inddata!$D$31*Inddata!$D$35+Inddata!$D$33&gt;'Beregninger scenarie 2'!C132,0,F131+$F$27)</f>
        <v>0</v>
      </c>
      <c r="G132" s="5">
        <f t="shared" si="2"/>
        <v>2.8840000000000017</v>
      </c>
      <c r="H132" s="5">
        <f>IF(D132+E132+F132&gt;Inddata!$D$31,Inddata!$D$31,D132+E132+F132)</f>
        <v>4.2927999999999988</v>
      </c>
      <c r="I132" s="5">
        <f>Inddata!$D$34</f>
        <v>1</v>
      </c>
      <c r="J132" s="5">
        <f>Inddata!$D$32+Inddata!$D$34</f>
        <v>5</v>
      </c>
      <c r="K132" s="5"/>
    </row>
    <row r="133" spans="1:11" x14ac:dyDescent="0.25">
      <c r="A133">
        <v>104</v>
      </c>
      <c r="C133" s="5">
        <f t="shared" si="3"/>
        <v>0.89266666666666827</v>
      </c>
      <c r="D133" s="5">
        <f>IF(Inddata!$D$35=0,0,IF(($D$30-C133*(1/Inddata!$D$35))&lt;0,0,($D$30-C133*(1/Inddata!$D$35))))</f>
        <v>4.2858666666666654</v>
      </c>
      <c r="E133" s="5">
        <v>0</v>
      </c>
      <c r="F133" s="5">
        <f>IF(Inddata!$D$31*Inddata!$D$35+Inddata!$D$33&gt;'Beregninger scenarie 2'!C133,0,F132+$F$27)</f>
        <v>0</v>
      </c>
      <c r="G133" s="5">
        <f t="shared" si="2"/>
        <v>2.8926666666666683</v>
      </c>
      <c r="H133" s="5">
        <f>IF(D133+E133+F133&gt;Inddata!$D$31,Inddata!$D$31,D133+E133+F133)</f>
        <v>4.2858666666666654</v>
      </c>
      <c r="I133" s="5">
        <f>Inddata!$D$34</f>
        <v>1</v>
      </c>
      <c r="J133" s="5">
        <f>Inddata!$D$32+Inddata!$D$34</f>
        <v>5</v>
      </c>
      <c r="K133" s="5"/>
    </row>
    <row r="134" spans="1:11" x14ac:dyDescent="0.25">
      <c r="A134">
        <v>105</v>
      </c>
      <c r="C134" s="5">
        <f t="shared" si="3"/>
        <v>0.90133333333333499</v>
      </c>
      <c r="D134" s="5">
        <f>IF(Inddata!$D$35=0,0,IF(($D$30-C134*(1/Inddata!$D$35))&lt;0,0,($D$30-C134*(1/Inddata!$D$35))))</f>
        <v>4.2789333333333319</v>
      </c>
      <c r="E134" s="5">
        <v>0</v>
      </c>
      <c r="F134" s="5">
        <f>IF(Inddata!$D$31*Inddata!$D$35+Inddata!$D$33&gt;'Beregninger scenarie 2'!C134,0,F133+$F$27)</f>
        <v>0</v>
      </c>
      <c r="G134" s="5">
        <f t="shared" si="2"/>
        <v>2.9013333333333349</v>
      </c>
      <c r="H134" s="5">
        <f>IF(D134+E134+F134&gt;Inddata!$D$31,Inddata!$D$31,D134+E134+F134)</f>
        <v>4.2789333333333319</v>
      </c>
      <c r="I134" s="5">
        <f>Inddata!$D$34</f>
        <v>1</v>
      </c>
      <c r="J134" s="5">
        <f>Inddata!$D$32+Inddata!$D$34</f>
        <v>5</v>
      </c>
      <c r="K134" s="5"/>
    </row>
    <row r="135" spans="1:11" x14ac:dyDescent="0.25">
      <c r="A135">
        <v>106</v>
      </c>
      <c r="C135" s="5">
        <f t="shared" si="3"/>
        <v>0.9100000000000017</v>
      </c>
      <c r="D135" s="5">
        <f>IF(Inddata!$D$35=0,0,IF(($D$30-C135*(1/Inddata!$D$35))&lt;0,0,($D$30-C135*(1/Inddata!$D$35))))</f>
        <v>4.2719999999999985</v>
      </c>
      <c r="E135" s="5">
        <v>0</v>
      </c>
      <c r="F135" s="5">
        <f>IF(Inddata!$D$31*Inddata!$D$35+Inddata!$D$33&gt;'Beregninger scenarie 2'!C135,0,F134+$F$27)</f>
        <v>0</v>
      </c>
      <c r="G135" s="5">
        <f t="shared" si="2"/>
        <v>2.9100000000000019</v>
      </c>
      <c r="H135" s="5">
        <f>IF(D135+E135+F135&gt;Inddata!$D$31,Inddata!$D$31,D135+E135+F135)</f>
        <v>4.2719999999999985</v>
      </c>
      <c r="I135" s="5">
        <f>Inddata!$D$34</f>
        <v>1</v>
      </c>
      <c r="J135" s="5">
        <f>Inddata!$D$32+Inddata!$D$34</f>
        <v>5</v>
      </c>
      <c r="K135" s="5"/>
    </row>
    <row r="136" spans="1:11" x14ac:dyDescent="0.25">
      <c r="A136">
        <v>107</v>
      </c>
      <c r="C136" s="5">
        <f t="shared" si="3"/>
        <v>0.91866666666666841</v>
      </c>
      <c r="D136" s="5">
        <f>IF(Inddata!$D$35=0,0,IF(($D$30-C136*(1/Inddata!$D$35))&lt;0,0,($D$30-C136*(1/Inddata!$D$35))))</f>
        <v>4.265066666666665</v>
      </c>
      <c r="E136" s="5">
        <v>0</v>
      </c>
      <c r="F136" s="5">
        <f>IF(Inddata!$D$31*Inddata!$D$35+Inddata!$D$33&gt;'Beregninger scenarie 2'!C136,0,F135+$F$27)</f>
        <v>0</v>
      </c>
      <c r="G136" s="5">
        <f t="shared" si="2"/>
        <v>2.9186666666666685</v>
      </c>
      <c r="H136" s="5">
        <f>IF(D136+E136+F136&gt;Inddata!$D$31,Inddata!$D$31,D136+E136+F136)</f>
        <v>4.265066666666665</v>
      </c>
      <c r="I136" s="5">
        <f>Inddata!$D$34</f>
        <v>1</v>
      </c>
      <c r="J136" s="5">
        <f>Inddata!$D$32+Inddata!$D$34</f>
        <v>5</v>
      </c>
      <c r="K136" s="5"/>
    </row>
    <row r="137" spans="1:11" x14ac:dyDescent="0.25">
      <c r="A137">
        <v>108</v>
      </c>
      <c r="C137" s="5">
        <f t="shared" si="3"/>
        <v>0.92733333333333512</v>
      </c>
      <c r="D137" s="5">
        <f>IF(Inddata!$D$35=0,0,IF(($D$30-C137*(1/Inddata!$D$35))&lt;0,0,($D$30-C137*(1/Inddata!$D$35))))</f>
        <v>4.2581333333333315</v>
      </c>
      <c r="E137" s="5">
        <v>0</v>
      </c>
      <c r="F137" s="5">
        <f>IF(Inddata!$D$31*Inddata!$D$35+Inddata!$D$33&gt;'Beregninger scenarie 2'!C137,0,F136+$F$27)</f>
        <v>0</v>
      </c>
      <c r="G137" s="5">
        <f t="shared" si="2"/>
        <v>2.9273333333333351</v>
      </c>
      <c r="H137" s="5">
        <f>IF(D137+E137+F137&gt;Inddata!$D$31,Inddata!$D$31,D137+E137+F137)</f>
        <v>4.2581333333333315</v>
      </c>
      <c r="I137" s="5">
        <f>Inddata!$D$34</f>
        <v>1</v>
      </c>
      <c r="J137" s="5">
        <f>Inddata!$D$32+Inddata!$D$34</f>
        <v>5</v>
      </c>
      <c r="K137" s="5"/>
    </row>
    <row r="138" spans="1:11" x14ac:dyDescent="0.25">
      <c r="A138">
        <v>109</v>
      </c>
      <c r="C138" s="5">
        <f t="shared" si="3"/>
        <v>0.93600000000000183</v>
      </c>
      <c r="D138" s="5">
        <f>IF(Inddata!$D$35=0,0,IF(($D$30-C138*(1/Inddata!$D$35))&lt;0,0,($D$30-C138*(1/Inddata!$D$35))))</f>
        <v>4.251199999999999</v>
      </c>
      <c r="E138" s="5">
        <v>0</v>
      </c>
      <c r="F138" s="5">
        <f>IF(Inddata!$D$31*Inddata!$D$35+Inddata!$D$33&gt;'Beregninger scenarie 2'!C138,0,F137+$F$27)</f>
        <v>0</v>
      </c>
      <c r="G138" s="5">
        <f t="shared" si="2"/>
        <v>2.9360000000000017</v>
      </c>
      <c r="H138" s="5">
        <f>IF(D138+E138+F138&gt;Inddata!$D$31,Inddata!$D$31,D138+E138+F138)</f>
        <v>4.251199999999999</v>
      </c>
      <c r="I138" s="5">
        <f>Inddata!$D$34</f>
        <v>1</v>
      </c>
      <c r="J138" s="5">
        <f>Inddata!$D$32+Inddata!$D$34</f>
        <v>5</v>
      </c>
      <c r="K138" s="5"/>
    </row>
    <row r="139" spans="1:11" x14ac:dyDescent="0.25">
      <c r="A139">
        <v>110</v>
      </c>
      <c r="C139" s="5">
        <f t="shared" si="3"/>
        <v>0.94466666666666854</v>
      </c>
      <c r="D139" s="5">
        <f>IF(Inddata!$D$35=0,0,IF(($D$30-C139*(1/Inddata!$D$35))&lt;0,0,($D$30-C139*(1/Inddata!$D$35))))</f>
        <v>4.2442666666666646</v>
      </c>
      <c r="E139" s="5">
        <v>0</v>
      </c>
      <c r="F139" s="5">
        <f>IF(Inddata!$D$31*Inddata!$D$35+Inddata!$D$33&gt;'Beregninger scenarie 2'!C139,0,F138+$F$27)</f>
        <v>0</v>
      </c>
      <c r="G139" s="5">
        <f t="shared" si="2"/>
        <v>2.9446666666666683</v>
      </c>
      <c r="H139" s="5">
        <f>IF(D139+E139+F139&gt;Inddata!$D$31,Inddata!$D$31,D139+E139+F139)</f>
        <v>4.2442666666666646</v>
      </c>
      <c r="I139" s="5">
        <f>Inddata!$D$34</f>
        <v>1</v>
      </c>
      <c r="J139" s="5">
        <f>Inddata!$D$32+Inddata!$D$34</f>
        <v>5</v>
      </c>
      <c r="K139" s="5"/>
    </row>
    <row r="140" spans="1:11" x14ac:dyDescent="0.25">
      <c r="A140">
        <v>111</v>
      </c>
      <c r="C140" s="5">
        <f t="shared" si="3"/>
        <v>0.95333333333333525</v>
      </c>
      <c r="D140" s="5">
        <f>IF(Inddata!$D$35=0,0,IF(($D$30-C140*(1/Inddata!$D$35))&lt;0,0,($D$30-C140*(1/Inddata!$D$35))))</f>
        <v>4.2373333333333321</v>
      </c>
      <c r="E140" s="5">
        <v>0</v>
      </c>
      <c r="F140" s="5">
        <f>IF(Inddata!$D$31*Inddata!$D$35+Inddata!$D$33&gt;'Beregninger scenarie 2'!C140,0,F139+$F$27)</f>
        <v>0</v>
      </c>
      <c r="G140" s="5">
        <f t="shared" si="2"/>
        <v>2.9533333333333354</v>
      </c>
      <c r="H140" s="5">
        <f>IF(D140+E140+F140&gt;Inddata!$D$31,Inddata!$D$31,D140+E140+F140)</f>
        <v>4.2373333333333321</v>
      </c>
      <c r="I140" s="5">
        <f>Inddata!$D$34</f>
        <v>1</v>
      </c>
      <c r="J140" s="5">
        <f>Inddata!$D$32+Inddata!$D$34</f>
        <v>5</v>
      </c>
      <c r="K140" s="5"/>
    </row>
    <row r="141" spans="1:11" x14ac:dyDescent="0.25">
      <c r="A141">
        <v>112</v>
      </c>
      <c r="C141" s="5">
        <f t="shared" si="3"/>
        <v>0.96200000000000196</v>
      </c>
      <c r="D141" s="5">
        <f>IF(Inddata!$D$35=0,0,IF(($D$30-C141*(1/Inddata!$D$35))&lt;0,0,($D$30-C141*(1/Inddata!$D$35))))</f>
        <v>4.2303999999999986</v>
      </c>
      <c r="E141" s="5">
        <v>0</v>
      </c>
      <c r="F141" s="5">
        <f>IF(Inddata!$D$31*Inddata!$D$35+Inddata!$D$33&gt;'Beregninger scenarie 2'!C141,0,F140+$F$27)</f>
        <v>0</v>
      </c>
      <c r="G141" s="5">
        <f t="shared" si="2"/>
        <v>2.962000000000002</v>
      </c>
      <c r="H141" s="5">
        <f>IF(D141+E141+F141&gt;Inddata!$D$31,Inddata!$D$31,D141+E141+F141)</f>
        <v>4.2303999999999986</v>
      </c>
      <c r="I141" s="5">
        <f>Inddata!$D$34</f>
        <v>1</v>
      </c>
      <c r="J141" s="5">
        <f>Inddata!$D$32+Inddata!$D$34</f>
        <v>5</v>
      </c>
      <c r="K141" s="5"/>
    </row>
    <row r="142" spans="1:11" x14ac:dyDescent="0.25">
      <c r="A142">
        <v>113</v>
      </c>
      <c r="C142" s="5">
        <f t="shared" si="3"/>
        <v>0.97066666666666868</v>
      </c>
      <c r="D142" s="5">
        <f>IF(Inddata!$D$35=0,0,IF(($D$30-C142*(1/Inddata!$D$35))&lt;0,0,($D$30-C142*(1/Inddata!$D$35))))</f>
        <v>4.2234666666666651</v>
      </c>
      <c r="E142" s="5">
        <v>0</v>
      </c>
      <c r="F142" s="5">
        <f>IF(Inddata!$D$31*Inddata!$D$35+Inddata!$D$33&gt;'Beregninger scenarie 2'!C142,0,F141+$F$27)</f>
        <v>0</v>
      </c>
      <c r="G142" s="5">
        <f t="shared" si="2"/>
        <v>2.9706666666666686</v>
      </c>
      <c r="H142" s="5">
        <f>IF(D142+E142+F142&gt;Inddata!$D$31,Inddata!$D$31,D142+E142+F142)</f>
        <v>4.2234666666666651</v>
      </c>
      <c r="I142" s="5">
        <f>Inddata!$D$34</f>
        <v>1</v>
      </c>
      <c r="J142" s="5">
        <f>Inddata!$D$32+Inddata!$D$34</f>
        <v>5</v>
      </c>
      <c r="K142" s="5"/>
    </row>
    <row r="143" spans="1:11" x14ac:dyDescent="0.25">
      <c r="A143">
        <v>114</v>
      </c>
      <c r="C143" s="5">
        <f t="shared" si="3"/>
        <v>0.97933333333333539</v>
      </c>
      <c r="D143" s="5">
        <f>IF(Inddata!$D$35=0,0,IF(($D$30-C143*(1/Inddata!$D$35))&lt;0,0,($D$30-C143*(1/Inddata!$D$35))))</f>
        <v>4.2165333333333317</v>
      </c>
      <c r="E143" s="5">
        <v>0</v>
      </c>
      <c r="F143" s="5">
        <f>IF(Inddata!$D$31*Inddata!$D$35+Inddata!$D$33&gt;'Beregninger scenarie 2'!C143,0,F142+$F$27)</f>
        <v>0</v>
      </c>
      <c r="G143" s="5">
        <f t="shared" si="2"/>
        <v>2.9793333333333356</v>
      </c>
      <c r="H143" s="5">
        <f>IF(D143+E143+F143&gt;Inddata!$D$31,Inddata!$D$31,D143+E143+F143)</f>
        <v>4.2165333333333317</v>
      </c>
      <c r="I143" s="5">
        <f>Inddata!$D$34</f>
        <v>1</v>
      </c>
      <c r="J143" s="5">
        <f>Inddata!$D$32+Inddata!$D$34</f>
        <v>5</v>
      </c>
      <c r="K143" s="5"/>
    </row>
    <row r="144" spans="1:11" x14ac:dyDescent="0.25">
      <c r="A144">
        <v>115</v>
      </c>
      <c r="C144" s="5">
        <f t="shared" si="3"/>
        <v>0.9880000000000021</v>
      </c>
      <c r="D144" s="5">
        <f>IF(Inddata!$D$35=0,0,IF(($D$30-C144*(1/Inddata!$D$35))&lt;0,0,($D$30-C144*(1/Inddata!$D$35))))</f>
        <v>4.2095999999999982</v>
      </c>
      <c r="E144" s="5">
        <v>0</v>
      </c>
      <c r="F144" s="5">
        <f>IF(Inddata!$D$31*Inddata!$D$35+Inddata!$D$33&gt;'Beregninger scenarie 2'!C144,0,F143+$F$27)</f>
        <v>0</v>
      </c>
      <c r="G144" s="5">
        <f t="shared" si="2"/>
        <v>2.9880000000000022</v>
      </c>
      <c r="H144" s="5">
        <f>IF(D144+E144+F144&gt;Inddata!$D$31,Inddata!$D$31,D144+E144+F144)</f>
        <v>4.2095999999999982</v>
      </c>
      <c r="I144" s="5">
        <f>Inddata!$D$34</f>
        <v>1</v>
      </c>
      <c r="J144" s="5">
        <f>Inddata!$D$32+Inddata!$D$34</f>
        <v>5</v>
      </c>
      <c r="K144" s="5"/>
    </row>
    <row r="145" spans="1:11" x14ac:dyDescent="0.25">
      <c r="A145">
        <v>116</v>
      </c>
      <c r="C145" s="5">
        <f t="shared" si="3"/>
        <v>0.99666666666666881</v>
      </c>
      <c r="D145" s="5">
        <f>IF(Inddata!$D$35=0,0,IF(($D$30-C145*(1/Inddata!$D$35))&lt;0,0,($D$30-C145*(1/Inddata!$D$35))))</f>
        <v>4.2026666666666648</v>
      </c>
      <c r="E145" s="5">
        <v>0</v>
      </c>
      <c r="F145" s="5">
        <f>IF(Inddata!$D$31*Inddata!$D$35+Inddata!$D$33&gt;'Beregninger scenarie 2'!C145,0,F144+$F$27)</f>
        <v>0</v>
      </c>
      <c r="G145" s="5">
        <f t="shared" si="2"/>
        <v>2.9966666666666688</v>
      </c>
      <c r="H145" s="5">
        <f>IF(D145+E145+F145&gt;Inddata!$D$31,Inddata!$D$31,D145+E145+F145)</f>
        <v>4.2026666666666648</v>
      </c>
      <c r="I145" s="5">
        <f>Inddata!$D$34</f>
        <v>1</v>
      </c>
      <c r="J145" s="5">
        <f>Inddata!$D$32+Inddata!$D$34</f>
        <v>5</v>
      </c>
      <c r="K145" s="5"/>
    </row>
    <row r="146" spans="1:11" x14ac:dyDescent="0.25">
      <c r="A146">
        <v>117</v>
      </c>
      <c r="C146" s="5">
        <f t="shared" si="3"/>
        <v>1.0053333333333354</v>
      </c>
      <c r="D146" s="5">
        <f>IF(Inddata!$D$35=0,0,IF(($D$30-C146*(1/Inddata!$D$35))&lt;0,0,($D$30-C146*(1/Inddata!$D$35))))</f>
        <v>4.1957333333333313</v>
      </c>
      <c r="E146" s="5">
        <v>0</v>
      </c>
      <c r="F146" s="5">
        <f>IF(Inddata!$D$31*Inddata!$D$35+Inddata!$D$33&gt;'Beregninger scenarie 2'!C146,0,F145+$F$27)</f>
        <v>0</v>
      </c>
      <c r="G146" s="5">
        <f t="shared" si="2"/>
        <v>3.0053333333333354</v>
      </c>
      <c r="H146" s="5">
        <f>IF(D146+E146+F146&gt;Inddata!$D$31,Inddata!$D$31,D146+E146+F146)</f>
        <v>4.1957333333333313</v>
      </c>
      <c r="I146" s="5">
        <f>Inddata!$D$34</f>
        <v>1</v>
      </c>
      <c r="J146" s="5">
        <f>Inddata!$D$32+Inddata!$D$34</f>
        <v>5</v>
      </c>
      <c r="K146" s="5"/>
    </row>
    <row r="147" spans="1:11" x14ac:dyDescent="0.25">
      <c r="A147">
        <v>118</v>
      </c>
      <c r="C147" s="5">
        <f t="shared" si="3"/>
        <v>1.014000000000002</v>
      </c>
      <c r="D147" s="5">
        <f>IF(Inddata!$D$35=0,0,IF(($D$30-C147*(1/Inddata!$D$35))&lt;0,0,($D$30-C147*(1/Inddata!$D$35))))</f>
        <v>4.1887999999999987</v>
      </c>
      <c r="E147" s="5">
        <v>0</v>
      </c>
      <c r="F147" s="5">
        <f>IF(Inddata!$D$31*Inddata!$D$35+Inddata!$D$33&gt;'Beregninger scenarie 2'!C147,0,F146+$F$27)</f>
        <v>0</v>
      </c>
      <c r="G147" s="5">
        <f t="shared" si="2"/>
        <v>3.014000000000002</v>
      </c>
      <c r="H147" s="5">
        <f>IF(D147+E147+F147&gt;Inddata!$D$31,Inddata!$D$31,D147+E147+F147)</f>
        <v>4.1887999999999987</v>
      </c>
      <c r="I147" s="5">
        <f>Inddata!$D$34</f>
        <v>1</v>
      </c>
      <c r="J147" s="5">
        <f>Inddata!$D$32+Inddata!$D$34</f>
        <v>5</v>
      </c>
      <c r="K147" s="5"/>
    </row>
    <row r="148" spans="1:11" x14ac:dyDescent="0.25">
      <c r="A148">
        <v>119</v>
      </c>
      <c r="C148" s="5">
        <f t="shared" si="3"/>
        <v>1.0226666666666686</v>
      </c>
      <c r="D148" s="5">
        <f>IF(Inddata!$D$35=0,0,IF(($D$30-C148*(1/Inddata!$D$35))&lt;0,0,($D$30-C148*(1/Inddata!$D$35))))</f>
        <v>4.1818666666666653</v>
      </c>
      <c r="E148" s="5">
        <v>0</v>
      </c>
      <c r="F148" s="5">
        <f>IF(Inddata!$D$31*Inddata!$D$35+Inddata!$D$33&gt;'Beregninger scenarie 2'!C148,0,F147+$F$27)</f>
        <v>0</v>
      </c>
      <c r="G148" s="5">
        <f t="shared" si="2"/>
        <v>3.0226666666666686</v>
      </c>
      <c r="H148" s="5">
        <f>IF(D148+E148+F148&gt;Inddata!$D$31,Inddata!$D$31,D148+E148+F148)</f>
        <v>4.1818666666666653</v>
      </c>
      <c r="I148" s="5">
        <f>Inddata!$D$34</f>
        <v>1</v>
      </c>
      <c r="J148" s="5">
        <f>Inddata!$D$32+Inddata!$D$34</f>
        <v>5</v>
      </c>
      <c r="K148" s="5"/>
    </row>
    <row r="149" spans="1:11" x14ac:dyDescent="0.25">
      <c r="A149">
        <v>120</v>
      </c>
      <c r="C149" s="5">
        <f t="shared" si="3"/>
        <v>1.0313333333333352</v>
      </c>
      <c r="D149" s="5">
        <f>IF(Inddata!$D$35=0,0,IF(($D$30-C149*(1/Inddata!$D$35))&lt;0,0,($D$30-C149*(1/Inddata!$D$35))))</f>
        <v>4.1749333333333318</v>
      </c>
      <c r="E149" s="5">
        <v>0</v>
      </c>
      <c r="F149" s="5">
        <f>IF(Inddata!$D$31*Inddata!$D$35+Inddata!$D$33&gt;'Beregninger scenarie 2'!C149,0,F148+$F$27)</f>
        <v>0</v>
      </c>
      <c r="G149" s="5">
        <f t="shared" si="2"/>
        <v>3.0313333333333352</v>
      </c>
      <c r="H149" s="5">
        <f>IF(D149+E149+F149&gt;Inddata!$D$31,Inddata!$D$31,D149+E149+F149)</f>
        <v>4.1749333333333318</v>
      </c>
      <c r="I149" s="5">
        <f>Inddata!$D$34</f>
        <v>1</v>
      </c>
      <c r="J149" s="5">
        <f>Inddata!$D$32+Inddata!$D$34</f>
        <v>5</v>
      </c>
      <c r="K149" s="5"/>
    </row>
    <row r="150" spans="1:11" x14ac:dyDescent="0.25">
      <c r="A150">
        <v>121</v>
      </c>
      <c r="C150" s="5">
        <f t="shared" si="3"/>
        <v>1.0400000000000018</v>
      </c>
      <c r="D150" s="5">
        <f>IF(Inddata!$D$35=0,0,IF(($D$30-C150*(1/Inddata!$D$35))&lt;0,0,($D$30-C150*(1/Inddata!$D$35))))</f>
        <v>4.1679999999999984</v>
      </c>
      <c r="E150" s="5">
        <v>0</v>
      </c>
      <c r="F150" s="5">
        <f>IF(Inddata!$D$31*Inddata!$D$35+Inddata!$D$33&gt;'Beregninger scenarie 2'!C150,0,F149+$F$27)</f>
        <v>0</v>
      </c>
      <c r="G150" s="5">
        <f t="shared" si="2"/>
        <v>3.0400000000000018</v>
      </c>
      <c r="H150" s="5">
        <f>IF(D150+E150+F150&gt;Inddata!$D$31,Inddata!$D$31,D150+E150+F150)</f>
        <v>4.1679999999999984</v>
      </c>
      <c r="I150" s="5">
        <f>Inddata!$D$34</f>
        <v>1</v>
      </c>
      <c r="J150" s="5">
        <f>Inddata!$D$32+Inddata!$D$34</f>
        <v>5</v>
      </c>
      <c r="K150" s="5"/>
    </row>
    <row r="151" spans="1:11" x14ac:dyDescent="0.25">
      <c r="A151">
        <v>122</v>
      </c>
      <c r="C151" s="5">
        <f t="shared" si="3"/>
        <v>1.0486666666666684</v>
      </c>
      <c r="D151" s="5">
        <f>IF(Inddata!$D$35=0,0,IF(($D$30-C151*(1/Inddata!$D$35))&lt;0,0,($D$30-C151*(1/Inddata!$D$35))))</f>
        <v>4.1610666666666649</v>
      </c>
      <c r="E151" s="5">
        <v>0</v>
      </c>
      <c r="F151" s="5">
        <f>IF(Inddata!$D$31*Inddata!$D$35+Inddata!$D$33&gt;'Beregninger scenarie 2'!C151,0,F150+$F$27)</f>
        <v>0</v>
      </c>
      <c r="G151" s="5">
        <f t="shared" si="2"/>
        <v>3.0486666666666684</v>
      </c>
      <c r="H151" s="5">
        <f>IF(D151+E151+F151&gt;Inddata!$D$31,Inddata!$D$31,D151+E151+F151)</f>
        <v>4.1610666666666649</v>
      </c>
      <c r="I151" s="5">
        <f>Inddata!$D$34</f>
        <v>1</v>
      </c>
      <c r="J151" s="5">
        <f>Inddata!$D$32+Inddata!$D$34</f>
        <v>5</v>
      </c>
      <c r="K151" s="5"/>
    </row>
    <row r="152" spans="1:11" x14ac:dyDescent="0.25">
      <c r="A152">
        <v>123</v>
      </c>
      <c r="C152" s="5">
        <f t="shared" si="3"/>
        <v>1.057333333333335</v>
      </c>
      <c r="D152" s="5">
        <f>IF(Inddata!$D$35=0,0,IF(($D$30-C152*(1/Inddata!$D$35))&lt;0,0,($D$30-C152*(1/Inddata!$D$35))))</f>
        <v>4.1541333333333323</v>
      </c>
      <c r="E152" s="5">
        <v>0</v>
      </c>
      <c r="F152" s="5">
        <f>IF(Inddata!$D$31*Inddata!$D$35+Inddata!$D$33&gt;'Beregninger scenarie 2'!C152,0,F151+$F$27)</f>
        <v>0</v>
      </c>
      <c r="G152" s="5">
        <f t="shared" si="2"/>
        <v>3.057333333333335</v>
      </c>
      <c r="H152" s="5">
        <f>IF(D152+E152+F152&gt;Inddata!$D$31,Inddata!$D$31,D152+E152+F152)</f>
        <v>4.1541333333333323</v>
      </c>
      <c r="I152" s="5">
        <f>Inddata!$D$34</f>
        <v>1</v>
      </c>
      <c r="J152" s="5">
        <f>Inddata!$D$32+Inddata!$D$34</f>
        <v>5</v>
      </c>
      <c r="K152" s="5"/>
    </row>
    <row r="153" spans="1:11" x14ac:dyDescent="0.25">
      <c r="A153">
        <v>124</v>
      </c>
      <c r="C153" s="5">
        <f t="shared" si="3"/>
        <v>1.0660000000000016</v>
      </c>
      <c r="D153" s="5">
        <f>IF(Inddata!$D$35=0,0,IF(($D$30-C153*(1/Inddata!$D$35))&lt;0,0,($D$30-C153*(1/Inddata!$D$35))))</f>
        <v>4.1471999999999989</v>
      </c>
      <c r="E153" s="5">
        <v>0</v>
      </c>
      <c r="F153" s="5">
        <f>IF(Inddata!$D$31*Inddata!$D$35+Inddata!$D$33&gt;'Beregninger scenarie 2'!C153,0,F152+$F$27)</f>
        <v>0</v>
      </c>
      <c r="G153" s="5">
        <f t="shared" si="2"/>
        <v>3.0660000000000016</v>
      </c>
      <c r="H153" s="5">
        <f>IF(D153+E153+F153&gt;Inddata!$D$31,Inddata!$D$31,D153+E153+F153)</f>
        <v>4.1471999999999989</v>
      </c>
      <c r="I153" s="5">
        <f>Inddata!$D$34</f>
        <v>1</v>
      </c>
      <c r="J153" s="5">
        <f>Inddata!$D$32+Inddata!$D$34</f>
        <v>5</v>
      </c>
      <c r="K153" s="5"/>
    </row>
    <row r="154" spans="1:11" x14ac:dyDescent="0.25">
      <c r="A154">
        <v>125</v>
      </c>
      <c r="C154" s="5">
        <f t="shared" si="3"/>
        <v>1.0746666666666682</v>
      </c>
      <c r="D154" s="5">
        <f>IF(Inddata!$D$35=0,0,IF(($D$30-C154*(1/Inddata!$D$35))&lt;0,0,($D$30-C154*(1/Inddata!$D$35))))</f>
        <v>4.1402666666666654</v>
      </c>
      <c r="E154" s="5">
        <v>0</v>
      </c>
      <c r="F154" s="5">
        <f>IF(Inddata!$D$31*Inddata!$D$35+Inddata!$D$33&gt;'Beregninger scenarie 2'!C154,0,F153+$F$27)</f>
        <v>0</v>
      </c>
      <c r="G154" s="5">
        <f t="shared" si="2"/>
        <v>3.0746666666666682</v>
      </c>
      <c r="H154" s="5">
        <f>IF(D154+E154+F154&gt;Inddata!$D$31,Inddata!$D$31,D154+E154+F154)</f>
        <v>4.1402666666666654</v>
      </c>
      <c r="I154" s="5">
        <f>Inddata!$D$34</f>
        <v>1</v>
      </c>
      <c r="J154" s="5">
        <f>Inddata!$D$32+Inddata!$D$34</f>
        <v>5</v>
      </c>
      <c r="K154" s="5"/>
    </row>
    <row r="155" spans="1:11" x14ac:dyDescent="0.25">
      <c r="A155">
        <v>126</v>
      </c>
      <c r="C155" s="5">
        <f t="shared" si="3"/>
        <v>1.0833333333333348</v>
      </c>
      <c r="D155" s="5">
        <f>IF(Inddata!$D$35=0,0,IF(($D$30-C155*(1/Inddata!$D$35))&lt;0,0,($D$30-C155*(1/Inddata!$D$35))))</f>
        <v>4.133333333333332</v>
      </c>
      <c r="E155" s="5">
        <v>0</v>
      </c>
      <c r="F155" s="5">
        <f>IF(Inddata!$D$31*Inddata!$D$35+Inddata!$D$33&gt;'Beregninger scenarie 2'!C155,0,F154+$F$27)</f>
        <v>0</v>
      </c>
      <c r="G155" s="5">
        <f t="shared" si="2"/>
        <v>3.0833333333333348</v>
      </c>
      <c r="H155" s="5">
        <f>IF(D155+E155+F155&gt;Inddata!$D$31,Inddata!$D$31,D155+E155+F155)</f>
        <v>4.133333333333332</v>
      </c>
      <c r="I155" s="5">
        <f>Inddata!$D$34</f>
        <v>1</v>
      </c>
      <c r="J155" s="5">
        <f>Inddata!$D$32+Inddata!$D$34</f>
        <v>5</v>
      </c>
      <c r="K155" s="5"/>
    </row>
    <row r="156" spans="1:11" x14ac:dyDescent="0.25">
      <c r="A156">
        <v>127</v>
      </c>
      <c r="C156" s="5">
        <f t="shared" si="3"/>
        <v>1.0920000000000014</v>
      </c>
      <c r="D156" s="5">
        <f>IF(Inddata!$D$35=0,0,IF(($D$30-C156*(1/Inddata!$D$35))&lt;0,0,($D$30-C156*(1/Inddata!$D$35))))</f>
        <v>4.1263999999999985</v>
      </c>
      <c r="E156" s="5">
        <v>0</v>
      </c>
      <c r="F156" s="5">
        <f>IF(Inddata!$D$31*Inddata!$D$35+Inddata!$D$33&gt;'Beregninger scenarie 2'!C156,0,F155+$F$27)</f>
        <v>0</v>
      </c>
      <c r="G156" s="5">
        <f t="shared" si="2"/>
        <v>3.0920000000000014</v>
      </c>
      <c r="H156" s="5">
        <f>IF(D156+E156+F156&gt;Inddata!$D$31,Inddata!$D$31,D156+E156+F156)</f>
        <v>4.1263999999999985</v>
      </c>
      <c r="I156" s="5">
        <f>Inddata!$D$34</f>
        <v>1</v>
      </c>
      <c r="J156" s="5">
        <f>Inddata!$D$32+Inddata!$D$34</f>
        <v>5</v>
      </c>
      <c r="K156" s="5"/>
    </row>
    <row r="157" spans="1:11" x14ac:dyDescent="0.25">
      <c r="A157">
        <v>128</v>
      </c>
      <c r="C157" s="5">
        <f t="shared" si="3"/>
        <v>1.100666666666668</v>
      </c>
      <c r="D157" s="5">
        <f>IF(Inddata!$D$35=0,0,IF(($D$30-C157*(1/Inddata!$D$35))&lt;0,0,($D$30-C157*(1/Inddata!$D$35))))</f>
        <v>4.1194666666666659</v>
      </c>
      <c r="E157" s="5">
        <v>0</v>
      </c>
      <c r="F157" s="5">
        <f>IF(Inddata!$D$31*Inddata!$D$35+Inddata!$D$33&gt;'Beregninger scenarie 2'!C157,0,F156+$F$27)</f>
        <v>0</v>
      </c>
      <c r="G157" s="5">
        <f t="shared" si="2"/>
        <v>3.100666666666668</v>
      </c>
      <c r="H157" s="5">
        <f>IF(D157+E157+F157&gt;Inddata!$D$31,Inddata!$D$31,D157+E157+F157)</f>
        <v>4.1194666666666659</v>
      </c>
      <c r="I157" s="5">
        <f>Inddata!$D$34</f>
        <v>1</v>
      </c>
      <c r="J157" s="5">
        <f>Inddata!$D$32+Inddata!$D$34</f>
        <v>5</v>
      </c>
      <c r="K157" s="5"/>
    </row>
    <row r="158" spans="1:11" x14ac:dyDescent="0.25">
      <c r="A158">
        <v>129</v>
      </c>
      <c r="C158" s="5">
        <f t="shared" si="3"/>
        <v>1.1093333333333346</v>
      </c>
      <c r="D158" s="5">
        <f>IF(Inddata!$D$35=0,0,IF(($D$30-C158*(1/Inddata!$D$35))&lt;0,0,($D$30-C158*(1/Inddata!$D$35))))</f>
        <v>4.1125333333333325</v>
      </c>
      <c r="E158" s="5">
        <v>0</v>
      </c>
      <c r="F158" s="5">
        <f>IF(Inddata!$D$31*Inddata!$D$35+Inddata!$D$33&gt;'Beregninger scenarie 2'!C158,0,F157+$F$27)</f>
        <v>0</v>
      </c>
      <c r="G158" s="5">
        <f t="shared" si="2"/>
        <v>3.1093333333333346</v>
      </c>
      <c r="H158" s="5">
        <f>IF(D158+E158+F158&gt;Inddata!$D$31,Inddata!$D$31,D158+E158+F158)</f>
        <v>4.1125333333333325</v>
      </c>
      <c r="I158" s="5">
        <f>Inddata!$D$34</f>
        <v>1</v>
      </c>
      <c r="J158" s="5">
        <f>Inddata!$D$32+Inddata!$D$34</f>
        <v>5</v>
      </c>
      <c r="K158" s="5"/>
    </row>
    <row r="159" spans="1:11" x14ac:dyDescent="0.25">
      <c r="A159">
        <v>130</v>
      </c>
      <c r="C159" s="5">
        <f t="shared" si="3"/>
        <v>1.1180000000000012</v>
      </c>
      <c r="D159" s="5">
        <f>IF(Inddata!$D$35=0,0,IF(($D$30-C159*(1/Inddata!$D$35))&lt;0,0,($D$30-C159*(1/Inddata!$D$35))))</f>
        <v>4.105599999999999</v>
      </c>
      <c r="E159" s="5">
        <v>0</v>
      </c>
      <c r="F159" s="5">
        <f>IF(Inddata!$D$31*Inddata!$D$35+Inddata!$D$33&gt;'Beregninger scenarie 2'!C159,0,F158+$F$27)</f>
        <v>0</v>
      </c>
      <c r="G159" s="5">
        <f t="shared" si="2"/>
        <v>3.1180000000000012</v>
      </c>
      <c r="H159" s="5">
        <f>IF(D159+E159+F159&gt;Inddata!$D$31,Inddata!$D$31,D159+E159+F159)</f>
        <v>4.105599999999999</v>
      </c>
      <c r="I159" s="5">
        <f>Inddata!$D$34</f>
        <v>1</v>
      </c>
      <c r="J159" s="5">
        <f>Inddata!$D$32+Inddata!$D$34</f>
        <v>5</v>
      </c>
      <c r="K159" s="5"/>
    </row>
    <row r="160" spans="1:11" x14ac:dyDescent="0.25">
      <c r="A160">
        <v>131</v>
      </c>
      <c r="C160" s="5">
        <f t="shared" si="3"/>
        <v>1.1266666666666678</v>
      </c>
      <c r="D160" s="5">
        <f>IF(Inddata!$D$35=0,0,IF(($D$30-C160*(1/Inddata!$D$35))&lt;0,0,($D$30-C160*(1/Inddata!$D$35))))</f>
        <v>4.0986666666666656</v>
      </c>
      <c r="E160" s="5">
        <v>0</v>
      </c>
      <c r="F160" s="5">
        <f>IF(Inddata!$D$31*Inddata!$D$35+Inddata!$D$33&gt;'Beregninger scenarie 2'!C160,0,F159+$F$27)</f>
        <v>0</v>
      </c>
      <c r="G160" s="5">
        <f t="shared" ref="G160:G223" si="4">C160+2</f>
        <v>3.1266666666666678</v>
      </c>
      <c r="H160" s="5">
        <f>IF(D160+E160+F160&gt;Inddata!$D$31,Inddata!$D$31,D160+E160+F160)</f>
        <v>4.0986666666666656</v>
      </c>
      <c r="I160" s="5">
        <f>Inddata!$D$34</f>
        <v>1</v>
      </c>
      <c r="J160" s="5">
        <f>Inddata!$D$32+Inddata!$D$34</f>
        <v>5</v>
      </c>
      <c r="K160" s="5"/>
    </row>
    <row r="161" spans="1:11" x14ac:dyDescent="0.25">
      <c r="A161">
        <v>132</v>
      </c>
      <c r="C161" s="5">
        <f t="shared" ref="C161:C224" si="5">C160+$C$27</f>
        <v>1.1353333333333344</v>
      </c>
      <c r="D161" s="5">
        <f>IF(Inddata!$D$35=0,0,IF(($D$30-C161*(1/Inddata!$D$35))&lt;0,0,($D$30-C161*(1/Inddata!$D$35))))</f>
        <v>4.0917333333333321</v>
      </c>
      <c r="E161" s="5">
        <v>0</v>
      </c>
      <c r="F161" s="5">
        <f>IF(Inddata!$D$31*Inddata!$D$35+Inddata!$D$33&gt;'Beregninger scenarie 2'!C161,0,F160+$F$27)</f>
        <v>0</v>
      </c>
      <c r="G161" s="5">
        <f t="shared" si="4"/>
        <v>3.1353333333333344</v>
      </c>
      <c r="H161" s="5">
        <f>IF(D161+E161+F161&gt;Inddata!$D$31,Inddata!$D$31,D161+E161+F161)</f>
        <v>4.0917333333333321</v>
      </c>
      <c r="I161" s="5">
        <f>Inddata!$D$34</f>
        <v>1</v>
      </c>
      <c r="J161" s="5">
        <f>Inddata!$D$32+Inddata!$D$34</f>
        <v>5</v>
      </c>
      <c r="K161" s="5"/>
    </row>
    <row r="162" spans="1:11" x14ac:dyDescent="0.25">
      <c r="A162">
        <v>133</v>
      </c>
      <c r="C162" s="5">
        <f t="shared" si="5"/>
        <v>1.144000000000001</v>
      </c>
      <c r="D162" s="5">
        <f>IF(Inddata!$D$35=0,0,IF(($D$30-C162*(1/Inddata!$D$35))&lt;0,0,($D$30-C162*(1/Inddata!$D$35))))</f>
        <v>4.0847999999999995</v>
      </c>
      <c r="E162" s="5">
        <v>0</v>
      </c>
      <c r="F162" s="5">
        <f>IF(Inddata!$D$31*Inddata!$D$35+Inddata!$D$33&gt;'Beregninger scenarie 2'!C162,0,F161+$F$27)</f>
        <v>0</v>
      </c>
      <c r="G162" s="5">
        <f t="shared" si="4"/>
        <v>3.144000000000001</v>
      </c>
      <c r="H162" s="5">
        <f>IF(D162+E162+F162&gt;Inddata!$D$31,Inddata!$D$31,D162+E162+F162)</f>
        <v>4.0847999999999995</v>
      </c>
      <c r="I162" s="5">
        <f>Inddata!$D$34</f>
        <v>1</v>
      </c>
      <c r="J162" s="5">
        <f>Inddata!$D$32+Inddata!$D$34</f>
        <v>5</v>
      </c>
      <c r="K162" s="5"/>
    </row>
    <row r="163" spans="1:11" x14ac:dyDescent="0.25">
      <c r="A163">
        <v>134</v>
      </c>
      <c r="C163" s="5">
        <f t="shared" si="5"/>
        <v>1.1526666666666676</v>
      </c>
      <c r="D163" s="5">
        <f>IF(Inddata!$D$35=0,0,IF(($D$30-C163*(1/Inddata!$D$35))&lt;0,0,($D$30-C163*(1/Inddata!$D$35))))</f>
        <v>4.0778666666666661</v>
      </c>
      <c r="E163" s="5">
        <v>0</v>
      </c>
      <c r="F163" s="5">
        <f>IF(Inddata!$D$31*Inddata!$D$35+Inddata!$D$33&gt;'Beregninger scenarie 2'!C163,0,F162+$F$27)</f>
        <v>0</v>
      </c>
      <c r="G163" s="5">
        <f t="shared" si="4"/>
        <v>3.1526666666666676</v>
      </c>
      <c r="H163" s="5">
        <f>IF(D163+E163+F163&gt;Inddata!$D$31,Inddata!$D$31,D163+E163+F163)</f>
        <v>4.0778666666666661</v>
      </c>
      <c r="I163" s="5">
        <f>Inddata!$D$34</f>
        <v>1</v>
      </c>
      <c r="J163" s="5">
        <f>Inddata!$D$32+Inddata!$D$34</f>
        <v>5</v>
      </c>
      <c r="K163" s="5"/>
    </row>
    <row r="164" spans="1:11" x14ac:dyDescent="0.25">
      <c r="A164">
        <v>135</v>
      </c>
      <c r="C164" s="5">
        <f t="shared" si="5"/>
        <v>1.1613333333333342</v>
      </c>
      <c r="D164" s="5">
        <f>IF(Inddata!$D$35=0,0,IF(($D$30-C164*(1/Inddata!$D$35))&lt;0,0,($D$30-C164*(1/Inddata!$D$35))))</f>
        <v>4.0709333333333326</v>
      </c>
      <c r="E164" s="5">
        <v>0</v>
      </c>
      <c r="F164" s="5">
        <f>IF(Inddata!$D$31*Inddata!$D$35+Inddata!$D$33&gt;'Beregninger scenarie 2'!C164,0,F163+$F$27)</f>
        <v>0</v>
      </c>
      <c r="G164" s="5">
        <f t="shared" si="4"/>
        <v>3.1613333333333342</v>
      </c>
      <c r="H164" s="5">
        <f>IF(D164+E164+F164&gt;Inddata!$D$31,Inddata!$D$31,D164+E164+F164)</f>
        <v>4.0709333333333326</v>
      </c>
      <c r="I164" s="5">
        <f>Inddata!$D$34</f>
        <v>1</v>
      </c>
      <c r="J164" s="5">
        <f>Inddata!$D$32+Inddata!$D$34</f>
        <v>5</v>
      </c>
      <c r="K164" s="5"/>
    </row>
    <row r="165" spans="1:11" x14ac:dyDescent="0.25">
      <c r="A165">
        <v>136</v>
      </c>
      <c r="C165" s="5">
        <f t="shared" si="5"/>
        <v>1.1700000000000008</v>
      </c>
      <c r="D165" s="5">
        <f>IF(Inddata!$D$35=0,0,IF(($D$30-C165*(1/Inddata!$D$35))&lt;0,0,($D$30-C165*(1/Inddata!$D$35))))</f>
        <v>4.0639999999999992</v>
      </c>
      <c r="E165" s="5">
        <v>0</v>
      </c>
      <c r="F165" s="5">
        <f>IF(Inddata!$D$31*Inddata!$D$35+Inddata!$D$33&gt;'Beregninger scenarie 2'!C165,0,F164+$F$27)</f>
        <v>0</v>
      </c>
      <c r="G165" s="5">
        <f t="shared" si="4"/>
        <v>3.1700000000000008</v>
      </c>
      <c r="H165" s="5">
        <f>IF(D165+E165+F165&gt;Inddata!$D$31,Inddata!$D$31,D165+E165+F165)</f>
        <v>4.0639999999999992</v>
      </c>
      <c r="I165" s="5">
        <f>Inddata!$D$34</f>
        <v>1</v>
      </c>
      <c r="J165" s="5">
        <f>Inddata!$D$32+Inddata!$D$34</f>
        <v>5</v>
      </c>
      <c r="K165" s="5"/>
    </row>
    <row r="166" spans="1:11" x14ac:dyDescent="0.25">
      <c r="A166">
        <v>137</v>
      </c>
      <c r="C166" s="5">
        <f t="shared" si="5"/>
        <v>1.1786666666666674</v>
      </c>
      <c r="D166" s="5">
        <f>IF(Inddata!$D$35=0,0,IF(($D$30-C166*(1/Inddata!$D$35))&lt;0,0,($D$30-C166*(1/Inddata!$D$35))))</f>
        <v>4.0570666666666657</v>
      </c>
      <c r="E166" s="5">
        <v>0</v>
      </c>
      <c r="F166" s="5">
        <f>IF(Inddata!$D$31*Inddata!$D$35+Inddata!$D$33&gt;'Beregninger scenarie 2'!C166,0,F165+$F$27)</f>
        <v>0</v>
      </c>
      <c r="G166" s="5">
        <f t="shared" si="4"/>
        <v>3.1786666666666674</v>
      </c>
      <c r="H166" s="5">
        <f>IF(D166+E166+F166&gt;Inddata!$D$31,Inddata!$D$31,D166+E166+F166)</f>
        <v>4.0570666666666657</v>
      </c>
      <c r="I166" s="5">
        <f>Inddata!$D$34</f>
        <v>1</v>
      </c>
      <c r="J166" s="5">
        <f>Inddata!$D$32+Inddata!$D$34</f>
        <v>5</v>
      </c>
      <c r="K166" s="5"/>
    </row>
    <row r="167" spans="1:11" x14ac:dyDescent="0.25">
      <c r="A167">
        <v>138</v>
      </c>
      <c r="C167" s="5">
        <f t="shared" si="5"/>
        <v>1.187333333333334</v>
      </c>
      <c r="D167" s="5">
        <f>IF(Inddata!$D$35=0,0,IF(($D$30-C167*(1/Inddata!$D$35))&lt;0,0,($D$30-C167*(1/Inddata!$D$35))))</f>
        <v>4.0501333333333331</v>
      </c>
      <c r="E167" s="5">
        <v>0</v>
      </c>
      <c r="F167" s="5">
        <f>IF(Inddata!$D$31*Inddata!$D$35+Inddata!$D$33&gt;'Beregninger scenarie 2'!C167,0,F166+$F$27)</f>
        <v>0</v>
      </c>
      <c r="G167" s="5">
        <f t="shared" si="4"/>
        <v>3.187333333333334</v>
      </c>
      <c r="H167" s="5">
        <f>IF(D167+E167+F167&gt;Inddata!$D$31,Inddata!$D$31,D167+E167+F167)</f>
        <v>4.0501333333333331</v>
      </c>
      <c r="I167" s="5">
        <f>Inddata!$D$34</f>
        <v>1</v>
      </c>
      <c r="J167" s="5">
        <f>Inddata!$D$32+Inddata!$D$34</f>
        <v>5</v>
      </c>
      <c r="K167" s="5"/>
    </row>
    <row r="168" spans="1:11" x14ac:dyDescent="0.25">
      <c r="A168">
        <v>139</v>
      </c>
      <c r="C168" s="5">
        <f t="shared" si="5"/>
        <v>1.1960000000000006</v>
      </c>
      <c r="D168" s="5">
        <f>IF(Inddata!$D$35=0,0,IF(($D$30-C168*(1/Inddata!$D$35))&lt;0,0,($D$30-C168*(1/Inddata!$D$35))))</f>
        <v>4.0431999999999997</v>
      </c>
      <c r="E168" s="5">
        <v>0</v>
      </c>
      <c r="F168" s="5">
        <f>IF(Inddata!$D$31*Inddata!$D$35+Inddata!$D$33&gt;'Beregninger scenarie 2'!C168,0,F167+$F$27)</f>
        <v>0</v>
      </c>
      <c r="G168" s="5">
        <f t="shared" si="4"/>
        <v>3.1960000000000006</v>
      </c>
      <c r="H168" s="5">
        <f>IF(D168+E168+F168&gt;Inddata!$D$31,Inddata!$D$31,D168+E168+F168)</f>
        <v>4.0431999999999997</v>
      </c>
      <c r="I168" s="5">
        <f>Inddata!$D$34</f>
        <v>1</v>
      </c>
      <c r="J168" s="5">
        <f>Inddata!$D$32+Inddata!$D$34</f>
        <v>5</v>
      </c>
      <c r="K168" s="5"/>
    </row>
    <row r="169" spans="1:11" x14ac:dyDescent="0.25">
      <c r="A169">
        <v>140</v>
      </c>
      <c r="C169" s="5">
        <f t="shared" si="5"/>
        <v>1.2046666666666672</v>
      </c>
      <c r="D169" s="5">
        <f>IF(Inddata!$D$35=0,0,IF(($D$30-C169*(1/Inddata!$D$35))&lt;0,0,($D$30-C169*(1/Inddata!$D$35))))</f>
        <v>4.0362666666666662</v>
      </c>
      <c r="E169" s="5">
        <v>0</v>
      </c>
      <c r="F169" s="5">
        <f>IF(Inddata!$D$31*Inddata!$D$35+Inddata!$D$33&gt;'Beregninger scenarie 2'!C169,0,F168+$F$27)</f>
        <v>0</v>
      </c>
      <c r="G169" s="5">
        <f t="shared" si="4"/>
        <v>3.2046666666666672</v>
      </c>
      <c r="H169" s="5">
        <f>IF(D169+E169+F169&gt;Inddata!$D$31,Inddata!$D$31,D169+E169+F169)</f>
        <v>4.0362666666666662</v>
      </c>
      <c r="I169" s="5">
        <f>Inddata!$D$34</f>
        <v>1</v>
      </c>
      <c r="J169" s="5">
        <f>Inddata!$D$32+Inddata!$D$34</f>
        <v>5</v>
      </c>
      <c r="K169" s="5"/>
    </row>
    <row r="170" spans="1:11" x14ac:dyDescent="0.25">
      <c r="A170">
        <v>141</v>
      </c>
      <c r="C170" s="5">
        <f t="shared" si="5"/>
        <v>1.2133333333333338</v>
      </c>
      <c r="D170" s="5">
        <f>IF(Inddata!$D$35=0,0,IF(($D$30-C170*(1/Inddata!$D$35))&lt;0,0,($D$30-C170*(1/Inddata!$D$35))))</f>
        <v>4.0293333333333328</v>
      </c>
      <c r="E170" s="5">
        <v>0</v>
      </c>
      <c r="F170" s="5">
        <f>IF(Inddata!$D$31*Inddata!$D$35+Inddata!$D$33&gt;'Beregninger scenarie 2'!C170,0,F169+$F$27)</f>
        <v>0</v>
      </c>
      <c r="G170" s="5">
        <f t="shared" si="4"/>
        <v>3.2133333333333338</v>
      </c>
      <c r="H170" s="5">
        <f>IF(D170+E170+F170&gt;Inddata!$D$31,Inddata!$D$31,D170+E170+F170)</f>
        <v>4.0293333333333328</v>
      </c>
      <c r="I170" s="5">
        <f>Inddata!$D$34</f>
        <v>1</v>
      </c>
      <c r="J170" s="5">
        <f>Inddata!$D$32+Inddata!$D$34</f>
        <v>5</v>
      </c>
      <c r="K170" s="5"/>
    </row>
    <row r="171" spans="1:11" x14ac:dyDescent="0.25">
      <c r="A171">
        <v>142</v>
      </c>
      <c r="C171" s="5">
        <f t="shared" si="5"/>
        <v>1.2220000000000004</v>
      </c>
      <c r="D171" s="5">
        <f>IF(Inddata!$D$35=0,0,IF(($D$30-C171*(1/Inddata!$D$35))&lt;0,0,($D$30-C171*(1/Inddata!$D$35))))</f>
        <v>4.0223999999999993</v>
      </c>
      <c r="E171" s="5">
        <v>0</v>
      </c>
      <c r="F171" s="5">
        <f>IF(Inddata!$D$31*Inddata!$D$35+Inddata!$D$33&gt;'Beregninger scenarie 2'!C171,0,F170+$F$27)</f>
        <v>0</v>
      </c>
      <c r="G171" s="5">
        <f t="shared" si="4"/>
        <v>3.2220000000000004</v>
      </c>
      <c r="H171" s="5">
        <f>IF(D171+E171+F171&gt;Inddata!$D$31,Inddata!$D$31,D171+E171+F171)</f>
        <v>4.0223999999999993</v>
      </c>
      <c r="I171" s="5">
        <f>Inddata!$D$34</f>
        <v>1</v>
      </c>
      <c r="J171" s="5">
        <f>Inddata!$D$32+Inddata!$D$34</f>
        <v>5</v>
      </c>
      <c r="K171" s="5"/>
    </row>
    <row r="172" spans="1:11" x14ac:dyDescent="0.25">
      <c r="A172">
        <v>143</v>
      </c>
      <c r="C172" s="5">
        <f t="shared" si="5"/>
        <v>1.230666666666667</v>
      </c>
      <c r="D172" s="5">
        <f>IF(Inddata!$D$35=0,0,IF(($D$30-C172*(1/Inddata!$D$35))&lt;0,0,($D$30-C172*(1/Inddata!$D$35))))</f>
        <v>4.0154666666666667</v>
      </c>
      <c r="E172" s="5">
        <v>0</v>
      </c>
      <c r="F172" s="5">
        <f>IF(Inddata!$D$31*Inddata!$D$35+Inddata!$D$33&gt;'Beregninger scenarie 2'!C172,0,F171+$F$27)</f>
        <v>0</v>
      </c>
      <c r="G172" s="5">
        <f t="shared" si="4"/>
        <v>3.230666666666667</v>
      </c>
      <c r="H172" s="5">
        <f>IF(D172+E172+F172&gt;Inddata!$D$31,Inddata!$D$31,D172+E172+F172)</f>
        <v>4.0154666666666667</v>
      </c>
      <c r="I172" s="5">
        <f>Inddata!$D$34</f>
        <v>1</v>
      </c>
      <c r="J172" s="5">
        <f>Inddata!$D$32+Inddata!$D$34</f>
        <v>5</v>
      </c>
      <c r="K172" s="5"/>
    </row>
    <row r="173" spans="1:11" x14ac:dyDescent="0.25">
      <c r="A173">
        <v>144</v>
      </c>
      <c r="C173" s="5">
        <f t="shared" si="5"/>
        <v>1.2393333333333336</v>
      </c>
      <c r="D173" s="5">
        <f>IF(Inddata!$D$35=0,0,IF(($D$30-C173*(1/Inddata!$D$35))&lt;0,0,($D$30-C173*(1/Inddata!$D$35))))</f>
        <v>4.0085333333333333</v>
      </c>
      <c r="E173" s="5">
        <v>0</v>
      </c>
      <c r="F173" s="5">
        <f>IF(Inddata!$D$31*Inddata!$D$35+Inddata!$D$33&gt;'Beregninger scenarie 2'!C173,0,F172+$F$27)</f>
        <v>0</v>
      </c>
      <c r="G173" s="5">
        <f t="shared" si="4"/>
        <v>3.2393333333333336</v>
      </c>
      <c r="H173" s="5">
        <f>IF(D173+E173+F173&gt;Inddata!$D$31,Inddata!$D$31,D173+E173+F173)</f>
        <v>4.0085333333333333</v>
      </c>
      <c r="I173" s="5">
        <f>Inddata!$D$34</f>
        <v>1</v>
      </c>
      <c r="J173" s="5">
        <f>Inddata!$D$32+Inddata!$D$34</f>
        <v>5</v>
      </c>
      <c r="K173" s="5"/>
    </row>
    <row r="174" spans="1:11" x14ac:dyDescent="0.25">
      <c r="A174">
        <v>145</v>
      </c>
      <c r="C174" s="5">
        <f t="shared" si="5"/>
        <v>1.2480000000000002</v>
      </c>
      <c r="D174" s="5">
        <f>IF(Inddata!$D$35=0,0,IF(($D$30-C174*(1/Inddata!$D$35))&lt;0,0,($D$30-C174*(1/Inddata!$D$35))))</f>
        <v>4.0015999999999998</v>
      </c>
      <c r="E174" s="5">
        <v>0</v>
      </c>
      <c r="F174" s="5">
        <f>IF(Inddata!$D$31*Inddata!$D$35+Inddata!$D$33&gt;'Beregninger scenarie 2'!C174,0,F173+$F$27)</f>
        <v>0</v>
      </c>
      <c r="G174" s="5">
        <f t="shared" si="4"/>
        <v>3.2480000000000002</v>
      </c>
      <c r="H174" s="5">
        <f>IF(D174+E174+F174&gt;Inddata!$D$31,Inddata!$D$31,D174+E174+F174)</f>
        <v>4.0015999999999998</v>
      </c>
      <c r="I174" s="5">
        <f>Inddata!$D$34</f>
        <v>1</v>
      </c>
      <c r="J174" s="5">
        <f>Inddata!$D$32+Inddata!$D$34</f>
        <v>5</v>
      </c>
      <c r="K174" s="5"/>
    </row>
    <row r="175" spans="1:11" x14ac:dyDescent="0.25">
      <c r="A175">
        <v>146</v>
      </c>
      <c r="C175" s="5">
        <f t="shared" si="5"/>
        <v>1.2566666666666668</v>
      </c>
      <c r="D175" s="5">
        <f>IF(Inddata!$D$35=0,0,IF(($D$30-C175*(1/Inddata!$D$35))&lt;0,0,($D$30-C175*(1/Inddata!$D$35))))</f>
        <v>3.9946666666666664</v>
      </c>
      <c r="E175" s="5">
        <v>0</v>
      </c>
      <c r="F175" s="5">
        <f>IF(Inddata!$D$31*Inddata!$D$35+Inddata!$D$33&gt;'Beregninger scenarie 2'!C175,0,F174+$F$27)</f>
        <v>0</v>
      </c>
      <c r="G175" s="5">
        <f t="shared" si="4"/>
        <v>3.2566666666666668</v>
      </c>
      <c r="H175" s="5">
        <f>IF(D175+E175+F175&gt;Inddata!$D$31,Inddata!$D$31,D175+E175+F175)</f>
        <v>3.9946666666666664</v>
      </c>
      <c r="I175" s="5">
        <f>Inddata!$D$34</f>
        <v>1</v>
      </c>
      <c r="J175" s="5">
        <f>Inddata!$D$32+Inddata!$D$34</f>
        <v>5</v>
      </c>
      <c r="K175" s="5"/>
    </row>
    <row r="176" spans="1:11" x14ac:dyDescent="0.25">
      <c r="A176">
        <v>147</v>
      </c>
      <c r="C176" s="5">
        <f t="shared" si="5"/>
        <v>1.2653333333333334</v>
      </c>
      <c r="D176" s="5">
        <f>IF(Inddata!$D$35=0,0,IF(($D$30-C176*(1/Inddata!$D$35))&lt;0,0,($D$30-C176*(1/Inddata!$D$35))))</f>
        <v>3.9877333333333329</v>
      </c>
      <c r="E176" s="5">
        <v>0</v>
      </c>
      <c r="F176" s="5">
        <f>IF(Inddata!$D$31*Inddata!$D$35+Inddata!$D$33&gt;'Beregninger scenarie 2'!C176,0,F175+$F$27)</f>
        <v>0</v>
      </c>
      <c r="G176" s="5">
        <f t="shared" si="4"/>
        <v>3.2653333333333334</v>
      </c>
      <c r="H176" s="5">
        <f>IF(D176+E176+F176&gt;Inddata!$D$31,Inddata!$D$31,D176+E176+F176)</f>
        <v>3.9877333333333329</v>
      </c>
      <c r="I176" s="5">
        <f>Inddata!$D$34</f>
        <v>1</v>
      </c>
      <c r="J176" s="5">
        <f>Inddata!$D$32+Inddata!$D$34</f>
        <v>5</v>
      </c>
      <c r="K176" s="5"/>
    </row>
    <row r="177" spans="1:11" x14ac:dyDescent="0.25">
      <c r="A177">
        <v>148</v>
      </c>
      <c r="C177" s="5">
        <f t="shared" si="5"/>
        <v>1.274</v>
      </c>
      <c r="D177" s="5">
        <f>IF(Inddata!$D$35=0,0,IF(($D$30-C177*(1/Inddata!$D$35))&lt;0,0,($D$30-C177*(1/Inddata!$D$35))))</f>
        <v>3.9807999999999999</v>
      </c>
      <c r="E177" s="5">
        <v>0</v>
      </c>
      <c r="F177" s="5">
        <f>IF(Inddata!$D$31*Inddata!$D$35+Inddata!$D$33&gt;'Beregninger scenarie 2'!C177,0,F176+$F$27)</f>
        <v>0</v>
      </c>
      <c r="G177" s="5">
        <f t="shared" si="4"/>
        <v>3.274</v>
      </c>
      <c r="H177" s="5">
        <f>IF(D177+E177+F177&gt;Inddata!$D$31,Inddata!$D$31,D177+E177+F177)</f>
        <v>3.9807999999999999</v>
      </c>
      <c r="I177" s="5">
        <f>Inddata!$D$34</f>
        <v>1</v>
      </c>
      <c r="J177" s="5">
        <f>Inddata!$D$32+Inddata!$D$34</f>
        <v>5</v>
      </c>
      <c r="K177" s="5"/>
    </row>
    <row r="178" spans="1:11" x14ac:dyDescent="0.25">
      <c r="A178">
        <v>149</v>
      </c>
      <c r="C178" s="5">
        <f t="shared" si="5"/>
        <v>1.2826666666666666</v>
      </c>
      <c r="D178" s="5">
        <f>IF(Inddata!$D$35=0,0,IF(($D$30-C178*(1/Inddata!$D$35))&lt;0,0,($D$30-C178*(1/Inddata!$D$35))))</f>
        <v>3.9738666666666669</v>
      </c>
      <c r="E178" s="5">
        <v>0</v>
      </c>
      <c r="F178" s="5">
        <f>IF(Inddata!$D$31*Inddata!$D$35+Inddata!$D$33&gt;'Beregninger scenarie 2'!C178,0,F177+$F$27)</f>
        <v>0</v>
      </c>
      <c r="G178" s="5">
        <f t="shared" si="4"/>
        <v>3.2826666666666666</v>
      </c>
      <c r="H178" s="5">
        <f>IF(D178+E178+F178&gt;Inddata!$D$31,Inddata!$D$31,D178+E178+F178)</f>
        <v>3.9738666666666669</v>
      </c>
      <c r="I178" s="5">
        <f>Inddata!$D$34</f>
        <v>1</v>
      </c>
      <c r="J178" s="5">
        <f>Inddata!$D$32+Inddata!$D$34</f>
        <v>5</v>
      </c>
      <c r="K178" s="5"/>
    </row>
    <row r="179" spans="1:11" x14ac:dyDescent="0.25">
      <c r="A179">
        <v>150</v>
      </c>
      <c r="C179" s="5">
        <f t="shared" si="5"/>
        <v>1.2913333333333332</v>
      </c>
      <c r="D179" s="5">
        <f>IF(Inddata!$D$35=0,0,IF(($D$30-C179*(1/Inddata!$D$35))&lt;0,0,($D$30-C179*(1/Inddata!$D$35))))</f>
        <v>3.9669333333333334</v>
      </c>
      <c r="E179" s="5">
        <v>0</v>
      </c>
      <c r="F179" s="5">
        <f>IF(Inddata!$D$31*Inddata!$D$35+Inddata!$D$33&gt;'Beregninger scenarie 2'!C179,0,F178+$F$27)</f>
        <v>0</v>
      </c>
      <c r="G179" s="5">
        <f t="shared" si="4"/>
        <v>3.2913333333333332</v>
      </c>
      <c r="H179" s="5">
        <f>IF(D179+E179+F179&gt;Inddata!$D$31,Inddata!$D$31,D179+E179+F179)</f>
        <v>3.9669333333333334</v>
      </c>
      <c r="I179" s="5">
        <f>Inddata!$D$34</f>
        <v>1</v>
      </c>
      <c r="J179" s="5">
        <f>Inddata!$D$32+Inddata!$D$34</f>
        <v>5</v>
      </c>
      <c r="K179" s="5"/>
    </row>
    <row r="180" spans="1:11" x14ac:dyDescent="0.25">
      <c r="A180">
        <v>151</v>
      </c>
      <c r="C180" s="5">
        <f t="shared" si="5"/>
        <v>1.2999999999999998</v>
      </c>
      <c r="D180" s="5">
        <f>IF(Inddata!$D$35=0,0,IF(($D$30-C180*(1/Inddata!$D$35))&lt;0,0,($D$30-C180*(1/Inddata!$D$35))))</f>
        <v>3.96</v>
      </c>
      <c r="E180" s="5">
        <v>0</v>
      </c>
      <c r="F180" s="5">
        <f>IF(Inddata!$D$31*Inddata!$D$35+Inddata!$D$33&gt;'Beregninger scenarie 2'!C180,0,F179+$F$27)</f>
        <v>0</v>
      </c>
      <c r="G180" s="5">
        <f t="shared" si="4"/>
        <v>3.3</v>
      </c>
      <c r="H180" s="5">
        <f>IF(D180+E180+F180&gt;Inddata!$D$31,Inddata!$D$31,D180+E180+F180)</f>
        <v>3.96</v>
      </c>
      <c r="I180" s="5">
        <f>Inddata!$D$34</f>
        <v>1</v>
      </c>
      <c r="J180" s="5">
        <f>Inddata!$D$32+Inddata!$D$34</f>
        <v>5</v>
      </c>
      <c r="K180" s="5"/>
    </row>
    <row r="181" spans="1:11" x14ac:dyDescent="0.25">
      <c r="A181">
        <v>152</v>
      </c>
      <c r="C181" s="5">
        <f t="shared" si="5"/>
        <v>1.3086666666666664</v>
      </c>
      <c r="D181" s="5">
        <f>IF(Inddata!$D$35=0,0,IF(($D$30-C181*(1/Inddata!$D$35))&lt;0,0,($D$30-C181*(1/Inddata!$D$35))))</f>
        <v>3.9530666666666665</v>
      </c>
      <c r="E181" s="5">
        <v>0</v>
      </c>
      <c r="F181" s="5">
        <f>IF(Inddata!$D$31*Inddata!$D$35+Inddata!$D$33&gt;'Beregninger scenarie 2'!C181,0,F180+$F$27)</f>
        <v>0</v>
      </c>
      <c r="G181" s="5">
        <f t="shared" si="4"/>
        <v>3.3086666666666664</v>
      </c>
      <c r="H181" s="5">
        <f>IF(D181+E181+F181&gt;Inddata!$D$31,Inddata!$D$31,D181+E181+F181)</f>
        <v>3.9530666666666665</v>
      </c>
      <c r="I181" s="5">
        <f>Inddata!$D$34</f>
        <v>1</v>
      </c>
      <c r="J181" s="5">
        <f>Inddata!$D$32+Inddata!$D$34</f>
        <v>5</v>
      </c>
      <c r="K181" s="5"/>
    </row>
    <row r="182" spans="1:11" x14ac:dyDescent="0.25">
      <c r="A182">
        <v>153</v>
      </c>
      <c r="C182" s="5">
        <f t="shared" si="5"/>
        <v>1.317333333333333</v>
      </c>
      <c r="D182" s="5">
        <f>IF(Inddata!$D$35=0,0,IF(($D$30-C182*(1/Inddata!$D$35))&lt;0,0,($D$30-C182*(1/Inddata!$D$35))))</f>
        <v>3.9461333333333335</v>
      </c>
      <c r="E182" s="5">
        <v>0</v>
      </c>
      <c r="F182" s="5">
        <f>IF(Inddata!$D$31*Inddata!$D$35+Inddata!$D$33&gt;'Beregninger scenarie 2'!C182,0,F181+$F$27)</f>
        <v>0</v>
      </c>
      <c r="G182" s="5">
        <f t="shared" si="4"/>
        <v>3.317333333333333</v>
      </c>
      <c r="H182" s="5">
        <f>IF(D182+E182+F182&gt;Inddata!$D$31,Inddata!$D$31,D182+E182+F182)</f>
        <v>3.9461333333333335</v>
      </c>
      <c r="I182" s="5">
        <f>Inddata!$D$34</f>
        <v>1</v>
      </c>
      <c r="J182" s="5">
        <f>Inddata!$D$32+Inddata!$D$34</f>
        <v>5</v>
      </c>
      <c r="K182" s="5"/>
    </row>
    <row r="183" spans="1:11" x14ac:dyDescent="0.25">
      <c r="A183">
        <v>154</v>
      </c>
      <c r="C183" s="5">
        <f t="shared" si="5"/>
        <v>1.3259999999999996</v>
      </c>
      <c r="D183" s="5">
        <f>IF(Inddata!$D$35=0,0,IF(($D$30-C183*(1/Inddata!$D$35))&lt;0,0,($D$30-C183*(1/Inddata!$D$35))))</f>
        <v>3.9392000000000005</v>
      </c>
      <c r="E183" s="5">
        <v>0</v>
      </c>
      <c r="F183" s="5">
        <f>IF(Inddata!$D$31*Inddata!$D$35+Inddata!$D$33&gt;'Beregninger scenarie 2'!C183,0,F182+$F$27)</f>
        <v>0</v>
      </c>
      <c r="G183" s="5">
        <f t="shared" si="4"/>
        <v>3.3259999999999996</v>
      </c>
      <c r="H183" s="5">
        <f>IF(D183+E183+F183&gt;Inddata!$D$31,Inddata!$D$31,D183+E183+F183)</f>
        <v>3.9392000000000005</v>
      </c>
      <c r="I183" s="5">
        <f>Inddata!$D$34</f>
        <v>1</v>
      </c>
      <c r="J183" s="5">
        <f>Inddata!$D$32+Inddata!$D$34</f>
        <v>5</v>
      </c>
      <c r="K183" s="5"/>
    </row>
    <row r="184" spans="1:11" x14ac:dyDescent="0.25">
      <c r="A184">
        <v>155</v>
      </c>
      <c r="C184" s="5">
        <f t="shared" si="5"/>
        <v>1.3346666666666662</v>
      </c>
      <c r="D184" s="5">
        <f>IF(Inddata!$D$35=0,0,IF(($D$30-C184*(1/Inddata!$D$35))&lt;0,0,($D$30-C184*(1/Inddata!$D$35))))</f>
        <v>3.932266666666667</v>
      </c>
      <c r="E184" s="5">
        <v>0</v>
      </c>
      <c r="F184" s="5">
        <f>IF(Inddata!$D$31*Inddata!$D$35+Inddata!$D$33&gt;'Beregninger scenarie 2'!C184,0,F183+$F$27)</f>
        <v>0</v>
      </c>
      <c r="G184" s="5">
        <f t="shared" si="4"/>
        <v>3.3346666666666662</v>
      </c>
      <c r="H184" s="5">
        <f>IF(D184+E184+F184&gt;Inddata!$D$31,Inddata!$D$31,D184+E184+F184)</f>
        <v>3.932266666666667</v>
      </c>
      <c r="I184" s="5">
        <f>Inddata!$D$34</f>
        <v>1</v>
      </c>
      <c r="J184" s="5">
        <f>Inddata!$D$32+Inddata!$D$34</f>
        <v>5</v>
      </c>
      <c r="K184" s="5"/>
    </row>
    <row r="185" spans="1:11" x14ac:dyDescent="0.25">
      <c r="A185">
        <v>156</v>
      </c>
      <c r="C185" s="5">
        <f t="shared" si="5"/>
        <v>1.3433333333333328</v>
      </c>
      <c r="D185" s="5">
        <f>IF(Inddata!$D$35=0,0,IF(($D$30-C185*(1/Inddata!$D$35))&lt;0,0,($D$30-C185*(1/Inddata!$D$35))))</f>
        <v>3.9253333333333336</v>
      </c>
      <c r="E185" s="5">
        <v>0</v>
      </c>
      <c r="F185" s="5">
        <f>IF(Inddata!$D$31*Inddata!$D$35+Inddata!$D$33&gt;'Beregninger scenarie 2'!C185,0,F184+$F$27)</f>
        <v>0</v>
      </c>
      <c r="G185" s="5">
        <f t="shared" si="4"/>
        <v>3.3433333333333328</v>
      </c>
      <c r="H185" s="5">
        <f>IF(D185+E185+F185&gt;Inddata!$D$31,Inddata!$D$31,D185+E185+F185)</f>
        <v>3.9253333333333336</v>
      </c>
      <c r="I185" s="5">
        <f>Inddata!$D$34</f>
        <v>1</v>
      </c>
      <c r="J185" s="5">
        <f>Inddata!$D$32+Inddata!$D$34</f>
        <v>5</v>
      </c>
      <c r="K185" s="5"/>
    </row>
    <row r="186" spans="1:11" x14ac:dyDescent="0.25">
      <c r="A186">
        <v>157</v>
      </c>
      <c r="C186" s="5">
        <f t="shared" si="5"/>
        <v>1.3519999999999994</v>
      </c>
      <c r="D186" s="5">
        <f>IF(Inddata!$D$35=0,0,IF(($D$30-C186*(1/Inddata!$D$35))&lt;0,0,($D$30-C186*(1/Inddata!$D$35))))</f>
        <v>3.9184000000000001</v>
      </c>
      <c r="E186" s="5">
        <v>0</v>
      </c>
      <c r="F186" s="5">
        <f>IF(Inddata!$D$31*Inddata!$D$35+Inddata!$D$33&gt;'Beregninger scenarie 2'!C186,0,F185+$F$27)</f>
        <v>0</v>
      </c>
      <c r="G186" s="5">
        <f t="shared" si="4"/>
        <v>3.3519999999999994</v>
      </c>
      <c r="H186" s="5">
        <f>IF(D186+E186+F186&gt;Inddata!$D$31,Inddata!$D$31,D186+E186+F186)</f>
        <v>3.9184000000000001</v>
      </c>
      <c r="I186" s="5">
        <f>Inddata!$D$34</f>
        <v>1</v>
      </c>
      <c r="J186" s="5">
        <f>Inddata!$D$32+Inddata!$D$34</f>
        <v>5</v>
      </c>
      <c r="K186" s="5"/>
    </row>
    <row r="187" spans="1:11" x14ac:dyDescent="0.25">
      <c r="A187">
        <v>158</v>
      </c>
      <c r="C187" s="5">
        <f t="shared" si="5"/>
        <v>1.360666666666666</v>
      </c>
      <c r="D187" s="5">
        <f>IF(Inddata!$D$35=0,0,IF(($D$30-C187*(1/Inddata!$D$35))&lt;0,0,($D$30-C187*(1/Inddata!$D$35))))</f>
        <v>3.9114666666666671</v>
      </c>
      <c r="E187" s="5">
        <v>0</v>
      </c>
      <c r="F187" s="5">
        <f>IF(Inddata!$D$31*Inddata!$D$35+Inddata!$D$33&gt;'Beregninger scenarie 2'!C187,0,F186+$F$27)</f>
        <v>0</v>
      </c>
      <c r="G187" s="5">
        <f t="shared" si="4"/>
        <v>3.360666666666666</v>
      </c>
      <c r="H187" s="5">
        <f>IF(D187+E187+F187&gt;Inddata!$D$31,Inddata!$D$31,D187+E187+F187)</f>
        <v>3.9114666666666671</v>
      </c>
      <c r="I187" s="5">
        <f>Inddata!$D$34</f>
        <v>1</v>
      </c>
      <c r="J187" s="5">
        <f>Inddata!$D$32+Inddata!$D$34</f>
        <v>5</v>
      </c>
      <c r="K187" s="5"/>
    </row>
    <row r="188" spans="1:11" x14ac:dyDescent="0.25">
      <c r="A188">
        <v>159</v>
      </c>
      <c r="C188" s="5">
        <f t="shared" si="5"/>
        <v>1.3693333333333326</v>
      </c>
      <c r="D188" s="5">
        <f>IF(Inddata!$D$35=0,0,IF(($D$30-C188*(1/Inddata!$D$35))&lt;0,0,($D$30-C188*(1/Inddata!$D$35))))</f>
        <v>3.9045333333333341</v>
      </c>
      <c r="E188" s="5">
        <v>0</v>
      </c>
      <c r="F188" s="5">
        <f>IF(Inddata!$D$31*Inddata!$D$35+Inddata!$D$33&gt;'Beregninger scenarie 2'!C188,0,F187+$F$27)</f>
        <v>0</v>
      </c>
      <c r="G188" s="5">
        <f t="shared" si="4"/>
        <v>3.3693333333333326</v>
      </c>
      <c r="H188" s="5">
        <f>IF(D188+E188+F188&gt;Inddata!$D$31,Inddata!$D$31,D188+E188+F188)</f>
        <v>3.9045333333333341</v>
      </c>
      <c r="I188" s="5">
        <f>Inddata!$D$34</f>
        <v>1</v>
      </c>
      <c r="J188" s="5">
        <f>Inddata!$D$32+Inddata!$D$34</f>
        <v>5</v>
      </c>
      <c r="K188" s="5"/>
    </row>
    <row r="189" spans="1:11" x14ac:dyDescent="0.25">
      <c r="A189">
        <v>160</v>
      </c>
      <c r="C189" s="5">
        <f t="shared" si="5"/>
        <v>1.3779999999999992</v>
      </c>
      <c r="D189" s="5">
        <f>IF(Inddata!$D$35=0,0,IF(($D$30-C189*(1/Inddata!$D$35))&lt;0,0,($D$30-C189*(1/Inddata!$D$35))))</f>
        <v>3.8976000000000006</v>
      </c>
      <c r="E189" s="5">
        <v>0</v>
      </c>
      <c r="F189" s="5">
        <f>IF(Inddata!$D$31*Inddata!$D$35+Inddata!$D$33&gt;'Beregninger scenarie 2'!C189,0,F188+$F$27)</f>
        <v>0</v>
      </c>
      <c r="G189" s="5">
        <f t="shared" si="4"/>
        <v>3.3779999999999992</v>
      </c>
      <c r="H189" s="5">
        <f>IF(D189+E189+F189&gt;Inddata!$D$31,Inddata!$D$31,D189+E189+F189)</f>
        <v>3.8976000000000006</v>
      </c>
      <c r="I189" s="5">
        <f>Inddata!$D$34</f>
        <v>1</v>
      </c>
      <c r="J189" s="5">
        <f>Inddata!$D$32+Inddata!$D$34</f>
        <v>5</v>
      </c>
      <c r="K189" s="5"/>
    </row>
    <row r="190" spans="1:11" x14ac:dyDescent="0.25">
      <c r="A190">
        <v>161</v>
      </c>
      <c r="C190" s="5">
        <f t="shared" si="5"/>
        <v>1.3866666666666658</v>
      </c>
      <c r="D190" s="5">
        <f>IF(Inddata!$D$35=0,0,IF(($D$30-C190*(1/Inddata!$D$35))&lt;0,0,($D$30-C190*(1/Inddata!$D$35))))</f>
        <v>3.8906666666666672</v>
      </c>
      <c r="E190" s="5">
        <v>0</v>
      </c>
      <c r="F190" s="5">
        <f>IF(Inddata!$D$31*Inddata!$D$35+Inddata!$D$33&gt;'Beregninger scenarie 2'!C190,0,F189+$F$27)</f>
        <v>0</v>
      </c>
      <c r="G190" s="5">
        <f t="shared" si="4"/>
        <v>3.3866666666666658</v>
      </c>
      <c r="H190" s="5">
        <f>IF(D190+E190+F190&gt;Inddata!$D$31,Inddata!$D$31,D190+E190+F190)</f>
        <v>3.8906666666666672</v>
      </c>
      <c r="I190" s="5">
        <f>Inddata!$D$34</f>
        <v>1</v>
      </c>
      <c r="J190" s="5">
        <f>Inddata!$D$32+Inddata!$D$34</f>
        <v>5</v>
      </c>
      <c r="K190" s="5"/>
    </row>
    <row r="191" spans="1:11" x14ac:dyDescent="0.25">
      <c r="A191">
        <v>162</v>
      </c>
      <c r="C191" s="5">
        <f t="shared" si="5"/>
        <v>1.3953333333333324</v>
      </c>
      <c r="D191" s="5">
        <f>IF(Inddata!$D$35=0,0,IF(($D$30-C191*(1/Inddata!$D$35))&lt;0,0,($D$30-C191*(1/Inddata!$D$35))))</f>
        <v>3.8837333333333337</v>
      </c>
      <c r="E191" s="5">
        <v>0</v>
      </c>
      <c r="F191" s="5">
        <f>IF(Inddata!$D$31*Inddata!$D$35+Inddata!$D$33&gt;'Beregninger scenarie 2'!C191,0,F190+$F$27)</f>
        <v>0</v>
      </c>
      <c r="G191" s="5">
        <f t="shared" si="4"/>
        <v>3.3953333333333324</v>
      </c>
      <c r="H191" s="5">
        <f>IF(D191+E191+F191&gt;Inddata!$D$31,Inddata!$D$31,D191+E191+F191)</f>
        <v>3.8837333333333337</v>
      </c>
      <c r="I191" s="5">
        <f>Inddata!$D$34</f>
        <v>1</v>
      </c>
      <c r="J191" s="5">
        <f>Inddata!$D$32+Inddata!$D$34</f>
        <v>5</v>
      </c>
      <c r="K191" s="5"/>
    </row>
    <row r="192" spans="1:11" x14ac:dyDescent="0.25">
      <c r="A192">
        <v>163</v>
      </c>
      <c r="C192" s="5">
        <f t="shared" si="5"/>
        <v>1.403999999999999</v>
      </c>
      <c r="D192" s="5">
        <f>IF(Inddata!$D$35=0,0,IF(($D$30-C192*(1/Inddata!$D$35))&lt;0,0,($D$30-C192*(1/Inddata!$D$35))))</f>
        <v>3.8768000000000007</v>
      </c>
      <c r="E192" s="5">
        <v>0</v>
      </c>
      <c r="F192" s="5">
        <f>IF(Inddata!$D$31*Inddata!$D$35+Inddata!$D$33&gt;'Beregninger scenarie 2'!C192,0,F191+$F$27)</f>
        <v>0</v>
      </c>
      <c r="G192" s="5">
        <f t="shared" si="4"/>
        <v>3.403999999999999</v>
      </c>
      <c r="H192" s="5">
        <f>IF(D192+E192+F192&gt;Inddata!$D$31,Inddata!$D$31,D192+E192+F192)</f>
        <v>3.8768000000000007</v>
      </c>
      <c r="I192" s="5">
        <f>Inddata!$D$34</f>
        <v>1</v>
      </c>
      <c r="J192" s="5">
        <f>Inddata!$D$32+Inddata!$D$34</f>
        <v>5</v>
      </c>
      <c r="K192" s="5"/>
    </row>
    <row r="193" spans="1:11" x14ac:dyDescent="0.25">
      <c r="A193">
        <v>164</v>
      </c>
      <c r="C193" s="5">
        <f t="shared" si="5"/>
        <v>1.4126666666666656</v>
      </c>
      <c r="D193" s="5">
        <f>IF(Inddata!$D$35=0,0,IF(($D$30-C193*(1/Inddata!$D$35))&lt;0,0,($D$30-C193*(1/Inddata!$D$35))))</f>
        <v>3.8698666666666677</v>
      </c>
      <c r="E193" s="5">
        <v>0</v>
      </c>
      <c r="F193" s="5">
        <f>IF(Inddata!$D$31*Inddata!$D$35+Inddata!$D$33&gt;'Beregninger scenarie 2'!C193,0,F192+$F$27)</f>
        <v>0</v>
      </c>
      <c r="G193" s="5">
        <f t="shared" si="4"/>
        <v>3.4126666666666656</v>
      </c>
      <c r="H193" s="5">
        <f>IF(D193+E193+F193&gt;Inddata!$D$31,Inddata!$D$31,D193+E193+F193)</f>
        <v>3.8698666666666677</v>
      </c>
      <c r="I193" s="5">
        <f>Inddata!$D$34</f>
        <v>1</v>
      </c>
      <c r="J193" s="5">
        <f>Inddata!$D$32+Inddata!$D$34</f>
        <v>5</v>
      </c>
      <c r="K193" s="5"/>
    </row>
    <row r="194" spans="1:11" x14ac:dyDescent="0.25">
      <c r="A194">
        <v>165</v>
      </c>
      <c r="C194" s="5">
        <f t="shared" si="5"/>
        <v>1.4213333333333322</v>
      </c>
      <c r="D194" s="5">
        <f>IF(Inddata!$D$35=0,0,IF(($D$30-C194*(1/Inddata!$D$35))&lt;0,0,($D$30-C194*(1/Inddata!$D$35))))</f>
        <v>3.8629333333333342</v>
      </c>
      <c r="E194" s="5">
        <v>0</v>
      </c>
      <c r="F194" s="5">
        <f>IF(Inddata!$D$31*Inddata!$D$35+Inddata!$D$33&gt;'Beregninger scenarie 2'!C194,0,F193+$F$27)</f>
        <v>0</v>
      </c>
      <c r="G194" s="5">
        <f t="shared" si="4"/>
        <v>3.4213333333333322</v>
      </c>
      <c r="H194" s="5">
        <f>IF(D194+E194+F194&gt;Inddata!$D$31,Inddata!$D$31,D194+E194+F194)</f>
        <v>3.8629333333333342</v>
      </c>
      <c r="I194" s="5">
        <f>Inddata!$D$34</f>
        <v>1</v>
      </c>
      <c r="J194" s="5">
        <f>Inddata!$D$32+Inddata!$D$34</f>
        <v>5</v>
      </c>
      <c r="K194" s="5"/>
    </row>
    <row r="195" spans="1:11" x14ac:dyDescent="0.25">
      <c r="A195">
        <v>166</v>
      </c>
      <c r="C195" s="5">
        <f t="shared" si="5"/>
        <v>1.4299999999999988</v>
      </c>
      <c r="D195" s="5">
        <f>IF(Inddata!$D$35=0,0,IF(($D$30-C195*(1/Inddata!$D$35))&lt;0,0,($D$30-C195*(1/Inddata!$D$35))))</f>
        <v>3.8560000000000008</v>
      </c>
      <c r="E195" s="5">
        <v>0</v>
      </c>
      <c r="F195" s="5">
        <f>IF(Inddata!$D$31*Inddata!$D$35+Inddata!$D$33&gt;'Beregninger scenarie 2'!C195,0,F194+$F$27)</f>
        <v>0</v>
      </c>
      <c r="G195" s="5">
        <f t="shared" si="4"/>
        <v>3.4299999999999988</v>
      </c>
      <c r="H195" s="5">
        <f>IF(D195+E195+F195&gt;Inddata!$D$31,Inddata!$D$31,D195+E195+F195)</f>
        <v>3.8560000000000008</v>
      </c>
      <c r="I195" s="5">
        <f>Inddata!$D$34</f>
        <v>1</v>
      </c>
      <c r="J195" s="5">
        <f>Inddata!$D$32+Inddata!$D$34</f>
        <v>5</v>
      </c>
      <c r="K195" s="5"/>
    </row>
    <row r="196" spans="1:11" x14ac:dyDescent="0.25">
      <c r="A196">
        <v>167</v>
      </c>
      <c r="C196" s="5">
        <f t="shared" si="5"/>
        <v>1.4386666666666654</v>
      </c>
      <c r="D196" s="5">
        <f>IF(Inddata!$D$35=0,0,IF(($D$30-C196*(1/Inddata!$D$35))&lt;0,0,($D$30-C196*(1/Inddata!$D$35))))</f>
        <v>3.8490666666666673</v>
      </c>
      <c r="E196" s="5">
        <v>0</v>
      </c>
      <c r="F196" s="5">
        <f>IF(Inddata!$D$31*Inddata!$D$35+Inddata!$D$33&gt;'Beregninger scenarie 2'!C196,0,F195+$F$27)</f>
        <v>0</v>
      </c>
      <c r="G196" s="5">
        <f t="shared" si="4"/>
        <v>3.4386666666666654</v>
      </c>
      <c r="H196" s="5">
        <f>IF(D196+E196+F196&gt;Inddata!$D$31,Inddata!$D$31,D196+E196+F196)</f>
        <v>3.8490666666666673</v>
      </c>
      <c r="I196" s="5">
        <f>Inddata!$D$34</f>
        <v>1</v>
      </c>
      <c r="J196" s="5">
        <f>Inddata!$D$32+Inddata!$D$34</f>
        <v>5</v>
      </c>
      <c r="K196" s="5"/>
    </row>
    <row r="197" spans="1:11" x14ac:dyDescent="0.25">
      <c r="A197">
        <v>168</v>
      </c>
      <c r="C197" s="5">
        <f t="shared" si="5"/>
        <v>1.447333333333332</v>
      </c>
      <c r="D197" s="5">
        <f>IF(Inddata!$D$35=0,0,IF(($D$30-C197*(1/Inddata!$D$35))&lt;0,0,($D$30-C197*(1/Inddata!$D$35))))</f>
        <v>3.8421333333333343</v>
      </c>
      <c r="E197" s="5">
        <v>0</v>
      </c>
      <c r="F197" s="5">
        <f>IF(Inddata!$D$31*Inddata!$D$35+Inddata!$D$33&gt;'Beregninger scenarie 2'!C197,0,F196+$F$27)</f>
        <v>0</v>
      </c>
      <c r="G197" s="5">
        <f t="shared" si="4"/>
        <v>3.447333333333332</v>
      </c>
      <c r="H197" s="5">
        <f>IF(D197+E197+F197&gt;Inddata!$D$31,Inddata!$D$31,D197+E197+F197)</f>
        <v>3.8421333333333343</v>
      </c>
      <c r="I197" s="5">
        <f>Inddata!$D$34</f>
        <v>1</v>
      </c>
      <c r="J197" s="5">
        <f>Inddata!$D$32+Inddata!$D$34</f>
        <v>5</v>
      </c>
      <c r="K197" s="5"/>
    </row>
    <row r="198" spans="1:11" x14ac:dyDescent="0.25">
      <c r="A198">
        <v>169</v>
      </c>
      <c r="C198" s="5">
        <f t="shared" si="5"/>
        <v>1.4559999999999986</v>
      </c>
      <c r="D198" s="5">
        <f>IF(Inddata!$D$35=0,0,IF(($D$30-C198*(1/Inddata!$D$35))&lt;0,0,($D$30-C198*(1/Inddata!$D$35))))</f>
        <v>3.8352000000000013</v>
      </c>
      <c r="E198" s="5">
        <v>0</v>
      </c>
      <c r="F198" s="5">
        <f>IF(Inddata!$D$31*Inddata!$D$35+Inddata!$D$33&gt;'Beregninger scenarie 2'!C198,0,F197+$F$27)</f>
        <v>0</v>
      </c>
      <c r="G198" s="5">
        <f t="shared" si="4"/>
        <v>3.4559999999999986</v>
      </c>
      <c r="H198" s="5">
        <f>IF(D198+E198+F198&gt;Inddata!$D$31,Inddata!$D$31,D198+E198+F198)</f>
        <v>3.8352000000000013</v>
      </c>
      <c r="I198" s="5">
        <f>Inddata!$D$34</f>
        <v>1</v>
      </c>
      <c r="J198" s="5">
        <f>Inddata!$D$32+Inddata!$D$34</f>
        <v>5</v>
      </c>
      <c r="K198" s="5"/>
    </row>
    <row r="199" spans="1:11" x14ac:dyDescent="0.25">
      <c r="A199">
        <v>170</v>
      </c>
      <c r="C199" s="5">
        <f t="shared" si="5"/>
        <v>1.4646666666666652</v>
      </c>
      <c r="D199" s="5">
        <f>IF(Inddata!$D$35=0,0,IF(($D$30-C199*(1/Inddata!$D$35))&lt;0,0,($D$30-C199*(1/Inddata!$D$35))))</f>
        <v>3.8282666666666678</v>
      </c>
      <c r="E199" s="5">
        <v>0</v>
      </c>
      <c r="F199" s="5">
        <f>IF(Inddata!$D$31*Inddata!$D$35+Inddata!$D$33&gt;'Beregninger scenarie 2'!C199,0,F198+$F$27)</f>
        <v>0</v>
      </c>
      <c r="G199" s="5">
        <f t="shared" si="4"/>
        <v>3.4646666666666652</v>
      </c>
      <c r="H199" s="5">
        <f>IF(D199+E199+F199&gt;Inddata!$D$31,Inddata!$D$31,D199+E199+F199)</f>
        <v>3.8282666666666678</v>
      </c>
      <c r="I199" s="5">
        <f>Inddata!$D$34</f>
        <v>1</v>
      </c>
      <c r="J199" s="5">
        <f>Inddata!$D$32+Inddata!$D$34</f>
        <v>5</v>
      </c>
      <c r="K199" s="5"/>
    </row>
    <row r="200" spans="1:11" x14ac:dyDescent="0.25">
      <c r="A200">
        <v>171</v>
      </c>
      <c r="C200" s="5">
        <f t="shared" si="5"/>
        <v>1.4733333333333318</v>
      </c>
      <c r="D200" s="5">
        <f>IF(Inddata!$D$35=0,0,IF(($D$30-C200*(1/Inddata!$D$35))&lt;0,0,($D$30-C200*(1/Inddata!$D$35))))</f>
        <v>3.8213333333333344</v>
      </c>
      <c r="E200" s="5">
        <v>0</v>
      </c>
      <c r="F200" s="5">
        <f>IF(Inddata!$D$31*Inddata!$D$35+Inddata!$D$33&gt;'Beregninger scenarie 2'!C200,0,F199+$F$27)</f>
        <v>0</v>
      </c>
      <c r="G200" s="5">
        <f t="shared" si="4"/>
        <v>3.4733333333333318</v>
      </c>
      <c r="H200" s="5">
        <f>IF(D200+E200+F200&gt;Inddata!$D$31,Inddata!$D$31,D200+E200+F200)</f>
        <v>3.8213333333333344</v>
      </c>
      <c r="I200" s="5">
        <f>Inddata!$D$34</f>
        <v>1</v>
      </c>
      <c r="J200" s="5">
        <f>Inddata!$D$32+Inddata!$D$34</f>
        <v>5</v>
      </c>
      <c r="K200" s="5"/>
    </row>
    <row r="201" spans="1:11" x14ac:dyDescent="0.25">
      <c r="A201">
        <v>172</v>
      </c>
      <c r="C201" s="5">
        <f t="shared" si="5"/>
        <v>1.4819999999999984</v>
      </c>
      <c r="D201" s="5">
        <f>IF(Inddata!$D$35=0,0,IF(($D$30-C201*(1/Inddata!$D$35))&lt;0,0,($D$30-C201*(1/Inddata!$D$35))))</f>
        <v>3.8144000000000009</v>
      </c>
      <c r="E201" s="5">
        <v>0</v>
      </c>
      <c r="F201" s="5">
        <f>IF(Inddata!$D$31*Inddata!$D$35+Inddata!$D$33&gt;'Beregninger scenarie 2'!C201,0,F200+$F$27)</f>
        <v>0</v>
      </c>
      <c r="G201" s="5">
        <f t="shared" si="4"/>
        <v>3.4819999999999984</v>
      </c>
      <c r="H201" s="5">
        <f>IF(D201+E201+F201&gt;Inddata!$D$31,Inddata!$D$31,D201+E201+F201)</f>
        <v>3.8144000000000009</v>
      </c>
      <c r="I201" s="5">
        <f>Inddata!$D$34</f>
        <v>1</v>
      </c>
      <c r="J201" s="5">
        <f>Inddata!$D$32+Inddata!$D$34</f>
        <v>5</v>
      </c>
      <c r="K201" s="5"/>
    </row>
    <row r="202" spans="1:11" x14ac:dyDescent="0.25">
      <c r="A202">
        <v>173</v>
      </c>
      <c r="C202" s="5">
        <f t="shared" si="5"/>
        <v>1.490666666666665</v>
      </c>
      <c r="D202" s="5">
        <f>IF(Inddata!$D$35=0,0,IF(($D$30-C202*(1/Inddata!$D$35))&lt;0,0,($D$30-C202*(1/Inddata!$D$35))))</f>
        <v>3.8074666666666679</v>
      </c>
      <c r="E202" s="5">
        <v>0</v>
      </c>
      <c r="F202" s="5">
        <f>IF(Inddata!$D$31*Inddata!$D$35+Inddata!$D$33&gt;'Beregninger scenarie 2'!C202,0,F201+$F$27)</f>
        <v>0</v>
      </c>
      <c r="G202" s="5">
        <f t="shared" si="4"/>
        <v>3.490666666666665</v>
      </c>
      <c r="H202" s="5">
        <f>IF(D202+E202+F202&gt;Inddata!$D$31,Inddata!$D$31,D202+E202+F202)</f>
        <v>3.8074666666666679</v>
      </c>
      <c r="I202" s="5">
        <f>Inddata!$D$34</f>
        <v>1</v>
      </c>
      <c r="J202" s="5">
        <f>Inddata!$D$32+Inddata!$D$34</f>
        <v>5</v>
      </c>
      <c r="K202" s="5"/>
    </row>
    <row r="203" spans="1:11" x14ac:dyDescent="0.25">
      <c r="A203">
        <v>174</v>
      </c>
      <c r="C203" s="5">
        <f t="shared" si="5"/>
        <v>1.4993333333333316</v>
      </c>
      <c r="D203" s="5">
        <f>IF(Inddata!$D$35=0,0,IF(($D$30-C203*(1/Inddata!$D$35))&lt;0,0,($D$30-C203*(1/Inddata!$D$35))))</f>
        <v>3.8005333333333349</v>
      </c>
      <c r="E203" s="5">
        <v>0</v>
      </c>
      <c r="F203" s="5">
        <f>IF(Inddata!$D$31*Inddata!$D$35+Inddata!$D$33&gt;'Beregninger scenarie 2'!C203,0,F202+$F$27)</f>
        <v>0</v>
      </c>
      <c r="G203" s="5">
        <f t="shared" si="4"/>
        <v>3.4993333333333316</v>
      </c>
      <c r="H203" s="5">
        <f>IF(D203+E203+F203&gt;Inddata!$D$31,Inddata!$D$31,D203+E203+F203)</f>
        <v>3.8005333333333349</v>
      </c>
      <c r="I203" s="5">
        <f>Inddata!$D$34</f>
        <v>1</v>
      </c>
      <c r="J203" s="5">
        <f>Inddata!$D$32+Inddata!$D$34</f>
        <v>5</v>
      </c>
      <c r="K203" s="5"/>
    </row>
    <row r="204" spans="1:11" x14ac:dyDescent="0.25">
      <c r="A204">
        <v>175</v>
      </c>
      <c r="C204" s="5">
        <f t="shared" si="5"/>
        <v>1.5079999999999982</v>
      </c>
      <c r="D204" s="5">
        <f>IF(Inddata!$D$35=0,0,IF(($D$30-C204*(1/Inddata!$D$35))&lt;0,0,($D$30-C204*(1/Inddata!$D$35))))</f>
        <v>3.7936000000000014</v>
      </c>
      <c r="E204" s="5">
        <v>0</v>
      </c>
      <c r="F204" s="5">
        <f>IF(Inddata!$D$31*Inddata!$D$35+Inddata!$D$33&gt;'Beregninger scenarie 2'!C204,0,F203+$F$27)</f>
        <v>0</v>
      </c>
      <c r="G204" s="5">
        <f t="shared" si="4"/>
        <v>3.5079999999999982</v>
      </c>
      <c r="H204" s="5">
        <f>IF(D204+E204+F204&gt;Inddata!$D$31,Inddata!$D$31,D204+E204+F204)</f>
        <v>3.7936000000000014</v>
      </c>
      <c r="I204" s="5">
        <f>Inddata!$D$34</f>
        <v>1</v>
      </c>
      <c r="J204" s="5">
        <f>Inddata!$D$32+Inddata!$D$34</f>
        <v>5</v>
      </c>
      <c r="K204" s="5"/>
    </row>
    <row r="205" spans="1:11" x14ac:dyDescent="0.25">
      <c r="A205">
        <v>176</v>
      </c>
      <c r="C205" s="5">
        <f t="shared" si="5"/>
        <v>1.5166666666666648</v>
      </c>
      <c r="D205" s="5">
        <f>IF(Inddata!$D$35=0,0,IF(($D$30-C205*(1/Inddata!$D$35))&lt;0,0,($D$30-C205*(1/Inddata!$D$35))))</f>
        <v>3.786666666666668</v>
      </c>
      <c r="E205" s="5">
        <v>0</v>
      </c>
      <c r="F205" s="5">
        <f>IF(Inddata!$D$31*Inddata!$D$35+Inddata!$D$33&gt;'Beregninger scenarie 2'!C205,0,F204+$F$27)</f>
        <v>0</v>
      </c>
      <c r="G205" s="5">
        <f t="shared" si="4"/>
        <v>3.5166666666666648</v>
      </c>
      <c r="H205" s="5">
        <f>IF(D205+E205+F205&gt;Inddata!$D$31,Inddata!$D$31,D205+E205+F205)</f>
        <v>3.786666666666668</v>
      </c>
      <c r="I205" s="5">
        <f>Inddata!$D$34</f>
        <v>1</v>
      </c>
      <c r="J205" s="5">
        <f>Inddata!$D$32+Inddata!$D$34</f>
        <v>5</v>
      </c>
      <c r="K205" s="5"/>
    </row>
    <row r="206" spans="1:11" x14ac:dyDescent="0.25">
      <c r="A206">
        <v>177</v>
      </c>
      <c r="C206" s="5">
        <f t="shared" si="5"/>
        <v>1.5253333333333314</v>
      </c>
      <c r="D206" s="5">
        <f>IF(Inddata!$D$35=0,0,IF(($D$30-C206*(1/Inddata!$D$35))&lt;0,0,($D$30-C206*(1/Inddata!$D$35))))</f>
        <v>3.7797333333333345</v>
      </c>
      <c r="E206" s="5">
        <v>0</v>
      </c>
      <c r="F206" s="5">
        <f>IF(Inddata!$D$31*Inddata!$D$35+Inddata!$D$33&gt;'Beregninger scenarie 2'!C206,0,F205+$F$27)</f>
        <v>0</v>
      </c>
      <c r="G206" s="5">
        <f t="shared" si="4"/>
        <v>3.5253333333333314</v>
      </c>
      <c r="H206" s="5">
        <f>IF(D206+E206+F206&gt;Inddata!$D$31,Inddata!$D$31,D206+E206+F206)</f>
        <v>3.7797333333333345</v>
      </c>
      <c r="I206" s="5">
        <f>Inddata!$D$34</f>
        <v>1</v>
      </c>
      <c r="J206" s="5">
        <f>Inddata!$D$32+Inddata!$D$34</f>
        <v>5</v>
      </c>
      <c r="K206" s="5"/>
    </row>
    <row r="207" spans="1:11" x14ac:dyDescent="0.25">
      <c r="A207">
        <v>178</v>
      </c>
      <c r="C207" s="5">
        <f t="shared" si="5"/>
        <v>1.533999999999998</v>
      </c>
      <c r="D207" s="5">
        <f>IF(Inddata!$D$35=0,0,IF(($D$30-C207*(1/Inddata!$D$35))&lt;0,0,($D$30-C207*(1/Inddata!$D$35))))</f>
        <v>3.7728000000000015</v>
      </c>
      <c r="E207" s="5">
        <v>0</v>
      </c>
      <c r="F207" s="5">
        <f>IF(Inddata!$D$31*Inddata!$D$35+Inddata!$D$33&gt;'Beregninger scenarie 2'!C207,0,F206+$F$27)</f>
        <v>0</v>
      </c>
      <c r="G207" s="5">
        <f t="shared" si="4"/>
        <v>3.533999999999998</v>
      </c>
      <c r="H207" s="5">
        <f>IF(D207+E207+F207&gt;Inddata!$D$31,Inddata!$D$31,D207+E207+F207)</f>
        <v>3.7728000000000015</v>
      </c>
      <c r="I207" s="5">
        <f>Inddata!$D$34</f>
        <v>1</v>
      </c>
      <c r="J207" s="5">
        <f>Inddata!$D$32+Inddata!$D$34</f>
        <v>5</v>
      </c>
      <c r="K207" s="5"/>
    </row>
    <row r="208" spans="1:11" x14ac:dyDescent="0.25">
      <c r="A208">
        <v>179</v>
      </c>
      <c r="C208" s="5">
        <f t="shared" si="5"/>
        <v>1.5426666666666646</v>
      </c>
      <c r="D208" s="5">
        <f>IF(Inddata!$D$35=0,0,IF(($D$30-C208*(1/Inddata!$D$35))&lt;0,0,($D$30-C208*(1/Inddata!$D$35))))</f>
        <v>3.7658666666666685</v>
      </c>
      <c r="E208" s="5">
        <v>0</v>
      </c>
      <c r="F208" s="5">
        <f>IF(Inddata!$D$31*Inddata!$D$35+Inddata!$D$33&gt;'Beregninger scenarie 2'!C208,0,F207+$F$27)</f>
        <v>0</v>
      </c>
      <c r="G208" s="5">
        <f t="shared" si="4"/>
        <v>3.5426666666666646</v>
      </c>
      <c r="H208" s="5">
        <f>IF(D208+E208+F208&gt;Inddata!$D$31,Inddata!$D$31,D208+E208+F208)</f>
        <v>3.7658666666666685</v>
      </c>
      <c r="I208" s="5">
        <f>Inddata!$D$34</f>
        <v>1</v>
      </c>
      <c r="J208" s="5">
        <f>Inddata!$D$32+Inddata!$D$34</f>
        <v>5</v>
      </c>
      <c r="K208" s="5"/>
    </row>
    <row r="209" spans="1:11" x14ac:dyDescent="0.25">
      <c r="A209">
        <v>180</v>
      </c>
      <c r="C209" s="5">
        <f t="shared" si="5"/>
        <v>1.5513333333333312</v>
      </c>
      <c r="D209" s="5">
        <f>IF(Inddata!$D$35=0,0,IF(($D$30-C209*(1/Inddata!$D$35))&lt;0,0,($D$30-C209*(1/Inddata!$D$35))))</f>
        <v>3.758933333333335</v>
      </c>
      <c r="E209" s="5">
        <v>0</v>
      </c>
      <c r="F209" s="5">
        <f>IF(Inddata!$D$31*Inddata!$D$35+Inddata!$D$33&gt;'Beregninger scenarie 2'!C209,0,F208+$F$27)</f>
        <v>0</v>
      </c>
      <c r="G209" s="5">
        <f t="shared" si="4"/>
        <v>3.5513333333333312</v>
      </c>
      <c r="H209" s="5">
        <f>IF(D209+E209+F209&gt;Inddata!$D$31,Inddata!$D$31,D209+E209+F209)</f>
        <v>3.758933333333335</v>
      </c>
      <c r="I209" s="5">
        <f>Inddata!$D$34</f>
        <v>1</v>
      </c>
      <c r="J209" s="5">
        <f>Inddata!$D$32+Inddata!$D$34</f>
        <v>5</v>
      </c>
      <c r="K209" s="5"/>
    </row>
    <row r="210" spans="1:11" x14ac:dyDescent="0.25">
      <c r="A210">
        <v>181</v>
      </c>
      <c r="C210" s="5">
        <f t="shared" si="5"/>
        <v>1.5599999999999978</v>
      </c>
      <c r="D210" s="5">
        <f>IF(Inddata!$D$35=0,0,IF(($D$30-C210*(1/Inddata!$D$35))&lt;0,0,($D$30-C210*(1/Inddata!$D$35))))</f>
        <v>3.7520000000000016</v>
      </c>
      <c r="E210" s="5">
        <v>0</v>
      </c>
      <c r="F210" s="5">
        <f>IF(Inddata!$D$31*Inddata!$D$35+Inddata!$D$33&gt;'Beregninger scenarie 2'!C210,0,F209+$F$27)</f>
        <v>0</v>
      </c>
      <c r="G210" s="5">
        <f t="shared" si="4"/>
        <v>3.5599999999999978</v>
      </c>
      <c r="H210" s="5">
        <f>IF(D210+E210+F210&gt;Inddata!$D$31,Inddata!$D$31,D210+E210+F210)</f>
        <v>3.7520000000000016</v>
      </c>
      <c r="I210" s="5">
        <f>Inddata!$D$34</f>
        <v>1</v>
      </c>
      <c r="J210" s="5">
        <f>Inddata!$D$32+Inddata!$D$34</f>
        <v>5</v>
      </c>
      <c r="K210" s="5"/>
    </row>
    <row r="211" spans="1:11" x14ac:dyDescent="0.25">
      <c r="A211">
        <v>182</v>
      </c>
      <c r="C211" s="5">
        <f t="shared" si="5"/>
        <v>1.5686666666666644</v>
      </c>
      <c r="D211" s="5">
        <f>IF(Inddata!$D$35=0,0,IF(($D$30-C211*(1/Inddata!$D$35))&lt;0,0,($D$30-C211*(1/Inddata!$D$35))))</f>
        <v>3.7450666666666681</v>
      </c>
      <c r="E211" s="5">
        <v>0</v>
      </c>
      <c r="F211" s="5">
        <f>IF(Inddata!$D$31*Inddata!$D$35+Inddata!$D$33&gt;'Beregninger scenarie 2'!C211,0,F210+$F$27)</f>
        <v>0</v>
      </c>
      <c r="G211" s="5">
        <f t="shared" si="4"/>
        <v>3.5686666666666644</v>
      </c>
      <c r="H211" s="5">
        <f>IF(D211+E211+F211&gt;Inddata!$D$31,Inddata!$D$31,D211+E211+F211)</f>
        <v>3.7450666666666681</v>
      </c>
      <c r="I211" s="5">
        <f>Inddata!$D$34</f>
        <v>1</v>
      </c>
      <c r="J211" s="5">
        <f>Inddata!$D$32+Inddata!$D$34</f>
        <v>5</v>
      </c>
      <c r="K211" s="5"/>
    </row>
    <row r="212" spans="1:11" x14ac:dyDescent="0.25">
      <c r="A212">
        <v>183</v>
      </c>
      <c r="C212" s="5">
        <f t="shared" si="5"/>
        <v>1.577333333333331</v>
      </c>
      <c r="D212" s="5">
        <f>IF(Inddata!$D$35=0,0,IF(($D$30-C212*(1/Inddata!$D$35))&lt;0,0,($D$30-C212*(1/Inddata!$D$35))))</f>
        <v>3.7381333333333351</v>
      </c>
      <c r="E212" s="5">
        <v>0</v>
      </c>
      <c r="F212" s="5">
        <f>IF(Inddata!$D$31*Inddata!$D$35+Inddata!$D$33&gt;'Beregninger scenarie 2'!C212,0,F211+$F$27)</f>
        <v>0</v>
      </c>
      <c r="G212" s="5">
        <f t="shared" si="4"/>
        <v>3.577333333333331</v>
      </c>
      <c r="H212" s="5">
        <f>IF(D212+E212+F212&gt;Inddata!$D$31,Inddata!$D$31,D212+E212+F212)</f>
        <v>3.7381333333333351</v>
      </c>
      <c r="I212" s="5">
        <f>Inddata!$D$34</f>
        <v>1</v>
      </c>
      <c r="J212" s="5">
        <f>Inddata!$D$32+Inddata!$D$34</f>
        <v>5</v>
      </c>
      <c r="K212" s="5"/>
    </row>
    <row r="213" spans="1:11" x14ac:dyDescent="0.25">
      <c r="A213">
        <v>184</v>
      </c>
      <c r="C213" s="5">
        <f t="shared" si="5"/>
        <v>1.5859999999999976</v>
      </c>
      <c r="D213" s="5">
        <f>IF(Inddata!$D$35=0,0,IF(($D$30-C213*(1/Inddata!$D$35))&lt;0,0,($D$30-C213*(1/Inddata!$D$35))))</f>
        <v>3.7312000000000021</v>
      </c>
      <c r="E213" s="5">
        <v>0</v>
      </c>
      <c r="F213" s="5">
        <f>IF(Inddata!$D$31*Inddata!$D$35+Inddata!$D$33&gt;'Beregninger scenarie 2'!C213,0,F212+$F$27)</f>
        <v>0</v>
      </c>
      <c r="G213" s="5">
        <f t="shared" si="4"/>
        <v>3.5859999999999976</v>
      </c>
      <c r="H213" s="5">
        <f>IF(D213+E213+F213&gt;Inddata!$D$31,Inddata!$D$31,D213+E213+F213)</f>
        <v>3.7312000000000021</v>
      </c>
      <c r="I213" s="5">
        <f>Inddata!$D$34</f>
        <v>1</v>
      </c>
      <c r="J213" s="5">
        <f>Inddata!$D$32+Inddata!$D$34</f>
        <v>5</v>
      </c>
      <c r="K213" s="5"/>
    </row>
    <row r="214" spans="1:11" x14ac:dyDescent="0.25">
      <c r="A214">
        <v>185</v>
      </c>
      <c r="C214" s="5">
        <f t="shared" si="5"/>
        <v>1.5946666666666642</v>
      </c>
      <c r="D214" s="5">
        <f>IF(Inddata!$D$35=0,0,IF(($D$30-C214*(1/Inddata!$D$35))&lt;0,0,($D$30-C214*(1/Inddata!$D$35))))</f>
        <v>3.7242666666666686</v>
      </c>
      <c r="E214" s="5">
        <v>0</v>
      </c>
      <c r="F214" s="5">
        <f>IF(Inddata!$D$31*Inddata!$D$35+Inddata!$D$33&gt;'Beregninger scenarie 2'!C214,0,F213+$F$27)</f>
        <v>0</v>
      </c>
      <c r="G214" s="5">
        <f t="shared" si="4"/>
        <v>3.5946666666666642</v>
      </c>
      <c r="H214" s="5">
        <f>IF(D214+E214+F214&gt;Inddata!$D$31,Inddata!$D$31,D214+E214+F214)</f>
        <v>3.7242666666666686</v>
      </c>
      <c r="I214" s="5">
        <f>Inddata!$D$34</f>
        <v>1</v>
      </c>
      <c r="J214" s="5">
        <f>Inddata!$D$32+Inddata!$D$34</f>
        <v>5</v>
      </c>
      <c r="K214" s="5"/>
    </row>
    <row r="215" spans="1:11" x14ac:dyDescent="0.25">
      <c r="A215">
        <v>186</v>
      </c>
      <c r="C215" s="5">
        <f t="shared" si="5"/>
        <v>1.6033333333333308</v>
      </c>
      <c r="D215" s="5">
        <f>IF(Inddata!$D$35=0,0,IF(($D$30-C215*(1/Inddata!$D$35))&lt;0,0,($D$30-C215*(1/Inddata!$D$35))))</f>
        <v>3.7173333333333352</v>
      </c>
      <c r="E215" s="5">
        <v>0</v>
      </c>
      <c r="F215" s="5">
        <f>IF(Inddata!$D$31*Inddata!$D$35+Inddata!$D$33&gt;'Beregninger scenarie 2'!C215,0,F214+$F$27)</f>
        <v>0</v>
      </c>
      <c r="G215" s="5">
        <f t="shared" si="4"/>
        <v>3.6033333333333308</v>
      </c>
      <c r="H215" s="5">
        <f>IF(D215+E215+F215&gt;Inddata!$D$31,Inddata!$D$31,D215+E215+F215)</f>
        <v>3.7173333333333352</v>
      </c>
      <c r="I215" s="5">
        <f>Inddata!$D$34</f>
        <v>1</v>
      </c>
      <c r="J215" s="5">
        <f>Inddata!$D$32+Inddata!$D$34</f>
        <v>5</v>
      </c>
      <c r="K215" s="5"/>
    </row>
    <row r="216" spans="1:11" x14ac:dyDescent="0.25">
      <c r="A216">
        <v>187</v>
      </c>
      <c r="C216" s="5">
        <f t="shared" si="5"/>
        <v>1.6119999999999974</v>
      </c>
      <c r="D216" s="5">
        <f>IF(Inddata!$D$35=0,0,IF(($D$30-C216*(1/Inddata!$D$35))&lt;0,0,($D$30-C216*(1/Inddata!$D$35))))</f>
        <v>3.7104000000000017</v>
      </c>
      <c r="E216" s="5">
        <v>0</v>
      </c>
      <c r="F216" s="5">
        <f>IF(Inddata!$D$31*Inddata!$D$35+Inddata!$D$33&gt;'Beregninger scenarie 2'!C216,0,F215+$F$27)</f>
        <v>0</v>
      </c>
      <c r="G216" s="5">
        <f t="shared" si="4"/>
        <v>3.6119999999999974</v>
      </c>
      <c r="H216" s="5">
        <f>IF(D216+E216+F216&gt;Inddata!$D$31,Inddata!$D$31,D216+E216+F216)</f>
        <v>3.7104000000000017</v>
      </c>
      <c r="I216" s="5">
        <f>Inddata!$D$34</f>
        <v>1</v>
      </c>
      <c r="J216" s="5">
        <f>Inddata!$D$32+Inddata!$D$34</f>
        <v>5</v>
      </c>
      <c r="K216" s="5"/>
    </row>
    <row r="217" spans="1:11" x14ac:dyDescent="0.25">
      <c r="A217">
        <v>188</v>
      </c>
      <c r="C217" s="5">
        <f t="shared" si="5"/>
        <v>1.620666666666664</v>
      </c>
      <c r="D217" s="5">
        <f>IF(Inddata!$D$35=0,0,IF(($D$30-C217*(1/Inddata!$D$35))&lt;0,0,($D$30-C217*(1/Inddata!$D$35))))</f>
        <v>3.7034666666666687</v>
      </c>
      <c r="E217" s="5">
        <v>0</v>
      </c>
      <c r="F217" s="5">
        <f>IF(Inddata!$D$31*Inddata!$D$35+Inddata!$D$33&gt;'Beregninger scenarie 2'!C217,0,F216+$F$27)</f>
        <v>0</v>
      </c>
      <c r="G217" s="5">
        <f t="shared" si="4"/>
        <v>3.620666666666664</v>
      </c>
      <c r="H217" s="5">
        <f>IF(D217+E217+F217&gt;Inddata!$D$31,Inddata!$D$31,D217+E217+F217)</f>
        <v>3.7034666666666687</v>
      </c>
      <c r="I217" s="5">
        <f>Inddata!$D$34</f>
        <v>1</v>
      </c>
      <c r="J217" s="5">
        <f>Inddata!$D$32+Inddata!$D$34</f>
        <v>5</v>
      </c>
      <c r="K217" s="5"/>
    </row>
    <row r="218" spans="1:11" x14ac:dyDescent="0.25">
      <c r="A218">
        <v>189</v>
      </c>
      <c r="C218" s="5">
        <f t="shared" si="5"/>
        <v>1.6293333333333306</v>
      </c>
      <c r="D218" s="5">
        <f>IF(Inddata!$D$35=0,0,IF(($D$30-C218*(1/Inddata!$D$35))&lt;0,0,($D$30-C218*(1/Inddata!$D$35))))</f>
        <v>3.6965333333333357</v>
      </c>
      <c r="E218" s="5">
        <v>0</v>
      </c>
      <c r="F218" s="5">
        <f>IF(Inddata!$D$31*Inddata!$D$35+Inddata!$D$33&gt;'Beregninger scenarie 2'!C218,0,F217+$F$27)</f>
        <v>0</v>
      </c>
      <c r="G218" s="5">
        <f t="shared" si="4"/>
        <v>3.6293333333333306</v>
      </c>
      <c r="H218" s="5">
        <f>IF(D218+E218+F218&gt;Inddata!$D$31,Inddata!$D$31,D218+E218+F218)</f>
        <v>3.6965333333333357</v>
      </c>
      <c r="I218" s="5">
        <f>Inddata!$D$34</f>
        <v>1</v>
      </c>
      <c r="J218" s="5">
        <f>Inddata!$D$32+Inddata!$D$34</f>
        <v>5</v>
      </c>
      <c r="K218" s="5"/>
    </row>
    <row r="219" spans="1:11" x14ac:dyDescent="0.25">
      <c r="A219">
        <v>190</v>
      </c>
      <c r="C219" s="5">
        <f t="shared" si="5"/>
        <v>1.6379999999999972</v>
      </c>
      <c r="D219" s="5">
        <f>IF(Inddata!$D$35=0,0,IF(($D$30-C219*(1/Inddata!$D$35))&lt;0,0,($D$30-C219*(1/Inddata!$D$35))))</f>
        <v>3.6896000000000022</v>
      </c>
      <c r="E219" s="5">
        <v>0</v>
      </c>
      <c r="F219" s="5">
        <f>IF(Inddata!$D$31*Inddata!$D$35+Inddata!$D$33&gt;'Beregninger scenarie 2'!C219,0,F218+$F$27)</f>
        <v>0</v>
      </c>
      <c r="G219" s="5">
        <f t="shared" si="4"/>
        <v>3.6379999999999972</v>
      </c>
      <c r="H219" s="5">
        <f>IF(D219+E219+F219&gt;Inddata!$D$31,Inddata!$D$31,D219+E219+F219)</f>
        <v>3.6896000000000022</v>
      </c>
      <c r="I219" s="5">
        <f>Inddata!$D$34</f>
        <v>1</v>
      </c>
      <c r="J219" s="5">
        <f>Inddata!$D$32+Inddata!$D$34</f>
        <v>5</v>
      </c>
      <c r="K219" s="5"/>
    </row>
    <row r="220" spans="1:11" x14ac:dyDescent="0.25">
      <c r="A220">
        <v>191</v>
      </c>
      <c r="C220" s="5">
        <f t="shared" si="5"/>
        <v>1.6466666666666638</v>
      </c>
      <c r="D220" s="5">
        <f>IF(Inddata!$D$35=0,0,IF(($D$30-C220*(1/Inddata!$D$35))&lt;0,0,($D$30-C220*(1/Inddata!$D$35))))</f>
        <v>3.6826666666666688</v>
      </c>
      <c r="E220" s="5">
        <v>0</v>
      </c>
      <c r="F220" s="5">
        <f>IF(Inddata!$D$31*Inddata!$D$35+Inddata!$D$33&gt;'Beregninger scenarie 2'!C220,0,F219+$F$27)</f>
        <v>0</v>
      </c>
      <c r="G220" s="5">
        <f t="shared" si="4"/>
        <v>3.6466666666666638</v>
      </c>
      <c r="H220" s="5">
        <f>IF(D220+E220+F220&gt;Inddata!$D$31,Inddata!$D$31,D220+E220+F220)</f>
        <v>3.6826666666666688</v>
      </c>
      <c r="I220" s="5">
        <f>Inddata!$D$34</f>
        <v>1</v>
      </c>
      <c r="J220" s="5">
        <f>Inddata!$D$32+Inddata!$D$34</f>
        <v>5</v>
      </c>
      <c r="K220" s="5"/>
    </row>
    <row r="221" spans="1:11" x14ac:dyDescent="0.25">
      <c r="A221">
        <v>192</v>
      </c>
      <c r="C221" s="5">
        <f t="shared" si="5"/>
        <v>1.6553333333333304</v>
      </c>
      <c r="D221" s="5">
        <f>IF(Inddata!$D$35=0,0,IF(($D$30-C221*(1/Inddata!$D$35))&lt;0,0,($D$30-C221*(1/Inddata!$D$35))))</f>
        <v>3.6757333333333353</v>
      </c>
      <c r="E221" s="5">
        <v>0</v>
      </c>
      <c r="F221" s="5">
        <f>IF(Inddata!$D$31*Inddata!$D$35+Inddata!$D$33&gt;'Beregninger scenarie 2'!C221,0,F220+$F$27)</f>
        <v>0</v>
      </c>
      <c r="G221" s="5">
        <f t="shared" si="4"/>
        <v>3.6553333333333304</v>
      </c>
      <c r="H221" s="5">
        <f>IF(D221+E221+F221&gt;Inddata!$D$31,Inddata!$D$31,D221+E221+F221)</f>
        <v>3.6757333333333353</v>
      </c>
      <c r="I221" s="5">
        <f>Inddata!$D$34</f>
        <v>1</v>
      </c>
      <c r="J221" s="5">
        <f>Inddata!$D$32+Inddata!$D$34</f>
        <v>5</v>
      </c>
      <c r="K221" s="5"/>
    </row>
    <row r="222" spans="1:11" x14ac:dyDescent="0.25">
      <c r="A222">
        <v>193</v>
      </c>
      <c r="C222" s="5">
        <f t="shared" si="5"/>
        <v>1.663999999999997</v>
      </c>
      <c r="D222" s="5">
        <f>IF(Inddata!$D$35=0,0,IF(($D$30-C222*(1/Inddata!$D$35))&lt;0,0,($D$30-C222*(1/Inddata!$D$35))))</f>
        <v>3.6688000000000023</v>
      </c>
      <c r="E222" s="5">
        <v>0</v>
      </c>
      <c r="F222" s="5">
        <f>IF(Inddata!$D$31*Inddata!$D$35+Inddata!$D$33&gt;'Beregninger scenarie 2'!C222,0,F221+$F$27)</f>
        <v>0</v>
      </c>
      <c r="G222" s="5">
        <f t="shared" si="4"/>
        <v>3.663999999999997</v>
      </c>
      <c r="H222" s="5">
        <f>IF(D222+E222+F222&gt;Inddata!$D$31,Inddata!$D$31,D222+E222+F222)</f>
        <v>3.6688000000000023</v>
      </c>
      <c r="I222" s="5">
        <f>Inddata!$D$34</f>
        <v>1</v>
      </c>
      <c r="J222" s="5">
        <f>Inddata!$D$32+Inddata!$D$34</f>
        <v>5</v>
      </c>
      <c r="K222" s="5"/>
    </row>
    <row r="223" spans="1:11" x14ac:dyDescent="0.25">
      <c r="A223">
        <v>194</v>
      </c>
      <c r="C223" s="5">
        <f t="shared" si="5"/>
        <v>1.6726666666666636</v>
      </c>
      <c r="D223" s="5">
        <f>IF(Inddata!$D$35=0,0,IF(($D$30-C223*(1/Inddata!$D$35))&lt;0,0,($D$30-C223*(1/Inddata!$D$35))))</f>
        <v>3.6618666666666693</v>
      </c>
      <c r="E223" s="5">
        <v>0</v>
      </c>
      <c r="F223" s="5">
        <f>IF(Inddata!$D$31*Inddata!$D$35+Inddata!$D$33&gt;'Beregninger scenarie 2'!C223,0,F222+$F$27)</f>
        <v>0</v>
      </c>
      <c r="G223" s="5">
        <f t="shared" si="4"/>
        <v>3.6726666666666636</v>
      </c>
      <c r="H223" s="5">
        <f>IF(D223+E223+F223&gt;Inddata!$D$31,Inddata!$D$31,D223+E223+F223)</f>
        <v>3.6618666666666693</v>
      </c>
      <c r="I223" s="5">
        <f>Inddata!$D$34</f>
        <v>1</v>
      </c>
      <c r="J223" s="5">
        <f>Inddata!$D$32+Inddata!$D$34</f>
        <v>5</v>
      </c>
      <c r="K223" s="5"/>
    </row>
    <row r="224" spans="1:11" x14ac:dyDescent="0.25">
      <c r="A224">
        <v>195</v>
      </c>
      <c r="C224" s="5">
        <f t="shared" si="5"/>
        <v>1.6813333333333302</v>
      </c>
      <c r="D224" s="5">
        <f>IF(Inddata!$D$35=0,0,IF(($D$30-C224*(1/Inddata!$D$35))&lt;0,0,($D$30-C224*(1/Inddata!$D$35))))</f>
        <v>3.6549333333333358</v>
      </c>
      <c r="E224" s="5">
        <v>0</v>
      </c>
      <c r="F224" s="5">
        <f>IF(Inddata!$D$31*Inddata!$D$35+Inddata!$D$33&gt;'Beregninger scenarie 2'!C224,0,F223+$F$27)</f>
        <v>0</v>
      </c>
      <c r="G224" s="5">
        <f t="shared" ref="G224:G287" si="6">C224+2</f>
        <v>3.6813333333333302</v>
      </c>
      <c r="H224" s="5">
        <f>IF(D224+E224+F224&gt;Inddata!$D$31,Inddata!$D$31,D224+E224+F224)</f>
        <v>3.6549333333333358</v>
      </c>
      <c r="I224" s="5">
        <f>Inddata!$D$34</f>
        <v>1</v>
      </c>
      <c r="J224" s="5">
        <f>Inddata!$D$32+Inddata!$D$34</f>
        <v>5</v>
      </c>
      <c r="K224" s="5"/>
    </row>
    <row r="225" spans="1:11" x14ac:dyDescent="0.25">
      <c r="A225">
        <v>196</v>
      </c>
      <c r="C225" s="5">
        <f t="shared" ref="C225:C288" si="7">C224+$C$27</f>
        <v>1.6899999999999968</v>
      </c>
      <c r="D225" s="5">
        <f>IF(Inddata!$D$35=0,0,IF(($D$30-C225*(1/Inddata!$D$35))&lt;0,0,($D$30-C225*(1/Inddata!$D$35))))</f>
        <v>3.6480000000000024</v>
      </c>
      <c r="E225" s="5">
        <v>0</v>
      </c>
      <c r="F225" s="5">
        <f>IF(Inddata!$D$31*Inddata!$D$35+Inddata!$D$33&gt;'Beregninger scenarie 2'!C225,0,F224+$F$27)</f>
        <v>0</v>
      </c>
      <c r="G225" s="5">
        <f t="shared" si="6"/>
        <v>3.6899999999999968</v>
      </c>
      <c r="H225" s="5">
        <f>IF(D225+E225+F225&gt;Inddata!$D$31,Inddata!$D$31,D225+E225+F225)</f>
        <v>3.6480000000000024</v>
      </c>
      <c r="I225" s="5">
        <f>Inddata!$D$34</f>
        <v>1</v>
      </c>
      <c r="J225" s="5">
        <f>Inddata!$D$32+Inddata!$D$34</f>
        <v>5</v>
      </c>
      <c r="K225" s="5"/>
    </row>
    <row r="226" spans="1:11" x14ac:dyDescent="0.25">
      <c r="A226">
        <v>197</v>
      </c>
      <c r="C226" s="5">
        <f t="shared" si="7"/>
        <v>1.6986666666666634</v>
      </c>
      <c r="D226" s="5">
        <f>IF(Inddata!$D$35=0,0,IF(($D$30-C226*(1/Inddata!$D$35))&lt;0,0,($D$30-C226*(1/Inddata!$D$35))))</f>
        <v>3.6410666666666689</v>
      </c>
      <c r="E226" s="5">
        <v>0</v>
      </c>
      <c r="F226" s="5">
        <f>IF(Inddata!$D$31*Inddata!$D$35+Inddata!$D$33&gt;'Beregninger scenarie 2'!C226,0,F225+$F$27)</f>
        <v>0</v>
      </c>
      <c r="G226" s="5">
        <f t="shared" si="6"/>
        <v>3.6986666666666634</v>
      </c>
      <c r="H226" s="5">
        <f>IF(D226+E226+F226&gt;Inddata!$D$31,Inddata!$D$31,D226+E226+F226)</f>
        <v>3.6410666666666689</v>
      </c>
      <c r="I226" s="5">
        <f>Inddata!$D$34</f>
        <v>1</v>
      </c>
      <c r="J226" s="5">
        <f>Inddata!$D$32+Inddata!$D$34</f>
        <v>5</v>
      </c>
      <c r="K226" s="5"/>
    </row>
    <row r="227" spans="1:11" x14ac:dyDescent="0.25">
      <c r="A227">
        <v>198</v>
      </c>
      <c r="C227" s="5">
        <f t="shared" si="7"/>
        <v>1.70733333333333</v>
      </c>
      <c r="D227" s="5">
        <f>IF(Inddata!$D$35=0,0,IF(($D$30-C227*(1/Inddata!$D$35))&lt;0,0,($D$30-C227*(1/Inddata!$D$35))))</f>
        <v>3.6341333333333359</v>
      </c>
      <c r="E227" s="5">
        <v>0</v>
      </c>
      <c r="F227" s="5">
        <f>IF(Inddata!$D$31*Inddata!$D$35+Inddata!$D$33&gt;'Beregninger scenarie 2'!C227,0,F226+$F$27)</f>
        <v>0</v>
      </c>
      <c r="G227" s="5">
        <f t="shared" si="6"/>
        <v>3.70733333333333</v>
      </c>
      <c r="H227" s="5">
        <f>IF(D227+E227+F227&gt;Inddata!$D$31,Inddata!$D$31,D227+E227+F227)</f>
        <v>3.6341333333333359</v>
      </c>
      <c r="I227" s="5">
        <f>Inddata!$D$34</f>
        <v>1</v>
      </c>
      <c r="J227" s="5">
        <f>Inddata!$D$32+Inddata!$D$34</f>
        <v>5</v>
      </c>
      <c r="K227" s="5"/>
    </row>
    <row r="228" spans="1:11" x14ac:dyDescent="0.25">
      <c r="A228">
        <v>199</v>
      </c>
      <c r="C228" s="5">
        <f t="shared" si="7"/>
        <v>1.7159999999999966</v>
      </c>
      <c r="D228" s="5">
        <f>IF(Inddata!$D$35=0,0,IF(($D$30-C228*(1/Inddata!$D$35))&lt;0,0,($D$30-C228*(1/Inddata!$D$35))))</f>
        <v>3.6272000000000029</v>
      </c>
      <c r="E228" s="5">
        <v>0</v>
      </c>
      <c r="F228" s="5">
        <f>IF(Inddata!$D$31*Inddata!$D$35+Inddata!$D$33&gt;'Beregninger scenarie 2'!C228,0,F227+$F$27)</f>
        <v>0</v>
      </c>
      <c r="G228" s="5">
        <f t="shared" si="6"/>
        <v>3.7159999999999966</v>
      </c>
      <c r="H228" s="5">
        <f>IF(D228+E228+F228&gt;Inddata!$D$31,Inddata!$D$31,D228+E228+F228)</f>
        <v>3.6272000000000029</v>
      </c>
      <c r="I228" s="5">
        <f>Inddata!$D$34</f>
        <v>1</v>
      </c>
      <c r="J228" s="5">
        <f>Inddata!$D$32+Inddata!$D$34</f>
        <v>5</v>
      </c>
      <c r="K228" s="5"/>
    </row>
    <row r="229" spans="1:11" x14ac:dyDescent="0.25">
      <c r="A229">
        <v>200</v>
      </c>
      <c r="C229" s="5">
        <f t="shared" si="7"/>
        <v>1.7246666666666632</v>
      </c>
      <c r="D229" s="5">
        <f>IF(Inddata!$D$35=0,0,IF(($D$30-C229*(1/Inddata!$D$35))&lt;0,0,($D$30-C229*(1/Inddata!$D$35))))</f>
        <v>3.6202666666666694</v>
      </c>
      <c r="E229" s="5">
        <v>0</v>
      </c>
      <c r="F229" s="5">
        <f>IF(Inddata!$D$31*Inddata!$D$35+Inddata!$D$33&gt;'Beregninger scenarie 2'!C229,0,F228+$F$27)</f>
        <v>0</v>
      </c>
      <c r="G229" s="5">
        <f t="shared" si="6"/>
        <v>3.7246666666666632</v>
      </c>
      <c r="H229" s="5">
        <f>IF(D229+E229+F229&gt;Inddata!$D$31,Inddata!$D$31,D229+E229+F229)</f>
        <v>3.6202666666666694</v>
      </c>
      <c r="I229" s="5">
        <f>Inddata!$D$34</f>
        <v>1</v>
      </c>
      <c r="J229" s="5">
        <f>Inddata!$D$32+Inddata!$D$34</f>
        <v>5</v>
      </c>
      <c r="K229" s="5"/>
    </row>
    <row r="230" spans="1:11" x14ac:dyDescent="0.25">
      <c r="A230">
        <v>201</v>
      </c>
      <c r="C230" s="5">
        <f t="shared" si="7"/>
        <v>1.7333333333333298</v>
      </c>
      <c r="D230" s="5">
        <f>IF(Inddata!$D$35=0,0,IF(($D$30-C230*(1/Inddata!$D$35))&lt;0,0,($D$30-C230*(1/Inddata!$D$35))))</f>
        <v>3.613333333333336</v>
      </c>
      <c r="E230" s="5">
        <v>0</v>
      </c>
      <c r="F230" s="5">
        <f>IF(Inddata!$D$31*Inddata!$D$35+Inddata!$D$33&gt;'Beregninger scenarie 2'!C230,0,F229+$F$27)</f>
        <v>0</v>
      </c>
      <c r="G230" s="5">
        <f t="shared" si="6"/>
        <v>3.7333333333333298</v>
      </c>
      <c r="H230" s="5">
        <f>IF(D230+E230+F230&gt;Inddata!$D$31,Inddata!$D$31,D230+E230+F230)</f>
        <v>3.613333333333336</v>
      </c>
      <c r="I230" s="5">
        <f>Inddata!$D$34</f>
        <v>1</v>
      </c>
      <c r="J230" s="5">
        <f>Inddata!$D$32+Inddata!$D$34</f>
        <v>5</v>
      </c>
      <c r="K230" s="5"/>
    </row>
    <row r="231" spans="1:11" x14ac:dyDescent="0.25">
      <c r="A231">
        <v>202</v>
      </c>
      <c r="C231" s="5">
        <f t="shared" si="7"/>
        <v>1.7419999999999964</v>
      </c>
      <c r="D231" s="5">
        <f>IF(Inddata!$D$35=0,0,IF(($D$30-C231*(1/Inddata!$D$35))&lt;0,0,($D$30-C231*(1/Inddata!$D$35))))</f>
        <v>3.6064000000000025</v>
      </c>
      <c r="E231" s="5">
        <v>0</v>
      </c>
      <c r="F231" s="5">
        <f>IF(Inddata!$D$31*Inddata!$D$35+Inddata!$D$33&gt;'Beregninger scenarie 2'!C231,0,F230+$F$27)</f>
        <v>0</v>
      </c>
      <c r="G231" s="5">
        <f t="shared" si="6"/>
        <v>3.7419999999999964</v>
      </c>
      <c r="H231" s="5">
        <f>IF(D231+E231+F231&gt;Inddata!$D$31,Inddata!$D$31,D231+E231+F231)</f>
        <v>3.6064000000000025</v>
      </c>
      <c r="I231" s="5">
        <f>Inddata!$D$34</f>
        <v>1</v>
      </c>
      <c r="J231" s="5">
        <f>Inddata!$D$32+Inddata!$D$34</f>
        <v>5</v>
      </c>
      <c r="K231" s="5"/>
    </row>
    <row r="232" spans="1:11" x14ac:dyDescent="0.25">
      <c r="A232">
        <v>203</v>
      </c>
      <c r="C232" s="5">
        <f t="shared" si="7"/>
        <v>1.750666666666663</v>
      </c>
      <c r="D232" s="5">
        <f>IF(Inddata!$D$35=0,0,IF(($D$30-C232*(1/Inddata!$D$35))&lt;0,0,($D$30-C232*(1/Inddata!$D$35))))</f>
        <v>3.5994666666666695</v>
      </c>
      <c r="E232" s="5">
        <v>0</v>
      </c>
      <c r="F232" s="5">
        <f>IF(Inddata!$D$31*Inddata!$D$35+Inddata!$D$33&gt;'Beregninger scenarie 2'!C232,0,F231+$F$27)</f>
        <v>0</v>
      </c>
      <c r="G232" s="5">
        <f t="shared" si="6"/>
        <v>3.750666666666663</v>
      </c>
      <c r="H232" s="5">
        <f>IF(D232+E232+F232&gt;Inddata!$D$31,Inddata!$D$31,D232+E232+F232)</f>
        <v>3.5994666666666695</v>
      </c>
      <c r="I232" s="5">
        <f>Inddata!$D$34</f>
        <v>1</v>
      </c>
      <c r="J232" s="5">
        <f>Inddata!$D$32+Inddata!$D$34</f>
        <v>5</v>
      </c>
      <c r="K232" s="5"/>
    </row>
    <row r="233" spans="1:11" x14ac:dyDescent="0.25">
      <c r="A233">
        <v>204</v>
      </c>
      <c r="C233" s="5">
        <f t="shared" si="7"/>
        <v>1.7593333333333296</v>
      </c>
      <c r="D233" s="5">
        <f>IF(Inddata!$D$35=0,0,IF(($D$30-C233*(1/Inddata!$D$35))&lt;0,0,($D$30-C233*(1/Inddata!$D$35))))</f>
        <v>3.5925333333333365</v>
      </c>
      <c r="E233" s="5">
        <v>0</v>
      </c>
      <c r="F233" s="5">
        <f>IF(Inddata!$D$31*Inddata!$D$35+Inddata!$D$33&gt;'Beregninger scenarie 2'!C233,0,F232+$F$27)</f>
        <v>0</v>
      </c>
      <c r="G233" s="5">
        <f t="shared" si="6"/>
        <v>3.7593333333333296</v>
      </c>
      <c r="H233" s="5">
        <f>IF(D233+E233+F233&gt;Inddata!$D$31,Inddata!$D$31,D233+E233+F233)</f>
        <v>3.5925333333333365</v>
      </c>
      <c r="I233" s="5">
        <f>Inddata!$D$34</f>
        <v>1</v>
      </c>
      <c r="J233" s="5">
        <f>Inddata!$D$32+Inddata!$D$34</f>
        <v>5</v>
      </c>
      <c r="K233" s="5"/>
    </row>
    <row r="234" spans="1:11" x14ac:dyDescent="0.25">
      <c r="A234">
        <v>205</v>
      </c>
      <c r="C234" s="5">
        <f t="shared" si="7"/>
        <v>1.7679999999999962</v>
      </c>
      <c r="D234" s="5">
        <f>IF(Inddata!$D$35=0,0,IF(($D$30-C234*(1/Inddata!$D$35))&lt;0,0,($D$30-C234*(1/Inddata!$D$35))))</f>
        <v>3.585600000000003</v>
      </c>
      <c r="E234" s="5">
        <v>0</v>
      </c>
      <c r="F234" s="5">
        <f>IF(Inddata!$D$31*Inddata!$D$35+Inddata!$D$33&gt;'Beregninger scenarie 2'!C234,0,F233+$F$27)</f>
        <v>0</v>
      </c>
      <c r="G234" s="5">
        <f t="shared" si="6"/>
        <v>3.7679999999999962</v>
      </c>
      <c r="H234" s="5">
        <f>IF(D234+E234+F234&gt;Inddata!$D$31,Inddata!$D$31,D234+E234+F234)</f>
        <v>3.585600000000003</v>
      </c>
      <c r="I234" s="5">
        <f>Inddata!$D$34</f>
        <v>1</v>
      </c>
      <c r="J234" s="5">
        <f>Inddata!$D$32+Inddata!$D$34</f>
        <v>5</v>
      </c>
      <c r="K234" s="5"/>
    </row>
    <row r="235" spans="1:11" x14ac:dyDescent="0.25">
      <c r="A235">
        <v>206</v>
      </c>
      <c r="C235" s="5">
        <f t="shared" si="7"/>
        <v>1.7766666666666628</v>
      </c>
      <c r="D235" s="5">
        <f>IF(Inddata!$D$35=0,0,IF(($D$30-C235*(1/Inddata!$D$35))&lt;0,0,($D$30-C235*(1/Inddata!$D$35))))</f>
        <v>3.5786666666666695</v>
      </c>
      <c r="E235" s="5">
        <v>0</v>
      </c>
      <c r="F235" s="5">
        <f>IF(Inddata!$D$31*Inddata!$D$35+Inddata!$D$33&gt;'Beregninger scenarie 2'!C235,0,F234+$F$27)</f>
        <v>0</v>
      </c>
      <c r="G235" s="5">
        <f t="shared" si="6"/>
        <v>3.7766666666666628</v>
      </c>
      <c r="H235" s="5">
        <f>IF(D235+E235+F235&gt;Inddata!$D$31,Inddata!$D$31,D235+E235+F235)</f>
        <v>3.5786666666666695</v>
      </c>
      <c r="I235" s="5">
        <f>Inddata!$D$34</f>
        <v>1</v>
      </c>
      <c r="J235" s="5">
        <f>Inddata!$D$32+Inddata!$D$34</f>
        <v>5</v>
      </c>
      <c r="K235" s="5"/>
    </row>
    <row r="236" spans="1:11" x14ac:dyDescent="0.25">
      <c r="A236">
        <v>207</v>
      </c>
      <c r="C236" s="5">
        <f t="shared" si="7"/>
        <v>1.7853333333333294</v>
      </c>
      <c r="D236" s="5">
        <f>IF(Inddata!$D$35=0,0,IF(($D$30-C236*(1/Inddata!$D$35))&lt;0,0,($D$30-C236*(1/Inddata!$D$35))))</f>
        <v>3.5717333333333361</v>
      </c>
      <c r="E236" s="5">
        <v>0</v>
      </c>
      <c r="F236" s="5">
        <f>IF(Inddata!$D$31*Inddata!$D$35+Inddata!$D$33&gt;'Beregninger scenarie 2'!C236,0,F235+$F$27)</f>
        <v>0</v>
      </c>
      <c r="G236" s="5">
        <f t="shared" si="6"/>
        <v>3.7853333333333294</v>
      </c>
      <c r="H236" s="5">
        <f>IF(D236+E236+F236&gt;Inddata!$D$31,Inddata!$D$31,D236+E236+F236)</f>
        <v>3.5717333333333361</v>
      </c>
      <c r="I236" s="5">
        <f>Inddata!$D$34</f>
        <v>1</v>
      </c>
      <c r="J236" s="5">
        <f>Inddata!$D$32+Inddata!$D$34</f>
        <v>5</v>
      </c>
      <c r="K236" s="5"/>
    </row>
    <row r="237" spans="1:11" x14ac:dyDescent="0.25">
      <c r="A237">
        <v>208</v>
      </c>
      <c r="C237" s="5">
        <f t="shared" si="7"/>
        <v>1.793999999999996</v>
      </c>
      <c r="D237" s="5">
        <f>IF(Inddata!$D$35=0,0,IF(($D$30-C237*(1/Inddata!$D$35))&lt;0,0,($D$30-C237*(1/Inddata!$D$35))))</f>
        <v>3.5648000000000031</v>
      </c>
      <c r="E237" s="5">
        <v>0</v>
      </c>
      <c r="F237" s="5">
        <f>IF(Inddata!$D$31*Inddata!$D$35+Inddata!$D$33&gt;'Beregninger scenarie 2'!C237,0,F236+$F$27)</f>
        <v>0</v>
      </c>
      <c r="G237" s="5">
        <f t="shared" si="6"/>
        <v>3.793999999999996</v>
      </c>
      <c r="H237" s="5">
        <f>IF(D237+E237+F237&gt;Inddata!$D$31,Inddata!$D$31,D237+E237+F237)</f>
        <v>3.5648000000000031</v>
      </c>
      <c r="I237" s="5">
        <f>Inddata!$D$34</f>
        <v>1</v>
      </c>
      <c r="J237" s="5">
        <f>Inddata!$D$32+Inddata!$D$34</f>
        <v>5</v>
      </c>
      <c r="K237" s="5"/>
    </row>
    <row r="238" spans="1:11" x14ac:dyDescent="0.25">
      <c r="A238">
        <v>209</v>
      </c>
      <c r="C238" s="5">
        <f t="shared" si="7"/>
        <v>1.8026666666666626</v>
      </c>
      <c r="D238" s="5">
        <f>IF(Inddata!$D$35=0,0,IF(($D$30-C238*(1/Inddata!$D$35))&lt;0,0,($D$30-C238*(1/Inddata!$D$35))))</f>
        <v>3.5578666666666701</v>
      </c>
      <c r="E238" s="5">
        <v>0</v>
      </c>
      <c r="F238" s="5">
        <f>IF(Inddata!$D$31*Inddata!$D$35+Inddata!$D$33&gt;'Beregninger scenarie 2'!C238,0,F237+$F$27)</f>
        <v>0</v>
      </c>
      <c r="G238" s="5">
        <f t="shared" si="6"/>
        <v>3.8026666666666626</v>
      </c>
      <c r="H238" s="5">
        <f>IF(D238+E238+F238&gt;Inddata!$D$31,Inddata!$D$31,D238+E238+F238)</f>
        <v>3.5578666666666701</v>
      </c>
      <c r="I238" s="5">
        <f>Inddata!$D$34</f>
        <v>1</v>
      </c>
      <c r="J238" s="5">
        <f>Inddata!$D$32+Inddata!$D$34</f>
        <v>5</v>
      </c>
      <c r="K238" s="5"/>
    </row>
    <row r="239" spans="1:11" x14ac:dyDescent="0.25">
      <c r="A239">
        <v>210</v>
      </c>
      <c r="C239" s="5">
        <f t="shared" si="7"/>
        <v>1.8113333333333292</v>
      </c>
      <c r="D239" s="5">
        <f>IF(Inddata!$D$35=0,0,IF(($D$30-C239*(1/Inddata!$D$35))&lt;0,0,($D$30-C239*(1/Inddata!$D$35))))</f>
        <v>3.5509333333333366</v>
      </c>
      <c r="E239" s="5">
        <v>0</v>
      </c>
      <c r="F239" s="5">
        <f>IF(Inddata!$D$31*Inddata!$D$35+Inddata!$D$33&gt;'Beregninger scenarie 2'!C239,0,F238+$F$27)</f>
        <v>0</v>
      </c>
      <c r="G239" s="5">
        <f t="shared" si="6"/>
        <v>3.8113333333333292</v>
      </c>
      <c r="H239" s="5">
        <f>IF(D239+E239+F239&gt;Inddata!$D$31,Inddata!$D$31,D239+E239+F239)</f>
        <v>3.5509333333333366</v>
      </c>
      <c r="I239" s="5">
        <f>Inddata!$D$34</f>
        <v>1</v>
      </c>
      <c r="J239" s="5">
        <f>Inddata!$D$32+Inddata!$D$34</f>
        <v>5</v>
      </c>
      <c r="K239" s="5"/>
    </row>
    <row r="240" spans="1:11" x14ac:dyDescent="0.25">
      <c r="A240">
        <v>211</v>
      </c>
      <c r="C240" s="5">
        <f t="shared" si="7"/>
        <v>1.8199999999999958</v>
      </c>
      <c r="D240" s="5">
        <f>IF(Inddata!$D$35=0,0,IF(($D$30-C240*(1/Inddata!$D$35))&lt;0,0,($D$30-C240*(1/Inddata!$D$35))))</f>
        <v>3.5440000000000031</v>
      </c>
      <c r="E240" s="5">
        <v>0</v>
      </c>
      <c r="F240" s="5">
        <f>IF(Inddata!$D$31*Inddata!$D$35+Inddata!$D$33&gt;'Beregninger scenarie 2'!C240,0,F239+$F$27)</f>
        <v>0</v>
      </c>
      <c r="G240" s="5">
        <f t="shared" si="6"/>
        <v>3.8199999999999958</v>
      </c>
      <c r="H240" s="5">
        <f>IF(D240+E240+F240&gt;Inddata!$D$31,Inddata!$D$31,D240+E240+F240)</f>
        <v>3.5440000000000031</v>
      </c>
      <c r="I240" s="5">
        <f>Inddata!$D$34</f>
        <v>1</v>
      </c>
      <c r="J240" s="5">
        <f>Inddata!$D$32+Inddata!$D$34</f>
        <v>5</v>
      </c>
      <c r="K240" s="5"/>
    </row>
    <row r="241" spans="1:11" x14ac:dyDescent="0.25">
      <c r="A241">
        <v>212</v>
      </c>
      <c r="C241" s="5">
        <f t="shared" si="7"/>
        <v>1.8286666666666624</v>
      </c>
      <c r="D241" s="5">
        <f>IF(Inddata!$D$35=0,0,IF(($D$30-C241*(1/Inddata!$D$35))&lt;0,0,($D$30-C241*(1/Inddata!$D$35))))</f>
        <v>3.5370666666666697</v>
      </c>
      <c r="E241" s="5">
        <v>0</v>
      </c>
      <c r="F241" s="5">
        <f>IF(Inddata!$D$31*Inddata!$D$35+Inddata!$D$33&gt;'Beregninger scenarie 2'!C241,0,F240+$F$27)</f>
        <v>0</v>
      </c>
      <c r="G241" s="5">
        <f t="shared" si="6"/>
        <v>3.8286666666666624</v>
      </c>
      <c r="H241" s="5">
        <f>IF(D241+E241+F241&gt;Inddata!$D$31,Inddata!$D$31,D241+E241+F241)</f>
        <v>3.5370666666666697</v>
      </c>
      <c r="I241" s="5">
        <f>Inddata!$D$34</f>
        <v>1</v>
      </c>
      <c r="J241" s="5">
        <f>Inddata!$D$32+Inddata!$D$34</f>
        <v>5</v>
      </c>
      <c r="K241" s="5"/>
    </row>
    <row r="242" spans="1:11" x14ac:dyDescent="0.25">
      <c r="A242">
        <v>213</v>
      </c>
      <c r="C242" s="5">
        <f t="shared" si="7"/>
        <v>1.837333333333329</v>
      </c>
      <c r="D242" s="5">
        <f>IF(Inddata!$D$35=0,0,IF(($D$30-C242*(1/Inddata!$D$35))&lt;0,0,($D$30-C242*(1/Inddata!$D$35))))</f>
        <v>3.5301333333333367</v>
      </c>
      <c r="E242" s="5">
        <v>0</v>
      </c>
      <c r="F242" s="5">
        <f>IF(Inddata!$D$31*Inddata!$D$35+Inddata!$D$33&gt;'Beregninger scenarie 2'!C242,0,F241+$F$27)</f>
        <v>0</v>
      </c>
      <c r="G242" s="5">
        <f t="shared" si="6"/>
        <v>3.837333333333329</v>
      </c>
      <c r="H242" s="5">
        <f>IF(D242+E242+F242&gt;Inddata!$D$31,Inddata!$D$31,D242+E242+F242)</f>
        <v>3.5301333333333367</v>
      </c>
      <c r="I242" s="5">
        <f>Inddata!$D$34</f>
        <v>1</v>
      </c>
      <c r="J242" s="5">
        <f>Inddata!$D$32+Inddata!$D$34</f>
        <v>5</v>
      </c>
      <c r="K242" s="5"/>
    </row>
    <row r="243" spans="1:11" x14ac:dyDescent="0.25">
      <c r="A243">
        <v>214</v>
      </c>
      <c r="C243" s="5">
        <f t="shared" si="7"/>
        <v>1.8459999999999956</v>
      </c>
      <c r="D243" s="5">
        <f>IF(Inddata!$D$35=0,0,IF(($D$30-C243*(1/Inddata!$D$35))&lt;0,0,($D$30-C243*(1/Inddata!$D$35))))</f>
        <v>3.5232000000000037</v>
      </c>
      <c r="E243" s="5">
        <v>0</v>
      </c>
      <c r="F243" s="5">
        <f>IF(Inddata!$D$31*Inddata!$D$35+Inddata!$D$33&gt;'Beregninger scenarie 2'!C243,0,F242+$F$27)</f>
        <v>0</v>
      </c>
      <c r="G243" s="5">
        <f t="shared" si="6"/>
        <v>3.8459999999999956</v>
      </c>
      <c r="H243" s="5">
        <f>IF(D243+E243+F243&gt;Inddata!$D$31,Inddata!$D$31,D243+E243+F243)</f>
        <v>3.5232000000000037</v>
      </c>
      <c r="I243" s="5">
        <f>Inddata!$D$34</f>
        <v>1</v>
      </c>
      <c r="J243" s="5">
        <f>Inddata!$D$32+Inddata!$D$34</f>
        <v>5</v>
      </c>
      <c r="K243" s="5"/>
    </row>
    <row r="244" spans="1:11" x14ac:dyDescent="0.25">
      <c r="A244">
        <v>215</v>
      </c>
      <c r="C244" s="5">
        <f t="shared" si="7"/>
        <v>1.8546666666666622</v>
      </c>
      <c r="D244" s="5">
        <f>IF(Inddata!$D$35=0,0,IF(($D$30-C244*(1/Inddata!$D$35))&lt;0,0,($D$30-C244*(1/Inddata!$D$35))))</f>
        <v>3.5162666666666702</v>
      </c>
      <c r="E244" s="5">
        <v>0</v>
      </c>
      <c r="F244" s="5">
        <f>IF(Inddata!$D$31*Inddata!$D$35+Inddata!$D$33&gt;'Beregninger scenarie 2'!C244,0,F243+$F$27)</f>
        <v>0</v>
      </c>
      <c r="G244" s="5">
        <f t="shared" si="6"/>
        <v>3.8546666666666622</v>
      </c>
      <c r="H244" s="5">
        <f>IF(D244+E244+F244&gt;Inddata!$D$31,Inddata!$D$31,D244+E244+F244)</f>
        <v>3.5162666666666702</v>
      </c>
      <c r="I244" s="5">
        <f>Inddata!$D$34</f>
        <v>1</v>
      </c>
      <c r="J244" s="5">
        <f>Inddata!$D$32+Inddata!$D$34</f>
        <v>5</v>
      </c>
      <c r="K244" s="5"/>
    </row>
    <row r="245" spans="1:11" x14ac:dyDescent="0.25">
      <c r="A245">
        <v>216</v>
      </c>
      <c r="C245" s="5">
        <f t="shared" si="7"/>
        <v>1.8633333333333288</v>
      </c>
      <c r="D245" s="5">
        <f>IF(Inddata!$D$35=0,0,IF(($D$30-C245*(1/Inddata!$D$35))&lt;0,0,($D$30-C245*(1/Inddata!$D$35))))</f>
        <v>3.5093333333333367</v>
      </c>
      <c r="E245" s="5">
        <v>0</v>
      </c>
      <c r="F245" s="5">
        <f>IF(Inddata!$D$31*Inddata!$D$35+Inddata!$D$33&gt;'Beregninger scenarie 2'!C245,0,F244+$F$27)</f>
        <v>0</v>
      </c>
      <c r="G245" s="5">
        <f t="shared" si="6"/>
        <v>3.8633333333333288</v>
      </c>
      <c r="H245" s="5">
        <f>IF(D245+E245+F245&gt;Inddata!$D$31,Inddata!$D$31,D245+E245+F245)</f>
        <v>3.5093333333333367</v>
      </c>
      <c r="I245" s="5">
        <f>Inddata!$D$34</f>
        <v>1</v>
      </c>
      <c r="J245" s="5">
        <f>Inddata!$D$32+Inddata!$D$34</f>
        <v>5</v>
      </c>
      <c r="K245" s="5"/>
    </row>
    <row r="246" spans="1:11" x14ac:dyDescent="0.25">
      <c r="A246">
        <v>217</v>
      </c>
      <c r="C246" s="5">
        <f t="shared" si="7"/>
        <v>1.8719999999999954</v>
      </c>
      <c r="D246" s="5">
        <f>IF(Inddata!$D$35=0,0,IF(($D$30-C246*(1/Inddata!$D$35))&lt;0,0,($D$30-C246*(1/Inddata!$D$35))))</f>
        <v>3.5024000000000033</v>
      </c>
      <c r="E246" s="5">
        <v>0</v>
      </c>
      <c r="F246" s="5">
        <f>IF(Inddata!$D$31*Inddata!$D$35+Inddata!$D$33&gt;'Beregninger scenarie 2'!C246,0,F245+$F$27)</f>
        <v>0</v>
      </c>
      <c r="G246" s="5">
        <f t="shared" si="6"/>
        <v>3.8719999999999954</v>
      </c>
      <c r="H246" s="5">
        <f>IF(D246+E246+F246&gt;Inddata!$D$31,Inddata!$D$31,D246+E246+F246)</f>
        <v>3.5024000000000033</v>
      </c>
      <c r="I246" s="5">
        <f>Inddata!$D$34</f>
        <v>1</v>
      </c>
      <c r="J246" s="5">
        <f>Inddata!$D$32+Inddata!$D$34</f>
        <v>5</v>
      </c>
      <c r="K246" s="5"/>
    </row>
    <row r="247" spans="1:11" x14ac:dyDescent="0.25">
      <c r="A247">
        <v>218</v>
      </c>
      <c r="C247" s="5">
        <f t="shared" si="7"/>
        <v>1.880666666666662</v>
      </c>
      <c r="D247" s="5">
        <f>IF(Inddata!$D$35=0,0,IF(($D$30-C247*(1/Inddata!$D$35))&lt;0,0,($D$30-C247*(1/Inddata!$D$35))))</f>
        <v>3.4954666666666703</v>
      </c>
      <c r="E247" s="5">
        <v>0</v>
      </c>
      <c r="F247" s="5">
        <f>IF(Inddata!$D$31*Inddata!$D$35+Inddata!$D$33&gt;'Beregninger scenarie 2'!C247,0,F246+$F$27)</f>
        <v>0</v>
      </c>
      <c r="G247" s="5">
        <f t="shared" si="6"/>
        <v>3.880666666666662</v>
      </c>
      <c r="H247" s="5">
        <f>IF(D247+E247+F247&gt;Inddata!$D$31,Inddata!$D$31,D247+E247+F247)</f>
        <v>3.4954666666666703</v>
      </c>
      <c r="I247" s="5">
        <f>Inddata!$D$34</f>
        <v>1</v>
      </c>
      <c r="J247" s="5">
        <f>Inddata!$D$32+Inddata!$D$34</f>
        <v>5</v>
      </c>
      <c r="K247" s="5"/>
    </row>
    <row r="248" spans="1:11" x14ac:dyDescent="0.25">
      <c r="A248">
        <v>219</v>
      </c>
      <c r="C248" s="5">
        <f t="shared" si="7"/>
        <v>1.8893333333333286</v>
      </c>
      <c r="D248" s="5">
        <f>IF(Inddata!$D$35=0,0,IF(($D$30-C248*(1/Inddata!$D$35))&lt;0,0,($D$30-C248*(1/Inddata!$D$35))))</f>
        <v>3.4885333333333373</v>
      </c>
      <c r="E248" s="5">
        <v>0</v>
      </c>
      <c r="F248" s="5">
        <f>IF(Inddata!$D$31*Inddata!$D$35+Inddata!$D$33&gt;'Beregninger scenarie 2'!C248,0,F247+$F$27)</f>
        <v>0</v>
      </c>
      <c r="G248" s="5">
        <f t="shared" si="6"/>
        <v>3.8893333333333286</v>
      </c>
      <c r="H248" s="5">
        <f>IF(D248+E248+F248&gt;Inddata!$D$31,Inddata!$D$31,D248+E248+F248)</f>
        <v>3.4885333333333373</v>
      </c>
      <c r="I248" s="5">
        <f>Inddata!$D$34</f>
        <v>1</v>
      </c>
      <c r="J248" s="5">
        <f>Inddata!$D$32+Inddata!$D$34</f>
        <v>5</v>
      </c>
      <c r="K248" s="5"/>
    </row>
    <row r="249" spans="1:11" x14ac:dyDescent="0.25">
      <c r="A249">
        <v>220</v>
      </c>
      <c r="C249" s="5">
        <f t="shared" si="7"/>
        <v>1.8979999999999952</v>
      </c>
      <c r="D249" s="5">
        <f>IF(Inddata!$D$35=0,0,IF(($D$30-C249*(1/Inddata!$D$35))&lt;0,0,($D$30-C249*(1/Inddata!$D$35))))</f>
        <v>3.4816000000000038</v>
      </c>
      <c r="E249" s="5">
        <v>0</v>
      </c>
      <c r="F249" s="5">
        <f>IF(Inddata!$D$31*Inddata!$D$35+Inddata!$D$33&gt;'Beregninger scenarie 2'!C249,0,F248+$F$27)</f>
        <v>0</v>
      </c>
      <c r="G249" s="5">
        <f t="shared" si="6"/>
        <v>3.8979999999999952</v>
      </c>
      <c r="H249" s="5">
        <f>IF(D249+E249+F249&gt;Inddata!$D$31,Inddata!$D$31,D249+E249+F249)</f>
        <v>3.4816000000000038</v>
      </c>
      <c r="I249" s="5">
        <f>Inddata!$D$34</f>
        <v>1</v>
      </c>
      <c r="J249" s="5">
        <f>Inddata!$D$32+Inddata!$D$34</f>
        <v>5</v>
      </c>
      <c r="K249" s="5"/>
    </row>
    <row r="250" spans="1:11" x14ac:dyDescent="0.25">
      <c r="A250">
        <v>221</v>
      </c>
      <c r="C250" s="5">
        <f t="shared" si="7"/>
        <v>1.9066666666666618</v>
      </c>
      <c r="D250" s="5">
        <f>IF(Inddata!$D$35=0,0,IF(($D$30-C250*(1/Inddata!$D$35))&lt;0,0,($D$30-C250*(1/Inddata!$D$35))))</f>
        <v>3.4746666666666703</v>
      </c>
      <c r="E250" s="5">
        <v>0</v>
      </c>
      <c r="F250" s="5">
        <f>IF(Inddata!$D$31*Inddata!$D$35+Inddata!$D$33&gt;'Beregninger scenarie 2'!C250,0,F249+$F$27)</f>
        <v>0</v>
      </c>
      <c r="G250" s="5">
        <f t="shared" si="6"/>
        <v>3.9066666666666618</v>
      </c>
      <c r="H250" s="5">
        <f>IF(D250+E250+F250&gt;Inddata!$D$31,Inddata!$D$31,D250+E250+F250)</f>
        <v>3.4746666666666703</v>
      </c>
      <c r="I250" s="5">
        <f>Inddata!$D$34</f>
        <v>1</v>
      </c>
      <c r="J250" s="5">
        <f>Inddata!$D$32+Inddata!$D$34</f>
        <v>5</v>
      </c>
      <c r="K250" s="5"/>
    </row>
    <row r="251" spans="1:11" x14ac:dyDescent="0.25">
      <c r="A251">
        <v>222</v>
      </c>
      <c r="C251" s="5">
        <f t="shared" si="7"/>
        <v>1.9153333333333284</v>
      </c>
      <c r="D251" s="5">
        <f>IF(Inddata!$D$35=0,0,IF(($D$30-C251*(1/Inddata!$D$35))&lt;0,0,($D$30-C251*(1/Inddata!$D$35))))</f>
        <v>3.4677333333333369</v>
      </c>
      <c r="E251" s="5">
        <v>0</v>
      </c>
      <c r="F251" s="5">
        <f>IF(Inddata!$D$31*Inddata!$D$35+Inddata!$D$33&gt;'Beregninger scenarie 2'!C251,0,F250+$F$27)</f>
        <v>0</v>
      </c>
      <c r="G251" s="5">
        <f t="shared" si="6"/>
        <v>3.9153333333333284</v>
      </c>
      <c r="H251" s="5">
        <f>IF(D251+E251+F251&gt;Inddata!$D$31,Inddata!$D$31,D251+E251+F251)</f>
        <v>3.4677333333333369</v>
      </c>
      <c r="I251" s="5">
        <f>Inddata!$D$34</f>
        <v>1</v>
      </c>
      <c r="J251" s="5">
        <f>Inddata!$D$32+Inddata!$D$34</f>
        <v>5</v>
      </c>
      <c r="K251" s="5"/>
    </row>
    <row r="252" spans="1:11" x14ac:dyDescent="0.25">
      <c r="A252">
        <v>223</v>
      </c>
      <c r="C252" s="5">
        <f t="shared" si="7"/>
        <v>1.923999999999995</v>
      </c>
      <c r="D252" s="5">
        <f>IF(Inddata!$D$35=0,0,IF(($D$30-C252*(1/Inddata!$D$35))&lt;0,0,($D$30-C252*(1/Inddata!$D$35))))</f>
        <v>3.4608000000000039</v>
      </c>
      <c r="E252" s="5">
        <v>0</v>
      </c>
      <c r="F252" s="5">
        <f>IF(Inddata!$D$31*Inddata!$D$35+Inddata!$D$33&gt;'Beregninger scenarie 2'!C252,0,F251+$F$27)</f>
        <v>0</v>
      </c>
      <c r="G252" s="5">
        <f t="shared" si="6"/>
        <v>3.923999999999995</v>
      </c>
      <c r="H252" s="5">
        <f>IF(D252+E252+F252&gt;Inddata!$D$31,Inddata!$D$31,D252+E252+F252)</f>
        <v>3.4608000000000039</v>
      </c>
      <c r="I252" s="5">
        <f>Inddata!$D$34</f>
        <v>1</v>
      </c>
      <c r="J252" s="5">
        <f>Inddata!$D$32+Inddata!$D$34</f>
        <v>5</v>
      </c>
      <c r="K252" s="5"/>
    </row>
    <row r="253" spans="1:11" x14ac:dyDescent="0.25">
      <c r="A253">
        <v>224</v>
      </c>
      <c r="C253" s="5">
        <f t="shared" si="7"/>
        <v>1.9326666666666616</v>
      </c>
      <c r="D253" s="5">
        <f>IF(Inddata!$D$35=0,0,IF(($D$30-C253*(1/Inddata!$D$35))&lt;0,0,($D$30-C253*(1/Inddata!$D$35))))</f>
        <v>3.4538666666666709</v>
      </c>
      <c r="E253" s="5">
        <v>0</v>
      </c>
      <c r="F253" s="5">
        <f>IF(Inddata!$D$31*Inddata!$D$35+Inddata!$D$33&gt;'Beregninger scenarie 2'!C253,0,F252+$F$27)</f>
        <v>0</v>
      </c>
      <c r="G253" s="5">
        <f t="shared" si="6"/>
        <v>3.9326666666666616</v>
      </c>
      <c r="H253" s="5">
        <f>IF(D253+E253+F253&gt;Inddata!$D$31,Inddata!$D$31,D253+E253+F253)</f>
        <v>3.4538666666666709</v>
      </c>
      <c r="I253" s="5">
        <f>Inddata!$D$34</f>
        <v>1</v>
      </c>
      <c r="J253" s="5">
        <f>Inddata!$D$32+Inddata!$D$34</f>
        <v>5</v>
      </c>
      <c r="K253" s="5"/>
    </row>
    <row r="254" spans="1:11" x14ac:dyDescent="0.25">
      <c r="A254">
        <v>225</v>
      </c>
      <c r="C254" s="5">
        <f t="shared" si="7"/>
        <v>1.9413333333333282</v>
      </c>
      <c r="D254" s="5">
        <f>IF(Inddata!$D$35=0,0,IF(($D$30-C254*(1/Inddata!$D$35))&lt;0,0,($D$30-C254*(1/Inddata!$D$35))))</f>
        <v>3.4469333333333374</v>
      </c>
      <c r="E254" s="5">
        <v>0</v>
      </c>
      <c r="F254" s="5">
        <f>IF(Inddata!$D$31*Inddata!$D$35+Inddata!$D$33&gt;'Beregninger scenarie 2'!C254,0,F253+$F$27)</f>
        <v>0</v>
      </c>
      <c r="G254" s="5">
        <f t="shared" si="6"/>
        <v>3.9413333333333282</v>
      </c>
      <c r="H254" s="5">
        <f>IF(D254+E254+F254&gt;Inddata!$D$31,Inddata!$D$31,D254+E254+F254)</f>
        <v>3.4469333333333374</v>
      </c>
      <c r="I254" s="5">
        <f>Inddata!$D$34</f>
        <v>1</v>
      </c>
      <c r="J254" s="5">
        <f>Inddata!$D$32+Inddata!$D$34</f>
        <v>5</v>
      </c>
      <c r="K254" s="5"/>
    </row>
    <row r="255" spans="1:11" x14ac:dyDescent="0.25">
      <c r="A255">
        <v>226</v>
      </c>
      <c r="C255" s="5">
        <f t="shared" si="7"/>
        <v>1.9499999999999948</v>
      </c>
      <c r="D255" s="5">
        <f>IF(Inddata!$D$35=0,0,IF(($D$30-C255*(1/Inddata!$D$35))&lt;0,0,($D$30-C255*(1/Inddata!$D$35))))</f>
        <v>3.4400000000000039</v>
      </c>
      <c r="E255" s="5">
        <v>0</v>
      </c>
      <c r="F255" s="5">
        <f>IF(Inddata!$D$31*Inddata!$D$35+Inddata!$D$33&gt;'Beregninger scenarie 2'!C255,0,F254+$F$27)</f>
        <v>0</v>
      </c>
      <c r="G255" s="5">
        <f t="shared" si="6"/>
        <v>3.9499999999999948</v>
      </c>
      <c r="H255" s="5">
        <f>IF(D255+E255+F255&gt;Inddata!$D$31,Inddata!$D$31,D255+E255+F255)</f>
        <v>3.4400000000000039</v>
      </c>
      <c r="I255" s="5">
        <f>Inddata!$D$34</f>
        <v>1</v>
      </c>
      <c r="J255" s="5">
        <f>Inddata!$D$32+Inddata!$D$34</f>
        <v>5</v>
      </c>
      <c r="K255" s="5"/>
    </row>
    <row r="256" spans="1:11" x14ac:dyDescent="0.25">
      <c r="A256">
        <v>227</v>
      </c>
      <c r="C256" s="5">
        <f t="shared" si="7"/>
        <v>1.9586666666666614</v>
      </c>
      <c r="D256" s="5">
        <f>IF(Inddata!$D$35=0,0,IF(($D$30-C256*(1/Inddata!$D$35))&lt;0,0,($D$30-C256*(1/Inddata!$D$35))))</f>
        <v>3.4330666666666705</v>
      </c>
      <c r="E256" s="5">
        <v>0</v>
      </c>
      <c r="F256" s="5">
        <f>IF(Inddata!$D$31*Inddata!$D$35+Inddata!$D$33&gt;'Beregninger scenarie 2'!C256,0,F255+$F$27)</f>
        <v>0</v>
      </c>
      <c r="G256" s="5">
        <f t="shared" si="6"/>
        <v>3.9586666666666614</v>
      </c>
      <c r="H256" s="5">
        <f>IF(D256+E256+F256&gt;Inddata!$D$31,Inddata!$D$31,D256+E256+F256)</f>
        <v>3.4330666666666705</v>
      </c>
      <c r="I256" s="5">
        <f>Inddata!$D$34</f>
        <v>1</v>
      </c>
      <c r="J256" s="5">
        <f>Inddata!$D$32+Inddata!$D$34</f>
        <v>5</v>
      </c>
      <c r="K256" s="5"/>
    </row>
    <row r="257" spans="1:11" x14ac:dyDescent="0.25">
      <c r="A257">
        <v>228</v>
      </c>
      <c r="C257" s="5">
        <f t="shared" si="7"/>
        <v>1.967333333333328</v>
      </c>
      <c r="D257" s="5">
        <f>IF(Inddata!$D$35=0,0,IF(($D$30-C257*(1/Inddata!$D$35))&lt;0,0,($D$30-C257*(1/Inddata!$D$35))))</f>
        <v>3.4261333333333375</v>
      </c>
      <c r="E257" s="5">
        <v>0</v>
      </c>
      <c r="F257" s="5">
        <f>IF(Inddata!$D$31*Inddata!$D$35+Inddata!$D$33&gt;'Beregninger scenarie 2'!C257,0,F256+$F$27)</f>
        <v>0</v>
      </c>
      <c r="G257" s="5">
        <f t="shared" si="6"/>
        <v>3.967333333333328</v>
      </c>
      <c r="H257" s="5">
        <f>IF(D257+E257+F257&gt;Inddata!$D$31,Inddata!$D$31,D257+E257+F257)</f>
        <v>3.4261333333333375</v>
      </c>
      <c r="I257" s="5">
        <f>Inddata!$D$34</f>
        <v>1</v>
      </c>
      <c r="J257" s="5">
        <f>Inddata!$D$32+Inddata!$D$34</f>
        <v>5</v>
      </c>
      <c r="K257" s="5"/>
    </row>
    <row r="258" spans="1:11" x14ac:dyDescent="0.25">
      <c r="A258">
        <v>229</v>
      </c>
      <c r="C258" s="5">
        <f t="shared" si="7"/>
        <v>1.9759999999999946</v>
      </c>
      <c r="D258" s="5">
        <f>IF(Inddata!$D$35=0,0,IF(($D$30-C258*(1/Inddata!$D$35))&lt;0,0,($D$30-C258*(1/Inddata!$D$35))))</f>
        <v>3.4192000000000045</v>
      </c>
      <c r="E258" s="5">
        <v>0</v>
      </c>
      <c r="F258" s="5">
        <f>IF(Inddata!$D$31*Inddata!$D$35+Inddata!$D$33&gt;'Beregninger scenarie 2'!C258,0,F257+$F$27)</f>
        <v>0</v>
      </c>
      <c r="G258" s="5">
        <f t="shared" si="6"/>
        <v>3.9759999999999946</v>
      </c>
      <c r="H258" s="5">
        <f>IF(D258+E258+F258&gt;Inddata!$D$31,Inddata!$D$31,D258+E258+F258)</f>
        <v>3.4192000000000045</v>
      </c>
      <c r="I258" s="5">
        <f>Inddata!$D$34</f>
        <v>1</v>
      </c>
      <c r="J258" s="5">
        <f>Inddata!$D$32+Inddata!$D$34</f>
        <v>5</v>
      </c>
      <c r="K258" s="5"/>
    </row>
    <row r="259" spans="1:11" x14ac:dyDescent="0.25">
      <c r="A259">
        <v>230</v>
      </c>
      <c r="C259" s="5">
        <f t="shared" si="7"/>
        <v>1.9846666666666612</v>
      </c>
      <c r="D259" s="5">
        <f>IF(Inddata!$D$35=0,0,IF(($D$30-C259*(1/Inddata!$D$35))&lt;0,0,($D$30-C259*(1/Inddata!$D$35))))</f>
        <v>3.412266666666671</v>
      </c>
      <c r="E259" s="5">
        <v>0</v>
      </c>
      <c r="F259" s="5">
        <f>IF(Inddata!$D$31*Inddata!$D$35+Inddata!$D$33&gt;'Beregninger scenarie 2'!C259,0,F258+$F$27)</f>
        <v>0</v>
      </c>
      <c r="G259" s="5">
        <f t="shared" si="6"/>
        <v>3.9846666666666612</v>
      </c>
      <c r="H259" s="5">
        <f>IF(D259+E259+F259&gt;Inddata!$D$31,Inddata!$D$31,D259+E259+F259)</f>
        <v>3.412266666666671</v>
      </c>
      <c r="I259" s="5">
        <f>Inddata!$D$34</f>
        <v>1</v>
      </c>
      <c r="J259" s="5">
        <f>Inddata!$D$32+Inddata!$D$34</f>
        <v>5</v>
      </c>
      <c r="K259" s="5"/>
    </row>
    <row r="260" spans="1:11" x14ac:dyDescent="0.25">
      <c r="A260">
        <v>231</v>
      </c>
      <c r="C260" s="5">
        <f t="shared" si="7"/>
        <v>1.9933333333333279</v>
      </c>
      <c r="D260" s="5">
        <f>IF(Inddata!$D$35=0,0,IF(($D$30-C260*(1/Inddata!$D$35))&lt;0,0,($D$30-C260*(1/Inddata!$D$35))))</f>
        <v>3.4053333333333375</v>
      </c>
      <c r="E260" s="5">
        <v>0</v>
      </c>
      <c r="F260" s="5">
        <f>IF(Inddata!$D$31*Inddata!$D$35+Inddata!$D$33&gt;'Beregninger scenarie 2'!C260,0,F259+$F$27)</f>
        <v>0</v>
      </c>
      <c r="G260" s="5">
        <f t="shared" si="6"/>
        <v>3.9933333333333279</v>
      </c>
      <c r="H260" s="5">
        <f>IF(D260+E260+F260&gt;Inddata!$D$31,Inddata!$D$31,D260+E260+F260)</f>
        <v>3.4053333333333375</v>
      </c>
      <c r="I260" s="5">
        <f>Inddata!$D$34</f>
        <v>1</v>
      </c>
      <c r="J260" s="5">
        <f>Inddata!$D$32+Inddata!$D$34</f>
        <v>5</v>
      </c>
      <c r="K260" s="5"/>
    </row>
    <row r="261" spans="1:11" x14ac:dyDescent="0.25">
      <c r="A261">
        <v>232</v>
      </c>
      <c r="C261" s="5">
        <f t="shared" si="7"/>
        <v>2.0019999999999945</v>
      </c>
      <c r="D261" s="5">
        <f>IF(Inddata!$D$35=0,0,IF(($D$30-C261*(1/Inddata!$D$35))&lt;0,0,($D$30-C261*(1/Inddata!$D$35))))</f>
        <v>3.3984000000000041</v>
      </c>
      <c r="E261" s="5">
        <v>0</v>
      </c>
      <c r="F261" s="5">
        <f>IF(Inddata!$D$31*Inddata!$D$35+Inddata!$D$33&gt;'Beregninger scenarie 2'!C261,0,F260+$F$27)</f>
        <v>0</v>
      </c>
      <c r="G261" s="5">
        <f t="shared" si="6"/>
        <v>4.0019999999999945</v>
      </c>
      <c r="H261" s="5">
        <f>IF(D261+E261+F261&gt;Inddata!$D$31,Inddata!$D$31,D261+E261+F261)</f>
        <v>3.3984000000000041</v>
      </c>
      <c r="I261" s="5">
        <f>Inddata!$D$34</f>
        <v>1</v>
      </c>
      <c r="J261" s="5">
        <f>Inddata!$D$32+Inddata!$D$34</f>
        <v>5</v>
      </c>
      <c r="K261" s="5"/>
    </row>
    <row r="262" spans="1:11" x14ac:dyDescent="0.25">
      <c r="A262">
        <v>233</v>
      </c>
      <c r="C262" s="5">
        <f t="shared" si="7"/>
        <v>2.0106666666666611</v>
      </c>
      <c r="D262" s="5">
        <f>IF(Inddata!$D$35=0,0,IF(($D$30-C262*(1/Inddata!$D$35))&lt;0,0,($D$30-C262*(1/Inddata!$D$35))))</f>
        <v>3.3914666666666711</v>
      </c>
      <c r="E262" s="5">
        <v>0</v>
      </c>
      <c r="F262" s="5">
        <f>IF(Inddata!$D$31*Inddata!$D$35+Inddata!$D$33&gt;'Beregninger scenarie 2'!C262,0,F261+$F$27)</f>
        <v>0</v>
      </c>
      <c r="G262" s="5">
        <f t="shared" si="6"/>
        <v>4.0106666666666611</v>
      </c>
      <c r="H262" s="5">
        <f>IF(D262+E262+F262&gt;Inddata!$D$31,Inddata!$D$31,D262+E262+F262)</f>
        <v>3.3914666666666711</v>
      </c>
      <c r="I262" s="5">
        <f>Inddata!$D$34</f>
        <v>1</v>
      </c>
      <c r="J262" s="5">
        <f>Inddata!$D$32+Inddata!$D$34</f>
        <v>5</v>
      </c>
      <c r="K262" s="5"/>
    </row>
    <row r="263" spans="1:11" x14ac:dyDescent="0.25">
      <c r="A263">
        <v>234</v>
      </c>
      <c r="C263" s="5">
        <f t="shared" si="7"/>
        <v>2.0193333333333277</v>
      </c>
      <c r="D263" s="5">
        <f>IF(Inddata!$D$35=0,0,IF(($D$30-C263*(1/Inddata!$D$35))&lt;0,0,($D$30-C263*(1/Inddata!$D$35))))</f>
        <v>3.3845333333333381</v>
      </c>
      <c r="E263" s="5">
        <v>0</v>
      </c>
      <c r="F263" s="5">
        <f>IF(Inddata!$D$31*Inddata!$D$35+Inddata!$D$33&gt;'Beregninger scenarie 2'!C263,0,F262+$F$27)</f>
        <v>0</v>
      </c>
      <c r="G263" s="5">
        <f t="shared" si="6"/>
        <v>4.0193333333333277</v>
      </c>
      <c r="H263" s="5">
        <f>IF(D263+E263+F263&gt;Inddata!$D$31,Inddata!$D$31,D263+E263+F263)</f>
        <v>3.3845333333333381</v>
      </c>
      <c r="I263" s="5">
        <f>Inddata!$D$34</f>
        <v>1</v>
      </c>
      <c r="J263" s="5">
        <f>Inddata!$D$32+Inddata!$D$34</f>
        <v>5</v>
      </c>
      <c r="K263" s="5"/>
    </row>
    <row r="264" spans="1:11" x14ac:dyDescent="0.25">
      <c r="A264">
        <v>235</v>
      </c>
      <c r="C264" s="5">
        <f t="shared" si="7"/>
        <v>2.0279999999999943</v>
      </c>
      <c r="D264" s="5">
        <f>IF(Inddata!$D$35=0,0,IF(($D$30-C264*(1/Inddata!$D$35))&lt;0,0,($D$30-C264*(1/Inddata!$D$35))))</f>
        <v>3.3776000000000046</v>
      </c>
      <c r="E264" s="5">
        <v>0</v>
      </c>
      <c r="F264" s="5">
        <f>IF(Inddata!$D$31*Inddata!$D$35+Inddata!$D$33&gt;'Beregninger scenarie 2'!C264,0,F263+$F$27)</f>
        <v>0</v>
      </c>
      <c r="G264" s="5">
        <f t="shared" si="6"/>
        <v>4.0279999999999943</v>
      </c>
      <c r="H264" s="5">
        <f>IF(D264+E264+F264&gt;Inddata!$D$31,Inddata!$D$31,D264+E264+F264)</f>
        <v>3.3776000000000046</v>
      </c>
      <c r="I264" s="5">
        <f>Inddata!$D$34</f>
        <v>1</v>
      </c>
      <c r="J264" s="5">
        <f>Inddata!$D$32+Inddata!$D$34</f>
        <v>5</v>
      </c>
      <c r="K264" s="5"/>
    </row>
    <row r="265" spans="1:11" x14ac:dyDescent="0.25">
      <c r="A265">
        <v>236</v>
      </c>
      <c r="C265" s="5">
        <f t="shared" si="7"/>
        <v>2.0366666666666609</v>
      </c>
      <c r="D265" s="5">
        <f>IF(Inddata!$D$35=0,0,IF(($D$30-C265*(1/Inddata!$D$35))&lt;0,0,($D$30-C265*(1/Inddata!$D$35))))</f>
        <v>3.3706666666666711</v>
      </c>
      <c r="E265" s="5">
        <v>0</v>
      </c>
      <c r="F265" s="5">
        <f>IF(Inddata!$D$31*Inddata!$D$35+Inddata!$D$33&gt;'Beregninger scenarie 2'!C265,0,F264+$F$27)</f>
        <v>0</v>
      </c>
      <c r="G265" s="5">
        <f t="shared" si="6"/>
        <v>4.0366666666666609</v>
      </c>
      <c r="H265" s="5">
        <f>IF(D265+E265+F265&gt;Inddata!$D$31,Inddata!$D$31,D265+E265+F265)</f>
        <v>3.3706666666666711</v>
      </c>
      <c r="I265" s="5">
        <f>Inddata!$D$34</f>
        <v>1</v>
      </c>
      <c r="J265" s="5">
        <f>Inddata!$D$32+Inddata!$D$34</f>
        <v>5</v>
      </c>
      <c r="K265" s="5"/>
    </row>
    <row r="266" spans="1:11" x14ac:dyDescent="0.25">
      <c r="A266">
        <v>237</v>
      </c>
      <c r="C266" s="5">
        <f t="shared" si="7"/>
        <v>2.0453333333333275</v>
      </c>
      <c r="D266" s="5">
        <f>IF(Inddata!$D$35=0,0,IF(($D$30-C266*(1/Inddata!$D$35))&lt;0,0,($D$30-C266*(1/Inddata!$D$35))))</f>
        <v>3.3637333333333377</v>
      </c>
      <c r="E266" s="5">
        <v>0</v>
      </c>
      <c r="F266" s="5">
        <f>IF(Inddata!$D$31*Inddata!$D$35+Inddata!$D$33&gt;'Beregninger scenarie 2'!C266,0,F265+$F$27)</f>
        <v>0</v>
      </c>
      <c r="G266" s="5">
        <f t="shared" si="6"/>
        <v>4.0453333333333275</v>
      </c>
      <c r="H266" s="5">
        <f>IF(D266+E266+F266&gt;Inddata!$D$31,Inddata!$D$31,D266+E266+F266)</f>
        <v>3.3637333333333377</v>
      </c>
      <c r="I266" s="5">
        <f>Inddata!$D$34</f>
        <v>1</v>
      </c>
      <c r="J266" s="5">
        <f>Inddata!$D$32+Inddata!$D$34</f>
        <v>5</v>
      </c>
      <c r="K266" s="5"/>
    </row>
    <row r="267" spans="1:11" x14ac:dyDescent="0.25">
      <c r="A267">
        <v>238</v>
      </c>
      <c r="C267" s="5">
        <f t="shared" si="7"/>
        <v>2.0539999999999941</v>
      </c>
      <c r="D267" s="5">
        <f>IF(Inddata!$D$35=0,0,IF(($D$30-C267*(1/Inddata!$D$35))&lt;0,0,($D$30-C267*(1/Inddata!$D$35))))</f>
        <v>3.3568000000000047</v>
      </c>
      <c r="E267" s="5">
        <v>0</v>
      </c>
      <c r="F267" s="5">
        <f>IF(Inddata!$D$31*Inddata!$D$35+Inddata!$D$33&gt;'Beregninger scenarie 2'!C267,0,F266+$F$27)</f>
        <v>0</v>
      </c>
      <c r="G267" s="5">
        <f t="shared" si="6"/>
        <v>4.0539999999999941</v>
      </c>
      <c r="H267" s="5">
        <f>IF(D267+E267+F267&gt;Inddata!$D$31,Inddata!$D$31,D267+E267+F267)</f>
        <v>3.3568000000000047</v>
      </c>
      <c r="I267" s="5">
        <f>Inddata!$D$34</f>
        <v>1</v>
      </c>
      <c r="J267" s="5">
        <f>Inddata!$D$32+Inddata!$D$34</f>
        <v>5</v>
      </c>
      <c r="K267" s="5"/>
    </row>
    <row r="268" spans="1:11" x14ac:dyDescent="0.25">
      <c r="A268">
        <v>239</v>
      </c>
      <c r="C268" s="5">
        <f t="shared" si="7"/>
        <v>2.0626666666666607</v>
      </c>
      <c r="D268" s="5">
        <f>IF(Inddata!$D$35=0,0,IF(($D$30-C268*(1/Inddata!$D$35))&lt;0,0,($D$30-C268*(1/Inddata!$D$35))))</f>
        <v>3.3498666666666717</v>
      </c>
      <c r="E268" s="5">
        <v>0</v>
      </c>
      <c r="F268" s="5">
        <f>IF(Inddata!$D$31*Inddata!$D$35+Inddata!$D$33&gt;'Beregninger scenarie 2'!C268,0,F267+$F$27)</f>
        <v>0</v>
      </c>
      <c r="G268" s="5">
        <f t="shared" si="6"/>
        <v>4.0626666666666607</v>
      </c>
      <c r="H268" s="5">
        <f>IF(D268+E268+F268&gt;Inddata!$D$31,Inddata!$D$31,D268+E268+F268)</f>
        <v>3.3498666666666717</v>
      </c>
      <c r="I268" s="5">
        <f>Inddata!$D$34</f>
        <v>1</v>
      </c>
      <c r="J268" s="5">
        <f>Inddata!$D$32+Inddata!$D$34</f>
        <v>5</v>
      </c>
      <c r="K268" s="5"/>
    </row>
    <row r="269" spans="1:11" x14ac:dyDescent="0.25">
      <c r="A269">
        <v>240</v>
      </c>
      <c r="C269" s="5">
        <f t="shared" si="7"/>
        <v>2.0713333333333273</v>
      </c>
      <c r="D269" s="5">
        <f>IF(Inddata!$D$35=0,0,IF(($D$30-C269*(1/Inddata!$D$35))&lt;0,0,($D$30-C269*(1/Inddata!$D$35))))</f>
        <v>3.3429333333333382</v>
      </c>
      <c r="E269" s="5">
        <v>0</v>
      </c>
      <c r="F269" s="5">
        <f>IF(Inddata!$D$31*Inddata!$D$35+Inddata!$D$33&gt;'Beregninger scenarie 2'!C269,0,F268+$F$27)</f>
        <v>0</v>
      </c>
      <c r="G269" s="5">
        <f t="shared" si="6"/>
        <v>4.0713333333333273</v>
      </c>
      <c r="H269" s="5">
        <f>IF(D269+E269+F269&gt;Inddata!$D$31,Inddata!$D$31,D269+E269+F269)</f>
        <v>3.3429333333333382</v>
      </c>
      <c r="I269" s="5">
        <f>Inddata!$D$34</f>
        <v>1</v>
      </c>
      <c r="J269" s="5">
        <f>Inddata!$D$32+Inddata!$D$34</f>
        <v>5</v>
      </c>
      <c r="K269" s="5"/>
    </row>
    <row r="270" spans="1:11" x14ac:dyDescent="0.25">
      <c r="A270">
        <v>241</v>
      </c>
      <c r="C270" s="5">
        <f t="shared" si="7"/>
        <v>2.0799999999999939</v>
      </c>
      <c r="D270" s="5">
        <f>IF(Inddata!$D$35=0,0,IF(($D$30-C270*(1/Inddata!$D$35))&lt;0,0,($D$30-C270*(1/Inddata!$D$35))))</f>
        <v>3.3360000000000047</v>
      </c>
      <c r="E270" s="5">
        <v>0</v>
      </c>
      <c r="F270" s="5">
        <f>IF(Inddata!$D$31*Inddata!$D$35+Inddata!$D$33&gt;'Beregninger scenarie 2'!C270,0,F269+$F$27)</f>
        <v>0</v>
      </c>
      <c r="G270" s="5">
        <f t="shared" si="6"/>
        <v>4.0799999999999939</v>
      </c>
      <c r="H270" s="5">
        <f>IF(D270+E270+F270&gt;Inddata!$D$31,Inddata!$D$31,D270+E270+F270)</f>
        <v>3.3360000000000047</v>
      </c>
      <c r="I270" s="5">
        <f>Inddata!$D$34</f>
        <v>1</v>
      </c>
      <c r="J270" s="5">
        <f>Inddata!$D$32+Inddata!$D$34</f>
        <v>5</v>
      </c>
      <c r="K270" s="5"/>
    </row>
    <row r="271" spans="1:11" x14ac:dyDescent="0.25">
      <c r="A271">
        <v>242</v>
      </c>
      <c r="C271" s="5">
        <f t="shared" si="7"/>
        <v>2.0886666666666605</v>
      </c>
      <c r="D271" s="5">
        <f>IF(Inddata!$D$35=0,0,IF(($D$30-C271*(1/Inddata!$D$35))&lt;0,0,($D$30-C271*(1/Inddata!$D$35))))</f>
        <v>3.3290666666666713</v>
      </c>
      <c r="E271" s="5">
        <v>0</v>
      </c>
      <c r="F271" s="5">
        <f>IF(Inddata!$D$31*Inddata!$D$35+Inddata!$D$33&gt;'Beregninger scenarie 2'!C271,0,F270+$F$27)</f>
        <v>0</v>
      </c>
      <c r="G271" s="5">
        <f t="shared" si="6"/>
        <v>4.0886666666666605</v>
      </c>
      <c r="H271" s="5">
        <f>IF(D271+E271+F271&gt;Inddata!$D$31,Inddata!$D$31,D271+E271+F271)</f>
        <v>3.3290666666666713</v>
      </c>
      <c r="I271" s="5">
        <f>Inddata!$D$34</f>
        <v>1</v>
      </c>
      <c r="J271" s="5">
        <f>Inddata!$D$32+Inddata!$D$34</f>
        <v>5</v>
      </c>
      <c r="K271" s="5"/>
    </row>
    <row r="272" spans="1:11" x14ac:dyDescent="0.25">
      <c r="A272">
        <v>243</v>
      </c>
      <c r="C272" s="5">
        <f t="shared" si="7"/>
        <v>2.0973333333333271</v>
      </c>
      <c r="D272" s="5">
        <f>IF(Inddata!$D$35=0,0,IF(($D$30-C272*(1/Inddata!$D$35))&lt;0,0,($D$30-C272*(1/Inddata!$D$35))))</f>
        <v>3.3221333333333383</v>
      </c>
      <c r="E272" s="5">
        <v>0</v>
      </c>
      <c r="F272" s="5">
        <f>IF(Inddata!$D$31*Inddata!$D$35+Inddata!$D$33&gt;'Beregninger scenarie 2'!C272,0,F271+$F$27)</f>
        <v>0</v>
      </c>
      <c r="G272" s="5">
        <f t="shared" si="6"/>
        <v>4.0973333333333271</v>
      </c>
      <c r="H272" s="5">
        <f>IF(D272+E272+F272&gt;Inddata!$D$31,Inddata!$D$31,D272+E272+F272)</f>
        <v>3.3221333333333383</v>
      </c>
      <c r="I272" s="5">
        <f>Inddata!$D$34</f>
        <v>1</v>
      </c>
      <c r="J272" s="5">
        <f>Inddata!$D$32+Inddata!$D$34</f>
        <v>5</v>
      </c>
      <c r="K272" s="5"/>
    </row>
    <row r="273" spans="1:11" x14ac:dyDescent="0.25">
      <c r="A273">
        <v>244</v>
      </c>
      <c r="C273" s="5">
        <f t="shared" si="7"/>
        <v>2.1059999999999937</v>
      </c>
      <c r="D273" s="5">
        <f>IF(Inddata!$D$35=0,0,IF(($D$30-C273*(1/Inddata!$D$35))&lt;0,0,($D$30-C273*(1/Inddata!$D$35))))</f>
        <v>3.3152000000000053</v>
      </c>
      <c r="E273" s="5">
        <v>0</v>
      </c>
      <c r="F273" s="5">
        <f>IF(Inddata!$D$31*Inddata!$D$35+Inddata!$D$33&gt;'Beregninger scenarie 2'!C273,0,F272+$F$27)</f>
        <v>0</v>
      </c>
      <c r="G273" s="5">
        <f t="shared" si="6"/>
        <v>4.1059999999999937</v>
      </c>
      <c r="H273" s="5">
        <f>IF(D273+E273+F273&gt;Inddata!$D$31,Inddata!$D$31,D273+E273+F273)</f>
        <v>3.3152000000000053</v>
      </c>
      <c r="I273" s="5">
        <f>Inddata!$D$34</f>
        <v>1</v>
      </c>
      <c r="J273" s="5">
        <f>Inddata!$D$32+Inddata!$D$34</f>
        <v>5</v>
      </c>
      <c r="K273" s="5"/>
    </row>
    <row r="274" spans="1:11" x14ac:dyDescent="0.25">
      <c r="A274">
        <v>245</v>
      </c>
      <c r="C274" s="5">
        <f t="shared" si="7"/>
        <v>2.1146666666666603</v>
      </c>
      <c r="D274" s="5">
        <f>IF(Inddata!$D$35=0,0,IF(($D$30-C274*(1/Inddata!$D$35))&lt;0,0,($D$30-C274*(1/Inddata!$D$35))))</f>
        <v>3.3082666666666718</v>
      </c>
      <c r="E274" s="5">
        <v>0</v>
      </c>
      <c r="F274" s="5">
        <f>IF(Inddata!$D$31*Inddata!$D$35+Inddata!$D$33&gt;'Beregninger scenarie 2'!C274,0,F273+$F$27)</f>
        <v>0</v>
      </c>
      <c r="G274" s="5">
        <f t="shared" si="6"/>
        <v>4.1146666666666603</v>
      </c>
      <c r="H274" s="5">
        <f>IF(D274+E274+F274&gt;Inddata!$D$31,Inddata!$D$31,D274+E274+F274)</f>
        <v>3.3082666666666718</v>
      </c>
      <c r="I274" s="5">
        <f>Inddata!$D$34</f>
        <v>1</v>
      </c>
      <c r="J274" s="5">
        <f>Inddata!$D$32+Inddata!$D$34</f>
        <v>5</v>
      </c>
      <c r="K274" s="5"/>
    </row>
    <row r="275" spans="1:11" x14ac:dyDescent="0.25">
      <c r="A275">
        <v>246</v>
      </c>
      <c r="C275" s="5">
        <f t="shared" si="7"/>
        <v>2.1233333333333269</v>
      </c>
      <c r="D275" s="5">
        <f>IF(Inddata!$D$35=0,0,IF(($D$30-C275*(1/Inddata!$D$35))&lt;0,0,($D$30-C275*(1/Inddata!$D$35))))</f>
        <v>3.3013333333333383</v>
      </c>
      <c r="E275" s="5">
        <v>0</v>
      </c>
      <c r="F275" s="5">
        <f>IF(Inddata!$D$31*Inddata!$D$35+Inddata!$D$33&gt;'Beregninger scenarie 2'!C275,0,F274+$F$27)</f>
        <v>0</v>
      </c>
      <c r="G275" s="5">
        <f t="shared" si="6"/>
        <v>4.1233333333333269</v>
      </c>
      <c r="H275" s="5">
        <f>IF(D275+E275+F275&gt;Inddata!$D$31,Inddata!$D$31,D275+E275+F275)</f>
        <v>3.3013333333333383</v>
      </c>
      <c r="I275" s="5">
        <f>Inddata!$D$34</f>
        <v>1</v>
      </c>
      <c r="J275" s="5">
        <f>Inddata!$D$32+Inddata!$D$34</f>
        <v>5</v>
      </c>
      <c r="K275" s="5"/>
    </row>
    <row r="276" spans="1:11" x14ac:dyDescent="0.25">
      <c r="A276">
        <v>247</v>
      </c>
      <c r="C276" s="5">
        <f t="shared" si="7"/>
        <v>2.1319999999999935</v>
      </c>
      <c r="D276" s="5">
        <f>IF(Inddata!$D$35=0,0,IF(($D$30-C276*(1/Inddata!$D$35))&lt;0,0,($D$30-C276*(1/Inddata!$D$35))))</f>
        <v>3.2944000000000049</v>
      </c>
      <c r="E276" s="5">
        <v>0</v>
      </c>
      <c r="F276" s="5">
        <f>IF(Inddata!$D$31*Inddata!$D$35+Inddata!$D$33&gt;'Beregninger scenarie 2'!C276,0,F275+$F$27)</f>
        <v>0</v>
      </c>
      <c r="G276" s="5">
        <f t="shared" si="6"/>
        <v>4.1319999999999935</v>
      </c>
      <c r="H276" s="5">
        <f>IF(D276+E276+F276&gt;Inddata!$D$31,Inddata!$D$31,D276+E276+F276)</f>
        <v>3.2944000000000049</v>
      </c>
      <c r="I276" s="5">
        <f>Inddata!$D$34</f>
        <v>1</v>
      </c>
      <c r="J276" s="5">
        <f>Inddata!$D$32+Inddata!$D$34</f>
        <v>5</v>
      </c>
      <c r="K276" s="5"/>
    </row>
    <row r="277" spans="1:11" x14ac:dyDescent="0.25">
      <c r="A277">
        <v>248</v>
      </c>
      <c r="C277" s="5">
        <f t="shared" si="7"/>
        <v>2.1406666666666601</v>
      </c>
      <c r="D277" s="5">
        <f>IF(Inddata!$D$35=0,0,IF(($D$30-C277*(1/Inddata!$D$35))&lt;0,0,($D$30-C277*(1/Inddata!$D$35))))</f>
        <v>3.2874666666666719</v>
      </c>
      <c r="E277" s="5">
        <v>0</v>
      </c>
      <c r="F277" s="5">
        <f>IF(Inddata!$D$31*Inddata!$D$35+Inddata!$D$33&gt;'Beregninger scenarie 2'!C277,0,F276+$F$27)</f>
        <v>0</v>
      </c>
      <c r="G277" s="5">
        <f t="shared" si="6"/>
        <v>4.1406666666666601</v>
      </c>
      <c r="H277" s="5">
        <f>IF(D277+E277+F277&gt;Inddata!$D$31,Inddata!$D$31,D277+E277+F277)</f>
        <v>3.2874666666666719</v>
      </c>
      <c r="I277" s="5">
        <f>Inddata!$D$34</f>
        <v>1</v>
      </c>
      <c r="J277" s="5">
        <f>Inddata!$D$32+Inddata!$D$34</f>
        <v>5</v>
      </c>
      <c r="K277" s="5"/>
    </row>
    <row r="278" spans="1:11" x14ac:dyDescent="0.25">
      <c r="A278">
        <v>249</v>
      </c>
      <c r="C278" s="5">
        <f t="shared" si="7"/>
        <v>2.1493333333333267</v>
      </c>
      <c r="D278" s="5">
        <f>IF(Inddata!$D$35=0,0,IF(($D$30-C278*(1/Inddata!$D$35))&lt;0,0,($D$30-C278*(1/Inddata!$D$35))))</f>
        <v>3.2805333333333389</v>
      </c>
      <c r="E278" s="5">
        <v>0</v>
      </c>
      <c r="F278" s="5">
        <f>IF(Inddata!$D$31*Inddata!$D$35+Inddata!$D$33&gt;'Beregninger scenarie 2'!C278,0,F277+$F$27)</f>
        <v>0</v>
      </c>
      <c r="G278" s="5">
        <f t="shared" si="6"/>
        <v>4.1493333333333267</v>
      </c>
      <c r="H278" s="5">
        <f>IF(D278+E278+F278&gt;Inddata!$D$31,Inddata!$D$31,D278+E278+F278)</f>
        <v>3.2805333333333389</v>
      </c>
      <c r="I278" s="5">
        <f>Inddata!$D$34</f>
        <v>1</v>
      </c>
      <c r="J278" s="5">
        <f>Inddata!$D$32+Inddata!$D$34</f>
        <v>5</v>
      </c>
      <c r="K278" s="5"/>
    </row>
    <row r="279" spans="1:11" x14ac:dyDescent="0.25">
      <c r="A279">
        <v>250</v>
      </c>
      <c r="C279" s="5">
        <f t="shared" si="7"/>
        <v>2.1579999999999933</v>
      </c>
      <c r="D279" s="5">
        <f>IF(Inddata!$D$35=0,0,IF(($D$30-C279*(1/Inddata!$D$35))&lt;0,0,($D$30-C279*(1/Inddata!$D$35))))</f>
        <v>3.2736000000000054</v>
      </c>
      <c r="E279" s="5">
        <v>0</v>
      </c>
      <c r="F279" s="5">
        <f>IF(Inddata!$D$31*Inddata!$D$35+Inddata!$D$33&gt;'Beregninger scenarie 2'!C279,0,F278+$F$27)</f>
        <v>0</v>
      </c>
      <c r="G279" s="5">
        <f t="shared" si="6"/>
        <v>4.1579999999999933</v>
      </c>
      <c r="H279" s="5">
        <f>IF(D279+E279+F279&gt;Inddata!$D$31,Inddata!$D$31,D279+E279+F279)</f>
        <v>3.2736000000000054</v>
      </c>
      <c r="I279" s="5">
        <f>Inddata!$D$34</f>
        <v>1</v>
      </c>
      <c r="J279" s="5">
        <f>Inddata!$D$32+Inddata!$D$34</f>
        <v>5</v>
      </c>
      <c r="K279" s="5"/>
    </row>
    <row r="280" spans="1:11" x14ac:dyDescent="0.25">
      <c r="A280">
        <v>251</v>
      </c>
      <c r="C280" s="5">
        <f t="shared" si="7"/>
        <v>2.1666666666666599</v>
      </c>
      <c r="D280" s="5">
        <f>IF(Inddata!$D$35=0,0,IF(($D$30-C280*(1/Inddata!$D$35))&lt;0,0,($D$30-C280*(1/Inddata!$D$35))))</f>
        <v>3.2666666666666719</v>
      </c>
      <c r="E280" s="5">
        <v>0</v>
      </c>
      <c r="F280" s="5">
        <f>IF(Inddata!$D$31*Inddata!$D$35+Inddata!$D$33&gt;'Beregninger scenarie 2'!C280,0,F279+$F$27)</f>
        <v>0</v>
      </c>
      <c r="G280" s="5">
        <f t="shared" si="6"/>
        <v>4.1666666666666599</v>
      </c>
      <c r="H280" s="5">
        <f>IF(D280+E280+F280&gt;Inddata!$D$31,Inddata!$D$31,D280+E280+F280)</f>
        <v>3.2666666666666719</v>
      </c>
      <c r="I280" s="5">
        <f>Inddata!$D$34</f>
        <v>1</v>
      </c>
      <c r="J280" s="5">
        <f>Inddata!$D$32+Inddata!$D$34</f>
        <v>5</v>
      </c>
      <c r="K280" s="5"/>
    </row>
    <row r="281" spans="1:11" x14ac:dyDescent="0.25">
      <c r="A281">
        <v>252</v>
      </c>
      <c r="C281" s="5">
        <f t="shared" si="7"/>
        <v>2.1753333333333265</v>
      </c>
      <c r="D281" s="5">
        <f>IF(Inddata!$D$35=0,0,IF(($D$30-C281*(1/Inddata!$D$35))&lt;0,0,($D$30-C281*(1/Inddata!$D$35))))</f>
        <v>3.2597333333333385</v>
      </c>
      <c r="E281" s="5">
        <v>0</v>
      </c>
      <c r="F281" s="5">
        <f>IF(Inddata!$D$31*Inddata!$D$35+Inddata!$D$33&gt;'Beregninger scenarie 2'!C281,0,F280+$F$27)</f>
        <v>0</v>
      </c>
      <c r="G281" s="5">
        <f t="shared" si="6"/>
        <v>4.1753333333333265</v>
      </c>
      <c r="H281" s="5">
        <f>IF(D281+E281+F281&gt;Inddata!$D$31,Inddata!$D$31,D281+E281+F281)</f>
        <v>3.2597333333333385</v>
      </c>
      <c r="I281" s="5">
        <f>Inddata!$D$34</f>
        <v>1</v>
      </c>
      <c r="J281" s="5">
        <f>Inddata!$D$32+Inddata!$D$34</f>
        <v>5</v>
      </c>
      <c r="K281" s="5"/>
    </row>
    <row r="282" spans="1:11" x14ac:dyDescent="0.25">
      <c r="A282">
        <v>253</v>
      </c>
      <c r="C282" s="5">
        <f t="shared" si="7"/>
        <v>2.1839999999999931</v>
      </c>
      <c r="D282" s="5">
        <f>IF(Inddata!$D$35=0,0,IF(($D$30-C282*(1/Inddata!$D$35))&lt;0,0,($D$30-C282*(1/Inddata!$D$35))))</f>
        <v>3.2528000000000055</v>
      </c>
      <c r="E282" s="5">
        <v>0</v>
      </c>
      <c r="F282" s="5">
        <f>IF(Inddata!$D$31*Inddata!$D$35+Inddata!$D$33&gt;'Beregninger scenarie 2'!C282,0,F281+$F$27)</f>
        <v>0</v>
      </c>
      <c r="G282" s="5">
        <f t="shared" si="6"/>
        <v>4.1839999999999931</v>
      </c>
      <c r="H282" s="5">
        <f>IF(D282+E282+F282&gt;Inddata!$D$31,Inddata!$D$31,D282+E282+F282)</f>
        <v>3.2528000000000055</v>
      </c>
      <c r="I282" s="5">
        <f>Inddata!$D$34</f>
        <v>1</v>
      </c>
      <c r="J282" s="5">
        <f>Inddata!$D$32+Inddata!$D$34</f>
        <v>5</v>
      </c>
      <c r="K282" s="5"/>
    </row>
    <row r="283" spans="1:11" x14ac:dyDescent="0.25">
      <c r="A283">
        <v>254</v>
      </c>
      <c r="C283" s="5">
        <f t="shared" si="7"/>
        <v>2.1926666666666597</v>
      </c>
      <c r="D283" s="5">
        <f>IF(Inddata!$D$35=0,0,IF(($D$30-C283*(1/Inddata!$D$35))&lt;0,0,($D$30-C283*(1/Inddata!$D$35))))</f>
        <v>3.2458666666666725</v>
      </c>
      <c r="E283" s="5">
        <v>0</v>
      </c>
      <c r="F283" s="5">
        <f>IF(Inddata!$D$31*Inddata!$D$35+Inddata!$D$33&gt;'Beregninger scenarie 2'!C283,0,F282+$F$27)</f>
        <v>0</v>
      </c>
      <c r="G283" s="5">
        <f t="shared" si="6"/>
        <v>4.1926666666666597</v>
      </c>
      <c r="H283" s="5">
        <f>IF(D283+E283+F283&gt;Inddata!$D$31,Inddata!$D$31,D283+E283+F283)</f>
        <v>3.2458666666666725</v>
      </c>
      <c r="I283" s="5">
        <f>Inddata!$D$34</f>
        <v>1</v>
      </c>
      <c r="J283" s="5">
        <f>Inddata!$D$32+Inddata!$D$34</f>
        <v>5</v>
      </c>
      <c r="K283" s="5"/>
    </row>
    <row r="284" spans="1:11" x14ac:dyDescent="0.25">
      <c r="A284">
        <v>255</v>
      </c>
      <c r="C284" s="5">
        <f t="shared" si="7"/>
        <v>2.2013333333333263</v>
      </c>
      <c r="D284" s="5">
        <f>IF(Inddata!$D$35=0,0,IF(($D$30-C284*(1/Inddata!$D$35))&lt;0,0,($D$30-C284*(1/Inddata!$D$35))))</f>
        <v>3.238933333333339</v>
      </c>
      <c r="E284" s="5">
        <v>0</v>
      </c>
      <c r="F284" s="5">
        <f>IF(Inddata!$D$31*Inddata!$D$35+Inddata!$D$33&gt;'Beregninger scenarie 2'!C284,0,F283+$F$27)</f>
        <v>0</v>
      </c>
      <c r="G284" s="5">
        <f t="shared" si="6"/>
        <v>4.2013333333333263</v>
      </c>
      <c r="H284" s="5">
        <f>IF(D284+E284+F284&gt;Inddata!$D$31,Inddata!$D$31,D284+E284+F284)</f>
        <v>3.238933333333339</v>
      </c>
      <c r="I284" s="5">
        <f>Inddata!$D$34</f>
        <v>1</v>
      </c>
      <c r="J284" s="5">
        <f>Inddata!$D$32+Inddata!$D$34</f>
        <v>5</v>
      </c>
      <c r="K284" s="5"/>
    </row>
    <row r="285" spans="1:11" x14ac:dyDescent="0.25">
      <c r="A285">
        <v>256</v>
      </c>
      <c r="C285" s="5">
        <f t="shared" si="7"/>
        <v>2.2099999999999929</v>
      </c>
      <c r="D285" s="5">
        <f>IF(Inddata!$D$35=0,0,IF(($D$30-C285*(1/Inddata!$D$35))&lt;0,0,($D$30-C285*(1/Inddata!$D$35))))</f>
        <v>3.2320000000000055</v>
      </c>
      <c r="E285" s="5">
        <v>0</v>
      </c>
      <c r="F285" s="5">
        <f>IF(Inddata!$D$31*Inddata!$D$35+Inddata!$D$33&gt;'Beregninger scenarie 2'!C285,0,F284+$F$27)</f>
        <v>0</v>
      </c>
      <c r="G285" s="5">
        <f t="shared" si="6"/>
        <v>4.2099999999999929</v>
      </c>
      <c r="H285" s="5">
        <f>IF(D285+E285+F285&gt;Inddata!$D$31,Inddata!$D$31,D285+E285+F285)</f>
        <v>3.2320000000000055</v>
      </c>
      <c r="I285" s="5">
        <f>Inddata!$D$34</f>
        <v>1</v>
      </c>
      <c r="J285" s="5">
        <f>Inddata!$D$32+Inddata!$D$34</f>
        <v>5</v>
      </c>
      <c r="K285" s="5"/>
    </row>
    <row r="286" spans="1:11" x14ac:dyDescent="0.25">
      <c r="A286">
        <v>257</v>
      </c>
      <c r="C286" s="5">
        <f t="shared" si="7"/>
        <v>2.2186666666666595</v>
      </c>
      <c r="D286" s="5">
        <f>IF(Inddata!$D$35=0,0,IF(($D$30-C286*(1/Inddata!$D$35))&lt;0,0,($D$30-C286*(1/Inddata!$D$35))))</f>
        <v>3.2250666666666721</v>
      </c>
      <c r="E286" s="5">
        <v>0</v>
      </c>
      <c r="F286" s="5">
        <f>IF(Inddata!$D$31*Inddata!$D$35+Inddata!$D$33&gt;'Beregninger scenarie 2'!C286,0,F285+$F$27)</f>
        <v>0</v>
      </c>
      <c r="G286" s="5">
        <f t="shared" si="6"/>
        <v>4.2186666666666595</v>
      </c>
      <c r="H286" s="5">
        <f>IF(D286+E286+F286&gt;Inddata!$D$31,Inddata!$D$31,D286+E286+F286)</f>
        <v>3.2250666666666721</v>
      </c>
      <c r="I286" s="5">
        <f>Inddata!$D$34</f>
        <v>1</v>
      </c>
      <c r="J286" s="5">
        <f>Inddata!$D$32+Inddata!$D$34</f>
        <v>5</v>
      </c>
      <c r="K286" s="5"/>
    </row>
    <row r="287" spans="1:11" x14ac:dyDescent="0.25">
      <c r="A287">
        <v>258</v>
      </c>
      <c r="C287" s="5">
        <f t="shared" si="7"/>
        <v>2.2273333333333261</v>
      </c>
      <c r="D287" s="5">
        <f>IF(Inddata!$D$35=0,0,IF(($D$30-C287*(1/Inddata!$D$35))&lt;0,0,($D$30-C287*(1/Inddata!$D$35))))</f>
        <v>3.2181333333333391</v>
      </c>
      <c r="E287" s="5">
        <v>0</v>
      </c>
      <c r="F287" s="5">
        <f>IF(Inddata!$D$31*Inddata!$D$35+Inddata!$D$33&gt;'Beregninger scenarie 2'!C287,0,F286+$F$27)</f>
        <v>0</v>
      </c>
      <c r="G287" s="5">
        <f t="shared" si="6"/>
        <v>4.2273333333333261</v>
      </c>
      <c r="H287" s="5">
        <f>IF(D287+E287+F287&gt;Inddata!$D$31,Inddata!$D$31,D287+E287+F287)</f>
        <v>3.2181333333333391</v>
      </c>
      <c r="I287" s="5">
        <f>Inddata!$D$34</f>
        <v>1</v>
      </c>
      <c r="J287" s="5">
        <f>Inddata!$D$32+Inddata!$D$34</f>
        <v>5</v>
      </c>
      <c r="K287" s="5"/>
    </row>
    <row r="288" spans="1:11" x14ac:dyDescent="0.25">
      <c r="A288">
        <v>259</v>
      </c>
      <c r="C288" s="5">
        <f t="shared" si="7"/>
        <v>2.2359999999999927</v>
      </c>
      <c r="D288" s="5">
        <f>IF(Inddata!$D$35=0,0,IF(($D$30-C288*(1/Inddata!$D$35))&lt;0,0,($D$30-C288*(1/Inddata!$D$35))))</f>
        <v>3.211200000000006</v>
      </c>
      <c r="E288" s="5">
        <v>0</v>
      </c>
      <c r="F288" s="5">
        <f>IF(Inddata!$D$31*Inddata!$D$35+Inddata!$D$33&gt;'Beregninger scenarie 2'!C288,0,F287+$F$27)</f>
        <v>0</v>
      </c>
      <c r="G288" s="5">
        <f t="shared" ref="G288:G351" si="8">C288+2</f>
        <v>4.2359999999999927</v>
      </c>
      <c r="H288" s="5">
        <f>IF(D288+E288+F288&gt;Inddata!$D$31,Inddata!$D$31,D288+E288+F288)</f>
        <v>3.211200000000006</v>
      </c>
      <c r="I288" s="5">
        <f>Inddata!$D$34</f>
        <v>1</v>
      </c>
      <c r="J288" s="5">
        <f>Inddata!$D$32+Inddata!$D$34</f>
        <v>5</v>
      </c>
      <c r="K288" s="5"/>
    </row>
    <row r="289" spans="1:11" x14ac:dyDescent="0.25">
      <c r="A289">
        <v>260</v>
      </c>
      <c r="C289" s="5">
        <f t="shared" ref="C289:C352" si="9">C288+$C$27</f>
        <v>2.2446666666666593</v>
      </c>
      <c r="D289" s="5">
        <f>IF(Inddata!$D$35=0,0,IF(($D$30-C289*(1/Inddata!$D$35))&lt;0,0,($D$30-C289*(1/Inddata!$D$35))))</f>
        <v>3.2042666666666726</v>
      </c>
      <c r="E289" s="5">
        <v>0</v>
      </c>
      <c r="F289" s="5">
        <f>IF(Inddata!$D$31*Inddata!$D$35+Inddata!$D$33&gt;'Beregninger scenarie 2'!C289,0,F288+$F$27)</f>
        <v>0</v>
      </c>
      <c r="G289" s="5">
        <f t="shared" si="8"/>
        <v>4.2446666666666593</v>
      </c>
      <c r="H289" s="5">
        <f>IF(D289+E289+F289&gt;Inddata!$D$31,Inddata!$D$31,D289+E289+F289)</f>
        <v>3.2042666666666726</v>
      </c>
      <c r="I289" s="5">
        <f>Inddata!$D$34</f>
        <v>1</v>
      </c>
      <c r="J289" s="5">
        <f>Inddata!$D$32+Inddata!$D$34</f>
        <v>5</v>
      </c>
      <c r="K289" s="5"/>
    </row>
    <row r="290" spans="1:11" x14ac:dyDescent="0.25">
      <c r="A290">
        <v>261</v>
      </c>
      <c r="C290" s="5">
        <f t="shared" si="9"/>
        <v>2.2533333333333259</v>
      </c>
      <c r="D290" s="5">
        <f>IF(Inddata!$D$35=0,0,IF(($D$30-C290*(1/Inddata!$D$35))&lt;0,0,($D$30-C290*(1/Inddata!$D$35))))</f>
        <v>3.1973333333333391</v>
      </c>
      <c r="E290" s="5">
        <v>0</v>
      </c>
      <c r="F290" s="5">
        <f>IF(Inddata!$D$31*Inddata!$D$35+Inddata!$D$33&gt;'Beregninger scenarie 2'!C290,0,F289+$F$27)</f>
        <v>0</v>
      </c>
      <c r="G290" s="5">
        <f t="shared" si="8"/>
        <v>4.2533333333333259</v>
      </c>
      <c r="H290" s="5">
        <f>IF(D290+E290+F290&gt;Inddata!$D$31,Inddata!$D$31,D290+E290+F290)</f>
        <v>3.1973333333333391</v>
      </c>
      <c r="I290" s="5">
        <f>Inddata!$D$34</f>
        <v>1</v>
      </c>
      <c r="J290" s="5">
        <f>Inddata!$D$32+Inddata!$D$34</f>
        <v>5</v>
      </c>
      <c r="K290" s="5"/>
    </row>
    <row r="291" spans="1:11" x14ac:dyDescent="0.25">
      <c r="A291">
        <v>262</v>
      </c>
      <c r="C291" s="5">
        <f t="shared" si="9"/>
        <v>2.2619999999999925</v>
      </c>
      <c r="D291" s="5">
        <f>IF(Inddata!$D$35=0,0,IF(($D$30-C291*(1/Inddata!$D$35))&lt;0,0,($D$30-C291*(1/Inddata!$D$35))))</f>
        <v>3.1904000000000057</v>
      </c>
      <c r="E291" s="5">
        <v>0</v>
      </c>
      <c r="F291" s="5">
        <f>IF(Inddata!$D$31*Inddata!$D$35+Inddata!$D$33&gt;'Beregninger scenarie 2'!C291,0,F290+$F$27)</f>
        <v>0</v>
      </c>
      <c r="G291" s="5">
        <f t="shared" si="8"/>
        <v>4.2619999999999925</v>
      </c>
      <c r="H291" s="5">
        <f>IF(D291+E291+F291&gt;Inddata!$D$31,Inddata!$D$31,D291+E291+F291)</f>
        <v>3.1904000000000057</v>
      </c>
      <c r="I291" s="5">
        <f>Inddata!$D$34</f>
        <v>1</v>
      </c>
      <c r="J291" s="5">
        <f>Inddata!$D$32+Inddata!$D$34</f>
        <v>5</v>
      </c>
      <c r="K291" s="5"/>
    </row>
    <row r="292" spans="1:11" x14ac:dyDescent="0.25">
      <c r="A292">
        <v>263</v>
      </c>
      <c r="C292" s="5">
        <f t="shared" si="9"/>
        <v>2.2706666666666591</v>
      </c>
      <c r="D292" s="5">
        <f>IF(Inddata!$D$35=0,0,IF(($D$30-C292*(1/Inddata!$D$35))&lt;0,0,($D$30-C292*(1/Inddata!$D$35))))</f>
        <v>3.1834666666666727</v>
      </c>
      <c r="E292" s="5">
        <v>0</v>
      </c>
      <c r="F292" s="5">
        <f>IF(Inddata!$D$31*Inddata!$D$35+Inddata!$D$33&gt;'Beregninger scenarie 2'!C292,0,F291+$F$27)</f>
        <v>0</v>
      </c>
      <c r="G292" s="5">
        <f t="shared" si="8"/>
        <v>4.2706666666666591</v>
      </c>
      <c r="H292" s="5">
        <f>IF(D292+E292+F292&gt;Inddata!$D$31,Inddata!$D$31,D292+E292+F292)</f>
        <v>3.1834666666666727</v>
      </c>
      <c r="I292" s="5">
        <f>Inddata!$D$34</f>
        <v>1</v>
      </c>
      <c r="J292" s="5">
        <f>Inddata!$D$32+Inddata!$D$34</f>
        <v>5</v>
      </c>
      <c r="K292" s="5"/>
    </row>
    <row r="293" spans="1:11" x14ac:dyDescent="0.25">
      <c r="A293">
        <v>264</v>
      </c>
      <c r="C293" s="5">
        <f t="shared" si="9"/>
        <v>2.2793333333333257</v>
      </c>
      <c r="D293" s="5">
        <f>IF(Inddata!$D$35=0,0,IF(($D$30-C293*(1/Inddata!$D$35))&lt;0,0,($D$30-C293*(1/Inddata!$D$35))))</f>
        <v>3.1765333333333396</v>
      </c>
      <c r="E293" s="5">
        <v>0</v>
      </c>
      <c r="F293" s="5">
        <f>IF(Inddata!$D$31*Inddata!$D$35+Inddata!$D$33&gt;'Beregninger scenarie 2'!C293,0,F292+$F$27)</f>
        <v>0</v>
      </c>
      <c r="G293" s="5">
        <f t="shared" si="8"/>
        <v>4.2793333333333257</v>
      </c>
      <c r="H293" s="5">
        <f>IF(D293+E293+F293&gt;Inddata!$D$31,Inddata!$D$31,D293+E293+F293)</f>
        <v>3.1765333333333396</v>
      </c>
      <c r="I293" s="5">
        <f>Inddata!$D$34</f>
        <v>1</v>
      </c>
      <c r="J293" s="5">
        <f>Inddata!$D$32+Inddata!$D$34</f>
        <v>5</v>
      </c>
      <c r="K293" s="5"/>
    </row>
    <row r="294" spans="1:11" x14ac:dyDescent="0.25">
      <c r="A294">
        <v>265</v>
      </c>
      <c r="C294" s="5">
        <f t="shared" si="9"/>
        <v>2.2879999999999923</v>
      </c>
      <c r="D294" s="5">
        <f>IF(Inddata!$D$35=0,0,IF(($D$30-C294*(1/Inddata!$D$35))&lt;0,0,($D$30-C294*(1/Inddata!$D$35))))</f>
        <v>3.1696000000000062</v>
      </c>
      <c r="E294" s="5">
        <v>0</v>
      </c>
      <c r="F294" s="5">
        <f>IF(Inddata!$D$31*Inddata!$D$35+Inddata!$D$33&gt;'Beregninger scenarie 2'!C294,0,F293+$F$27)</f>
        <v>0</v>
      </c>
      <c r="G294" s="5">
        <f t="shared" si="8"/>
        <v>4.2879999999999923</v>
      </c>
      <c r="H294" s="5">
        <f>IF(D294+E294+F294&gt;Inddata!$D$31,Inddata!$D$31,D294+E294+F294)</f>
        <v>3.1696000000000062</v>
      </c>
      <c r="I294" s="5">
        <f>Inddata!$D$34</f>
        <v>1</v>
      </c>
      <c r="J294" s="5">
        <f>Inddata!$D$32+Inddata!$D$34</f>
        <v>5</v>
      </c>
      <c r="K294" s="5"/>
    </row>
    <row r="295" spans="1:11" x14ac:dyDescent="0.25">
      <c r="A295">
        <v>266</v>
      </c>
      <c r="C295" s="5">
        <f t="shared" si="9"/>
        <v>2.2966666666666589</v>
      </c>
      <c r="D295" s="5">
        <f>IF(Inddata!$D$35=0,0,IF(($D$30-C295*(1/Inddata!$D$35))&lt;0,0,($D$30-C295*(1/Inddata!$D$35))))</f>
        <v>3.1626666666666727</v>
      </c>
      <c r="E295" s="5">
        <v>0</v>
      </c>
      <c r="F295" s="5">
        <f>IF(Inddata!$D$31*Inddata!$D$35+Inddata!$D$33&gt;'Beregninger scenarie 2'!C295,0,F294+$F$27)</f>
        <v>0</v>
      </c>
      <c r="G295" s="5">
        <f t="shared" si="8"/>
        <v>4.2966666666666589</v>
      </c>
      <c r="H295" s="5">
        <f>IF(D295+E295+F295&gt;Inddata!$D$31,Inddata!$D$31,D295+E295+F295)</f>
        <v>3.1626666666666727</v>
      </c>
      <c r="I295" s="5">
        <f>Inddata!$D$34</f>
        <v>1</v>
      </c>
      <c r="J295" s="5">
        <f>Inddata!$D$32+Inddata!$D$34</f>
        <v>5</v>
      </c>
      <c r="K295" s="5"/>
    </row>
    <row r="296" spans="1:11" x14ac:dyDescent="0.25">
      <c r="A296">
        <v>267</v>
      </c>
      <c r="C296" s="5">
        <f t="shared" si="9"/>
        <v>2.3053333333333255</v>
      </c>
      <c r="D296" s="5">
        <f>IF(Inddata!$D$35=0,0,IF(($D$30-C296*(1/Inddata!$D$35))&lt;0,0,($D$30-C296*(1/Inddata!$D$35))))</f>
        <v>3.1557333333333393</v>
      </c>
      <c r="E296" s="5">
        <v>0</v>
      </c>
      <c r="F296" s="5">
        <f>IF(Inddata!$D$31*Inddata!$D$35+Inddata!$D$33&gt;'Beregninger scenarie 2'!C296,0,F295+$F$27)</f>
        <v>0</v>
      </c>
      <c r="G296" s="5">
        <f t="shared" si="8"/>
        <v>4.3053333333333255</v>
      </c>
      <c r="H296" s="5">
        <f>IF(D296+E296+F296&gt;Inddata!$D$31,Inddata!$D$31,D296+E296+F296)</f>
        <v>3.1557333333333393</v>
      </c>
      <c r="I296" s="5">
        <f>Inddata!$D$34</f>
        <v>1</v>
      </c>
      <c r="J296" s="5">
        <f>Inddata!$D$32+Inddata!$D$34</f>
        <v>5</v>
      </c>
      <c r="K296" s="5"/>
    </row>
    <row r="297" spans="1:11" x14ac:dyDescent="0.25">
      <c r="A297">
        <v>268</v>
      </c>
      <c r="C297" s="5">
        <f t="shared" si="9"/>
        <v>2.3139999999999921</v>
      </c>
      <c r="D297" s="5">
        <f>IF(Inddata!$D$35=0,0,IF(($D$30-C297*(1/Inddata!$D$35))&lt;0,0,($D$30-C297*(1/Inddata!$D$35))))</f>
        <v>3.1488000000000063</v>
      </c>
      <c r="E297" s="5">
        <v>0</v>
      </c>
      <c r="F297" s="5">
        <f>IF(Inddata!$D$31*Inddata!$D$35+Inddata!$D$33&gt;'Beregninger scenarie 2'!C297,0,F296+$F$27)</f>
        <v>0</v>
      </c>
      <c r="G297" s="5">
        <f t="shared" si="8"/>
        <v>4.3139999999999921</v>
      </c>
      <c r="H297" s="5">
        <f>IF(D297+E297+F297&gt;Inddata!$D$31,Inddata!$D$31,D297+E297+F297)</f>
        <v>3.1488000000000063</v>
      </c>
      <c r="I297" s="5">
        <f>Inddata!$D$34</f>
        <v>1</v>
      </c>
      <c r="J297" s="5">
        <f>Inddata!$D$32+Inddata!$D$34</f>
        <v>5</v>
      </c>
      <c r="K297" s="5"/>
    </row>
    <row r="298" spans="1:11" x14ac:dyDescent="0.25">
      <c r="A298">
        <v>269</v>
      </c>
      <c r="C298" s="5">
        <f t="shared" si="9"/>
        <v>2.3226666666666587</v>
      </c>
      <c r="D298" s="5">
        <f>IF(Inddata!$D$35=0,0,IF(($D$30-C298*(1/Inddata!$D$35))&lt;0,0,($D$30-C298*(1/Inddata!$D$35))))</f>
        <v>3.1418666666666732</v>
      </c>
      <c r="E298" s="5">
        <v>0</v>
      </c>
      <c r="F298" s="5">
        <f>IF(Inddata!$D$31*Inddata!$D$35+Inddata!$D$33&gt;'Beregninger scenarie 2'!C298,0,F297+$F$27)</f>
        <v>0</v>
      </c>
      <c r="G298" s="5">
        <f t="shared" si="8"/>
        <v>4.3226666666666587</v>
      </c>
      <c r="H298" s="5">
        <f>IF(D298+E298+F298&gt;Inddata!$D$31,Inddata!$D$31,D298+E298+F298)</f>
        <v>3.1418666666666732</v>
      </c>
      <c r="I298" s="5">
        <f>Inddata!$D$34</f>
        <v>1</v>
      </c>
      <c r="J298" s="5">
        <f>Inddata!$D$32+Inddata!$D$34</f>
        <v>5</v>
      </c>
      <c r="K298" s="5"/>
    </row>
    <row r="299" spans="1:11" x14ac:dyDescent="0.25">
      <c r="A299">
        <v>270</v>
      </c>
      <c r="C299" s="5">
        <f t="shared" si="9"/>
        <v>2.3313333333333253</v>
      </c>
      <c r="D299" s="5">
        <f>IF(Inddata!$D$35=0,0,IF(($D$30-C299*(1/Inddata!$D$35))&lt;0,0,($D$30-C299*(1/Inddata!$D$35))))</f>
        <v>3.1349333333333398</v>
      </c>
      <c r="E299" s="5">
        <v>0</v>
      </c>
      <c r="F299" s="5">
        <f>IF(Inddata!$D$31*Inddata!$D$35+Inddata!$D$33&gt;'Beregninger scenarie 2'!C299,0,F298+$F$27)</f>
        <v>0</v>
      </c>
      <c r="G299" s="5">
        <f t="shared" si="8"/>
        <v>4.3313333333333253</v>
      </c>
      <c r="H299" s="5">
        <f>IF(D299+E299+F299&gt;Inddata!$D$31,Inddata!$D$31,D299+E299+F299)</f>
        <v>3.1349333333333398</v>
      </c>
      <c r="I299" s="5">
        <f>Inddata!$D$34</f>
        <v>1</v>
      </c>
      <c r="J299" s="5">
        <f>Inddata!$D$32+Inddata!$D$34</f>
        <v>5</v>
      </c>
      <c r="K299" s="5"/>
    </row>
    <row r="300" spans="1:11" x14ac:dyDescent="0.25">
      <c r="A300">
        <v>271</v>
      </c>
      <c r="C300" s="5">
        <f t="shared" si="9"/>
        <v>2.3399999999999919</v>
      </c>
      <c r="D300" s="5">
        <f>IF(Inddata!$D$35=0,0,IF(($D$30-C300*(1/Inddata!$D$35))&lt;0,0,($D$30-C300*(1/Inddata!$D$35))))</f>
        <v>3.1280000000000063</v>
      </c>
      <c r="E300" s="5">
        <v>0</v>
      </c>
      <c r="F300" s="5">
        <f>IF(Inddata!$D$31*Inddata!$D$35+Inddata!$D$33&gt;'Beregninger scenarie 2'!C300,0,F299+$F$27)</f>
        <v>0</v>
      </c>
      <c r="G300" s="5">
        <f t="shared" si="8"/>
        <v>4.3399999999999919</v>
      </c>
      <c r="H300" s="5">
        <f>IF(D300+E300+F300&gt;Inddata!$D$31,Inddata!$D$31,D300+E300+F300)</f>
        <v>3.1280000000000063</v>
      </c>
      <c r="I300" s="5">
        <f>Inddata!$D$34</f>
        <v>1</v>
      </c>
      <c r="J300" s="5">
        <f>Inddata!$D$32+Inddata!$D$34</f>
        <v>5</v>
      </c>
      <c r="K300" s="5"/>
    </row>
    <row r="301" spans="1:11" x14ac:dyDescent="0.25">
      <c r="A301">
        <v>272</v>
      </c>
      <c r="C301" s="5">
        <f t="shared" si="9"/>
        <v>2.3486666666666585</v>
      </c>
      <c r="D301" s="5">
        <f>IF(Inddata!$D$35=0,0,IF(($D$30-C301*(1/Inddata!$D$35))&lt;0,0,($D$30-C301*(1/Inddata!$D$35))))</f>
        <v>3.1210666666666729</v>
      </c>
      <c r="E301" s="5">
        <v>0</v>
      </c>
      <c r="F301" s="5">
        <f>IF(Inddata!$D$31*Inddata!$D$35+Inddata!$D$33&gt;'Beregninger scenarie 2'!C301,0,F300+$F$27)</f>
        <v>0</v>
      </c>
      <c r="G301" s="5">
        <f t="shared" si="8"/>
        <v>4.3486666666666585</v>
      </c>
      <c r="H301" s="5">
        <f>IF(D301+E301+F301&gt;Inddata!$D$31,Inddata!$D$31,D301+E301+F301)</f>
        <v>3.1210666666666729</v>
      </c>
      <c r="I301" s="5">
        <f>Inddata!$D$34</f>
        <v>1</v>
      </c>
      <c r="J301" s="5">
        <f>Inddata!$D$32+Inddata!$D$34</f>
        <v>5</v>
      </c>
      <c r="K301" s="5"/>
    </row>
    <row r="302" spans="1:11" x14ac:dyDescent="0.25">
      <c r="A302">
        <v>273</v>
      </c>
      <c r="C302" s="5">
        <f t="shared" si="9"/>
        <v>2.3573333333333251</v>
      </c>
      <c r="D302" s="5">
        <f>IF(Inddata!$D$35=0,0,IF(($D$30-C302*(1/Inddata!$D$35))&lt;0,0,($D$30-C302*(1/Inddata!$D$35))))</f>
        <v>3.1141333333333399</v>
      </c>
      <c r="E302" s="5">
        <v>0</v>
      </c>
      <c r="F302" s="5">
        <f>IF(Inddata!$D$31*Inddata!$D$35+Inddata!$D$33&gt;'Beregninger scenarie 2'!C302,0,F301+$F$27)</f>
        <v>0</v>
      </c>
      <c r="G302" s="5">
        <f t="shared" si="8"/>
        <v>4.3573333333333251</v>
      </c>
      <c r="H302" s="5">
        <f>IF(D302+E302+F302&gt;Inddata!$D$31,Inddata!$D$31,D302+E302+F302)</f>
        <v>3.1141333333333399</v>
      </c>
      <c r="I302" s="5">
        <f>Inddata!$D$34</f>
        <v>1</v>
      </c>
      <c r="J302" s="5">
        <f>Inddata!$D$32+Inddata!$D$34</f>
        <v>5</v>
      </c>
      <c r="K302" s="5"/>
    </row>
    <row r="303" spans="1:11" x14ac:dyDescent="0.25">
      <c r="A303">
        <v>274</v>
      </c>
      <c r="C303" s="5">
        <f t="shared" si="9"/>
        <v>2.3659999999999917</v>
      </c>
      <c r="D303" s="5">
        <f>IF(Inddata!$D$35=0,0,IF(($D$30-C303*(1/Inddata!$D$35))&lt;0,0,($D$30-C303*(1/Inddata!$D$35))))</f>
        <v>3.1072000000000068</v>
      </c>
      <c r="E303" s="5">
        <v>0</v>
      </c>
      <c r="F303" s="5">
        <f>IF(Inddata!$D$31*Inddata!$D$35+Inddata!$D$33&gt;'Beregninger scenarie 2'!C303,0,F302+$F$27)</f>
        <v>0</v>
      </c>
      <c r="G303" s="5">
        <f t="shared" si="8"/>
        <v>4.3659999999999917</v>
      </c>
      <c r="H303" s="5">
        <f>IF(D303+E303+F303&gt;Inddata!$D$31,Inddata!$D$31,D303+E303+F303)</f>
        <v>3.1072000000000068</v>
      </c>
      <c r="I303" s="5">
        <f>Inddata!$D$34</f>
        <v>1</v>
      </c>
      <c r="J303" s="5">
        <f>Inddata!$D$32+Inddata!$D$34</f>
        <v>5</v>
      </c>
      <c r="K303" s="5"/>
    </row>
    <row r="304" spans="1:11" x14ac:dyDescent="0.25">
      <c r="A304">
        <v>275</v>
      </c>
      <c r="C304" s="5">
        <f t="shared" si="9"/>
        <v>2.3746666666666583</v>
      </c>
      <c r="D304" s="5">
        <f>IF(Inddata!$D$35=0,0,IF(($D$30-C304*(1/Inddata!$D$35))&lt;0,0,($D$30-C304*(1/Inddata!$D$35))))</f>
        <v>3.1002666666666734</v>
      </c>
      <c r="E304" s="5">
        <v>0</v>
      </c>
      <c r="F304" s="5">
        <f>IF(Inddata!$D$31*Inddata!$D$35+Inddata!$D$33&gt;'Beregninger scenarie 2'!C304,0,F303+$F$27)</f>
        <v>0</v>
      </c>
      <c r="G304" s="5">
        <f t="shared" si="8"/>
        <v>4.3746666666666583</v>
      </c>
      <c r="H304" s="5">
        <f>IF(D304+E304+F304&gt;Inddata!$D$31,Inddata!$D$31,D304+E304+F304)</f>
        <v>3.1002666666666734</v>
      </c>
      <c r="I304" s="5">
        <f>Inddata!$D$34</f>
        <v>1</v>
      </c>
      <c r="J304" s="5">
        <f>Inddata!$D$32+Inddata!$D$34</f>
        <v>5</v>
      </c>
      <c r="K304" s="5"/>
    </row>
    <row r="305" spans="1:11" x14ac:dyDescent="0.25">
      <c r="A305">
        <v>276</v>
      </c>
      <c r="C305" s="5">
        <f t="shared" si="9"/>
        <v>2.3833333333333249</v>
      </c>
      <c r="D305" s="5">
        <f>IF(Inddata!$D$35=0,0,IF(($D$30-C305*(1/Inddata!$D$35))&lt;0,0,($D$30-C305*(1/Inddata!$D$35))))</f>
        <v>3.0933333333333399</v>
      </c>
      <c r="E305" s="5">
        <v>0</v>
      </c>
      <c r="F305" s="5">
        <f>IF(Inddata!$D$31*Inddata!$D$35+Inddata!$D$33&gt;'Beregninger scenarie 2'!C305,0,F304+$F$27)</f>
        <v>0</v>
      </c>
      <c r="G305" s="5">
        <f t="shared" si="8"/>
        <v>4.3833333333333249</v>
      </c>
      <c r="H305" s="5">
        <f>IF(D305+E305+F305&gt;Inddata!$D$31,Inddata!$D$31,D305+E305+F305)</f>
        <v>3.0933333333333399</v>
      </c>
      <c r="I305" s="5">
        <f>Inddata!$D$34</f>
        <v>1</v>
      </c>
      <c r="J305" s="5">
        <f>Inddata!$D$32+Inddata!$D$34</f>
        <v>5</v>
      </c>
      <c r="K305" s="5"/>
    </row>
    <row r="306" spans="1:11" x14ac:dyDescent="0.25">
      <c r="A306">
        <v>277</v>
      </c>
      <c r="C306" s="5">
        <f t="shared" si="9"/>
        <v>2.3919999999999915</v>
      </c>
      <c r="D306" s="5">
        <f>IF(Inddata!$D$35=0,0,IF(($D$30-C306*(1/Inddata!$D$35))&lt;0,0,($D$30-C306*(1/Inddata!$D$35))))</f>
        <v>3.0864000000000065</v>
      </c>
      <c r="E306" s="5">
        <v>0</v>
      </c>
      <c r="F306" s="5">
        <f>IF(Inddata!$D$31*Inddata!$D$35+Inddata!$D$33&gt;'Beregninger scenarie 2'!C306,0,F305+$F$27)</f>
        <v>0</v>
      </c>
      <c r="G306" s="5">
        <f t="shared" si="8"/>
        <v>4.3919999999999915</v>
      </c>
      <c r="H306" s="5">
        <f>IF(D306+E306+F306&gt;Inddata!$D$31,Inddata!$D$31,D306+E306+F306)</f>
        <v>3.0864000000000065</v>
      </c>
      <c r="I306" s="5">
        <f>Inddata!$D$34</f>
        <v>1</v>
      </c>
      <c r="J306" s="5">
        <f>Inddata!$D$32+Inddata!$D$34</f>
        <v>5</v>
      </c>
      <c r="K306" s="5"/>
    </row>
    <row r="307" spans="1:11" x14ac:dyDescent="0.25">
      <c r="A307">
        <v>278</v>
      </c>
      <c r="C307" s="5">
        <f t="shared" si="9"/>
        <v>2.4006666666666581</v>
      </c>
      <c r="D307" s="5">
        <f>IF(Inddata!$D$35=0,0,IF(($D$30-C307*(1/Inddata!$D$35))&lt;0,0,($D$30-C307*(1/Inddata!$D$35))))</f>
        <v>3.0794666666666735</v>
      </c>
      <c r="E307" s="5">
        <v>0</v>
      </c>
      <c r="F307" s="5">
        <f>IF(Inddata!$D$31*Inddata!$D$35+Inddata!$D$33&gt;'Beregninger scenarie 2'!C307,0,F306+$F$27)</f>
        <v>0</v>
      </c>
      <c r="G307" s="5">
        <f t="shared" si="8"/>
        <v>4.4006666666666581</v>
      </c>
      <c r="H307" s="5">
        <f>IF(D307+E307+F307&gt;Inddata!$D$31,Inddata!$D$31,D307+E307+F307)</f>
        <v>3.0794666666666735</v>
      </c>
      <c r="I307" s="5">
        <f>Inddata!$D$34</f>
        <v>1</v>
      </c>
      <c r="J307" s="5">
        <f>Inddata!$D$32+Inddata!$D$34</f>
        <v>5</v>
      </c>
      <c r="K307" s="5"/>
    </row>
    <row r="308" spans="1:11" x14ac:dyDescent="0.25">
      <c r="A308">
        <v>279</v>
      </c>
      <c r="C308" s="5">
        <f t="shared" si="9"/>
        <v>2.4093333333333247</v>
      </c>
      <c r="D308" s="5">
        <f>IF(Inddata!$D$35=0,0,IF(($D$30-C308*(1/Inddata!$D$35))&lt;0,0,($D$30-C308*(1/Inddata!$D$35))))</f>
        <v>3.0725333333333404</v>
      </c>
      <c r="E308" s="5">
        <v>0</v>
      </c>
      <c r="F308" s="5">
        <f>IF(Inddata!$D$31*Inddata!$D$35+Inddata!$D$33&gt;'Beregninger scenarie 2'!C308,0,F307+$F$27)</f>
        <v>0</v>
      </c>
      <c r="G308" s="5">
        <f t="shared" si="8"/>
        <v>4.4093333333333247</v>
      </c>
      <c r="H308" s="5">
        <f>IF(D308+E308+F308&gt;Inddata!$D$31,Inddata!$D$31,D308+E308+F308)</f>
        <v>3.0725333333333404</v>
      </c>
      <c r="I308" s="5">
        <f>Inddata!$D$34</f>
        <v>1</v>
      </c>
      <c r="J308" s="5">
        <f>Inddata!$D$32+Inddata!$D$34</f>
        <v>5</v>
      </c>
      <c r="K308" s="5"/>
    </row>
    <row r="309" spans="1:11" x14ac:dyDescent="0.25">
      <c r="A309">
        <v>280</v>
      </c>
      <c r="C309" s="5">
        <f t="shared" si="9"/>
        <v>2.4179999999999913</v>
      </c>
      <c r="D309" s="5">
        <f>IF(Inddata!$D$35=0,0,IF(($D$30-C309*(1/Inddata!$D$35))&lt;0,0,($D$30-C309*(1/Inddata!$D$35))))</f>
        <v>3.065600000000007</v>
      </c>
      <c r="E309" s="5">
        <v>0</v>
      </c>
      <c r="F309" s="5">
        <f>IF(Inddata!$D$31*Inddata!$D$35+Inddata!$D$33&gt;'Beregninger scenarie 2'!C309,0,F308+$F$27)</f>
        <v>0</v>
      </c>
      <c r="G309" s="5">
        <f t="shared" si="8"/>
        <v>4.4179999999999913</v>
      </c>
      <c r="H309" s="5">
        <f>IF(D309+E309+F309&gt;Inddata!$D$31,Inddata!$D$31,D309+E309+F309)</f>
        <v>3.065600000000007</v>
      </c>
      <c r="I309" s="5">
        <f>Inddata!$D$34</f>
        <v>1</v>
      </c>
      <c r="J309" s="5">
        <f>Inddata!$D$32+Inddata!$D$34</f>
        <v>5</v>
      </c>
      <c r="K309" s="5"/>
    </row>
    <row r="310" spans="1:11" x14ac:dyDescent="0.25">
      <c r="A310">
        <v>281</v>
      </c>
      <c r="C310" s="5">
        <f t="shared" si="9"/>
        <v>2.4266666666666579</v>
      </c>
      <c r="D310" s="5">
        <f>IF(Inddata!$D$35=0,0,IF(($D$30-C310*(1/Inddata!$D$35))&lt;0,0,($D$30-C310*(1/Inddata!$D$35))))</f>
        <v>3.0586666666666735</v>
      </c>
      <c r="E310" s="5">
        <v>0</v>
      </c>
      <c r="F310" s="5">
        <f>IF(Inddata!$D$31*Inddata!$D$35+Inddata!$D$33&gt;'Beregninger scenarie 2'!C310,0,F309+$F$27)</f>
        <v>0</v>
      </c>
      <c r="G310" s="5">
        <f t="shared" si="8"/>
        <v>4.4266666666666579</v>
      </c>
      <c r="H310" s="5">
        <f>IF(D310+E310+F310&gt;Inddata!$D$31,Inddata!$D$31,D310+E310+F310)</f>
        <v>3.0586666666666735</v>
      </c>
      <c r="I310" s="5">
        <f>Inddata!$D$34</f>
        <v>1</v>
      </c>
      <c r="J310" s="5">
        <f>Inddata!$D$32+Inddata!$D$34</f>
        <v>5</v>
      </c>
      <c r="K310" s="5"/>
    </row>
    <row r="311" spans="1:11" x14ac:dyDescent="0.25">
      <c r="A311">
        <v>282</v>
      </c>
      <c r="C311" s="5">
        <f t="shared" si="9"/>
        <v>2.4353333333333245</v>
      </c>
      <c r="D311" s="5">
        <f>IF(Inddata!$D$35=0,0,IF(($D$30-C311*(1/Inddata!$D$35))&lt;0,0,($D$30-C311*(1/Inddata!$D$35))))</f>
        <v>3.0517333333333401</v>
      </c>
      <c r="E311" s="5">
        <v>0</v>
      </c>
      <c r="F311" s="5">
        <f>IF(Inddata!$D$31*Inddata!$D$35+Inddata!$D$33&gt;'Beregninger scenarie 2'!C311,0,F310+$F$27)</f>
        <v>0</v>
      </c>
      <c r="G311" s="5">
        <f t="shared" si="8"/>
        <v>4.4353333333333245</v>
      </c>
      <c r="H311" s="5">
        <f>IF(D311+E311+F311&gt;Inddata!$D$31,Inddata!$D$31,D311+E311+F311)</f>
        <v>3.0517333333333401</v>
      </c>
      <c r="I311" s="5">
        <f>Inddata!$D$34</f>
        <v>1</v>
      </c>
      <c r="J311" s="5">
        <f>Inddata!$D$32+Inddata!$D$34</f>
        <v>5</v>
      </c>
      <c r="K311" s="5"/>
    </row>
    <row r="312" spans="1:11" x14ac:dyDescent="0.25">
      <c r="A312">
        <v>283</v>
      </c>
      <c r="C312" s="5">
        <f t="shared" si="9"/>
        <v>2.4439999999999911</v>
      </c>
      <c r="D312" s="5">
        <f>IF(Inddata!$D$35=0,0,IF(($D$30-C312*(1/Inddata!$D$35))&lt;0,0,($D$30-C312*(1/Inddata!$D$35))))</f>
        <v>3.0448000000000071</v>
      </c>
      <c r="E312" s="5">
        <v>0</v>
      </c>
      <c r="F312" s="5">
        <f>IF(Inddata!$D$31*Inddata!$D$35+Inddata!$D$33&gt;'Beregninger scenarie 2'!C312,0,F311+$F$27)</f>
        <v>0</v>
      </c>
      <c r="G312" s="5">
        <f t="shared" si="8"/>
        <v>4.4439999999999911</v>
      </c>
      <c r="H312" s="5">
        <f>IF(D312+E312+F312&gt;Inddata!$D$31,Inddata!$D$31,D312+E312+F312)</f>
        <v>3.0448000000000071</v>
      </c>
      <c r="I312" s="5">
        <f>Inddata!$D$34</f>
        <v>1</v>
      </c>
      <c r="J312" s="5">
        <f>Inddata!$D$32+Inddata!$D$34</f>
        <v>5</v>
      </c>
      <c r="K312" s="5"/>
    </row>
    <row r="313" spans="1:11" x14ac:dyDescent="0.25">
      <c r="A313">
        <v>284</v>
      </c>
      <c r="C313" s="5">
        <f t="shared" si="9"/>
        <v>2.4526666666666577</v>
      </c>
      <c r="D313" s="5">
        <f>IF(Inddata!$D$35=0,0,IF(($D$30-C313*(1/Inddata!$D$35))&lt;0,0,($D$30-C313*(1/Inddata!$D$35))))</f>
        <v>3.037866666666674</v>
      </c>
      <c r="E313" s="5">
        <v>0</v>
      </c>
      <c r="F313" s="5">
        <f>IF(Inddata!$D$31*Inddata!$D$35+Inddata!$D$33&gt;'Beregninger scenarie 2'!C313,0,F312+$F$27)</f>
        <v>0</v>
      </c>
      <c r="G313" s="5">
        <f t="shared" si="8"/>
        <v>4.4526666666666577</v>
      </c>
      <c r="H313" s="5">
        <f>IF(D313+E313+F313&gt;Inddata!$D$31,Inddata!$D$31,D313+E313+F313)</f>
        <v>3.037866666666674</v>
      </c>
      <c r="I313" s="5">
        <f>Inddata!$D$34</f>
        <v>1</v>
      </c>
      <c r="J313" s="5">
        <f>Inddata!$D$32+Inddata!$D$34</f>
        <v>5</v>
      </c>
      <c r="K313" s="5"/>
    </row>
    <row r="314" spans="1:11" x14ac:dyDescent="0.25">
      <c r="A314">
        <v>285</v>
      </c>
      <c r="C314" s="5">
        <f t="shared" si="9"/>
        <v>2.4613333333333243</v>
      </c>
      <c r="D314" s="5">
        <f>IF(Inddata!$D$35=0,0,IF(($D$30-C314*(1/Inddata!$D$35))&lt;0,0,($D$30-C314*(1/Inddata!$D$35))))</f>
        <v>3.0309333333333406</v>
      </c>
      <c r="E314" s="5">
        <v>0</v>
      </c>
      <c r="F314" s="5">
        <f>IF(Inddata!$D$31*Inddata!$D$35+Inddata!$D$33&gt;'Beregninger scenarie 2'!C314,0,F313+$F$27)</f>
        <v>0</v>
      </c>
      <c r="G314" s="5">
        <f t="shared" si="8"/>
        <v>4.4613333333333243</v>
      </c>
      <c r="H314" s="5">
        <f>IF(D314+E314+F314&gt;Inddata!$D$31,Inddata!$D$31,D314+E314+F314)</f>
        <v>3.0309333333333406</v>
      </c>
      <c r="I314" s="5">
        <f>Inddata!$D$34</f>
        <v>1</v>
      </c>
      <c r="J314" s="5">
        <f>Inddata!$D$32+Inddata!$D$34</f>
        <v>5</v>
      </c>
      <c r="K314" s="5"/>
    </row>
    <row r="315" spans="1:11" x14ac:dyDescent="0.25">
      <c r="A315">
        <v>286</v>
      </c>
      <c r="C315" s="5">
        <f t="shared" si="9"/>
        <v>2.4699999999999909</v>
      </c>
      <c r="D315" s="5">
        <f>IF(Inddata!$D$35=0,0,IF(($D$30-C315*(1/Inddata!$D$35))&lt;0,0,($D$30-C315*(1/Inddata!$D$35))))</f>
        <v>3.0240000000000071</v>
      </c>
      <c r="E315" s="5">
        <v>0</v>
      </c>
      <c r="F315" s="5">
        <f>IF(Inddata!$D$31*Inddata!$D$35+Inddata!$D$33&gt;'Beregninger scenarie 2'!C315,0,F314+$F$27)</f>
        <v>0</v>
      </c>
      <c r="G315" s="5">
        <f t="shared" si="8"/>
        <v>4.4699999999999909</v>
      </c>
      <c r="H315" s="5">
        <f>IF(D315+E315+F315&gt;Inddata!$D$31,Inddata!$D$31,D315+E315+F315)</f>
        <v>3.0240000000000071</v>
      </c>
      <c r="I315" s="5">
        <f>Inddata!$D$34</f>
        <v>1</v>
      </c>
      <c r="J315" s="5">
        <f>Inddata!$D$32+Inddata!$D$34</f>
        <v>5</v>
      </c>
      <c r="K315" s="5"/>
    </row>
    <row r="316" spans="1:11" x14ac:dyDescent="0.25">
      <c r="A316">
        <v>287</v>
      </c>
      <c r="C316" s="5">
        <f t="shared" si="9"/>
        <v>2.4786666666666575</v>
      </c>
      <c r="D316" s="5">
        <f>IF(Inddata!$D$35=0,0,IF(($D$30-C316*(1/Inddata!$D$35))&lt;0,0,($D$30-C316*(1/Inddata!$D$35))))</f>
        <v>3.0170666666666737</v>
      </c>
      <c r="E316" s="5">
        <v>0</v>
      </c>
      <c r="F316" s="5">
        <f>IF(Inddata!$D$31*Inddata!$D$35+Inddata!$D$33&gt;'Beregninger scenarie 2'!C316,0,F315+$F$27)</f>
        <v>0</v>
      </c>
      <c r="G316" s="5">
        <f t="shared" si="8"/>
        <v>4.4786666666666575</v>
      </c>
      <c r="H316" s="5">
        <f>IF(D316+E316+F316&gt;Inddata!$D$31,Inddata!$D$31,D316+E316+F316)</f>
        <v>3.0170666666666737</v>
      </c>
      <c r="I316" s="5">
        <f>Inddata!$D$34</f>
        <v>1</v>
      </c>
      <c r="J316" s="5">
        <f>Inddata!$D$32+Inddata!$D$34</f>
        <v>5</v>
      </c>
      <c r="K316" s="5"/>
    </row>
    <row r="317" spans="1:11" x14ac:dyDescent="0.25">
      <c r="A317">
        <v>288</v>
      </c>
      <c r="C317" s="5">
        <f t="shared" si="9"/>
        <v>2.4873333333333241</v>
      </c>
      <c r="D317" s="5">
        <f>IF(Inddata!$D$35=0,0,IF(($D$30-C317*(1/Inddata!$D$35))&lt;0,0,($D$30-C317*(1/Inddata!$D$35))))</f>
        <v>3.0101333333333407</v>
      </c>
      <c r="E317" s="5">
        <v>0</v>
      </c>
      <c r="F317" s="5">
        <f>IF(Inddata!$D$31*Inddata!$D$35+Inddata!$D$33&gt;'Beregninger scenarie 2'!C317,0,F316+$F$27)</f>
        <v>0</v>
      </c>
      <c r="G317" s="5">
        <f t="shared" si="8"/>
        <v>4.4873333333333241</v>
      </c>
      <c r="H317" s="5">
        <f>IF(D317+E317+F317&gt;Inddata!$D$31,Inddata!$D$31,D317+E317+F317)</f>
        <v>3.0101333333333407</v>
      </c>
      <c r="I317" s="5">
        <f>Inddata!$D$34</f>
        <v>1</v>
      </c>
      <c r="J317" s="5">
        <f>Inddata!$D$32+Inddata!$D$34</f>
        <v>5</v>
      </c>
      <c r="K317" s="5"/>
    </row>
    <row r="318" spans="1:11" x14ac:dyDescent="0.25">
      <c r="A318">
        <v>289</v>
      </c>
      <c r="C318" s="5">
        <f t="shared" si="9"/>
        <v>2.4959999999999907</v>
      </c>
      <c r="D318" s="5">
        <f>IF(Inddata!$D$35=0,0,IF(($D$30-C318*(1/Inddata!$D$35))&lt;0,0,($D$30-C318*(1/Inddata!$D$35))))</f>
        <v>3.0032000000000076</v>
      </c>
      <c r="E318" s="5">
        <v>0</v>
      </c>
      <c r="F318" s="5">
        <f>IF(Inddata!$D$31*Inddata!$D$35+Inddata!$D$33&gt;'Beregninger scenarie 2'!C318,0,F317+$F$27)</f>
        <v>0</v>
      </c>
      <c r="G318" s="5">
        <f t="shared" si="8"/>
        <v>4.4959999999999907</v>
      </c>
      <c r="H318" s="5">
        <f>IF(D318+E318+F318&gt;Inddata!$D$31,Inddata!$D$31,D318+E318+F318)</f>
        <v>3.0032000000000076</v>
      </c>
      <c r="I318" s="5">
        <f>Inddata!$D$34</f>
        <v>1</v>
      </c>
      <c r="J318" s="5">
        <f>Inddata!$D$32+Inddata!$D$34</f>
        <v>5</v>
      </c>
      <c r="K318" s="5"/>
    </row>
    <row r="319" spans="1:11" x14ac:dyDescent="0.25">
      <c r="A319">
        <v>290</v>
      </c>
      <c r="C319" s="5">
        <f t="shared" si="9"/>
        <v>2.5046666666666573</v>
      </c>
      <c r="D319" s="5">
        <f>IF(Inddata!$D$35=0,0,IF(($D$30-C319*(1/Inddata!$D$35))&lt;0,0,($D$30-C319*(1/Inddata!$D$35))))</f>
        <v>2.9962666666666742</v>
      </c>
      <c r="E319" s="5">
        <v>0</v>
      </c>
      <c r="F319" s="5">
        <f>IF(Inddata!$D$31*Inddata!$D$35+Inddata!$D$33&gt;'Beregninger scenarie 2'!C319,0,F318+$F$27)</f>
        <v>0</v>
      </c>
      <c r="G319" s="5">
        <f t="shared" si="8"/>
        <v>4.5046666666666573</v>
      </c>
      <c r="H319" s="5">
        <f>IF(D319+E319+F319&gt;Inddata!$D$31,Inddata!$D$31,D319+E319+F319)</f>
        <v>2.9962666666666742</v>
      </c>
      <c r="I319" s="5">
        <f>Inddata!$D$34</f>
        <v>1</v>
      </c>
      <c r="J319" s="5">
        <f>Inddata!$D$32+Inddata!$D$34</f>
        <v>5</v>
      </c>
      <c r="K319" s="5"/>
    </row>
    <row r="320" spans="1:11" x14ac:dyDescent="0.25">
      <c r="A320">
        <v>291</v>
      </c>
      <c r="C320" s="5">
        <f t="shared" si="9"/>
        <v>2.5133333333333239</v>
      </c>
      <c r="D320" s="5">
        <f>IF(Inddata!$D$35=0,0,IF(($D$30-C320*(1/Inddata!$D$35))&lt;0,0,($D$30-C320*(1/Inddata!$D$35))))</f>
        <v>2.9893333333333407</v>
      </c>
      <c r="E320" s="5">
        <v>0</v>
      </c>
      <c r="F320" s="5">
        <f>IF(Inddata!$D$31*Inddata!$D$35+Inddata!$D$33&gt;'Beregninger scenarie 2'!C320,0,F319+$F$27)</f>
        <v>0</v>
      </c>
      <c r="G320" s="5">
        <f t="shared" si="8"/>
        <v>4.5133333333333239</v>
      </c>
      <c r="H320" s="5">
        <f>IF(D320+E320+F320&gt;Inddata!$D$31,Inddata!$D$31,D320+E320+F320)</f>
        <v>2.9893333333333407</v>
      </c>
      <c r="I320" s="5">
        <f>Inddata!$D$34</f>
        <v>1</v>
      </c>
      <c r="J320" s="5">
        <f>Inddata!$D$32+Inddata!$D$34</f>
        <v>5</v>
      </c>
      <c r="K320" s="5"/>
    </row>
    <row r="321" spans="1:11" x14ac:dyDescent="0.25">
      <c r="A321">
        <v>292</v>
      </c>
      <c r="C321" s="5">
        <f t="shared" si="9"/>
        <v>2.5219999999999905</v>
      </c>
      <c r="D321" s="5">
        <f>IF(Inddata!$D$35=0,0,IF(($D$30-C321*(1/Inddata!$D$35))&lt;0,0,($D$30-C321*(1/Inddata!$D$35))))</f>
        <v>2.9824000000000077</v>
      </c>
      <c r="E321" s="5">
        <v>0</v>
      </c>
      <c r="F321" s="5">
        <f>IF(Inddata!$D$31*Inddata!$D$35+Inddata!$D$33&gt;'Beregninger scenarie 2'!C321,0,F320+$F$27)</f>
        <v>0</v>
      </c>
      <c r="G321" s="5">
        <f t="shared" si="8"/>
        <v>4.5219999999999905</v>
      </c>
      <c r="H321" s="5">
        <f>IF(D321+E321+F321&gt;Inddata!$D$31,Inddata!$D$31,D321+E321+F321)</f>
        <v>2.9824000000000077</v>
      </c>
      <c r="I321" s="5">
        <f>Inddata!$D$34</f>
        <v>1</v>
      </c>
      <c r="J321" s="5">
        <f>Inddata!$D$32+Inddata!$D$34</f>
        <v>5</v>
      </c>
      <c r="K321" s="5"/>
    </row>
    <row r="322" spans="1:11" x14ac:dyDescent="0.25">
      <c r="A322">
        <v>293</v>
      </c>
      <c r="C322" s="5">
        <f t="shared" si="9"/>
        <v>2.5306666666666571</v>
      </c>
      <c r="D322" s="5">
        <f>IF(Inddata!$D$35=0,0,IF(($D$30-C322*(1/Inddata!$D$35))&lt;0,0,($D$30-C322*(1/Inddata!$D$35))))</f>
        <v>2.9754666666666743</v>
      </c>
      <c r="E322" s="5">
        <v>0</v>
      </c>
      <c r="F322" s="5">
        <f>IF(Inddata!$D$31*Inddata!$D$35+Inddata!$D$33&gt;'Beregninger scenarie 2'!C322,0,F321+$F$27)</f>
        <v>0</v>
      </c>
      <c r="G322" s="5">
        <f t="shared" si="8"/>
        <v>4.5306666666666571</v>
      </c>
      <c r="H322" s="5">
        <f>IF(D322+E322+F322&gt;Inddata!$D$31,Inddata!$D$31,D322+E322+F322)</f>
        <v>2.9754666666666743</v>
      </c>
      <c r="I322" s="5">
        <f>Inddata!$D$34</f>
        <v>1</v>
      </c>
      <c r="J322" s="5">
        <f>Inddata!$D$32+Inddata!$D$34</f>
        <v>5</v>
      </c>
      <c r="K322" s="5"/>
    </row>
    <row r="323" spans="1:11" x14ac:dyDescent="0.25">
      <c r="A323">
        <v>294</v>
      </c>
      <c r="C323" s="5">
        <f t="shared" si="9"/>
        <v>2.5393333333333237</v>
      </c>
      <c r="D323" s="5">
        <f>IF(Inddata!$D$35=0,0,IF(($D$30-C323*(1/Inddata!$D$35))&lt;0,0,($D$30-C323*(1/Inddata!$D$35))))</f>
        <v>2.9685333333333408</v>
      </c>
      <c r="E323" s="5">
        <v>0</v>
      </c>
      <c r="F323" s="5">
        <f>IF(Inddata!$D$31*Inddata!$D$35+Inddata!$D$33&gt;'Beregninger scenarie 2'!C323,0,F322+$F$27)</f>
        <v>0</v>
      </c>
      <c r="G323" s="5">
        <f t="shared" si="8"/>
        <v>4.5393333333333237</v>
      </c>
      <c r="H323" s="5">
        <f>IF(D323+E323+F323&gt;Inddata!$D$31,Inddata!$D$31,D323+E323+F323)</f>
        <v>2.9685333333333408</v>
      </c>
      <c r="I323" s="5">
        <f>Inddata!$D$34</f>
        <v>1</v>
      </c>
      <c r="J323" s="5">
        <f>Inddata!$D$32+Inddata!$D$34</f>
        <v>5</v>
      </c>
      <c r="K323" s="5"/>
    </row>
    <row r="324" spans="1:11" x14ac:dyDescent="0.25">
      <c r="A324">
        <v>295</v>
      </c>
      <c r="C324" s="5">
        <f t="shared" si="9"/>
        <v>2.5479999999999903</v>
      </c>
      <c r="D324" s="5">
        <f>IF(Inddata!$D$35=0,0,IF(($D$30-C324*(1/Inddata!$D$35))&lt;0,0,($D$30-C324*(1/Inddata!$D$35))))</f>
        <v>2.9616000000000078</v>
      </c>
      <c r="E324" s="5">
        <v>0</v>
      </c>
      <c r="F324" s="5">
        <f>IF(Inddata!$D$31*Inddata!$D$35+Inddata!$D$33&gt;'Beregninger scenarie 2'!C324,0,F323+$F$27)</f>
        <v>0</v>
      </c>
      <c r="G324" s="5">
        <f t="shared" si="8"/>
        <v>4.5479999999999903</v>
      </c>
      <c r="H324" s="5">
        <f>IF(D324+E324+F324&gt;Inddata!$D$31,Inddata!$D$31,D324+E324+F324)</f>
        <v>2.9616000000000078</v>
      </c>
      <c r="I324" s="5">
        <f>Inddata!$D$34</f>
        <v>1</v>
      </c>
      <c r="J324" s="5">
        <f>Inddata!$D$32+Inddata!$D$34</f>
        <v>5</v>
      </c>
      <c r="K324" s="5"/>
    </row>
    <row r="325" spans="1:11" x14ac:dyDescent="0.25">
      <c r="A325">
        <v>296</v>
      </c>
      <c r="C325" s="5">
        <f t="shared" si="9"/>
        <v>2.5566666666666569</v>
      </c>
      <c r="D325" s="5">
        <f>IF(Inddata!$D$35=0,0,IF(($D$30-C325*(1/Inddata!$D$35))&lt;0,0,($D$30-C325*(1/Inddata!$D$35))))</f>
        <v>2.9546666666666743</v>
      </c>
      <c r="E325" s="5">
        <v>0</v>
      </c>
      <c r="F325" s="5">
        <f>IF(Inddata!$D$31*Inddata!$D$35+Inddata!$D$33&gt;'Beregninger scenarie 2'!C325,0,F324+$F$27)</f>
        <v>0</v>
      </c>
      <c r="G325" s="5">
        <f t="shared" si="8"/>
        <v>4.5566666666666569</v>
      </c>
      <c r="H325" s="5">
        <f>IF(D325+E325+F325&gt;Inddata!$D$31,Inddata!$D$31,D325+E325+F325)</f>
        <v>2.9546666666666743</v>
      </c>
      <c r="I325" s="5">
        <f>Inddata!$D$34</f>
        <v>1</v>
      </c>
      <c r="J325" s="5">
        <f>Inddata!$D$32+Inddata!$D$34</f>
        <v>5</v>
      </c>
      <c r="K325" s="5"/>
    </row>
    <row r="326" spans="1:11" x14ac:dyDescent="0.25">
      <c r="A326">
        <v>297</v>
      </c>
      <c r="C326" s="5">
        <f t="shared" si="9"/>
        <v>2.5653333333333235</v>
      </c>
      <c r="D326" s="5">
        <f>IF(Inddata!$D$35=0,0,IF(($D$30-C326*(1/Inddata!$D$35))&lt;0,0,($D$30-C326*(1/Inddata!$D$35))))</f>
        <v>2.9477333333333413</v>
      </c>
      <c r="E326" s="5">
        <v>0</v>
      </c>
      <c r="F326" s="5">
        <f>IF(Inddata!$D$31*Inddata!$D$35+Inddata!$D$33&gt;'Beregninger scenarie 2'!C326,0,F325+$F$27)</f>
        <v>0</v>
      </c>
      <c r="G326" s="5">
        <f t="shared" si="8"/>
        <v>4.5653333333333235</v>
      </c>
      <c r="H326" s="5">
        <f>IF(D326+E326+F326&gt;Inddata!$D$31,Inddata!$D$31,D326+E326+F326)</f>
        <v>2.9477333333333413</v>
      </c>
      <c r="I326" s="5">
        <f>Inddata!$D$34</f>
        <v>1</v>
      </c>
      <c r="J326" s="5">
        <f>Inddata!$D$32+Inddata!$D$34</f>
        <v>5</v>
      </c>
      <c r="K326" s="5"/>
    </row>
    <row r="327" spans="1:11" x14ac:dyDescent="0.25">
      <c r="A327">
        <v>298</v>
      </c>
      <c r="C327" s="5">
        <f t="shared" si="9"/>
        <v>2.5739999999999901</v>
      </c>
      <c r="D327" s="5">
        <f>IF(Inddata!$D$35=0,0,IF(($D$30-C327*(1/Inddata!$D$35))&lt;0,0,($D$30-C327*(1/Inddata!$D$35))))</f>
        <v>2.9408000000000079</v>
      </c>
      <c r="E327" s="5">
        <v>0</v>
      </c>
      <c r="F327" s="5">
        <f>IF(Inddata!$D$31*Inddata!$D$35+Inddata!$D$33&gt;'Beregninger scenarie 2'!C327,0,F326+$F$27)</f>
        <v>0</v>
      </c>
      <c r="G327" s="5">
        <f t="shared" si="8"/>
        <v>4.5739999999999901</v>
      </c>
      <c r="H327" s="5">
        <f>IF(D327+E327+F327&gt;Inddata!$D$31,Inddata!$D$31,D327+E327+F327)</f>
        <v>2.9408000000000079</v>
      </c>
      <c r="I327" s="5">
        <f>Inddata!$D$34</f>
        <v>1</v>
      </c>
      <c r="J327" s="5">
        <f>Inddata!$D$32+Inddata!$D$34</f>
        <v>5</v>
      </c>
      <c r="K327" s="5"/>
    </row>
    <row r="328" spans="1:11" x14ac:dyDescent="0.25">
      <c r="A328">
        <v>299</v>
      </c>
      <c r="C328" s="5">
        <f t="shared" si="9"/>
        <v>2.5826666666666567</v>
      </c>
      <c r="D328" s="5">
        <f>IF(Inddata!$D$35=0,0,IF(($D$30-C328*(1/Inddata!$D$35))&lt;0,0,($D$30-C328*(1/Inddata!$D$35))))</f>
        <v>2.9338666666666744</v>
      </c>
      <c r="E328" s="5">
        <v>0</v>
      </c>
      <c r="F328" s="5">
        <f>IF(Inddata!$D$31*Inddata!$D$35+Inddata!$D$33&gt;'Beregninger scenarie 2'!C328,0,F327+$F$27)</f>
        <v>0</v>
      </c>
      <c r="G328" s="5">
        <f t="shared" si="8"/>
        <v>4.5826666666666567</v>
      </c>
      <c r="H328" s="5">
        <f>IF(D328+E328+F328&gt;Inddata!$D$31,Inddata!$D$31,D328+E328+F328)</f>
        <v>2.9338666666666744</v>
      </c>
      <c r="I328" s="5">
        <f>Inddata!$D$34</f>
        <v>1</v>
      </c>
      <c r="J328" s="5">
        <f>Inddata!$D$32+Inddata!$D$34</f>
        <v>5</v>
      </c>
      <c r="K328" s="5"/>
    </row>
    <row r="329" spans="1:11" x14ac:dyDescent="0.25">
      <c r="A329">
        <v>300</v>
      </c>
      <c r="C329" s="5">
        <f t="shared" si="9"/>
        <v>2.5913333333333233</v>
      </c>
      <c r="D329" s="5">
        <f>IF(Inddata!$D$35=0,0,IF(($D$30-C329*(1/Inddata!$D$35))&lt;0,0,($D$30-C329*(1/Inddata!$D$35))))</f>
        <v>2.9269333333333414</v>
      </c>
      <c r="E329" s="5">
        <v>0</v>
      </c>
      <c r="F329" s="5">
        <f>IF(Inddata!$D$31*Inddata!$D$35+Inddata!$D$33&gt;'Beregninger scenarie 2'!C329,0,F328+$F$27)</f>
        <v>0</v>
      </c>
      <c r="G329" s="5">
        <f t="shared" si="8"/>
        <v>4.5913333333333233</v>
      </c>
      <c r="H329" s="5">
        <f>IF(D329+E329+F329&gt;Inddata!$D$31,Inddata!$D$31,D329+E329+F329)</f>
        <v>2.9269333333333414</v>
      </c>
      <c r="I329" s="5">
        <f>Inddata!$D$34</f>
        <v>1</v>
      </c>
      <c r="J329" s="5">
        <f>Inddata!$D$32+Inddata!$D$34</f>
        <v>5</v>
      </c>
      <c r="K329" s="5"/>
    </row>
    <row r="330" spans="1:11" x14ac:dyDescent="0.25">
      <c r="A330">
        <v>301</v>
      </c>
      <c r="C330" s="5">
        <f t="shared" si="9"/>
        <v>2.5999999999999899</v>
      </c>
      <c r="D330" s="5">
        <f>IF(Inddata!$D$35=0,0,IF(($D$30-C330*(1/Inddata!$D$35))&lt;0,0,($D$30-C330*(1/Inddata!$D$35))))</f>
        <v>2.9200000000000079</v>
      </c>
      <c r="E330" s="5">
        <v>0</v>
      </c>
      <c r="F330" s="5">
        <f>IF(Inddata!$D$31*Inddata!$D$35+Inddata!$D$33&gt;'Beregninger scenarie 2'!C330,0,F329+$F$27)</f>
        <v>0</v>
      </c>
      <c r="G330" s="5">
        <f t="shared" si="8"/>
        <v>4.5999999999999899</v>
      </c>
      <c r="H330" s="5">
        <f>IF(D330+E330+F330&gt;Inddata!$D$31,Inddata!$D$31,D330+E330+F330)</f>
        <v>2.9200000000000079</v>
      </c>
      <c r="I330" s="5">
        <f>Inddata!$D$34</f>
        <v>1</v>
      </c>
      <c r="J330" s="5">
        <f>Inddata!$D$32+Inddata!$D$34</f>
        <v>5</v>
      </c>
      <c r="K330" s="5"/>
    </row>
    <row r="331" spans="1:11" x14ac:dyDescent="0.25">
      <c r="A331">
        <v>302</v>
      </c>
      <c r="C331" s="5">
        <f t="shared" si="9"/>
        <v>2.6086666666666565</v>
      </c>
      <c r="D331" s="5">
        <f>IF(Inddata!$D$35=0,0,IF(($D$30-C331*(1/Inddata!$D$35))&lt;0,0,($D$30-C331*(1/Inddata!$D$35))))</f>
        <v>2.9130666666666749</v>
      </c>
      <c r="E331" s="5">
        <v>0</v>
      </c>
      <c r="F331" s="5">
        <f>IF(Inddata!$D$31*Inddata!$D$35+Inddata!$D$33&gt;'Beregninger scenarie 2'!C331,0,F330+$F$27)</f>
        <v>0</v>
      </c>
      <c r="G331" s="5">
        <f t="shared" si="8"/>
        <v>4.6086666666666565</v>
      </c>
      <c r="H331" s="5">
        <f>IF(D331+E331+F331&gt;Inddata!$D$31,Inddata!$D$31,D331+E331+F331)</f>
        <v>2.9130666666666749</v>
      </c>
      <c r="I331" s="5">
        <f>Inddata!$D$34</f>
        <v>1</v>
      </c>
      <c r="J331" s="5">
        <f>Inddata!$D$32+Inddata!$D$34</f>
        <v>5</v>
      </c>
      <c r="K331" s="5"/>
    </row>
    <row r="332" spans="1:11" x14ac:dyDescent="0.25">
      <c r="A332">
        <v>303</v>
      </c>
      <c r="C332" s="5">
        <f t="shared" si="9"/>
        <v>2.6173333333333231</v>
      </c>
      <c r="D332" s="5">
        <f>IF(Inddata!$D$35=0,0,IF(($D$30-C332*(1/Inddata!$D$35))&lt;0,0,($D$30-C332*(1/Inddata!$D$35))))</f>
        <v>2.9061333333333415</v>
      </c>
      <c r="E332" s="5">
        <v>0</v>
      </c>
      <c r="F332" s="5">
        <f>IF(Inddata!$D$31*Inddata!$D$35+Inddata!$D$33&gt;'Beregninger scenarie 2'!C332,0,F331+$F$27)</f>
        <v>0</v>
      </c>
      <c r="G332" s="5">
        <f t="shared" si="8"/>
        <v>4.6173333333333231</v>
      </c>
      <c r="H332" s="5">
        <f>IF(D332+E332+F332&gt;Inddata!$D$31,Inddata!$D$31,D332+E332+F332)</f>
        <v>2.9061333333333415</v>
      </c>
      <c r="I332" s="5">
        <f>Inddata!$D$34</f>
        <v>1</v>
      </c>
      <c r="J332" s="5">
        <f>Inddata!$D$32+Inddata!$D$34</f>
        <v>5</v>
      </c>
      <c r="K332" s="5"/>
    </row>
    <row r="333" spans="1:11" x14ac:dyDescent="0.25">
      <c r="A333">
        <v>304</v>
      </c>
      <c r="C333" s="5">
        <f t="shared" si="9"/>
        <v>2.6259999999999897</v>
      </c>
      <c r="D333" s="5">
        <f>IF(Inddata!$D$35=0,0,IF(($D$30-C333*(1/Inddata!$D$35))&lt;0,0,($D$30-C333*(1/Inddata!$D$35))))</f>
        <v>2.899200000000008</v>
      </c>
      <c r="E333" s="5">
        <v>0</v>
      </c>
      <c r="F333" s="5">
        <f>IF(Inddata!$D$31*Inddata!$D$35+Inddata!$D$33&gt;'Beregninger scenarie 2'!C333,0,F332+$F$27)</f>
        <v>0</v>
      </c>
      <c r="G333" s="5">
        <f t="shared" si="8"/>
        <v>4.6259999999999897</v>
      </c>
      <c r="H333" s="5">
        <f>IF(D333+E333+F333&gt;Inddata!$D$31,Inddata!$D$31,D333+E333+F333)</f>
        <v>2.899200000000008</v>
      </c>
      <c r="I333" s="5">
        <f>Inddata!$D$34</f>
        <v>1</v>
      </c>
      <c r="J333" s="5">
        <f>Inddata!$D$32+Inddata!$D$34</f>
        <v>5</v>
      </c>
      <c r="K333" s="5"/>
    </row>
    <row r="334" spans="1:11" x14ac:dyDescent="0.25">
      <c r="A334">
        <v>305</v>
      </c>
      <c r="C334" s="5">
        <f t="shared" si="9"/>
        <v>2.6346666666666563</v>
      </c>
      <c r="D334" s="5">
        <f>IF(Inddata!$D$35=0,0,IF(($D$30-C334*(1/Inddata!$D$35))&lt;0,0,($D$30-C334*(1/Inddata!$D$35))))</f>
        <v>2.892266666666675</v>
      </c>
      <c r="E334" s="5">
        <v>0</v>
      </c>
      <c r="F334" s="5">
        <f>IF(Inddata!$D$31*Inddata!$D$35+Inddata!$D$33&gt;'Beregninger scenarie 2'!C334,0,F333+$F$27)</f>
        <v>0</v>
      </c>
      <c r="G334" s="5">
        <f t="shared" si="8"/>
        <v>4.6346666666666563</v>
      </c>
      <c r="H334" s="5">
        <f>IF(D334+E334+F334&gt;Inddata!$D$31,Inddata!$D$31,D334+E334+F334)</f>
        <v>2.892266666666675</v>
      </c>
      <c r="I334" s="5">
        <f>Inddata!$D$34</f>
        <v>1</v>
      </c>
      <c r="J334" s="5">
        <f>Inddata!$D$32+Inddata!$D$34</f>
        <v>5</v>
      </c>
      <c r="K334" s="5"/>
    </row>
    <row r="335" spans="1:11" x14ac:dyDescent="0.25">
      <c r="A335">
        <v>306</v>
      </c>
      <c r="C335" s="5">
        <f t="shared" si="9"/>
        <v>2.6433333333333229</v>
      </c>
      <c r="D335" s="5">
        <f>IF(Inddata!$D$35=0,0,IF(($D$30-C335*(1/Inddata!$D$35))&lt;0,0,($D$30-C335*(1/Inddata!$D$35))))</f>
        <v>2.8853333333333415</v>
      </c>
      <c r="E335" s="5">
        <v>0</v>
      </c>
      <c r="F335" s="5">
        <f>IF(Inddata!$D$31*Inddata!$D$35+Inddata!$D$33&gt;'Beregninger scenarie 2'!C335,0,F334+$F$27)</f>
        <v>0</v>
      </c>
      <c r="G335" s="5">
        <f t="shared" si="8"/>
        <v>4.6433333333333229</v>
      </c>
      <c r="H335" s="5">
        <f>IF(D335+E335+F335&gt;Inddata!$D$31,Inddata!$D$31,D335+E335+F335)</f>
        <v>2.8853333333333415</v>
      </c>
      <c r="I335" s="5">
        <f>Inddata!$D$34</f>
        <v>1</v>
      </c>
      <c r="J335" s="5">
        <f>Inddata!$D$32+Inddata!$D$34</f>
        <v>5</v>
      </c>
      <c r="K335" s="5"/>
    </row>
    <row r="336" spans="1:11" x14ac:dyDescent="0.25">
      <c r="A336">
        <v>307</v>
      </c>
      <c r="C336" s="5">
        <f t="shared" si="9"/>
        <v>2.6519999999999895</v>
      </c>
      <c r="D336" s="5">
        <f>IF(Inddata!$D$35=0,0,IF(($D$30-C336*(1/Inddata!$D$35))&lt;0,0,($D$30-C336*(1/Inddata!$D$35))))</f>
        <v>2.8784000000000085</v>
      </c>
      <c r="E336" s="5">
        <v>0</v>
      </c>
      <c r="F336" s="5">
        <f>IF(Inddata!$D$31*Inddata!$D$35+Inddata!$D$33&gt;'Beregninger scenarie 2'!C336,0,F335+$F$27)</f>
        <v>0</v>
      </c>
      <c r="G336" s="5">
        <f t="shared" si="8"/>
        <v>4.6519999999999895</v>
      </c>
      <c r="H336" s="5">
        <f>IF(D336+E336+F336&gt;Inddata!$D$31,Inddata!$D$31,D336+E336+F336)</f>
        <v>2.8784000000000085</v>
      </c>
      <c r="I336" s="5">
        <f>Inddata!$D$34</f>
        <v>1</v>
      </c>
      <c r="J336" s="5">
        <f>Inddata!$D$32+Inddata!$D$34</f>
        <v>5</v>
      </c>
      <c r="K336" s="5"/>
    </row>
    <row r="337" spans="1:11" x14ac:dyDescent="0.25">
      <c r="A337">
        <v>308</v>
      </c>
      <c r="C337" s="5">
        <f t="shared" si="9"/>
        <v>2.6606666666666561</v>
      </c>
      <c r="D337" s="5">
        <f>IF(Inddata!$D$35=0,0,IF(($D$30-C337*(1/Inddata!$D$35))&lt;0,0,($D$30-C337*(1/Inddata!$D$35))))</f>
        <v>2.871466666666675</v>
      </c>
      <c r="E337" s="5">
        <v>0</v>
      </c>
      <c r="F337" s="5">
        <f>IF(Inddata!$D$31*Inddata!$D$35+Inddata!$D$33&gt;'Beregninger scenarie 2'!C337,0,F336+$F$27)</f>
        <v>0</v>
      </c>
      <c r="G337" s="5">
        <f t="shared" si="8"/>
        <v>4.6606666666666561</v>
      </c>
      <c r="H337" s="5">
        <f>IF(D337+E337+F337&gt;Inddata!$D$31,Inddata!$D$31,D337+E337+F337)</f>
        <v>2.871466666666675</v>
      </c>
      <c r="I337" s="5">
        <f>Inddata!$D$34</f>
        <v>1</v>
      </c>
      <c r="J337" s="5">
        <f>Inddata!$D$32+Inddata!$D$34</f>
        <v>5</v>
      </c>
      <c r="K337" s="5"/>
    </row>
    <row r="338" spans="1:11" x14ac:dyDescent="0.25">
      <c r="A338">
        <v>309</v>
      </c>
      <c r="C338" s="5">
        <f t="shared" si="9"/>
        <v>2.6693333333333227</v>
      </c>
      <c r="D338" s="5">
        <f>IF(Inddata!$D$35=0,0,IF(($D$30-C338*(1/Inddata!$D$35))&lt;0,0,($D$30-C338*(1/Inddata!$D$35))))</f>
        <v>2.8645333333333416</v>
      </c>
      <c r="E338" s="5">
        <v>0</v>
      </c>
      <c r="F338" s="5">
        <f>IF(Inddata!$D$31*Inddata!$D$35+Inddata!$D$33&gt;'Beregninger scenarie 2'!C338,0,F337+$F$27)</f>
        <v>0</v>
      </c>
      <c r="G338" s="5">
        <f t="shared" si="8"/>
        <v>4.6693333333333227</v>
      </c>
      <c r="H338" s="5">
        <f>IF(D338+E338+F338&gt;Inddata!$D$31,Inddata!$D$31,D338+E338+F338)</f>
        <v>2.8645333333333416</v>
      </c>
      <c r="I338" s="5">
        <f>Inddata!$D$34</f>
        <v>1</v>
      </c>
      <c r="J338" s="5">
        <f>Inddata!$D$32+Inddata!$D$34</f>
        <v>5</v>
      </c>
      <c r="K338" s="5"/>
    </row>
    <row r="339" spans="1:11" x14ac:dyDescent="0.25">
      <c r="A339">
        <v>310</v>
      </c>
      <c r="C339" s="5">
        <f t="shared" si="9"/>
        <v>2.6779999999999893</v>
      </c>
      <c r="D339" s="5">
        <f>IF(Inddata!$D$35=0,0,IF(($D$30-C339*(1/Inddata!$D$35))&lt;0,0,($D$30-C339*(1/Inddata!$D$35))))</f>
        <v>2.8576000000000086</v>
      </c>
      <c r="E339" s="5">
        <v>0</v>
      </c>
      <c r="F339" s="5">
        <f>IF(Inddata!$D$31*Inddata!$D$35+Inddata!$D$33&gt;'Beregninger scenarie 2'!C339,0,F338+$F$27)</f>
        <v>0</v>
      </c>
      <c r="G339" s="5">
        <f t="shared" si="8"/>
        <v>4.6779999999999893</v>
      </c>
      <c r="H339" s="5">
        <f>IF(D339+E339+F339&gt;Inddata!$D$31,Inddata!$D$31,D339+E339+F339)</f>
        <v>2.8576000000000086</v>
      </c>
      <c r="I339" s="5">
        <f>Inddata!$D$34</f>
        <v>1</v>
      </c>
      <c r="J339" s="5">
        <f>Inddata!$D$32+Inddata!$D$34</f>
        <v>5</v>
      </c>
      <c r="K339" s="5"/>
    </row>
    <row r="340" spans="1:11" x14ac:dyDescent="0.25">
      <c r="A340">
        <v>311</v>
      </c>
      <c r="C340" s="5">
        <f t="shared" si="9"/>
        <v>2.6866666666666559</v>
      </c>
      <c r="D340" s="5">
        <f>IF(Inddata!$D$35=0,0,IF(($D$30-C340*(1/Inddata!$D$35))&lt;0,0,($D$30-C340*(1/Inddata!$D$35))))</f>
        <v>2.8506666666666751</v>
      </c>
      <c r="E340" s="5">
        <v>0</v>
      </c>
      <c r="F340" s="5">
        <f>IF(Inddata!$D$31*Inddata!$D$35+Inddata!$D$33&gt;'Beregninger scenarie 2'!C340,0,F339+$F$27)</f>
        <v>0</v>
      </c>
      <c r="G340" s="5">
        <f t="shared" si="8"/>
        <v>4.6866666666666559</v>
      </c>
      <c r="H340" s="5">
        <f>IF(D340+E340+F340&gt;Inddata!$D$31,Inddata!$D$31,D340+E340+F340)</f>
        <v>2.8506666666666751</v>
      </c>
      <c r="I340" s="5">
        <f>Inddata!$D$34</f>
        <v>1</v>
      </c>
      <c r="J340" s="5">
        <f>Inddata!$D$32+Inddata!$D$34</f>
        <v>5</v>
      </c>
      <c r="K340" s="5"/>
    </row>
    <row r="341" spans="1:11" x14ac:dyDescent="0.25">
      <c r="A341">
        <v>312</v>
      </c>
      <c r="C341" s="5">
        <f t="shared" si="9"/>
        <v>2.6953333333333225</v>
      </c>
      <c r="D341" s="5">
        <f>IF(Inddata!$D$35=0,0,IF(($D$30-C341*(1/Inddata!$D$35))&lt;0,0,($D$30-C341*(1/Inddata!$D$35))))</f>
        <v>2.8437333333333421</v>
      </c>
      <c r="E341" s="5">
        <v>0</v>
      </c>
      <c r="F341" s="5">
        <f>IF(Inddata!$D$31*Inddata!$D$35+Inddata!$D$33&gt;'Beregninger scenarie 2'!C341,0,F340+$F$27)</f>
        <v>0</v>
      </c>
      <c r="G341" s="5">
        <f t="shared" si="8"/>
        <v>4.6953333333333225</v>
      </c>
      <c r="H341" s="5">
        <f>IF(D341+E341+F341&gt;Inddata!$D$31,Inddata!$D$31,D341+E341+F341)</f>
        <v>2.8437333333333421</v>
      </c>
      <c r="I341" s="5">
        <f>Inddata!$D$34</f>
        <v>1</v>
      </c>
      <c r="J341" s="5">
        <f>Inddata!$D$32+Inddata!$D$34</f>
        <v>5</v>
      </c>
      <c r="K341" s="5"/>
    </row>
    <row r="342" spans="1:11" x14ac:dyDescent="0.25">
      <c r="A342">
        <v>313</v>
      </c>
      <c r="C342" s="5">
        <f t="shared" si="9"/>
        <v>2.7039999999999891</v>
      </c>
      <c r="D342" s="5">
        <f>IF(Inddata!$D$35=0,0,IF(($D$30-C342*(1/Inddata!$D$35))&lt;0,0,($D$30-C342*(1/Inddata!$D$35))))</f>
        <v>2.8368000000000086</v>
      </c>
      <c r="E342" s="5">
        <v>0</v>
      </c>
      <c r="F342" s="5">
        <f>IF(Inddata!$D$31*Inddata!$D$35+Inddata!$D$33&gt;'Beregninger scenarie 2'!C342,0,F341+$F$27)</f>
        <v>0</v>
      </c>
      <c r="G342" s="5">
        <f t="shared" si="8"/>
        <v>4.7039999999999891</v>
      </c>
      <c r="H342" s="5">
        <f>IF(D342+E342+F342&gt;Inddata!$D$31,Inddata!$D$31,D342+E342+F342)</f>
        <v>2.8368000000000086</v>
      </c>
      <c r="I342" s="5">
        <f>Inddata!$D$34</f>
        <v>1</v>
      </c>
      <c r="J342" s="5">
        <f>Inddata!$D$32+Inddata!$D$34</f>
        <v>5</v>
      </c>
      <c r="K342" s="5"/>
    </row>
    <row r="343" spans="1:11" x14ac:dyDescent="0.25">
      <c r="A343">
        <v>314</v>
      </c>
      <c r="C343" s="5">
        <f t="shared" si="9"/>
        <v>2.7126666666666557</v>
      </c>
      <c r="D343" s="5">
        <f>IF(Inddata!$D$35=0,0,IF(($D$30-C343*(1/Inddata!$D$35))&lt;0,0,($D$30-C343*(1/Inddata!$D$35))))</f>
        <v>2.8298666666666752</v>
      </c>
      <c r="E343" s="5">
        <v>0</v>
      </c>
      <c r="F343" s="5">
        <f>IF(Inddata!$D$31*Inddata!$D$35+Inddata!$D$33&gt;'Beregninger scenarie 2'!C343,0,F342+$F$27)</f>
        <v>0</v>
      </c>
      <c r="G343" s="5">
        <f t="shared" si="8"/>
        <v>4.7126666666666557</v>
      </c>
      <c r="H343" s="5">
        <f>IF(D343+E343+F343&gt;Inddata!$D$31,Inddata!$D$31,D343+E343+F343)</f>
        <v>2.8298666666666752</v>
      </c>
      <c r="I343" s="5">
        <f>Inddata!$D$34</f>
        <v>1</v>
      </c>
      <c r="J343" s="5">
        <f>Inddata!$D$32+Inddata!$D$34</f>
        <v>5</v>
      </c>
      <c r="K343" s="5"/>
    </row>
    <row r="344" spans="1:11" x14ac:dyDescent="0.25">
      <c r="A344">
        <v>315</v>
      </c>
      <c r="C344" s="5">
        <f t="shared" si="9"/>
        <v>2.7213333333333223</v>
      </c>
      <c r="D344" s="5">
        <f>IF(Inddata!$D$35=0,0,IF(($D$30-C344*(1/Inddata!$D$35))&lt;0,0,($D$30-C344*(1/Inddata!$D$35))))</f>
        <v>2.8229333333333422</v>
      </c>
      <c r="E344" s="5">
        <v>0</v>
      </c>
      <c r="F344" s="5">
        <f>IF(Inddata!$D$31*Inddata!$D$35+Inddata!$D$33&gt;'Beregninger scenarie 2'!C344,0,F343+$F$27)</f>
        <v>0</v>
      </c>
      <c r="G344" s="5">
        <f t="shared" si="8"/>
        <v>4.7213333333333223</v>
      </c>
      <c r="H344" s="5">
        <f>IF(D344+E344+F344&gt;Inddata!$D$31,Inddata!$D$31,D344+E344+F344)</f>
        <v>2.8229333333333422</v>
      </c>
      <c r="I344" s="5">
        <f>Inddata!$D$34</f>
        <v>1</v>
      </c>
      <c r="J344" s="5">
        <f>Inddata!$D$32+Inddata!$D$34</f>
        <v>5</v>
      </c>
      <c r="K344" s="5"/>
    </row>
    <row r="345" spans="1:11" x14ac:dyDescent="0.25">
      <c r="A345">
        <v>316</v>
      </c>
      <c r="C345" s="5">
        <f t="shared" si="9"/>
        <v>2.7299999999999889</v>
      </c>
      <c r="D345" s="5">
        <f>IF(Inddata!$D$35=0,0,IF(($D$30-C345*(1/Inddata!$D$35))&lt;0,0,($D$30-C345*(1/Inddata!$D$35))))</f>
        <v>2.8160000000000087</v>
      </c>
      <c r="E345" s="5">
        <v>0</v>
      </c>
      <c r="F345" s="5">
        <f>IF(Inddata!$D$31*Inddata!$D$35+Inddata!$D$33&gt;'Beregninger scenarie 2'!C345,0,F344+$F$27)</f>
        <v>0</v>
      </c>
      <c r="G345" s="5">
        <f t="shared" si="8"/>
        <v>4.7299999999999889</v>
      </c>
      <c r="H345" s="5">
        <f>IF(D345+E345+F345&gt;Inddata!$D$31,Inddata!$D$31,D345+E345+F345)</f>
        <v>2.8160000000000087</v>
      </c>
      <c r="I345" s="5">
        <f>Inddata!$D$34</f>
        <v>1</v>
      </c>
      <c r="J345" s="5">
        <f>Inddata!$D$32+Inddata!$D$34</f>
        <v>5</v>
      </c>
      <c r="K345" s="5"/>
    </row>
    <row r="346" spans="1:11" x14ac:dyDescent="0.25">
      <c r="A346">
        <v>317</v>
      </c>
      <c r="C346" s="5">
        <f t="shared" si="9"/>
        <v>2.7386666666666555</v>
      </c>
      <c r="D346" s="5">
        <f>IF(Inddata!$D$35=0,0,IF(($D$30-C346*(1/Inddata!$D$35))&lt;0,0,($D$30-C346*(1/Inddata!$D$35))))</f>
        <v>2.8090666666666757</v>
      </c>
      <c r="E346" s="5">
        <v>0</v>
      </c>
      <c r="F346" s="5">
        <f>IF(Inddata!$D$31*Inddata!$D$35+Inddata!$D$33&gt;'Beregninger scenarie 2'!C346,0,F345+$F$27)</f>
        <v>0</v>
      </c>
      <c r="G346" s="5">
        <f t="shared" si="8"/>
        <v>4.7386666666666555</v>
      </c>
      <c r="H346" s="5">
        <f>IF(D346+E346+F346&gt;Inddata!$D$31,Inddata!$D$31,D346+E346+F346)</f>
        <v>2.8090666666666757</v>
      </c>
      <c r="I346" s="5">
        <f>Inddata!$D$34</f>
        <v>1</v>
      </c>
      <c r="J346" s="5">
        <f>Inddata!$D$32+Inddata!$D$34</f>
        <v>5</v>
      </c>
      <c r="K346" s="5"/>
    </row>
    <row r="347" spans="1:11" x14ac:dyDescent="0.25">
      <c r="A347">
        <v>318</v>
      </c>
      <c r="C347" s="5">
        <f t="shared" si="9"/>
        <v>2.7473333333333221</v>
      </c>
      <c r="D347" s="5">
        <f>IF(Inddata!$D$35=0,0,IF(($D$30-C347*(1/Inddata!$D$35))&lt;0,0,($D$30-C347*(1/Inddata!$D$35))))</f>
        <v>2.8021333333333422</v>
      </c>
      <c r="E347" s="5">
        <v>0</v>
      </c>
      <c r="F347" s="5">
        <f>IF(Inddata!$D$31*Inddata!$D$35+Inddata!$D$33&gt;'Beregninger scenarie 2'!C347,0,F346+$F$27)</f>
        <v>0</v>
      </c>
      <c r="G347" s="5">
        <f t="shared" si="8"/>
        <v>4.7473333333333221</v>
      </c>
      <c r="H347" s="5">
        <f>IF(D347+E347+F347&gt;Inddata!$D$31,Inddata!$D$31,D347+E347+F347)</f>
        <v>2.8021333333333422</v>
      </c>
      <c r="I347" s="5">
        <f>Inddata!$D$34</f>
        <v>1</v>
      </c>
      <c r="J347" s="5">
        <f>Inddata!$D$32+Inddata!$D$34</f>
        <v>5</v>
      </c>
      <c r="K347" s="5"/>
    </row>
    <row r="348" spans="1:11" x14ac:dyDescent="0.25">
      <c r="A348">
        <v>319</v>
      </c>
      <c r="C348" s="5">
        <f t="shared" si="9"/>
        <v>2.7559999999999887</v>
      </c>
      <c r="D348" s="5">
        <f>IF(Inddata!$D$35=0,0,IF(($D$30-C348*(1/Inddata!$D$35))&lt;0,0,($D$30-C348*(1/Inddata!$D$35))))</f>
        <v>2.7952000000000088</v>
      </c>
      <c r="E348" s="5">
        <v>0</v>
      </c>
      <c r="F348" s="5">
        <f>IF(Inddata!$D$31*Inddata!$D$35+Inddata!$D$33&gt;'Beregninger scenarie 2'!C348,0,F347+$F$27)</f>
        <v>0</v>
      </c>
      <c r="G348" s="5">
        <f t="shared" si="8"/>
        <v>4.7559999999999887</v>
      </c>
      <c r="H348" s="5">
        <f>IF(D348+E348+F348&gt;Inddata!$D$31,Inddata!$D$31,D348+E348+F348)</f>
        <v>2.7952000000000088</v>
      </c>
      <c r="I348" s="5">
        <f>Inddata!$D$34</f>
        <v>1</v>
      </c>
      <c r="J348" s="5">
        <f>Inddata!$D$32+Inddata!$D$34</f>
        <v>5</v>
      </c>
      <c r="K348" s="5"/>
    </row>
    <row r="349" spans="1:11" x14ac:dyDescent="0.25">
      <c r="A349">
        <v>320</v>
      </c>
      <c r="C349" s="5">
        <f t="shared" si="9"/>
        <v>2.7646666666666553</v>
      </c>
      <c r="D349" s="5">
        <f>IF(Inddata!$D$35=0,0,IF(($D$30-C349*(1/Inddata!$D$35))&lt;0,0,($D$30-C349*(1/Inddata!$D$35))))</f>
        <v>2.7882666666666758</v>
      </c>
      <c r="E349" s="5">
        <v>0</v>
      </c>
      <c r="F349" s="5">
        <f>IF(Inddata!$D$31*Inddata!$D$35+Inddata!$D$33&gt;'Beregninger scenarie 2'!C349,0,F348+$F$27)</f>
        <v>0</v>
      </c>
      <c r="G349" s="5">
        <f t="shared" si="8"/>
        <v>4.7646666666666553</v>
      </c>
      <c r="H349" s="5">
        <f>IF(D349+E349+F349&gt;Inddata!$D$31,Inddata!$D$31,D349+E349+F349)</f>
        <v>2.7882666666666758</v>
      </c>
      <c r="I349" s="5">
        <f>Inddata!$D$34</f>
        <v>1</v>
      </c>
      <c r="J349" s="5">
        <f>Inddata!$D$32+Inddata!$D$34</f>
        <v>5</v>
      </c>
      <c r="K349" s="5"/>
    </row>
    <row r="350" spans="1:11" x14ac:dyDescent="0.25">
      <c r="A350">
        <v>321</v>
      </c>
      <c r="C350" s="5">
        <f t="shared" si="9"/>
        <v>2.7733333333333219</v>
      </c>
      <c r="D350" s="5">
        <f>IF(Inddata!$D$35=0,0,IF(($D$30-C350*(1/Inddata!$D$35))&lt;0,0,($D$30-C350*(1/Inddata!$D$35))))</f>
        <v>2.7813333333333423</v>
      </c>
      <c r="E350" s="5">
        <v>0</v>
      </c>
      <c r="F350" s="5">
        <f>IF(Inddata!$D$31*Inddata!$D$35+Inddata!$D$33&gt;'Beregninger scenarie 2'!C350,0,F349+$F$27)</f>
        <v>0</v>
      </c>
      <c r="G350" s="5">
        <f t="shared" si="8"/>
        <v>4.7733333333333219</v>
      </c>
      <c r="H350" s="5">
        <f>IF(D350+E350+F350&gt;Inddata!$D$31,Inddata!$D$31,D350+E350+F350)</f>
        <v>2.7813333333333423</v>
      </c>
      <c r="I350" s="5">
        <f>Inddata!$D$34</f>
        <v>1</v>
      </c>
      <c r="J350" s="5">
        <f>Inddata!$D$32+Inddata!$D$34</f>
        <v>5</v>
      </c>
      <c r="K350" s="5"/>
    </row>
    <row r="351" spans="1:11" x14ac:dyDescent="0.25">
      <c r="A351">
        <v>322</v>
      </c>
      <c r="C351" s="5">
        <f t="shared" si="9"/>
        <v>2.7819999999999885</v>
      </c>
      <c r="D351" s="5">
        <f>IF(Inddata!$D$35=0,0,IF(($D$30-C351*(1/Inddata!$D$35))&lt;0,0,($D$30-C351*(1/Inddata!$D$35))))</f>
        <v>2.7744000000000093</v>
      </c>
      <c r="E351" s="5">
        <v>0</v>
      </c>
      <c r="F351" s="5">
        <f>IF(Inddata!$D$31*Inddata!$D$35+Inddata!$D$33&gt;'Beregninger scenarie 2'!C351,0,F350+$F$27)</f>
        <v>0</v>
      </c>
      <c r="G351" s="5">
        <f t="shared" si="8"/>
        <v>4.7819999999999885</v>
      </c>
      <c r="H351" s="5">
        <f>IF(D351+E351+F351&gt;Inddata!$D$31,Inddata!$D$31,D351+E351+F351)</f>
        <v>2.7744000000000093</v>
      </c>
      <c r="I351" s="5">
        <f>Inddata!$D$34</f>
        <v>1</v>
      </c>
      <c r="J351" s="5">
        <f>Inddata!$D$32+Inddata!$D$34</f>
        <v>5</v>
      </c>
      <c r="K351" s="5"/>
    </row>
    <row r="352" spans="1:11" x14ac:dyDescent="0.25">
      <c r="A352">
        <v>323</v>
      </c>
      <c r="C352" s="5">
        <f t="shared" si="9"/>
        <v>2.7906666666666551</v>
      </c>
      <c r="D352" s="5">
        <f>IF(Inddata!$D$35=0,0,IF(($D$30-C352*(1/Inddata!$D$35))&lt;0,0,($D$30-C352*(1/Inddata!$D$35))))</f>
        <v>2.7674666666666758</v>
      </c>
      <c r="E352" s="5">
        <v>0</v>
      </c>
      <c r="F352" s="5">
        <f>IF(Inddata!$D$31*Inddata!$D$35+Inddata!$D$33&gt;'Beregninger scenarie 2'!C352,0,F351+$F$27)</f>
        <v>0</v>
      </c>
      <c r="G352" s="5">
        <f t="shared" ref="G352:G415" si="10">C352+2</f>
        <v>4.7906666666666551</v>
      </c>
      <c r="H352" s="5">
        <f>IF(D352+E352+F352&gt;Inddata!$D$31,Inddata!$D$31,D352+E352+F352)</f>
        <v>2.7674666666666758</v>
      </c>
      <c r="I352" s="5">
        <f>Inddata!$D$34</f>
        <v>1</v>
      </c>
      <c r="J352" s="5">
        <f>Inddata!$D$32+Inddata!$D$34</f>
        <v>5</v>
      </c>
      <c r="K352" s="5"/>
    </row>
    <row r="353" spans="1:11" x14ac:dyDescent="0.25">
      <c r="A353">
        <v>324</v>
      </c>
      <c r="C353" s="5">
        <f t="shared" ref="C353:C416" si="11">C352+$C$27</f>
        <v>2.7993333333333217</v>
      </c>
      <c r="D353" s="5">
        <f>IF(Inddata!$D$35=0,0,IF(($D$30-C353*(1/Inddata!$D$35))&lt;0,0,($D$30-C353*(1/Inddata!$D$35))))</f>
        <v>2.7605333333333424</v>
      </c>
      <c r="E353" s="5">
        <v>0</v>
      </c>
      <c r="F353" s="5">
        <f>IF(Inddata!$D$31*Inddata!$D$35+Inddata!$D$33&gt;'Beregninger scenarie 2'!C353,0,F352+$F$27)</f>
        <v>0</v>
      </c>
      <c r="G353" s="5">
        <f t="shared" si="10"/>
        <v>4.7993333333333217</v>
      </c>
      <c r="H353" s="5">
        <f>IF(D353+E353+F353&gt;Inddata!$D$31,Inddata!$D$31,D353+E353+F353)</f>
        <v>2.7605333333333424</v>
      </c>
      <c r="I353" s="5">
        <f>Inddata!$D$34</f>
        <v>1</v>
      </c>
      <c r="J353" s="5">
        <f>Inddata!$D$32+Inddata!$D$34</f>
        <v>5</v>
      </c>
      <c r="K353" s="5"/>
    </row>
    <row r="354" spans="1:11" x14ac:dyDescent="0.25">
      <c r="A354">
        <v>325</v>
      </c>
      <c r="C354" s="5">
        <f t="shared" si="11"/>
        <v>2.8079999999999883</v>
      </c>
      <c r="D354" s="5">
        <f>IF(Inddata!$D$35=0,0,IF(($D$30-C354*(1/Inddata!$D$35))&lt;0,0,($D$30-C354*(1/Inddata!$D$35))))</f>
        <v>2.7536000000000094</v>
      </c>
      <c r="E354" s="5">
        <v>0</v>
      </c>
      <c r="F354" s="5">
        <f>IF(Inddata!$D$31*Inddata!$D$35+Inddata!$D$33&gt;'Beregninger scenarie 2'!C354,0,F353+$F$27)</f>
        <v>0</v>
      </c>
      <c r="G354" s="5">
        <f t="shared" si="10"/>
        <v>4.8079999999999883</v>
      </c>
      <c r="H354" s="5">
        <f>IF(D354+E354+F354&gt;Inddata!$D$31,Inddata!$D$31,D354+E354+F354)</f>
        <v>2.7536000000000094</v>
      </c>
      <c r="I354" s="5">
        <f>Inddata!$D$34</f>
        <v>1</v>
      </c>
      <c r="J354" s="5">
        <f>Inddata!$D$32+Inddata!$D$34</f>
        <v>5</v>
      </c>
      <c r="K354" s="5"/>
    </row>
    <row r="355" spans="1:11" x14ac:dyDescent="0.25">
      <c r="A355">
        <v>326</v>
      </c>
      <c r="C355" s="5">
        <f t="shared" si="11"/>
        <v>2.8166666666666549</v>
      </c>
      <c r="D355" s="5">
        <f>IF(Inddata!$D$35=0,0,IF(($D$30-C355*(1/Inddata!$D$35))&lt;0,0,($D$30-C355*(1/Inddata!$D$35))))</f>
        <v>2.7466666666666759</v>
      </c>
      <c r="E355" s="5">
        <v>0</v>
      </c>
      <c r="F355" s="5">
        <f>IF(Inddata!$D$31*Inddata!$D$35+Inddata!$D$33&gt;'Beregninger scenarie 2'!C355,0,F354+$F$27)</f>
        <v>0</v>
      </c>
      <c r="G355" s="5">
        <f t="shared" si="10"/>
        <v>4.8166666666666549</v>
      </c>
      <c r="H355" s="5">
        <f>IF(D355+E355+F355&gt;Inddata!$D$31,Inddata!$D$31,D355+E355+F355)</f>
        <v>2.7466666666666759</v>
      </c>
      <c r="I355" s="5">
        <f>Inddata!$D$34</f>
        <v>1</v>
      </c>
      <c r="J355" s="5">
        <f>Inddata!$D$32+Inddata!$D$34</f>
        <v>5</v>
      </c>
      <c r="K355" s="5"/>
    </row>
    <row r="356" spans="1:11" x14ac:dyDescent="0.25">
      <c r="A356">
        <v>327</v>
      </c>
      <c r="C356" s="5">
        <f t="shared" si="11"/>
        <v>2.8253333333333215</v>
      </c>
      <c r="D356" s="5">
        <f>IF(Inddata!$D$35=0,0,IF(($D$30-C356*(1/Inddata!$D$35))&lt;0,0,($D$30-C356*(1/Inddata!$D$35))))</f>
        <v>2.7397333333333429</v>
      </c>
      <c r="E356" s="5">
        <v>0</v>
      </c>
      <c r="F356" s="5">
        <f>IF(Inddata!$D$31*Inddata!$D$35+Inddata!$D$33&gt;'Beregninger scenarie 2'!C356,0,F355+$F$27)</f>
        <v>0</v>
      </c>
      <c r="G356" s="5">
        <f t="shared" si="10"/>
        <v>4.8253333333333215</v>
      </c>
      <c r="H356" s="5">
        <f>IF(D356+E356+F356&gt;Inddata!$D$31,Inddata!$D$31,D356+E356+F356)</f>
        <v>2.7397333333333429</v>
      </c>
      <c r="I356" s="5">
        <f>Inddata!$D$34</f>
        <v>1</v>
      </c>
      <c r="J356" s="5">
        <f>Inddata!$D$32+Inddata!$D$34</f>
        <v>5</v>
      </c>
      <c r="K356" s="5"/>
    </row>
    <row r="357" spans="1:11" x14ac:dyDescent="0.25">
      <c r="A357">
        <v>328</v>
      </c>
      <c r="C357" s="5">
        <f t="shared" si="11"/>
        <v>2.8339999999999881</v>
      </c>
      <c r="D357" s="5">
        <f>IF(Inddata!$D$35=0,0,IF(($D$30-C357*(1/Inddata!$D$35))&lt;0,0,($D$30-C357*(1/Inddata!$D$35))))</f>
        <v>2.7328000000000094</v>
      </c>
      <c r="E357" s="5">
        <v>0</v>
      </c>
      <c r="F357" s="5">
        <f>IF(Inddata!$D$31*Inddata!$D$35+Inddata!$D$33&gt;'Beregninger scenarie 2'!C357,0,F356+$F$27)</f>
        <v>0</v>
      </c>
      <c r="G357" s="5">
        <f t="shared" si="10"/>
        <v>4.8339999999999881</v>
      </c>
      <c r="H357" s="5">
        <f>IF(D357+E357+F357&gt;Inddata!$D$31,Inddata!$D$31,D357+E357+F357)</f>
        <v>2.7328000000000094</v>
      </c>
      <c r="I357" s="5">
        <f>Inddata!$D$34</f>
        <v>1</v>
      </c>
      <c r="J357" s="5">
        <f>Inddata!$D$32+Inddata!$D$34</f>
        <v>5</v>
      </c>
      <c r="K357" s="5"/>
    </row>
    <row r="358" spans="1:11" x14ac:dyDescent="0.25">
      <c r="A358">
        <v>329</v>
      </c>
      <c r="C358" s="5">
        <f t="shared" si="11"/>
        <v>2.8426666666666547</v>
      </c>
      <c r="D358" s="5">
        <f>IF(Inddata!$D$35=0,0,IF(($D$30-C358*(1/Inddata!$D$35))&lt;0,0,($D$30-C358*(1/Inddata!$D$35))))</f>
        <v>2.725866666666676</v>
      </c>
      <c r="E358" s="5">
        <v>0</v>
      </c>
      <c r="F358" s="5">
        <f>IF(Inddata!$D$31*Inddata!$D$35+Inddata!$D$33&gt;'Beregninger scenarie 2'!C358,0,F357+$F$27)</f>
        <v>0</v>
      </c>
      <c r="G358" s="5">
        <f t="shared" si="10"/>
        <v>4.8426666666666547</v>
      </c>
      <c r="H358" s="5">
        <f>IF(D358+E358+F358&gt;Inddata!$D$31,Inddata!$D$31,D358+E358+F358)</f>
        <v>2.725866666666676</v>
      </c>
      <c r="I358" s="5">
        <f>Inddata!$D$34</f>
        <v>1</v>
      </c>
      <c r="J358" s="5">
        <f>Inddata!$D$32+Inddata!$D$34</f>
        <v>5</v>
      </c>
      <c r="K358" s="5"/>
    </row>
    <row r="359" spans="1:11" x14ac:dyDescent="0.25">
      <c r="A359">
        <v>330</v>
      </c>
      <c r="C359" s="5">
        <f t="shared" si="11"/>
        <v>2.8513333333333213</v>
      </c>
      <c r="D359" s="5">
        <f>IF(Inddata!$D$35=0,0,IF(($D$30-C359*(1/Inddata!$D$35))&lt;0,0,($D$30-C359*(1/Inddata!$D$35))))</f>
        <v>2.718933333333343</v>
      </c>
      <c r="E359" s="5">
        <v>0</v>
      </c>
      <c r="F359" s="5">
        <f>IF(Inddata!$D$31*Inddata!$D$35+Inddata!$D$33&gt;'Beregninger scenarie 2'!C359,0,F358+$F$27)</f>
        <v>0</v>
      </c>
      <c r="G359" s="5">
        <f t="shared" si="10"/>
        <v>4.8513333333333213</v>
      </c>
      <c r="H359" s="5">
        <f>IF(D359+E359+F359&gt;Inddata!$D$31,Inddata!$D$31,D359+E359+F359)</f>
        <v>2.718933333333343</v>
      </c>
      <c r="I359" s="5">
        <f>Inddata!$D$34</f>
        <v>1</v>
      </c>
      <c r="J359" s="5">
        <f>Inddata!$D$32+Inddata!$D$34</f>
        <v>5</v>
      </c>
      <c r="K359" s="5"/>
    </row>
    <row r="360" spans="1:11" x14ac:dyDescent="0.25">
      <c r="A360">
        <v>331</v>
      </c>
      <c r="C360" s="5">
        <f t="shared" si="11"/>
        <v>2.8599999999999879</v>
      </c>
      <c r="D360" s="5">
        <f>IF(Inddata!$D$35=0,0,IF(($D$30-C360*(1/Inddata!$D$35))&lt;0,0,($D$30-C360*(1/Inddata!$D$35))))</f>
        <v>2.7120000000000095</v>
      </c>
      <c r="E360" s="5">
        <v>0</v>
      </c>
      <c r="F360" s="5">
        <f>IF(Inddata!$D$31*Inddata!$D$35+Inddata!$D$33&gt;'Beregninger scenarie 2'!C360,0,F359+$F$27)</f>
        <v>0</v>
      </c>
      <c r="G360" s="5">
        <f t="shared" si="10"/>
        <v>4.8599999999999879</v>
      </c>
      <c r="H360" s="5">
        <f>IF(D360+E360+F360&gt;Inddata!$D$31,Inddata!$D$31,D360+E360+F360)</f>
        <v>2.7120000000000095</v>
      </c>
      <c r="I360" s="5">
        <f>Inddata!$D$34</f>
        <v>1</v>
      </c>
      <c r="J360" s="5">
        <f>Inddata!$D$32+Inddata!$D$34</f>
        <v>5</v>
      </c>
      <c r="K360" s="5"/>
    </row>
    <row r="361" spans="1:11" x14ac:dyDescent="0.25">
      <c r="A361">
        <v>332</v>
      </c>
      <c r="C361" s="5">
        <f t="shared" si="11"/>
        <v>2.8686666666666545</v>
      </c>
      <c r="D361" s="5">
        <f>IF(Inddata!$D$35=0,0,IF(($D$30-C361*(1/Inddata!$D$35))&lt;0,0,($D$30-C361*(1/Inddata!$D$35))))</f>
        <v>2.7050666666666765</v>
      </c>
      <c r="E361" s="5">
        <v>0</v>
      </c>
      <c r="F361" s="5">
        <f>IF(Inddata!$D$31*Inddata!$D$35+Inddata!$D$33&gt;'Beregninger scenarie 2'!C361,0,F360+$F$27)</f>
        <v>0</v>
      </c>
      <c r="G361" s="5">
        <f t="shared" si="10"/>
        <v>4.8686666666666545</v>
      </c>
      <c r="H361" s="5">
        <f>IF(D361+E361+F361&gt;Inddata!$D$31,Inddata!$D$31,D361+E361+F361)</f>
        <v>2.7050666666666765</v>
      </c>
      <c r="I361" s="5">
        <f>Inddata!$D$34</f>
        <v>1</v>
      </c>
      <c r="J361" s="5">
        <f>Inddata!$D$32+Inddata!$D$34</f>
        <v>5</v>
      </c>
      <c r="K361" s="5"/>
    </row>
    <row r="362" spans="1:11" x14ac:dyDescent="0.25">
      <c r="A362">
        <v>333</v>
      </c>
      <c r="C362" s="5">
        <f t="shared" si="11"/>
        <v>2.8773333333333211</v>
      </c>
      <c r="D362" s="5">
        <f>IF(Inddata!$D$35=0,0,IF(($D$30-C362*(1/Inddata!$D$35))&lt;0,0,($D$30-C362*(1/Inddata!$D$35))))</f>
        <v>2.698133333333343</v>
      </c>
      <c r="E362" s="5">
        <v>0</v>
      </c>
      <c r="F362" s="5">
        <f>IF(Inddata!$D$31*Inddata!$D$35+Inddata!$D$33&gt;'Beregninger scenarie 2'!C362,0,F361+$F$27)</f>
        <v>0</v>
      </c>
      <c r="G362" s="5">
        <f t="shared" si="10"/>
        <v>4.8773333333333211</v>
      </c>
      <c r="H362" s="5">
        <f>IF(D362+E362+F362&gt;Inddata!$D$31,Inddata!$D$31,D362+E362+F362)</f>
        <v>2.698133333333343</v>
      </c>
      <c r="I362" s="5">
        <f>Inddata!$D$34</f>
        <v>1</v>
      </c>
      <c r="J362" s="5">
        <f>Inddata!$D$32+Inddata!$D$34</f>
        <v>5</v>
      </c>
      <c r="K362" s="5"/>
    </row>
    <row r="363" spans="1:11" x14ac:dyDescent="0.25">
      <c r="A363">
        <v>334</v>
      </c>
      <c r="C363" s="5">
        <f t="shared" si="11"/>
        <v>2.8859999999999877</v>
      </c>
      <c r="D363" s="5">
        <f>IF(Inddata!$D$35=0,0,IF(($D$30-C363*(1/Inddata!$D$35))&lt;0,0,($D$30-C363*(1/Inddata!$D$35))))</f>
        <v>2.6912000000000096</v>
      </c>
      <c r="E363" s="5">
        <v>0</v>
      </c>
      <c r="F363" s="5">
        <f>IF(Inddata!$D$31*Inddata!$D$35+Inddata!$D$33&gt;'Beregninger scenarie 2'!C363,0,F362+$F$27)</f>
        <v>0</v>
      </c>
      <c r="G363" s="5">
        <f t="shared" si="10"/>
        <v>4.8859999999999877</v>
      </c>
      <c r="H363" s="5">
        <f>IF(D363+E363+F363&gt;Inddata!$D$31,Inddata!$D$31,D363+E363+F363)</f>
        <v>2.6912000000000096</v>
      </c>
      <c r="I363" s="5">
        <f>Inddata!$D$34</f>
        <v>1</v>
      </c>
      <c r="J363" s="5">
        <f>Inddata!$D$32+Inddata!$D$34</f>
        <v>5</v>
      </c>
      <c r="K363" s="5"/>
    </row>
    <row r="364" spans="1:11" x14ac:dyDescent="0.25">
      <c r="A364">
        <v>335</v>
      </c>
      <c r="C364" s="5">
        <f t="shared" si="11"/>
        <v>2.8946666666666543</v>
      </c>
      <c r="D364" s="5">
        <f>IF(Inddata!$D$35=0,0,IF(($D$30-C364*(1/Inddata!$D$35))&lt;0,0,($D$30-C364*(1/Inddata!$D$35))))</f>
        <v>2.6842666666666766</v>
      </c>
      <c r="E364" s="5">
        <v>0</v>
      </c>
      <c r="F364" s="5">
        <f>IF(Inddata!$D$31*Inddata!$D$35+Inddata!$D$33&gt;'Beregninger scenarie 2'!C364,0,F363+$F$27)</f>
        <v>0</v>
      </c>
      <c r="G364" s="5">
        <f t="shared" si="10"/>
        <v>4.8946666666666543</v>
      </c>
      <c r="H364" s="5">
        <f>IF(D364+E364+F364&gt;Inddata!$D$31,Inddata!$D$31,D364+E364+F364)</f>
        <v>2.6842666666666766</v>
      </c>
      <c r="I364" s="5">
        <f>Inddata!$D$34</f>
        <v>1</v>
      </c>
      <c r="J364" s="5">
        <f>Inddata!$D$32+Inddata!$D$34</f>
        <v>5</v>
      </c>
      <c r="K364" s="5"/>
    </row>
    <row r="365" spans="1:11" x14ac:dyDescent="0.25">
      <c r="A365">
        <v>336</v>
      </c>
      <c r="C365" s="5">
        <f t="shared" si="11"/>
        <v>2.9033333333333209</v>
      </c>
      <c r="D365" s="5">
        <f>IF(Inddata!$D$35=0,0,IF(($D$30-C365*(1/Inddata!$D$35))&lt;0,0,($D$30-C365*(1/Inddata!$D$35))))</f>
        <v>2.6773333333333431</v>
      </c>
      <c r="E365" s="5">
        <v>0</v>
      </c>
      <c r="F365" s="5">
        <f>IF(Inddata!$D$31*Inddata!$D$35+Inddata!$D$33&gt;'Beregninger scenarie 2'!C365,0,F364+$F$27)</f>
        <v>0</v>
      </c>
      <c r="G365" s="5">
        <f t="shared" si="10"/>
        <v>4.9033333333333209</v>
      </c>
      <c r="H365" s="5">
        <f>IF(D365+E365+F365&gt;Inddata!$D$31,Inddata!$D$31,D365+E365+F365)</f>
        <v>2.6773333333333431</v>
      </c>
      <c r="I365" s="5">
        <f>Inddata!$D$34</f>
        <v>1</v>
      </c>
      <c r="J365" s="5">
        <f>Inddata!$D$32+Inddata!$D$34</f>
        <v>5</v>
      </c>
      <c r="K365" s="5"/>
    </row>
    <row r="366" spans="1:11" x14ac:dyDescent="0.25">
      <c r="A366">
        <v>337</v>
      </c>
      <c r="C366" s="5">
        <f t="shared" si="11"/>
        <v>2.9119999999999875</v>
      </c>
      <c r="D366" s="5">
        <f>IF(Inddata!$D$35=0,0,IF(($D$30-C366*(1/Inddata!$D$35))&lt;0,0,($D$30-C366*(1/Inddata!$D$35))))</f>
        <v>2.6704000000000101</v>
      </c>
      <c r="E366" s="5">
        <v>0</v>
      </c>
      <c r="F366" s="5">
        <f>IF(Inddata!$D$31*Inddata!$D$35+Inddata!$D$33&gt;'Beregninger scenarie 2'!C366,0,F365+$F$27)</f>
        <v>0</v>
      </c>
      <c r="G366" s="5">
        <f t="shared" si="10"/>
        <v>4.9119999999999875</v>
      </c>
      <c r="H366" s="5">
        <f>IF(D366+E366+F366&gt;Inddata!$D$31,Inddata!$D$31,D366+E366+F366)</f>
        <v>2.6704000000000101</v>
      </c>
      <c r="I366" s="5">
        <f>Inddata!$D$34</f>
        <v>1</v>
      </c>
      <c r="J366" s="5">
        <f>Inddata!$D$32+Inddata!$D$34</f>
        <v>5</v>
      </c>
      <c r="K366" s="5"/>
    </row>
    <row r="367" spans="1:11" x14ac:dyDescent="0.25">
      <c r="A367">
        <v>338</v>
      </c>
      <c r="C367" s="5">
        <f t="shared" si="11"/>
        <v>2.9206666666666541</v>
      </c>
      <c r="D367" s="5">
        <f>IF(Inddata!$D$35=0,0,IF(($D$30-C367*(1/Inddata!$D$35))&lt;0,0,($D$30-C367*(1/Inddata!$D$35))))</f>
        <v>2.6634666666666766</v>
      </c>
      <c r="E367" s="5">
        <v>0</v>
      </c>
      <c r="F367" s="5">
        <f>IF(Inddata!$D$31*Inddata!$D$35+Inddata!$D$33&gt;'Beregninger scenarie 2'!C367,0,F366+$F$27)</f>
        <v>0</v>
      </c>
      <c r="G367" s="5">
        <f t="shared" si="10"/>
        <v>4.9206666666666541</v>
      </c>
      <c r="H367" s="5">
        <f>IF(D367+E367+F367&gt;Inddata!$D$31,Inddata!$D$31,D367+E367+F367)</f>
        <v>2.6634666666666766</v>
      </c>
      <c r="I367" s="5">
        <f>Inddata!$D$34</f>
        <v>1</v>
      </c>
      <c r="J367" s="5">
        <f>Inddata!$D$32+Inddata!$D$34</f>
        <v>5</v>
      </c>
      <c r="K367" s="5"/>
    </row>
    <row r="368" spans="1:11" x14ac:dyDescent="0.25">
      <c r="A368">
        <v>339</v>
      </c>
      <c r="C368" s="5">
        <f t="shared" si="11"/>
        <v>2.9293333333333207</v>
      </c>
      <c r="D368" s="5">
        <f>IF(Inddata!$D$35=0,0,IF(($D$30-C368*(1/Inddata!$D$35))&lt;0,0,($D$30-C368*(1/Inddata!$D$35))))</f>
        <v>2.6565333333333432</v>
      </c>
      <c r="E368" s="5">
        <v>0</v>
      </c>
      <c r="F368" s="5">
        <f>IF(Inddata!$D$31*Inddata!$D$35+Inddata!$D$33&gt;'Beregninger scenarie 2'!C368,0,F367+$F$27)</f>
        <v>0</v>
      </c>
      <c r="G368" s="5">
        <f t="shared" si="10"/>
        <v>4.9293333333333207</v>
      </c>
      <c r="H368" s="5">
        <f>IF(D368+E368+F368&gt;Inddata!$D$31,Inddata!$D$31,D368+E368+F368)</f>
        <v>2.6565333333333432</v>
      </c>
      <c r="I368" s="5">
        <f>Inddata!$D$34</f>
        <v>1</v>
      </c>
      <c r="J368" s="5">
        <f>Inddata!$D$32+Inddata!$D$34</f>
        <v>5</v>
      </c>
      <c r="K368" s="5"/>
    </row>
    <row r="369" spans="1:11" x14ac:dyDescent="0.25">
      <c r="A369">
        <v>340</v>
      </c>
      <c r="C369" s="5">
        <f t="shared" si="11"/>
        <v>2.9379999999999873</v>
      </c>
      <c r="D369" s="5">
        <f>IF(Inddata!$D$35=0,0,IF(($D$30-C369*(1/Inddata!$D$35))&lt;0,0,($D$30-C369*(1/Inddata!$D$35))))</f>
        <v>2.6496000000000102</v>
      </c>
      <c r="E369" s="5">
        <v>0</v>
      </c>
      <c r="F369" s="5">
        <f>IF(Inddata!$D$31*Inddata!$D$35+Inddata!$D$33&gt;'Beregninger scenarie 2'!C369,0,F368+$F$27)</f>
        <v>0</v>
      </c>
      <c r="G369" s="5">
        <f t="shared" si="10"/>
        <v>4.9379999999999873</v>
      </c>
      <c r="H369" s="5">
        <f>IF(D369+E369+F369&gt;Inddata!$D$31,Inddata!$D$31,D369+E369+F369)</f>
        <v>2.6496000000000102</v>
      </c>
      <c r="I369" s="5">
        <f>Inddata!$D$34</f>
        <v>1</v>
      </c>
      <c r="J369" s="5">
        <f>Inddata!$D$32+Inddata!$D$34</f>
        <v>5</v>
      </c>
      <c r="K369" s="5"/>
    </row>
    <row r="370" spans="1:11" x14ac:dyDescent="0.25">
      <c r="A370">
        <v>341</v>
      </c>
      <c r="C370" s="5">
        <f t="shared" si="11"/>
        <v>2.9466666666666539</v>
      </c>
      <c r="D370" s="5">
        <f>IF(Inddata!$D$35=0,0,IF(($D$30-C370*(1/Inddata!$D$35))&lt;0,0,($D$30-C370*(1/Inddata!$D$35))))</f>
        <v>2.6426666666666767</v>
      </c>
      <c r="E370" s="5">
        <v>0</v>
      </c>
      <c r="F370" s="5">
        <f>IF(Inddata!$D$31*Inddata!$D$35+Inddata!$D$33&gt;'Beregninger scenarie 2'!C370,0,F369+$F$27)</f>
        <v>0</v>
      </c>
      <c r="G370" s="5">
        <f t="shared" si="10"/>
        <v>4.9466666666666539</v>
      </c>
      <c r="H370" s="5">
        <f>IF(D370+E370+F370&gt;Inddata!$D$31,Inddata!$D$31,D370+E370+F370)</f>
        <v>2.6426666666666767</v>
      </c>
      <c r="I370" s="5">
        <f>Inddata!$D$34</f>
        <v>1</v>
      </c>
      <c r="J370" s="5">
        <f>Inddata!$D$32+Inddata!$D$34</f>
        <v>5</v>
      </c>
      <c r="K370" s="5"/>
    </row>
    <row r="371" spans="1:11" x14ac:dyDescent="0.25">
      <c r="A371">
        <v>342</v>
      </c>
      <c r="C371" s="5">
        <f t="shared" si="11"/>
        <v>2.9553333333333205</v>
      </c>
      <c r="D371" s="5">
        <f>IF(Inddata!$D$35=0,0,IF(($D$30-C371*(1/Inddata!$D$35))&lt;0,0,($D$30-C371*(1/Inddata!$D$35))))</f>
        <v>2.6357333333333437</v>
      </c>
      <c r="E371" s="5">
        <v>0</v>
      </c>
      <c r="F371" s="5">
        <f>IF(Inddata!$D$31*Inddata!$D$35+Inddata!$D$33&gt;'Beregninger scenarie 2'!C371,0,F370+$F$27)</f>
        <v>0</v>
      </c>
      <c r="G371" s="5">
        <f t="shared" si="10"/>
        <v>4.9553333333333205</v>
      </c>
      <c r="H371" s="5">
        <f>IF(D371+E371+F371&gt;Inddata!$D$31,Inddata!$D$31,D371+E371+F371)</f>
        <v>2.6357333333333437</v>
      </c>
      <c r="I371" s="5">
        <f>Inddata!$D$34</f>
        <v>1</v>
      </c>
      <c r="J371" s="5">
        <f>Inddata!$D$32+Inddata!$D$34</f>
        <v>5</v>
      </c>
      <c r="K371" s="5"/>
    </row>
    <row r="372" spans="1:11" x14ac:dyDescent="0.25">
      <c r="A372">
        <v>343</v>
      </c>
      <c r="C372" s="5">
        <f t="shared" si="11"/>
        <v>2.9639999999999871</v>
      </c>
      <c r="D372" s="5">
        <f>IF(Inddata!$D$35=0,0,IF(($D$30-C372*(1/Inddata!$D$35))&lt;0,0,($D$30-C372*(1/Inddata!$D$35))))</f>
        <v>2.6288000000000102</v>
      </c>
      <c r="E372" s="5">
        <v>0</v>
      </c>
      <c r="F372" s="5">
        <f>IF(Inddata!$D$31*Inddata!$D$35+Inddata!$D$33&gt;'Beregninger scenarie 2'!C372,0,F371+$F$27)</f>
        <v>0</v>
      </c>
      <c r="G372" s="5">
        <f t="shared" si="10"/>
        <v>4.9639999999999871</v>
      </c>
      <c r="H372" s="5">
        <f>IF(D372+E372+F372&gt;Inddata!$D$31,Inddata!$D$31,D372+E372+F372)</f>
        <v>2.6288000000000102</v>
      </c>
      <c r="I372" s="5">
        <f>Inddata!$D$34</f>
        <v>1</v>
      </c>
      <c r="J372" s="5">
        <f>Inddata!$D$32+Inddata!$D$34</f>
        <v>5</v>
      </c>
      <c r="K372" s="5"/>
    </row>
    <row r="373" spans="1:11" x14ac:dyDescent="0.25">
      <c r="A373">
        <v>344</v>
      </c>
      <c r="C373" s="5">
        <f t="shared" si="11"/>
        <v>2.9726666666666537</v>
      </c>
      <c r="D373" s="5">
        <f>IF(Inddata!$D$35=0,0,IF(($D$30-C373*(1/Inddata!$D$35))&lt;0,0,($D$30-C373*(1/Inddata!$D$35))))</f>
        <v>2.6218666666666768</v>
      </c>
      <c r="E373" s="5">
        <v>0</v>
      </c>
      <c r="F373" s="5">
        <f>IF(Inddata!$D$31*Inddata!$D$35+Inddata!$D$33&gt;'Beregninger scenarie 2'!C373,0,F372+$F$27)</f>
        <v>0</v>
      </c>
      <c r="G373" s="5">
        <f t="shared" si="10"/>
        <v>4.9726666666666537</v>
      </c>
      <c r="H373" s="5">
        <f>IF(D373+E373+F373&gt;Inddata!$D$31,Inddata!$D$31,D373+E373+F373)</f>
        <v>2.6218666666666768</v>
      </c>
      <c r="I373" s="5">
        <f>Inddata!$D$34</f>
        <v>1</v>
      </c>
      <c r="J373" s="5">
        <f>Inddata!$D$32+Inddata!$D$34</f>
        <v>5</v>
      </c>
      <c r="K373" s="5"/>
    </row>
    <row r="374" spans="1:11" x14ac:dyDescent="0.25">
      <c r="A374">
        <v>345</v>
      </c>
      <c r="C374" s="5">
        <f t="shared" si="11"/>
        <v>2.9813333333333203</v>
      </c>
      <c r="D374" s="5">
        <f>IF(Inddata!$D$35=0,0,IF(($D$30-C374*(1/Inddata!$D$35))&lt;0,0,($D$30-C374*(1/Inddata!$D$35))))</f>
        <v>2.6149333333333438</v>
      </c>
      <c r="E374" s="5">
        <v>0</v>
      </c>
      <c r="F374" s="5">
        <f>IF(Inddata!$D$31*Inddata!$D$35+Inddata!$D$33&gt;'Beregninger scenarie 2'!C374,0,F373+$F$27)</f>
        <v>0</v>
      </c>
      <c r="G374" s="5">
        <f t="shared" si="10"/>
        <v>4.9813333333333203</v>
      </c>
      <c r="H374" s="5">
        <f>IF(D374+E374+F374&gt;Inddata!$D$31,Inddata!$D$31,D374+E374+F374)</f>
        <v>2.6149333333333438</v>
      </c>
      <c r="I374" s="5">
        <f>Inddata!$D$34</f>
        <v>1</v>
      </c>
      <c r="J374" s="5">
        <f>Inddata!$D$32+Inddata!$D$34</f>
        <v>5</v>
      </c>
      <c r="K374" s="5"/>
    </row>
    <row r="375" spans="1:11" x14ac:dyDescent="0.25">
      <c r="A375">
        <v>346</v>
      </c>
      <c r="C375" s="5">
        <f t="shared" si="11"/>
        <v>2.9899999999999869</v>
      </c>
      <c r="D375" s="5">
        <f>IF(Inddata!$D$35=0,0,IF(($D$30-C375*(1/Inddata!$D$35))&lt;0,0,($D$30-C375*(1/Inddata!$D$35))))</f>
        <v>2.6080000000000103</v>
      </c>
      <c r="E375" s="5">
        <v>0</v>
      </c>
      <c r="F375" s="5">
        <f>IF(Inddata!$D$31*Inddata!$D$35+Inddata!$D$33&gt;'Beregninger scenarie 2'!C375,0,F374+$F$27)</f>
        <v>0</v>
      </c>
      <c r="G375" s="5">
        <f t="shared" si="10"/>
        <v>4.9899999999999869</v>
      </c>
      <c r="H375" s="5">
        <f>IF(D375+E375+F375&gt;Inddata!$D$31,Inddata!$D$31,D375+E375+F375)</f>
        <v>2.6080000000000103</v>
      </c>
      <c r="I375" s="5">
        <f>Inddata!$D$34</f>
        <v>1</v>
      </c>
      <c r="J375" s="5">
        <f>Inddata!$D$32+Inddata!$D$34</f>
        <v>5</v>
      </c>
      <c r="K375" s="5"/>
    </row>
    <row r="376" spans="1:11" x14ac:dyDescent="0.25">
      <c r="A376">
        <v>347</v>
      </c>
      <c r="C376" s="5">
        <f t="shared" si="11"/>
        <v>2.9986666666666535</v>
      </c>
      <c r="D376" s="5">
        <f>IF(Inddata!$D$35=0,0,IF(($D$30-C376*(1/Inddata!$D$35))&lt;0,0,($D$30-C376*(1/Inddata!$D$35))))</f>
        <v>2.6010666666666769</v>
      </c>
      <c r="E376" s="5">
        <v>0</v>
      </c>
      <c r="F376" s="5">
        <f>IF(Inddata!$D$31*Inddata!$D$35+Inddata!$D$33&gt;'Beregninger scenarie 2'!C376,0,F375+$F$27)</f>
        <v>0</v>
      </c>
      <c r="G376" s="5">
        <f t="shared" si="10"/>
        <v>4.9986666666666535</v>
      </c>
      <c r="H376" s="5">
        <f>IF(D376+E376+F376&gt;Inddata!$D$31,Inddata!$D$31,D376+E376+F376)</f>
        <v>2.6010666666666769</v>
      </c>
      <c r="I376" s="5">
        <f>Inddata!$D$34</f>
        <v>1</v>
      </c>
      <c r="J376" s="5">
        <f>Inddata!$D$32+Inddata!$D$34</f>
        <v>5</v>
      </c>
      <c r="K376" s="5"/>
    </row>
    <row r="377" spans="1:11" x14ac:dyDescent="0.25">
      <c r="A377">
        <v>348</v>
      </c>
      <c r="C377" s="5">
        <f t="shared" si="11"/>
        <v>3.0073333333333201</v>
      </c>
      <c r="D377" s="5">
        <f>IF(Inddata!$D$35=0,0,IF(($D$30-C377*(1/Inddata!$D$35))&lt;0,0,($D$30-C377*(1/Inddata!$D$35))))</f>
        <v>2.5941333333333438</v>
      </c>
      <c r="E377" s="5">
        <v>0</v>
      </c>
      <c r="F377" s="5">
        <f>IF(Inddata!$D$31*Inddata!$D$35+Inddata!$D$33&gt;'Beregninger scenarie 2'!C377,0,F376+$F$27)</f>
        <v>0</v>
      </c>
      <c r="G377" s="5">
        <f t="shared" si="10"/>
        <v>5.0073333333333201</v>
      </c>
      <c r="H377" s="5">
        <f>IF(D377+E377+F377&gt;Inddata!$D$31,Inddata!$D$31,D377+E377+F377)</f>
        <v>2.5941333333333438</v>
      </c>
      <c r="I377" s="5">
        <f>Inddata!$D$34</f>
        <v>1</v>
      </c>
      <c r="J377" s="5">
        <f>Inddata!$D$32+Inddata!$D$34</f>
        <v>5</v>
      </c>
      <c r="K377" s="5"/>
    </row>
    <row r="378" spans="1:11" x14ac:dyDescent="0.25">
      <c r="A378">
        <v>349</v>
      </c>
      <c r="C378" s="5">
        <f t="shared" si="11"/>
        <v>3.0159999999999867</v>
      </c>
      <c r="D378" s="5">
        <f>IF(Inddata!$D$35=0,0,IF(($D$30-C378*(1/Inddata!$D$35))&lt;0,0,($D$30-C378*(1/Inddata!$D$35))))</f>
        <v>2.5872000000000104</v>
      </c>
      <c r="E378" s="5">
        <v>0</v>
      </c>
      <c r="F378" s="5">
        <f>IF(Inddata!$D$31*Inddata!$D$35+Inddata!$D$33&gt;'Beregninger scenarie 2'!C378,0,F377+$F$27)</f>
        <v>0</v>
      </c>
      <c r="G378" s="5">
        <f t="shared" si="10"/>
        <v>5.0159999999999867</v>
      </c>
      <c r="H378" s="5">
        <f>IF(D378+E378+F378&gt;Inddata!$D$31,Inddata!$D$31,D378+E378+F378)</f>
        <v>2.5872000000000104</v>
      </c>
      <c r="I378" s="5">
        <f>Inddata!$D$34</f>
        <v>1</v>
      </c>
      <c r="J378" s="5">
        <f>Inddata!$D$32+Inddata!$D$34</f>
        <v>5</v>
      </c>
      <c r="K378" s="5"/>
    </row>
    <row r="379" spans="1:11" x14ac:dyDescent="0.25">
      <c r="A379">
        <v>350</v>
      </c>
      <c r="C379" s="5">
        <f t="shared" si="11"/>
        <v>3.0246666666666533</v>
      </c>
      <c r="D379" s="5">
        <f>IF(Inddata!$D$35=0,0,IF(($D$30-C379*(1/Inddata!$D$35))&lt;0,0,($D$30-C379*(1/Inddata!$D$35))))</f>
        <v>2.5802666666666774</v>
      </c>
      <c r="E379" s="5">
        <v>0</v>
      </c>
      <c r="F379" s="5">
        <f>IF(Inddata!$D$31*Inddata!$D$35+Inddata!$D$33&gt;'Beregninger scenarie 2'!C379,0,F378+$F$27)</f>
        <v>0</v>
      </c>
      <c r="G379" s="5">
        <f t="shared" si="10"/>
        <v>5.0246666666666533</v>
      </c>
      <c r="H379" s="5">
        <f>IF(D379+E379+F379&gt;Inddata!$D$31,Inddata!$D$31,D379+E379+F379)</f>
        <v>2.5802666666666774</v>
      </c>
      <c r="I379" s="5">
        <f>Inddata!$D$34</f>
        <v>1</v>
      </c>
      <c r="J379" s="5">
        <f>Inddata!$D$32+Inddata!$D$34</f>
        <v>5</v>
      </c>
      <c r="K379" s="5"/>
    </row>
    <row r="380" spans="1:11" x14ac:dyDescent="0.25">
      <c r="A380">
        <v>351</v>
      </c>
      <c r="C380" s="5">
        <f t="shared" si="11"/>
        <v>3.0333333333333199</v>
      </c>
      <c r="D380" s="5">
        <f>IF(Inddata!$D$35=0,0,IF(($D$30-C380*(1/Inddata!$D$35))&lt;0,0,($D$30-C380*(1/Inddata!$D$35))))</f>
        <v>2.5733333333333439</v>
      </c>
      <c r="E380" s="5">
        <v>0</v>
      </c>
      <c r="F380" s="5">
        <f>IF(Inddata!$D$31*Inddata!$D$35+Inddata!$D$33&gt;'Beregninger scenarie 2'!C380,0,F379+$F$27)</f>
        <v>0</v>
      </c>
      <c r="G380" s="5">
        <f t="shared" si="10"/>
        <v>5.0333333333333199</v>
      </c>
      <c r="H380" s="5">
        <f>IF(D380+E380+F380&gt;Inddata!$D$31,Inddata!$D$31,D380+E380+F380)</f>
        <v>2.5733333333333439</v>
      </c>
      <c r="I380" s="5">
        <f>Inddata!$D$34</f>
        <v>1</v>
      </c>
      <c r="J380" s="5">
        <f>Inddata!$D$32+Inddata!$D$34</f>
        <v>5</v>
      </c>
      <c r="K380" s="5"/>
    </row>
    <row r="381" spans="1:11" x14ac:dyDescent="0.25">
      <c r="A381">
        <v>352</v>
      </c>
      <c r="C381" s="5">
        <f t="shared" si="11"/>
        <v>3.0419999999999865</v>
      </c>
      <c r="D381" s="5">
        <f>IF(Inddata!$D$35=0,0,IF(($D$30-C381*(1/Inddata!$D$35))&lt;0,0,($D$30-C381*(1/Inddata!$D$35))))</f>
        <v>2.5664000000000105</v>
      </c>
      <c r="E381" s="5">
        <v>0</v>
      </c>
      <c r="F381" s="5">
        <f>IF(Inddata!$D$31*Inddata!$D$35+Inddata!$D$33&gt;'Beregninger scenarie 2'!C381,0,F380+$F$27)</f>
        <v>0</v>
      </c>
      <c r="G381" s="5">
        <f t="shared" si="10"/>
        <v>5.0419999999999865</v>
      </c>
      <c r="H381" s="5">
        <f>IF(D381+E381+F381&gt;Inddata!$D$31,Inddata!$D$31,D381+E381+F381)</f>
        <v>2.5664000000000105</v>
      </c>
      <c r="I381" s="5">
        <f>Inddata!$D$34</f>
        <v>1</v>
      </c>
      <c r="J381" s="5">
        <f>Inddata!$D$32+Inddata!$D$34</f>
        <v>5</v>
      </c>
      <c r="K381" s="5"/>
    </row>
    <row r="382" spans="1:11" x14ac:dyDescent="0.25">
      <c r="A382">
        <v>353</v>
      </c>
      <c r="C382" s="5">
        <f t="shared" si="11"/>
        <v>3.0506666666666531</v>
      </c>
      <c r="D382" s="5">
        <f>IF(Inddata!$D$35=0,0,IF(($D$30-C382*(1/Inddata!$D$35))&lt;0,0,($D$30-C382*(1/Inddata!$D$35))))</f>
        <v>2.5594666666666774</v>
      </c>
      <c r="E382" s="5">
        <v>0</v>
      </c>
      <c r="F382" s="5">
        <f>IF(Inddata!$D$31*Inddata!$D$35+Inddata!$D$33&gt;'Beregninger scenarie 2'!C382,0,F381+$F$27)</f>
        <v>0</v>
      </c>
      <c r="G382" s="5">
        <f t="shared" si="10"/>
        <v>5.0506666666666531</v>
      </c>
      <c r="H382" s="5">
        <f>IF(D382+E382+F382&gt;Inddata!$D$31,Inddata!$D$31,D382+E382+F382)</f>
        <v>2.5594666666666774</v>
      </c>
      <c r="I382" s="5">
        <f>Inddata!$D$34</f>
        <v>1</v>
      </c>
      <c r="J382" s="5">
        <f>Inddata!$D$32+Inddata!$D$34</f>
        <v>5</v>
      </c>
      <c r="K382" s="5"/>
    </row>
    <row r="383" spans="1:11" x14ac:dyDescent="0.25">
      <c r="A383">
        <v>354</v>
      </c>
      <c r="C383" s="5">
        <f t="shared" si="11"/>
        <v>3.0593333333333197</v>
      </c>
      <c r="D383" s="5">
        <f>IF(Inddata!$D$35=0,0,IF(($D$30-C383*(1/Inddata!$D$35))&lt;0,0,($D$30-C383*(1/Inddata!$D$35))))</f>
        <v>2.552533333333344</v>
      </c>
      <c r="E383" s="5">
        <v>0</v>
      </c>
      <c r="F383" s="5">
        <f>IF(Inddata!$D$31*Inddata!$D$35+Inddata!$D$33&gt;'Beregninger scenarie 2'!C383,0,F382+$F$27)</f>
        <v>0</v>
      </c>
      <c r="G383" s="5">
        <f t="shared" si="10"/>
        <v>5.0593333333333197</v>
      </c>
      <c r="H383" s="5">
        <f>IF(D383+E383+F383&gt;Inddata!$D$31,Inddata!$D$31,D383+E383+F383)</f>
        <v>2.552533333333344</v>
      </c>
      <c r="I383" s="5">
        <f>Inddata!$D$34</f>
        <v>1</v>
      </c>
      <c r="J383" s="5">
        <f>Inddata!$D$32+Inddata!$D$34</f>
        <v>5</v>
      </c>
      <c r="K383" s="5"/>
    </row>
    <row r="384" spans="1:11" x14ac:dyDescent="0.25">
      <c r="A384">
        <v>355</v>
      </c>
      <c r="C384" s="5">
        <f t="shared" si="11"/>
        <v>3.0679999999999863</v>
      </c>
      <c r="D384" s="5">
        <f>IF(Inddata!$D$35=0,0,IF(($D$30-C384*(1/Inddata!$D$35))&lt;0,0,($D$30-C384*(1/Inddata!$D$35))))</f>
        <v>2.545600000000011</v>
      </c>
      <c r="E384" s="5">
        <v>0</v>
      </c>
      <c r="F384" s="5">
        <f>IF(Inddata!$D$31*Inddata!$D$35+Inddata!$D$33&gt;'Beregninger scenarie 2'!C384,0,F383+$F$27)</f>
        <v>0</v>
      </c>
      <c r="G384" s="5">
        <f t="shared" si="10"/>
        <v>5.0679999999999863</v>
      </c>
      <c r="H384" s="5">
        <f>IF(D384+E384+F384&gt;Inddata!$D$31,Inddata!$D$31,D384+E384+F384)</f>
        <v>2.545600000000011</v>
      </c>
      <c r="I384" s="5">
        <f>Inddata!$D$34</f>
        <v>1</v>
      </c>
      <c r="J384" s="5">
        <f>Inddata!$D$32+Inddata!$D$34</f>
        <v>5</v>
      </c>
      <c r="K384" s="5"/>
    </row>
    <row r="385" spans="1:11" x14ac:dyDescent="0.25">
      <c r="A385">
        <v>356</v>
      </c>
      <c r="C385" s="5">
        <f t="shared" si="11"/>
        <v>3.0766666666666529</v>
      </c>
      <c r="D385" s="5">
        <f>IF(Inddata!$D$35=0,0,IF(($D$30-C385*(1/Inddata!$D$35))&lt;0,0,($D$30-C385*(1/Inddata!$D$35))))</f>
        <v>2.5386666666666775</v>
      </c>
      <c r="E385" s="5">
        <v>0</v>
      </c>
      <c r="F385" s="5">
        <f>IF(Inddata!$D$31*Inddata!$D$35+Inddata!$D$33&gt;'Beregninger scenarie 2'!C385,0,F384+$F$27)</f>
        <v>0</v>
      </c>
      <c r="G385" s="5">
        <f t="shared" si="10"/>
        <v>5.0766666666666529</v>
      </c>
      <c r="H385" s="5">
        <f>IF(D385+E385+F385&gt;Inddata!$D$31,Inddata!$D$31,D385+E385+F385)</f>
        <v>2.5386666666666775</v>
      </c>
      <c r="I385" s="5">
        <f>Inddata!$D$34</f>
        <v>1</v>
      </c>
      <c r="J385" s="5">
        <f>Inddata!$D$32+Inddata!$D$34</f>
        <v>5</v>
      </c>
      <c r="K385" s="5"/>
    </row>
    <row r="386" spans="1:11" x14ac:dyDescent="0.25">
      <c r="A386">
        <v>357</v>
      </c>
      <c r="C386" s="5">
        <f t="shared" si="11"/>
        <v>3.0853333333333195</v>
      </c>
      <c r="D386" s="5">
        <f>IF(Inddata!$D$35=0,0,IF(($D$30-C386*(1/Inddata!$D$35))&lt;0,0,($D$30-C386*(1/Inddata!$D$35))))</f>
        <v>2.531733333333344</v>
      </c>
      <c r="E386" s="5">
        <v>0</v>
      </c>
      <c r="F386" s="5">
        <f>IF(Inddata!$D$31*Inddata!$D$35+Inddata!$D$33&gt;'Beregninger scenarie 2'!C386,0,F385+$F$27)</f>
        <v>0</v>
      </c>
      <c r="G386" s="5">
        <f t="shared" si="10"/>
        <v>5.0853333333333195</v>
      </c>
      <c r="H386" s="5">
        <f>IF(D386+E386+F386&gt;Inddata!$D$31,Inddata!$D$31,D386+E386+F386)</f>
        <v>2.531733333333344</v>
      </c>
      <c r="I386" s="5">
        <f>Inddata!$D$34</f>
        <v>1</v>
      </c>
      <c r="J386" s="5">
        <f>Inddata!$D$32+Inddata!$D$34</f>
        <v>5</v>
      </c>
      <c r="K386" s="5"/>
    </row>
    <row r="387" spans="1:11" x14ac:dyDescent="0.25">
      <c r="A387">
        <v>358</v>
      </c>
      <c r="C387" s="5">
        <f t="shared" si="11"/>
        <v>3.0939999999999861</v>
      </c>
      <c r="D387" s="5">
        <f>IF(Inddata!$D$35=0,0,IF(($D$30-C387*(1/Inddata!$D$35))&lt;0,0,($D$30-C387*(1/Inddata!$D$35))))</f>
        <v>2.524800000000011</v>
      </c>
      <c r="E387" s="5">
        <v>0</v>
      </c>
      <c r="F387" s="5">
        <f>IF(Inddata!$D$31*Inddata!$D$35+Inddata!$D$33&gt;'Beregninger scenarie 2'!C387,0,F386+$F$27)</f>
        <v>0</v>
      </c>
      <c r="G387" s="5">
        <f t="shared" si="10"/>
        <v>5.0939999999999861</v>
      </c>
      <c r="H387" s="5">
        <f>IF(D387+E387+F387&gt;Inddata!$D$31,Inddata!$D$31,D387+E387+F387)</f>
        <v>2.524800000000011</v>
      </c>
      <c r="I387" s="5">
        <f>Inddata!$D$34</f>
        <v>1</v>
      </c>
      <c r="J387" s="5">
        <f>Inddata!$D$32+Inddata!$D$34</f>
        <v>5</v>
      </c>
      <c r="K387" s="5"/>
    </row>
    <row r="388" spans="1:11" x14ac:dyDescent="0.25">
      <c r="A388">
        <v>359</v>
      </c>
      <c r="C388" s="5">
        <f t="shared" si="11"/>
        <v>3.1026666666666527</v>
      </c>
      <c r="D388" s="5">
        <f>IF(Inddata!$D$35=0,0,IF(($D$30-C388*(1/Inddata!$D$35))&lt;0,0,($D$30-C388*(1/Inddata!$D$35))))</f>
        <v>2.5178666666666776</v>
      </c>
      <c r="E388" s="5">
        <v>0</v>
      </c>
      <c r="F388" s="5">
        <f>IF(Inddata!$D$31*Inddata!$D$35+Inddata!$D$33&gt;'Beregninger scenarie 2'!C388,0,F387+$F$27)</f>
        <v>0</v>
      </c>
      <c r="G388" s="5">
        <f t="shared" si="10"/>
        <v>5.1026666666666527</v>
      </c>
      <c r="H388" s="5">
        <f>IF(D388+E388+F388&gt;Inddata!$D$31,Inddata!$D$31,D388+E388+F388)</f>
        <v>2.5178666666666776</v>
      </c>
      <c r="I388" s="5">
        <f>Inddata!$D$34</f>
        <v>1</v>
      </c>
      <c r="J388" s="5">
        <f>Inddata!$D$32+Inddata!$D$34</f>
        <v>5</v>
      </c>
      <c r="K388" s="5"/>
    </row>
    <row r="389" spans="1:11" x14ac:dyDescent="0.25">
      <c r="A389">
        <v>360</v>
      </c>
      <c r="C389" s="5">
        <f t="shared" si="11"/>
        <v>3.1113333333333193</v>
      </c>
      <c r="D389" s="5">
        <f>IF(Inddata!$D$35=0,0,IF(($D$30-C389*(1/Inddata!$D$35))&lt;0,0,($D$30-C389*(1/Inddata!$D$35))))</f>
        <v>2.5109333333333446</v>
      </c>
      <c r="E389" s="5">
        <v>0</v>
      </c>
      <c r="F389" s="5">
        <f>IF(Inddata!$D$31*Inddata!$D$35+Inddata!$D$33&gt;'Beregninger scenarie 2'!C389,0,F388+$F$27)</f>
        <v>0</v>
      </c>
      <c r="G389" s="5">
        <f t="shared" si="10"/>
        <v>5.1113333333333193</v>
      </c>
      <c r="H389" s="5">
        <f>IF(D389+E389+F389&gt;Inddata!$D$31,Inddata!$D$31,D389+E389+F389)</f>
        <v>2.5109333333333446</v>
      </c>
      <c r="I389" s="5">
        <f>Inddata!$D$34</f>
        <v>1</v>
      </c>
      <c r="J389" s="5">
        <f>Inddata!$D$32+Inddata!$D$34</f>
        <v>5</v>
      </c>
      <c r="K389" s="5"/>
    </row>
    <row r="390" spans="1:11" x14ac:dyDescent="0.25">
      <c r="A390">
        <v>361</v>
      </c>
      <c r="C390" s="5">
        <f t="shared" si="11"/>
        <v>3.1199999999999859</v>
      </c>
      <c r="D390" s="5">
        <f>IF(Inddata!$D$35=0,0,IF(($D$30-C390*(1/Inddata!$D$35))&lt;0,0,($D$30-C390*(1/Inddata!$D$35))))</f>
        <v>2.5040000000000111</v>
      </c>
      <c r="E390" s="5">
        <v>0</v>
      </c>
      <c r="F390" s="5">
        <f>IF(Inddata!$D$31*Inddata!$D$35+Inddata!$D$33&gt;'Beregninger scenarie 2'!C390,0,F389+$F$27)</f>
        <v>0</v>
      </c>
      <c r="G390" s="5">
        <f t="shared" si="10"/>
        <v>5.1199999999999859</v>
      </c>
      <c r="H390" s="5">
        <f>IF(D390+E390+F390&gt;Inddata!$D$31,Inddata!$D$31,D390+E390+F390)</f>
        <v>2.5040000000000111</v>
      </c>
      <c r="I390" s="5">
        <f>Inddata!$D$34</f>
        <v>1</v>
      </c>
      <c r="J390" s="5">
        <f>Inddata!$D$32+Inddata!$D$34</f>
        <v>5</v>
      </c>
      <c r="K390" s="5"/>
    </row>
    <row r="391" spans="1:11" x14ac:dyDescent="0.25">
      <c r="A391">
        <v>362</v>
      </c>
      <c r="C391" s="5">
        <f t="shared" si="11"/>
        <v>3.1286666666666525</v>
      </c>
      <c r="D391" s="5">
        <f>IF(Inddata!$D$35=0,0,IF(($D$30-C391*(1/Inddata!$D$35))&lt;0,0,($D$30-C391*(1/Inddata!$D$35))))</f>
        <v>2.4970666666666776</v>
      </c>
      <c r="E391" s="5">
        <v>0</v>
      </c>
      <c r="F391" s="5">
        <f>IF(Inddata!$D$31*Inddata!$D$35+Inddata!$D$33&gt;'Beregninger scenarie 2'!C391,0,F390+$F$27)</f>
        <v>0</v>
      </c>
      <c r="G391" s="5">
        <f t="shared" si="10"/>
        <v>5.1286666666666525</v>
      </c>
      <c r="H391" s="5">
        <f>IF(D391+E391+F391&gt;Inddata!$D$31,Inddata!$D$31,D391+E391+F391)</f>
        <v>2.4970666666666776</v>
      </c>
      <c r="I391" s="5">
        <f>Inddata!$D$34</f>
        <v>1</v>
      </c>
      <c r="J391" s="5">
        <f>Inddata!$D$32+Inddata!$D$34</f>
        <v>5</v>
      </c>
      <c r="K391" s="5"/>
    </row>
    <row r="392" spans="1:11" x14ac:dyDescent="0.25">
      <c r="A392">
        <v>363</v>
      </c>
      <c r="C392" s="5">
        <f t="shared" si="11"/>
        <v>3.1373333333333191</v>
      </c>
      <c r="D392" s="5">
        <f>IF(Inddata!$D$35=0,0,IF(($D$30-C392*(1/Inddata!$D$35))&lt;0,0,($D$30-C392*(1/Inddata!$D$35))))</f>
        <v>2.4901333333333446</v>
      </c>
      <c r="E392" s="5">
        <v>0</v>
      </c>
      <c r="F392" s="5">
        <f>IF(Inddata!$D$31*Inddata!$D$35+Inddata!$D$33&gt;'Beregninger scenarie 2'!C392,0,F391+$F$27)</f>
        <v>0</v>
      </c>
      <c r="G392" s="5">
        <f t="shared" si="10"/>
        <v>5.1373333333333191</v>
      </c>
      <c r="H392" s="5">
        <f>IF(D392+E392+F392&gt;Inddata!$D$31,Inddata!$D$31,D392+E392+F392)</f>
        <v>2.4901333333333446</v>
      </c>
      <c r="I392" s="5">
        <f>Inddata!$D$34</f>
        <v>1</v>
      </c>
      <c r="J392" s="5">
        <f>Inddata!$D$32+Inddata!$D$34</f>
        <v>5</v>
      </c>
      <c r="K392" s="5"/>
    </row>
    <row r="393" spans="1:11" x14ac:dyDescent="0.25">
      <c r="A393">
        <v>364</v>
      </c>
      <c r="C393" s="5">
        <f t="shared" si="11"/>
        <v>3.1459999999999857</v>
      </c>
      <c r="D393" s="5">
        <f>IF(Inddata!$D$35=0,0,IF(($D$30-C393*(1/Inddata!$D$35))&lt;0,0,($D$30-C393*(1/Inddata!$D$35))))</f>
        <v>2.4832000000000112</v>
      </c>
      <c r="E393" s="5">
        <v>0</v>
      </c>
      <c r="F393" s="5">
        <f>IF(Inddata!$D$31*Inddata!$D$35+Inddata!$D$33&gt;'Beregninger scenarie 2'!C393,0,F392+$F$27)</f>
        <v>0</v>
      </c>
      <c r="G393" s="5">
        <f t="shared" si="10"/>
        <v>5.1459999999999857</v>
      </c>
      <c r="H393" s="5">
        <f>IF(D393+E393+F393&gt;Inddata!$D$31,Inddata!$D$31,D393+E393+F393)</f>
        <v>2.4832000000000112</v>
      </c>
      <c r="I393" s="5">
        <f>Inddata!$D$34</f>
        <v>1</v>
      </c>
      <c r="J393" s="5">
        <f>Inddata!$D$32+Inddata!$D$34</f>
        <v>5</v>
      </c>
      <c r="K393" s="5"/>
    </row>
    <row r="394" spans="1:11" x14ac:dyDescent="0.25">
      <c r="A394">
        <v>365</v>
      </c>
      <c r="C394" s="5">
        <f t="shared" si="11"/>
        <v>3.1546666666666523</v>
      </c>
      <c r="D394" s="5">
        <f>IF(Inddata!$D$35=0,0,IF(($D$30-C394*(1/Inddata!$D$35))&lt;0,0,($D$30-C394*(1/Inddata!$D$35))))</f>
        <v>2.4762666666666782</v>
      </c>
      <c r="E394" s="5">
        <v>0</v>
      </c>
      <c r="F394" s="5">
        <f>IF(Inddata!$D$31*Inddata!$D$35+Inddata!$D$33&gt;'Beregninger scenarie 2'!C394,0,F393+$F$27)</f>
        <v>0</v>
      </c>
      <c r="G394" s="5">
        <f t="shared" si="10"/>
        <v>5.1546666666666523</v>
      </c>
      <c r="H394" s="5">
        <f>IF(D394+E394+F394&gt;Inddata!$D$31,Inddata!$D$31,D394+E394+F394)</f>
        <v>2.4762666666666782</v>
      </c>
      <c r="I394" s="5">
        <f>Inddata!$D$34</f>
        <v>1</v>
      </c>
      <c r="J394" s="5">
        <f>Inddata!$D$32+Inddata!$D$34</f>
        <v>5</v>
      </c>
      <c r="K394" s="5"/>
    </row>
    <row r="395" spans="1:11" x14ac:dyDescent="0.25">
      <c r="A395">
        <v>366</v>
      </c>
      <c r="C395" s="5">
        <f t="shared" si="11"/>
        <v>3.1633333333333189</v>
      </c>
      <c r="D395" s="5">
        <f>IF(Inddata!$D$35=0,0,IF(($D$30-C395*(1/Inddata!$D$35))&lt;0,0,($D$30-C395*(1/Inddata!$D$35))))</f>
        <v>2.4693333333333447</v>
      </c>
      <c r="E395" s="5">
        <v>0</v>
      </c>
      <c r="F395" s="5">
        <f>IF(Inddata!$D$31*Inddata!$D$35+Inddata!$D$33&gt;'Beregninger scenarie 2'!C395,0,F394+$F$27)</f>
        <v>0</v>
      </c>
      <c r="G395" s="5">
        <f t="shared" si="10"/>
        <v>5.1633333333333189</v>
      </c>
      <c r="H395" s="5">
        <f>IF(D395+E395+F395&gt;Inddata!$D$31,Inddata!$D$31,D395+E395+F395)</f>
        <v>2.4693333333333447</v>
      </c>
      <c r="I395" s="5">
        <f>Inddata!$D$34</f>
        <v>1</v>
      </c>
      <c r="J395" s="5">
        <f>Inddata!$D$32+Inddata!$D$34</f>
        <v>5</v>
      </c>
      <c r="K395" s="5"/>
    </row>
    <row r="396" spans="1:11" x14ac:dyDescent="0.25">
      <c r="A396">
        <v>367</v>
      </c>
      <c r="C396" s="5">
        <f t="shared" si="11"/>
        <v>3.1719999999999855</v>
      </c>
      <c r="D396" s="5">
        <f>IF(Inddata!$D$35=0,0,IF(($D$30-C396*(1/Inddata!$D$35))&lt;0,0,($D$30-C396*(1/Inddata!$D$35))))</f>
        <v>2.4624000000000112</v>
      </c>
      <c r="E396" s="5">
        <v>0</v>
      </c>
      <c r="F396" s="5">
        <f>IF(Inddata!$D$31*Inddata!$D$35+Inddata!$D$33&gt;'Beregninger scenarie 2'!C396,0,F395+$F$27)</f>
        <v>0</v>
      </c>
      <c r="G396" s="5">
        <f t="shared" si="10"/>
        <v>5.1719999999999855</v>
      </c>
      <c r="H396" s="5">
        <f>IF(D396+E396+F396&gt;Inddata!$D$31,Inddata!$D$31,D396+E396+F396)</f>
        <v>2.4624000000000112</v>
      </c>
      <c r="I396" s="5">
        <f>Inddata!$D$34</f>
        <v>1</v>
      </c>
      <c r="J396" s="5">
        <f>Inddata!$D$32+Inddata!$D$34</f>
        <v>5</v>
      </c>
      <c r="K396" s="5"/>
    </row>
    <row r="397" spans="1:11" x14ac:dyDescent="0.25">
      <c r="A397">
        <v>368</v>
      </c>
      <c r="C397" s="5">
        <f t="shared" si="11"/>
        <v>3.1806666666666521</v>
      </c>
      <c r="D397" s="5">
        <f>IF(Inddata!$D$35=0,0,IF(($D$30-C397*(1/Inddata!$D$35))&lt;0,0,($D$30-C397*(1/Inddata!$D$35))))</f>
        <v>2.4554666666666782</v>
      </c>
      <c r="E397" s="5">
        <v>0</v>
      </c>
      <c r="F397" s="5">
        <f>IF(Inddata!$D$31*Inddata!$D$35+Inddata!$D$33&gt;'Beregninger scenarie 2'!C397,0,F396+$F$27)</f>
        <v>0</v>
      </c>
      <c r="G397" s="5">
        <f t="shared" si="10"/>
        <v>5.1806666666666521</v>
      </c>
      <c r="H397" s="5">
        <f>IF(D397+E397+F397&gt;Inddata!$D$31,Inddata!$D$31,D397+E397+F397)</f>
        <v>2.4554666666666782</v>
      </c>
      <c r="I397" s="5">
        <f>Inddata!$D$34</f>
        <v>1</v>
      </c>
      <c r="J397" s="5">
        <f>Inddata!$D$32+Inddata!$D$34</f>
        <v>5</v>
      </c>
      <c r="K397" s="5"/>
    </row>
    <row r="398" spans="1:11" x14ac:dyDescent="0.25">
      <c r="A398">
        <v>369</v>
      </c>
      <c r="C398" s="5">
        <f t="shared" si="11"/>
        <v>3.1893333333333187</v>
      </c>
      <c r="D398" s="5">
        <f>IF(Inddata!$D$35=0,0,IF(($D$30-C398*(1/Inddata!$D$35))&lt;0,0,($D$30-C398*(1/Inddata!$D$35))))</f>
        <v>2.4485333333333448</v>
      </c>
      <c r="E398" s="5">
        <v>0</v>
      </c>
      <c r="F398" s="5">
        <f>IF(Inddata!$D$31*Inddata!$D$35+Inddata!$D$33&gt;'Beregninger scenarie 2'!C398,0,F397+$F$27)</f>
        <v>0</v>
      </c>
      <c r="G398" s="5">
        <f t="shared" si="10"/>
        <v>5.1893333333333187</v>
      </c>
      <c r="H398" s="5">
        <f>IF(D398+E398+F398&gt;Inddata!$D$31,Inddata!$D$31,D398+E398+F398)</f>
        <v>2.4485333333333448</v>
      </c>
      <c r="I398" s="5">
        <f>Inddata!$D$34</f>
        <v>1</v>
      </c>
      <c r="J398" s="5">
        <f>Inddata!$D$32+Inddata!$D$34</f>
        <v>5</v>
      </c>
      <c r="K398" s="5"/>
    </row>
    <row r="399" spans="1:11" x14ac:dyDescent="0.25">
      <c r="A399">
        <v>370</v>
      </c>
      <c r="C399" s="5">
        <f t="shared" si="11"/>
        <v>3.1979999999999853</v>
      </c>
      <c r="D399" s="5">
        <f>IF(Inddata!$D$35=0,0,IF(($D$30-C399*(1/Inddata!$D$35))&lt;0,0,($D$30-C399*(1/Inddata!$D$35))))</f>
        <v>2.4416000000000118</v>
      </c>
      <c r="E399" s="5">
        <v>0</v>
      </c>
      <c r="F399" s="5">
        <f>IF(Inddata!$D$31*Inddata!$D$35+Inddata!$D$33&gt;'Beregninger scenarie 2'!C399,0,F398+$F$27)</f>
        <v>0</v>
      </c>
      <c r="G399" s="5">
        <f t="shared" si="10"/>
        <v>5.1979999999999853</v>
      </c>
      <c r="H399" s="5">
        <f>IF(D399+E399+F399&gt;Inddata!$D$31,Inddata!$D$31,D399+E399+F399)</f>
        <v>2.4416000000000118</v>
      </c>
      <c r="I399" s="5">
        <f>Inddata!$D$34</f>
        <v>1</v>
      </c>
      <c r="J399" s="5">
        <f>Inddata!$D$32+Inddata!$D$34</f>
        <v>5</v>
      </c>
      <c r="K399" s="5"/>
    </row>
    <row r="400" spans="1:11" x14ac:dyDescent="0.25">
      <c r="A400">
        <v>371</v>
      </c>
      <c r="C400" s="5">
        <f t="shared" si="11"/>
        <v>3.2066666666666519</v>
      </c>
      <c r="D400" s="5">
        <f>IF(Inddata!$D$35=0,0,IF(($D$30-C400*(1/Inddata!$D$35))&lt;0,0,($D$30-C400*(1/Inddata!$D$35))))</f>
        <v>2.4346666666666783</v>
      </c>
      <c r="E400" s="5">
        <v>0</v>
      </c>
      <c r="F400" s="5">
        <f>IF(Inddata!$D$31*Inddata!$D$35+Inddata!$D$33&gt;'Beregninger scenarie 2'!C400,0,F399+$F$27)</f>
        <v>0</v>
      </c>
      <c r="G400" s="5">
        <f t="shared" si="10"/>
        <v>5.2066666666666519</v>
      </c>
      <c r="H400" s="5">
        <f>IF(D400+E400+F400&gt;Inddata!$D$31,Inddata!$D$31,D400+E400+F400)</f>
        <v>2.4346666666666783</v>
      </c>
      <c r="I400" s="5">
        <f>Inddata!$D$34</f>
        <v>1</v>
      </c>
      <c r="J400" s="5">
        <f>Inddata!$D$32+Inddata!$D$34</f>
        <v>5</v>
      </c>
      <c r="K400" s="5"/>
    </row>
    <row r="401" spans="1:11" x14ac:dyDescent="0.25">
      <c r="A401">
        <v>372</v>
      </c>
      <c r="C401" s="5">
        <f t="shared" si="11"/>
        <v>3.2153333333333185</v>
      </c>
      <c r="D401" s="5">
        <f>IF(Inddata!$D$35=0,0,IF(($D$30-C401*(1/Inddata!$D$35))&lt;0,0,($D$30-C401*(1/Inddata!$D$35))))</f>
        <v>2.4277333333333448</v>
      </c>
      <c r="E401" s="5">
        <v>0</v>
      </c>
      <c r="F401" s="5">
        <f>IF(Inddata!$D$31*Inddata!$D$35+Inddata!$D$33&gt;'Beregninger scenarie 2'!C401,0,F400+$F$27)</f>
        <v>0</v>
      </c>
      <c r="G401" s="5">
        <f t="shared" si="10"/>
        <v>5.2153333333333185</v>
      </c>
      <c r="H401" s="5">
        <f>IF(D401+E401+F401&gt;Inddata!$D$31,Inddata!$D$31,D401+E401+F401)</f>
        <v>2.4277333333333448</v>
      </c>
      <c r="I401" s="5">
        <f>Inddata!$D$34</f>
        <v>1</v>
      </c>
      <c r="J401" s="5">
        <f>Inddata!$D$32+Inddata!$D$34</f>
        <v>5</v>
      </c>
      <c r="K401" s="5"/>
    </row>
    <row r="402" spans="1:11" x14ac:dyDescent="0.25">
      <c r="A402">
        <v>373</v>
      </c>
      <c r="C402" s="5">
        <f t="shared" si="11"/>
        <v>3.2239999999999851</v>
      </c>
      <c r="D402" s="5">
        <f>IF(Inddata!$D$35=0,0,IF(($D$30-C402*(1/Inddata!$D$35))&lt;0,0,($D$30-C402*(1/Inddata!$D$35))))</f>
        <v>2.4208000000000118</v>
      </c>
      <c r="E402" s="5">
        <v>0</v>
      </c>
      <c r="F402" s="5">
        <f>IF(Inddata!$D$31*Inddata!$D$35+Inddata!$D$33&gt;'Beregninger scenarie 2'!C402,0,F401+$F$27)</f>
        <v>0</v>
      </c>
      <c r="G402" s="5">
        <f t="shared" si="10"/>
        <v>5.2239999999999851</v>
      </c>
      <c r="H402" s="5">
        <f>IF(D402+E402+F402&gt;Inddata!$D$31,Inddata!$D$31,D402+E402+F402)</f>
        <v>2.4208000000000118</v>
      </c>
      <c r="I402" s="5">
        <f>Inddata!$D$34</f>
        <v>1</v>
      </c>
      <c r="J402" s="5">
        <f>Inddata!$D$32+Inddata!$D$34</f>
        <v>5</v>
      </c>
      <c r="K402" s="5"/>
    </row>
    <row r="403" spans="1:11" x14ac:dyDescent="0.25">
      <c r="A403">
        <v>374</v>
      </c>
      <c r="C403" s="5">
        <f t="shared" si="11"/>
        <v>3.2326666666666517</v>
      </c>
      <c r="D403" s="5">
        <f>IF(Inddata!$D$35=0,0,IF(($D$30-C403*(1/Inddata!$D$35))&lt;0,0,($D$30-C403*(1/Inddata!$D$35))))</f>
        <v>2.4138666666666784</v>
      </c>
      <c r="E403" s="5">
        <v>0</v>
      </c>
      <c r="F403" s="5">
        <f>IF(Inddata!$D$31*Inddata!$D$35+Inddata!$D$33&gt;'Beregninger scenarie 2'!C403,0,F402+$F$27)</f>
        <v>0</v>
      </c>
      <c r="G403" s="5">
        <f t="shared" si="10"/>
        <v>5.2326666666666517</v>
      </c>
      <c r="H403" s="5">
        <f>IF(D403+E403+F403&gt;Inddata!$D$31,Inddata!$D$31,D403+E403+F403)</f>
        <v>2.4138666666666784</v>
      </c>
      <c r="I403" s="5">
        <f>Inddata!$D$34</f>
        <v>1</v>
      </c>
      <c r="J403" s="5">
        <f>Inddata!$D$32+Inddata!$D$34</f>
        <v>5</v>
      </c>
      <c r="K403" s="5"/>
    </row>
    <row r="404" spans="1:11" x14ac:dyDescent="0.25">
      <c r="A404">
        <v>375</v>
      </c>
      <c r="C404" s="5">
        <f t="shared" si="11"/>
        <v>3.2413333333333183</v>
      </c>
      <c r="D404" s="5">
        <f>IF(Inddata!$D$35=0,0,IF(($D$30-C404*(1/Inddata!$D$35))&lt;0,0,($D$30-C404*(1/Inddata!$D$35))))</f>
        <v>2.4069333333333454</v>
      </c>
      <c r="E404" s="5">
        <v>0</v>
      </c>
      <c r="F404" s="5">
        <f>IF(Inddata!$D$31*Inddata!$D$35+Inddata!$D$33&gt;'Beregninger scenarie 2'!C404,0,F403+$F$27)</f>
        <v>0</v>
      </c>
      <c r="G404" s="5">
        <f t="shared" si="10"/>
        <v>5.2413333333333183</v>
      </c>
      <c r="H404" s="5">
        <f>IF(D404+E404+F404&gt;Inddata!$D$31,Inddata!$D$31,D404+E404+F404)</f>
        <v>2.4069333333333454</v>
      </c>
      <c r="I404" s="5">
        <f>Inddata!$D$34</f>
        <v>1</v>
      </c>
      <c r="J404" s="5">
        <f>Inddata!$D$32+Inddata!$D$34</f>
        <v>5</v>
      </c>
      <c r="K404" s="5"/>
    </row>
    <row r="405" spans="1:11" x14ac:dyDescent="0.25">
      <c r="A405">
        <v>376</v>
      </c>
      <c r="C405" s="5">
        <f t="shared" si="11"/>
        <v>3.2499999999999849</v>
      </c>
      <c r="D405" s="5">
        <f>IF(Inddata!$D$35=0,0,IF(($D$30-C405*(1/Inddata!$D$35))&lt;0,0,($D$30-C405*(1/Inddata!$D$35))))</f>
        <v>2.4000000000000119</v>
      </c>
      <c r="E405" s="5">
        <v>0</v>
      </c>
      <c r="F405" s="5">
        <f>IF(Inddata!$D$31*Inddata!$D$35+Inddata!$D$33&gt;'Beregninger scenarie 2'!C405,0,F404+$F$27)</f>
        <v>0</v>
      </c>
      <c r="G405" s="5">
        <f t="shared" si="10"/>
        <v>5.2499999999999849</v>
      </c>
      <c r="H405" s="5">
        <f>IF(D405+E405+F405&gt;Inddata!$D$31,Inddata!$D$31,D405+E405+F405)</f>
        <v>2.4000000000000119</v>
      </c>
      <c r="I405" s="5">
        <f>Inddata!$D$34</f>
        <v>1</v>
      </c>
      <c r="J405" s="5">
        <f>Inddata!$D$32+Inddata!$D$34</f>
        <v>5</v>
      </c>
      <c r="K405" s="5"/>
    </row>
    <row r="406" spans="1:11" x14ac:dyDescent="0.25">
      <c r="A406">
        <v>377</v>
      </c>
      <c r="C406" s="5">
        <f t="shared" si="11"/>
        <v>3.2586666666666515</v>
      </c>
      <c r="D406" s="5">
        <f>IF(Inddata!$D$35=0,0,IF(($D$30-C406*(1/Inddata!$D$35))&lt;0,0,($D$30-C406*(1/Inddata!$D$35))))</f>
        <v>2.3930666666666784</v>
      </c>
      <c r="E406" s="5">
        <v>0</v>
      </c>
      <c r="F406" s="5">
        <f>IF(Inddata!$D$31*Inddata!$D$35+Inddata!$D$33&gt;'Beregninger scenarie 2'!C406,0,F405+$F$27)</f>
        <v>0</v>
      </c>
      <c r="G406" s="5">
        <f t="shared" si="10"/>
        <v>5.2586666666666515</v>
      </c>
      <c r="H406" s="5">
        <f>IF(D406+E406+F406&gt;Inddata!$D$31,Inddata!$D$31,D406+E406+F406)</f>
        <v>2.3930666666666784</v>
      </c>
      <c r="I406" s="5">
        <f>Inddata!$D$34</f>
        <v>1</v>
      </c>
      <c r="J406" s="5">
        <f>Inddata!$D$32+Inddata!$D$34</f>
        <v>5</v>
      </c>
      <c r="K406" s="5"/>
    </row>
    <row r="407" spans="1:11" x14ac:dyDescent="0.25">
      <c r="A407">
        <v>378</v>
      </c>
      <c r="C407" s="5">
        <f t="shared" si="11"/>
        <v>3.2673333333333181</v>
      </c>
      <c r="D407" s="5">
        <f>IF(Inddata!$D$35=0,0,IF(($D$30-C407*(1/Inddata!$D$35))&lt;0,0,($D$30-C407*(1/Inddata!$D$35))))</f>
        <v>2.3861333333333454</v>
      </c>
      <c r="E407" s="5">
        <v>0</v>
      </c>
      <c r="F407" s="5">
        <f>IF(Inddata!$D$31*Inddata!$D$35+Inddata!$D$33&gt;'Beregninger scenarie 2'!C407,0,F406+$F$27)</f>
        <v>0</v>
      </c>
      <c r="G407" s="5">
        <f t="shared" si="10"/>
        <v>5.2673333333333181</v>
      </c>
      <c r="H407" s="5">
        <f>IF(D407+E407+F407&gt;Inddata!$D$31,Inddata!$D$31,D407+E407+F407)</f>
        <v>2.3861333333333454</v>
      </c>
      <c r="I407" s="5">
        <f>Inddata!$D$34</f>
        <v>1</v>
      </c>
      <c r="J407" s="5">
        <f>Inddata!$D$32+Inddata!$D$34</f>
        <v>5</v>
      </c>
      <c r="K407" s="5"/>
    </row>
    <row r="408" spans="1:11" x14ac:dyDescent="0.25">
      <c r="A408">
        <v>379</v>
      </c>
      <c r="C408" s="5">
        <f t="shared" si="11"/>
        <v>3.2759999999999847</v>
      </c>
      <c r="D408" s="5">
        <f>IF(Inddata!$D$35=0,0,IF(($D$30-C408*(1/Inddata!$D$35))&lt;0,0,($D$30-C408*(1/Inddata!$D$35))))</f>
        <v>2.379200000000012</v>
      </c>
      <c r="E408" s="5">
        <v>0</v>
      </c>
      <c r="F408" s="5">
        <f>IF(Inddata!$D$31*Inddata!$D$35+Inddata!$D$33&gt;'Beregninger scenarie 2'!C408,0,F407+$F$27)</f>
        <v>0</v>
      </c>
      <c r="G408" s="5">
        <f t="shared" si="10"/>
        <v>5.2759999999999847</v>
      </c>
      <c r="H408" s="5">
        <f>IF(D408+E408+F408&gt;Inddata!$D$31,Inddata!$D$31,D408+E408+F408)</f>
        <v>2.379200000000012</v>
      </c>
      <c r="I408" s="5">
        <f>Inddata!$D$34</f>
        <v>1</v>
      </c>
      <c r="J408" s="5">
        <f>Inddata!$D$32+Inddata!$D$34</f>
        <v>5</v>
      </c>
      <c r="K408" s="5"/>
    </row>
    <row r="409" spans="1:11" x14ac:dyDescent="0.25">
      <c r="A409">
        <v>380</v>
      </c>
      <c r="C409" s="5">
        <f t="shared" si="11"/>
        <v>3.2846666666666513</v>
      </c>
      <c r="D409" s="5">
        <f>IF(Inddata!$D$35=0,0,IF(($D$30-C409*(1/Inddata!$D$35))&lt;0,0,($D$30-C409*(1/Inddata!$D$35))))</f>
        <v>2.372266666666679</v>
      </c>
      <c r="E409" s="5">
        <v>0</v>
      </c>
      <c r="F409" s="5">
        <f>IF(Inddata!$D$31*Inddata!$D$35+Inddata!$D$33&gt;'Beregninger scenarie 2'!C409,0,F408+$F$27)</f>
        <v>0</v>
      </c>
      <c r="G409" s="5">
        <f t="shared" si="10"/>
        <v>5.2846666666666513</v>
      </c>
      <c r="H409" s="5">
        <f>IF(D409+E409+F409&gt;Inddata!$D$31,Inddata!$D$31,D409+E409+F409)</f>
        <v>2.372266666666679</v>
      </c>
      <c r="I409" s="5">
        <f>Inddata!$D$34</f>
        <v>1</v>
      </c>
      <c r="J409" s="5">
        <f>Inddata!$D$32+Inddata!$D$34</f>
        <v>5</v>
      </c>
      <c r="K409" s="5"/>
    </row>
    <row r="410" spans="1:11" x14ac:dyDescent="0.25">
      <c r="A410">
        <v>381</v>
      </c>
      <c r="C410" s="5">
        <f t="shared" si="11"/>
        <v>3.2933333333333179</v>
      </c>
      <c r="D410" s="5">
        <f>IF(Inddata!$D$35=0,0,IF(($D$30-C410*(1/Inddata!$D$35))&lt;0,0,($D$30-C410*(1/Inddata!$D$35))))</f>
        <v>2.3653333333333455</v>
      </c>
      <c r="E410" s="5">
        <v>0</v>
      </c>
      <c r="F410" s="5">
        <f>IF(Inddata!$D$31*Inddata!$D$35+Inddata!$D$33&gt;'Beregninger scenarie 2'!C410,0,F409+$F$27)</f>
        <v>0</v>
      </c>
      <c r="G410" s="5">
        <f t="shared" si="10"/>
        <v>5.2933333333333179</v>
      </c>
      <c r="H410" s="5">
        <f>IF(D410+E410+F410&gt;Inddata!$D$31,Inddata!$D$31,D410+E410+F410)</f>
        <v>2.3653333333333455</v>
      </c>
      <c r="I410" s="5">
        <f>Inddata!$D$34</f>
        <v>1</v>
      </c>
      <c r="J410" s="5">
        <f>Inddata!$D$32+Inddata!$D$34</f>
        <v>5</v>
      </c>
      <c r="K410" s="5"/>
    </row>
    <row r="411" spans="1:11" x14ac:dyDescent="0.25">
      <c r="A411">
        <v>382</v>
      </c>
      <c r="C411" s="5">
        <f t="shared" si="11"/>
        <v>3.3019999999999845</v>
      </c>
      <c r="D411" s="5">
        <f>IF(Inddata!$D$35=0,0,IF(($D$30-C411*(1/Inddata!$D$35))&lt;0,0,($D$30-C411*(1/Inddata!$D$35))))</f>
        <v>2.358400000000012</v>
      </c>
      <c r="E411" s="5">
        <v>0</v>
      </c>
      <c r="F411" s="5">
        <f>IF(Inddata!$D$31*Inddata!$D$35+Inddata!$D$33&gt;'Beregninger scenarie 2'!C411,0,F410+$F$27)</f>
        <v>0</v>
      </c>
      <c r="G411" s="5">
        <f t="shared" si="10"/>
        <v>5.3019999999999845</v>
      </c>
      <c r="H411" s="5">
        <f>IF(D411+E411+F411&gt;Inddata!$D$31,Inddata!$D$31,D411+E411+F411)</f>
        <v>2.358400000000012</v>
      </c>
      <c r="I411" s="5">
        <f>Inddata!$D$34</f>
        <v>1</v>
      </c>
      <c r="J411" s="5">
        <f>Inddata!$D$32+Inddata!$D$34</f>
        <v>5</v>
      </c>
      <c r="K411" s="5"/>
    </row>
    <row r="412" spans="1:11" x14ac:dyDescent="0.25">
      <c r="A412">
        <v>383</v>
      </c>
      <c r="C412" s="5">
        <f t="shared" si="11"/>
        <v>3.3106666666666511</v>
      </c>
      <c r="D412" s="5">
        <f>IF(Inddata!$D$35=0,0,IF(($D$30-C412*(1/Inddata!$D$35))&lt;0,0,($D$30-C412*(1/Inddata!$D$35))))</f>
        <v>2.351466666666679</v>
      </c>
      <c r="E412" s="5">
        <v>0</v>
      </c>
      <c r="F412" s="5">
        <f>IF(Inddata!$D$31*Inddata!$D$35+Inddata!$D$33&gt;'Beregninger scenarie 2'!C412,0,F411+$F$27)</f>
        <v>0</v>
      </c>
      <c r="G412" s="5">
        <f t="shared" si="10"/>
        <v>5.3106666666666511</v>
      </c>
      <c r="H412" s="5">
        <f>IF(D412+E412+F412&gt;Inddata!$D$31,Inddata!$D$31,D412+E412+F412)</f>
        <v>2.351466666666679</v>
      </c>
      <c r="I412" s="5">
        <f>Inddata!$D$34</f>
        <v>1</v>
      </c>
      <c r="J412" s="5">
        <f>Inddata!$D$32+Inddata!$D$34</f>
        <v>5</v>
      </c>
      <c r="K412" s="5"/>
    </row>
    <row r="413" spans="1:11" x14ac:dyDescent="0.25">
      <c r="A413">
        <v>384</v>
      </c>
      <c r="C413" s="5">
        <f t="shared" si="11"/>
        <v>3.3193333333333177</v>
      </c>
      <c r="D413" s="5">
        <f>IF(Inddata!$D$35=0,0,IF(($D$30-C413*(1/Inddata!$D$35))&lt;0,0,($D$30-C413*(1/Inddata!$D$35))))</f>
        <v>2.3445333333333456</v>
      </c>
      <c r="E413" s="5">
        <v>0</v>
      </c>
      <c r="F413" s="5">
        <f>IF(Inddata!$D$31*Inddata!$D$35+Inddata!$D$33&gt;'Beregninger scenarie 2'!C413,0,F412+$F$27)</f>
        <v>0</v>
      </c>
      <c r="G413" s="5">
        <f t="shared" si="10"/>
        <v>5.3193333333333177</v>
      </c>
      <c r="H413" s="5">
        <f>IF(D413+E413+F413&gt;Inddata!$D$31,Inddata!$D$31,D413+E413+F413)</f>
        <v>2.3445333333333456</v>
      </c>
      <c r="I413" s="5">
        <f>Inddata!$D$34</f>
        <v>1</v>
      </c>
      <c r="J413" s="5">
        <f>Inddata!$D$32+Inddata!$D$34</f>
        <v>5</v>
      </c>
      <c r="K413" s="5"/>
    </row>
    <row r="414" spans="1:11" x14ac:dyDescent="0.25">
      <c r="A414">
        <v>385</v>
      </c>
      <c r="C414" s="5">
        <f t="shared" si="11"/>
        <v>3.3279999999999843</v>
      </c>
      <c r="D414" s="5">
        <f>IF(Inddata!$D$35=0,0,IF(($D$30-C414*(1/Inddata!$D$35))&lt;0,0,($D$30-C414*(1/Inddata!$D$35))))</f>
        <v>2.3376000000000126</v>
      </c>
      <c r="E414" s="5">
        <v>0</v>
      </c>
      <c r="F414" s="5">
        <f>IF(Inddata!$D$31*Inddata!$D$35+Inddata!$D$33&gt;'Beregninger scenarie 2'!C414,0,F413+$F$27)</f>
        <v>0</v>
      </c>
      <c r="G414" s="5">
        <f t="shared" si="10"/>
        <v>5.3279999999999843</v>
      </c>
      <c r="H414" s="5">
        <f>IF(D414+E414+F414&gt;Inddata!$D$31,Inddata!$D$31,D414+E414+F414)</f>
        <v>2.3376000000000126</v>
      </c>
      <c r="I414" s="5">
        <f>Inddata!$D$34</f>
        <v>1</v>
      </c>
      <c r="J414" s="5">
        <f>Inddata!$D$32+Inddata!$D$34</f>
        <v>5</v>
      </c>
      <c r="K414" s="5"/>
    </row>
    <row r="415" spans="1:11" x14ac:dyDescent="0.25">
      <c r="A415">
        <v>386</v>
      </c>
      <c r="C415" s="5">
        <f t="shared" si="11"/>
        <v>3.3366666666666509</v>
      </c>
      <c r="D415" s="5">
        <f>IF(Inddata!$D$35=0,0,IF(($D$30-C415*(1/Inddata!$D$35))&lt;0,0,($D$30-C415*(1/Inddata!$D$35))))</f>
        <v>2.3306666666666791</v>
      </c>
      <c r="E415" s="5">
        <v>0</v>
      </c>
      <c r="F415" s="5">
        <f>IF(Inddata!$D$31*Inddata!$D$35+Inddata!$D$33&gt;'Beregninger scenarie 2'!C415,0,F414+$F$27)</f>
        <v>0</v>
      </c>
      <c r="G415" s="5">
        <f t="shared" si="10"/>
        <v>5.3366666666666509</v>
      </c>
      <c r="H415" s="5">
        <f>IF(D415+E415+F415&gt;Inddata!$D$31,Inddata!$D$31,D415+E415+F415)</f>
        <v>2.3306666666666791</v>
      </c>
      <c r="I415" s="5">
        <f>Inddata!$D$34</f>
        <v>1</v>
      </c>
      <c r="J415" s="5">
        <f>Inddata!$D$32+Inddata!$D$34</f>
        <v>5</v>
      </c>
      <c r="K415" s="5"/>
    </row>
    <row r="416" spans="1:11" x14ac:dyDescent="0.25">
      <c r="A416">
        <v>387</v>
      </c>
      <c r="C416" s="5">
        <f t="shared" si="11"/>
        <v>3.3453333333333175</v>
      </c>
      <c r="D416" s="5">
        <f>IF(Inddata!$D$35=0,0,IF(($D$30-C416*(1/Inddata!$D$35))&lt;0,0,($D$30-C416*(1/Inddata!$D$35))))</f>
        <v>2.3237333333333456</v>
      </c>
      <c r="E416" s="5">
        <v>0</v>
      </c>
      <c r="F416" s="5">
        <f>IF(Inddata!$D$31*Inddata!$D$35+Inddata!$D$33&gt;'Beregninger scenarie 2'!C416,0,F415+$F$27)</f>
        <v>0</v>
      </c>
      <c r="G416" s="5">
        <f t="shared" ref="G416:G479" si="12">C416+2</f>
        <v>5.3453333333333175</v>
      </c>
      <c r="H416" s="5">
        <f>IF(D416+E416+F416&gt;Inddata!$D$31,Inddata!$D$31,D416+E416+F416)</f>
        <v>2.3237333333333456</v>
      </c>
      <c r="I416" s="5">
        <f>Inddata!$D$34</f>
        <v>1</v>
      </c>
      <c r="J416" s="5">
        <f>Inddata!$D$32+Inddata!$D$34</f>
        <v>5</v>
      </c>
      <c r="K416" s="5"/>
    </row>
    <row r="417" spans="1:11" x14ac:dyDescent="0.25">
      <c r="A417">
        <v>388</v>
      </c>
      <c r="C417" s="5">
        <f t="shared" ref="C417:C480" si="13">C416+$C$27</f>
        <v>3.3539999999999841</v>
      </c>
      <c r="D417" s="5">
        <f>IF(Inddata!$D$35=0,0,IF(($D$30-C417*(1/Inddata!$D$35))&lt;0,0,($D$30-C417*(1/Inddata!$D$35))))</f>
        <v>2.3168000000000126</v>
      </c>
      <c r="E417" s="5">
        <v>0</v>
      </c>
      <c r="F417" s="5">
        <f>IF(Inddata!$D$31*Inddata!$D$35+Inddata!$D$33&gt;'Beregninger scenarie 2'!C417,0,F416+$F$27)</f>
        <v>0</v>
      </c>
      <c r="G417" s="5">
        <f t="shared" si="12"/>
        <v>5.3539999999999841</v>
      </c>
      <c r="H417" s="5">
        <f>IF(D417+E417+F417&gt;Inddata!$D$31,Inddata!$D$31,D417+E417+F417)</f>
        <v>2.3168000000000126</v>
      </c>
      <c r="I417" s="5">
        <f>Inddata!$D$34</f>
        <v>1</v>
      </c>
      <c r="J417" s="5">
        <f>Inddata!$D$32+Inddata!$D$34</f>
        <v>5</v>
      </c>
      <c r="K417" s="5"/>
    </row>
    <row r="418" spans="1:11" x14ac:dyDescent="0.25">
      <c r="A418">
        <v>389</v>
      </c>
      <c r="C418" s="5">
        <f t="shared" si="13"/>
        <v>3.3626666666666507</v>
      </c>
      <c r="D418" s="5">
        <f>IF(Inddata!$D$35=0,0,IF(($D$30-C418*(1/Inddata!$D$35))&lt;0,0,($D$30-C418*(1/Inddata!$D$35))))</f>
        <v>2.3098666666666792</v>
      </c>
      <c r="E418" s="5">
        <v>0</v>
      </c>
      <c r="F418" s="5">
        <f>IF(Inddata!$D$31*Inddata!$D$35+Inddata!$D$33&gt;'Beregninger scenarie 2'!C418,0,F417+$F$27)</f>
        <v>0</v>
      </c>
      <c r="G418" s="5">
        <f t="shared" si="12"/>
        <v>5.3626666666666507</v>
      </c>
      <c r="H418" s="5">
        <f>IF(D418+E418+F418&gt;Inddata!$D$31,Inddata!$D$31,D418+E418+F418)</f>
        <v>2.3098666666666792</v>
      </c>
      <c r="I418" s="5">
        <f>Inddata!$D$34</f>
        <v>1</v>
      </c>
      <c r="J418" s="5">
        <f>Inddata!$D$32+Inddata!$D$34</f>
        <v>5</v>
      </c>
      <c r="K418" s="5"/>
    </row>
    <row r="419" spans="1:11" x14ac:dyDescent="0.25">
      <c r="A419">
        <v>390</v>
      </c>
      <c r="C419" s="5">
        <f t="shared" si="13"/>
        <v>3.3713333333333173</v>
      </c>
      <c r="D419" s="5">
        <f>IF(Inddata!$D$35=0,0,IF(($D$30-C419*(1/Inddata!$D$35))&lt;0,0,($D$30-C419*(1/Inddata!$D$35))))</f>
        <v>2.3029333333333462</v>
      </c>
      <c r="E419" s="5">
        <v>0</v>
      </c>
      <c r="F419" s="5">
        <f>IF(Inddata!$D$31*Inddata!$D$35+Inddata!$D$33&gt;'Beregninger scenarie 2'!C419,0,F418+$F$27)</f>
        <v>0</v>
      </c>
      <c r="G419" s="5">
        <f t="shared" si="12"/>
        <v>5.3713333333333173</v>
      </c>
      <c r="H419" s="5">
        <f>IF(D419+E419+F419&gt;Inddata!$D$31,Inddata!$D$31,D419+E419+F419)</f>
        <v>2.3029333333333462</v>
      </c>
      <c r="I419" s="5">
        <f>Inddata!$D$34</f>
        <v>1</v>
      </c>
      <c r="J419" s="5">
        <f>Inddata!$D$32+Inddata!$D$34</f>
        <v>5</v>
      </c>
      <c r="K419" s="5"/>
    </row>
    <row r="420" spans="1:11" x14ac:dyDescent="0.25">
      <c r="A420">
        <v>391</v>
      </c>
      <c r="C420" s="5">
        <f t="shared" si="13"/>
        <v>3.3799999999999839</v>
      </c>
      <c r="D420" s="5">
        <f>IF(Inddata!$D$35=0,0,IF(($D$30-C420*(1/Inddata!$D$35))&lt;0,0,($D$30-C420*(1/Inddata!$D$35))))</f>
        <v>2.2960000000000127</v>
      </c>
      <c r="E420" s="5">
        <v>0</v>
      </c>
      <c r="F420" s="5">
        <f>IF(Inddata!$D$31*Inddata!$D$35+Inddata!$D$33&gt;'Beregninger scenarie 2'!C420,0,F419+$F$27)</f>
        <v>0</v>
      </c>
      <c r="G420" s="5">
        <f t="shared" si="12"/>
        <v>5.3799999999999839</v>
      </c>
      <c r="H420" s="5">
        <f>IF(D420+E420+F420&gt;Inddata!$D$31,Inddata!$D$31,D420+E420+F420)</f>
        <v>2.2960000000000127</v>
      </c>
      <c r="I420" s="5">
        <f>Inddata!$D$34</f>
        <v>1</v>
      </c>
      <c r="J420" s="5">
        <f>Inddata!$D$32+Inddata!$D$34</f>
        <v>5</v>
      </c>
      <c r="K420" s="5"/>
    </row>
    <row r="421" spans="1:11" x14ac:dyDescent="0.25">
      <c r="A421">
        <v>392</v>
      </c>
      <c r="C421" s="5">
        <f t="shared" si="13"/>
        <v>3.3886666666666505</v>
      </c>
      <c r="D421" s="5">
        <f>IF(Inddata!$D$35=0,0,IF(($D$30-C421*(1/Inddata!$D$35))&lt;0,0,($D$30-C421*(1/Inddata!$D$35))))</f>
        <v>2.2890666666666792</v>
      </c>
      <c r="E421" s="5">
        <v>0</v>
      </c>
      <c r="F421" s="5">
        <f>IF(Inddata!$D$31*Inddata!$D$35+Inddata!$D$33&gt;'Beregninger scenarie 2'!C421,0,F420+$F$27)</f>
        <v>0</v>
      </c>
      <c r="G421" s="5">
        <f t="shared" si="12"/>
        <v>5.3886666666666505</v>
      </c>
      <c r="H421" s="5">
        <f>IF(D421+E421+F421&gt;Inddata!$D$31,Inddata!$D$31,D421+E421+F421)</f>
        <v>2.2890666666666792</v>
      </c>
      <c r="I421" s="5">
        <f>Inddata!$D$34</f>
        <v>1</v>
      </c>
      <c r="J421" s="5">
        <f>Inddata!$D$32+Inddata!$D$34</f>
        <v>5</v>
      </c>
      <c r="K421" s="5"/>
    </row>
    <row r="422" spans="1:11" x14ac:dyDescent="0.25">
      <c r="A422">
        <v>393</v>
      </c>
      <c r="C422" s="5">
        <f t="shared" si="13"/>
        <v>3.3973333333333171</v>
      </c>
      <c r="D422" s="5">
        <f>IF(Inddata!$D$35=0,0,IF(($D$30-C422*(1/Inddata!$D$35))&lt;0,0,($D$30-C422*(1/Inddata!$D$35))))</f>
        <v>2.2821333333333462</v>
      </c>
      <c r="E422" s="5">
        <v>0</v>
      </c>
      <c r="F422" s="5">
        <f>IF(Inddata!$D$31*Inddata!$D$35+Inddata!$D$33&gt;'Beregninger scenarie 2'!C422,0,F421+$F$27)</f>
        <v>0</v>
      </c>
      <c r="G422" s="5">
        <f t="shared" si="12"/>
        <v>5.3973333333333171</v>
      </c>
      <c r="H422" s="5">
        <f>IF(D422+E422+F422&gt;Inddata!$D$31,Inddata!$D$31,D422+E422+F422)</f>
        <v>2.2821333333333462</v>
      </c>
      <c r="I422" s="5">
        <f>Inddata!$D$34</f>
        <v>1</v>
      </c>
      <c r="J422" s="5">
        <f>Inddata!$D$32+Inddata!$D$34</f>
        <v>5</v>
      </c>
      <c r="K422" s="5"/>
    </row>
    <row r="423" spans="1:11" x14ac:dyDescent="0.25">
      <c r="A423">
        <v>394</v>
      </c>
      <c r="C423" s="5">
        <f t="shared" si="13"/>
        <v>3.4059999999999837</v>
      </c>
      <c r="D423" s="5">
        <f>IF(Inddata!$D$35=0,0,IF(($D$30-C423*(1/Inddata!$D$35))&lt;0,0,($D$30-C423*(1/Inddata!$D$35))))</f>
        <v>2.2752000000000128</v>
      </c>
      <c r="E423" s="5">
        <v>0</v>
      </c>
      <c r="F423" s="5">
        <f>IF(Inddata!$D$31*Inddata!$D$35+Inddata!$D$33&gt;'Beregninger scenarie 2'!C423,0,F422+$F$27)</f>
        <v>0</v>
      </c>
      <c r="G423" s="5">
        <f t="shared" si="12"/>
        <v>5.4059999999999837</v>
      </c>
      <c r="H423" s="5">
        <f>IF(D423+E423+F423&gt;Inddata!$D$31,Inddata!$D$31,D423+E423+F423)</f>
        <v>2.2752000000000128</v>
      </c>
      <c r="I423" s="5">
        <f>Inddata!$D$34</f>
        <v>1</v>
      </c>
      <c r="J423" s="5">
        <f>Inddata!$D$32+Inddata!$D$34</f>
        <v>5</v>
      </c>
      <c r="K423" s="5"/>
    </row>
    <row r="424" spans="1:11" x14ac:dyDescent="0.25">
      <c r="A424">
        <v>395</v>
      </c>
      <c r="C424" s="5">
        <f t="shared" si="13"/>
        <v>3.4146666666666503</v>
      </c>
      <c r="D424" s="5">
        <f>IF(Inddata!$D$35=0,0,IF(($D$30-C424*(1/Inddata!$D$35))&lt;0,0,($D$30-C424*(1/Inddata!$D$35))))</f>
        <v>2.2682666666666798</v>
      </c>
      <c r="E424" s="5">
        <v>0</v>
      </c>
      <c r="F424" s="5">
        <f>IF(Inddata!$D$31*Inddata!$D$35+Inddata!$D$33&gt;'Beregninger scenarie 2'!C424,0,F423+$F$27)</f>
        <v>0</v>
      </c>
      <c r="G424" s="5">
        <f t="shared" si="12"/>
        <v>5.4146666666666503</v>
      </c>
      <c r="H424" s="5">
        <f>IF(D424+E424+F424&gt;Inddata!$D$31,Inddata!$D$31,D424+E424+F424)</f>
        <v>2.2682666666666798</v>
      </c>
      <c r="I424" s="5">
        <f>Inddata!$D$34</f>
        <v>1</v>
      </c>
      <c r="J424" s="5">
        <f>Inddata!$D$32+Inddata!$D$34</f>
        <v>5</v>
      </c>
      <c r="K424" s="5"/>
    </row>
    <row r="425" spans="1:11" x14ac:dyDescent="0.25">
      <c r="A425">
        <v>396</v>
      </c>
      <c r="C425" s="5">
        <f t="shared" si="13"/>
        <v>3.4233333333333169</v>
      </c>
      <c r="D425" s="5">
        <f>IF(Inddata!$D$35=0,0,IF(($D$30-C425*(1/Inddata!$D$35))&lt;0,0,($D$30-C425*(1/Inddata!$D$35))))</f>
        <v>2.2613333333333463</v>
      </c>
      <c r="E425" s="5">
        <v>0</v>
      </c>
      <c r="F425" s="5">
        <f>IF(Inddata!$D$31*Inddata!$D$35+Inddata!$D$33&gt;'Beregninger scenarie 2'!C425,0,F424+$F$27)</f>
        <v>0</v>
      </c>
      <c r="G425" s="5">
        <f t="shared" si="12"/>
        <v>5.4233333333333169</v>
      </c>
      <c r="H425" s="5">
        <f>IF(D425+E425+F425&gt;Inddata!$D$31,Inddata!$D$31,D425+E425+F425)</f>
        <v>2.2613333333333463</v>
      </c>
      <c r="I425" s="5">
        <f>Inddata!$D$34</f>
        <v>1</v>
      </c>
      <c r="J425" s="5">
        <f>Inddata!$D$32+Inddata!$D$34</f>
        <v>5</v>
      </c>
      <c r="K425" s="5"/>
    </row>
    <row r="426" spans="1:11" x14ac:dyDescent="0.25">
      <c r="A426">
        <v>397</v>
      </c>
      <c r="C426" s="5">
        <f t="shared" si="13"/>
        <v>3.4319999999999835</v>
      </c>
      <c r="D426" s="5">
        <f>IF(Inddata!$D$35=0,0,IF(($D$30-C426*(1/Inddata!$D$35))&lt;0,0,($D$30-C426*(1/Inddata!$D$35))))</f>
        <v>2.2544000000000128</v>
      </c>
      <c r="E426" s="5">
        <v>0</v>
      </c>
      <c r="F426" s="5">
        <f>IF(Inddata!$D$31*Inddata!$D$35+Inddata!$D$33&gt;'Beregninger scenarie 2'!C426,0,F425+$F$27)</f>
        <v>0</v>
      </c>
      <c r="G426" s="5">
        <f t="shared" si="12"/>
        <v>5.4319999999999835</v>
      </c>
      <c r="H426" s="5">
        <f>IF(D426+E426+F426&gt;Inddata!$D$31,Inddata!$D$31,D426+E426+F426)</f>
        <v>2.2544000000000128</v>
      </c>
      <c r="I426" s="5">
        <f>Inddata!$D$34</f>
        <v>1</v>
      </c>
      <c r="J426" s="5">
        <f>Inddata!$D$32+Inddata!$D$34</f>
        <v>5</v>
      </c>
      <c r="K426" s="5"/>
    </row>
    <row r="427" spans="1:11" x14ac:dyDescent="0.25">
      <c r="A427">
        <v>398</v>
      </c>
      <c r="C427" s="5">
        <f t="shared" si="13"/>
        <v>3.4406666666666501</v>
      </c>
      <c r="D427" s="5">
        <f>IF(Inddata!$D$35=0,0,IF(($D$30-C427*(1/Inddata!$D$35))&lt;0,0,($D$30-C427*(1/Inddata!$D$35))))</f>
        <v>2.2474666666666798</v>
      </c>
      <c r="E427" s="5">
        <v>0</v>
      </c>
      <c r="F427" s="5">
        <f>IF(Inddata!$D$31*Inddata!$D$35+Inddata!$D$33&gt;'Beregninger scenarie 2'!C427,0,F426+$F$27)</f>
        <v>0</v>
      </c>
      <c r="G427" s="5">
        <f t="shared" si="12"/>
        <v>5.4406666666666501</v>
      </c>
      <c r="H427" s="5">
        <f>IF(D427+E427+F427&gt;Inddata!$D$31,Inddata!$D$31,D427+E427+F427)</f>
        <v>2.2474666666666798</v>
      </c>
      <c r="I427" s="5">
        <f>Inddata!$D$34</f>
        <v>1</v>
      </c>
      <c r="J427" s="5">
        <f>Inddata!$D$32+Inddata!$D$34</f>
        <v>5</v>
      </c>
      <c r="K427" s="5"/>
    </row>
    <row r="428" spans="1:11" x14ac:dyDescent="0.25">
      <c r="A428">
        <v>399</v>
      </c>
      <c r="C428" s="5">
        <f t="shared" si="13"/>
        <v>3.4493333333333167</v>
      </c>
      <c r="D428" s="5">
        <f>IF(Inddata!$D$35=0,0,IF(($D$30-C428*(1/Inddata!$D$35))&lt;0,0,($D$30-C428*(1/Inddata!$D$35))))</f>
        <v>2.2405333333333464</v>
      </c>
      <c r="E428" s="5">
        <v>0</v>
      </c>
      <c r="F428" s="5">
        <f>IF(Inddata!$D$31*Inddata!$D$35+Inddata!$D$33&gt;'Beregninger scenarie 2'!C428,0,F427+$F$27)</f>
        <v>0</v>
      </c>
      <c r="G428" s="5">
        <f t="shared" si="12"/>
        <v>5.4493333333333167</v>
      </c>
      <c r="H428" s="5">
        <f>IF(D428+E428+F428&gt;Inddata!$D$31,Inddata!$D$31,D428+E428+F428)</f>
        <v>2.2405333333333464</v>
      </c>
      <c r="I428" s="5">
        <f>Inddata!$D$34</f>
        <v>1</v>
      </c>
      <c r="J428" s="5">
        <f>Inddata!$D$32+Inddata!$D$34</f>
        <v>5</v>
      </c>
      <c r="K428" s="5"/>
    </row>
    <row r="429" spans="1:11" x14ac:dyDescent="0.25">
      <c r="A429">
        <v>400</v>
      </c>
      <c r="C429" s="5">
        <f t="shared" si="13"/>
        <v>3.4579999999999833</v>
      </c>
      <c r="D429" s="5">
        <f>IF(Inddata!$D$35=0,0,IF(($D$30-C429*(1/Inddata!$D$35))&lt;0,0,($D$30-C429*(1/Inddata!$D$35))))</f>
        <v>2.2336000000000134</v>
      </c>
      <c r="E429" s="5">
        <v>0</v>
      </c>
      <c r="F429" s="5">
        <f>IF(Inddata!$D$31*Inddata!$D$35+Inddata!$D$33&gt;'Beregninger scenarie 2'!C429,0,F428+$F$27)</f>
        <v>0</v>
      </c>
      <c r="G429" s="5">
        <f t="shared" si="12"/>
        <v>5.4579999999999833</v>
      </c>
      <c r="H429" s="5">
        <f>IF(D429+E429+F429&gt;Inddata!$D$31,Inddata!$D$31,D429+E429+F429)</f>
        <v>2.2336000000000134</v>
      </c>
      <c r="I429" s="5">
        <f>Inddata!$D$34</f>
        <v>1</v>
      </c>
      <c r="J429" s="5">
        <f>Inddata!$D$32+Inddata!$D$34</f>
        <v>5</v>
      </c>
      <c r="K429" s="5"/>
    </row>
    <row r="430" spans="1:11" x14ac:dyDescent="0.25">
      <c r="A430">
        <v>401</v>
      </c>
      <c r="C430" s="5">
        <f t="shared" si="13"/>
        <v>3.4666666666666499</v>
      </c>
      <c r="D430" s="5">
        <f>IF(Inddata!$D$35=0,0,IF(($D$30-C430*(1/Inddata!$D$35))&lt;0,0,($D$30-C430*(1/Inddata!$D$35))))</f>
        <v>2.2266666666666799</v>
      </c>
      <c r="E430" s="5">
        <v>0</v>
      </c>
      <c r="F430" s="5">
        <f>IF(Inddata!$D$31*Inddata!$D$35+Inddata!$D$33&gt;'Beregninger scenarie 2'!C430,0,F429+$F$27)</f>
        <v>0</v>
      </c>
      <c r="G430" s="5">
        <f t="shared" si="12"/>
        <v>5.4666666666666499</v>
      </c>
      <c r="H430" s="5">
        <f>IF(D430+E430+F430&gt;Inddata!$D$31,Inddata!$D$31,D430+E430+F430)</f>
        <v>2.2266666666666799</v>
      </c>
      <c r="I430" s="5">
        <f>Inddata!$D$34</f>
        <v>1</v>
      </c>
      <c r="J430" s="5">
        <f>Inddata!$D$32+Inddata!$D$34</f>
        <v>5</v>
      </c>
      <c r="K430" s="5"/>
    </row>
    <row r="431" spans="1:11" x14ac:dyDescent="0.25">
      <c r="A431">
        <v>402</v>
      </c>
      <c r="C431" s="5">
        <f t="shared" si="13"/>
        <v>3.4753333333333165</v>
      </c>
      <c r="D431" s="5">
        <f>IF(Inddata!$D$35=0,0,IF(($D$30-C431*(1/Inddata!$D$35))&lt;0,0,($D$30-C431*(1/Inddata!$D$35))))</f>
        <v>2.2197333333333464</v>
      </c>
      <c r="E431" s="5">
        <v>0</v>
      </c>
      <c r="F431" s="5">
        <f>IF(Inddata!$D$31*Inddata!$D$35+Inddata!$D$33&gt;'Beregninger scenarie 2'!C431,0,F430+$F$27)</f>
        <v>0</v>
      </c>
      <c r="G431" s="5">
        <f t="shared" si="12"/>
        <v>5.4753333333333165</v>
      </c>
      <c r="H431" s="5">
        <f>IF(D431+E431+F431&gt;Inddata!$D$31,Inddata!$D$31,D431+E431+F431)</f>
        <v>2.2197333333333464</v>
      </c>
      <c r="I431" s="5">
        <f>Inddata!$D$34</f>
        <v>1</v>
      </c>
      <c r="J431" s="5">
        <f>Inddata!$D$32+Inddata!$D$34</f>
        <v>5</v>
      </c>
      <c r="K431" s="5"/>
    </row>
    <row r="432" spans="1:11" x14ac:dyDescent="0.25">
      <c r="A432">
        <v>403</v>
      </c>
      <c r="C432" s="5">
        <f t="shared" si="13"/>
        <v>3.4839999999999831</v>
      </c>
      <c r="D432" s="5">
        <f>IF(Inddata!$D$35=0,0,IF(($D$30-C432*(1/Inddata!$D$35))&lt;0,0,($D$30-C432*(1/Inddata!$D$35))))</f>
        <v>2.2128000000000134</v>
      </c>
      <c r="E432" s="5">
        <v>0</v>
      </c>
      <c r="F432" s="5">
        <f>IF(Inddata!$D$31*Inddata!$D$35+Inddata!$D$33&gt;'Beregninger scenarie 2'!C432,0,F431+$F$27)</f>
        <v>0</v>
      </c>
      <c r="G432" s="5">
        <f t="shared" si="12"/>
        <v>5.4839999999999831</v>
      </c>
      <c r="H432" s="5">
        <f>IF(D432+E432+F432&gt;Inddata!$D$31,Inddata!$D$31,D432+E432+F432)</f>
        <v>2.2128000000000134</v>
      </c>
      <c r="I432" s="5">
        <f>Inddata!$D$34</f>
        <v>1</v>
      </c>
      <c r="J432" s="5">
        <f>Inddata!$D$32+Inddata!$D$34</f>
        <v>5</v>
      </c>
      <c r="K432" s="5"/>
    </row>
    <row r="433" spans="1:11" x14ac:dyDescent="0.25">
      <c r="A433">
        <v>404</v>
      </c>
      <c r="C433" s="5">
        <f t="shared" si="13"/>
        <v>3.4926666666666497</v>
      </c>
      <c r="D433" s="5">
        <f>IF(Inddata!$D$35=0,0,IF(($D$30-C433*(1/Inddata!$D$35))&lt;0,0,($D$30-C433*(1/Inddata!$D$35))))</f>
        <v>2.20586666666668</v>
      </c>
      <c r="E433" s="5">
        <v>0</v>
      </c>
      <c r="F433" s="5">
        <f>IF(Inddata!$D$31*Inddata!$D$35+Inddata!$D$33&gt;'Beregninger scenarie 2'!C433,0,F432+$F$27)</f>
        <v>0</v>
      </c>
      <c r="G433" s="5">
        <f t="shared" si="12"/>
        <v>5.4926666666666497</v>
      </c>
      <c r="H433" s="5">
        <f>IF(D433+E433+F433&gt;Inddata!$D$31,Inddata!$D$31,D433+E433+F433)</f>
        <v>2.20586666666668</v>
      </c>
      <c r="I433" s="5">
        <f>Inddata!$D$34</f>
        <v>1</v>
      </c>
      <c r="J433" s="5">
        <f>Inddata!$D$32+Inddata!$D$34</f>
        <v>5</v>
      </c>
      <c r="K433" s="5"/>
    </row>
    <row r="434" spans="1:11" x14ac:dyDescent="0.25">
      <c r="A434">
        <v>405</v>
      </c>
      <c r="C434" s="5">
        <f t="shared" si="13"/>
        <v>3.5013333333333163</v>
      </c>
      <c r="D434" s="5">
        <f>IF(Inddata!$D$35=0,0,IF(($D$30-C434*(1/Inddata!$D$35))&lt;0,0,($D$30-C434*(1/Inddata!$D$35))))</f>
        <v>2.198933333333347</v>
      </c>
      <c r="E434" s="5">
        <v>0</v>
      </c>
      <c r="F434" s="5">
        <f>IF(Inddata!$D$31*Inddata!$D$35+Inddata!$D$33&gt;'Beregninger scenarie 2'!C434,0,F433+$F$27)</f>
        <v>0</v>
      </c>
      <c r="G434" s="5">
        <f t="shared" si="12"/>
        <v>5.5013333333333163</v>
      </c>
      <c r="H434" s="5">
        <f>IF(D434+E434+F434&gt;Inddata!$D$31,Inddata!$D$31,D434+E434+F434)</f>
        <v>2.198933333333347</v>
      </c>
      <c r="I434" s="5">
        <f>Inddata!$D$34</f>
        <v>1</v>
      </c>
      <c r="J434" s="5">
        <f>Inddata!$D$32+Inddata!$D$34</f>
        <v>5</v>
      </c>
      <c r="K434" s="5"/>
    </row>
    <row r="435" spans="1:11" x14ac:dyDescent="0.25">
      <c r="A435">
        <v>406</v>
      </c>
      <c r="C435" s="5">
        <f t="shared" si="13"/>
        <v>3.5099999999999829</v>
      </c>
      <c r="D435" s="5">
        <f>IF(Inddata!$D$35=0,0,IF(($D$30-C435*(1/Inddata!$D$35))&lt;0,0,($D$30-C435*(1/Inddata!$D$35))))</f>
        <v>2.1920000000000135</v>
      </c>
      <c r="E435" s="5">
        <v>0</v>
      </c>
      <c r="F435" s="5">
        <f>IF(Inddata!$D$31*Inddata!$D$35+Inddata!$D$33&gt;'Beregninger scenarie 2'!C435,0,F434+$F$27)</f>
        <v>0</v>
      </c>
      <c r="G435" s="5">
        <f t="shared" si="12"/>
        <v>5.5099999999999829</v>
      </c>
      <c r="H435" s="5">
        <f>IF(D435+E435+F435&gt;Inddata!$D$31,Inddata!$D$31,D435+E435+F435)</f>
        <v>2.1920000000000135</v>
      </c>
      <c r="I435" s="5">
        <f>Inddata!$D$34</f>
        <v>1</v>
      </c>
      <c r="J435" s="5">
        <f>Inddata!$D$32+Inddata!$D$34</f>
        <v>5</v>
      </c>
      <c r="K435" s="5"/>
    </row>
    <row r="436" spans="1:11" x14ac:dyDescent="0.25">
      <c r="A436">
        <v>407</v>
      </c>
      <c r="C436" s="5">
        <f t="shared" si="13"/>
        <v>3.5186666666666495</v>
      </c>
      <c r="D436" s="5">
        <f>IF(Inddata!$D$35=0,0,IF(($D$30-C436*(1/Inddata!$D$35))&lt;0,0,($D$30-C436*(1/Inddata!$D$35))))</f>
        <v>2.18506666666668</v>
      </c>
      <c r="E436" s="5">
        <v>0</v>
      </c>
      <c r="F436" s="5">
        <f>IF(Inddata!$D$31*Inddata!$D$35+Inddata!$D$33&gt;'Beregninger scenarie 2'!C436,0,F435+$F$27)</f>
        <v>0</v>
      </c>
      <c r="G436" s="5">
        <f t="shared" si="12"/>
        <v>5.5186666666666495</v>
      </c>
      <c r="H436" s="5">
        <f>IF(D436+E436+F436&gt;Inddata!$D$31,Inddata!$D$31,D436+E436+F436)</f>
        <v>2.18506666666668</v>
      </c>
      <c r="I436" s="5">
        <f>Inddata!$D$34</f>
        <v>1</v>
      </c>
      <c r="J436" s="5">
        <f>Inddata!$D$32+Inddata!$D$34</f>
        <v>5</v>
      </c>
      <c r="K436" s="5"/>
    </row>
    <row r="437" spans="1:11" x14ac:dyDescent="0.25">
      <c r="A437">
        <v>408</v>
      </c>
      <c r="C437" s="5">
        <f t="shared" si="13"/>
        <v>3.5273333333333161</v>
      </c>
      <c r="D437" s="5">
        <f>IF(Inddata!$D$35=0,0,IF(($D$30-C437*(1/Inddata!$D$35))&lt;0,0,($D$30-C437*(1/Inddata!$D$35))))</f>
        <v>2.178133333333347</v>
      </c>
      <c r="E437" s="5">
        <v>0</v>
      </c>
      <c r="F437" s="5">
        <f>IF(Inddata!$D$31*Inddata!$D$35+Inddata!$D$33&gt;'Beregninger scenarie 2'!C437,0,F436+$F$27)</f>
        <v>0</v>
      </c>
      <c r="G437" s="5">
        <f t="shared" si="12"/>
        <v>5.5273333333333161</v>
      </c>
      <c r="H437" s="5">
        <f>IF(D437+E437+F437&gt;Inddata!$D$31,Inddata!$D$31,D437+E437+F437)</f>
        <v>2.178133333333347</v>
      </c>
      <c r="I437" s="5">
        <f>Inddata!$D$34</f>
        <v>1</v>
      </c>
      <c r="J437" s="5">
        <f>Inddata!$D$32+Inddata!$D$34</f>
        <v>5</v>
      </c>
      <c r="K437" s="5"/>
    </row>
    <row r="438" spans="1:11" x14ac:dyDescent="0.25">
      <c r="A438">
        <v>409</v>
      </c>
      <c r="C438" s="5">
        <f t="shared" si="13"/>
        <v>3.5359999999999827</v>
      </c>
      <c r="D438" s="5">
        <f>IF(Inddata!$D$35=0,0,IF(($D$30-C438*(1/Inddata!$D$35))&lt;0,0,($D$30-C438*(1/Inddata!$D$35))))</f>
        <v>2.1712000000000136</v>
      </c>
      <c r="E438" s="5">
        <v>0</v>
      </c>
      <c r="F438" s="5">
        <f>IF(Inddata!$D$31*Inddata!$D$35+Inddata!$D$33&gt;'Beregninger scenarie 2'!C438,0,F437+$F$27)</f>
        <v>0</v>
      </c>
      <c r="G438" s="5">
        <f t="shared" si="12"/>
        <v>5.5359999999999827</v>
      </c>
      <c r="H438" s="5">
        <f>IF(D438+E438+F438&gt;Inddata!$D$31,Inddata!$D$31,D438+E438+F438)</f>
        <v>2.1712000000000136</v>
      </c>
      <c r="I438" s="5">
        <f>Inddata!$D$34</f>
        <v>1</v>
      </c>
      <c r="J438" s="5">
        <f>Inddata!$D$32+Inddata!$D$34</f>
        <v>5</v>
      </c>
      <c r="K438" s="5"/>
    </row>
    <row r="439" spans="1:11" x14ac:dyDescent="0.25">
      <c r="A439">
        <v>410</v>
      </c>
      <c r="C439" s="5">
        <f t="shared" si="13"/>
        <v>3.5446666666666493</v>
      </c>
      <c r="D439" s="5">
        <f>IF(Inddata!$D$35=0,0,IF(($D$30-C439*(1/Inddata!$D$35))&lt;0,0,($D$30-C439*(1/Inddata!$D$35))))</f>
        <v>2.1642666666666805</v>
      </c>
      <c r="E439" s="5">
        <v>0</v>
      </c>
      <c r="F439" s="5">
        <f>IF(Inddata!$D$31*Inddata!$D$35+Inddata!$D$33&gt;'Beregninger scenarie 2'!C439,0,F438+$F$27)</f>
        <v>0</v>
      </c>
      <c r="G439" s="5">
        <f t="shared" si="12"/>
        <v>5.5446666666666493</v>
      </c>
      <c r="H439" s="5">
        <f>IF(D439+E439+F439&gt;Inddata!$D$31,Inddata!$D$31,D439+E439+F439)</f>
        <v>2.1642666666666805</v>
      </c>
      <c r="I439" s="5">
        <f>Inddata!$D$34</f>
        <v>1</v>
      </c>
      <c r="J439" s="5">
        <f>Inddata!$D$32+Inddata!$D$34</f>
        <v>5</v>
      </c>
      <c r="K439" s="5"/>
    </row>
    <row r="440" spans="1:11" x14ac:dyDescent="0.25">
      <c r="A440">
        <v>411</v>
      </c>
      <c r="C440" s="5">
        <f t="shared" si="13"/>
        <v>3.5533333333333159</v>
      </c>
      <c r="D440" s="5">
        <f>IF(Inddata!$D$35=0,0,IF(($D$30-C440*(1/Inddata!$D$35))&lt;0,0,($D$30-C440*(1/Inddata!$D$35))))</f>
        <v>2.1573333333333471</v>
      </c>
      <c r="E440" s="5">
        <v>0</v>
      </c>
      <c r="F440" s="5">
        <f>IF(Inddata!$D$31*Inddata!$D$35+Inddata!$D$33&gt;'Beregninger scenarie 2'!C440,0,F439+$F$27)</f>
        <v>0</v>
      </c>
      <c r="G440" s="5">
        <f t="shared" si="12"/>
        <v>5.5533333333333159</v>
      </c>
      <c r="H440" s="5">
        <f>IF(D440+E440+F440&gt;Inddata!$D$31,Inddata!$D$31,D440+E440+F440)</f>
        <v>2.1573333333333471</v>
      </c>
      <c r="I440" s="5">
        <f>Inddata!$D$34</f>
        <v>1</v>
      </c>
      <c r="J440" s="5">
        <f>Inddata!$D$32+Inddata!$D$34</f>
        <v>5</v>
      </c>
      <c r="K440" s="5"/>
    </row>
    <row r="441" spans="1:11" x14ac:dyDescent="0.25">
      <c r="A441">
        <v>412</v>
      </c>
      <c r="C441" s="5">
        <f t="shared" si="13"/>
        <v>3.5619999999999825</v>
      </c>
      <c r="D441" s="5">
        <f>IF(Inddata!$D$35=0,0,IF(($D$30-C441*(1/Inddata!$D$35))&lt;0,0,($D$30-C441*(1/Inddata!$D$35))))</f>
        <v>2.1504000000000136</v>
      </c>
      <c r="E441" s="5">
        <v>0</v>
      </c>
      <c r="F441" s="5">
        <f>IF(Inddata!$D$31*Inddata!$D$35+Inddata!$D$33&gt;'Beregninger scenarie 2'!C441,0,F440+$F$27)</f>
        <v>0</v>
      </c>
      <c r="G441" s="5">
        <f t="shared" si="12"/>
        <v>5.5619999999999825</v>
      </c>
      <c r="H441" s="5">
        <f>IF(D441+E441+F441&gt;Inddata!$D$31,Inddata!$D$31,D441+E441+F441)</f>
        <v>2.1504000000000136</v>
      </c>
      <c r="I441" s="5">
        <f>Inddata!$D$34</f>
        <v>1</v>
      </c>
      <c r="J441" s="5">
        <f>Inddata!$D$32+Inddata!$D$34</f>
        <v>5</v>
      </c>
      <c r="K441" s="5"/>
    </row>
    <row r="442" spans="1:11" x14ac:dyDescent="0.25">
      <c r="A442">
        <v>413</v>
      </c>
      <c r="C442" s="5">
        <f t="shared" si="13"/>
        <v>3.5706666666666491</v>
      </c>
      <c r="D442" s="5">
        <f>IF(Inddata!$D$35=0,0,IF(($D$30-C442*(1/Inddata!$D$35))&lt;0,0,($D$30-C442*(1/Inddata!$D$35))))</f>
        <v>2.1434666666666806</v>
      </c>
      <c r="E442" s="5">
        <v>0</v>
      </c>
      <c r="F442" s="5">
        <f>IF(Inddata!$D$31*Inddata!$D$35+Inddata!$D$33&gt;'Beregninger scenarie 2'!C442,0,F441+$F$27)</f>
        <v>0</v>
      </c>
      <c r="G442" s="5">
        <f t="shared" si="12"/>
        <v>5.5706666666666491</v>
      </c>
      <c r="H442" s="5">
        <f>IF(D442+E442+F442&gt;Inddata!$D$31,Inddata!$D$31,D442+E442+F442)</f>
        <v>2.1434666666666806</v>
      </c>
      <c r="I442" s="5">
        <f>Inddata!$D$34</f>
        <v>1</v>
      </c>
      <c r="J442" s="5">
        <f>Inddata!$D$32+Inddata!$D$34</f>
        <v>5</v>
      </c>
      <c r="K442" s="5"/>
    </row>
    <row r="443" spans="1:11" x14ac:dyDescent="0.25">
      <c r="A443">
        <v>414</v>
      </c>
      <c r="C443" s="5">
        <f t="shared" si="13"/>
        <v>3.5793333333333157</v>
      </c>
      <c r="D443" s="5">
        <f>IF(Inddata!$D$35=0,0,IF(($D$30-C443*(1/Inddata!$D$35))&lt;0,0,($D$30-C443*(1/Inddata!$D$35))))</f>
        <v>2.1365333333333472</v>
      </c>
      <c r="E443" s="5">
        <v>0</v>
      </c>
      <c r="F443" s="5">
        <f>IF(Inddata!$D$31*Inddata!$D$35+Inddata!$D$33&gt;'Beregninger scenarie 2'!C443,0,F442+$F$27)</f>
        <v>0</v>
      </c>
      <c r="G443" s="5">
        <f t="shared" si="12"/>
        <v>5.5793333333333157</v>
      </c>
      <c r="H443" s="5">
        <f>IF(D443+E443+F443&gt;Inddata!$D$31,Inddata!$D$31,D443+E443+F443)</f>
        <v>2.1365333333333472</v>
      </c>
      <c r="I443" s="5">
        <f>Inddata!$D$34</f>
        <v>1</v>
      </c>
      <c r="J443" s="5">
        <f>Inddata!$D$32+Inddata!$D$34</f>
        <v>5</v>
      </c>
      <c r="K443" s="5"/>
    </row>
    <row r="444" spans="1:11" x14ac:dyDescent="0.25">
      <c r="A444">
        <v>415</v>
      </c>
      <c r="C444" s="5">
        <f t="shared" si="13"/>
        <v>3.5879999999999823</v>
      </c>
      <c r="D444" s="5">
        <f>IF(Inddata!$D$35=0,0,IF(($D$30-C444*(1/Inddata!$D$35))&lt;0,0,($D$30-C444*(1/Inddata!$D$35))))</f>
        <v>2.1296000000000141</v>
      </c>
      <c r="E444" s="5">
        <v>0</v>
      </c>
      <c r="F444" s="5">
        <f>IF(Inddata!$D$31*Inddata!$D$35+Inddata!$D$33&gt;'Beregninger scenarie 2'!C444,0,F443+$F$27)</f>
        <v>0</v>
      </c>
      <c r="G444" s="5">
        <f t="shared" si="12"/>
        <v>5.5879999999999823</v>
      </c>
      <c r="H444" s="5">
        <f>IF(D444+E444+F444&gt;Inddata!$D$31,Inddata!$D$31,D444+E444+F444)</f>
        <v>2.1296000000000141</v>
      </c>
      <c r="I444" s="5">
        <f>Inddata!$D$34</f>
        <v>1</v>
      </c>
      <c r="J444" s="5">
        <f>Inddata!$D$32+Inddata!$D$34</f>
        <v>5</v>
      </c>
      <c r="K444" s="5"/>
    </row>
    <row r="445" spans="1:11" x14ac:dyDescent="0.25">
      <c r="A445">
        <v>416</v>
      </c>
      <c r="C445" s="5">
        <f t="shared" si="13"/>
        <v>3.5966666666666489</v>
      </c>
      <c r="D445" s="5">
        <f>IF(Inddata!$D$35=0,0,IF(($D$30-C445*(1/Inddata!$D$35))&lt;0,0,($D$30-C445*(1/Inddata!$D$35))))</f>
        <v>2.1226666666666807</v>
      </c>
      <c r="E445" s="5">
        <v>0</v>
      </c>
      <c r="F445" s="5">
        <f>IF(Inddata!$D$31*Inddata!$D$35+Inddata!$D$33&gt;'Beregninger scenarie 2'!C445,0,F444+$F$27)</f>
        <v>0</v>
      </c>
      <c r="G445" s="5">
        <f t="shared" si="12"/>
        <v>5.5966666666666489</v>
      </c>
      <c r="H445" s="5">
        <f>IF(D445+E445+F445&gt;Inddata!$D$31,Inddata!$D$31,D445+E445+F445)</f>
        <v>2.1226666666666807</v>
      </c>
      <c r="I445" s="5">
        <f>Inddata!$D$34</f>
        <v>1</v>
      </c>
      <c r="J445" s="5">
        <f>Inddata!$D$32+Inddata!$D$34</f>
        <v>5</v>
      </c>
      <c r="K445" s="5"/>
    </row>
    <row r="446" spans="1:11" x14ac:dyDescent="0.25">
      <c r="A446">
        <v>417</v>
      </c>
      <c r="C446" s="5">
        <f t="shared" si="13"/>
        <v>3.6053333333333155</v>
      </c>
      <c r="D446" s="5">
        <f>IF(Inddata!$D$35=0,0,IF(($D$30-C446*(1/Inddata!$D$35))&lt;0,0,($D$30-C446*(1/Inddata!$D$35))))</f>
        <v>2.1157333333333472</v>
      </c>
      <c r="E446" s="5">
        <v>0</v>
      </c>
      <c r="F446" s="5">
        <f>IF(Inddata!$D$31*Inddata!$D$35+Inddata!$D$33&gt;'Beregninger scenarie 2'!C446,0,F445+$F$27)</f>
        <v>0</v>
      </c>
      <c r="G446" s="5">
        <f t="shared" si="12"/>
        <v>5.6053333333333155</v>
      </c>
      <c r="H446" s="5">
        <f>IF(D446+E446+F446&gt;Inddata!$D$31,Inddata!$D$31,D446+E446+F446)</f>
        <v>2.1157333333333472</v>
      </c>
      <c r="I446" s="5">
        <f>Inddata!$D$34</f>
        <v>1</v>
      </c>
      <c r="J446" s="5">
        <f>Inddata!$D$32+Inddata!$D$34</f>
        <v>5</v>
      </c>
      <c r="K446" s="5"/>
    </row>
    <row r="447" spans="1:11" x14ac:dyDescent="0.25">
      <c r="A447">
        <v>418</v>
      </c>
      <c r="C447" s="5">
        <f t="shared" si="13"/>
        <v>3.6139999999999821</v>
      </c>
      <c r="D447" s="5">
        <f>IF(Inddata!$D$35=0,0,IF(($D$30-C447*(1/Inddata!$D$35))&lt;0,0,($D$30-C447*(1/Inddata!$D$35))))</f>
        <v>2.1088000000000142</v>
      </c>
      <c r="E447" s="5">
        <v>0</v>
      </c>
      <c r="F447" s="5">
        <f>IF(Inddata!$D$31*Inddata!$D$35+Inddata!$D$33&gt;'Beregninger scenarie 2'!C447,0,F446+$F$27)</f>
        <v>0</v>
      </c>
      <c r="G447" s="5">
        <f t="shared" si="12"/>
        <v>5.6139999999999821</v>
      </c>
      <c r="H447" s="5">
        <f>IF(D447+E447+F447&gt;Inddata!$D$31,Inddata!$D$31,D447+E447+F447)</f>
        <v>2.1088000000000142</v>
      </c>
      <c r="I447" s="5">
        <f>Inddata!$D$34</f>
        <v>1</v>
      </c>
      <c r="J447" s="5">
        <f>Inddata!$D$32+Inddata!$D$34</f>
        <v>5</v>
      </c>
      <c r="K447" s="5"/>
    </row>
    <row r="448" spans="1:11" x14ac:dyDescent="0.25">
      <c r="A448">
        <v>419</v>
      </c>
      <c r="C448" s="5">
        <f t="shared" si="13"/>
        <v>3.6226666666666487</v>
      </c>
      <c r="D448" s="5">
        <f>IF(Inddata!$D$35=0,0,IF(($D$30-C448*(1/Inddata!$D$35))&lt;0,0,($D$30-C448*(1/Inddata!$D$35))))</f>
        <v>2.1018666666666808</v>
      </c>
      <c r="E448" s="5">
        <v>0</v>
      </c>
      <c r="F448" s="5">
        <f>IF(Inddata!$D$31*Inddata!$D$35+Inddata!$D$33&gt;'Beregninger scenarie 2'!C448,0,F447+$F$27)</f>
        <v>0</v>
      </c>
      <c r="G448" s="5">
        <f t="shared" si="12"/>
        <v>5.6226666666666487</v>
      </c>
      <c r="H448" s="5">
        <f>IF(D448+E448+F448&gt;Inddata!$D$31,Inddata!$D$31,D448+E448+F448)</f>
        <v>2.1018666666666808</v>
      </c>
      <c r="I448" s="5">
        <f>Inddata!$D$34</f>
        <v>1</v>
      </c>
      <c r="J448" s="5">
        <f>Inddata!$D$32+Inddata!$D$34</f>
        <v>5</v>
      </c>
      <c r="K448" s="5"/>
    </row>
    <row r="449" spans="1:11" x14ac:dyDescent="0.25">
      <c r="A449">
        <v>420</v>
      </c>
      <c r="C449" s="5">
        <f t="shared" si="13"/>
        <v>3.6313333333333153</v>
      </c>
      <c r="D449" s="5">
        <f>IF(Inddata!$D$35=0,0,IF(($D$30-C449*(1/Inddata!$D$35))&lt;0,0,($D$30-C449*(1/Inddata!$D$35))))</f>
        <v>2.0949333333333477</v>
      </c>
      <c r="E449" s="5">
        <v>0</v>
      </c>
      <c r="F449" s="5">
        <f>IF(Inddata!$D$31*Inddata!$D$35+Inddata!$D$33&gt;'Beregninger scenarie 2'!C449,0,F448+$F$27)</f>
        <v>0</v>
      </c>
      <c r="G449" s="5">
        <f t="shared" si="12"/>
        <v>5.6313333333333153</v>
      </c>
      <c r="H449" s="5">
        <f>IF(D449+E449+F449&gt;Inddata!$D$31,Inddata!$D$31,D449+E449+F449)</f>
        <v>2.0949333333333477</v>
      </c>
      <c r="I449" s="5">
        <f>Inddata!$D$34</f>
        <v>1</v>
      </c>
      <c r="J449" s="5">
        <f>Inddata!$D$32+Inddata!$D$34</f>
        <v>5</v>
      </c>
      <c r="K449" s="5"/>
    </row>
    <row r="450" spans="1:11" x14ac:dyDescent="0.25">
      <c r="A450">
        <v>421</v>
      </c>
      <c r="C450" s="5">
        <f t="shared" si="13"/>
        <v>3.6399999999999819</v>
      </c>
      <c r="D450" s="5">
        <f>IF(Inddata!$D$35=0,0,IF(($D$30-C450*(1/Inddata!$D$35))&lt;0,0,($D$30-C450*(1/Inddata!$D$35))))</f>
        <v>2.0880000000000143</v>
      </c>
      <c r="E450" s="5">
        <v>0</v>
      </c>
      <c r="F450" s="5">
        <f>IF(Inddata!$D$31*Inddata!$D$35+Inddata!$D$33&gt;'Beregninger scenarie 2'!C450,0,F449+$F$27)</f>
        <v>0</v>
      </c>
      <c r="G450" s="5">
        <f t="shared" si="12"/>
        <v>5.6399999999999819</v>
      </c>
      <c r="H450" s="5">
        <f>IF(D450+E450+F450&gt;Inddata!$D$31,Inddata!$D$31,D450+E450+F450)</f>
        <v>2.0880000000000143</v>
      </c>
      <c r="I450" s="5">
        <f>Inddata!$D$34</f>
        <v>1</v>
      </c>
      <c r="J450" s="5">
        <f>Inddata!$D$32+Inddata!$D$34</f>
        <v>5</v>
      </c>
      <c r="K450" s="5"/>
    </row>
    <row r="451" spans="1:11" x14ac:dyDescent="0.25">
      <c r="A451">
        <v>422</v>
      </c>
      <c r="C451" s="5">
        <f t="shared" si="13"/>
        <v>3.6486666666666485</v>
      </c>
      <c r="D451" s="5">
        <f>IF(Inddata!$D$35=0,0,IF(($D$30-C451*(1/Inddata!$D$35))&lt;0,0,($D$30-C451*(1/Inddata!$D$35))))</f>
        <v>2.0810666666666808</v>
      </c>
      <c r="E451" s="5">
        <v>0</v>
      </c>
      <c r="F451" s="5">
        <f>IF(Inddata!$D$31*Inddata!$D$35+Inddata!$D$33&gt;'Beregninger scenarie 2'!C451,0,F450+$F$27)</f>
        <v>0</v>
      </c>
      <c r="G451" s="5">
        <f t="shared" si="12"/>
        <v>5.6486666666666485</v>
      </c>
      <c r="H451" s="5">
        <f>IF(D451+E451+F451&gt;Inddata!$D$31,Inddata!$D$31,D451+E451+F451)</f>
        <v>2.0810666666666808</v>
      </c>
      <c r="I451" s="5">
        <f>Inddata!$D$34</f>
        <v>1</v>
      </c>
      <c r="J451" s="5">
        <f>Inddata!$D$32+Inddata!$D$34</f>
        <v>5</v>
      </c>
      <c r="K451" s="5"/>
    </row>
    <row r="452" spans="1:11" x14ac:dyDescent="0.25">
      <c r="A452">
        <v>423</v>
      </c>
      <c r="C452" s="5">
        <f t="shared" si="13"/>
        <v>3.6573333333333151</v>
      </c>
      <c r="D452" s="5">
        <f>IF(Inddata!$D$35=0,0,IF(($D$30-C452*(1/Inddata!$D$35))&lt;0,0,($D$30-C452*(1/Inddata!$D$35))))</f>
        <v>2.0741333333333478</v>
      </c>
      <c r="E452" s="5">
        <v>0</v>
      </c>
      <c r="F452" s="5">
        <f>IF(Inddata!$D$31*Inddata!$D$35+Inddata!$D$33&gt;'Beregninger scenarie 2'!C452,0,F451+$F$27)</f>
        <v>0</v>
      </c>
      <c r="G452" s="5">
        <f t="shared" si="12"/>
        <v>5.6573333333333151</v>
      </c>
      <c r="H452" s="5">
        <f>IF(D452+E452+F452&gt;Inddata!$D$31,Inddata!$D$31,D452+E452+F452)</f>
        <v>2.0741333333333478</v>
      </c>
      <c r="I452" s="5">
        <f>Inddata!$D$34</f>
        <v>1</v>
      </c>
      <c r="J452" s="5">
        <f>Inddata!$D$32+Inddata!$D$34</f>
        <v>5</v>
      </c>
      <c r="K452" s="5"/>
    </row>
    <row r="453" spans="1:11" x14ac:dyDescent="0.25">
      <c r="A453">
        <v>424</v>
      </c>
      <c r="C453" s="5">
        <f t="shared" si="13"/>
        <v>3.6659999999999817</v>
      </c>
      <c r="D453" s="5">
        <f>IF(Inddata!$D$35=0,0,IF(($D$30-C453*(1/Inddata!$D$35))&lt;0,0,($D$30-C453*(1/Inddata!$D$35))))</f>
        <v>2.0672000000000144</v>
      </c>
      <c r="E453" s="5">
        <v>0</v>
      </c>
      <c r="F453" s="5">
        <f>IF(Inddata!$D$31*Inddata!$D$35+Inddata!$D$33&gt;'Beregninger scenarie 2'!C453,0,F452+$F$27)</f>
        <v>0</v>
      </c>
      <c r="G453" s="5">
        <f t="shared" si="12"/>
        <v>5.6659999999999817</v>
      </c>
      <c r="H453" s="5">
        <f>IF(D453+E453+F453&gt;Inddata!$D$31,Inddata!$D$31,D453+E453+F453)</f>
        <v>2.0672000000000144</v>
      </c>
      <c r="I453" s="5">
        <f>Inddata!$D$34</f>
        <v>1</v>
      </c>
      <c r="J453" s="5">
        <f>Inddata!$D$32+Inddata!$D$34</f>
        <v>5</v>
      </c>
      <c r="K453" s="5"/>
    </row>
    <row r="454" spans="1:11" x14ac:dyDescent="0.25">
      <c r="A454">
        <v>425</v>
      </c>
      <c r="C454" s="5">
        <f t="shared" si="13"/>
        <v>3.6746666666666483</v>
      </c>
      <c r="D454" s="5">
        <f>IF(Inddata!$D$35=0,0,IF(($D$30-C454*(1/Inddata!$D$35))&lt;0,0,($D$30-C454*(1/Inddata!$D$35))))</f>
        <v>2.0602666666666813</v>
      </c>
      <c r="E454" s="5">
        <v>0</v>
      </c>
      <c r="F454" s="5">
        <f>IF(Inddata!$D$31*Inddata!$D$35+Inddata!$D$33&gt;'Beregninger scenarie 2'!C454,0,F453+$F$27)</f>
        <v>0</v>
      </c>
      <c r="G454" s="5">
        <f t="shared" si="12"/>
        <v>5.6746666666666483</v>
      </c>
      <c r="H454" s="5">
        <f>IF(D454+E454+F454&gt;Inddata!$D$31,Inddata!$D$31,D454+E454+F454)</f>
        <v>2.0602666666666813</v>
      </c>
      <c r="I454" s="5">
        <f>Inddata!$D$34</f>
        <v>1</v>
      </c>
      <c r="J454" s="5">
        <f>Inddata!$D$32+Inddata!$D$34</f>
        <v>5</v>
      </c>
      <c r="K454" s="5"/>
    </row>
    <row r="455" spans="1:11" x14ac:dyDescent="0.25">
      <c r="A455">
        <v>426</v>
      </c>
      <c r="C455" s="5">
        <f t="shared" si="13"/>
        <v>3.6833333333333149</v>
      </c>
      <c r="D455" s="5">
        <f>IF(Inddata!$D$35=0,0,IF(($D$30-C455*(1/Inddata!$D$35))&lt;0,0,($D$30-C455*(1/Inddata!$D$35))))</f>
        <v>2.0533333333333479</v>
      </c>
      <c r="E455" s="5">
        <v>0</v>
      </c>
      <c r="F455" s="5">
        <f>IF(Inddata!$D$31*Inddata!$D$35+Inddata!$D$33&gt;'Beregninger scenarie 2'!C455,0,F454+$F$27)</f>
        <v>0</v>
      </c>
      <c r="G455" s="5">
        <f t="shared" si="12"/>
        <v>5.6833333333333149</v>
      </c>
      <c r="H455" s="5">
        <f>IF(D455+E455+F455&gt;Inddata!$D$31,Inddata!$D$31,D455+E455+F455)</f>
        <v>2.0533333333333479</v>
      </c>
      <c r="I455" s="5">
        <f>Inddata!$D$34</f>
        <v>1</v>
      </c>
      <c r="J455" s="5">
        <f>Inddata!$D$32+Inddata!$D$34</f>
        <v>5</v>
      </c>
      <c r="K455" s="5"/>
    </row>
    <row r="456" spans="1:11" x14ac:dyDescent="0.25">
      <c r="A456">
        <v>427</v>
      </c>
      <c r="C456" s="5">
        <f t="shared" si="13"/>
        <v>3.6919999999999815</v>
      </c>
      <c r="D456" s="5">
        <f>IF(Inddata!$D$35=0,0,IF(($D$30-C456*(1/Inddata!$D$35))&lt;0,0,($D$30-C456*(1/Inddata!$D$35))))</f>
        <v>2.0464000000000144</v>
      </c>
      <c r="E456" s="5">
        <v>0</v>
      </c>
      <c r="F456" s="5">
        <f>IF(Inddata!$D$31*Inddata!$D$35+Inddata!$D$33&gt;'Beregninger scenarie 2'!C456,0,F455+$F$27)</f>
        <v>0</v>
      </c>
      <c r="G456" s="5">
        <f t="shared" si="12"/>
        <v>5.6919999999999815</v>
      </c>
      <c r="H456" s="5">
        <f>IF(D456+E456+F456&gt;Inddata!$D$31,Inddata!$D$31,D456+E456+F456)</f>
        <v>2.0464000000000144</v>
      </c>
      <c r="I456" s="5">
        <f>Inddata!$D$34</f>
        <v>1</v>
      </c>
      <c r="J456" s="5">
        <f>Inddata!$D$32+Inddata!$D$34</f>
        <v>5</v>
      </c>
      <c r="K456" s="5"/>
    </row>
    <row r="457" spans="1:11" x14ac:dyDescent="0.25">
      <c r="A457">
        <v>428</v>
      </c>
      <c r="C457" s="5">
        <f t="shared" si="13"/>
        <v>3.7006666666666481</v>
      </c>
      <c r="D457" s="5">
        <f>IF(Inddata!$D$35=0,0,IF(($D$30-C457*(1/Inddata!$D$35))&lt;0,0,($D$30-C457*(1/Inddata!$D$35))))</f>
        <v>2.0394666666666814</v>
      </c>
      <c r="E457" s="5">
        <v>0</v>
      </c>
      <c r="F457" s="5">
        <f>IF(Inddata!$D$31*Inddata!$D$35+Inddata!$D$33&gt;'Beregninger scenarie 2'!C457,0,F456+$F$27)</f>
        <v>0</v>
      </c>
      <c r="G457" s="5">
        <f t="shared" si="12"/>
        <v>5.7006666666666481</v>
      </c>
      <c r="H457" s="5">
        <f>IF(D457+E457+F457&gt;Inddata!$D$31,Inddata!$D$31,D457+E457+F457)</f>
        <v>2.0394666666666814</v>
      </c>
      <c r="I457" s="5">
        <f>Inddata!$D$34</f>
        <v>1</v>
      </c>
      <c r="J457" s="5">
        <f>Inddata!$D$32+Inddata!$D$34</f>
        <v>5</v>
      </c>
      <c r="K457" s="5"/>
    </row>
    <row r="458" spans="1:11" x14ac:dyDescent="0.25">
      <c r="A458">
        <v>429</v>
      </c>
      <c r="C458" s="5">
        <f t="shared" si="13"/>
        <v>3.7093333333333147</v>
      </c>
      <c r="D458" s="5">
        <f>IF(Inddata!$D$35=0,0,IF(($D$30-C458*(1/Inddata!$D$35))&lt;0,0,($D$30-C458*(1/Inddata!$D$35))))</f>
        <v>2.032533333333348</v>
      </c>
      <c r="E458" s="5">
        <v>0</v>
      </c>
      <c r="F458" s="5">
        <f>IF(Inddata!$D$31*Inddata!$D$35+Inddata!$D$33&gt;'Beregninger scenarie 2'!C458,0,F457+$F$27)</f>
        <v>0</v>
      </c>
      <c r="G458" s="5">
        <f t="shared" si="12"/>
        <v>5.7093333333333147</v>
      </c>
      <c r="H458" s="5">
        <f>IF(D458+E458+F458&gt;Inddata!$D$31,Inddata!$D$31,D458+E458+F458)</f>
        <v>2.032533333333348</v>
      </c>
      <c r="I458" s="5">
        <f>Inddata!$D$34</f>
        <v>1</v>
      </c>
      <c r="J458" s="5">
        <f>Inddata!$D$32+Inddata!$D$34</f>
        <v>5</v>
      </c>
      <c r="K458" s="5"/>
    </row>
    <row r="459" spans="1:11" x14ac:dyDescent="0.25">
      <c r="A459">
        <v>430</v>
      </c>
      <c r="C459" s="5">
        <f t="shared" si="13"/>
        <v>3.7179999999999813</v>
      </c>
      <c r="D459" s="5">
        <f>IF(Inddata!$D$35=0,0,IF(($D$30-C459*(1/Inddata!$D$35))&lt;0,0,($D$30-C459*(1/Inddata!$D$35))))</f>
        <v>2.0256000000000149</v>
      </c>
      <c r="E459" s="5">
        <v>0</v>
      </c>
      <c r="F459" s="5">
        <f>IF(Inddata!$D$31*Inddata!$D$35+Inddata!$D$33&gt;'Beregninger scenarie 2'!C459,0,F458+$F$27)</f>
        <v>0</v>
      </c>
      <c r="G459" s="5">
        <f t="shared" si="12"/>
        <v>5.7179999999999813</v>
      </c>
      <c r="H459" s="5">
        <f>IF(D459+E459+F459&gt;Inddata!$D$31,Inddata!$D$31,D459+E459+F459)</f>
        <v>2.0256000000000149</v>
      </c>
      <c r="I459" s="5">
        <f>Inddata!$D$34</f>
        <v>1</v>
      </c>
      <c r="J459" s="5">
        <f>Inddata!$D$32+Inddata!$D$34</f>
        <v>5</v>
      </c>
      <c r="K459" s="5"/>
    </row>
    <row r="460" spans="1:11" x14ac:dyDescent="0.25">
      <c r="A460">
        <v>431</v>
      </c>
      <c r="C460" s="5">
        <f t="shared" si="13"/>
        <v>3.7266666666666479</v>
      </c>
      <c r="D460" s="5">
        <f>IF(Inddata!$D$35=0,0,IF(($D$30-C460*(1/Inddata!$D$35))&lt;0,0,($D$30-C460*(1/Inddata!$D$35))))</f>
        <v>2.0186666666666815</v>
      </c>
      <c r="E460" s="5">
        <v>0</v>
      </c>
      <c r="F460" s="5">
        <f>IF(Inddata!$D$31*Inddata!$D$35+Inddata!$D$33&gt;'Beregninger scenarie 2'!C460,0,F459+$F$27)</f>
        <v>0</v>
      </c>
      <c r="G460" s="5">
        <f t="shared" si="12"/>
        <v>5.7266666666666479</v>
      </c>
      <c r="H460" s="5">
        <f>IF(D460+E460+F460&gt;Inddata!$D$31,Inddata!$D$31,D460+E460+F460)</f>
        <v>2.0186666666666815</v>
      </c>
      <c r="I460" s="5">
        <f>Inddata!$D$34</f>
        <v>1</v>
      </c>
      <c r="J460" s="5">
        <f>Inddata!$D$32+Inddata!$D$34</f>
        <v>5</v>
      </c>
      <c r="K460" s="5"/>
    </row>
    <row r="461" spans="1:11" x14ac:dyDescent="0.25">
      <c r="A461">
        <v>432</v>
      </c>
      <c r="C461" s="5">
        <f t="shared" si="13"/>
        <v>3.7353333333333145</v>
      </c>
      <c r="D461" s="5">
        <f>IF(Inddata!$D$35=0,0,IF(($D$30-C461*(1/Inddata!$D$35))&lt;0,0,($D$30-C461*(1/Inddata!$D$35))))</f>
        <v>2.011733333333348</v>
      </c>
      <c r="E461" s="5">
        <v>0</v>
      </c>
      <c r="F461" s="5">
        <f>IF(Inddata!$D$31*Inddata!$D$35+Inddata!$D$33&gt;'Beregninger scenarie 2'!C461,0,F460+$F$27)</f>
        <v>0</v>
      </c>
      <c r="G461" s="5">
        <f t="shared" si="12"/>
        <v>5.7353333333333145</v>
      </c>
      <c r="H461" s="5">
        <f>IF(D461+E461+F461&gt;Inddata!$D$31,Inddata!$D$31,D461+E461+F461)</f>
        <v>2.011733333333348</v>
      </c>
      <c r="I461" s="5">
        <f>Inddata!$D$34</f>
        <v>1</v>
      </c>
      <c r="J461" s="5">
        <f>Inddata!$D$32+Inddata!$D$34</f>
        <v>5</v>
      </c>
      <c r="K461" s="5"/>
    </row>
    <row r="462" spans="1:11" x14ac:dyDescent="0.25">
      <c r="A462">
        <v>433</v>
      </c>
      <c r="C462" s="5">
        <f t="shared" si="13"/>
        <v>3.7439999999999811</v>
      </c>
      <c r="D462" s="5">
        <f>IF(Inddata!$D$35=0,0,IF(($D$30-C462*(1/Inddata!$D$35))&lt;0,0,($D$30-C462*(1/Inddata!$D$35))))</f>
        <v>2.004800000000015</v>
      </c>
      <c r="E462" s="5">
        <v>0</v>
      </c>
      <c r="F462" s="5">
        <f>IF(Inddata!$D$31*Inddata!$D$35+Inddata!$D$33&gt;'Beregninger scenarie 2'!C462,0,F461+$F$27)</f>
        <v>0</v>
      </c>
      <c r="G462" s="5">
        <f t="shared" si="12"/>
        <v>5.7439999999999811</v>
      </c>
      <c r="H462" s="5">
        <f>IF(D462+E462+F462&gt;Inddata!$D$31,Inddata!$D$31,D462+E462+F462)</f>
        <v>2.004800000000015</v>
      </c>
      <c r="I462" s="5">
        <f>Inddata!$D$34</f>
        <v>1</v>
      </c>
      <c r="J462" s="5">
        <f>Inddata!$D$32+Inddata!$D$34</f>
        <v>5</v>
      </c>
      <c r="K462" s="5"/>
    </row>
    <row r="463" spans="1:11" x14ac:dyDescent="0.25">
      <c r="A463">
        <v>434</v>
      </c>
      <c r="C463" s="5">
        <f t="shared" si="13"/>
        <v>3.7526666666666477</v>
      </c>
      <c r="D463" s="5">
        <f>IF(Inddata!$D$35=0,0,IF(($D$30-C463*(1/Inddata!$D$35))&lt;0,0,($D$30-C463*(1/Inddata!$D$35))))</f>
        <v>1.9978666666666816</v>
      </c>
      <c r="E463" s="5">
        <v>0</v>
      </c>
      <c r="F463" s="5">
        <f>IF(Inddata!$D$31*Inddata!$D$35+Inddata!$D$33&gt;'Beregninger scenarie 2'!C463,0,F462+$F$27)</f>
        <v>0</v>
      </c>
      <c r="G463" s="5">
        <f t="shared" si="12"/>
        <v>5.7526666666666477</v>
      </c>
      <c r="H463" s="5">
        <f>IF(D463+E463+F463&gt;Inddata!$D$31,Inddata!$D$31,D463+E463+F463)</f>
        <v>1.9978666666666816</v>
      </c>
      <c r="I463" s="5">
        <f>Inddata!$D$34</f>
        <v>1</v>
      </c>
      <c r="J463" s="5">
        <f>Inddata!$D$32+Inddata!$D$34</f>
        <v>5</v>
      </c>
      <c r="K463" s="5"/>
    </row>
    <row r="464" spans="1:11" x14ac:dyDescent="0.25">
      <c r="A464">
        <v>435</v>
      </c>
      <c r="C464" s="5">
        <f t="shared" si="13"/>
        <v>3.7613333333333143</v>
      </c>
      <c r="D464" s="5">
        <f>IF(Inddata!$D$35=0,0,IF(($D$30-C464*(1/Inddata!$D$35))&lt;0,0,($D$30-C464*(1/Inddata!$D$35))))</f>
        <v>1.9909333333333485</v>
      </c>
      <c r="E464" s="5">
        <v>0</v>
      </c>
      <c r="F464" s="5">
        <f>IF(Inddata!$D$31*Inddata!$D$35+Inddata!$D$33&gt;'Beregninger scenarie 2'!C464,0,F463+$F$27)</f>
        <v>0</v>
      </c>
      <c r="G464" s="5">
        <f t="shared" si="12"/>
        <v>5.7613333333333143</v>
      </c>
      <c r="H464" s="5">
        <f>IF(D464+E464+F464&gt;Inddata!$D$31,Inddata!$D$31,D464+E464+F464)</f>
        <v>1.9909333333333485</v>
      </c>
      <c r="I464" s="5">
        <f>Inddata!$D$34</f>
        <v>1</v>
      </c>
      <c r="J464" s="5">
        <f>Inddata!$D$32+Inddata!$D$34</f>
        <v>5</v>
      </c>
      <c r="K464" s="5"/>
    </row>
    <row r="465" spans="1:11" x14ac:dyDescent="0.25">
      <c r="A465">
        <v>436</v>
      </c>
      <c r="C465" s="5">
        <f t="shared" si="13"/>
        <v>3.7699999999999809</v>
      </c>
      <c r="D465" s="5">
        <f>IF(Inddata!$D$35=0,0,IF(($D$30-C465*(1/Inddata!$D$35))&lt;0,0,($D$30-C465*(1/Inddata!$D$35))))</f>
        <v>1.9840000000000151</v>
      </c>
      <c r="E465" s="5">
        <v>0</v>
      </c>
      <c r="F465" s="5">
        <f>IF(Inddata!$D$31*Inddata!$D$35+Inddata!$D$33&gt;'Beregninger scenarie 2'!C465,0,F464+$F$27)</f>
        <v>0</v>
      </c>
      <c r="G465" s="5">
        <f t="shared" si="12"/>
        <v>5.7699999999999809</v>
      </c>
      <c r="H465" s="5">
        <f>IF(D465+E465+F465&gt;Inddata!$D$31,Inddata!$D$31,D465+E465+F465)</f>
        <v>1.9840000000000151</v>
      </c>
      <c r="I465" s="5">
        <f>Inddata!$D$34</f>
        <v>1</v>
      </c>
      <c r="J465" s="5">
        <f>Inddata!$D$32+Inddata!$D$34</f>
        <v>5</v>
      </c>
      <c r="K465" s="5"/>
    </row>
    <row r="466" spans="1:11" x14ac:dyDescent="0.25">
      <c r="A466">
        <v>437</v>
      </c>
      <c r="C466" s="5">
        <f t="shared" si="13"/>
        <v>3.7786666666666475</v>
      </c>
      <c r="D466" s="5">
        <f>IF(Inddata!$D$35=0,0,IF(($D$30-C466*(1/Inddata!$D$35))&lt;0,0,($D$30-C466*(1/Inddata!$D$35))))</f>
        <v>1.9770666666666816</v>
      </c>
      <c r="E466" s="5">
        <v>0</v>
      </c>
      <c r="F466" s="5">
        <f>IF(Inddata!$D$31*Inddata!$D$35+Inddata!$D$33&gt;'Beregninger scenarie 2'!C466,0,F465+$F$27)</f>
        <v>0</v>
      </c>
      <c r="G466" s="5">
        <f t="shared" si="12"/>
        <v>5.7786666666666475</v>
      </c>
      <c r="H466" s="5">
        <f>IF(D466+E466+F466&gt;Inddata!$D$31,Inddata!$D$31,D466+E466+F466)</f>
        <v>1.9770666666666816</v>
      </c>
      <c r="I466" s="5">
        <f>Inddata!$D$34</f>
        <v>1</v>
      </c>
      <c r="J466" s="5">
        <f>Inddata!$D$32+Inddata!$D$34</f>
        <v>5</v>
      </c>
      <c r="K466" s="5"/>
    </row>
    <row r="467" spans="1:11" x14ac:dyDescent="0.25">
      <c r="A467">
        <v>438</v>
      </c>
      <c r="C467" s="5">
        <f t="shared" si="13"/>
        <v>3.7873333333333141</v>
      </c>
      <c r="D467" s="5">
        <f>IF(Inddata!$D$35=0,0,IF(($D$30-C467*(1/Inddata!$D$35))&lt;0,0,($D$30-C467*(1/Inddata!$D$35))))</f>
        <v>1.9701333333333486</v>
      </c>
      <c r="E467" s="5">
        <v>0</v>
      </c>
      <c r="F467" s="5">
        <f>IF(Inddata!$D$31*Inddata!$D$35+Inddata!$D$33&gt;'Beregninger scenarie 2'!C467,0,F466+$F$27)</f>
        <v>0</v>
      </c>
      <c r="G467" s="5">
        <f t="shared" si="12"/>
        <v>5.7873333333333141</v>
      </c>
      <c r="H467" s="5">
        <f>IF(D467+E467+F467&gt;Inddata!$D$31,Inddata!$D$31,D467+E467+F467)</f>
        <v>1.9701333333333486</v>
      </c>
      <c r="I467" s="5">
        <f>Inddata!$D$34</f>
        <v>1</v>
      </c>
      <c r="J467" s="5">
        <f>Inddata!$D$32+Inddata!$D$34</f>
        <v>5</v>
      </c>
      <c r="K467" s="5"/>
    </row>
    <row r="468" spans="1:11" x14ac:dyDescent="0.25">
      <c r="A468">
        <v>439</v>
      </c>
      <c r="C468" s="5">
        <f t="shared" si="13"/>
        <v>3.7959999999999807</v>
      </c>
      <c r="D468" s="5">
        <f>IF(Inddata!$D$35=0,0,IF(($D$30-C468*(1/Inddata!$D$35))&lt;0,0,($D$30-C468*(1/Inddata!$D$35))))</f>
        <v>1.9632000000000152</v>
      </c>
      <c r="E468" s="5">
        <v>0</v>
      </c>
      <c r="F468" s="5">
        <f>IF(Inddata!$D$31*Inddata!$D$35+Inddata!$D$33&gt;'Beregninger scenarie 2'!C468,0,F467+$F$27)</f>
        <v>0</v>
      </c>
      <c r="G468" s="5">
        <f t="shared" si="12"/>
        <v>5.7959999999999807</v>
      </c>
      <c r="H468" s="5">
        <f>IF(D468+E468+F468&gt;Inddata!$D$31,Inddata!$D$31,D468+E468+F468)</f>
        <v>1.9632000000000152</v>
      </c>
      <c r="I468" s="5">
        <f>Inddata!$D$34</f>
        <v>1</v>
      </c>
      <c r="J468" s="5">
        <f>Inddata!$D$32+Inddata!$D$34</f>
        <v>5</v>
      </c>
      <c r="K468" s="5"/>
    </row>
    <row r="469" spans="1:11" x14ac:dyDescent="0.25">
      <c r="A469">
        <v>440</v>
      </c>
      <c r="C469" s="5">
        <f t="shared" si="13"/>
        <v>3.8046666666666473</v>
      </c>
      <c r="D469" s="5">
        <f>IF(Inddata!$D$35=0,0,IF(($D$30-C469*(1/Inddata!$D$35))&lt;0,0,($D$30-C469*(1/Inddata!$D$35))))</f>
        <v>1.9562666666666821</v>
      </c>
      <c r="E469" s="5">
        <v>0</v>
      </c>
      <c r="F469" s="5">
        <f>IF(Inddata!$D$31*Inddata!$D$35+Inddata!$D$33&gt;'Beregninger scenarie 2'!C469,0,F468+$F$27)</f>
        <v>0</v>
      </c>
      <c r="G469" s="5">
        <f t="shared" si="12"/>
        <v>5.8046666666666473</v>
      </c>
      <c r="H469" s="5">
        <f>IF(D469+E469+F469&gt;Inddata!$D$31,Inddata!$D$31,D469+E469+F469)</f>
        <v>1.9562666666666821</v>
      </c>
      <c r="I469" s="5">
        <f>Inddata!$D$34</f>
        <v>1</v>
      </c>
      <c r="J469" s="5">
        <f>Inddata!$D$32+Inddata!$D$34</f>
        <v>5</v>
      </c>
      <c r="K469" s="5"/>
    </row>
    <row r="470" spans="1:11" x14ac:dyDescent="0.25">
      <c r="A470">
        <v>441</v>
      </c>
      <c r="C470" s="5">
        <f t="shared" si="13"/>
        <v>3.8133333333333139</v>
      </c>
      <c r="D470" s="5">
        <f>IF(Inddata!$D$35=0,0,IF(($D$30-C470*(1/Inddata!$D$35))&lt;0,0,($D$30-C470*(1/Inddata!$D$35))))</f>
        <v>1.9493333333333487</v>
      </c>
      <c r="E470" s="5">
        <v>0</v>
      </c>
      <c r="F470" s="5">
        <f>IF(Inddata!$D$31*Inddata!$D$35+Inddata!$D$33&gt;'Beregninger scenarie 2'!C470,0,F469+$F$27)</f>
        <v>0</v>
      </c>
      <c r="G470" s="5">
        <f t="shared" si="12"/>
        <v>5.8133333333333139</v>
      </c>
      <c r="H470" s="5">
        <f>IF(D470+E470+F470&gt;Inddata!$D$31,Inddata!$D$31,D470+E470+F470)</f>
        <v>1.9493333333333487</v>
      </c>
      <c r="I470" s="5">
        <f>Inddata!$D$34</f>
        <v>1</v>
      </c>
      <c r="J470" s="5">
        <f>Inddata!$D$32+Inddata!$D$34</f>
        <v>5</v>
      </c>
      <c r="K470" s="5"/>
    </row>
    <row r="471" spans="1:11" x14ac:dyDescent="0.25">
      <c r="A471">
        <v>442</v>
      </c>
      <c r="C471" s="5">
        <f t="shared" si="13"/>
        <v>3.8219999999999805</v>
      </c>
      <c r="D471" s="5">
        <f>IF(Inddata!$D$35=0,0,IF(($D$30-C471*(1/Inddata!$D$35))&lt;0,0,($D$30-C471*(1/Inddata!$D$35))))</f>
        <v>1.9424000000000152</v>
      </c>
      <c r="E471" s="5">
        <v>0</v>
      </c>
      <c r="F471" s="5">
        <f>IF(Inddata!$D$31*Inddata!$D$35+Inddata!$D$33&gt;'Beregninger scenarie 2'!C471,0,F470+$F$27)</f>
        <v>0</v>
      </c>
      <c r="G471" s="5">
        <f t="shared" si="12"/>
        <v>5.8219999999999805</v>
      </c>
      <c r="H471" s="5">
        <f>IF(D471+E471+F471&gt;Inddata!$D$31,Inddata!$D$31,D471+E471+F471)</f>
        <v>1.9424000000000152</v>
      </c>
      <c r="I471" s="5">
        <f>Inddata!$D$34</f>
        <v>1</v>
      </c>
      <c r="J471" s="5">
        <f>Inddata!$D$32+Inddata!$D$34</f>
        <v>5</v>
      </c>
      <c r="K471" s="5"/>
    </row>
    <row r="472" spans="1:11" x14ac:dyDescent="0.25">
      <c r="A472">
        <v>443</v>
      </c>
      <c r="C472" s="5">
        <f t="shared" si="13"/>
        <v>3.8306666666666471</v>
      </c>
      <c r="D472" s="5">
        <f>IF(Inddata!$D$35=0,0,IF(($D$30-C472*(1/Inddata!$D$35))&lt;0,0,($D$30-C472*(1/Inddata!$D$35))))</f>
        <v>1.9354666666666822</v>
      </c>
      <c r="E472" s="5">
        <v>0</v>
      </c>
      <c r="F472" s="5">
        <f>IF(Inddata!$D$31*Inddata!$D$35+Inddata!$D$33&gt;'Beregninger scenarie 2'!C472,0,F471+$F$27)</f>
        <v>0</v>
      </c>
      <c r="G472" s="5">
        <f t="shared" si="12"/>
        <v>5.8306666666666471</v>
      </c>
      <c r="H472" s="5">
        <f>IF(D472+E472+F472&gt;Inddata!$D$31,Inddata!$D$31,D472+E472+F472)</f>
        <v>1.9354666666666822</v>
      </c>
      <c r="I472" s="5">
        <f>Inddata!$D$34</f>
        <v>1</v>
      </c>
      <c r="J472" s="5">
        <f>Inddata!$D$32+Inddata!$D$34</f>
        <v>5</v>
      </c>
      <c r="K472" s="5"/>
    </row>
    <row r="473" spans="1:11" x14ac:dyDescent="0.25">
      <c r="A473">
        <v>444</v>
      </c>
      <c r="C473" s="5">
        <f t="shared" si="13"/>
        <v>3.8393333333333137</v>
      </c>
      <c r="D473" s="5">
        <f>IF(Inddata!$D$35=0,0,IF(($D$30-C473*(1/Inddata!$D$35))&lt;0,0,($D$30-C473*(1/Inddata!$D$35))))</f>
        <v>1.9285333333333488</v>
      </c>
      <c r="E473" s="5">
        <v>0</v>
      </c>
      <c r="F473" s="5">
        <f>IF(Inddata!$D$31*Inddata!$D$35+Inddata!$D$33&gt;'Beregninger scenarie 2'!C473,0,F472+$F$27)</f>
        <v>0</v>
      </c>
      <c r="G473" s="5">
        <f t="shared" si="12"/>
        <v>5.8393333333333137</v>
      </c>
      <c r="H473" s="5">
        <f>IF(D473+E473+F473&gt;Inddata!$D$31,Inddata!$D$31,D473+E473+F473)</f>
        <v>1.9285333333333488</v>
      </c>
      <c r="I473" s="5">
        <f>Inddata!$D$34</f>
        <v>1</v>
      </c>
      <c r="J473" s="5">
        <f>Inddata!$D$32+Inddata!$D$34</f>
        <v>5</v>
      </c>
      <c r="K473" s="5"/>
    </row>
    <row r="474" spans="1:11" x14ac:dyDescent="0.25">
      <c r="A474">
        <v>445</v>
      </c>
      <c r="C474" s="5">
        <f t="shared" si="13"/>
        <v>3.8479999999999803</v>
      </c>
      <c r="D474" s="5">
        <f>IF(Inddata!$D$35=0,0,IF(($D$30-C474*(1/Inddata!$D$35))&lt;0,0,($D$30-C474*(1/Inddata!$D$35))))</f>
        <v>1.9216000000000157</v>
      </c>
      <c r="E474" s="5">
        <v>0</v>
      </c>
      <c r="F474" s="5">
        <f>IF(Inddata!$D$31*Inddata!$D$35+Inddata!$D$33&gt;'Beregninger scenarie 2'!C474,0,F473+$F$27)</f>
        <v>0</v>
      </c>
      <c r="G474" s="5">
        <f t="shared" si="12"/>
        <v>5.8479999999999803</v>
      </c>
      <c r="H474" s="5">
        <f>IF(D474+E474+F474&gt;Inddata!$D$31,Inddata!$D$31,D474+E474+F474)</f>
        <v>1.9216000000000157</v>
      </c>
      <c r="I474" s="5">
        <f>Inddata!$D$34</f>
        <v>1</v>
      </c>
      <c r="J474" s="5">
        <f>Inddata!$D$32+Inddata!$D$34</f>
        <v>5</v>
      </c>
      <c r="K474" s="5"/>
    </row>
    <row r="475" spans="1:11" x14ac:dyDescent="0.25">
      <c r="A475">
        <v>446</v>
      </c>
      <c r="C475" s="5">
        <f t="shared" si="13"/>
        <v>3.8566666666666469</v>
      </c>
      <c r="D475" s="5">
        <f>IF(Inddata!$D$35=0,0,IF(($D$30-C475*(1/Inddata!$D$35))&lt;0,0,($D$30-C475*(1/Inddata!$D$35))))</f>
        <v>1.9146666666666823</v>
      </c>
      <c r="E475" s="5">
        <v>0</v>
      </c>
      <c r="F475" s="5">
        <f>IF(Inddata!$D$31*Inddata!$D$35+Inddata!$D$33&gt;'Beregninger scenarie 2'!C475,0,F474+$F$27)</f>
        <v>0</v>
      </c>
      <c r="G475" s="5">
        <f t="shared" si="12"/>
        <v>5.8566666666666469</v>
      </c>
      <c r="H475" s="5">
        <f>IF(D475+E475+F475&gt;Inddata!$D$31,Inddata!$D$31,D475+E475+F475)</f>
        <v>1.9146666666666823</v>
      </c>
      <c r="I475" s="5">
        <f>Inddata!$D$34</f>
        <v>1</v>
      </c>
      <c r="J475" s="5">
        <f>Inddata!$D$32+Inddata!$D$34</f>
        <v>5</v>
      </c>
      <c r="K475" s="5"/>
    </row>
    <row r="476" spans="1:11" x14ac:dyDescent="0.25">
      <c r="A476">
        <v>447</v>
      </c>
      <c r="C476" s="5">
        <f t="shared" si="13"/>
        <v>3.8653333333333135</v>
      </c>
      <c r="D476" s="5">
        <f>IF(Inddata!$D$35=0,0,IF(($D$30-C476*(1/Inddata!$D$35))&lt;0,0,($D$30-C476*(1/Inddata!$D$35))))</f>
        <v>1.9077333333333488</v>
      </c>
      <c r="E476" s="5">
        <v>0</v>
      </c>
      <c r="F476" s="5">
        <f>IF(Inddata!$D$31*Inddata!$D$35+Inddata!$D$33&gt;'Beregninger scenarie 2'!C476,0,F475+$F$27)</f>
        <v>0</v>
      </c>
      <c r="G476" s="5">
        <f t="shared" si="12"/>
        <v>5.8653333333333135</v>
      </c>
      <c r="H476" s="5">
        <f>IF(D476+E476+F476&gt;Inddata!$D$31,Inddata!$D$31,D476+E476+F476)</f>
        <v>1.9077333333333488</v>
      </c>
      <c r="I476" s="5">
        <f>Inddata!$D$34</f>
        <v>1</v>
      </c>
      <c r="J476" s="5">
        <f>Inddata!$D$32+Inddata!$D$34</f>
        <v>5</v>
      </c>
      <c r="K476" s="5"/>
    </row>
    <row r="477" spans="1:11" x14ac:dyDescent="0.25">
      <c r="A477">
        <v>448</v>
      </c>
      <c r="C477" s="5">
        <f t="shared" si="13"/>
        <v>3.8739999999999801</v>
      </c>
      <c r="D477" s="5">
        <f>IF(Inddata!$D$35=0,0,IF(($D$30-C477*(1/Inddata!$D$35))&lt;0,0,($D$30-C477*(1/Inddata!$D$35))))</f>
        <v>1.9008000000000158</v>
      </c>
      <c r="E477" s="5">
        <v>0</v>
      </c>
      <c r="F477" s="5">
        <f>IF(Inddata!$D$31*Inddata!$D$35+Inddata!$D$33&gt;'Beregninger scenarie 2'!C477,0,F476+$F$27)</f>
        <v>0</v>
      </c>
      <c r="G477" s="5">
        <f t="shared" si="12"/>
        <v>5.8739999999999801</v>
      </c>
      <c r="H477" s="5">
        <f>IF(D477+E477+F477&gt;Inddata!$D$31,Inddata!$D$31,D477+E477+F477)</f>
        <v>1.9008000000000158</v>
      </c>
      <c r="I477" s="5">
        <f>Inddata!$D$34</f>
        <v>1</v>
      </c>
      <c r="J477" s="5">
        <f>Inddata!$D$32+Inddata!$D$34</f>
        <v>5</v>
      </c>
      <c r="K477" s="5"/>
    </row>
    <row r="478" spans="1:11" x14ac:dyDescent="0.25">
      <c r="A478">
        <v>449</v>
      </c>
      <c r="C478" s="5">
        <f t="shared" si="13"/>
        <v>3.8826666666666467</v>
      </c>
      <c r="D478" s="5">
        <f>IF(Inddata!$D$35=0,0,IF(($D$30-C478*(1/Inddata!$D$35))&lt;0,0,($D$30-C478*(1/Inddata!$D$35))))</f>
        <v>1.8938666666666824</v>
      </c>
      <c r="E478" s="5">
        <v>0</v>
      </c>
      <c r="F478" s="5">
        <f>IF(Inddata!$D$31*Inddata!$D$35+Inddata!$D$33&gt;'Beregninger scenarie 2'!C478,0,F477+$F$27)</f>
        <v>0</v>
      </c>
      <c r="G478" s="5">
        <f t="shared" si="12"/>
        <v>5.8826666666666467</v>
      </c>
      <c r="H478" s="5">
        <f>IF(D478+E478+F478&gt;Inddata!$D$31,Inddata!$D$31,D478+E478+F478)</f>
        <v>1.8938666666666824</v>
      </c>
      <c r="I478" s="5">
        <f>Inddata!$D$34</f>
        <v>1</v>
      </c>
      <c r="J478" s="5">
        <f>Inddata!$D$32+Inddata!$D$34</f>
        <v>5</v>
      </c>
      <c r="K478" s="5"/>
    </row>
    <row r="479" spans="1:11" x14ac:dyDescent="0.25">
      <c r="A479">
        <v>450</v>
      </c>
      <c r="C479" s="5">
        <f t="shared" si="13"/>
        <v>3.8913333333333133</v>
      </c>
      <c r="D479" s="5">
        <f>IF(Inddata!$D$35=0,0,IF(($D$30-C479*(1/Inddata!$D$35))&lt;0,0,($D$30-C479*(1/Inddata!$D$35))))</f>
        <v>1.8869333333333493</v>
      </c>
      <c r="E479" s="5">
        <v>0</v>
      </c>
      <c r="F479" s="5">
        <f>IF(Inddata!$D$31*Inddata!$D$35+Inddata!$D$33&gt;'Beregninger scenarie 2'!C479,0,F478+$F$27)</f>
        <v>0</v>
      </c>
      <c r="G479" s="5">
        <f t="shared" si="12"/>
        <v>5.8913333333333133</v>
      </c>
      <c r="H479" s="5">
        <f>IF(D479+E479+F479&gt;Inddata!$D$31,Inddata!$D$31,D479+E479+F479)</f>
        <v>1.8869333333333493</v>
      </c>
      <c r="I479" s="5">
        <f>Inddata!$D$34</f>
        <v>1</v>
      </c>
      <c r="J479" s="5">
        <f>Inddata!$D$32+Inddata!$D$34</f>
        <v>5</v>
      </c>
      <c r="K479" s="5"/>
    </row>
    <row r="480" spans="1:11" x14ac:dyDescent="0.25">
      <c r="A480">
        <v>451</v>
      </c>
      <c r="C480" s="5">
        <f t="shared" si="13"/>
        <v>3.8999999999999799</v>
      </c>
      <c r="D480" s="5">
        <f>IF(Inddata!$D$35=0,0,IF(($D$30-C480*(1/Inddata!$D$35))&lt;0,0,($D$30-C480*(1/Inddata!$D$35))))</f>
        <v>1.8800000000000159</v>
      </c>
      <c r="E480" s="5">
        <v>0</v>
      </c>
      <c r="F480" s="5">
        <f>IF(Inddata!$D$31*Inddata!$D$35+Inddata!$D$33&gt;'Beregninger scenarie 2'!C480,0,F479+$F$27)</f>
        <v>0</v>
      </c>
      <c r="G480" s="5">
        <f t="shared" ref="G480:G543" si="14">C480+2</f>
        <v>5.8999999999999799</v>
      </c>
      <c r="H480" s="5">
        <f>IF(D480+E480+F480&gt;Inddata!$D$31,Inddata!$D$31,D480+E480+F480)</f>
        <v>1.8800000000000159</v>
      </c>
      <c r="I480" s="5">
        <f>Inddata!$D$34</f>
        <v>1</v>
      </c>
      <c r="J480" s="5">
        <f>Inddata!$D$32+Inddata!$D$34</f>
        <v>5</v>
      </c>
      <c r="K480" s="5"/>
    </row>
    <row r="481" spans="1:11" x14ac:dyDescent="0.25">
      <c r="A481">
        <v>452</v>
      </c>
      <c r="C481" s="5">
        <f t="shared" ref="C481:C544" si="15">C480+$C$27</f>
        <v>3.9086666666666465</v>
      </c>
      <c r="D481" s="5">
        <f>IF(Inddata!$D$35=0,0,IF(($D$30-C481*(1/Inddata!$D$35))&lt;0,0,($D$30-C481*(1/Inddata!$D$35))))</f>
        <v>1.8730666666666824</v>
      </c>
      <c r="E481" s="5">
        <v>0</v>
      </c>
      <c r="F481" s="5">
        <f>IF(Inddata!$D$31*Inddata!$D$35+Inddata!$D$33&gt;'Beregninger scenarie 2'!C481,0,F480+$F$27)</f>
        <v>0</v>
      </c>
      <c r="G481" s="5">
        <f t="shared" si="14"/>
        <v>5.9086666666666465</v>
      </c>
      <c r="H481" s="5">
        <f>IF(D481+E481+F481&gt;Inddata!$D$31,Inddata!$D$31,D481+E481+F481)</f>
        <v>1.8730666666666824</v>
      </c>
      <c r="I481" s="5">
        <f>Inddata!$D$34</f>
        <v>1</v>
      </c>
      <c r="J481" s="5">
        <f>Inddata!$D$32+Inddata!$D$34</f>
        <v>5</v>
      </c>
      <c r="K481" s="5"/>
    </row>
    <row r="482" spans="1:11" x14ac:dyDescent="0.25">
      <c r="A482">
        <v>453</v>
      </c>
      <c r="C482" s="5">
        <f t="shared" si="15"/>
        <v>3.9173333333333131</v>
      </c>
      <c r="D482" s="5">
        <f>IF(Inddata!$D$35=0,0,IF(($D$30-C482*(1/Inddata!$D$35))&lt;0,0,($D$30-C482*(1/Inddata!$D$35))))</f>
        <v>1.8661333333333494</v>
      </c>
      <c r="E482" s="5">
        <v>0</v>
      </c>
      <c r="F482" s="5">
        <f>IF(Inddata!$D$31*Inddata!$D$35+Inddata!$D$33&gt;'Beregninger scenarie 2'!C482,0,F481+$F$27)</f>
        <v>0</v>
      </c>
      <c r="G482" s="5">
        <f t="shared" si="14"/>
        <v>5.9173333333333131</v>
      </c>
      <c r="H482" s="5">
        <f>IF(D482+E482+F482&gt;Inddata!$D$31,Inddata!$D$31,D482+E482+F482)</f>
        <v>1.8661333333333494</v>
      </c>
      <c r="I482" s="5">
        <f>Inddata!$D$34</f>
        <v>1</v>
      </c>
      <c r="J482" s="5">
        <f>Inddata!$D$32+Inddata!$D$34</f>
        <v>5</v>
      </c>
      <c r="K482" s="5"/>
    </row>
    <row r="483" spans="1:11" x14ac:dyDescent="0.25">
      <c r="A483">
        <v>454</v>
      </c>
      <c r="C483" s="5">
        <f t="shared" si="15"/>
        <v>3.9259999999999797</v>
      </c>
      <c r="D483" s="5">
        <f>IF(Inddata!$D$35=0,0,IF(($D$30-C483*(1/Inddata!$D$35))&lt;0,0,($D$30-C483*(1/Inddata!$D$35))))</f>
        <v>1.859200000000016</v>
      </c>
      <c r="E483" s="5">
        <v>0</v>
      </c>
      <c r="F483" s="5">
        <f>IF(Inddata!$D$31*Inddata!$D$35+Inddata!$D$33&gt;'Beregninger scenarie 2'!C483,0,F482+$F$27)</f>
        <v>0</v>
      </c>
      <c r="G483" s="5">
        <f t="shared" si="14"/>
        <v>5.9259999999999797</v>
      </c>
      <c r="H483" s="5">
        <f>IF(D483+E483+F483&gt;Inddata!$D$31,Inddata!$D$31,D483+E483+F483)</f>
        <v>1.859200000000016</v>
      </c>
      <c r="I483" s="5">
        <f>Inddata!$D$34</f>
        <v>1</v>
      </c>
      <c r="J483" s="5">
        <f>Inddata!$D$32+Inddata!$D$34</f>
        <v>5</v>
      </c>
      <c r="K483" s="5"/>
    </row>
    <row r="484" spans="1:11" x14ac:dyDescent="0.25">
      <c r="A484">
        <v>455</v>
      </c>
      <c r="C484" s="5">
        <f t="shared" si="15"/>
        <v>3.9346666666666463</v>
      </c>
      <c r="D484" s="5">
        <f>IF(Inddata!$D$35=0,0,IF(($D$30-C484*(1/Inddata!$D$35))&lt;0,0,($D$30-C484*(1/Inddata!$D$35))))</f>
        <v>1.8522666666666829</v>
      </c>
      <c r="E484" s="5">
        <v>0</v>
      </c>
      <c r="F484" s="5">
        <f>IF(Inddata!$D$31*Inddata!$D$35+Inddata!$D$33&gt;'Beregninger scenarie 2'!C484,0,F483+$F$27)</f>
        <v>0</v>
      </c>
      <c r="G484" s="5">
        <f t="shared" si="14"/>
        <v>5.9346666666666463</v>
      </c>
      <c r="H484" s="5">
        <f>IF(D484+E484+F484&gt;Inddata!$D$31,Inddata!$D$31,D484+E484+F484)</f>
        <v>1.8522666666666829</v>
      </c>
      <c r="I484" s="5">
        <f>Inddata!$D$34</f>
        <v>1</v>
      </c>
      <c r="J484" s="5">
        <f>Inddata!$D$32+Inddata!$D$34</f>
        <v>5</v>
      </c>
      <c r="K484" s="5"/>
    </row>
    <row r="485" spans="1:11" x14ac:dyDescent="0.25">
      <c r="A485">
        <v>456</v>
      </c>
      <c r="C485" s="5">
        <f t="shared" si="15"/>
        <v>3.9433333333333129</v>
      </c>
      <c r="D485" s="5">
        <f>IF(Inddata!$D$35=0,0,IF(($D$30-C485*(1/Inddata!$D$35))&lt;0,0,($D$30-C485*(1/Inddata!$D$35))))</f>
        <v>1.8453333333333495</v>
      </c>
      <c r="E485" s="5">
        <v>0</v>
      </c>
      <c r="F485" s="5">
        <f>IF(Inddata!$D$31*Inddata!$D$35+Inddata!$D$33&gt;'Beregninger scenarie 2'!C485,0,F484+$F$27)</f>
        <v>0</v>
      </c>
      <c r="G485" s="5">
        <f t="shared" si="14"/>
        <v>5.9433333333333129</v>
      </c>
      <c r="H485" s="5">
        <f>IF(D485+E485+F485&gt;Inddata!$D$31,Inddata!$D$31,D485+E485+F485)</f>
        <v>1.8453333333333495</v>
      </c>
      <c r="I485" s="5">
        <f>Inddata!$D$34</f>
        <v>1</v>
      </c>
      <c r="J485" s="5">
        <f>Inddata!$D$32+Inddata!$D$34</f>
        <v>5</v>
      </c>
      <c r="K485" s="5"/>
    </row>
    <row r="486" spans="1:11" x14ac:dyDescent="0.25">
      <c r="A486">
        <v>457</v>
      </c>
      <c r="C486" s="5">
        <f t="shared" si="15"/>
        <v>3.9519999999999795</v>
      </c>
      <c r="D486" s="5">
        <f>IF(Inddata!$D$35=0,0,IF(($D$30-C486*(1/Inddata!$D$35))&lt;0,0,($D$30-C486*(1/Inddata!$D$35))))</f>
        <v>1.838400000000016</v>
      </c>
      <c r="E486" s="5">
        <v>0</v>
      </c>
      <c r="F486" s="5">
        <f>IF(Inddata!$D$31*Inddata!$D$35+Inddata!$D$33&gt;'Beregninger scenarie 2'!C486,0,F485+$F$27)</f>
        <v>0</v>
      </c>
      <c r="G486" s="5">
        <f t="shared" si="14"/>
        <v>5.9519999999999795</v>
      </c>
      <c r="H486" s="5">
        <f>IF(D486+E486+F486&gt;Inddata!$D$31,Inddata!$D$31,D486+E486+F486)</f>
        <v>1.838400000000016</v>
      </c>
      <c r="I486" s="5">
        <f>Inddata!$D$34</f>
        <v>1</v>
      </c>
      <c r="J486" s="5">
        <f>Inddata!$D$32+Inddata!$D$34</f>
        <v>5</v>
      </c>
      <c r="K486" s="5"/>
    </row>
    <row r="487" spans="1:11" x14ac:dyDescent="0.25">
      <c r="A487">
        <v>458</v>
      </c>
      <c r="C487" s="5">
        <f t="shared" si="15"/>
        <v>3.9606666666666461</v>
      </c>
      <c r="D487" s="5">
        <f>IF(Inddata!$D$35=0,0,IF(($D$30-C487*(1/Inddata!$D$35))&lt;0,0,($D$30-C487*(1/Inddata!$D$35))))</f>
        <v>1.831466666666683</v>
      </c>
      <c r="E487" s="5">
        <v>0</v>
      </c>
      <c r="F487" s="5">
        <f>IF(Inddata!$D$31*Inddata!$D$35+Inddata!$D$33&gt;'Beregninger scenarie 2'!C487,0,F486+$F$27)</f>
        <v>0</v>
      </c>
      <c r="G487" s="5">
        <f t="shared" si="14"/>
        <v>5.9606666666666461</v>
      </c>
      <c r="H487" s="5">
        <f>IF(D487+E487+F487&gt;Inddata!$D$31,Inddata!$D$31,D487+E487+F487)</f>
        <v>1.831466666666683</v>
      </c>
      <c r="I487" s="5">
        <f>Inddata!$D$34</f>
        <v>1</v>
      </c>
      <c r="J487" s="5">
        <f>Inddata!$D$32+Inddata!$D$34</f>
        <v>5</v>
      </c>
      <c r="K487" s="5"/>
    </row>
    <row r="488" spans="1:11" x14ac:dyDescent="0.25">
      <c r="A488">
        <v>459</v>
      </c>
      <c r="C488" s="5">
        <f t="shared" si="15"/>
        <v>3.9693333333333127</v>
      </c>
      <c r="D488" s="5">
        <f>IF(Inddata!$D$35=0,0,IF(($D$30-C488*(1/Inddata!$D$35))&lt;0,0,($D$30-C488*(1/Inddata!$D$35))))</f>
        <v>1.8245333333333495</v>
      </c>
      <c r="E488" s="5">
        <v>0</v>
      </c>
      <c r="F488" s="5">
        <f>IF(Inddata!$D$31*Inddata!$D$35+Inddata!$D$33&gt;'Beregninger scenarie 2'!C488,0,F487+$F$27)</f>
        <v>0</v>
      </c>
      <c r="G488" s="5">
        <f t="shared" si="14"/>
        <v>5.9693333333333127</v>
      </c>
      <c r="H488" s="5">
        <f>IF(D488+E488+F488&gt;Inddata!$D$31,Inddata!$D$31,D488+E488+F488)</f>
        <v>1.8245333333333495</v>
      </c>
      <c r="I488" s="5">
        <f>Inddata!$D$34</f>
        <v>1</v>
      </c>
      <c r="J488" s="5">
        <f>Inddata!$D$32+Inddata!$D$34</f>
        <v>5</v>
      </c>
      <c r="K488" s="5"/>
    </row>
    <row r="489" spans="1:11" x14ac:dyDescent="0.25">
      <c r="A489">
        <v>460</v>
      </c>
      <c r="C489" s="5">
        <f t="shared" si="15"/>
        <v>3.9779999999999793</v>
      </c>
      <c r="D489" s="5">
        <f>IF(Inddata!$D$35=0,0,IF(($D$30-C489*(1/Inddata!$D$35))&lt;0,0,($D$30-C489*(1/Inddata!$D$35))))</f>
        <v>1.8176000000000165</v>
      </c>
      <c r="E489" s="5">
        <v>0</v>
      </c>
      <c r="F489" s="5">
        <f>IF(Inddata!$D$31*Inddata!$D$35+Inddata!$D$33&gt;'Beregninger scenarie 2'!C489,0,F488+$F$27)</f>
        <v>0</v>
      </c>
      <c r="G489" s="5">
        <f t="shared" si="14"/>
        <v>5.9779999999999793</v>
      </c>
      <c r="H489" s="5">
        <f>IF(D489+E489+F489&gt;Inddata!$D$31,Inddata!$D$31,D489+E489+F489)</f>
        <v>1.8176000000000165</v>
      </c>
      <c r="I489" s="5">
        <f>Inddata!$D$34</f>
        <v>1</v>
      </c>
      <c r="J489" s="5">
        <f>Inddata!$D$32+Inddata!$D$34</f>
        <v>5</v>
      </c>
      <c r="K489" s="5"/>
    </row>
    <row r="490" spans="1:11" x14ac:dyDescent="0.25">
      <c r="A490">
        <v>461</v>
      </c>
      <c r="C490" s="5">
        <f t="shared" si="15"/>
        <v>3.9866666666666459</v>
      </c>
      <c r="D490" s="5">
        <f>IF(Inddata!$D$35=0,0,IF(($D$30-C490*(1/Inddata!$D$35))&lt;0,0,($D$30-C490*(1/Inddata!$D$35))))</f>
        <v>1.8106666666666831</v>
      </c>
      <c r="E490" s="5">
        <v>0</v>
      </c>
      <c r="F490" s="5">
        <f>IF(Inddata!$D$31*Inddata!$D$35+Inddata!$D$33&gt;'Beregninger scenarie 2'!C490,0,F489+$F$27)</f>
        <v>0</v>
      </c>
      <c r="G490" s="5">
        <f t="shared" si="14"/>
        <v>5.9866666666666459</v>
      </c>
      <c r="H490" s="5">
        <f>IF(D490+E490+F490&gt;Inddata!$D$31,Inddata!$D$31,D490+E490+F490)</f>
        <v>1.8106666666666831</v>
      </c>
      <c r="I490" s="5">
        <f>Inddata!$D$34</f>
        <v>1</v>
      </c>
      <c r="J490" s="5">
        <f>Inddata!$D$32+Inddata!$D$34</f>
        <v>5</v>
      </c>
      <c r="K490" s="5"/>
    </row>
    <row r="491" spans="1:11" x14ac:dyDescent="0.25">
      <c r="A491">
        <v>462</v>
      </c>
      <c r="C491" s="5">
        <f t="shared" si="15"/>
        <v>3.9953333333333125</v>
      </c>
      <c r="D491" s="5">
        <f>IF(Inddata!$D$35=0,0,IF(($D$30-C491*(1/Inddata!$D$35))&lt;0,0,($D$30-C491*(1/Inddata!$D$35))))</f>
        <v>1.8037333333333496</v>
      </c>
      <c r="E491" s="5">
        <v>0</v>
      </c>
      <c r="F491" s="5">
        <f>IF(Inddata!$D$31*Inddata!$D$35+Inddata!$D$33&gt;'Beregninger scenarie 2'!C491,0,F490+$F$27)</f>
        <v>0</v>
      </c>
      <c r="G491" s="5">
        <f t="shared" si="14"/>
        <v>5.9953333333333125</v>
      </c>
      <c r="H491" s="5">
        <f>IF(D491+E491+F491&gt;Inddata!$D$31,Inddata!$D$31,D491+E491+F491)</f>
        <v>1.8037333333333496</v>
      </c>
      <c r="I491" s="5">
        <f>Inddata!$D$34</f>
        <v>1</v>
      </c>
      <c r="J491" s="5">
        <f>Inddata!$D$32+Inddata!$D$34</f>
        <v>5</v>
      </c>
      <c r="K491" s="5"/>
    </row>
    <row r="492" spans="1:11" x14ac:dyDescent="0.25">
      <c r="A492">
        <v>463</v>
      </c>
      <c r="C492" s="5">
        <f t="shared" si="15"/>
        <v>4.0039999999999791</v>
      </c>
      <c r="D492" s="5">
        <f>IF(Inddata!$D$35=0,0,IF(($D$30-C492*(1/Inddata!$D$35))&lt;0,0,($D$30-C492*(1/Inddata!$D$35))))</f>
        <v>1.7968000000000166</v>
      </c>
      <c r="E492" s="5">
        <v>0</v>
      </c>
      <c r="F492" s="5">
        <f>IF(Inddata!$D$31*Inddata!$D$35+Inddata!$D$33&gt;'Beregninger scenarie 2'!C492,0,F491+$F$27)</f>
        <v>0</v>
      </c>
      <c r="G492" s="5">
        <f t="shared" si="14"/>
        <v>6.0039999999999791</v>
      </c>
      <c r="H492" s="5">
        <f>IF(D492+E492+F492&gt;Inddata!$D$31,Inddata!$D$31,D492+E492+F492)</f>
        <v>1.7968000000000166</v>
      </c>
      <c r="I492" s="5">
        <f>Inddata!$D$34</f>
        <v>1</v>
      </c>
      <c r="J492" s="5">
        <f>Inddata!$D$32+Inddata!$D$34</f>
        <v>5</v>
      </c>
      <c r="K492" s="5"/>
    </row>
    <row r="493" spans="1:11" x14ac:dyDescent="0.25">
      <c r="A493">
        <v>464</v>
      </c>
      <c r="C493" s="5">
        <f t="shared" si="15"/>
        <v>4.0126666666666457</v>
      </c>
      <c r="D493" s="5">
        <f>IF(Inddata!$D$35=0,0,IF(($D$30-C493*(1/Inddata!$D$35))&lt;0,0,($D$30-C493*(1/Inddata!$D$35))))</f>
        <v>1.7898666666666831</v>
      </c>
      <c r="E493" s="5">
        <v>0</v>
      </c>
      <c r="F493" s="5">
        <f>IF(Inddata!$D$31*Inddata!$D$35+Inddata!$D$33&gt;'Beregninger scenarie 2'!C493,0,F492+$F$27)</f>
        <v>0</v>
      </c>
      <c r="G493" s="5">
        <f t="shared" si="14"/>
        <v>6.0126666666666457</v>
      </c>
      <c r="H493" s="5">
        <f>IF(D493+E493+F493&gt;Inddata!$D$31,Inddata!$D$31,D493+E493+F493)</f>
        <v>1.7898666666666831</v>
      </c>
      <c r="I493" s="5">
        <f>Inddata!$D$34</f>
        <v>1</v>
      </c>
      <c r="J493" s="5">
        <f>Inddata!$D$32+Inddata!$D$34</f>
        <v>5</v>
      </c>
      <c r="K493" s="5"/>
    </row>
    <row r="494" spans="1:11" x14ac:dyDescent="0.25">
      <c r="A494">
        <v>465</v>
      </c>
      <c r="C494" s="5">
        <f t="shared" si="15"/>
        <v>4.0213333333333123</v>
      </c>
      <c r="D494" s="5">
        <f>IF(Inddata!$D$35=0,0,IF(($D$30-C494*(1/Inddata!$D$35))&lt;0,0,($D$30-C494*(1/Inddata!$D$35))))</f>
        <v>1.7829333333333501</v>
      </c>
      <c r="E494" s="5">
        <v>0</v>
      </c>
      <c r="F494" s="5">
        <f>IF(Inddata!$D$31*Inddata!$D$35+Inddata!$D$33&gt;'Beregninger scenarie 2'!C494,0,F493+$F$27)</f>
        <v>0</v>
      </c>
      <c r="G494" s="5">
        <f t="shared" si="14"/>
        <v>6.0213333333333123</v>
      </c>
      <c r="H494" s="5">
        <f>IF(D494+E494+F494&gt;Inddata!$D$31,Inddata!$D$31,D494+E494+F494)</f>
        <v>1.7829333333333501</v>
      </c>
      <c r="I494" s="5">
        <f>Inddata!$D$34</f>
        <v>1</v>
      </c>
      <c r="J494" s="5">
        <f>Inddata!$D$32+Inddata!$D$34</f>
        <v>5</v>
      </c>
      <c r="K494" s="5"/>
    </row>
    <row r="495" spans="1:11" x14ac:dyDescent="0.25">
      <c r="A495">
        <v>466</v>
      </c>
      <c r="C495" s="5">
        <f t="shared" si="15"/>
        <v>4.0299999999999789</v>
      </c>
      <c r="D495" s="5">
        <f>IF(Inddata!$D$35=0,0,IF(($D$30-C495*(1/Inddata!$D$35))&lt;0,0,($D$30-C495*(1/Inddata!$D$35))))</f>
        <v>1.7760000000000167</v>
      </c>
      <c r="E495" s="5">
        <v>0</v>
      </c>
      <c r="F495" s="5">
        <f>IF(Inddata!$D$31*Inddata!$D$35+Inddata!$D$33&gt;'Beregninger scenarie 2'!C495,0,F494+$F$27)</f>
        <v>0</v>
      </c>
      <c r="G495" s="5">
        <f t="shared" si="14"/>
        <v>6.0299999999999789</v>
      </c>
      <c r="H495" s="5">
        <f>IF(D495+E495+F495&gt;Inddata!$D$31,Inddata!$D$31,D495+E495+F495)</f>
        <v>1.7760000000000167</v>
      </c>
      <c r="I495" s="5">
        <f>Inddata!$D$34</f>
        <v>1</v>
      </c>
      <c r="J495" s="5">
        <f>Inddata!$D$32+Inddata!$D$34</f>
        <v>5</v>
      </c>
      <c r="K495" s="5"/>
    </row>
    <row r="496" spans="1:11" x14ac:dyDescent="0.25">
      <c r="A496">
        <v>467</v>
      </c>
      <c r="C496" s="5">
        <f t="shared" si="15"/>
        <v>4.0386666666666455</v>
      </c>
      <c r="D496" s="5">
        <f>IF(Inddata!$D$35=0,0,IF(($D$30-C496*(1/Inddata!$D$35))&lt;0,0,($D$30-C496*(1/Inddata!$D$35))))</f>
        <v>1.7690666666666832</v>
      </c>
      <c r="E496" s="5">
        <v>0</v>
      </c>
      <c r="F496" s="5">
        <f>IF(Inddata!$D$31*Inddata!$D$35+Inddata!$D$33&gt;'Beregninger scenarie 2'!C496,0,F495+$F$27)</f>
        <v>0</v>
      </c>
      <c r="G496" s="5">
        <f t="shared" si="14"/>
        <v>6.0386666666666455</v>
      </c>
      <c r="H496" s="5">
        <f>IF(D496+E496+F496&gt;Inddata!$D$31,Inddata!$D$31,D496+E496+F496)</f>
        <v>1.7690666666666832</v>
      </c>
      <c r="I496" s="5">
        <f>Inddata!$D$34</f>
        <v>1</v>
      </c>
      <c r="J496" s="5">
        <f>Inddata!$D$32+Inddata!$D$34</f>
        <v>5</v>
      </c>
      <c r="K496" s="5"/>
    </row>
    <row r="497" spans="1:11" x14ac:dyDescent="0.25">
      <c r="A497">
        <v>468</v>
      </c>
      <c r="C497" s="5">
        <f t="shared" si="15"/>
        <v>4.0473333333333121</v>
      </c>
      <c r="D497" s="5">
        <f>IF(Inddata!$D$35=0,0,IF(($D$30-C497*(1/Inddata!$D$35))&lt;0,0,($D$30-C497*(1/Inddata!$D$35))))</f>
        <v>1.7621333333333502</v>
      </c>
      <c r="E497" s="5">
        <v>0</v>
      </c>
      <c r="F497" s="5">
        <f>IF(Inddata!$D$31*Inddata!$D$35+Inddata!$D$33&gt;'Beregninger scenarie 2'!C497,0,F496+$F$27)</f>
        <v>0</v>
      </c>
      <c r="G497" s="5">
        <f t="shared" si="14"/>
        <v>6.0473333333333121</v>
      </c>
      <c r="H497" s="5">
        <f>IF(D497+E497+F497&gt;Inddata!$D$31,Inddata!$D$31,D497+E497+F497)</f>
        <v>1.7621333333333502</v>
      </c>
      <c r="I497" s="5">
        <f>Inddata!$D$34</f>
        <v>1</v>
      </c>
      <c r="J497" s="5">
        <f>Inddata!$D$32+Inddata!$D$34</f>
        <v>5</v>
      </c>
      <c r="K497" s="5"/>
    </row>
    <row r="498" spans="1:11" x14ac:dyDescent="0.25">
      <c r="A498">
        <v>469</v>
      </c>
      <c r="C498" s="5">
        <f t="shared" si="15"/>
        <v>4.0559999999999787</v>
      </c>
      <c r="D498" s="5">
        <f>IF(Inddata!$D$35=0,0,IF(($D$30-C498*(1/Inddata!$D$35))&lt;0,0,($D$30-C498*(1/Inddata!$D$35))))</f>
        <v>1.7552000000000167</v>
      </c>
      <c r="E498" s="5">
        <v>0</v>
      </c>
      <c r="F498" s="5">
        <f>IF(Inddata!$D$31*Inddata!$D$35+Inddata!$D$33&gt;'Beregninger scenarie 2'!C498,0,F497+$F$27)</f>
        <v>0</v>
      </c>
      <c r="G498" s="5">
        <f t="shared" si="14"/>
        <v>6.0559999999999787</v>
      </c>
      <c r="H498" s="5">
        <f>IF(D498+E498+F498&gt;Inddata!$D$31,Inddata!$D$31,D498+E498+F498)</f>
        <v>1.7552000000000167</v>
      </c>
      <c r="I498" s="5">
        <f>Inddata!$D$34</f>
        <v>1</v>
      </c>
      <c r="J498" s="5">
        <f>Inddata!$D$32+Inddata!$D$34</f>
        <v>5</v>
      </c>
      <c r="K498" s="5"/>
    </row>
    <row r="499" spans="1:11" x14ac:dyDescent="0.25">
      <c r="A499">
        <v>470</v>
      </c>
      <c r="C499" s="5">
        <f t="shared" si="15"/>
        <v>4.0646666666666453</v>
      </c>
      <c r="D499" s="5">
        <f>IF(Inddata!$D$35=0,0,IF(($D$30-C499*(1/Inddata!$D$35))&lt;0,0,($D$30-C499*(1/Inddata!$D$35))))</f>
        <v>1.7482666666666837</v>
      </c>
      <c r="E499" s="5">
        <v>0</v>
      </c>
      <c r="F499" s="5">
        <f>IF(Inddata!$D$31*Inddata!$D$35+Inddata!$D$33&gt;'Beregninger scenarie 2'!C499,0,F498+$F$27)</f>
        <v>0</v>
      </c>
      <c r="G499" s="5">
        <f t="shared" si="14"/>
        <v>6.0646666666666453</v>
      </c>
      <c r="H499" s="5">
        <f>IF(D499+E499+F499&gt;Inddata!$D$31,Inddata!$D$31,D499+E499+F499)</f>
        <v>1.7482666666666837</v>
      </c>
      <c r="I499" s="5">
        <f>Inddata!$D$34</f>
        <v>1</v>
      </c>
      <c r="J499" s="5">
        <f>Inddata!$D$32+Inddata!$D$34</f>
        <v>5</v>
      </c>
      <c r="K499" s="5"/>
    </row>
    <row r="500" spans="1:11" x14ac:dyDescent="0.25">
      <c r="A500">
        <v>471</v>
      </c>
      <c r="C500" s="5">
        <f t="shared" si="15"/>
        <v>4.0733333333333119</v>
      </c>
      <c r="D500" s="5">
        <f>IF(Inddata!$D$35=0,0,IF(($D$30-C500*(1/Inddata!$D$35))&lt;0,0,($D$30-C500*(1/Inddata!$D$35))))</f>
        <v>1.7413333333333503</v>
      </c>
      <c r="E500" s="5">
        <v>0</v>
      </c>
      <c r="F500" s="5">
        <f>IF(Inddata!$D$31*Inddata!$D$35+Inddata!$D$33&gt;'Beregninger scenarie 2'!C500,0,F499+$F$27)</f>
        <v>0</v>
      </c>
      <c r="G500" s="5">
        <f t="shared" si="14"/>
        <v>6.0733333333333119</v>
      </c>
      <c r="H500" s="5">
        <f>IF(D500+E500+F500&gt;Inddata!$D$31,Inddata!$D$31,D500+E500+F500)</f>
        <v>1.7413333333333503</v>
      </c>
      <c r="I500" s="5">
        <f>Inddata!$D$34</f>
        <v>1</v>
      </c>
      <c r="J500" s="5">
        <f>Inddata!$D$32+Inddata!$D$34</f>
        <v>5</v>
      </c>
      <c r="K500" s="5"/>
    </row>
    <row r="501" spans="1:11" x14ac:dyDescent="0.25">
      <c r="A501">
        <v>472</v>
      </c>
      <c r="C501" s="5">
        <f t="shared" si="15"/>
        <v>4.0819999999999785</v>
      </c>
      <c r="D501" s="5">
        <f>IF(Inddata!$D$35=0,0,IF(($D$30-C501*(1/Inddata!$D$35))&lt;0,0,($D$30-C501*(1/Inddata!$D$35))))</f>
        <v>1.7344000000000168</v>
      </c>
      <c r="E501" s="5">
        <v>0</v>
      </c>
      <c r="F501" s="5">
        <f>IF(Inddata!$D$31*Inddata!$D$35+Inddata!$D$33&gt;'Beregninger scenarie 2'!C501,0,F500+$F$27)</f>
        <v>0</v>
      </c>
      <c r="G501" s="5">
        <f t="shared" si="14"/>
        <v>6.0819999999999785</v>
      </c>
      <c r="H501" s="5">
        <f>IF(D501+E501+F501&gt;Inddata!$D$31,Inddata!$D$31,D501+E501+F501)</f>
        <v>1.7344000000000168</v>
      </c>
      <c r="I501" s="5">
        <f>Inddata!$D$34</f>
        <v>1</v>
      </c>
      <c r="J501" s="5">
        <f>Inddata!$D$32+Inddata!$D$34</f>
        <v>5</v>
      </c>
      <c r="K501" s="5"/>
    </row>
    <row r="502" spans="1:11" x14ac:dyDescent="0.25">
      <c r="A502">
        <v>473</v>
      </c>
      <c r="C502" s="5">
        <f t="shared" si="15"/>
        <v>4.0906666666666451</v>
      </c>
      <c r="D502" s="5">
        <f>IF(Inddata!$D$35=0,0,IF(($D$30-C502*(1/Inddata!$D$35))&lt;0,0,($D$30-C502*(1/Inddata!$D$35))))</f>
        <v>1.7274666666666838</v>
      </c>
      <c r="E502" s="5">
        <v>0</v>
      </c>
      <c r="F502" s="5">
        <f>IF(Inddata!$D$31*Inddata!$D$35+Inddata!$D$33&gt;'Beregninger scenarie 2'!C502,0,F501+$F$27)</f>
        <v>0</v>
      </c>
      <c r="G502" s="5">
        <f t="shared" si="14"/>
        <v>6.0906666666666451</v>
      </c>
      <c r="H502" s="5">
        <f>IF(D502+E502+F502&gt;Inddata!$D$31,Inddata!$D$31,D502+E502+F502)</f>
        <v>1.7274666666666838</v>
      </c>
      <c r="I502" s="5">
        <f>Inddata!$D$34</f>
        <v>1</v>
      </c>
      <c r="J502" s="5">
        <f>Inddata!$D$32+Inddata!$D$34</f>
        <v>5</v>
      </c>
      <c r="K502" s="5"/>
    </row>
    <row r="503" spans="1:11" x14ac:dyDescent="0.25">
      <c r="A503">
        <v>474</v>
      </c>
      <c r="C503" s="5">
        <f t="shared" si="15"/>
        <v>4.0993333333333117</v>
      </c>
      <c r="D503" s="5">
        <f>IF(Inddata!$D$35=0,0,IF(($D$30-C503*(1/Inddata!$D$35))&lt;0,0,($D$30-C503*(1/Inddata!$D$35))))</f>
        <v>1.7205333333333503</v>
      </c>
      <c r="E503" s="5">
        <v>0</v>
      </c>
      <c r="F503" s="5">
        <f>IF(Inddata!$D$31*Inddata!$D$35+Inddata!$D$33&gt;'Beregninger scenarie 2'!C503,0,F502+$F$27)</f>
        <v>0</v>
      </c>
      <c r="G503" s="5">
        <f t="shared" si="14"/>
        <v>6.0993333333333117</v>
      </c>
      <c r="H503" s="5">
        <f>IF(D503+E503+F503&gt;Inddata!$D$31,Inddata!$D$31,D503+E503+F503)</f>
        <v>1.7205333333333503</v>
      </c>
      <c r="I503" s="5">
        <f>Inddata!$D$34</f>
        <v>1</v>
      </c>
      <c r="J503" s="5">
        <f>Inddata!$D$32+Inddata!$D$34</f>
        <v>5</v>
      </c>
      <c r="K503" s="5"/>
    </row>
    <row r="504" spans="1:11" x14ac:dyDescent="0.25">
      <c r="A504">
        <v>475</v>
      </c>
      <c r="C504" s="5">
        <f t="shared" si="15"/>
        <v>4.1079999999999783</v>
      </c>
      <c r="D504" s="5">
        <f>IF(Inddata!$D$35=0,0,IF(($D$30-C504*(1/Inddata!$D$35))&lt;0,0,($D$30-C504*(1/Inddata!$D$35))))</f>
        <v>1.7136000000000173</v>
      </c>
      <c r="E504" s="5">
        <v>0</v>
      </c>
      <c r="F504" s="5">
        <f>IF(Inddata!$D$31*Inddata!$D$35+Inddata!$D$33&gt;'Beregninger scenarie 2'!C504,0,F503+$F$27)</f>
        <v>0</v>
      </c>
      <c r="G504" s="5">
        <f t="shared" si="14"/>
        <v>6.1079999999999783</v>
      </c>
      <c r="H504" s="5">
        <f>IF(D504+E504+F504&gt;Inddata!$D$31,Inddata!$D$31,D504+E504+F504)</f>
        <v>1.7136000000000173</v>
      </c>
      <c r="I504" s="5">
        <f>Inddata!$D$34</f>
        <v>1</v>
      </c>
      <c r="J504" s="5">
        <f>Inddata!$D$32+Inddata!$D$34</f>
        <v>5</v>
      </c>
      <c r="K504" s="5"/>
    </row>
    <row r="505" spans="1:11" x14ac:dyDescent="0.25">
      <c r="A505">
        <v>476</v>
      </c>
      <c r="C505" s="5">
        <f t="shared" si="15"/>
        <v>4.1166666666666449</v>
      </c>
      <c r="D505" s="5">
        <f>IF(Inddata!$D$35=0,0,IF(($D$30-C505*(1/Inddata!$D$35))&lt;0,0,($D$30-C505*(1/Inddata!$D$35))))</f>
        <v>1.7066666666666839</v>
      </c>
      <c r="E505" s="5">
        <v>0</v>
      </c>
      <c r="F505" s="5">
        <f>IF(Inddata!$D$31*Inddata!$D$35+Inddata!$D$33&gt;'Beregninger scenarie 2'!C505,0,F504+$F$27)</f>
        <v>0</v>
      </c>
      <c r="G505" s="5">
        <f t="shared" si="14"/>
        <v>6.1166666666666449</v>
      </c>
      <c r="H505" s="5">
        <f>IF(D505+E505+F505&gt;Inddata!$D$31,Inddata!$D$31,D505+E505+F505)</f>
        <v>1.7066666666666839</v>
      </c>
      <c r="I505" s="5">
        <f>Inddata!$D$34</f>
        <v>1</v>
      </c>
      <c r="J505" s="5">
        <f>Inddata!$D$32+Inddata!$D$34</f>
        <v>5</v>
      </c>
      <c r="K505" s="5"/>
    </row>
    <row r="506" spans="1:11" x14ac:dyDescent="0.25">
      <c r="A506">
        <v>477</v>
      </c>
      <c r="C506" s="5">
        <f t="shared" si="15"/>
        <v>4.1253333333333115</v>
      </c>
      <c r="D506" s="5">
        <f>IF(Inddata!$D$35=0,0,IF(($D$30-C506*(1/Inddata!$D$35))&lt;0,0,($D$30-C506*(1/Inddata!$D$35))))</f>
        <v>1.6997333333333504</v>
      </c>
      <c r="E506" s="5">
        <v>0</v>
      </c>
      <c r="F506" s="5">
        <f>IF(Inddata!$D$31*Inddata!$D$35+Inddata!$D$33&gt;'Beregninger scenarie 2'!C506,0,F505+$F$27)</f>
        <v>0</v>
      </c>
      <c r="G506" s="5">
        <f t="shared" si="14"/>
        <v>6.1253333333333115</v>
      </c>
      <c r="H506" s="5">
        <f>IF(D506+E506+F506&gt;Inddata!$D$31,Inddata!$D$31,D506+E506+F506)</f>
        <v>1.6997333333333504</v>
      </c>
      <c r="I506" s="5">
        <f>Inddata!$D$34</f>
        <v>1</v>
      </c>
      <c r="J506" s="5">
        <f>Inddata!$D$32+Inddata!$D$34</f>
        <v>5</v>
      </c>
      <c r="K506" s="5"/>
    </row>
    <row r="507" spans="1:11" x14ac:dyDescent="0.25">
      <c r="A507">
        <v>478</v>
      </c>
      <c r="C507" s="5">
        <f t="shared" si="15"/>
        <v>4.1339999999999781</v>
      </c>
      <c r="D507" s="5">
        <f>IF(Inddata!$D$35=0,0,IF(($D$30-C507*(1/Inddata!$D$35))&lt;0,0,($D$30-C507*(1/Inddata!$D$35))))</f>
        <v>1.6928000000000174</v>
      </c>
      <c r="E507" s="5">
        <v>0</v>
      </c>
      <c r="F507" s="5">
        <f>IF(Inddata!$D$31*Inddata!$D$35+Inddata!$D$33&gt;'Beregninger scenarie 2'!C507,0,F506+$F$27)</f>
        <v>0</v>
      </c>
      <c r="G507" s="5">
        <f t="shared" si="14"/>
        <v>6.1339999999999781</v>
      </c>
      <c r="H507" s="5">
        <f>IF(D507+E507+F507&gt;Inddata!$D$31,Inddata!$D$31,D507+E507+F507)</f>
        <v>1.6928000000000174</v>
      </c>
      <c r="I507" s="5">
        <f>Inddata!$D$34</f>
        <v>1</v>
      </c>
      <c r="J507" s="5">
        <f>Inddata!$D$32+Inddata!$D$34</f>
        <v>5</v>
      </c>
      <c r="K507" s="5"/>
    </row>
    <row r="508" spans="1:11" x14ac:dyDescent="0.25">
      <c r="A508">
        <v>479</v>
      </c>
      <c r="C508" s="5">
        <f t="shared" si="15"/>
        <v>4.1426666666666447</v>
      </c>
      <c r="D508" s="5">
        <f>IF(Inddata!$D$35=0,0,IF(($D$30-C508*(1/Inddata!$D$35))&lt;0,0,($D$30-C508*(1/Inddata!$D$35))))</f>
        <v>1.6858666666666839</v>
      </c>
      <c r="E508" s="5">
        <v>0</v>
      </c>
      <c r="F508" s="5">
        <f>IF(Inddata!$D$31*Inddata!$D$35+Inddata!$D$33&gt;'Beregninger scenarie 2'!C508,0,F507+$F$27)</f>
        <v>0</v>
      </c>
      <c r="G508" s="5">
        <f t="shared" si="14"/>
        <v>6.1426666666666447</v>
      </c>
      <c r="H508" s="5">
        <f>IF(D508+E508+F508&gt;Inddata!$D$31,Inddata!$D$31,D508+E508+F508)</f>
        <v>1.6858666666666839</v>
      </c>
      <c r="I508" s="5">
        <f>Inddata!$D$34</f>
        <v>1</v>
      </c>
      <c r="J508" s="5">
        <f>Inddata!$D$32+Inddata!$D$34</f>
        <v>5</v>
      </c>
      <c r="K508" s="5"/>
    </row>
    <row r="509" spans="1:11" x14ac:dyDescent="0.25">
      <c r="A509">
        <v>480</v>
      </c>
      <c r="C509" s="5">
        <f t="shared" si="15"/>
        <v>4.1513333333333113</v>
      </c>
      <c r="D509" s="5">
        <f>IF(Inddata!$D$35=0,0,IF(($D$30-C509*(1/Inddata!$D$35))&lt;0,0,($D$30-C509*(1/Inddata!$D$35))))</f>
        <v>1.6789333333333509</v>
      </c>
      <c r="E509" s="5">
        <v>0</v>
      </c>
      <c r="F509" s="5">
        <f>IF(Inddata!$D$31*Inddata!$D$35+Inddata!$D$33&gt;'Beregninger scenarie 2'!C509,0,F508+$F$27)</f>
        <v>0</v>
      </c>
      <c r="G509" s="5">
        <f t="shared" si="14"/>
        <v>6.1513333333333113</v>
      </c>
      <c r="H509" s="5">
        <f>IF(D509+E509+F509&gt;Inddata!$D$31,Inddata!$D$31,D509+E509+F509)</f>
        <v>1.6789333333333509</v>
      </c>
      <c r="I509" s="5">
        <f>Inddata!$D$34</f>
        <v>1</v>
      </c>
      <c r="J509" s="5">
        <f>Inddata!$D$32+Inddata!$D$34</f>
        <v>5</v>
      </c>
      <c r="K509" s="5"/>
    </row>
    <row r="510" spans="1:11" x14ac:dyDescent="0.25">
      <c r="A510">
        <v>481</v>
      </c>
      <c r="C510" s="5">
        <f t="shared" si="15"/>
        <v>4.1599999999999779</v>
      </c>
      <c r="D510" s="5">
        <f>IF(Inddata!$D$35=0,0,IF(($D$30-C510*(1/Inddata!$D$35))&lt;0,0,($D$30-C510*(1/Inddata!$D$35))))</f>
        <v>1.6720000000000175</v>
      </c>
      <c r="E510" s="5">
        <v>0</v>
      </c>
      <c r="F510" s="5">
        <f>IF(Inddata!$D$31*Inddata!$D$35+Inddata!$D$33&gt;'Beregninger scenarie 2'!C510,0,F509+$F$27)</f>
        <v>0</v>
      </c>
      <c r="G510" s="5">
        <f t="shared" si="14"/>
        <v>6.1599999999999779</v>
      </c>
      <c r="H510" s="5">
        <f>IF(D510+E510+F510&gt;Inddata!$D$31,Inddata!$D$31,D510+E510+F510)</f>
        <v>1.6720000000000175</v>
      </c>
      <c r="I510" s="5">
        <f>Inddata!$D$34</f>
        <v>1</v>
      </c>
      <c r="J510" s="5">
        <f>Inddata!$D$32+Inddata!$D$34</f>
        <v>5</v>
      </c>
      <c r="K510" s="5"/>
    </row>
    <row r="511" spans="1:11" x14ac:dyDescent="0.25">
      <c r="A511">
        <v>482</v>
      </c>
      <c r="C511" s="5">
        <f t="shared" si="15"/>
        <v>4.1686666666666445</v>
      </c>
      <c r="D511" s="5">
        <f>IF(Inddata!$D$35=0,0,IF(($D$30-C511*(1/Inddata!$D$35))&lt;0,0,($D$30-C511*(1/Inddata!$D$35))))</f>
        <v>1.665066666666684</v>
      </c>
      <c r="E511" s="5">
        <v>0</v>
      </c>
      <c r="F511" s="5">
        <f>IF(Inddata!$D$31*Inddata!$D$35+Inddata!$D$33&gt;'Beregninger scenarie 2'!C511,0,F510+$F$27)</f>
        <v>0</v>
      </c>
      <c r="G511" s="5">
        <f t="shared" si="14"/>
        <v>6.1686666666666445</v>
      </c>
      <c r="H511" s="5">
        <f>IF(D511+E511+F511&gt;Inddata!$D$31,Inddata!$D$31,D511+E511+F511)</f>
        <v>1.665066666666684</v>
      </c>
      <c r="I511" s="5">
        <f>Inddata!$D$34</f>
        <v>1</v>
      </c>
      <c r="J511" s="5">
        <f>Inddata!$D$32+Inddata!$D$34</f>
        <v>5</v>
      </c>
      <c r="K511" s="5"/>
    </row>
    <row r="512" spans="1:11" x14ac:dyDescent="0.25">
      <c r="A512">
        <v>483</v>
      </c>
      <c r="C512" s="5">
        <f t="shared" si="15"/>
        <v>4.1773333333333111</v>
      </c>
      <c r="D512" s="5">
        <f>IF(Inddata!$D$35=0,0,IF(($D$30-C512*(1/Inddata!$D$35))&lt;0,0,($D$30-C512*(1/Inddata!$D$35))))</f>
        <v>1.658133333333351</v>
      </c>
      <c r="E512" s="5">
        <v>0</v>
      </c>
      <c r="F512" s="5">
        <f>IF(Inddata!$D$31*Inddata!$D$35+Inddata!$D$33&gt;'Beregninger scenarie 2'!C512,0,F511+$F$27)</f>
        <v>0</v>
      </c>
      <c r="G512" s="5">
        <f t="shared" si="14"/>
        <v>6.1773333333333111</v>
      </c>
      <c r="H512" s="5">
        <f>IF(D512+E512+F512&gt;Inddata!$D$31,Inddata!$D$31,D512+E512+F512)</f>
        <v>1.658133333333351</v>
      </c>
      <c r="I512" s="5">
        <f>Inddata!$D$34</f>
        <v>1</v>
      </c>
      <c r="J512" s="5">
        <f>Inddata!$D$32+Inddata!$D$34</f>
        <v>5</v>
      </c>
      <c r="K512" s="5"/>
    </row>
    <row r="513" spans="1:11" x14ac:dyDescent="0.25">
      <c r="A513">
        <v>484</v>
      </c>
      <c r="C513" s="5">
        <f t="shared" si="15"/>
        <v>4.1859999999999777</v>
      </c>
      <c r="D513" s="5">
        <f>IF(Inddata!$D$35=0,0,IF(($D$30-C513*(1/Inddata!$D$35))&lt;0,0,($D$30-C513*(1/Inddata!$D$35))))</f>
        <v>1.6512000000000175</v>
      </c>
      <c r="E513" s="5">
        <v>0</v>
      </c>
      <c r="F513" s="5">
        <f>IF(Inddata!$D$31*Inddata!$D$35+Inddata!$D$33&gt;'Beregninger scenarie 2'!C513,0,F512+$F$27)</f>
        <v>0</v>
      </c>
      <c r="G513" s="5">
        <f t="shared" si="14"/>
        <v>6.1859999999999777</v>
      </c>
      <c r="H513" s="5">
        <f>IF(D513+E513+F513&gt;Inddata!$D$31,Inddata!$D$31,D513+E513+F513)</f>
        <v>1.6512000000000175</v>
      </c>
      <c r="I513" s="5">
        <f>Inddata!$D$34</f>
        <v>1</v>
      </c>
      <c r="J513" s="5">
        <f>Inddata!$D$32+Inddata!$D$34</f>
        <v>5</v>
      </c>
      <c r="K513" s="5"/>
    </row>
    <row r="514" spans="1:11" x14ac:dyDescent="0.25">
      <c r="A514">
        <v>485</v>
      </c>
      <c r="C514" s="5">
        <f t="shared" si="15"/>
        <v>4.1946666666666443</v>
      </c>
      <c r="D514" s="5">
        <f>IF(Inddata!$D$35=0,0,IF(($D$30-C514*(1/Inddata!$D$35))&lt;0,0,($D$30-C514*(1/Inddata!$D$35))))</f>
        <v>1.6442666666666845</v>
      </c>
      <c r="E514" s="5">
        <v>0</v>
      </c>
      <c r="F514" s="5">
        <f>IF(Inddata!$D$31*Inddata!$D$35+Inddata!$D$33&gt;'Beregninger scenarie 2'!C514,0,F513+$F$27)</f>
        <v>0</v>
      </c>
      <c r="G514" s="5">
        <f t="shared" si="14"/>
        <v>6.1946666666666443</v>
      </c>
      <c r="H514" s="5">
        <f>IF(D514+E514+F514&gt;Inddata!$D$31,Inddata!$D$31,D514+E514+F514)</f>
        <v>1.6442666666666845</v>
      </c>
      <c r="I514" s="5">
        <f>Inddata!$D$34</f>
        <v>1</v>
      </c>
      <c r="J514" s="5">
        <f>Inddata!$D$32+Inddata!$D$34</f>
        <v>5</v>
      </c>
      <c r="K514" s="5"/>
    </row>
    <row r="515" spans="1:11" x14ac:dyDescent="0.25">
      <c r="A515">
        <v>486</v>
      </c>
      <c r="C515" s="5">
        <f t="shared" si="15"/>
        <v>4.2033333333333109</v>
      </c>
      <c r="D515" s="5">
        <f>IF(Inddata!$D$35=0,0,IF(($D$30-C515*(1/Inddata!$D$35))&lt;0,0,($D$30-C515*(1/Inddata!$D$35))))</f>
        <v>1.6373333333333511</v>
      </c>
      <c r="E515" s="5">
        <v>0</v>
      </c>
      <c r="F515" s="5">
        <f>IF(Inddata!$D$31*Inddata!$D$35+Inddata!$D$33&gt;'Beregninger scenarie 2'!C515,0,F514+$F$27)</f>
        <v>0</v>
      </c>
      <c r="G515" s="5">
        <f t="shared" si="14"/>
        <v>6.2033333333333109</v>
      </c>
      <c r="H515" s="5">
        <f>IF(D515+E515+F515&gt;Inddata!$D$31,Inddata!$D$31,D515+E515+F515)</f>
        <v>1.6373333333333511</v>
      </c>
      <c r="I515" s="5">
        <f>Inddata!$D$34</f>
        <v>1</v>
      </c>
      <c r="J515" s="5">
        <f>Inddata!$D$32+Inddata!$D$34</f>
        <v>5</v>
      </c>
      <c r="K515" s="5"/>
    </row>
    <row r="516" spans="1:11" x14ac:dyDescent="0.25">
      <c r="A516">
        <v>487</v>
      </c>
      <c r="C516" s="5">
        <f t="shared" si="15"/>
        <v>4.2119999999999775</v>
      </c>
      <c r="D516" s="5">
        <f>IF(Inddata!$D$35=0,0,IF(($D$30-C516*(1/Inddata!$D$35))&lt;0,0,($D$30-C516*(1/Inddata!$D$35))))</f>
        <v>1.6304000000000176</v>
      </c>
      <c r="E516" s="5">
        <v>0</v>
      </c>
      <c r="F516" s="5">
        <f>IF(Inddata!$D$31*Inddata!$D$35+Inddata!$D$33&gt;'Beregninger scenarie 2'!C516,0,F515+$F$27)</f>
        <v>0</v>
      </c>
      <c r="G516" s="5">
        <f t="shared" si="14"/>
        <v>6.2119999999999775</v>
      </c>
      <c r="H516" s="5">
        <f>IF(D516+E516+F516&gt;Inddata!$D$31,Inddata!$D$31,D516+E516+F516)</f>
        <v>1.6304000000000176</v>
      </c>
      <c r="I516" s="5">
        <f>Inddata!$D$34</f>
        <v>1</v>
      </c>
      <c r="J516" s="5">
        <f>Inddata!$D$32+Inddata!$D$34</f>
        <v>5</v>
      </c>
      <c r="K516" s="5"/>
    </row>
    <row r="517" spans="1:11" x14ac:dyDescent="0.25">
      <c r="A517">
        <v>488</v>
      </c>
      <c r="C517" s="5">
        <f t="shared" si="15"/>
        <v>4.2206666666666441</v>
      </c>
      <c r="D517" s="5">
        <f>IF(Inddata!$D$35=0,0,IF(($D$30-C517*(1/Inddata!$D$35))&lt;0,0,($D$30-C517*(1/Inddata!$D$35))))</f>
        <v>1.6234666666666846</v>
      </c>
      <c r="E517" s="5">
        <v>0</v>
      </c>
      <c r="F517" s="5">
        <f>IF(Inddata!$D$31*Inddata!$D$35+Inddata!$D$33&gt;'Beregninger scenarie 2'!C517,0,F516+$F$27)</f>
        <v>0</v>
      </c>
      <c r="G517" s="5">
        <f t="shared" si="14"/>
        <v>6.2206666666666441</v>
      </c>
      <c r="H517" s="5">
        <f>IF(D517+E517+F517&gt;Inddata!$D$31,Inddata!$D$31,D517+E517+F517)</f>
        <v>1.6234666666666846</v>
      </c>
      <c r="I517" s="5">
        <f>Inddata!$D$34</f>
        <v>1</v>
      </c>
      <c r="J517" s="5">
        <f>Inddata!$D$32+Inddata!$D$34</f>
        <v>5</v>
      </c>
      <c r="K517" s="5"/>
    </row>
    <row r="518" spans="1:11" x14ac:dyDescent="0.25">
      <c r="A518">
        <v>489</v>
      </c>
      <c r="C518" s="5">
        <f t="shared" si="15"/>
        <v>4.2293333333333107</v>
      </c>
      <c r="D518" s="5">
        <f>IF(Inddata!$D$35=0,0,IF(($D$30-C518*(1/Inddata!$D$35))&lt;0,0,($D$30-C518*(1/Inddata!$D$35))))</f>
        <v>1.6165333333333511</v>
      </c>
      <c r="E518" s="5">
        <v>0</v>
      </c>
      <c r="F518" s="5">
        <f>IF(Inddata!$D$31*Inddata!$D$35+Inddata!$D$33&gt;'Beregninger scenarie 2'!C518,0,F517+$F$27)</f>
        <v>0</v>
      </c>
      <c r="G518" s="5">
        <f t="shared" si="14"/>
        <v>6.2293333333333107</v>
      </c>
      <c r="H518" s="5">
        <f>IF(D518+E518+F518&gt;Inddata!$D$31,Inddata!$D$31,D518+E518+F518)</f>
        <v>1.6165333333333511</v>
      </c>
      <c r="I518" s="5">
        <f>Inddata!$D$34</f>
        <v>1</v>
      </c>
      <c r="J518" s="5">
        <f>Inddata!$D$32+Inddata!$D$34</f>
        <v>5</v>
      </c>
      <c r="K518" s="5"/>
    </row>
    <row r="519" spans="1:11" x14ac:dyDescent="0.25">
      <c r="A519">
        <v>490</v>
      </c>
      <c r="C519" s="5">
        <f t="shared" si="15"/>
        <v>4.2379999999999773</v>
      </c>
      <c r="D519" s="5">
        <f>IF(Inddata!$D$35=0,0,IF(($D$30-C519*(1/Inddata!$D$35))&lt;0,0,($D$30-C519*(1/Inddata!$D$35))))</f>
        <v>1.6096000000000181</v>
      </c>
      <c r="E519" s="5">
        <v>0</v>
      </c>
      <c r="F519" s="5">
        <f>IF(Inddata!$D$31*Inddata!$D$35+Inddata!$D$33&gt;'Beregninger scenarie 2'!C519,0,F518+$F$27)</f>
        <v>0</v>
      </c>
      <c r="G519" s="5">
        <f t="shared" si="14"/>
        <v>6.2379999999999773</v>
      </c>
      <c r="H519" s="5">
        <f>IF(D519+E519+F519&gt;Inddata!$D$31,Inddata!$D$31,D519+E519+F519)</f>
        <v>1.6096000000000181</v>
      </c>
      <c r="I519" s="5">
        <f>Inddata!$D$34</f>
        <v>1</v>
      </c>
      <c r="J519" s="5">
        <f>Inddata!$D$32+Inddata!$D$34</f>
        <v>5</v>
      </c>
      <c r="K519" s="5"/>
    </row>
    <row r="520" spans="1:11" x14ac:dyDescent="0.25">
      <c r="A520">
        <v>491</v>
      </c>
      <c r="C520" s="5">
        <f t="shared" si="15"/>
        <v>4.2466666666666439</v>
      </c>
      <c r="D520" s="5">
        <f>IF(Inddata!$D$35=0,0,IF(($D$30-C520*(1/Inddata!$D$35))&lt;0,0,($D$30-C520*(1/Inddata!$D$35))))</f>
        <v>1.6026666666666847</v>
      </c>
      <c r="E520" s="5">
        <v>0</v>
      </c>
      <c r="F520" s="5">
        <f>IF(Inddata!$D$31*Inddata!$D$35+Inddata!$D$33&gt;'Beregninger scenarie 2'!C520,0,F519+$F$27)</f>
        <v>0</v>
      </c>
      <c r="G520" s="5">
        <f t="shared" si="14"/>
        <v>6.2466666666666439</v>
      </c>
      <c r="H520" s="5">
        <f>IF(D520+E520+F520&gt;Inddata!$D$31,Inddata!$D$31,D520+E520+F520)</f>
        <v>1.6026666666666847</v>
      </c>
      <c r="I520" s="5">
        <f>Inddata!$D$34</f>
        <v>1</v>
      </c>
      <c r="J520" s="5">
        <f>Inddata!$D$32+Inddata!$D$34</f>
        <v>5</v>
      </c>
      <c r="K520" s="5"/>
    </row>
    <row r="521" spans="1:11" x14ac:dyDescent="0.25">
      <c r="A521">
        <v>492</v>
      </c>
      <c r="C521" s="5">
        <f t="shared" si="15"/>
        <v>4.2553333333333105</v>
      </c>
      <c r="D521" s="5">
        <f>IF(Inddata!$D$35=0,0,IF(($D$30-C521*(1/Inddata!$D$35))&lt;0,0,($D$30-C521*(1/Inddata!$D$35))))</f>
        <v>1.5957333333333512</v>
      </c>
      <c r="E521" s="5">
        <v>0</v>
      </c>
      <c r="F521" s="5">
        <f>IF(Inddata!$D$31*Inddata!$D$35+Inddata!$D$33&gt;'Beregninger scenarie 2'!C521,0,F520+$F$27)</f>
        <v>0</v>
      </c>
      <c r="G521" s="5">
        <f t="shared" si="14"/>
        <v>6.2553333333333105</v>
      </c>
      <c r="H521" s="5">
        <f>IF(D521+E521+F521&gt;Inddata!$D$31,Inddata!$D$31,D521+E521+F521)</f>
        <v>1.5957333333333512</v>
      </c>
      <c r="I521" s="5">
        <f>Inddata!$D$34</f>
        <v>1</v>
      </c>
      <c r="J521" s="5">
        <f>Inddata!$D$32+Inddata!$D$34</f>
        <v>5</v>
      </c>
      <c r="K521" s="5"/>
    </row>
    <row r="522" spans="1:11" x14ac:dyDescent="0.25">
      <c r="A522">
        <v>493</v>
      </c>
      <c r="C522" s="5">
        <f t="shared" si="15"/>
        <v>4.2639999999999771</v>
      </c>
      <c r="D522" s="5">
        <f>IF(Inddata!$D$35=0,0,IF(($D$30-C522*(1/Inddata!$D$35))&lt;0,0,($D$30-C522*(1/Inddata!$D$35))))</f>
        <v>1.5888000000000182</v>
      </c>
      <c r="E522" s="5">
        <v>0</v>
      </c>
      <c r="F522" s="5">
        <f>IF(Inddata!$D$31*Inddata!$D$35+Inddata!$D$33&gt;'Beregninger scenarie 2'!C522,0,F521+$F$27)</f>
        <v>0</v>
      </c>
      <c r="G522" s="5">
        <f t="shared" si="14"/>
        <v>6.2639999999999771</v>
      </c>
      <c r="H522" s="5">
        <f>IF(D522+E522+F522&gt;Inddata!$D$31,Inddata!$D$31,D522+E522+F522)</f>
        <v>1.5888000000000182</v>
      </c>
      <c r="I522" s="5">
        <f>Inddata!$D$34</f>
        <v>1</v>
      </c>
      <c r="J522" s="5">
        <f>Inddata!$D$32+Inddata!$D$34</f>
        <v>5</v>
      </c>
      <c r="K522" s="5"/>
    </row>
    <row r="523" spans="1:11" x14ac:dyDescent="0.25">
      <c r="A523">
        <v>494</v>
      </c>
      <c r="C523" s="5">
        <f t="shared" si="15"/>
        <v>4.2726666666666437</v>
      </c>
      <c r="D523" s="5">
        <f>IF(Inddata!$D$35=0,0,IF(($D$30-C523*(1/Inddata!$D$35))&lt;0,0,($D$30-C523*(1/Inddata!$D$35))))</f>
        <v>1.5818666666666847</v>
      </c>
      <c r="E523" s="5">
        <v>0</v>
      </c>
      <c r="F523" s="5">
        <f>IF(Inddata!$D$31*Inddata!$D$35+Inddata!$D$33&gt;'Beregninger scenarie 2'!C523,0,F522+$F$27)</f>
        <v>0</v>
      </c>
      <c r="G523" s="5">
        <f t="shared" si="14"/>
        <v>6.2726666666666437</v>
      </c>
      <c r="H523" s="5">
        <f>IF(D523+E523+F523&gt;Inddata!$D$31,Inddata!$D$31,D523+E523+F523)</f>
        <v>1.5818666666666847</v>
      </c>
      <c r="I523" s="5">
        <f>Inddata!$D$34</f>
        <v>1</v>
      </c>
      <c r="J523" s="5">
        <f>Inddata!$D$32+Inddata!$D$34</f>
        <v>5</v>
      </c>
      <c r="K523" s="5"/>
    </row>
    <row r="524" spans="1:11" x14ac:dyDescent="0.25">
      <c r="A524">
        <v>495</v>
      </c>
      <c r="C524" s="5">
        <f t="shared" si="15"/>
        <v>4.2813333333333103</v>
      </c>
      <c r="D524" s="5">
        <f>IF(Inddata!$D$35=0,0,IF(($D$30-C524*(1/Inddata!$D$35))&lt;0,0,($D$30-C524*(1/Inddata!$D$35))))</f>
        <v>1.5749333333333517</v>
      </c>
      <c r="E524" s="5">
        <v>0</v>
      </c>
      <c r="F524" s="5">
        <f>IF(Inddata!$D$31*Inddata!$D$35+Inddata!$D$33&gt;'Beregninger scenarie 2'!C524,0,F523+$F$27)</f>
        <v>0</v>
      </c>
      <c r="G524" s="5">
        <f t="shared" si="14"/>
        <v>6.2813333333333103</v>
      </c>
      <c r="H524" s="5">
        <f>IF(D524+E524+F524&gt;Inddata!$D$31,Inddata!$D$31,D524+E524+F524)</f>
        <v>1.5749333333333517</v>
      </c>
      <c r="I524" s="5">
        <f>Inddata!$D$34</f>
        <v>1</v>
      </c>
      <c r="J524" s="5">
        <f>Inddata!$D$32+Inddata!$D$34</f>
        <v>5</v>
      </c>
      <c r="K524" s="5"/>
    </row>
    <row r="525" spans="1:11" x14ac:dyDescent="0.25">
      <c r="A525">
        <v>496</v>
      </c>
      <c r="C525" s="5">
        <f t="shared" si="15"/>
        <v>4.2899999999999769</v>
      </c>
      <c r="D525" s="5">
        <f>IF(Inddata!$D$35=0,0,IF(($D$30-C525*(1/Inddata!$D$35))&lt;0,0,($D$30-C525*(1/Inddata!$D$35))))</f>
        <v>1.5680000000000183</v>
      </c>
      <c r="E525" s="5">
        <v>0</v>
      </c>
      <c r="F525" s="5">
        <f>IF(Inddata!$D$31*Inddata!$D$35+Inddata!$D$33&gt;'Beregninger scenarie 2'!C525,0,F524+$F$27)</f>
        <v>0</v>
      </c>
      <c r="G525" s="5">
        <f t="shared" si="14"/>
        <v>6.2899999999999769</v>
      </c>
      <c r="H525" s="5">
        <f>IF(D525+E525+F525&gt;Inddata!$D$31,Inddata!$D$31,D525+E525+F525)</f>
        <v>1.5680000000000183</v>
      </c>
      <c r="I525" s="5">
        <f>Inddata!$D$34</f>
        <v>1</v>
      </c>
      <c r="J525" s="5">
        <f>Inddata!$D$32+Inddata!$D$34</f>
        <v>5</v>
      </c>
      <c r="K525" s="5"/>
    </row>
    <row r="526" spans="1:11" x14ac:dyDescent="0.25">
      <c r="A526">
        <v>497</v>
      </c>
      <c r="C526" s="5">
        <f t="shared" si="15"/>
        <v>4.2986666666666435</v>
      </c>
      <c r="D526" s="5">
        <f>IF(Inddata!$D$35=0,0,IF(($D$30-C526*(1/Inddata!$D$35))&lt;0,0,($D$30-C526*(1/Inddata!$D$35))))</f>
        <v>1.5610666666666848</v>
      </c>
      <c r="E526" s="5">
        <v>0</v>
      </c>
      <c r="F526" s="5">
        <f>IF(Inddata!$D$31*Inddata!$D$35+Inddata!$D$33&gt;'Beregninger scenarie 2'!C526,0,F525+$F$27)</f>
        <v>0</v>
      </c>
      <c r="G526" s="5">
        <f t="shared" si="14"/>
        <v>6.2986666666666435</v>
      </c>
      <c r="H526" s="5">
        <f>IF(D526+E526+F526&gt;Inddata!$D$31,Inddata!$D$31,D526+E526+F526)</f>
        <v>1.5610666666666848</v>
      </c>
      <c r="I526" s="5">
        <f>Inddata!$D$34</f>
        <v>1</v>
      </c>
      <c r="J526" s="5">
        <f>Inddata!$D$32+Inddata!$D$34</f>
        <v>5</v>
      </c>
      <c r="K526" s="5"/>
    </row>
    <row r="527" spans="1:11" x14ac:dyDescent="0.25">
      <c r="A527">
        <v>498</v>
      </c>
      <c r="C527" s="5">
        <f t="shared" si="15"/>
        <v>4.3073333333333101</v>
      </c>
      <c r="D527" s="5">
        <f>IF(Inddata!$D$35=0,0,IF(($D$30-C527*(1/Inddata!$D$35))&lt;0,0,($D$30-C527*(1/Inddata!$D$35))))</f>
        <v>1.5541333333333518</v>
      </c>
      <c r="E527" s="5">
        <v>0</v>
      </c>
      <c r="F527" s="5">
        <f>IF(Inddata!$D$31*Inddata!$D$35+Inddata!$D$33&gt;'Beregninger scenarie 2'!C527,0,F526+$F$27)</f>
        <v>0</v>
      </c>
      <c r="G527" s="5">
        <f t="shared" si="14"/>
        <v>6.3073333333333101</v>
      </c>
      <c r="H527" s="5">
        <f>IF(D527+E527+F527&gt;Inddata!$D$31,Inddata!$D$31,D527+E527+F527)</f>
        <v>1.5541333333333518</v>
      </c>
      <c r="I527" s="5">
        <f>Inddata!$D$34</f>
        <v>1</v>
      </c>
      <c r="J527" s="5">
        <f>Inddata!$D$32+Inddata!$D$34</f>
        <v>5</v>
      </c>
      <c r="K527" s="5"/>
    </row>
    <row r="528" spans="1:11" x14ac:dyDescent="0.25">
      <c r="A528">
        <v>499</v>
      </c>
      <c r="C528" s="5">
        <f t="shared" si="15"/>
        <v>4.3159999999999767</v>
      </c>
      <c r="D528" s="5">
        <f>IF(Inddata!$D$35=0,0,IF(($D$30-C528*(1/Inddata!$D$35))&lt;0,0,($D$30-C528*(1/Inddata!$D$35))))</f>
        <v>1.5472000000000183</v>
      </c>
      <c r="E528" s="5">
        <v>0</v>
      </c>
      <c r="F528" s="5">
        <f>IF(Inddata!$D$31*Inddata!$D$35+Inddata!$D$33&gt;'Beregninger scenarie 2'!C528,0,F527+$F$27)</f>
        <v>0</v>
      </c>
      <c r="G528" s="5">
        <f t="shared" si="14"/>
        <v>6.3159999999999767</v>
      </c>
      <c r="H528" s="5">
        <f>IF(D528+E528+F528&gt;Inddata!$D$31,Inddata!$D$31,D528+E528+F528)</f>
        <v>1.5472000000000183</v>
      </c>
      <c r="I528" s="5">
        <f>Inddata!$D$34</f>
        <v>1</v>
      </c>
      <c r="J528" s="5">
        <f>Inddata!$D$32+Inddata!$D$34</f>
        <v>5</v>
      </c>
      <c r="K528" s="5"/>
    </row>
    <row r="529" spans="1:11" x14ac:dyDescent="0.25">
      <c r="A529">
        <v>500</v>
      </c>
      <c r="C529" s="5">
        <f t="shared" si="15"/>
        <v>4.3246666666666433</v>
      </c>
      <c r="D529" s="5">
        <f>IF(Inddata!$D$35=0,0,IF(($D$30-C529*(1/Inddata!$D$35))&lt;0,0,($D$30-C529*(1/Inddata!$D$35))))</f>
        <v>1.5402666666666853</v>
      </c>
      <c r="E529" s="5">
        <v>0</v>
      </c>
      <c r="F529" s="5">
        <f>IF(Inddata!$D$31*Inddata!$D$35+Inddata!$D$33&gt;'Beregninger scenarie 2'!C529,0,F528+$F$27)</f>
        <v>0</v>
      </c>
      <c r="G529" s="5">
        <f t="shared" si="14"/>
        <v>6.3246666666666433</v>
      </c>
      <c r="H529" s="5">
        <f>IF(D529+E529+F529&gt;Inddata!$D$31,Inddata!$D$31,D529+E529+F529)</f>
        <v>1.5402666666666853</v>
      </c>
      <c r="I529" s="5">
        <f>Inddata!$D$34</f>
        <v>1</v>
      </c>
      <c r="J529" s="5">
        <f>Inddata!$D$32+Inddata!$D$34</f>
        <v>5</v>
      </c>
      <c r="K529" s="5"/>
    </row>
    <row r="530" spans="1:11" x14ac:dyDescent="0.25">
      <c r="A530">
        <v>501</v>
      </c>
      <c r="C530" s="5">
        <f t="shared" si="15"/>
        <v>4.3333333333333099</v>
      </c>
      <c r="D530" s="5">
        <f>IF(Inddata!$D$35=0,0,IF(($D$30-C530*(1/Inddata!$D$35))&lt;0,0,($D$30-C530*(1/Inddata!$D$35))))</f>
        <v>1.5333333333333519</v>
      </c>
      <c r="E530" s="5">
        <v>0</v>
      </c>
      <c r="F530" s="5">
        <f>IF(Inddata!$D$31*Inddata!$D$35+Inddata!$D$33&gt;'Beregninger scenarie 2'!C530,0,F529+$F$27)</f>
        <v>0</v>
      </c>
      <c r="G530" s="5">
        <f t="shared" si="14"/>
        <v>6.3333333333333099</v>
      </c>
      <c r="H530" s="5">
        <f>IF(D530+E530+F530&gt;Inddata!$D$31,Inddata!$D$31,D530+E530+F530)</f>
        <v>1.5333333333333519</v>
      </c>
      <c r="I530" s="5">
        <f>Inddata!$D$34</f>
        <v>1</v>
      </c>
      <c r="J530" s="5">
        <f>Inddata!$D$32+Inddata!$D$34</f>
        <v>5</v>
      </c>
      <c r="K530" s="5"/>
    </row>
    <row r="531" spans="1:11" x14ac:dyDescent="0.25">
      <c r="A531">
        <v>502</v>
      </c>
      <c r="C531" s="5">
        <f t="shared" si="15"/>
        <v>4.3419999999999765</v>
      </c>
      <c r="D531" s="5">
        <f>IF(Inddata!$D$35=0,0,IF(($D$30-C531*(1/Inddata!$D$35))&lt;0,0,($D$30-C531*(1/Inddata!$D$35))))</f>
        <v>1.5264000000000184</v>
      </c>
      <c r="E531" s="5">
        <v>0</v>
      </c>
      <c r="F531" s="5">
        <f>IF(Inddata!$D$31*Inddata!$D$35+Inddata!$D$33&gt;'Beregninger scenarie 2'!C531,0,F530+$F$27)</f>
        <v>0</v>
      </c>
      <c r="G531" s="5">
        <f t="shared" si="14"/>
        <v>6.3419999999999765</v>
      </c>
      <c r="H531" s="5">
        <f>IF(D531+E531+F531&gt;Inddata!$D$31,Inddata!$D$31,D531+E531+F531)</f>
        <v>1.5264000000000184</v>
      </c>
      <c r="I531" s="5">
        <f>Inddata!$D$34</f>
        <v>1</v>
      </c>
      <c r="J531" s="5">
        <f>Inddata!$D$32+Inddata!$D$34</f>
        <v>5</v>
      </c>
      <c r="K531" s="5"/>
    </row>
    <row r="532" spans="1:11" x14ac:dyDescent="0.25">
      <c r="A532">
        <v>503</v>
      </c>
      <c r="C532" s="5">
        <f t="shared" si="15"/>
        <v>4.3506666666666431</v>
      </c>
      <c r="D532" s="5">
        <f>IF(Inddata!$D$35=0,0,IF(($D$30-C532*(1/Inddata!$D$35))&lt;0,0,($D$30-C532*(1/Inddata!$D$35))))</f>
        <v>1.5194666666666854</v>
      </c>
      <c r="E532" s="5">
        <v>0</v>
      </c>
      <c r="F532" s="5">
        <f>IF(Inddata!$D$31*Inddata!$D$35+Inddata!$D$33&gt;'Beregninger scenarie 2'!C532,0,F531+$F$27)</f>
        <v>0</v>
      </c>
      <c r="G532" s="5">
        <f t="shared" si="14"/>
        <v>6.3506666666666431</v>
      </c>
      <c r="H532" s="5">
        <f>IF(D532+E532+F532&gt;Inddata!$D$31,Inddata!$D$31,D532+E532+F532)</f>
        <v>1.5194666666666854</v>
      </c>
      <c r="I532" s="5">
        <f>Inddata!$D$34</f>
        <v>1</v>
      </c>
      <c r="J532" s="5">
        <f>Inddata!$D$32+Inddata!$D$34</f>
        <v>5</v>
      </c>
      <c r="K532" s="5"/>
    </row>
    <row r="533" spans="1:11" x14ac:dyDescent="0.25">
      <c r="A533">
        <v>504</v>
      </c>
      <c r="C533" s="5">
        <f t="shared" si="15"/>
        <v>4.3593333333333097</v>
      </c>
      <c r="D533" s="5">
        <f>IF(Inddata!$D$35=0,0,IF(($D$30-C533*(1/Inddata!$D$35))&lt;0,0,($D$30-C533*(1/Inddata!$D$35))))</f>
        <v>1.5125333333333519</v>
      </c>
      <c r="E533" s="5">
        <v>0</v>
      </c>
      <c r="F533" s="5">
        <f>IF(Inddata!$D$31*Inddata!$D$35+Inddata!$D$33&gt;'Beregninger scenarie 2'!C533,0,F532+$F$27)</f>
        <v>0</v>
      </c>
      <c r="G533" s="5">
        <f t="shared" si="14"/>
        <v>6.3593333333333097</v>
      </c>
      <c r="H533" s="5">
        <f>IF(D533+E533+F533&gt;Inddata!$D$31,Inddata!$D$31,D533+E533+F533)</f>
        <v>1.5125333333333519</v>
      </c>
      <c r="I533" s="5">
        <f>Inddata!$D$34</f>
        <v>1</v>
      </c>
      <c r="J533" s="5">
        <f>Inddata!$D$32+Inddata!$D$34</f>
        <v>5</v>
      </c>
      <c r="K533" s="5"/>
    </row>
    <row r="534" spans="1:11" x14ac:dyDescent="0.25">
      <c r="A534">
        <v>505</v>
      </c>
      <c r="C534" s="5">
        <f t="shared" si="15"/>
        <v>4.3679999999999763</v>
      </c>
      <c r="D534" s="5">
        <f>IF(Inddata!$D$35=0,0,IF(($D$30-C534*(1/Inddata!$D$35))&lt;0,0,($D$30-C534*(1/Inddata!$D$35))))</f>
        <v>1.5056000000000189</v>
      </c>
      <c r="E534" s="5">
        <v>0</v>
      </c>
      <c r="F534" s="5">
        <f>IF(Inddata!$D$31*Inddata!$D$35+Inddata!$D$33&gt;'Beregninger scenarie 2'!C534,0,F533+$F$27)</f>
        <v>0</v>
      </c>
      <c r="G534" s="5">
        <f t="shared" si="14"/>
        <v>6.3679999999999763</v>
      </c>
      <c r="H534" s="5">
        <f>IF(D534+E534+F534&gt;Inddata!$D$31,Inddata!$D$31,D534+E534+F534)</f>
        <v>1.5056000000000189</v>
      </c>
      <c r="I534" s="5">
        <f>Inddata!$D$34</f>
        <v>1</v>
      </c>
      <c r="J534" s="5">
        <f>Inddata!$D$32+Inddata!$D$34</f>
        <v>5</v>
      </c>
      <c r="K534" s="5"/>
    </row>
    <row r="535" spans="1:11" x14ac:dyDescent="0.25">
      <c r="A535">
        <v>506</v>
      </c>
      <c r="C535" s="5">
        <f t="shared" si="15"/>
        <v>4.3766666666666429</v>
      </c>
      <c r="D535" s="5">
        <f>IF(Inddata!$D$35=0,0,IF(($D$30-C535*(1/Inddata!$D$35))&lt;0,0,($D$30-C535*(1/Inddata!$D$35))))</f>
        <v>1.4986666666666855</v>
      </c>
      <c r="E535" s="5">
        <v>0</v>
      </c>
      <c r="F535" s="5">
        <f>IF(Inddata!$D$31*Inddata!$D$35+Inddata!$D$33&gt;'Beregninger scenarie 2'!C535,0,F534+$F$27)</f>
        <v>0</v>
      </c>
      <c r="G535" s="5">
        <f t="shared" si="14"/>
        <v>6.3766666666666429</v>
      </c>
      <c r="H535" s="5">
        <f>IF(D535+E535+F535&gt;Inddata!$D$31,Inddata!$D$31,D535+E535+F535)</f>
        <v>1.4986666666666855</v>
      </c>
      <c r="I535" s="5">
        <f>Inddata!$D$34</f>
        <v>1</v>
      </c>
      <c r="J535" s="5">
        <f>Inddata!$D$32+Inddata!$D$34</f>
        <v>5</v>
      </c>
      <c r="K535" s="5"/>
    </row>
    <row r="536" spans="1:11" x14ac:dyDescent="0.25">
      <c r="A536">
        <v>507</v>
      </c>
      <c r="C536" s="5">
        <f t="shared" si="15"/>
        <v>4.3853333333333095</v>
      </c>
      <c r="D536" s="5">
        <f>IF(Inddata!$D$35=0,0,IF(($D$30-C536*(1/Inddata!$D$35))&lt;0,0,($D$30-C536*(1/Inddata!$D$35))))</f>
        <v>1.491733333333352</v>
      </c>
      <c r="E536" s="5">
        <v>0</v>
      </c>
      <c r="F536" s="5">
        <f>IF(Inddata!$D$31*Inddata!$D$35+Inddata!$D$33&gt;'Beregninger scenarie 2'!C536,0,F535+$F$27)</f>
        <v>0</v>
      </c>
      <c r="G536" s="5">
        <f t="shared" si="14"/>
        <v>6.3853333333333095</v>
      </c>
      <c r="H536" s="5">
        <f>IF(D536+E536+F536&gt;Inddata!$D$31,Inddata!$D$31,D536+E536+F536)</f>
        <v>1.491733333333352</v>
      </c>
      <c r="I536" s="5">
        <f>Inddata!$D$34</f>
        <v>1</v>
      </c>
      <c r="J536" s="5">
        <f>Inddata!$D$32+Inddata!$D$34</f>
        <v>5</v>
      </c>
      <c r="K536" s="5"/>
    </row>
    <row r="537" spans="1:11" x14ac:dyDescent="0.25">
      <c r="A537">
        <v>508</v>
      </c>
      <c r="C537" s="5">
        <f t="shared" si="15"/>
        <v>4.3939999999999761</v>
      </c>
      <c r="D537" s="5">
        <f>IF(Inddata!$D$35=0,0,IF(($D$30-C537*(1/Inddata!$D$35))&lt;0,0,($D$30-C537*(1/Inddata!$D$35))))</f>
        <v>1.484800000000019</v>
      </c>
      <c r="E537" s="5">
        <v>0</v>
      </c>
      <c r="F537" s="5">
        <f>IF(Inddata!$D$31*Inddata!$D$35+Inddata!$D$33&gt;'Beregninger scenarie 2'!C537,0,F536+$F$27)</f>
        <v>0</v>
      </c>
      <c r="G537" s="5">
        <f t="shared" si="14"/>
        <v>6.3939999999999761</v>
      </c>
      <c r="H537" s="5">
        <f>IF(D537+E537+F537&gt;Inddata!$D$31,Inddata!$D$31,D537+E537+F537)</f>
        <v>1.484800000000019</v>
      </c>
      <c r="I537" s="5">
        <f>Inddata!$D$34</f>
        <v>1</v>
      </c>
      <c r="J537" s="5">
        <f>Inddata!$D$32+Inddata!$D$34</f>
        <v>5</v>
      </c>
      <c r="K537" s="5"/>
    </row>
    <row r="538" spans="1:11" x14ac:dyDescent="0.25">
      <c r="A538">
        <v>509</v>
      </c>
      <c r="C538" s="5">
        <f t="shared" si="15"/>
        <v>4.4026666666666427</v>
      </c>
      <c r="D538" s="5">
        <f>IF(Inddata!$D$35=0,0,IF(($D$30-C538*(1/Inddata!$D$35))&lt;0,0,($D$30-C538*(1/Inddata!$D$35))))</f>
        <v>1.4778666666666855</v>
      </c>
      <c r="E538" s="5">
        <v>0</v>
      </c>
      <c r="F538" s="5">
        <f>IF(Inddata!$D$31*Inddata!$D$35+Inddata!$D$33&gt;'Beregninger scenarie 2'!C538,0,F537+$F$27)</f>
        <v>0</v>
      </c>
      <c r="G538" s="5">
        <f t="shared" si="14"/>
        <v>6.4026666666666427</v>
      </c>
      <c r="H538" s="5">
        <f>IF(D538+E538+F538&gt;Inddata!$D$31,Inddata!$D$31,D538+E538+F538)</f>
        <v>1.4778666666666855</v>
      </c>
      <c r="I538" s="5">
        <f>Inddata!$D$34</f>
        <v>1</v>
      </c>
      <c r="J538" s="5">
        <f>Inddata!$D$32+Inddata!$D$34</f>
        <v>5</v>
      </c>
      <c r="K538" s="5"/>
    </row>
    <row r="539" spans="1:11" x14ac:dyDescent="0.25">
      <c r="A539">
        <v>510</v>
      </c>
      <c r="C539" s="5">
        <f t="shared" si="15"/>
        <v>4.4113333333333093</v>
      </c>
      <c r="D539" s="5">
        <f>IF(Inddata!$D$35=0,0,IF(($D$30-C539*(1/Inddata!$D$35))&lt;0,0,($D$30-C539*(1/Inddata!$D$35))))</f>
        <v>1.4709333333333525</v>
      </c>
      <c r="E539" s="5">
        <v>0</v>
      </c>
      <c r="F539" s="5">
        <f>IF(Inddata!$D$31*Inddata!$D$35+Inddata!$D$33&gt;'Beregninger scenarie 2'!C539,0,F538+$F$27)</f>
        <v>0</v>
      </c>
      <c r="G539" s="5">
        <f t="shared" si="14"/>
        <v>6.4113333333333093</v>
      </c>
      <c r="H539" s="5">
        <f>IF(D539+E539+F539&gt;Inddata!$D$31,Inddata!$D$31,D539+E539+F539)</f>
        <v>1.4709333333333525</v>
      </c>
      <c r="I539" s="5">
        <f>Inddata!$D$34</f>
        <v>1</v>
      </c>
      <c r="J539" s="5">
        <f>Inddata!$D$32+Inddata!$D$34</f>
        <v>5</v>
      </c>
      <c r="K539" s="5"/>
    </row>
    <row r="540" spans="1:11" x14ac:dyDescent="0.25">
      <c r="A540">
        <v>511</v>
      </c>
      <c r="C540" s="5">
        <f t="shared" si="15"/>
        <v>4.4199999999999759</v>
      </c>
      <c r="D540" s="5">
        <f>IF(Inddata!$D$35=0,0,IF(($D$30-C540*(1/Inddata!$D$35))&lt;0,0,($D$30-C540*(1/Inddata!$D$35))))</f>
        <v>1.4640000000000191</v>
      </c>
      <c r="E540" s="5">
        <v>0</v>
      </c>
      <c r="F540" s="5">
        <f>IF(Inddata!$D$31*Inddata!$D$35+Inddata!$D$33&gt;'Beregninger scenarie 2'!C540,0,F539+$F$27)</f>
        <v>0</v>
      </c>
      <c r="G540" s="5">
        <f t="shared" si="14"/>
        <v>6.4199999999999759</v>
      </c>
      <c r="H540" s="5">
        <f>IF(D540+E540+F540&gt;Inddata!$D$31,Inddata!$D$31,D540+E540+F540)</f>
        <v>1.4640000000000191</v>
      </c>
      <c r="I540" s="5">
        <f>Inddata!$D$34</f>
        <v>1</v>
      </c>
      <c r="J540" s="5">
        <f>Inddata!$D$32+Inddata!$D$34</f>
        <v>5</v>
      </c>
      <c r="K540" s="5"/>
    </row>
    <row r="541" spans="1:11" x14ac:dyDescent="0.25">
      <c r="A541">
        <v>512</v>
      </c>
      <c r="C541" s="5">
        <f t="shared" si="15"/>
        <v>4.4286666666666425</v>
      </c>
      <c r="D541" s="5">
        <f>IF(Inddata!$D$35=0,0,IF(($D$30-C541*(1/Inddata!$D$35))&lt;0,0,($D$30-C541*(1/Inddata!$D$35))))</f>
        <v>1.4570666666666856</v>
      </c>
      <c r="E541" s="5">
        <v>0</v>
      </c>
      <c r="F541" s="5">
        <f>IF(Inddata!$D$31*Inddata!$D$35+Inddata!$D$33&gt;'Beregninger scenarie 2'!C541,0,F540+$F$27)</f>
        <v>0</v>
      </c>
      <c r="G541" s="5">
        <f t="shared" si="14"/>
        <v>6.4286666666666425</v>
      </c>
      <c r="H541" s="5">
        <f>IF(D541+E541+F541&gt;Inddata!$D$31,Inddata!$D$31,D541+E541+F541)</f>
        <v>1.4570666666666856</v>
      </c>
      <c r="I541" s="5">
        <f>Inddata!$D$34</f>
        <v>1</v>
      </c>
      <c r="J541" s="5">
        <f>Inddata!$D$32+Inddata!$D$34</f>
        <v>5</v>
      </c>
      <c r="K541" s="5"/>
    </row>
    <row r="542" spans="1:11" x14ac:dyDescent="0.25">
      <c r="A542">
        <v>513</v>
      </c>
      <c r="C542" s="5">
        <f t="shared" si="15"/>
        <v>4.4373333333333091</v>
      </c>
      <c r="D542" s="5">
        <f>IF(Inddata!$D$35=0,0,IF(($D$30-C542*(1/Inddata!$D$35))&lt;0,0,($D$30-C542*(1/Inddata!$D$35))))</f>
        <v>1.4501333333333526</v>
      </c>
      <c r="E542" s="5">
        <v>0</v>
      </c>
      <c r="F542" s="5">
        <f>IF(Inddata!$D$31*Inddata!$D$35+Inddata!$D$33&gt;'Beregninger scenarie 2'!C542,0,F541+$F$27)</f>
        <v>0</v>
      </c>
      <c r="G542" s="5">
        <f t="shared" si="14"/>
        <v>6.4373333333333091</v>
      </c>
      <c r="H542" s="5">
        <f>IF(D542+E542+F542&gt;Inddata!$D$31,Inddata!$D$31,D542+E542+F542)</f>
        <v>1.4501333333333526</v>
      </c>
      <c r="I542" s="5">
        <f>Inddata!$D$34</f>
        <v>1</v>
      </c>
      <c r="J542" s="5">
        <f>Inddata!$D$32+Inddata!$D$34</f>
        <v>5</v>
      </c>
      <c r="K542" s="5"/>
    </row>
    <row r="543" spans="1:11" x14ac:dyDescent="0.25">
      <c r="A543">
        <v>514</v>
      </c>
      <c r="C543" s="5">
        <f t="shared" si="15"/>
        <v>4.4459999999999757</v>
      </c>
      <c r="D543" s="5">
        <f>IF(Inddata!$D$35=0,0,IF(($D$30-C543*(1/Inddata!$D$35))&lt;0,0,($D$30-C543*(1/Inddata!$D$35))))</f>
        <v>1.4432000000000191</v>
      </c>
      <c r="E543" s="5">
        <v>0</v>
      </c>
      <c r="F543" s="5">
        <f>IF(Inddata!$D$31*Inddata!$D$35+Inddata!$D$33&gt;'Beregninger scenarie 2'!C543,0,F542+$F$27)</f>
        <v>0</v>
      </c>
      <c r="G543" s="5">
        <f t="shared" si="14"/>
        <v>6.4459999999999757</v>
      </c>
      <c r="H543" s="5">
        <f>IF(D543+E543+F543&gt;Inddata!$D$31,Inddata!$D$31,D543+E543+F543)</f>
        <v>1.4432000000000191</v>
      </c>
      <c r="I543" s="5">
        <f>Inddata!$D$34</f>
        <v>1</v>
      </c>
      <c r="J543" s="5">
        <f>Inddata!$D$32+Inddata!$D$34</f>
        <v>5</v>
      </c>
      <c r="K543" s="5"/>
    </row>
    <row r="544" spans="1:11" x14ac:dyDescent="0.25">
      <c r="A544">
        <v>515</v>
      </c>
      <c r="C544" s="5">
        <f t="shared" si="15"/>
        <v>4.4546666666666423</v>
      </c>
      <c r="D544" s="5">
        <f>IF(Inddata!$D$35=0,0,IF(($D$30-C544*(1/Inddata!$D$35))&lt;0,0,($D$30-C544*(1/Inddata!$D$35))))</f>
        <v>1.4362666666666861</v>
      </c>
      <c r="E544" s="5">
        <v>0</v>
      </c>
      <c r="F544" s="5">
        <f>IF(Inddata!$D$31*Inddata!$D$35+Inddata!$D$33&gt;'Beregninger scenarie 2'!C544,0,F543+$F$27)</f>
        <v>0</v>
      </c>
      <c r="G544" s="5">
        <f t="shared" ref="G544:G607" si="16">C544+2</f>
        <v>6.4546666666666423</v>
      </c>
      <c r="H544" s="5">
        <f>IF(D544+E544+F544&gt;Inddata!$D$31,Inddata!$D$31,D544+E544+F544)</f>
        <v>1.4362666666666861</v>
      </c>
      <c r="I544" s="5">
        <f>Inddata!$D$34</f>
        <v>1</v>
      </c>
      <c r="J544" s="5">
        <f>Inddata!$D$32+Inddata!$D$34</f>
        <v>5</v>
      </c>
      <c r="K544" s="5"/>
    </row>
    <row r="545" spans="1:11" x14ac:dyDescent="0.25">
      <c r="A545">
        <v>516</v>
      </c>
      <c r="C545" s="5">
        <f t="shared" ref="C545:C608" si="17">C544+$C$27</f>
        <v>4.4633333333333089</v>
      </c>
      <c r="D545" s="5">
        <f>IF(Inddata!$D$35=0,0,IF(($D$30-C545*(1/Inddata!$D$35))&lt;0,0,($D$30-C545*(1/Inddata!$D$35))))</f>
        <v>1.4293333333333527</v>
      </c>
      <c r="E545" s="5">
        <v>0</v>
      </c>
      <c r="F545" s="5">
        <f>IF(Inddata!$D$31*Inddata!$D$35+Inddata!$D$33&gt;'Beregninger scenarie 2'!C545,0,F544+$F$27)</f>
        <v>0</v>
      </c>
      <c r="G545" s="5">
        <f t="shared" si="16"/>
        <v>6.4633333333333089</v>
      </c>
      <c r="H545" s="5">
        <f>IF(D545+E545+F545&gt;Inddata!$D$31,Inddata!$D$31,D545+E545+F545)</f>
        <v>1.4293333333333527</v>
      </c>
      <c r="I545" s="5">
        <f>Inddata!$D$34</f>
        <v>1</v>
      </c>
      <c r="J545" s="5">
        <f>Inddata!$D$32+Inddata!$D$34</f>
        <v>5</v>
      </c>
      <c r="K545" s="5"/>
    </row>
    <row r="546" spans="1:11" x14ac:dyDescent="0.25">
      <c r="A546">
        <v>517</v>
      </c>
      <c r="C546" s="5">
        <f t="shared" si="17"/>
        <v>4.4719999999999756</v>
      </c>
      <c r="D546" s="5">
        <f>IF(Inddata!$D$35=0,0,IF(($D$30-C546*(1/Inddata!$D$35))&lt;0,0,($D$30-C546*(1/Inddata!$D$35))))</f>
        <v>1.4224000000000192</v>
      </c>
      <c r="E546" s="5">
        <v>0</v>
      </c>
      <c r="F546" s="5">
        <f>IF(Inddata!$D$31*Inddata!$D$35+Inddata!$D$33&gt;'Beregninger scenarie 2'!C546,0,F545+$F$27)</f>
        <v>0</v>
      </c>
      <c r="G546" s="5">
        <f t="shared" si="16"/>
        <v>6.4719999999999756</v>
      </c>
      <c r="H546" s="5">
        <f>IF(D546+E546+F546&gt;Inddata!$D$31,Inddata!$D$31,D546+E546+F546)</f>
        <v>1.4224000000000192</v>
      </c>
      <c r="I546" s="5">
        <f>Inddata!$D$34</f>
        <v>1</v>
      </c>
      <c r="J546" s="5">
        <f>Inddata!$D$32+Inddata!$D$34</f>
        <v>5</v>
      </c>
      <c r="K546" s="5"/>
    </row>
    <row r="547" spans="1:11" x14ac:dyDescent="0.25">
      <c r="A547">
        <v>518</v>
      </c>
      <c r="C547" s="5">
        <f t="shared" si="17"/>
        <v>4.4806666666666422</v>
      </c>
      <c r="D547" s="5">
        <f>IF(Inddata!$D$35=0,0,IF(($D$30-C547*(1/Inddata!$D$35))&lt;0,0,($D$30-C547*(1/Inddata!$D$35))))</f>
        <v>1.4154666666666862</v>
      </c>
      <c r="E547" s="5">
        <v>0</v>
      </c>
      <c r="F547" s="5">
        <f>IF(Inddata!$D$31*Inddata!$D$35+Inddata!$D$33&gt;'Beregninger scenarie 2'!C547,0,F546+$F$27)</f>
        <v>0</v>
      </c>
      <c r="G547" s="5">
        <f t="shared" si="16"/>
        <v>6.4806666666666422</v>
      </c>
      <c r="H547" s="5">
        <f>IF(D547+E547+F547&gt;Inddata!$D$31,Inddata!$D$31,D547+E547+F547)</f>
        <v>1.4154666666666862</v>
      </c>
      <c r="I547" s="5">
        <f>Inddata!$D$34</f>
        <v>1</v>
      </c>
      <c r="J547" s="5">
        <f>Inddata!$D$32+Inddata!$D$34</f>
        <v>5</v>
      </c>
      <c r="K547" s="5"/>
    </row>
    <row r="548" spans="1:11" x14ac:dyDescent="0.25">
      <c r="A548">
        <v>519</v>
      </c>
      <c r="C548" s="5">
        <f t="shared" si="17"/>
        <v>4.4893333333333088</v>
      </c>
      <c r="D548" s="5">
        <f>IF(Inddata!$D$35=0,0,IF(($D$30-C548*(1/Inddata!$D$35))&lt;0,0,($D$30-C548*(1/Inddata!$D$35))))</f>
        <v>1.4085333333333527</v>
      </c>
      <c r="E548" s="5">
        <v>0</v>
      </c>
      <c r="F548" s="5">
        <f>IF(Inddata!$D$31*Inddata!$D$35+Inddata!$D$33&gt;'Beregninger scenarie 2'!C548,0,F547+$F$27)</f>
        <v>0</v>
      </c>
      <c r="G548" s="5">
        <f t="shared" si="16"/>
        <v>6.4893333333333088</v>
      </c>
      <c r="H548" s="5">
        <f>IF(D548+E548+F548&gt;Inddata!$D$31,Inddata!$D$31,D548+E548+F548)</f>
        <v>1.4085333333333527</v>
      </c>
      <c r="I548" s="5">
        <f>Inddata!$D$34</f>
        <v>1</v>
      </c>
      <c r="J548" s="5">
        <f>Inddata!$D$32+Inddata!$D$34</f>
        <v>5</v>
      </c>
      <c r="K548" s="5"/>
    </row>
    <row r="549" spans="1:11" x14ac:dyDescent="0.25">
      <c r="A549">
        <v>520</v>
      </c>
      <c r="C549" s="5">
        <f t="shared" si="17"/>
        <v>4.4979999999999754</v>
      </c>
      <c r="D549" s="5">
        <f>IF(Inddata!$D$35=0,0,IF(($D$30-C549*(1/Inddata!$D$35))&lt;0,0,($D$30-C549*(1/Inddata!$D$35))))</f>
        <v>1.4016000000000197</v>
      </c>
      <c r="E549" s="5">
        <v>0</v>
      </c>
      <c r="F549" s="5">
        <f>IF(Inddata!$D$31*Inddata!$D$35+Inddata!$D$33&gt;'Beregninger scenarie 2'!C549,0,F548+$F$27)</f>
        <v>0</v>
      </c>
      <c r="G549" s="5">
        <f t="shared" si="16"/>
        <v>6.4979999999999754</v>
      </c>
      <c r="H549" s="5">
        <f>IF(D549+E549+F549&gt;Inddata!$D$31,Inddata!$D$31,D549+E549+F549)</f>
        <v>1.4016000000000197</v>
      </c>
      <c r="I549" s="5">
        <f>Inddata!$D$34</f>
        <v>1</v>
      </c>
      <c r="J549" s="5">
        <f>Inddata!$D$32+Inddata!$D$34</f>
        <v>5</v>
      </c>
      <c r="K549" s="5"/>
    </row>
    <row r="550" spans="1:11" x14ac:dyDescent="0.25">
      <c r="A550">
        <v>521</v>
      </c>
      <c r="C550" s="5">
        <f t="shared" si="17"/>
        <v>4.506666666666642</v>
      </c>
      <c r="D550" s="5">
        <f>IF(Inddata!$D$35=0,0,IF(($D$30-C550*(1/Inddata!$D$35))&lt;0,0,($D$30-C550*(1/Inddata!$D$35))))</f>
        <v>1.3946666666666863</v>
      </c>
      <c r="E550" s="5">
        <v>0</v>
      </c>
      <c r="F550" s="5">
        <f>IF(Inddata!$D$31*Inddata!$D$35+Inddata!$D$33&gt;'Beregninger scenarie 2'!C550,0,F549+$F$27)</f>
        <v>0</v>
      </c>
      <c r="G550" s="5">
        <f t="shared" si="16"/>
        <v>6.506666666666642</v>
      </c>
      <c r="H550" s="5">
        <f>IF(D550+E550+F550&gt;Inddata!$D$31,Inddata!$D$31,D550+E550+F550)</f>
        <v>1.3946666666666863</v>
      </c>
      <c r="I550" s="5">
        <f>Inddata!$D$34</f>
        <v>1</v>
      </c>
      <c r="J550" s="5">
        <f>Inddata!$D$32+Inddata!$D$34</f>
        <v>5</v>
      </c>
      <c r="K550" s="5"/>
    </row>
    <row r="551" spans="1:11" x14ac:dyDescent="0.25">
      <c r="A551">
        <v>522</v>
      </c>
      <c r="C551" s="5">
        <f t="shared" si="17"/>
        <v>4.5153333333333086</v>
      </c>
      <c r="D551" s="5">
        <f>IF(Inddata!$D$35=0,0,IF(($D$30-C551*(1/Inddata!$D$35))&lt;0,0,($D$30-C551*(1/Inddata!$D$35))))</f>
        <v>1.3877333333333528</v>
      </c>
      <c r="E551" s="5">
        <v>0</v>
      </c>
      <c r="F551" s="5">
        <f>IF(Inddata!$D$31*Inddata!$D$35+Inddata!$D$33&gt;'Beregninger scenarie 2'!C551,0,F550+$F$27)</f>
        <v>0</v>
      </c>
      <c r="G551" s="5">
        <f t="shared" si="16"/>
        <v>6.5153333333333086</v>
      </c>
      <c r="H551" s="5">
        <f>IF(D551+E551+F551&gt;Inddata!$D$31,Inddata!$D$31,D551+E551+F551)</f>
        <v>1.3877333333333528</v>
      </c>
      <c r="I551" s="5">
        <f>Inddata!$D$34</f>
        <v>1</v>
      </c>
      <c r="J551" s="5">
        <f>Inddata!$D$32+Inddata!$D$34</f>
        <v>5</v>
      </c>
      <c r="K551" s="5"/>
    </row>
    <row r="552" spans="1:11" x14ac:dyDescent="0.25">
      <c r="A552">
        <v>523</v>
      </c>
      <c r="C552" s="5">
        <f t="shared" si="17"/>
        <v>4.5239999999999752</v>
      </c>
      <c r="D552" s="5">
        <f>IF(Inddata!$D$35=0,0,IF(($D$30-C552*(1/Inddata!$D$35))&lt;0,0,($D$30-C552*(1/Inddata!$D$35))))</f>
        <v>1.3808000000000198</v>
      </c>
      <c r="E552" s="5">
        <v>0</v>
      </c>
      <c r="F552" s="5">
        <f>IF(Inddata!$D$31*Inddata!$D$35+Inddata!$D$33&gt;'Beregninger scenarie 2'!C552,0,F551+$F$27)</f>
        <v>0</v>
      </c>
      <c r="G552" s="5">
        <f t="shared" si="16"/>
        <v>6.5239999999999752</v>
      </c>
      <c r="H552" s="5">
        <f>IF(D552+E552+F552&gt;Inddata!$D$31,Inddata!$D$31,D552+E552+F552)</f>
        <v>1.3808000000000198</v>
      </c>
      <c r="I552" s="5">
        <f>Inddata!$D$34</f>
        <v>1</v>
      </c>
      <c r="J552" s="5">
        <f>Inddata!$D$32+Inddata!$D$34</f>
        <v>5</v>
      </c>
      <c r="K552" s="5"/>
    </row>
    <row r="553" spans="1:11" x14ac:dyDescent="0.25">
      <c r="A553">
        <v>524</v>
      </c>
      <c r="C553" s="5">
        <f t="shared" si="17"/>
        <v>4.5326666666666418</v>
      </c>
      <c r="D553" s="5">
        <f>IF(Inddata!$D$35=0,0,IF(($D$30-C553*(1/Inddata!$D$35))&lt;0,0,($D$30-C553*(1/Inddata!$D$35))))</f>
        <v>1.3738666666666863</v>
      </c>
      <c r="E553" s="5">
        <v>0</v>
      </c>
      <c r="F553" s="5">
        <f>IF(Inddata!$D$31*Inddata!$D$35+Inddata!$D$33&gt;'Beregninger scenarie 2'!C553,0,F552+$F$27)</f>
        <v>0</v>
      </c>
      <c r="G553" s="5">
        <f t="shared" si="16"/>
        <v>6.5326666666666418</v>
      </c>
      <c r="H553" s="5">
        <f>IF(D553+E553+F553&gt;Inddata!$D$31,Inddata!$D$31,D553+E553+F553)</f>
        <v>1.3738666666666863</v>
      </c>
      <c r="I553" s="5">
        <f>Inddata!$D$34</f>
        <v>1</v>
      </c>
      <c r="J553" s="5">
        <f>Inddata!$D$32+Inddata!$D$34</f>
        <v>5</v>
      </c>
      <c r="K553" s="5"/>
    </row>
    <row r="554" spans="1:11" x14ac:dyDescent="0.25">
      <c r="A554">
        <v>525</v>
      </c>
      <c r="C554" s="5">
        <f t="shared" si="17"/>
        <v>4.5413333333333084</v>
      </c>
      <c r="D554" s="5">
        <f>IF(Inddata!$D$35=0,0,IF(($D$30-C554*(1/Inddata!$D$35))&lt;0,0,($D$30-C554*(1/Inddata!$D$35))))</f>
        <v>1.3669333333333533</v>
      </c>
      <c r="E554" s="5">
        <v>0</v>
      </c>
      <c r="F554" s="5">
        <f>IF(Inddata!$D$31*Inddata!$D$35+Inddata!$D$33&gt;'Beregninger scenarie 2'!C554,0,F553+$F$27)</f>
        <v>0</v>
      </c>
      <c r="G554" s="5">
        <f t="shared" si="16"/>
        <v>6.5413333333333084</v>
      </c>
      <c r="H554" s="5">
        <f>IF(D554+E554+F554&gt;Inddata!$D$31,Inddata!$D$31,D554+E554+F554)</f>
        <v>1.3669333333333533</v>
      </c>
      <c r="I554" s="5">
        <f>Inddata!$D$34</f>
        <v>1</v>
      </c>
      <c r="J554" s="5">
        <f>Inddata!$D$32+Inddata!$D$34</f>
        <v>5</v>
      </c>
      <c r="K554" s="5"/>
    </row>
    <row r="555" spans="1:11" x14ac:dyDescent="0.25">
      <c r="A555">
        <v>526</v>
      </c>
      <c r="C555" s="5">
        <f t="shared" si="17"/>
        <v>4.549999999999975</v>
      </c>
      <c r="D555" s="5">
        <f>IF(Inddata!$D$35=0,0,IF(($D$30-C555*(1/Inddata!$D$35))&lt;0,0,($D$30-C555*(1/Inddata!$D$35))))</f>
        <v>1.3600000000000199</v>
      </c>
      <c r="E555" s="5">
        <v>0</v>
      </c>
      <c r="F555" s="5">
        <f>IF(Inddata!$D$31*Inddata!$D$35+Inddata!$D$33&gt;'Beregninger scenarie 2'!C555,0,F554+$F$27)</f>
        <v>0</v>
      </c>
      <c r="G555" s="5">
        <f t="shared" si="16"/>
        <v>6.549999999999975</v>
      </c>
      <c r="H555" s="5">
        <f>IF(D555+E555+F555&gt;Inddata!$D$31,Inddata!$D$31,D555+E555+F555)</f>
        <v>1.3600000000000199</v>
      </c>
      <c r="I555" s="5">
        <f>Inddata!$D$34</f>
        <v>1</v>
      </c>
      <c r="J555" s="5">
        <f>Inddata!$D$32+Inddata!$D$34</f>
        <v>5</v>
      </c>
      <c r="K555" s="5"/>
    </row>
    <row r="556" spans="1:11" x14ac:dyDescent="0.25">
      <c r="A556">
        <v>527</v>
      </c>
      <c r="C556" s="5">
        <f t="shared" si="17"/>
        <v>4.5586666666666416</v>
      </c>
      <c r="D556" s="5">
        <f>IF(Inddata!$D$35=0,0,IF(($D$30-C556*(1/Inddata!$D$35))&lt;0,0,($D$30-C556*(1/Inddata!$D$35))))</f>
        <v>1.3530666666666864</v>
      </c>
      <c r="E556" s="5">
        <v>0</v>
      </c>
      <c r="F556" s="5">
        <f>IF(Inddata!$D$31*Inddata!$D$35+Inddata!$D$33&gt;'Beregninger scenarie 2'!C556,0,F555+$F$27)</f>
        <v>0</v>
      </c>
      <c r="G556" s="5">
        <f t="shared" si="16"/>
        <v>6.5586666666666416</v>
      </c>
      <c r="H556" s="5">
        <f>IF(D556+E556+F556&gt;Inddata!$D$31,Inddata!$D$31,D556+E556+F556)</f>
        <v>1.3530666666666864</v>
      </c>
      <c r="I556" s="5">
        <f>Inddata!$D$34</f>
        <v>1</v>
      </c>
      <c r="J556" s="5">
        <f>Inddata!$D$32+Inddata!$D$34</f>
        <v>5</v>
      </c>
      <c r="K556" s="5"/>
    </row>
    <row r="557" spans="1:11" x14ac:dyDescent="0.25">
      <c r="A557">
        <v>528</v>
      </c>
      <c r="C557" s="5">
        <f t="shared" si="17"/>
        <v>4.5673333333333082</v>
      </c>
      <c r="D557" s="5">
        <f>IF(Inddata!$D$35=0,0,IF(($D$30-C557*(1/Inddata!$D$35))&lt;0,0,($D$30-C557*(1/Inddata!$D$35))))</f>
        <v>1.3461333333333534</v>
      </c>
      <c r="E557" s="5">
        <v>0</v>
      </c>
      <c r="F557" s="5">
        <f>IF(Inddata!$D$31*Inddata!$D$35+Inddata!$D$33&gt;'Beregninger scenarie 2'!C557,0,F556+$F$27)</f>
        <v>0</v>
      </c>
      <c r="G557" s="5">
        <f t="shared" si="16"/>
        <v>6.5673333333333082</v>
      </c>
      <c r="H557" s="5">
        <f>IF(D557+E557+F557&gt;Inddata!$D$31,Inddata!$D$31,D557+E557+F557)</f>
        <v>1.3461333333333534</v>
      </c>
      <c r="I557" s="5">
        <f>Inddata!$D$34</f>
        <v>1</v>
      </c>
      <c r="J557" s="5">
        <f>Inddata!$D$32+Inddata!$D$34</f>
        <v>5</v>
      </c>
      <c r="K557" s="5"/>
    </row>
    <row r="558" spans="1:11" x14ac:dyDescent="0.25">
      <c r="A558">
        <v>529</v>
      </c>
      <c r="C558" s="5">
        <f t="shared" si="17"/>
        <v>4.5759999999999748</v>
      </c>
      <c r="D558" s="5">
        <f>IF(Inddata!$D$35=0,0,IF(($D$30-C558*(1/Inddata!$D$35))&lt;0,0,($D$30-C558*(1/Inddata!$D$35))))</f>
        <v>1.3392000000000199</v>
      </c>
      <c r="E558" s="5">
        <v>0</v>
      </c>
      <c r="F558" s="5">
        <f>IF(Inddata!$D$31*Inddata!$D$35+Inddata!$D$33&gt;'Beregninger scenarie 2'!C558,0,F557+$F$27)</f>
        <v>0</v>
      </c>
      <c r="G558" s="5">
        <f t="shared" si="16"/>
        <v>6.5759999999999748</v>
      </c>
      <c r="H558" s="5">
        <f>IF(D558+E558+F558&gt;Inddata!$D$31,Inddata!$D$31,D558+E558+F558)</f>
        <v>1.3392000000000199</v>
      </c>
      <c r="I558" s="5">
        <f>Inddata!$D$34</f>
        <v>1</v>
      </c>
      <c r="J558" s="5">
        <f>Inddata!$D$32+Inddata!$D$34</f>
        <v>5</v>
      </c>
      <c r="K558" s="5"/>
    </row>
    <row r="559" spans="1:11" x14ac:dyDescent="0.25">
      <c r="A559">
        <v>530</v>
      </c>
      <c r="C559" s="5">
        <f t="shared" si="17"/>
        <v>4.5846666666666414</v>
      </c>
      <c r="D559" s="5">
        <f>IF(Inddata!$D$35=0,0,IF(($D$30-C559*(1/Inddata!$D$35))&lt;0,0,($D$30-C559*(1/Inddata!$D$35))))</f>
        <v>1.3322666666666869</v>
      </c>
      <c r="E559" s="5">
        <v>0</v>
      </c>
      <c r="F559" s="5">
        <f>IF(Inddata!$D$31*Inddata!$D$35+Inddata!$D$33&gt;'Beregninger scenarie 2'!C559,0,F558+$F$27)</f>
        <v>0</v>
      </c>
      <c r="G559" s="5">
        <f t="shared" si="16"/>
        <v>6.5846666666666414</v>
      </c>
      <c r="H559" s="5">
        <f>IF(D559+E559+F559&gt;Inddata!$D$31,Inddata!$D$31,D559+E559+F559)</f>
        <v>1.3322666666666869</v>
      </c>
      <c r="I559" s="5">
        <f>Inddata!$D$34</f>
        <v>1</v>
      </c>
      <c r="J559" s="5">
        <f>Inddata!$D$32+Inddata!$D$34</f>
        <v>5</v>
      </c>
      <c r="K559" s="5"/>
    </row>
    <row r="560" spans="1:11" x14ac:dyDescent="0.25">
      <c r="A560">
        <v>531</v>
      </c>
      <c r="C560" s="5">
        <f t="shared" si="17"/>
        <v>4.593333333333308</v>
      </c>
      <c r="D560" s="5">
        <f>IF(Inddata!$D$35=0,0,IF(($D$30-C560*(1/Inddata!$D$35))&lt;0,0,($D$30-C560*(1/Inddata!$D$35))))</f>
        <v>1.3253333333333535</v>
      </c>
      <c r="E560" s="5">
        <v>0</v>
      </c>
      <c r="F560" s="5">
        <f>IF(Inddata!$D$31*Inddata!$D$35+Inddata!$D$33&gt;'Beregninger scenarie 2'!C560,0,F559+$F$27)</f>
        <v>0</v>
      </c>
      <c r="G560" s="5">
        <f t="shared" si="16"/>
        <v>6.593333333333308</v>
      </c>
      <c r="H560" s="5">
        <f>IF(D560+E560+F560&gt;Inddata!$D$31,Inddata!$D$31,D560+E560+F560)</f>
        <v>1.3253333333333535</v>
      </c>
      <c r="I560" s="5">
        <f>Inddata!$D$34</f>
        <v>1</v>
      </c>
      <c r="J560" s="5">
        <f>Inddata!$D$32+Inddata!$D$34</f>
        <v>5</v>
      </c>
      <c r="K560" s="5"/>
    </row>
    <row r="561" spans="1:11" x14ac:dyDescent="0.25">
      <c r="A561">
        <v>532</v>
      </c>
      <c r="C561" s="5">
        <f t="shared" si="17"/>
        <v>4.6019999999999746</v>
      </c>
      <c r="D561" s="5">
        <f>IF(Inddata!$D$35=0,0,IF(($D$30-C561*(1/Inddata!$D$35))&lt;0,0,($D$30-C561*(1/Inddata!$D$35))))</f>
        <v>1.31840000000002</v>
      </c>
      <c r="E561" s="5">
        <v>0</v>
      </c>
      <c r="F561" s="5">
        <f>IF(Inddata!$D$31*Inddata!$D$35+Inddata!$D$33&gt;'Beregninger scenarie 2'!C561,0,F560+$F$27)</f>
        <v>0</v>
      </c>
      <c r="G561" s="5">
        <f t="shared" si="16"/>
        <v>6.6019999999999746</v>
      </c>
      <c r="H561" s="5">
        <f>IF(D561+E561+F561&gt;Inddata!$D$31,Inddata!$D$31,D561+E561+F561)</f>
        <v>1.31840000000002</v>
      </c>
      <c r="I561" s="5">
        <f>Inddata!$D$34</f>
        <v>1</v>
      </c>
      <c r="J561" s="5">
        <f>Inddata!$D$32+Inddata!$D$34</f>
        <v>5</v>
      </c>
      <c r="K561" s="5"/>
    </row>
    <row r="562" spans="1:11" x14ac:dyDescent="0.25">
      <c r="A562">
        <v>533</v>
      </c>
      <c r="C562" s="5">
        <f t="shared" si="17"/>
        <v>4.6106666666666412</v>
      </c>
      <c r="D562" s="5">
        <f>IF(Inddata!$D$35=0,0,IF(($D$30-C562*(1/Inddata!$D$35))&lt;0,0,($D$30-C562*(1/Inddata!$D$35))))</f>
        <v>1.311466666666687</v>
      </c>
      <c r="E562" s="5">
        <v>0</v>
      </c>
      <c r="F562" s="5">
        <f>IF(Inddata!$D$31*Inddata!$D$35+Inddata!$D$33&gt;'Beregninger scenarie 2'!C562,0,F561+$F$27)</f>
        <v>0</v>
      </c>
      <c r="G562" s="5">
        <f t="shared" si="16"/>
        <v>6.6106666666666412</v>
      </c>
      <c r="H562" s="5">
        <f>IF(D562+E562+F562&gt;Inddata!$D$31,Inddata!$D$31,D562+E562+F562)</f>
        <v>1.311466666666687</v>
      </c>
      <c r="I562" s="5">
        <f>Inddata!$D$34</f>
        <v>1</v>
      </c>
      <c r="J562" s="5">
        <f>Inddata!$D$32+Inddata!$D$34</f>
        <v>5</v>
      </c>
      <c r="K562" s="5"/>
    </row>
    <row r="563" spans="1:11" x14ac:dyDescent="0.25">
      <c r="A563">
        <v>534</v>
      </c>
      <c r="C563" s="5">
        <f t="shared" si="17"/>
        <v>4.6193333333333078</v>
      </c>
      <c r="D563" s="5">
        <f>IF(Inddata!$D$35=0,0,IF(($D$30-C563*(1/Inddata!$D$35))&lt;0,0,($D$30-C563*(1/Inddata!$D$35))))</f>
        <v>1.3045333333333535</v>
      </c>
      <c r="E563" s="5">
        <v>0</v>
      </c>
      <c r="F563" s="5">
        <f>IF(Inddata!$D$31*Inddata!$D$35+Inddata!$D$33&gt;'Beregninger scenarie 2'!C563,0,F562+$F$27)</f>
        <v>0</v>
      </c>
      <c r="G563" s="5">
        <f t="shared" si="16"/>
        <v>6.6193333333333078</v>
      </c>
      <c r="H563" s="5">
        <f>IF(D563+E563+F563&gt;Inddata!$D$31,Inddata!$D$31,D563+E563+F563)</f>
        <v>1.3045333333333535</v>
      </c>
      <c r="I563" s="5">
        <f>Inddata!$D$34</f>
        <v>1</v>
      </c>
      <c r="J563" s="5">
        <f>Inddata!$D$32+Inddata!$D$34</f>
        <v>5</v>
      </c>
      <c r="K563" s="5"/>
    </row>
    <row r="564" spans="1:11" x14ac:dyDescent="0.25">
      <c r="A564">
        <v>535</v>
      </c>
      <c r="C564" s="5">
        <f t="shared" si="17"/>
        <v>4.6279999999999744</v>
      </c>
      <c r="D564" s="5">
        <f>IF(Inddata!$D$35=0,0,IF(($D$30-C564*(1/Inddata!$D$35))&lt;0,0,($D$30-C564*(1/Inddata!$D$35))))</f>
        <v>1.2976000000000205</v>
      </c>
      <c r="E564" s="5">
        <v>0</v>
      </c>
      <c r="F564" s="5">
        <f>IF(Inddata!$D$31*Inddata!$D$35+Inddata!$D$33&gt;'Beregninger scenarie 2'!C564,0,F563+$F$27)</f>
        <v>0</v>
      </c>
      <c r="G564" s="5">
        <f t="shared" si="16"/>
        <v>6.6279999999999744</v>
      </c>
      <c r="H564" s="5">
        <f>IF(D564+E564+F564&gt;Inddata!$D$31,Inddata!$D$31,D564+E564+F564)</f>
        <v>1.2976000000000205</v>
      </c>
      <c r="I564" s="5">
        <f>Inddata!$D$34</f>
        <v>1</v>
      </c>
      <c r="J564" s="5">
        <f>Inddata!$D$32+Inddata!$D$34</f>
        <v>5</v>
      </c>
      <c r="K564" s="5"/>
    </row>
    <row r="565" spans="1:11" x14ac:dyDescent="0.25">
      <c r="A565">
        <v>536</v>
      </c>
      <c r="C565" s="5">
        <f t="shared" si="17"/>
        <v>4.636666666666641</v>
      </c>
      <c r="D565" s="5">
        <f>IF(Inddata!$D$35=0,0,IF(($D$30-C565*(1/Inddata!$D$35))&lt;0,0,($D$30-C565*(1/Inddata!$D$35))))</f>
        <v>1.2906666666666871</v>
      </c>
      <c r="E565" s="5">
        <v>0</v>
      </c>
      <c r="F565" s="5">
        <f>IF(Inddata!$D$31*Inddata!$D$35+Inddata!$D$33&gt;'Beregninger scenarie 2'!C565,0,F564+$F$27)</f>
        <v>0</v>
      </c>
      <c r="G565" s="5">
        <f t="shared" si="16"/>
        <v>6.636666666666641</v>
      </c>
      <c r="H565" s="5">
        <f>IF(D565+E565+F565&gt;Inddata!$D$31,Inddata!$D$31,D565+E565+F565)</f>
        <v>1.2906666666666871</v>
      </c>
      <c r="I565" s="5">
        <f>Inddata!$D$34</f>
        <v>1</v>
      </c>
      <c r="J565" s="5">
        <f>Inddata!$D$32+Inddata!$D$34</f>
        <v>5</v>
      </c>
      <c r="K565" s="5"/>
    </row>
    <row r="566" spans="1:11" x14ac:dyDescent="0.25">
      <c r="A566">
        <v>537</v>
      </c>
      <c r="C566" s="5">
        <f t="shared" si="17"/>
        <v>4.6453333333333076</v>
      </c>
      <c r="D566" s="5">
        <f>IF(Inddata!$D$35=0,0,IF(($D$30-C566*(1/Inddata!$D$35))&lt;0,0,($D$30-C566*(1/Inddata!$D$35))))</f>
        <v>1.2837333333333536</v>
      </c>
      <c r="E566" s="5">
        <v>0</v>
      </c>
      <c r="F566" s="5">
        <f>IF(Inddata!$D$31*Inddata!$D$35+Inddata!$D$33&gt;'Beregninger scenarie 2'!C566,0,F565+$F$27)</f>
        <v>0</v>
      </c>
      <c r="G566" s="5">
        <f t="shared" si="16"/>
        <v>6.6453333333333076</v>
      </c>
      <c r="H566" s="5">
        <f>IF(D566+E566+F566&gt;Inddata!$D$31,Inddata!$D$31,D566+E566+F566)</f>
        <v>1.2837333333333536</v>
      </c>
      <c r="I566" s="5">
        <f>Inddata!$D$34</f>
        <v>1</v>
      </c>
      <c r="J566" s="5">
        <f>Inddata!$D$32+Inddata!$D$34</f>
        <v>5</v>
      </c>
      <c r="K566" s="5"/>
    </row>
    <row r="567" spans="1:11" x14ac:dyDescent="0.25">
      <c r="A567">
        <v>538</v>
      </c>
      <c r="C567" s="5">
        <f t="shared" si="17"/>
        <v>4.6539999999999742</v>
      </c>
      <c r="D567" s="5">
        <f>IF(Inddata!$D$35=0,0,IF(($D$30-C567*(1/Inddata!$D$35))&lt;0,0,($D$30-C567*(1/Inddata!$D$35))))</f>
        <v>1.2768000000000206</v>
      </c>
      <c r="E567" s="5">
        <v>0</v>
      </c>
      <c r="F567" s="5">
        <f>IF(Inddata!$D$31*Inddata!$D$35+Inddata!$D$33&gt;'Beregninger scenarie 2'!C567,0,F566+$F$27)</f>
        <v>0</v>
      </c>
      <c r="G567" s="5">
        <f t="shared" si="16"/>
        <v>6.6539999999999742</v>
      </c>
      <c r="H567" s="5">
        <f>IF(D567+E567+F567&gt;Inddata!$D$31,Inddata!$D$31,D567+E567+F567)</f>
        <v>1.2768000000000206</v>
      </c>
      <c r="I567" s="5">
        <f>Inddata!$D$34</f>
        <v>1</v>
      </c>
      <c r="J567" s="5">
        <f>Inddata!$D$32+Inddata!$D$34</f>
        <v>5</v>
      </c>
      <c r="K567" s="5"/>
    </row>
    <row r="568" spans="1:11" x14ac:dyDescent="0.25">
      <c r="A568">
        <v>539</v>
      </c>
      <c r="C568" s="5">
        <f t="shared" si="17"/>
        <v>4.6626666666666408</v>
      </c>
      <c r="D568" s="5">
        <f>IF(Inddata!$D$35=0,0,IF(($D$30-C568*(1/Inddata!$D$35))&lt;0,0,($D$30-C568*(1/Inddata!$D$35))))</f>
        <v>1.2698666666666871</v>
      </c>
      <c r="E568" s="5">
        <v>0</v>
      </c>
      <c r="F568" s="5">
        <f>IF(Inddata!$D$31*Inddata!$D$35+Inddata!$D$33&gt;'Beregninger scenarie 2'!C568,0,F567+$F$27)</f>
        <v>0</v>
      </c>
      <c r="G568" s="5">
        <f t="shared" si="16"/>
        <v>6.6626666666666408</v>
      </c>
      <c r="H568" s="5">
        <f>IF(D568+E568+F568&gt;Inddata!$D$31,Inddata!$D$31,D568+E568+F568)</f>
        <v>1.2698666666666871</v>
      </c>
      <c r="I568" s="5">
        <f>Inddata!$D$34</f>
        <v>1</v>
      </c>
      <c r="J568" s="5">
        <f>Inddata!$D$32+Inddata!$D$34</f>
        <v>5</v>
      </c>
      <c r="K568" s="5"/>
    </row>
    <row r="569" spans="1:11" x14ac:dyDescent="0.25">
      <c r="A569">
        <v>540</v>
      </c>
      <c r="C569" s="5">
        <f t="shared" si="17"/>
        <v>4.6713333333333074</v>
      </c>
      <c r="D569" s="5">
        <f>IF(Inddata!$D$35=0,0,IF(($D$30-C569*(1/Inddata!$D$35))&lt;0,0,($D$30-C569*(1/Inddata!$D$35))))</f>
        <v>1.2629333333333541</v>
      </c>
      <c r="E569" s="5">
        <v>0</v>
      </c>
      <c r="F569" s="5">
        <f>IF(Inddata!$D$31*Inddata!$D$35+Inddata!$D$33&gt;'Beregninger scenarie 2'!C569,0,F568+$F$27)</f>
        <v>0</v>
      </c>
      <c r="G569" s="5">
        <f t="shared" si="16"/>
        <v>6.6713333333333074</v>
      </c>
      <c r="H569" s="5">
        <f>IF(D569+E569+F569&gt;Inddata!$D$31,Inddata!$D$31,D569+E569+F569)</f>
        <v>1.2629333333333541</v>
      </c>
      <c r="I569" s="5">
        <f>Inddata!$D$34</f>
        <v>1</v>
      </c>
      <c r="J569" s="5">
        <f>Inddata!$D$32+Inddata!$D$34</f>
        <v>5</v>
      </c>
      <c r="K569" s="5"/>
    </row>
    <row r="570" spans="1:11" x14ac:dyDescent="0.25">
      <c r="A570">
        <v>541</v>
      </c>
      <c r="C570" s="5">
        <f t="shared" si="17"/>
        <v>4.679999999999974</v>
      </c>
      <c r="D570" s="5">
        <f>IF(Inddata!$D$35=0,0,IF(($D$30-C570*(1/Inddata!$D$35))&lt;0,0,($D$30-C570*(1/Inddata!$D$35))))</f>
        <v>1.2560000000000207</v>
      </c>
      <c r="E570" s="5">
        <v>0</v>
      </c>
      <c r="F570" s="5">
        <f>IF(Inddata!$D$31*Inddata!$D$35+Inddata!$D$33&gt;'Beregninger scenarie 2'!C570,0,F569+$F$27)</f>
        <v>0</v>
      </c>
      <c r="G570" s="5">
        <f t="shared" si="16"/>
        <v>6.679999999999974</v>
      </c>
      <c r="H570" s="5">
        <f>IF(D570+E570+F570&gt;Inddata!$D$31,Inddata!$D$31,D570+E570+F570)</f>
        <v>1.2560000000000207</v>
      </c>
      <c r="I570" s="5">
        <f>Inddata!$D$34</f>
        <v>1</v>
      </c>
      <c r="J570" s="5">
        <f>Inddata!$D$32+Inddata!$D$34</f>
        <v>5</v>
      </c>
      <c r="K570" s="5"/>
    </row>
    <row r="571" spans="1:11" x14ac:dyDescent="0.25">
      <c r="A571">
        <v>542</v>
      </c>
      <c r="C571" s="5">
        <f t="shared" si="17"/>
        <v>4.6886666666666406</v>
      </c>
      <c r="D571" s="5">
        <f>IF(Inddata!$D$35=0,0,IF(($D$30-C571*(1/Inddata!$D$35))&lt;0,0,($D$30-C571*(1/Inddata!$D$35))))</f>
        <v>1.2490666666666872</v>
      </c>
      <c r="E571" s="5">
        <v>0</v>
      </c>
      <c r="F571" s="5">
        <f>IF(Inddata!$D$31*Inddata!$D$35+Inddata!$D$33&gt;'Beregninger scenarie 2'!C571,0,F570+$F$27)</f>
        <v>0</v>
      </c>
      <c r="G571" s="5">
        <f t="shared" si="16"/>
        <v>6.6886666666666406</v>
      </c>
      <c r="H571" s="5">
        <f>IF(D571+E571+F571&gt;Inddata!$D$31,Inddata!$D$31,D571+E571+F571)</f>
        <v>1.2490666666666872</v>
      </c>
      <c r="I571" s="5">
        <f>Inddata!$D$34</f>
        <v>1</v>
      </c>
      <c r="J571" s="5">
        <f>Inddata!$D$32+Inddata!$D$34</f>
        <v>5</v>
      </c>
      <c r="K571" s="5"/>
    </row>
    <row r="572" spans="1:11" x14ac:dyDescent="0.25">
      <c r="A572">
        <v>543</v>
      </c>
      <c r="C572" s="5">
        <f t="shared" si="17"/>
        <v>4.6973333333333072</v>
      </c>
      <c r="D572" s="5">
        <f>IF(Inddata!$D$35=0,0,IF(($D$30-C572*(1/Inddata!$D$35))&lt;0,0,($D$30-C572*(1/Inddata!$D$35))))</f>
        <v>1.2421333333333542</v>
      </c>
      <c r="E572" s="5">
        <v>0</v>
      </c>
      <c r="F572" s="5">
        <f>IF(Inddata!$D$31*Inddata!$D$35+Inddata!$D$33&gt;'Beregninger scenarie 2'!C572,0,F571+$F$27)</f>
        <v>0</v>
      </c>
      <c r="G572" s="5">
        <f t="shared" si="16"/>
        <v>6.6973333333333072</v>
      </c>
      <c r="H572" s="5">
        <f>IF(D572+E572+F572&gt;Inddata!$D$31,Inddata!$D$31,D572+E572+F572)</f>
        <v>1.2421333333333542</v>
      </c>
      <c r="I572" s="5">
        <f>Inddata!$D$34</f>
        <v>1</v>
      </c>
      <c r="J572" s="5">
        <f>Inddata!$D$32+Inddata!$D$34</f>
        <v>5</v>
      </c>
      <c r="K572" s="5"/>
    </row>
    <row r="573" spans="1:11" x14ac:dyDescent="0.25">
      <c r="A573">
        <v>544</v>
      </c>
      <c r="C573" s="5">
        <f t="shared" si="17"/>
        <v>4.7059999999999738</v>
      </c>
      <c r="D573" s="5">
        <f>IF(Inddata!$D$35=0,0,IF(($D$30-C573*(1/Inddata!$D$35))&lt;0,0,($D$30-C573*(1/Inddata!$D$35))))</f>
        <v>1.2352000000000207</v>
      </c>
      <c r="E573" s="5">
        <v>0</v>
      </c>
      <c r="F573" s="5">
        <f>IF(Inddata!$D$31*Inddata!$D$35+Inddata!$D$33&gt;'Beregninger scenarie 2'!C573,0,F572+$F$27)</f>
        <v>0</v>
      </c>
      <c r="G573" s="5">
        <f t="shared" si="16"/>
        <v>6.7059999999999738</v>
      </c>
      <c r="H573" s="5">
        <f>IF(D573+E573+F573&gt;Inddata!$D$31,Inddata!$D$31,D573+E573+F573)</f>
        <v>1.2352000000000207</v>
      </c>
      <c r="I573" s="5">
        <f>Inddata!$D$34</f>
        <v>1</v>
      </c>
      <c r="J573" s="5">
        <f>Inddata!$D$32+Inddata!$D$34</f>
        <v>5</v>
      </c>
      <c r="K573" s="5"/>
    </row>
    <row r="574" spans="1:11" x14ac:dyDescent="0.25">
      <c r="A574">
        <v>545</v>
      </c>
      <c r="C574" s="5">
        <f t="shared" si="17"/>
        <v>4.7146666666666404</v>
      </c>
      <c r="D574" s="5">
        <f>IF(Inddata!$D$35=0,0,IF(($D$30-C574*(1/Inddata!$D$35))&lt;0,0,($D$30-C574*(1/Inddata!$D$35))))</f>
        <v>1.2282666666666877</v>
      </c>
      <c r="E574" s="5">
        <v>0</v>
      </c>
      <c r="F574" s="5">
        <f>IF(Inddata!$D$31*Inddata!$D$35+Inddata!$D$33&gt;'Beregninger scenarie 2'!C574,0,F573+$F$27)</f>
        <v>0</v>
      </c>
      <c r="G574" s="5">
        <f t="shared" si="16"/>
        <v>6.7146666666666404</v>
      </c>
      <c r="H574" s="5">
        <f>IF(D574+E574+F574&gt;Inddata!$D$31,Inddata!$D$31,D574+E574+F574)</f>
        <v>1.2282666666666877</v>
      </c>
      <c r="I574" s="5">
        <f>Inddata!$D$34</f>
        <v>1</v>
      </c>
      <c r="J574" s="5">
        <f>Inddata!$D$32+Inddata!$D$34</f>
        <v>5</v>
      </c>
      <c r="K574" s="5"/>
    </row>
    <row r="575" spans="1:11" x14ac:dyDescent="0.25">
      <c r="A575">
        <v>546</v>
      </c>
      <c r="C575" s="5">
        <f t="shared" si="17"/>
        <v>4.723333333333307</v>
      </c>
      <c r="D575" s="5">
        <f>IF(Inddata!$D$35=0,0,IF(($D$30-C575*(1/Inddata!$D$35))&lt;0,0,($D$30-C575*(1/Inddata!$D$35))))</f>
        <v>1.2213333333333543</v>
      </c>
      <c r="E575" s="5">
        <v>0</v>
      </c>
      <c r="F575" s="5">
        <f>IF(Inddata!$D$31*Inddata!$D$35+Inddata!$D$33&gt;'Beregninger scenarie 2'!C575,0,F574+$F$27)</f>
        <v>0</v>
      </c>
      <c r="G575" s="5">
        <f t="shared" si="16"/>
        <v>6.723333333333307</v>
      </c>
      <c r="H575" s="5">
        <f>IF(D575+E575+F575&gt;Inddata!$D$31,Inddata!$D$31,D575+E575+F575)</f>
        <v>1.2213333333333543</v>
      </c>
      <c r="I575" s="5">
        <f>Inddata!$D$34</f>
        <v>1</v>
      </c>
      <c r="J575" s="5">
        <f>Inddata!$D$32+Inddata!$D$34</f>
        <v>5</v>
      </c>
      <c r="K575" s="5"/>
    </row>
    <row r="576" spans="1:11" x14ac:dyDescent="0.25">
      <c r="A576">
        <v>547</v>
      </c>
      <c r="C576" s="5">
        <f t="shared" si="17"/>
        <v>4.7319999999999736</v>
      </c>
      <c r="D576" s="5">
        <f>IF(Inddata!$D$35=0,0,IF(($D$30-C576*(1/Inddata!$D$35))&lt;0,0,($D$30-C576*(1/Inddata!$D$35))))</f>
        <v>1.2144000000000208</v>
      </c>
      <c r="E576" s="5">
        <v>0</v>
      </c>
      <c r="F576" s="5">
        <f>IF(Inddata!$D$31*Inddata!$D$35+Inddata!$D$33&gt;'Beregninger scenarie 2'!C576,0,F575+$F$27)</f>
        <v>0</v>
      </c>
      <c r="G576" s="5">
        <f t="shared" si="16"/>
        <v>6.7319999999999736</v>
      </c>
      <c r="H576" s="5">
        <f>IF(D576+E576+F576&gt;Inddata!$D$31,Inddata!$D$31,D576+E576+F576)</f>
        <v>1.2144000000000208</v>
      </c>
      <c r="I576" s="5">
        <f>Inddata!$D$34</f>
        <v>1</v>
      </c>
      <c r="J576" s="5">
        <f>Inddata!$D$32+Inddata!$D$34</f>
        <v>5</v>
      </c>
      <c r="K576" s="5"/>
    </row>
    <row r="577" spans="1:11" x14ac:dyDescent="0.25">
      <c r="A577">
        <v>548</v>
      </c>
      <c r="C577" s="5">
        <f t="shared" si="17"/>
        <v>4.7406666666666402</v>
      </c>
      <c r="D577" s="5">
        <f>IF(Inddata!$D$35=0,0,IF(($D$30-C577*(1/Inddata!$D$35))&lt;0,0,($D$30-C577*(1/Inddata!$D$35))))</f>
        <v>1.2074666666666878</v>
      </c>
      <c r="E577" s="5">
        <v>0</v>
      </c>
      <c r="F577" s="5">
        <f>IF(Inddata!$D$31*Inddata!$D$35+Inddata!$D$33&gt;'Beregninger scenarie 2'!C577,0,F576+$F$27)</f>
        <v>0</v>
      </c>
      <c r="G577" s="5">
        <f t="shared" si="16"/>
        <v>6.7406666666666402</v>
      </c>
      <c r="H577" s="5">
        <f>IF(D577+E577+F577&gt;Inddata!$D$31,Inddata!$D$31,D577+E577+F577)</f>
        <v>1.2074666666666878</v>
      </c>
      <c r="I577" s="5">
        <f>Inddata!$D$34</f>
        <v>1</v>
      </c>
      <c r="J577" s="5">
        <f>Inddata!$D$32+Inddata!$D$34</f>
        <v>5</v>
      </c>
      <c r="K577" s="5"/>
    </row>
    <row r="578" spans="1:11" x14ac:dyDescent="0.25">
      <c r="A578">
        <v>549</v>
      </c>
      <c r="C578" s="5">
        <f t="shared" si="17"/>
        <v>4.7493333333333068</v>
      </c>
      <c r="D578" s="5">
        <f>IF(Inddata!$D$35=0,0,IF(($D$30-C578*(1/Inddata!$D$35))&lt;0,0,($D$30-C578*(1/Inddata!$D$35))))</f>
        <v>1.2005333333333543</v>
      </c>
      <c r="E578" s="5">
        <v>0</v>
      </c>
      <c r="F578" s="5">
        <f>IF(Inddata!$D$31*Inddata!$D$35+Inddata!$D$33&gt;'Beregninger scenarie 2'!C578,0,F577+$F$27)</f>
        <v>0</v>
      </c>
      <c r="G578" s="5">
        <f t="shared" si="16"/>
        <v>6.7493333333333068</v>
      </c>
      <c r="H578" s="5">
        <f>IF(D578+E578+F578&gt;Inddata!$D$31,Inddata!$D$31,D578+E578+F578)</f>
        <v>1.2005333333333543</v>
      </c>
      <c r="I578" s="5">
        <f>Inddata!$D$34</f>
        <v>1</v>
      </c>
      <c r="J578" s="5">
        <f>Inddata!$D$32+Inddata!$D$34</f>
        <v>5</v>
      </c>
      <c r="K578" s="5"/>
    </row>
    <row r="579" spans="1:11" x14ac:dyDescent="0.25">
      <c r="A579">
        <v>550</v>
      </c>
      <c r="C579" s="5">
        <f t="shared" si="17"/>
        <v>4.7579999999999734</v>
      </c>
      <c r="D579" s="5">
        <f>IF(Inddata!$D$35=0,0,IF(($D$30-C579*(1/Inddata!$D$35))&lt;0,0,($D$30-C579*(1/Inddata!$D$35))))</f>
        <v>1.1936000000000213</v>
      </c>
      <c r="E579" s="5">
        <v>0</v>
      </c>
      <c r="F579" s="5">
        <f>IF(Inddata!$D$31*Inddata!$D$35+Inddata!$D$33&gt;'Beregninger scenarie 2'!C579,0,F578+$F$27)</f>
        <v>0</v>
      </c>
      <c r="G579" s="5">
        <f t="shared" si="16"/>
        <v>6.7579999999999734</v>
      </c>
      <c r="H579" s="5">
        <f>IF(D579+E579+F579&gt;Inddata!$D$31,Inddata!$D$31,D579+E579+F579)</f>
        <v>1.1936000000000213</v>
      </c>
      <c r="I579" s="5">
        <f>Inddata!$D$34</f>
        <v>1</v>
      </c>
      <c r="J579" s="5">
        <f>Inddata!$D$32+Inddata!$D$34</f>
        <v>5</v>
      </c>
      <c r="K579" s="5"/>
    </row>
    <row r="580" spans="1:11" x14ac:dyDescent="0.25">
      <c r="A580">
        <v>551</v>
      </c>
      <c r="C580" s="5">
        <f t="shared" si="17"/>
        <v>4.76666666666664</v>
      </c>
      <c r="D580" s="5">
        <f>IF(Inddata!$D$35=0,0,IF(($D$30-C580*(1/Inddata!$D$35))&lt;0,0,($D$30-C580*(1/Inddata!$D$35))))</f>
        <v>1.1866666666666879</v>
      </c>
      <c r="E580" s="5">
        <v>0</v>
      </c>
      <c r="F580" s="5">
        <f>IF(Inddata!$D$31*Inddata!$D$35+Inddata!$D$33&gt;'Beregninger scenarie 2'!C580,0,F579+$F$27)</f>
        <v>0</v>
      </c>
      <c r="G580" s="5">
        <f t="shared" si="16"/>
        <v>6.76666666666664</v>
      </c>
      <c r="H580" s="5">
        <f>IF(D580+E580+F580&gt;Inddata!$D$31,Inddata!$D$31,D580+E580+F580)</f>
        <v>1.1866666666666879</v>
      </c>
      <c r="I580" s="5">
        <f>Inddata!$D$34</f>
        <v>1</v>
      </c>
      <c r="J580" s="5">
        <f>Inddata!$D$32+Inddata!$D$34</f>
        <v>5</v>
      </c>
      <c r="K580" s="5"/>
    </row>
    <row r="581" spans="1:11" x14ac:dyDescent="0.25">
      <c r="A581">
        <v>552</v>
      </c>
      <c r="C581" s="5">
        <f t="shared" si="17"/>
        <v>4.7753333333333066</v>
      </c>
      <c r="D581" s="5">
        <f>IF(Inddata!$D$35=0,0,IF(($D$30-C581*(1/Inddata!$D$35))&lt;0,0,($D$30-C581*(1/Inddata!$D$35))))</f>
        <v>1.1797333333333544</v>
      </c>
      <c r="E581" s="5">
        <v>0</v>
      </c>
      <c r="F581" s="5">
        <f>IF(Inddata!$D$31*Inddata!$D$35+Inddata!$D$33&gt;'Beregninger scenarie 2'!C581,0,F580+$F$27)</f>
        <v>0</v>
      </c>
      <c r="G581" s="5">
        <f t="shared" si="16"/>
        <v>6.7753333333333066</v>
      </c>
      <c r="H581" s="5">
        <f>IF(D581+E581+F581&gt;Inddata!$D$31,Inddata!$D$31,D581+E581+F581)</f>
        <v>1.1797333333333544</v>
      </c>
      <c r="I581" s="5">
        <f>Inddata!$D$34</f>
        <v>1</v>
      </c>
      <c r="J581" s="5">
        <f>Inddata!$D$32+Inddata!$D$34</f>
        <v>5</v>
      </c>
      <c r="K581" s="5"/>
    </row>
    <row r="582" spans="1:11" x14ac:dyDescent="0.25">
      <c r="A582">
        <v>553</v>
      </c>
      <c r="C582" s="5">
        <f t="shared" si="17"/>
        <v>4.7839999999999732</v>
      </c>
      <c r="D582" s="5">
        <f>IF(Inddata!$D$35=0,0,IF(($D$30-C582*(1/Inddata!$D$35))&lt;0,0,($D$30-C582*(1/Inddata!$D$35))))</f>
        <v>1.1728000000000214</v>
      </c>
      <c r="E582" s="5">
        <v>0</v>
      </c>
      <c r="F582" s="5">
        <f>IF(Inddata!$D$31*Inddata!$D$35+Inddata!$D$33&gt;'Beregninger scenarie 2'!C582,0,F581+$F$27)</f>
        <v>0</v>
      </c>
      <c r="G582" s="5">
        <f t="shared" si="16"/>
        <v>6.7839999999999732</v>
      </c>
      <c r="H582" s="5">
        <f>IF(D582+E582+F582&gt;Inddata!$D$31,Inddata!$D$31,D582+E582+F582)</f>
        <v>1.1728000000000214</v>
      </c>
      <c r="I582" s="5">
        <f>Inddata!$D$34</f>
        <v>1</v>
      </c>
      <c r="J582" s="5">
        <f>Inddata!$D$32+Inddata!$D$34</f>
        <v>5</v>
      </c>
      <c r="K582" s="5"/>
    </row>
    <row r="583" spans="1:11" x14ac:dyDescent="0.25">
      <c r="A583">
        <v>554</v>
      </c>
      <c r="C583" s="5">
        <f t="shared" si="17"/>
        <v>4.7926666666666398</v>
      </c>
      <c r="D583" s="5">
        <f>IF(Inddata!$D$35=0,0,IF(($D$30-C583*(1/Inddata!$D$35))&lt;0,0,($D$30-C583*(1/Inddata!$D$35))))</f>
        <v>1.1658666666666879</v>
      </c>
      <c r="E583" s="5">
        <v>0</v>
      </c>
      <c r="F583" s="5">
        <f>IF(Inddata!$D$31*Inddata!$D$35+Inddata!$D$33&gt;'Beregninger scenarie 2'!C583,0,F582+$F$27)</f>
        <v>0</v>
      </c>
      <c r="G583" s="5">
        <f t="shared" si="16"/>
        <v>6.7926666666666398</v>
      </c>
      <c r="H583" s="5">
        <f>IF(D583+E583+F583&gt;Inddata!$D$31,Inddata!$D$31,D583+E583+F583)</f>
        <v>1.1658666666666879</v>
      </c>
      <c r="I583" s="5">
        <f>Inddata!$D$34</f>
        <v>1</v>
      </c>
      <c r="J583" s="5">
        <f>Inddata!$D$32+Inddata!$D$34</f>
        <v>5</v>
      </c>
      <c r="K583" s="5"/>
    </row>
    <row r="584" spans="1:11" x14ac:dyDescent="0.25">
      <c r="A584">
        <v>555</v>
      </c>
      <c r="C584" s="5">
        <f t="shared" si="17"/>
        <v>4.8013333333333064</v>
      </c>
      <c r="D584" s="5">
        <f>IF(Inddata!$D$35=0,0,IF(($D$30-C584*(1/Inddata!$D$35))&lt;0,0,($D$30-C584*(1/Inddata!$D$35))))</f>
        <v>1.1589333333333549</v>
      </c>
      <c r="E584" s="5">
        <v>0</v>
      </c>
      <c r="F584" s="5">
        <f>IF(Inddata!$D$31*Inddata!$D$35+Inddata!$D$33&gt;'Beregninger scenarie 2'!C584,0,F583+$F$27)</f>
        <v>0</v>
      </c>
      <c r="G584" s="5">
        <f t="shared" si="16"/>
        <v>6.8013333333333064</v>
      </c>
      <c r="H584" s="5">
        <f>IF(D584+E584+F584&gt;Inddata!$D$31,Inddata!$D$31,D584+E584+F584)</f>
        <v>1.1589333333333549</v>
      </c>
      <c r="I584" s="5">
        <f>Inddata!$D$34</f>
        <v>1</v>
      </c>
      <c r="J584" s="5">
        <f>Inddata!$D$32+Inddata!$D$34</f>
        <v>5</v>
      </c>
      <c r="K584" s="5"/>
    </row>
    <row r="585" spans="1:11" x14ac:dyDescent="0.25">
      <c r="A585">
        <v>556</v>
      </c>
      <c r="C585" s="5">
        <f t="shared" si="17"/>
        <v>4.809999999999973</v>
      </c>
      <c r="D585" s="5">
        <f>IF(Inddata!$D$35=0,0,IF(($D$30-C585*(1/Inddata!$D$35))&lt;0,0,($D$30-C585*(1/Inddata!$D$35))))</f>
        <v>1.1520000000000215</v>
      </c>
      <c r="E585" s="5">
        <v>0</v>
      </c>
      <c r="F585" s="5">
        <f>IF(Inddata!$D$31*Inddata!$D$35+Inddata!$D$33&gt;'Beregninger scenarie 2'!C585,0,F584+$F$27)</f>
        <v>0</v>
      </c>
      <c r="G585" s="5">
        <f t="shared" si="16"/>
        <v>6.809999999999973</v>
      </c>
      <c r="H585" s="5">
        <f>IF(D585+E585+F585&gt;Inddata!$D$31,Inddata!$D$31,D585+E585+F585)</f>
        <v>1.1520000000000215</v>
      </c>
      <c r="I585" s="5">
        <f>Inddata!$D$34</f>
        <v>1</v>
      </c>
      <c r="J585" s="5">
        <f>Inddata!$D$32+Inddata!$D$34</f>
        <v>5</v>
      </c>
      <c r="K585" s="5"/>
    </row>
    <row r="586" spans="1:11" x14ac:dyDescent="0.25">
      <c r="A586">
        <v>557</v>
      </c>
      <c r="C586" s="5">
        <f t="shared" si="17"/>
        <v>4.8186666666666396</v>
      </c>
      <c r="D586" s="5">
        <f>IF(Inddata!$D$35=0,0,IF(($D$30-C586*(1/Inddata!$D$35))&lt;0,0,($D$30-C586*(1/Inddata!$D$35))))</f>
        <v>1.145066666666688</v>
      </c>
      <c r="E586" s="5">
        <v>0</v>
      </c>
      <c r="F586" s="5">
        <f>IF(Inddata!$D$31*Inddata!$D$35+Inddata!$D$33&gt;'Beregninger scenarie 2'!C586,0,F585+$F$27)</f>
        <v>0</v>
      </c>
      <c r="G586" s="5">
        <f t="shared" si="16"/>
        <v>6.8186666666666396</v>
      </c>
      <c r="H586" s="5">
        <f>IF(D586+E586+F586&gt;Inddata!$D$31,Inddata!$D$31,D586+E586+F586)</f>
        <v>1.145066666666688</v>
      </c>
      <c r="I586" s="5">
        <f>Inddata!$D$34</f>
        <v>1</v>
      </c>
      <c r="J586" s="5">
        <f>Inddata!$D$32+Inddata!$D$34</f>
        <v>5</v>
      </c>
      <c r="K586" s="5"/>
    </row>
    <row r="587" spans="1:11" x14ac:dyDescent="0.25">
      <c r="A587">
        <v>558</v>
      </c>
      <c r="C587" s="5">
        <f t="shared" si="17"/>
        <v>4.8273333333333062</v>
      </c>
      <c r="D587" s="5">
        <f>IF(Inddata!$D$35=0,0,IF(($D$30-C587*(1/Inddata!$D$35))&lt;0,0,($D$30-C587*(1/Inddata!$D$35))))</f>
        <v>1.138133333333355</v>
      </c>
      <c r="E587" s="5">
        <v>0</v>
      </c>
      <c r="F587" s="5">
        <f>IF(Inddata!$D$31*Inddata!$D$35+Inddata!$D$33&gt;'Beregninger scenarie 2'!C587,0,F586+$F$27)</f>
        <v>0</v>
      </c>
      <c r="G587" s="5">
        <f t="shared" si="16"/>
        <v>6.8273333333333062</v>
      </c>
      <c r="H587" s="5">
        <f>IF(D587+E587+F587&gt;Inddata!$D$31,Inddata!$D$31,D587+E587+F587)</f>
        <v>1.138133333333355</v>
      </c>
      <c r="I587" s="5">
        <f>Inddata!$D$34</f>
        <v>1</v>
      </c>
      <c r="J587" s="5">
        <f>Inddata!$D$32+Inddata!$D$34</f>
        <v>5</v>
      </c>
      <c r="K587" s="5"/>
    </row>
    <row r="588" spans="1:11" x14ac:dyDescent="0.25">
      <c r="A588">
        <v>559</v>
      </c>
      <c r="C588" s="5">
        <f t="shared" si="17"/>
        <v>4.8359999999999728</v>
      </c>
      <c r="D588" s="5">
        <f>IF(Inddata!$D$35=0,0,IF(($D$30-C588*(1/Inddata!$D$35))&lt;0,0,($D$30-C588*(1/Inddata!$D$35))))</f>
        <v>1.1312000000000215</v>
      </c>
      <c r="E588" s="5">
        <v>0</v>
      </c>
      <c r="F588" s="5">
        <f>IF(Inddata!$D$31*Inddata!$D$35+Inddata!$D$33&gt;'Beregninger scenarie 2'!C588,0,F587+$F$27)</f>
        <v>0</v>
      </c>
      <c r="G588" s="5">
        <f t="shared" si="16"/>
        <v>6.8359999999999728</v>
      </c>
      <c r="H588" s="5">
        <f>IF(D588+E588+F588&gt;Inddata!$D$31,Inddata!$D$31,D588+E588+F588)</f>
        <v>1.1312000000000215</v>
      </c>
      <c r="I588" s="5">
        <f>Inddata!$D$34</f>
        <v>1</v>
      </c>
      <c r="J588" s="5">
        <f>Inddata!$D$32+Inddata!$D$34</f>
        <v>5</v>
      </c>
      <c r="K588" s="5"/>
    </row>
    <row r="589" spans="1:11" x14ac:dyDescent="0.25">
      <c r="A589">
        <v>560</v>
      </c>
      <c r="C589" s="5">
        <f t="shared" si="17"/>
        <v>4.8446666666666394</v>
      </c>
      <c r="D589" s="5">
        <f>IF(Inddata!$D$35=0,0,IF(($D$30-C589*(1/Inddata!$D$35))&lt;0,0,($D$30-C589*(1/Inddata!$D$35))))</f>
        <v>1.1242666666666885</v>
      </c>
      <c r="E589" s="5">
        <v>0</v>
      </c>
      <c r="F589" s="5">
        <f>IF(Inddata!$D$31*Inddata!$D$35+Inddata!$D$33&gt;'Beregninger scenarie 2'!C589,0,F588+$F$27)</f>
        <v>0</v>
      </c>
      <c r="G589" s="5">
        <f t="shared" si="16"/>
        <v>6.8446666666666394</v>
      </c>
      <c r="H589" s="5">
        <f>IF(D589+E589+F589&gt;Inddata!$D$31,Inddata!$D$31,D589+E589+F589)</f>
        <v>1.1242666666666885</v>
      </c>
      <c r="I589" s="5">
        <f>Inddata!$D$34</f>
        <v>1</v>
      </c>
      <c r="J589" s="5">
        <f>Inddata!$D$32+Inddata!$D$34</f>
        <v>5</v>
      </c>
      <c r="K589" s="5"/>
    </row>
    <row r="590" spans="1:11" x14ac:dyDescent="0.25">
      <c r="A590">
        <v>561</v>
      </c>
      <c r="C590" s="5">
        <f t="shared" si="17"/>
        <v>4.853333333333306</v>
      </c>
      <c r="D590" s="5">
        <f>IF(Inddata!$D$35=0,0,IF(($D$30-C590*(1/Inddata!$D$35))&lt;0,0,($D$30-C590*(1/Inddata!$D$35))))</f>
        <v>1.117333333333355</v>
      </c>
      <c r="E590" s="5">
        <v>0</v>
      </c>
      <c r="F590" s="5">
        <f>IF(Inddata!$D$31*Inddata!$D$35+Inddata!$D$33&gt;'Beregninger scenarie 2'!C590,0,F589+$F$27)</f>
        <v>0</v>
      </c>
      <c r="G590" s="5">
        <f t="shared" si="16"/>
        <v>6.853333333333306</v>
      </c>
      <c r="H590" s="5">
        <f>IF(D590+E590+F590&gt;Inddata!$D$31,Inddata!$D$31,D590+E590+F590)</f>
        <v>1.117333333333355</v>
      </c>
      <c r="I590" s="5">
        <f>Inddata!$D$34</f>
        <v>1</v>
      </c>
      <c r="J590" s="5">
        <f>Inddata!$D$32+Inddata!$D$34</f>
        <v>5</v>
      </c>
      <c r="K590" s="5"/>
    </row>
    <row r="591" spans="1:11" x14ac:dyDescent="0.25">
      <c r="A591">
        <v>562</v>
      </c>
      <c r="C591" s="5">
        <f t="shared" si="17"/>
        <v>4.8619999999999726</v>
      </c>
      <c r="D591" s="5">
        <f>IF(Inddata!$D$35=0,0,IF(($D$30-C591*(1/Inddata!$D$35))&lt;0,0,($D$30-C591*(1/Inddata!$D$35))))</f>
        <v>1.1104000000000216</v>
      </c>
      <c r="E591" s="5">
        <v>0</v>
      </c>
      <c r="F591" s="5">
        <f>IF(Inddata!$D$31*Inddata!$D$35+Inddata!$D$33&gt;'Beregninger scenarie 2'!C591,0,F590+$F$27)</f>
        <v>0</v>
      </c>
      <c r="G591" s="5">
        <f t="shared" si="16"/>
        <v>6.8619999999999726</v>
      </c>
      <c r="H591" s="5">
        <f>IF(D591+E591+F591&gt;Inddata!$D$31,Inddata!$D$31,D591+E591+F591)</f>
        <v>1.1104000000000216</v>
      </c>
      <c r="I591" s="5">
        <f>Inddata!$D$34</f>
        <v>1</v>
      </c>
      <c r="J591" s="5">
        <f>Inddata!$D$32+Inddata!$D$34</f>
        <v>5</v>
      </c>
      <c r="K591" s="5"/>
    </row>
    <row r="592" spans="1:11" x14ac:dyDescent="0.25">
      <c r="A592">
        <v>563</v>
      </c>
      <c r="C592" s="5">
        <f t="shared" si="17"/>
        <v>4.8706666666666392</v>
      </c>
      <c r="D592" s="5">
        <f>IF(Inddata!$D$35=0,0,IF(($D$30-C592*(1/Inddata!$D$35))&lt;0,0,($D$30-C592*(1/Inddata!$D$35))))</f>
        <v>1.1034666666666886</v>
      </c>
      <c r="E592" s="5">
        <v>0</v>
      </c>
      <c r="F592" s="5">
        <f>IF(Inddata!$D$31*Inddata!$D$35+Inddata!$D$33&gt;'Beregninger scenarie 2'!C592,0,F591+$F$27)</f>
        <v>0</v>
      </c>
      <c r="G592" s="5">
        <f t="shared" si="16"/>
        <v>6.8706666666666392</v>
      </c>
      <c r="H592" s="5">
        <f>IF(D592+E592+F592&gt;Inddata!$D$31,Inddata!$D$31,D592+E592+F592)</f>
        <v>1.1034666666666886</v>
      </c>
      <c r="I592" s="5">
        <f>Inddata!$D$34</f>
        <v>1</v>
      </c>
      <c r="J592" s="5">
        <f>Inddata!$D$32+Inddata!$D$34</f>
        <v>5</v>
      </c>
      <c r="K592" s="5"/>
    </row>
    <row r="593" spans="1:11" x14ac:dyDescent="0.25">
      <c r="A593">
        <v>564</v>
      </c>
      <c r="C593" s="5">
        <f t="shared" si="17"/>
        <v>4.8793333333333058</v>
      </c>
      <c r="D593" s="5">
        <f>IF(Inddata!$D$35=0,0,IF(($D$30-C593*(1/Inddata!$D$35))&lt;0,0,($D$30-C593*(1/Inddata!$D$35))))</f>
        <v>1.0965333333333551</v>
      </c>
      <c r="E593" s="5">
        <v>0</v>
      </c>
      <c r="F593" s="5">
        <f>IF(Inddata!$D$31*Inddata!$D$35+Inddata!$D$33&gt;'Beregninger scenarie 2'!C593,0,F592+$F$27)</f>
        <v>0</v>
      </c>
      <c r="G593" s="5">
        <f t="shared" si="16"/>
        <v>6.8793333333333058</v>
      </c>
      <c r="H593" s="5">
        <f>IF(D593+E593+F593&gt;Inddata!$D$31,Inddata!$D$31,D593+E593+F593)</f>
        <v>1.0965333333333551</v>
      </c>
      <c r="I593" s="5">
        <f>Inddata!$D$34</f>
        <v>1</v>
      </c>
      <c r="J593" s="5">
        <f>Inddata!$D$32+Inddata!$D$34</f>
        <v>5</v>
      </c>
      <c r="K593" s="5"/>
    </row>
    <row r="594" spans="1:11" x14ac:dyDescent="0.25">
      <c r="A594">
        <v>565</v>
      </c>
      <c r="C594" s="5">
        <f t="shared" si="17"/>
        <v>4.8879999999999724</v>
      </c>
      <c r="D594" s="5">
        <f>IF(Inddata!$D$35=0,0,IF(($D$30-C594*(1/Inddata!$D$35))&lt;0,0,($D$30-C594*(1/Inddata!$D$35))))</f>
        <v>1.0896000000000221</v>
      </c>
      <c r="E594" s="5">
        <v>0</v>
      </c>
      <c r="F594" s="5">
        <f>IF(Inddata!$D$31*Inddata!$D$35+Inddata!$D$33&gt;'Beregninger scenarie 2'!C594,0,F593+$F$27)</f>
        <v>0</v>
      </c>
      <c r="G594" s="5">
        <f t="shared" si="16"/>
        <v>6.8879999999999724</v>
      </c>
      <c r="H594" s="5">
        <f>IF(D594+E594+F594&gt;Inddata!$D$31,Inddata!$D$31,D594+E594+F594)</f>
        <v>1.0896000000000221</v>
      </c>
      <c r="I594" s="5">
        <f>Inddata!$D$34</f>
        <v>1</v>
      </c>
      <c r="J594" s="5">
        <f>Inddata!$D$32+Inddata!$D$34</f>
        <v>5</v>
      </c>
      <c r="K594" s="5"/>
    </row>
    <row r="595" spans="1:11" x14ac:dyDescent="0.25">
      <c r="A595">
        <v>566</v>
      </c>
      <c r="C595" s="5">
        <f t="shared" si="17"/>
        <v>4.896666666666639</v>
      </c>
      <c r="D595" s="5">
        <f>IF(Inddata!$D$35=0,0,IF(($D$30-C595*(1/Inddata!$D$35))&lt;0,0,($D$30-C595*(1/Inddata!$D$35))))</f>
        <v>1.0826666666666886</v>
      </c>
      <c r="E595" s="5">
        <v>0</v>
      </c>
      <c r="F595" s="5">
        <f>IF(Inddata!$D$31*Inddata!$D$35+Inddata!$D$33&gt;'Beregninger scenarie 2'!C595,0,F594+$F$27)</f>
        <v>0</v>
      </c>
      <c r="G595" s="5">
        <f t="shared" si="16"/>
        <v>6.896666666666639</v>
      </c>
      <c r="H595" s="5">
        <f>IF(D595+E595+F595&gt;Inddata!$D$31,Inddata!$D$31,D595+E595+F595)</f>
        <v>1.0826666666666886</v>
      </c>
      <c r="I595" s="5">
        <f>Inddata!$D$34</f>
        <v>1</v>
      </c>
      <c r="J595" s="5">
        <f>Inddata!$D$32+Inddata!$D$34</f>
        <v>5</v>
      </c>
      <c r="K595" s="5"/>
    </row>
    <row r="596" spans="1:11" x14ac:dyDescent="0.25">
      <c r="A596">
        <v>567</v>
      </c>
      <c r="C596" s="5">
        <f t="shared" si="17"/>
        <v>4.9053333333333056</v>
      </c>
      <c r="D596" s="5">
        <f>IF(Inddata!$D$35=0,0,IF(($D$30-C596*(1/Inddata!$D$35))&lt;0,0,($D$30-C596*(1/Inddata!$D$35))))</f>
        <v>1.0757333333333552</v>
      </c>
      <c r="E596" s="5">
        <v>0</v>
      </c>
      <c r="F596" s="5">
        <f>IF(Inddata!$D$31*Inddata!$D$35+Inddata!$D$33&gt;'Beregninger scenarie 2'!C596,0,F595+$F$27)</f>
        <v>0</v>
      </c>
      <c r="G596" s="5">
        <f t="shared" si="16"/>
        <v>6.9053333333333056</v>
      </c>
      <c r="H596" s="5">
        <f>IF(D596+E596+F596&gt;Inddata!$D$31,Inddata!$D$31,D596+E596+F596)</f>
        <v>1.0757333333333552</v>
      </c>
      <c r="I596" s="5">
        <f>Inddata!$D$34</f>
        <v>1</v>
      </c>
      <c r="J596" s="5">
        <f>Inddata!$D$32+Inddata!$D$34</f>
        <v>5</v>
      </c>
      <c r="K596" s="5"/>
    </row>
    <row r="597" spans="1:11" x14ac:dyDescent="0.25">
      <c r="A597">
        <v>568</v>
      </c>
      <c r="C597" s="5">
        <f t="shared" si="17"/>
        <v>4.9139999999999722</v>
      </c>
      <c r="D597" s="5">
        <f>IF(Inddata!$D$35=0,0,IF(($D$30-C597*(1/Inddata!$D$35))&lt;0,0,($D$30-C597*(1/Inddata!$D$35))))</f>
        <v>1.0688000000000222</v>
      </c>
      <c r="E597" s="5">
        <v>0</v>
      </c>
      <c r="F597" s="5">
        <f>IF(Inddata!$D$31*Inddata!$D$35+Inddata!$D$33&gt;'Beregninger scenarie 2'!C597,0,F596+$F$27)</f>
        <v>0</v>
      </c>
      <c r="G597" s="5">
        <f t="shared" si="16"/>
        <v>6.9139999999999722</v>
      </c>
      <c r="H597" s="5">
        <f>IF(D597+E597+F597&gt;Inddata!$D$31,Inddata!$D$31,D597+E597+F597)</f>
        <v>1.0688000000000222</v>
      </c>
      <c r="I597" s="5">
        <f>Inddata!$D$34</f>
        <v>1</v>
      </c>
      <c r="J597" s="5">
        <f>Inddata!$D$32+Inddata!$D$34</f>
        <v>5</v>
      </c>
      <c r="K597" s="5"/>
    </row>
    <row r="598" spans="1:11" x14ac:dyDescent="0.25">
      <c r="A598">
        <v>569</v>
      </c>
      <c r="C598" s="5">
        <f t="shared" si="17"/>
        <v>4.9226666666666388</v>
      </c>
      <c r="D598" s="5">
        <f>IF(Inddata!$D$35=0,0,IF(($D$30-C598*(1/Inddata!$D$35))&lt;0,0,($D$30-C598*(1/Inddata!$D$35))))</f>
        <v>1.0618666666666887</v>
      </c>
      <c r="E598" s="5">
        <v>0</v>
      </c>
      <c r="F598" s="5">
        <f>IF(Inddata!$D$31*Inddata!$D$35+Inddata!$D$33&gt;'Beregninger scenarie 2'!C598,0,F597+$F$27)</f>
        <v>0</v>
      </c>
      <c r="G598" s="5">
        <f t="shared" si="16"/>
        <v>6.9226666666666388</v>
      </c>
      <c r="H598" s="5">
        <f>IF(D598+E598+F598&gt;Inddata!$D$31,Inddata!$D$31,D598+E598+F598)</f>
        <v>1.0618666666666887</v>
      </c>
      <c r="I598" s="5">
        <f>Inddata!$D$34</f>
        <v>1</v>
      </c>
      <c r="J598" s="5">
        <f>Inddata!$D$32+Inddata!$D$34</f>
        <v>5</v>
      </c>
      <c r="K598" s="5"/>
    </row>
    <row r="599" spans="1:11" x14ac:dyDescent="0.25">
      <c r="A599">
        <v>570</v>
      </c>
      <c r="C599" s="5">
        <f t="shared" si="17"/>
        <v>4.9313333333333054</v>
      </c>
      <c r="D599" s="5">
        <f>IF(Inddata!$D$35=0,0,IF(($D$30-C599*(1/Inddata!$D$35))&lt;0,0,($D$30-C599*(1/Inddata!$D$35))))</f>
        <v>1.0549333333333557</v>
      </c>
      <c r="E599" s="5">
        <v>0</v>
      </c>
      <c r="F599" s="5">
        <f>IF(Inddata!$D$31*Inddata!$D$35+Inddata!$D$33&gt;'Beregninger scenarie 2'!C599,0,F598+$F$27)</f>
        <v>0</v>
      </c>
      <c r="G599" s="5">
        <f t="shared" si="16"/>
        <v>6.9313333333333054</v>
      </c>
      <c r="H599" s="5">
        <f>IF(D599+E599+F599&gt;Inddata!$D$31,Inddata!$D$31,D599+E599+F599)</f>
        <v>1.0549333333333557</v>
      </c>
      <c r="I599" s="5">
        <f>Inddata!$D$34</f>
        <v>1</v>
      </c>
      <c r="J599" s="5">
        <f>Inddata!$D$32+Inddata!$D$34</f>
        <v>5</v>
      </c>
      <c r="K599" s="5"/>
    </row>
    <row r="600" spans="1:11" x14ac:dyDescent="0.25">
      <c r="A600">
        <v>571</v>
      </c>
      <c r="C600" s="5">
        <f t="shared" si="17"/>
        <v>4.939999999999972</v>
      </c>
      <c r="D600" s="5">
        <f>IF(Inddata!$D$35=0,0,IF(($D$30-C600*(1/Inddata!$D$35))&lt;0,0,($D$30-C600*(1/Inddata!$D$35))))</f>
        <v>1.0480000000000222</v>
      </c>
      <c r="E600" s="5">
        <v>0</v>
      </c>
      <c r="F600" s="5">
        <f>IF(Inddata!$D$31*Inddata!$D$35+Inddata!$D$33&gt;'Beregninger scenarie 2'!C600,0,F599+$F$27)</f>
        <v>0</v>
      </c>
      <c r="G600" s="5">
        <f t="shared" si="16"/>
        <v>6.939999999999972</v>
      </c>
      <c r="H600" s="5">
        <f>IF(D600+E600+F600&gt;Inddata!$D$31,Inddata!$D$31,D600+E600+F600)</f>
        <v>1.0480000000000222</v>
      </c>
      <c r="I600" s="5">
        <f>Inddata!$D$34</f>
        <v>1</v>
      </c>
      <c r="J600" s="5">
        <f>Inddata!$D$32+Inddata!$D$34</f>
        <v>5</v>
      </c>
      <c r="K600" s="5"/>
    </row>
    <row r="601" spans="1:11" x14ac:dyDescent="0.25">
      <c r="A601">
        <v>572</v>
      </c>
      <c r="C601" s="5">
        <f t="shared" si="17"/>
        <v>4.9486666666666386</v>
      </c>
      <c r="D601" s="5">
        <f>IF(Inddata!$D$35=0,0,IF(($D$30-C601*(1/Inddata!$D$35))&lt;0,0,($D$30-C601*(1/Inddata!$D$35))))</f>
        <v>1.0410666666666888</v>
      </c>
      <c r="E601" s="5">
        <v>0</v>
      </c>
      <c r="F601" s="5">
        <f>IF(Inddata!$D$31*Inddata!$D$35+Inddata!$D$33&gt;'Beregninger scenarie 2'!C601,0,F600+$F$27)</f>
        <v>0</v>
      </c>
      <c r="G601" s="5">
        <f t="shared" si="16"/>
        <v>6.9486666666666386</v>
      </c>
      <c r="H601" s="5">
        <f>IF(D601+E601+F601&gt;Inddata!$D$31,Inddata!$D$31,D601+E601+F601)</f>
        <v>1.0410666666666888</v>
      </c>
      <c r="I601" s="5">
        <f>Inddata!$D$34</f>
        <v>1</v>
      </c>
      <c r="J601" s="5">
        <f>Inddata!$D$32+Inddata!$D$34</f>
        <v>5</v>
      </c>
      <c r="K601" s="5"/>
    </row>
    <row r="602" spans="1:11" x14ac:dyDescent="0.25">
      <c r="A602">
        <v>573</v>
      </c>
      <c r="C602" s="5">
        <f t="shared" si="17"/>
        <v>4.9573333333333052</v>
      </c>
      <c r="D602" s="5">
        <f>IF(Inddata!$D$35=0,0,IF(($D$30-C602*(1/Inddata!$D$35))&lt;0,0,($D$30-C602*(1/Inddata!$D$35))))</f>
        <v>1.0341333333333558</v>
      </c>
      <c r="E602" s="5">
        <v>0</v>
      </c>
      <c r="F602" s="5">
        <f>IF(Inddata!$D$31*Inddata!$D$35+Inddata!$D$33&gt;'Beregninger scenarie 2'!C602,0,F601+$F$27)</f>
        <v>0</v>
      </c>
      <c r="G602" s="5">
        <f t="shared" si="16"/>
        <v>6.9573333333333052</v>
      </c>
      <c r="H602" s="5">
        <f>IF(D602+E602+F602&gt;Inddata!$D$31,Inddata!$D$31,D602+E602+F602)</f>
        <v>1.0341333333333558</v>
      </c>
      <c r="I602" s="5">
        <f>Inddata!$D$34</f>
        <v>1</v>
      </c>
      <c r="J602" s="5">
        <f>Inddata!$D$32+Inddata!$D$34</f>
        <v>5</v>
      </c>
      <c r="K602" s="5"/>
    </row>
    <row r="603" spans="1:11" x14ac:dyDescent="0.25">
      <c r="A603">
        <v>574</v>
      </c>
      <c r="C603" s="5">
        <f t="shared" si="17"/>
        <v>4.9659999999999718</v>
      </c>
      <c r="D603" s="5">
        <f>IF(Inddata!$D$35=0,0,IF(($D$30-C603*(1/Inddata!$D$35))&lt;0,0,($D$30-C603*(1/Inddata!$D$35))))</f>
        <v>1.0272000000000223</v>
      </c>
      <c r="E603" s="5">
        <v>0</v>
      </c>
      <c r="F603" s="5">
        <f>IF(Inddata!$D$31*Inddata!$D$35+Inddata!$D$33&gt;'Beregninger scenarie 2'!C603,0,F602+$F$27)</f>
        <v>0</v>
      </c>
      <c r="G603" s="5">
        <f t="shared" si="16"/>
        <v>6.9659999999999718</v>
      </c>
      <c r="H603" s="5">
        <f>IF(D603+E603+F603&gt;Inddata!$D$31,Inddata!$D$31,D603+E603+F603)</f>
        <v>1.0272000000000223</v>
      </c>
      <c r="I603" s="5">
        <f>Inddata!$D$34</f>
        <v>1</v>
      </c>
      <c r="J603" s="5">
        <f>Inddata!$D$32+Inddata!$D$34</f>
        <v>5</v>
      </c>
      <c r="K603" s="5"/>
    </row>
    <row r="604" spans="1:11" x14ac:dyDescent="0.25">
      <c r="A604">
        <v>575</v>
      </c>
      <c r="C604" s="5">
        <f t="shared" si="17"/>
        <v>4.9746666666666384</v>
      </c>
      <c r="D604" s="5">
        <f>IF(Inddata!$D$35=0,0,IF(($D$30-C604*(1/Inddata!$D$35))&lt;0,0,($D$30-C604*(1/Inddata!$D$35))))</f>
        <v>1.0202666666666893</v>
      </c>
      <c r="E604" s="5">
        <v>0</v>
      </c>
      <c r="F604" s="5">
        <f>IF(Inddata!$D$31*Inddata!$D$35+Inddata!$D$33&gt;'Beregninger scenarie 2'!C604,0,F603+$F$27)</f>
        <v>0</v>
      </c>
      <c r="G604" s="5">
        <f t="shared" si="16"/>
        <v>6.9746666666666384</v>
      </c>
      <c r="H604" s="5">
        <f>IF(D604+E604+F604&gt;Inddata!$D$31,Inddata!$D$31,D604+E604+F604)</f>
        <v>1.0202666666666893</v>
      </c>
      <c r="I604" s="5">
        <f>Inddata!$D$34</f>
        <v>1</v>
      </c>
      <c r="J604" s="5">
        <f>Inddata!$D$32+Inddata!$D$34</f>
        <v>5</v>
      </c>
      <c r="K604" s="5"/>
    </row>
    <row r="605" spans="1:11" x14ac:dyDescent="0.25">
      <c r="A605">
        <v>576</v>
      </c>
      <c r="C605" s="5">
        <f t="shared" si="17"/>
        <v>4.983333333333305</v>
      </c>
      <c r="D605" s="5">
        <f>IF(Inddata!$D$35=0,0,IF(($D$30-C605*(1/Inddata!$D$35))&lt;0,0,($D$30-C605*(1/Inddata!$D$35))))</f>
        <v>1.0133333333333558</v>
      </c>
      <c r="E605" s="5">
        <v>0</v>
      </c>
      <c r="F605" s="5">
        <f>IF(Inddata!$D$31*Inddata!$D$35+Inddata!$D$33&gt;'Beregninger scenarie 2'!C605,0,F604+$F$27)</f>
        <v>0</v>
      </c>
      <c r="G605" s="5">
        <f t="shared" si="16"/>
        <v>6.983333333333305</v>
      </c>
      <c r="H605" s="5">
        <f>IF(D605+E605+F605&gt;Inddata!$D$31,Inddata!$D$31,D605+E605+F605)</f>
        <v>1.0133333333333558</v>
      </c>
      <c r="I605" s="5">
        <f>Inddata!$D$34</f>
        <v>1</v>
      </c>
      <c r="J605" s="5">
        <f>Inddata!$D$32+Inddata!$D$34</f>
        <v>5</v>
      </c>
      <c r="K605" s="5"/>
    </row>
    <row r="606" spans="1:11" x14ac:dyDescent="0.25">
      <c r="A606">
        <v>577</v>
      </c>
      <c r="C606" s="5">
        <f t="shared" si="17"/>
        <v>4.9919999999999716</v>
      </c>
      <c r="D606" s="5">
        <f>IF(Inddata!$D$35=0,0,IF(($D$30-C606*(1/Inddata!$D$35))&lt;0,0,($D$30-C606*(1/Inddata!$D$35))))</f>
        <v>1.0064000000000224</v>
      </c>
      <c r="E606" s="5">
        <v>0</v>
      </c>
      <c r="F606" s="5">
        <f>IF(Inddata!$D$31*Inddata!$D$35+Inddata!$D$33&gt;'Beregninger scenarie 2'!C606,0,F605+$F$27)</f>
        <v>0</v>
      </c>
      <c r="G606" s="5">
        <f t="shared" si="16"/>
        <v>6.9919999999999716</v>
      </c>
      <c r="H606" s="5">
        <f>IF(D606+E606+F606&gt;Inddata!$D$31,Inddata!$D$31,D606+E606+F606)</f>
        <v>1.0064000000000224</v>
      </c>
      <c r="I606" s="5">
        <f>Inddata!$D$34</f>
        <v>1</v>
      </c>
      <c r="J606" s="5">
        <f>Inddata!$D$32+Inddata!$D$34</f>
        <v>5</v>
      </c>
      <c r="K606" s="5"/>
    </row>
    <row r="607" spans="1:11" x14ac:dyDescent="0.25">
      <c r="A607">
        <v>578</v>
      </c>
      <c r="C607" s="5">
        <f t="shared" si="17"/>
        <v>5.0006666666666382</v>
      </c>
      <c r="D607" s="5">
        <f>IF(Inddata!$D$35=0,0,IF(($D$30-C607*(1/Inddata!$D$35))&lt;0,0,($D$30-C607*(1/Inddata!$D$35))))</f>
        <v>0.99946666666668893</v>
      </c>
      <c r="E607" s="5">
        <v>0</v>
      </c>
      <c r="F607" s="5">
        <f>IF(Inddata!$D$31*Inddata!$D$35+Inddata!$D$33&gt;'Beregninger scenarie 2'!C607,0,F606+$F$27)</f>
        <v>0</v>
      </c>
      <c r="G607" s="5">
        <f t="shared" si="16"/>
        <v>7.0006666666666382</v>
      </c>
      <c r="H607" s="5">
        <f>IF(D607+E607+F607&gt;Inddata!$D$31,Inddata!$D$31,D607+E607+F607)</f>
        <v>0.99946666666668893</v>
      </c>
      <c r="I607" s="5">
        <f>Inddata!$D$34</f>
        <v>1</v>
      </c>
      <c r="J607" s="5">
        <f>Inddata!$D$32+Inddata!$D$34</f>
        <v>5</v>
      </c>
      <c r="K607" s="5"/>
    </row>
    <row r="608" spans="1:11" x14ac:dyDescent="0.25">
      <c r="A608">
        <v>579</v>
      </c>
      <c r="C608" s="5">
        <f t="shared" si="17"/>
        <v>5.0093333333333048</v>
      </c>
      <c r="D608" s="5">
        <f>IF(Inddata!$D$35=0,0,IF(($D$30-C608*(1/Inddata!$D$35))&lt;0,0,($D$30-C608*(1/Inddata!$D$35))))</f>
        <v>0.99253333333335636</v>
      </c>
      <c r="E608" s="5">
        <v>0</v>
      </c>
      <c r="F608" s="5">
        <f>IF(Inddata!$D$31*Inddata!$D$35+Inddata!$D$33&gt;'Beregninger scenarie 2'!C608,0,F607+$F$27)</f>
        <v>0</v>
      </c>
      <c r="G608" s="5">
        <f t="shared" ref="G608:G671" si="18">C608+2</f>
        <v>7.0093333333333048</v>
      </c>
      <c r="H608" s="5">
        <f>IF(D608+E608+F608&gt;Inddata!$D$31,Inddata!$D$31,D608+E608+F608)</f>
        <v>0.99253333333335636</v>
      </c>
      <c r="I608" s="5">
        <f>Inddata!$D$34</f>
        <v>1</v>
      </c>
      <c r="J608" s="5">
        <f>Inddata!$D$32+Inddata!$D$34</f>
        <v>5</v>
      </c>
      <c r="K608" s="5"/>
    </row>
    <row r="609" spans="1:11" x14ac:dyDescent="0.25">
      <c r="A609">
        <v>580</v>
      </c>
      <c r="C609" s="5">
        <f t="shared" ref="C609:C672" si="19">C608+$C$27</f>
        <v>5.0179999999999714</v>
      </c>
      <c r="D609" s="5">
        <f>IF(Inddata!$D$35=0,0,IF(($D$30-C609*(1/Inddata!$D$35))&lt;0,0,($D$30-C609*(1/Inddata!$D$35))))</f>
        <v>0.9856000000000229</v>
      </c>
      <c r="E609" s="5">
        <v>0</v>
      </c>
      <c r="F609" s="5">
        <f>IF(Inddata!$D$31*Inddata!$D$35+Inddata!$D$33&gt;'Beregninger scenarie 2'!C609,0,F608+$F$27)</f>
        <v>0</v>
      </c>
      <c r="G609" s="5">
        <f t="shared" si="18"/>
        <v>7.0179999999999714</v>
      </c>
      <c r="H609" s="5">
        <f>IF(D609+E609+F609&gt;Inddata!$D$31,Inddata!$D$31,D609+E609+F609)</f>
        <v>0.9856000000000229</v>
      </c>
      <c r="I609" s="5">
        <f>Inddata!$D$34</f>
        <v>1</v>
      </c>
      <c r="J609" s="5">
        <f>Inddata!$D$32+Inddata!$D$34</f>
        <v>5</v>
      </c>
      <c r="K609" s="5"/>
    </row>
    <row r="610" spans="1:11" x14ac:dyDescent="0.25">
      <c r="A610">
        <v>581</v>
      </c>
      <c r="C610" s="5">
        <f t="shared" si="19"/>
        <v>5.026666666666638</v>
      </c>
      <c r="D610" s="5">
        <f>IF(Inddata!$D$35=0,0,IF(($D$30-C610*(1/Inddata!$D$35))&lt;0,0,($D$30-C610*(1/Inddata!$D$35))))</f>
        <v>0.97866666666668944</v>
      </c>
      <c r="E610" s="5">
        <v>0</v>
      </c>
      <c r="F610" s="5">
        <f>IF(Inddata!$D$31*Inddata!$D$35+Inddata!$D$33&gt;'Beregninger scenarie 2'!C610,0,F609+$F$27)</f>
        <v>0</v>
      </c>
      <c r="G610" s="5">
        <f t="shared" si="18"/>
        <v>7.026666666666638</v>
      </c>
      <c r="H610" s="5">
        <f>IF(D610+E610+F610&gt;Inddata!$D$31,Inddata!$D$31,D610+E610+F610)</f>
        <v>0.97866666666668944</v>
      </c>
      <c r="I610" s="5">
        <f>Inddata!$D$34</f>
        <v>1</v>
      </c>
      <c r="J610" s="5">
        <f>Inddata!$D$32+Inddata!$D$34</f>
        <v>5</v>
      </c>
      <c r="K610" s="5"/>
    </row>
    <row r="611" spans="1:11" x14ac:dyDescent="0.25">
      <c r="A611">
        <v>582</v>
      </c>
      <c r="C611" s="5">
        <f t="shared" si="19"/>
        <v>5.0353333333333046</v>
      </c>
      <c r="D611" s="5">
        <f>IF(Inddata!$D$35=0,0,IF(($D$30-C611*(1/Inddata!$D$35))&lt;0,0,($D$30-C611*(1/Inddata!$D$35))))</f>
        <v>0.97173333333335599</v>
      </c>
      <c r="E611" s="5">
        <v>0</v>
      </c>
      <c r="F611" s="5">
        <f>IF(Inddata!$D$31*Inddata!$D$35+Inddata!$D$33&gt;'Beregninger scenarie 2'!C611,0,F610+$F$27)</f>
        <v>0</v>
      </c>
      <c r="G611" s="5">
        <f t="shared" si="18"/>
        <v>7.0353333333333046</v>
      </c>
      <c r="H611" s="5">
        <f>IF(D611+E611+F611&gt;Inddata!$D$31,Inddata!$D$31,D611+E611+F611)</f>
        <v>0.97173333333335599</v>
      </c>
      <c r="I611" s="5">
        <f>Inddata!$D$34</f>
        <v>1</v>
      </c>
      <c r="J611" s="5">
        <f>Inddata!$D$32+Inddata!$D$34</f>
        <v>5</v>
      </c>
      <c r="K611" s="5"/>
    </row>
    <row r="612" spans="1:11" x14ac:dyDescent="0.25">
      <c r="A612">
        <v>583</v>
      </c>
      <c r="C612" s="5">
        <f t="shared" si="19"/>
        <v>5.0439999999999712</v>
      </c>
      <c r="D612" s="5">
        <f>IF(Inddata!$D$35=0,0,IF(($D$30-C612*(1/Inddata!$D$35))&lt;0,0,($D$30-C612*(1/Inddata!$D$35))))</f>
        <v>0.96480000000002253</v>
      </c>
      <c r="E612" s="5">
        <v>0</v>
      </c>
      <c r="F612" s="5">
        <f>IF(Inddata!$D$31*Inddata!$D$35+Inddata!$D$33&gt;'Beregninger scenarie 2'!C612,0,F611+$F$27)</f>
        <v>0</v>
      </c>
      <c r="G612" s="5">
        <f t="shared" si="18"/>
        <v>7.0439999999999712</v>
      </c>
      <c r="H612" s="5">
        <f>IF(D612+E612+F612&gt;Inddata!$D$31,Inddata!$D$31,D612+E612+F612)</f>
        <v>0.96480000000002253</v>
      </c>
      <c r="I612" s="5">
        <f>Inddata!$D$34</f>
        <v>1</v>
      </c>
      <c r="J612" s="5">
        <f>Inddata!$D$32+Inddata!$D$34</f>
        <v>5</v>
      </c>
      <c r="K612" s="5"/>
    </row>
    <row r="613" spans="1:11" x14ac:dyDescent="0.25">
      <c r="A613">
        <v>584</v>
      </c>
      <c r="C613" s="5">
        <f t="shared" si="19"/>
        <v>5.0526666666666378</v>
      </c>
      <c r="D613" s="5">
        <f>IF(Inddata!$D$35=0,0,IF(($D$30-C613*(1/Inddata!$D$35))&lt;0,0,($D$30-C613*(1/Inddata!$D$35))))</f>
        <v>0.95786666666668996</v>
      </c>
      <c r="E613" s="5">
        <v>0</v>
      </c>
      <c r="F613" s="5">
        <f>IF(Inddata!$D$31*Inddata!$D$35+Inddata!$D$33&gt;'Beregninger scenarie 2'!C613,0,F612+$F$27)</f>
        <v>0</v>
      </c>
      <c r="G613" s="5">
        <f t="shared" si="18"/>
        <v>7.0526666666666378</v>
      </c>
      <c r="H613" s="5">
        <f>IF(D613+E613+F613&gt;Inddata!$D$31,Inddata!$D$31,D613+E613+F613)</f>
        <v>0.95786666666668996</v>
      </c>
      <c r="I613" s="5">
        <f>Inddata!$D$34</f>
        <v>1</v>
      </c>
      <c r="J613" s="5">
        <f>Inddata!$D$32+Inddata!$D$34</f>
        <v>5</v>
      </c>
      <c r="K613" s="5"/>
    </row>
    <row r="614" spans="1:11" x14ac:dyDescent="0.25">
      <c r="A614">
        <v>585</v>
      </c>
      <c r="C614" s="5">
        <f t="shared" si="19"/>
        <v>5.0613333333333044</v>
      </c>
      <c r="D614" s="5">
        <f>IF(Inddata!$D$35=0,0,IF(($D$30-C614*(1/Inddata!$D$35))&lt;0,0,($D$30-C614*(1/Inddata!$D$35))))</f>
        <v>0.9509333333333565</v>
      </c>
      <c r="E614" s="5">
        <v>0</v>
      </c>
      <c r="F614" s="5">
        <f>IF(Inddata!$D$31*Inddata!$D$35+Inddata!$D$33&gt;'Beregninger scenarie 2'!C614,0,F613+$F$27)</f>
        <v>0</v>
      </c>
      <c r="G614" s="5">
        <f t="shared" si="18"/>
        <v>7.0613333333333044</v>
      </c>
      <c r="H614" s="5">
        <f>IF(D614+E614+F614&gt;Inddata!$D$31,Inddata!$D$31,D614+E614+F614)</f>
        <v>0.9509333333333565</v>
      </c>
      <c r="I614" s="5">
        <f>Inddata!$D$34</f>
        <v>1</v>
      </c>
      <c r="J614" s="5">
        <f>Inddata!$D$32+Inddata!$D$34</f>
        <v>5</v>
      </c>
      <c r="K614" s="5"/>
    </row>
    <row r="615" spans="1:11" x14ac:dyDescent="0.25">
      <c r="A615">
        <v>586</v>
      </c>
      <c r="C615" s="5">
        <f t="shared" si="19"/>
        <v>5.069999999999971</v>
      </c>
      <c r="D615" s="5">
        <f>IF(Inddata!$D$35=0,0,IF(($D$30-C615*(1/Inddata!$D$35))&lt;0,0,($D$30-C615*(1/Inddata!$D$35))))</f>
        <v>0.94400000000002304</v>
      </c>
      <c r="E615" s="5">
        <v>0</v>
      </c>
      <c r="F615" s="5">
        <f>IF(Inddata!$D$31*Inddata!$D$35+Inddata!$D$33&gt;'Beregninger scenarie 2'!C615,0,F614+$F$27)</f>
        <v>0</v>
      </c>
      <c r="G615" s="5">
        <f t="shared" si="18"/>
        <v>7.069999999999971</v>
      </c>
      <c r="H615" s="5">
        <f>IF(D615+E615+F615&gt;Inddata!$D$31,Inddata!$D$31,D615+E615+F615)</f>
        <v>0.94400000000002304</v>
      </c>
      <c r="I615" s="5">
        <f>Inddata!$D$34</f>
        <v>1</v>
      </c>
      <c r="J615" s="5">
        <f>Inddata!$D$32+Inddata!$D$34</f>
        <v>5</v>
      </c>
      <c r="K615" s="5"/>
    </row>
    <row r="616" spans="1:11" x14ac:dyDescent="0.25">
      <c r="A616">
        <v>587</v>
      </c>
      <c r="C616" s="5">
        <f t="shared" si="19"/>
        <v>5.0786666666666376</v>
      </c>
      <c r="D616" s="5">
        <f>IF(Inddata!$D$35=0,0,IF(($D$30-C616*(1/Inddata!$D$35))&lt;0,0,($D$30-C616*(1/Inddata!$D$35))))</f>
        <v>0.93706666666668958</v>
      </c>
      <c r="E616" s="5">
        <v>0</v>
      </c>
      <c r="F616" s="5">
        <f>IF(Inddata!$D$31*Inddata!$D$35+Inddata!$D$33&gt;'Beregninger scenarie 2'!C616,0,F615+$F$27)</f>
        <v>0</v>
      </c>
      <c r="G616" s="5">
        <f t="shared" si="18"/>
        <v>7.0786666666666376</v>
      </c>
      <c r="H616" s="5">
        <f>IF(D616+E616+F616&gt;Inddata!$D$31,Inddata!$D$31,D616+E616+F616)</f>
        <v>0.93706666666668958</v>
      </c>
      <c r="I616" s="5">
        <f>Inddata!$D$34</f>
        <v>1</v>
      </c>
      <c r="J616" s="5">
        <f>Inddata!$D$32+Inddata!$D$34</f>
        <v>5</v>
      </c>
      <c r="K616" s="5"/>
    </row>
    <row r="617" spans="1:11" x14ac:dyDescent="0.25">
      <c r="A617">
        <v>588</v>
      </c>
      <c r="C617" s="5">
        <f t="shared" si="19"/>
        <v>5.0873333333333042</v>
      </c>
      <c r="D617" s="5">
        <f>IF(Inddata!$D$35=0,0,IF(($D$30-C617*(1/Inddata!$D$35))&lt;0,0,($D$30-C617*(1/Inddata!$D$35))))</f>
        <v>0.93013333333335613</v>
      </c>
      <c r="E617" s="5">
        <v>0</v>
      </c>
      <c r="F617" s="5">
        <f>IF(Inddata!$D$31*Inddata!$D$35+Inddata!$D$33&gt;'Beregninger scenarie 2'!C617,0,F616+$F$27)</f>
        <v>0</v>
      </c>
      <c r="G617" s="5">
        <f t="shared" si="18"/>
        <v>7.0873333333333042</v>
      </c>
      <c r="H617" s="5">
        <f>IF(D617+E617+F617&gt;Inddata!$D$31,Inddata!$D$31,D617+E617+F617)</f>
        <v>0.93013333333335613</v>
      </c>
      <c r="I617" s="5">
        <f>Inddata!$D$34</f>
        <v>1</v>
      </c>
      <c r="J617" s="5">
        <f>Inddata!$D$32+Inddata!$D$34</f>
        <v>5</v>
      </c>
      <c r="K617" s="5"/>
    </row>
    <row r="618" spans="1:11" x14ac:dyDescent="0.25">
      <c r="A618">
        <v>589</v>
      </c>
      <c r="C618" s="5">
        <f t="shared" si="19"/>
        <v>5.0959999999999708</v>
      </c>
      <c r="D618" s="5">
        <f>IF(Inddata!$D$35=0,0,IF(($D$30-C618*(1/Inddata!$D$35))&lt;0,0,($D$30-C618*(1/Inddata!$D$35))))</f>
        <v>0.92320000000002356</v>
      </c>
      <c r="E618" s="5">
        <v>0</v>
      </c>
      <c r="F618" s="5">
        <f>IF(Inddata!$D$31*Inddata!$D$35+Inddata!$D$33&gt;'Beregninger scenarie 2'!C618,0,F617+$F$27)</f>
        <v>0</v>
      </c>
      <c r="G618" s="5">
        <f t="shared" si="18"/>
        <v>7.0959999999999708</v>
      </c>
      <c r="H618" s="5">
        <f>IF(D618+E618+F618&gt;Inddata!$D$31,Inddata!$D$31,D618+E618+F618)</f>
        <v>0.92320000000002356</v>
      </c>
      <c r="I618" s="5">
        <f>Inddata!$D$34</f>
        <v>1</v>
      </c>
      <c r="J618" s="5">
        <f>Inddata!$D$32+Inddata!$D$34</f>
        <v>5</v>
      </c>
      <c r="K618" s="5"/>
    </row>
    <row r="619" spans="1:11" x14ac:dyDescent="0.25">
      <c r="A619">
        <v>590</v>
      </c>
      <c r="C619" s="5">
        <f t="shared" si="19"/>
        <v>5.1046666666666374</v>
      </c>
      <c r="D619" s="5">
        <f>IF(Inddata!$D$35=0,0,IF(($D$30-C619*(1/Inddata!$D$35))&lt;0,0,($D$30-C619*(1/Inddata!$D$35))))</f>
        <v>0.9162666666666901</v>
      </c>
      <c r="E619" s="5">
        <v>0</v>
      </c>
      <c r="F619" s="5">
        <f>IF(Inddata!$D$31*Inddata!$D$35+Inddata!$D$33&gt;'Beregninger scenarie 2'!C619,0,F618+$F$27)</f>
        <v>0</v>
      </c>
      <c r="G619" s="5">
        <f t="shared" si="18"/>
        <v>7.1046666666666374</v>
      </c>
      <c r="H619" s="5">
        <f>IF(D619+E619+F619&gt;Inddata!$D$31,Inddata!$D$31,D619+E619+F619)</f>
        <v>0.9162666666666901</v>
      </c>
      <c r="I619" s="5">
        <f>Inddata!$D$34</f>
        <v>1</v>
      </c>
      <c r="J619" s="5">
        <f>Inddata!$D$32+Inddata!$D$34</f>
        <v>5</v>
      </c>
      <c r="K619" s="5"/>
    </row>
    <row r="620" spans="1:11" x14ac:dyDescent="0.25">
      <c r="A620">
        <v>591</v>
      </c>
      <c r="C620" s="5">
        <f t="shared" si="19"/>
        <v>5.113333333333304</v>
      </c>
      <c r="D620" s="5">
        <f>IF(Inddata!$D$35=0,0,IF(($D$30-C620*(1/Inddata!$D$35))&lt;0,0,($D$30-C620*(1/Inddata!$D$35))))</f>
        <v>0.90933333333335664</v>
      </c>
      <c r="E620" s="5">
        <v>0</v>
      </c>
      <c r="F620" s="5">
        <f>IF(Inddata!$D$31*Inddata!$D$35+Inddata!$D$33&gt;'Beregninger scenarie 2'!C620,0,F619+$F$27)</f>
        <v>0</v>
      </c>
      <c r="G620" s="5">
        <f t="shared" si="18"/>
        <v>7.113333333333304</v>
      </c>
      <c r="H620" s="5">
        <f>IF(D620+E620+F620&gt;Inddata!$D$31,Inddata!$D$31,D620+E620+F620)</f>
        <v>0.90933333333335664</v>
      </c>
      <c r="I620" s="5">
        <f>Inddata!$D$34</f>
        <v>1</v>
      </c>
      <c r="J620" s="5">
        <f>Inddata!$D$32+Inddata!$D$34</f>
        <v>5</v>
      </c>
      <c r="K620" s="5"/>
    </row>
    <row r="621" spans="1:11" x14ac:dyDescent="0.25">
      <c r="A621">
        <v>592</v>
      </c>
      <c r="C621" s="5">
        <f t="shared" si="19"/>
        <v>5.1219999999999706</v>
      </c>
      <c r="D621" s="5">
        <f>IF(Inddata!$D$35=0,0,IF(($D$30-C621*(1/Inddata!$D$35))&lt;0,0,($D$30-C621*(1/Inddata!$D$35))))</f>
        <v>0.90240000000002318</v>
      </c>
      <c r="E621" s="5">
        <v>0</v>
      </c>
      <c r="F621" s="5">
        <f>IF(Inddata!$D$31*Inddata!$D$35+Inddata!$D$33&gt;'Beregninger scenarie 2'!C621,0,F620+$F$27)</f>
        <v>0</v>
      </c>
      <c r="G621" s="5">
        <f t="shared" si="18"/>
        <v>7.1219999999999706</v>
      </c>
      <c r="H621" s="5">
        <f>IF(D621+E621+F621&gt;Inddata!$D$31,Inddata!$D$31,D621+E621+F621)</f>
        <v>0.90240000000002318</v>
      </c>
      <c r="I621" s="5">
        <f>Inddata!$D$34</f>
        <v>1</v>
      </c>
      <c r="J621" s="5">
        <f>Inddata!$D$32+Inddata!$D$34</f>
        <v>5</v>
      </c>
      <c r="K621" s="5"/>
    </row>
    <row r="622" spans="1:11" x14ac:dyDescent="0.25">
      <c r="A622">
        <v>593</v>
      </c>
      <c r="C622" s="5">
        <f t="shared" si="19"/>
        <v>5.1306666666666372</v>
      </c>
      <c r="D622" s="5">
        <f>IF(Inddata!$D$35=0,0,IF(($D$30-C622*(1/Inddata!$D$35))&lt;0,0,($D$30-C622*(1/Inddata!$D$35))))</f>
        <v>0.89546666666668973</v>
      </c>
      <c r="E622" s="5">
        <v>0</v>
      </c>
      <c r="F622" s="5">
        <f>IF(Inddata!$D$31*Inddata!$D$35+Inddata!$D$33&gt;'Beregninger scenarie 2'!C622,0,F621+$F$27)</f>
        <v>0</v>
      </c>
      <c r="G622" s="5">
        <f t="shared" si="18"/>
        <v>7.1306666666666372</v>
      </c>
      <c r="H622" s="5">
        <f>IF(D622+E622+F622&gt;Inddata!$D$31,Inddata!$D$31,D622+E622+F622)</f>
        <v>0.89546666666668973</v>
      </c>
      <c r="I622" s="5">
        <f>Inddata!$D$34</f>
        <v>1</v>
      </c>
      <c r="J622" s="5">
        <f>Inddata!$D$32+Inddata!$D$34</f>
        <v>5</v>
      </c>
      <c r="K622" s="5"/>
    </row>
    <row r="623" spans="1:11" x14ac:dyDescent="0.25">
      <c r="A623">
        <v>594</v>
      </c>
      <c r="C623" s="5">
        <f t="shared" si="19"/>
        <v>5.1393333333333038</v>
      </c>
      <c r="D623" s="5">
        <f>IF(Inddata!$D$35=0,0,IF(($D$30-C623*(1/Inddata!$D$35))&lt;0,0,($D$30-C623*(1/Inddata!$D$35))))</f>
        <v>0.88853333333335716</v>
      </c>
      <c r="E623" s="5">
        <v>0</v>
      </c>
      <c r="F623" s="5">
        <f>IF(Inddata!$D$31*Inddata!$D$35+Inddata!$D$33&gt;'Beregninger scenarie 2'!C623,0,F622+$F$27)</f>
        <v>0</v>
      </c>
      <c r="G623" s="5">
        <f t="shared" si="18"/>
        <v>7.1393333333333038</v>
      </c>
      <c r="H623" s="5">
        <f>IF(D623+E623+F623&gt;Inddata!$D$31,Inddata!$D$31,D623+E623+F623)</f>
        <v>0.88853333333335716</v>
      </c>
      <c r="I623" s="5">
        <f>Inddata!$D$34</f>
        <v>1</v>
      </c>
      <c r="J623" s="5">
        <f>Inddata!$D$32+Inddata!$D$34</f>
        <v>5</v>
      </c>
      <c r="K623" s="5"/>
    </row>
    <row r="624" spans="1:11" x14ac:dyDescent="0.25">
      <c r="A624">
        <v>595</v>
      </c>
      <c r="C624" s="5">
        <f t="shared" si="19"/>
        <v>5.1479999999999704</v>
      </c>
      <c r="D624" s="5">
        <f>IF(Inddata!$D$35=0,0,IF(($D$30-C624*(1/Inddata!$D$35))&lt;0,0,($D$30-C624*(1/Inddata!$D$35))))</f>
        <v>0.8816000000000237</v>
      </c>
      <c r="E624" s="5">
        <v>0</v>
      </c>
      <c r="F624" s="5">
        <f>IF(Inddata!$D$31*Inddata!$D$35+Inddata!$D$33&gt;'Beregninger scenarie 2'!C624,0,F623+$F$27)</f>
        <v>0</v>
      </c>
      <c r="G624" s="5">
        <f t="shared" si="18"/>
        <v>7.1479999999999704</v>
      </c>
      <c r="H624" s="5">
        <f>IF(D624+E624+F624&gt;Inddata!$D$31,Inddata!$D$31,D624+E624+F624)</f>
        <v>0.8816000000000237</v>
      </c>
      <c r="I624" s="5">
        <f>Inddata!$D$34</f>
        <v>1</v>
      </c>
      <c r="J624" s="5">
        <f>Inddata!$D$32+Inddata!$D$34</f>
        <v>5</v>
      </c>
      <c r="K624" s="5"/>
    </row>
    <row r="625" spans="1:11" x14ac:dyDescent="0.25">
      <c r="A625">
        <v>596</v>
      </c>
      <c r="C625" s="5">
        <f t="shared" si="19"/>
        <v>5.156666666666637</v>
      </c>
      <c r="D625" s="5">
        <f>IF(Inddata!$D$35=0,0,IF(($D$30-C625*(1/Inddata!$D$35))&lt;0,0,($D$30-C625*(1/Inddata!$D$35))))</f>
        <v>0.87466666666669024</v>
      </c>
      <c r="E625" s="5">
        <v>0</v>
      </c>
      <c r="F625" s="5">
        <f>IF(Inddata!$D$31*Inddata!$D$35+Inddata!$D$33&gt;'Beregninger scenarie 2'!C625,0,F624+$F$27)</f>
        <v>0</v>
      </c>
      <c r="G625" s="5">
        <f t="shared" si="18"/>
        <v>7.156666666666637</v>
      </c>
      <c r="H625" s="5">
        <f>IF(D625+E625+F625&gt;Inddata!$D$31,Inddata!$D$31,D625+E625+F625)</f>
        <v>0.87466666666669024</v>
      </c>
      <c r="I625" s="5">
        <f>Inddata!$D$34</f>
        <v>1</v>
      </c>
      <c r="J625" s="5">
        <f>Inddata!$D$32+Inddata!$D$34</f>
        <v>5</v>
      </c>
      <c r="K625" s="5"/>
    </row>
    <row r="626" spans="1:11" x14ac:dyDescent="0.25">
      <c r="A626">
        <v>597</v>
      </c>
      <c r="C626" s="5">
        <f t="shared" si="19"/>
        <v>5.1653333333333036</v>
      </c>
      <c r="D626" s="5">
        <f>IF(Inddata!$D$35=0,0,IF(($D$30-C626*(1/Inddata!$D$35))&lt;0,0,($D$30-C626*(1/Inddata!$D$35))))</f>
        <v>0.86773333333335678</v>
      </c>
      <c r="E626" s="5">
        <v>0</v>
      </c>
      <c r="F626" s="5">
        <f>IF(Inddata!$D$31*Inddata!$D$35+Inddata!$D$33&gt;'Beregninger scenarie 2'!C626,0,F625+$F$27)</f>
        <v>0</v>
      </c>
      <c r="G626" s="5">
        <f t="shared" si="18"/>
        <v>7.1653333333333036</v>
      </c>
      <c r="H626" s="5">
        <f>IF(D626+E626+F626&gt;Inddata!$D$31,Inddata!$D$31,D626+E626+F626)</f>
        <v>0.86773333333335678</v>
      </c>
      <c r="I626" s="5">
        <f>Inddata!$D$34</f>
        <v>1</v>
      </c>
      <c r="J626" s="5">
        <f>Inddata!$D$32+Inddata!$D$34</f>
        <v>5</v>
      </c>
      <c r="K626" s="5"/>
    </row>
    <row r="627" spans="1:11" x14ac:dyDescent="0.25">
      <c r="A627">
        <v>598</v>
      </c>
      <c r="C627" s="5">
        <f t="shared" si="19"/>
        <v>5.1739999999999702</v>
      </c>
      <c r="D627" s="5">
        <f>IF(Inddata!$D$35=0,0,IF(($D$30-C627*(1/Inddata!$D$35))&lt;0,0,($D$30-C627*(1/Inddata!$D$35))))</f>
        <v>0.86080000000002332</v>
      </c>
      <c r="E627" s="5">
        <v>0</v>
      </c>
      <c r="F627" s="5">
        <f>IF(Inddata!$D$31*Inddata!$D$35+Inddata!$D$33&gt;'Beregninger scenarie 2'!C627,0,F626+$F$27)</f>
        <v>0</v>
      </c>
      <c r="G627" s="5">
        <f t="shared" si="18"/>
        <v>7.1739999999999702</v>
      </c>
      <c r="H627" s="5">
        <f>IF(D627+E627+F627&gt;Inddata!$D$31,Inddata!$D$31,D627+E627+F627)</f>
        <v>0.86080000000002332</v>
      </c>
      <c r="I627" s="5">
        <f>Inddata!$D$34</f>
        <v>1</v>
      </c>
      <c r="J627" s="5">
        <f>Inddata!$D$32+Inddata!$D$34</f>
        <v>5</v>
      </c>
      <c r="K627" s="5"/>
    </row>
    <row r="628" spans="1:11" x14ac:dyDescent="0.25">
      <c r="A628">
        <v>599</v>
      </c>
      <c r="C628" s="5">
        <f t="shared" si="19"/>
        <v>5.1826666666666368</v>
      </c>
      <c r="D628" s="5">
        <f>IF(Inddata!$D$35=0,0,IF(($D$30-C628*(1/Inddata!$D$35))&lt;0,0,($D$30-C628*(1/Inddata!$D$35))))</f>
        <v>0.85386666666669075</v>
      </c>
      <c r="E628" s="5">
        <v>0</v>
      </c>
      <c r="F628" s="5">
        <f>IF(Inddata!$D$31*Inddata!$D$35+Inddata!$D$33&gt;'Beregninger scenarie 2'!C628,0,F627+$F$27)</f>
        <v>0</v>
      </c>
      <c r="G628" s="5">
        <f t="shared" si="18"/>
        <v>7.1826666666666368</v>
      </c>
      <c r="H628" s="5">
        <f>IF(D628+E628+F628&gt;Inddata!$D$31,Inddata!$D$31,D628+E628+F628)</f>
        <v>0.85386666666669075</v>
      </c>
      <c r="I628" s="5">
        <f>Inddata!$D$34</f>
        <v>1</v>
      </c>
      <c r="J628" s="5">
        <f>Inddata!$D$32+Inddata!$D$34</f>
        <v>5</v>
      </c>
      <c r="K628" s="5"/>
    </row>
    <row r="629" spans="1:11" x14ac:dyDescent="0.25">
      <c r="A629">
        <v>600</v>
      </c>
      <c r="C629" s="5">
        <f t="shared" si="19"/>
        <v>5.1913333333333034</v>
      </c>
      <c r="D629" s="5">
        <f>IF(Inddata!$D$35=0,0,IF(($D$30-C629*(1/Inddata!$D$35))&lt;0,0,($D$30-C629*(1/Inddata!$D$35))))</f>
        <v>0.8469333333333573</v>
      </c>
      <c r="E629" s="5">
        <v>0</v>
      </c>
      <c r="F629" s="5">
        <f>IF(Inddata!$D$31*Inddata!$D$35+Inddata!$D$33&gt;'Beregninger scenarie 2'!C629,0,F628+$F$27)</f>
        <v>0</v>
      </c>
      <c r="G629" s="5">
        <f t="shared" si="18"/>
        <v>7.1913333333333034</v>
      </c>
      <c r="H629" s="5">
        <f>IF(D629+E629+F629&gt;Inddata!$D$31,Inddata!$D$31,D629+E629+F629)</f>
        <v>0.8469333333333573</v>
      </c>
      <c r="I629" s="5">
        <f>Inddata!$D$34</f>
        <v>1</v>
      </c>
      <c r="J629" s="5">
        <f>Inddata!$D$32+Inddata!$D$34</f>
        <v>5</v>
      </c>
      <c r="K629" s="5"/>
    </row>
    <row r="630" spans="1:11" x14ac:dyDescent="0.25">
      <c r="A630">
        <v>601</v>
      </c>
      <c r="C630" s="5">
        <f t="shared" si="19"/>
        <v>5.19999999999997</v>
      </c>
      <c r="D630" s="5">
        <f>IF(Inddata!$D$35=0,0,IF(($D$30-C630*(1/Inddata!$D$35))&lt;0,0,($D$30-C630*(1/Inddata!$D$35))))</f>
        <v>0.84000000000002384</v>
      </c>
      <c r="E630" s="5">
        <v>0</v>
      </c>
      <c r="F630" s="5">
        <f>IF(Inddata!$D$31*Inddata!$D$35+Inddata!$D$33&gt;'Beregninger scenarie 2'!C630,0,F629+$F$27)</f>
        <v>0</v>
      </c>
      <c r="G630" s="5">
        <f t="shared" si="18"/>
        <v>7.19999999999997</v>
      </c>
      <c r="H630" s="5">
        <f>IF(D630+E630+F630&gt;Inddata!$D$31,Inddata!$D$31,D630+E630+F630)</f>
        <v>0.84000000000002384</v>
      </c>
      <c r="I630" s="5">
        <f>Inddata!$D$34</f>
        <v>1</v>
      </c>
      <c r="J630" s="5">
        <f>Inddata!$D$32+Inddata!$D$34</f>
        <v>5</v>
      </c>
      <c r="K630" s="5"/>
    </row>
    <row r="631" spans="1:11" x14ac:dyDescent="0.25">
      <c r="A631">
        <v>602</v>
      </c>
      <c r="C631" s="5">
        <f t="shared" si="19"/>
        <v>5.2086666666666366</v>
      </c>
      <c r="D631" s="5">
        <f>IF(Inddata!$D$35=0,0,IF(($D$30-C631*(1/Inddata!$D$35))&lt;0,0,($D$30-C631*(1/Inddata!$D$35))))</f>
        <v>0.83306666666669038</v>
      </c>
      <c r="E631" s="5">
        <v>0</v>
      </c>
      <c r="F631" s="5">
        <f>IF(Inddata!$D$31*Inddata!$D$35+Inddata!$D$33&gt;'Beregninger scenarie 2'!C631,0,F630+$F$27)</f>
        <v>0</v>
      </c>
      <c r="G631" s="5">
        <f t="shared" si="18"/>
        <v>7.2086666666666366</v>
      </c>
      <c r="H631" s="5">
        <f>IF(D631+E631+F631&gt;Inddata!$D$31,Inddata!$D$31,D631+E631+F631)</f>
        <v>0.83306666666669038</v>
      </c>
      <c r="I631" s="5">
        <f>Inddata!$D$34</f>
        <v>1</v>
      </c>
      <c r="J631" s="5">
        <f>Inddata!$D$32+Inddata!$D$34</f>
        <v>5</v>
      </c>
      <c r="K631" s="5"/>
    </row>
    <row r="632" spans="1:11" x14ac:dyDescent="0.25">
      <c r="A632">
        <v>603</v>
      </c>
      <c r="C632" s="5">
        <f t="shared" si="19"/>
        <v>5.2173333333333032</v>
      </c>
      <c r="D632" s="5">
        <f>IF(Inddata!$D$35=0,0,IF(($D$30-C632*(1/Inddata!$D$35))&lt;0,0,($D$30-C632*(1/Inddata!$D$35))))</f>
        <v>0.82613333333335692</v>
      </c>
      <c r="E632" s="5">
        <v>0</v>
      </c>
      <c r="F632" s="5">
        <f>IF(Inddata!$D$31*Inddata!$D$35+Inddata!$D$33&gt;'Beregninger scenarie 2'!C632,0,F631+$F$27)</f>
        <v>0</v>
      </c>
      <c r="G632" s="5">
        <f t="shared" si="18"/>
        <v>7.2173333333333032</v>
      </c>
      <c r="H632" s="5">
        <f>IF(D632+E632+F632&gt;Inddata!$D$31,Inddata!$D$31,D632+E632+F632)</f>
        <v>0.82613333333335692</v>
      </c>
      <c r="I632" s="5">
        <f>Inddata!$D$34</f>
        <v>1</v>
      </c>
      <c r="J632" s="5">
        <f>Inddata!$D$32+Inddata!$D$34</f>
        <v>5</v>
      </c>
      <c r="K632" s="5"/>
    </row>
    <row r="633" spans="1:11" x14ac:dyDescent="0.25">
      <c r="A633">
        <v>604</v>
      </c>
      <c r="C633" s="5">
        <f t="shared" si="19"/>
        <v>5.2259999999999698</v>
      </c>
      <c r="D633" s="5">
        <f>IF(Inddata!$D$35=0,0,IF(($D$30-C633*(1/Inddata!$D$35))&lt;0,0,($D$30-C633*(1/Inddata!$D$35))))</f>
        <v>0.81920000000002435</v>
      </c>
      <c r="E633" s="5">
        <v>0</v>
      </c>
      <c r="F633" s="5">
        <f>IF(Inddata!$D$31*Inddata!$D$35+Inddata!$D$33&gt;'Beregninger scenarie 2'!C633,0,F632+$F$27)</f>
        <v>0</v>
      </c>
      <c r="G633" s="5">
        <f t="shared" si="18"/>
        <v>7.2259999999999698</v>
      </c>
      <c r="H633" s="5">
        <f>IF(D633+E633+F633&gt;Inddata!$D$31,Inddata!$D$31,D633+E633+F633)</f>
        <v>0.81920000000002435</v>
      </c>
      <c r="I633" s="5">
        <f>Inddata!$D$34</f>
        <v>1</v>
      </c>
      <c r="J633" s="5">
        <f>Inddata!$D$32+Inddata!$D$34</f>
        <v>5</v>
      </c>
      <c r="K633" s="5"/>
    </row>
    <row r="634" spans="1:11" x14ac:dyDescent="0.25">
      <c r="A634">
        <v>605</v>
      </c>
      <c r="C634" s="5">
        <f t="shared" si="19"/>
        <v>5.2346666666666364</v>
      </c>
      <c r="D634" s="5">
        <f>IF(Inddata!$D$35=0,0,IF(($D$30-C634*(1/Inddata!$D$35))&lt;0,0,($D$30-C634*(1/Inddata!$D$35))))</f>
        <v>0.8122666666666909</v>
      </c>
      <c r="E634" s="5">
        <v>0</v>
      </c>
      <c r="F634" s="5">
        <f>IF(Inddata!$D$31*Inddata!$D$35+Inddata!$D$33&gt;'Beregninger scenarie 2'!C634,0,F633+$F$27)</f>
        <v>0</v>
      </c>
      <c r="G634" s="5">
        <f t="shared" si="18"/>
        <v>7.2346666666666364</v>
      </c>
      <c r="H634" s="5">
        <f>IF(D634+E634+F634&gt;Inddata!$D$31,Inddata!$D$31,D634+E634+F634)</f>
        <v>0.8122666666666909</v>
      </c>
      <c r="I634" s="5">
        <f>Inddata!$D$34</f>
        <v>1</v>
      </c>
      <c r="J634" s="5">
        <f>Inddata!$D$32+Inddata!$D$34</f>
        <v>5</v>
      </c>
      <c r="K634" s="5"/>
    </row>
    <row r="635" spans="1:11" x14ac:dyDescent="0.25">
      <c r="A635">
        <v>606</v>
      </c>
      <c r="C635" s="5">
        <f t="shared" si="19"/>
        <v>5.243333333333303</v>
      </c>
      <c r="D635" s="5">
        <f>IF(Inddata!$D$35=0,0,IF(($D$30-C635*(1/Inddata!$D$35))&lt;0,0,($D$30-C635*(1/Inddata!$D$35))))</f>
        <v>0.80533333333335744</v>
      </c>
      <c r="E635" s="5">
        <v>0</v>
      </c>
      <c r="F635" s="5">
        <f>IF(Inddata!$D$31*Inddata!$D$35+Inddata!$D$33&gt;'Beregninger scenarie 2'!C635,0,F634+$F$27)</f>
        <v>0</v>
      </c>
      <c r="G635" s="5">
        <f t="shared" si="18"/>
        <v>7.243333333333303</v>
      </c>
      <c r="H635" s="5">
        <f>IF(D635+E635+F635&gt;Inddata!$D$31,Inddata!$D$31,D635+E635+F635)</f>
        <v>0.80533333333335744</v>
      </c>
      <c r="I635" s="5">
        <f>Inddata!$D$34</f>
        <v>1</v>
      </c>
      <c r="J635" s="5">
        <f>Inddata!$D$32+Inddata!$D$34</f>
        <v>5</v>
      </c>
      <c r="K635" s="5"/>
    </row>
    <row r="636" spans="1:11" x14ac:dyDescent="0.25">
      <c r="A636">
        <v>607</v>
      </c>
      <c r="C636" s="5">
        <f t="shared" si="19"/>
        <v>5.2519999999999696</v>
      </c>
      <c r="D636" s="5">
        <f>IF(Inddata!$D$35=0,0,IF(($D$30-C636*(1/Inddata!$D$35))&lt;0,0,($D$30-C636*(1/Inddata!$D$35))))</f>
        <v>0.79840000000002398</v>
      </c>
      <c r="E636" s="5">
        <v>0</v>
      </c>
      <c r="F636" s="5">
        <f>IF(Inddata!$D$31*Inddata!$D$35+Inddata!$D$33&gt;'Beregninger scenarie 2'!C636,0,F635+$F$27)</f>
        <v>0</v>
      </c>
      <c r="G636" s="5">
        <f t="shared" si="18"/>
        <v>7.2519999999999696</v>
      </c>
      <c r="H636" s="5">
        <f>IF(D636+E636+F636&gt;Inddata!$D$31,Inddata!$D$31,D636+E636+F636)</f>
        <v>0.79840000000002398</v>
      </c>
      <c r="I636" s="5">
        <f>Inddata!$D$34</f>
        <v>1</v>
      </c>
      <c r="J636" s="5">
        <f>Inddata!$D$32+Inddata!$D$34</f>
        <v>5</v>
      </c>
      <c r="K636" s="5"/>
    </row>
    <row r="637" spans="1:11" x14ac:dyDescent="0.25">
      <c r="A637">
        <v>608</v>
      </c>
      <c r="C637" s="5">
        <f t="shared" si="19"/>
        <v>5.2606666666666362</v>
      </c>
      <c r="D637" s="5">
        <f>IF(Inddata!$D$35=0,0,IF(($D$30-C637*(1/Inddata!$D$35))&lt;0,0,($D$30-C637*(1/Inddata!$D$35))))</f>
        <v>0.79146666666669052</v>
      </c>
      <c r="E637" s="5">
        <v>0</v>
      </c>
      <c r="F637" s="5">
        <f>IF(Inddata!$D$31*Inddata!$D$35+Inddata!$D$33&gt;'Beregninger scenarie 2'!C637,0,F636+$F$27)</f>
        <v>0</v>
      </c>
      <c r="G637" s="5">
        <f t="shared" si="18"/>
        <v>7.2606666666666362</v>
      </c>
      <c r="H637" s="5">
        <f>IF(D637+E637+F637&gt;Inddata!$D$31,Inddata!$D$31,D637+E637+F637)</f>
        <v>0.79146666666669052</v>
      </c>
      <c r="I637" s="5">
        <f>Inddata!$D$34</f>
        <v>1</v>
      </c>
      <c r="J637" s="5">
        <f>Inddata!$D$32+Inddata!$D$34</f>
        <v>5</v>
      </c>
      <c r="K637" s="5"/>
    </row>
    <row r="638" spans="1:11" x14ac:dyDescent="0.25">
      <c r="A638">
        <v>609</v>
      </c>
      <c r="C638" s="5">
        <f t="shared" si="19"/>
        <v>5.2693333333333028</v>
      </c>
      <c r="D638" s="5">
        <f>IF(Inddata!$D$35=0,0,IF(($D$30-C638*(1/Inddata!$D$35))&lt;0,0,($D$30-C638*(1/Inddata!$D$35))))</f>
        <v>0.78453333333335795</v>
      </c>
      <c r="E638" s="5">
        <v>0</v>
      </c>
      <c r="F638" s="5">
        <f>IF(Inddata!$D$31*Inddata!$D$35+Inddata!$D$33&gt;'Beregninger scenarie 2'!C638,0,F637+$F$27)</f>
        <v>0</v>
      </c>
      <c r="G638" s="5">
        <f t="shared" si="18"/>
        <v>7.2693333333333028</v>
      </c>
      <c r="H638" s="5">
        <f>IF(D638+E638+F638&gt;Inddata!$D$31,Inddata!$D$31,D638+E638+F638)</f>
        <v>0.78453333333335795</v>
      </c>
      <c r="I638" s="5">
        <f>Inddata!$D$34</f>
        <v>1</v>
      </c>
      <c r="J638" s="5">
        <f>Inddata!$D$32+Inddata!$D$34</f>
        <v>5</v>
      </c>
      <c r="K638" s="5"/>
    </row>
    <row r="639" spans="1:11" x14ac:dyDescent="0.25">
      <c r="A639">
        <v>610</v>
      </c>
      <c r="C639" s="5">
        <f t="shared" si="19"/>
        <v>5.2779999999999694</v>
      </c>
      <c r="D639" s="5">
        <f>IF(Inddata!$D$35=0,0,IF(($D$30-C639*(1/Inddata!$D$35))&lt;0,0,($D$30-C639*(1/Inddata!$D$35))))</f>
        <v>0.77760000000002449</v>
      </c>
      <c r="E639" s="5">
        <v>0</v>
      </c>
      <c r="F639" s="5">
        <f>IF(Inddata!$D$31*Inddata!$D$35+Inddata!$D$33&gt;'Beregninger scenarie 2'!C639,0,F638+$F$27)</f>
        <v>0</v>
      </c>
      <c r="G639" s="5">
        <f t="shared" si="18"/>
        <v>7.2779999999999694</v>
      </c>
      <c r="H639" s="5">
        <f>IF(D639+E639+F639&gt;Inddata!$D$31,Inddata!$D$31,D639+E639+F639)</f>
        <v>0.77760000000002449</v>
      </c>
      <c r="I639" s="5">
        <f>Inddata!$D$34</f>
        <v>1</v>
      </c>
      <c r="J639" s="5">
        <f>Inddata!$D$32+Inddata!$D$34</f>
        <v>5</v>
      </c>
      <c r="K639" s="5"/>
    </row>
    <row r="640" spans="1:11" x14ac:dyDescent="0.25">
      <c r="A640">
        <v>611</v>
      </c>
      <c r="C640" s="5">
        <f t="shared" si="19"/>
        <v>5.286666666666636</v>
      </c>
      <c r="D640" s="5">
        <f>IF(Inddata!$D$35=0,0,IF(($D$30-C640*(1/Inddata!$D$35))&lt;0,0,($D$30-C640*(1/Inddata!$D$35))))</f>
        <v>0.77066666666669104</v>
      </c>
      <c r="E640" s="5">
        <v>0</v>
      </c>
      <c r="F640" s="5">
        <f>IF(Inddata!$D$31*Inddata!$D$35+Inddata!$D$33&gt;'Beregninger scenarie 2'!C640,0,F639+$F$27)</f>
        <v>0</v>
      </c>
      <c r="G640" s="5">
        <f t="shared" si="18"/>
        <v>7.286666666666636</v>
      </c>
      <c r="H640" s="5">
        <f>IF(D640+E640+F640&gt;Inddata!$D$31,Inddata!$D$31,D640+E640+F640)</f>
        <v>0.77066666666669104</v>
      </c>
      <c r="I640" s="5">
        <f>Inddata!$D$34</f>
        <v>1</v>
      </c>
      <c r="J640" s="5">
        <f>Inddata!$D$32+Inddata!$D$34</f>
        <v>5</v>
      </c>
      <c r="K640" s="5"/>
    </row>
    <row r="641" spans="1:11" x14ac:dyDescent="0.25">
      <c r="A641">
        <v>612</v>
      </c>
      <c r="C641" s="5">
        <f t="shared" si="19"/>
        <v>5.2953333333333026</v>
      </c>
      <c r="D641" s="5">
        <f>IF(Inddata!$D$35=0,0,IF(($D$30-C641*(1/Inddata!$D$35))&lt;0,0,($D$30-C641*(1/Inddata!$D$35))))</f>
        <v>0.76373333333335758</v>
      </c>
      <c r="E641" s="5">
        <v>0</v>
      </c>
      <c r="F641" s="5">
        <f>IF(Inddata!$D$31*Inddata!$D$35+Inddata!$D$33&gt;'Beregninger scenarie 2'!C641,0,F640+$F$27)</f>
        <v>0</v>
      </c>
      <c r="G641" s="5">
        <f t="shared" si="18"/>
        <v>7.2953333333333026</v>
      </c>
      <c r="H641" s="5">
        <f>IF(D641+E641+F641&gt;Inddata!$D$31,Inddata!$D$31,D641+E641+F641)</f>
        <v>0.76373333333335758</v>
      </c>
      <c r="I641" s="5">
        <f>Inddata!$D$34</f>
        <v>1</v>
      </c>
      <c r="J641" s="5">
        <f>Inddata!$D$32+Inddata!$D$34</f>
        <v>5</v>
      </c>
      <c r="K641" s="5"/>
    </row>
    <row r="642" spans="1:11" x14ac:dyDescent="0.25">
      <c r="A642">
        <v>613</v>
      </c>
      <c r="C642" s="5">
        <f t="shared" si="19"/>
        <v>5.3039999999999692</v>
      </c>
      <c r="D642" s="5">
        <f>IF(Inddata!$D$35=0,0,IF(($D$30-C642*(1/Inddata!$D$35))&lt;0,0,($D$30-C642*(1/Inddata!$D$35))))</f>
        <v>0.75680000000002412</v>
      </c>
      <c r="E642" s="5">
        <v>0</v>
      </c>
      <c r="F642" s="5">
        <f>IF(Inddata!$D$31*Inddata!$D$35+Inddata!$D$33&gt;'Beregninger scenarie 2'!C642,0,F641+$F$27)</f>
        <v>0</v>
      </c>
      <c r="G642" s="5">
        <f t="shared" si="18"/>
        <v>7.3039999999999692</v>
      </c>
      <c r="H642" s="5">
        <f>IF(D642+E642+F642&gt;Inddata!$D$31,Inddata!$D$31,D642+E642+F642)</f>
        <v>0.75680000000002412</v>
      </c>
      <c r="I642" s="5">
        <f>Inddata!$D$34</f>
        <v>1</v>
      </c>
      <c r="J642" s="5">
        <f>Inddata!$D$32+Inddata!$D$34</f>
        <v>5</v>
      </c>
      <c r="K642" s="5"/>
    </row>
    <row r="643" spans="1:11" x14ac:dyDescent="0.25">
      <c r="A643">
        <v>614</v>
      </c>
      <c r="C643" s="5">
        <f t="shared" si="19"/>
        <v>5.3126666666666358</v>
      </c>
      <c r="D643" s="5">
        <f>IF(Inddata!$D$35=0,0,IF(($D$30-C643*(1/Inddata!$D$35))&lt;0,0,($D$30-C643*(1/Inddata!$D$35))))</f>
        <v>0.74986666666669155</v>
      </c>
      <c r="E643" s="5">
        <v>0</v>
      </c>
      <c r="F643" s="5">
        <f>IF(Inddata!$D$31*Inddata!$D$35+Inddata!$D$33&gt;'Beregninger scenarie 2'!C643,0,F642+$F$27)</f>
        <v>0</v>
      </c>
      <c r="G643" s="5">
        <f t="shared" si="18"/>
        <v>7.3126666666666358</v>
      </c>
      <c r="H643" s="5">
        <f>IF(D643+E643+F643&gt;Inddata!$D$31,Inddata!$D$31,D643+E643+F643)</f>
        <v>0.74986666666669155</v>
      </c>
      <c r="I643" s="5">
        <f>Inddata!$D$34</f>
        <v>1</v>
      </c>
      <c r="J643" s="5">
        <f>Inddata!$D$32+Inddata!$D$34</f>
        <v>5</v>
      </c>
      <c r="K643" s="5"/>
    </row>
    <row r="644" spans="1:11" x14ac:dyDescent="0.25">
      <c r="A644">
        <v>615</v>
      </c>
      <c r="C644" s="5">
        <f t="shared" si="19"/>
        <v>5.3213333333333024</v>
      </c>
      <c r="D644" s="5">
        <f>IF(Inddata!$D$35=0,0,IF(($D$30-C644*(1/Inddata!$D$35))&lt;0,0,($D$30-C644*(1/Inddata!$D$35))))</f>
        <v>0.74293333333335809</v>
      </c>
      <c r="E644" s="5">
        <v>0</v>
      </c>
      <c r="F644" s="5">
        <f>IF(Inddata!$D$31*Inddata!$D$35+Inddata!$D$33&gt;'Beregninger scenarie 2'!C644,0,F643+$F$27)</f>
        <v>0</v>
      </c>
      <c r="G644" s="5">
        <f t="shared" si="18"/>
        <v>7.3213333333333024</v>
      </c>
      <c r="H644" s="5">
        <f>IF(D644+E644+F644&gt;Inddata!$D$31,Inddata!$D$31,D644+E644+F644)</f>
        <v>0.74293333333335809</v>
      </c>
      <c r="I644" s="5">
        <f>Inddata!$D$34</f>
        <v>1</v>
      </c>
      <c r="J644" s="5">
        <f>Inddata!$D$32+Inddata!$D$34</f>
        <v>5</v>
      </c>
      <c r="K644" s="5"/>
    </row>
    <row r="645" spans="1:11" x14ac:dyDescent="0.25">
      <c r="A645">
        <v>616</v>
      </c>
      <c r="C645" s="5">
        <f t="shared" si="19"/>
        <v>5.329999999999969</v>
      </c>
      <c r="D645" s="5">
        <f>IF(Inddata!$D$35=0,0,IF(($D$30-C645*(1/Inddata!$D$35))&lt;0,0,($D$30-C645*(1/Inddata!$D$35))))</f>
        <v>0.73600000000002463</v>
      </c>
      <c r="E645" s="5">
        <v>0</v>
      </c>
      <c r="F645" s="5">
        <f>IF(Inddata!$D$31*Inddata!$D$35+Inddata!$D$33&gt;'Beregninger scenarie 2'!C645,0,F644+$F$27)</f>
        <v>0</v>
      </c>
      <c r="G645" s="5">
        <f t="shared" si="18"/>
        <v>7.329999999999969</v>
      </c>
      <c r="H645" s="5">
        <f>IF(D645+E645+F645&gt;Inddata!$D$31,Inddata!$D$31,D645+E645+F645)</f>
        <v>0.73600000000002463</v>
      </c>
      <c r="I645" s="5">
        <f>Inddata!$D$34</f>
        <v>1</v>
      </c>
      <c r="J645" s="5">
        <f>Inddata!$D$32+Inddata!$D$34</f>
        <v>5</v>
      </c>
      <c r="K645" s="5"/>
    </row>
    <row r="646" spans="1:11" x14ac:dyDescent="0.25">
      <c r="A646">
        <v>617</v>
      </c>
      <c r="C646" s="5">
        <f t="shared" si="19"/>
        <v>5.3386666666666356</v>
      </c>
      <c r="D646" s="5">
        <f>IF(Inddata!$D$35=0,0,IF(($D$30-C646*(1/Inddata!$D$35))&lt;0,0,($D$30-C646*(1/Inddata!$D$35))))</f>
        <v>0.72906666666669118</v>
      </c>
      <c r="E646" s="5">
        <v>0</v>
      </c>
      <c r="F646" s="5">
        <f>IF(Inddata!$D$31*Inddata!$D$35+Inddata!$D$33&gt;'Beregninger scenarie 2'!C646,0,F645+$F$27)</f>
        <v>0</v>
      </c>
      <c r="G646" s="5">
        <f t="shared" si="18"/>
        <v>7.3386666666666356</v>
      </c>
      <c r="H646" s="5">
        <f>IF(D646+E646+F646&gt;Inddata!$D$31,Inddata!$D$31,D646+E646+F646)</f>
        <v>0.72906666666669118</v>
      </c>
      <c r="I646" s="5">
        <f>Inddata!$D$34</f>
        <v>1</v>
      </c>
      <c r="J646" s="5">
        <f>Inddata!$D$32+Inddata!$D$34</f>
        <v>5</v>
      </c>
      <c r="K646" s="5"/>
    </row>
    <row r="647" spans="1:11" x14ac:dyDescent="0.25">
      <c r="A647">
        <v>618</v>
      </c>
      <c r="C647" s="5">
        <f t="shared" si="19"/>
        <v>5.3473333333333022</v>
      </c>
      <c r="D647" s="5">
        <f>IF(Inddata!$D$35=0,0,IF(($D$30-C647*(1/Inddata!$D$35))&lt;0,0,($D$30-C647*(1/Inddata!$D$35))))</f>
        <v>0.72213333333335772</v>
      </c>
      <c r="E647" s="5">
        <v>0</v>
      </c>
      <c r="F647" s="5">
        <f>IF(Inddata!$D$31*Inddata!$D$35+Inddata!$D$33&gt;'Beregninger scenarie 2'!C647,0,F646+$F$27)</f>
        <v>0</v>
      </c>
      <c r="G647" s="5">
        <f t="shared" si="18"/>
        <v>7.3473333333333022</v>
      </c>
      <c r="H647" s="5">
        <f>IF(D647+E647+F647&gt;Inddata!$D$31,Inddata!$D$31,D647+E647+F647)</f>
        <v>0.72213333333335772</v>
      </c>
      <c r="I647" s="5">
        <f>Inddata!$D$34</f>
        <v>1</v>
      </c>
      <c r="J647" s="5">
        <f>Inddata!$D$32+Inddata!$D$34</f>
        <v>5</v>
      </c>
      <c r="K647" s="5"/>
    </row>
    <row r="648" spans="1:11" x14ac:dyDescent="0.25">
      <c r="A648">
        <v>619</v>
      </c>
      <c r="C648" s="5">
        <f t="shared" si="19"/>
        <v>5.3559999999999688</v>
      </c>
      <c r="D648" s="5">
        <f>IF(Inddata!$D$35=0,0,IF(($D$30-C648*(1/Inddata!$D$35))&lt;0,0,($D$30-C648*(1/Inddata!$D$35))))</f>
        <v>0.71520000000002515</v>
      </c>
      <c r="E648" s="5">
        <v>0</v>
      </c>
      <c r="F648" s="5">
        <f>IF(Inddata!$D$31*Inddata!$D$35+Inddata!$D$33&gt;'Beregninger scenarie 2'!C648,0,F647+$F$27)</f>
        <v>0</v>
      </c>
      <c r="G648" s="5">
        <f t="shared" si="18"/>
        <v>7.3559999999999688</v>
      </c>
      <c r="H648" s="5">
        <f>IF(D648+E648+F648&gt;Inddata!$D$31,Inddata!$D$31,D648+E648+F648)</f>
        <v>0.71520000000002515</v>
      </c>
      <c r="I648" s="5">
        <f>Inddata!$D$34</f>
        <v>1</v>
      </c>
      <c r="J648" s="5">
        <f>Inddata!$D$32+Inddata!$D$34</f>
        <v>5</v>
      </c>
      <c r="K648" s="5"/>
    </row>
    <row r="649" spans="1:11" x14ac:dyDescent="0.25">
      <c r="A649">
        <v>620</v>
      </c>
      <c r="C649" s="5">
        <f t="shared" si="19"/>
        <v>5.3646666666666354</v>
      </c>
      <c r="D649" s="5">
        <f>IF(Inddata!$D$35=0,0,IF(($D$30-C649*(1/Inddata!$D$35))&lt;0,0,($D$30-C649*(1/Inddata!$D$35))))</f>
        <v>0.70826666666669169</v>
      </c>
      <c r="E649" s="5">
        <v>0</v>
      </c>
      <c r="F649" s="5">
        <f>IF(Inddata!$D$31*Inddata!$D$35+Inddata!$D$33&gt;'Beregninger scenarie 2'!C649,0,F648+$F$27)</f>
        <v>0</v>
      </c>
      <c r="G649" s="5">
        <f t="shared" si="18"/>
        <v>7.3646666666666354</v>
      </c>
      <c r="H649" s="5">
        <f>IF(D649+E649+F649&gt;Inddata!$D$31,Inddata!$D$31,D649+E649+F649)</f>
        <v>0.70826666666669169</v>
      </c>
      <c r="I649" s="5">
        <f>Inddata!$D$34</f>
        <v>1</v>
      </c>
      <c r="J649" s="5">
        <f>Inddata!$D$32+Inddata!$D$34</f>
        <v>5</v>
      </c>
      <c r="K649" s="5"/>
    </row>
    <row r="650" spans="1:11" x14ac:dyDescent="0.25">
      <c r="A650">
        <v>621</v>
      </c>
      <c r="C650" s="5">
        <f t="shared" si="19"/>
        <v>5.373333333333302</v>
      </c>
      <c r="D650" s="5">
        <f>IF(Inddata!$D$35=0,0,IF(($D$30-C650*(1/Inddata!$D$35))&lt;0,0,($D$30-C650*(1/Inddata!$D$35))))</f>
        <v>0.70133333333335823</v>
      </c>
      <c r="E650" s="5">
        <v>0</v>
      </c>
      <c r="F650" s="5">
        <f>IF(Inddata!$D$31*Inddata!$D$35+Inddata!$D$33&gt;'Beregninger scenarie 2'!C650,0,F649+$F$27)</f>
        <v>0</v>
      </c>
      <c r="G650" s="5">
        <f t="shared" si="18"/>
        <v>7.373333333333302</v>
      </c>
      <c r="H650" s="5">
        <f>IF(D650+E650+F650&gt;Inddata!$D$31,Inddata!$D$31,D650+E650+F650)</f>
        <v>0.70133333333335823</v>
      </c>
      <c r="I650" s="5">
        <f>Inddata!$D$34</f>
        <v>1</v>
      </c>
      <c r="J650" s="5">
        <f>Inddata!$D$32+Inddata!$D$34</f>
        <v>5</v>
      </c>
      <c r="K650" s="5"/>
    </row>
    <row r="651" spans="1:11" x14ac:dyDescent="0.25">
      <c r="A651">
        <v>622</v>
      </c>
      <c r="C651" s="5">
        <f t="shared" si="19"/>
        <v>5.3819999999999686</v>
      </c>
      <c r="D651" s="5">
        <f>IF(Inddata!$D$35=0,0,IF(($D$30-C651*(1/Inddata!$D$35))&lt;0,0,($D$30-C651*(1/Inddata!$D$35))))</f>
        <v>0.69440000000002478</v>
      </c>
      <c r="E651" s="5">
        <v>0</v>
      </c>
      <c r="F651" s="5">
        <f>IF(Inddata!$D$31*Inddata!$D$35+Inddata!$D$33&gt;'Beregninger scenarie 2'!C651,0,F650+$F$27)</f>
        <v>0</v>
      </c>
      <c r="G651" s="5">
        <f t="shared" si="18"/>
        <v>7.3819999999999686</v>
      </c>
      <c r="H651" s="5">
        <f>IF(D651+E651+F651&gt;Inddata!$D$31,Inddata!$D$31,D651+E651+F651)</f>
        <v>0.69440000000002478</v>
      </c>
      <c r="I651" s="5">
        <f>Inddata!$D$34</f>
        <v>1</v>
      </c>
      <c r="J651" s="5">
        <f>Inddata!$D$32+Inddata!$D$34</f>
        <v>5</v>
      </c>
      <c r="K651" s="5"/>
    </row>
    <row r="652" spans="1:11" x14ac:dyDescent="0.25">
      <c r="A652">
        <v>623</v>
      </c>
      <c r="C652" s="5">
        <f t="shared" si="19"/>
        <v>5.3906666666666352</v>
      </c>
      <c r="D652" s="5">
        <f>IF(Inddata!$D$35=0,0,IF(($D$30-C652*(1/Inddata!$D$35))&lt;0,0,($D$30-C652*(1/Inddata!$D$35))))</f>
        <v>0.68746666666669132</v>
      </c>
      <c r="E652" s="5">
        <v>0</v>
      </c>
      <c r="F652" s="5">
        <f>IF(Inddata!$D$31*Inddata!$D$35+Inddata!$D$33&gt;'Beregninger scenarie 2'!C652,0,F651+$F$27)</f>
        <v>0</v>
      </c>
      <c r="G652" s="5">
        <f t="shared" si="18"/>
        <v>7.3906666666666352</v>
      </c>
      <c r="H652" s="5">
        <f>IF(D652+E652+F652&gt;Inddata!$D$31,Inddata!$D$31,D652+E652+F652)</f>
        <v>0.68746666666669132</v>
      </c>
      <c r="I652" s="5">
        <f>Inddata!$D$34</f>
        <v>1</v>
      </c>
      <c r="J652" s="5">
        <f>Inddata!$D$32+Inddata!$D$34</f>
        <v>5</v>
      </c>
      <c r="K652" s="5"/>
    </row>
    <row r="653" spans="1:11" x14ac:dyDescent="0.25">
      <c r="A653">
        <v>624</v>
      </c>
      <c r="C653" s="5">
        <f t="shared" si="19"/>
        <v>5.3993333333333018</v>
      </c>
      <c r="D653" s="5">
        <f>IF(Inddata!$D$35=0,0,IF(($D$30-C653*(1/Inddata!$D$35))&lt;0,0,($D$30-C653*(1/Inddata!$D$35))))</f>
        <v>0.68053333333335875</v>
      </c>
      <c r="E653" s="5">
        <v>0</v>
      </c>
      <c r="F653" s="5">
        <f>IF(Inddata!$D$31*Inddata!$D$35+Inddata!$D$33&gt;'Beregninger scenarie 2'!C653,0,F652+$F$27)</f>
        <v>0</v>
      </c>
      <c r="G653" s="5">
        <f t="shared" si="18"/>
        <v>7.3993333333333018</v>
      </c>
      <c r="H653" s="5">
        <f>IF(D653+E653+F653&gt;Inddata!$D$31,Inddata!$D$31,D653+E653+F653)</f>
        <v>0.68053333333335875</v>
      </c>
      <c r="I653" s="5">
        <f>Inddata!$D$34</f>
        <v>1</v>
      </c>
      <c r="J653" s="5">
        <f>Inddata!$D$32+Inddata!$D$34</f>
        <v>5</v>
      </c>
      <c r="K653" s="5"/>
    </row>
    <row r="654" spans="1:11" x14ac:dyDescent="0.25">
      <c r="A654">
        <v>625</v>
      </c>
      <c r="C654" s="5">
        <f t="shared" si="19"/>
        <v>5.4079999999999684</v>
      </c>
      <c r="D654" s="5">
        <f>IF(Inddata!$D$35=0,0,IF(($D$30-C654*(1/Inddata!$D$35))&lt;0,0,($D$30-C654*(1/Inddata!$D$35))))</f>
        <v>0.67360000000002529</v>
      </c>
      <c r="E654" s="5">
        <v>0</v>
      </c>
      <c r="F654" s="5">
        <f>IF(Inddata!$D$31*Inddata!$D$35+Inddata!$D$33&gt;'Beregninger scenarie 2'!C654,0,F653+$F$27)</f>
        <v>0</v>
      </c>
      <c r="G654" s="5">
        <f t="shared" si="18"/>
        <v>7.4079999999999684</v>
      </c>
      <c r="H654" s="5">
        <f>IF(D654+E654+F654&gt;Inddata!$D$31,Inddata!$D$31,D654+E654+F654)</f>
        <v>0.67360000000002529</v>
      </c>
      <c r="I654" s="5">
        <f>Inddata!$D$34</f>
        <v>1</v>
      </c>
      <c r="J654" s="5">
        <f>Inddata!$D$32+Inddata!$D$34</f>
        <v>5</v>
      </c>
      <c r="K654" s="5"/>
    </row>
    <row r="655" spans="1:11" x14ac:dyDescent="0.25">
      <c r="A655">
        <v>626</v>
      </c>
      <c r="C655" s="5">
        <f t="shared" si="19"/>
        <v>5.416666666666635</v>
      </c>
      <c r="D655" s="5">
        <f>IF(Inddata!$D$35=0,0,IF(($D$30-C655*(1/Inddata!$D$35))&lt;0,0,($D$30-C655*(1/Inddata!$D$35))))</f>
        <v>0.66666666666669183</v>
      </c>
      <c r="E655" s="5">
        <v>0</v>
      </c>
      <c r="F655" s="5">
        <f>IF(Inddata!$D$31*Inddata!$D$35+Inddata!$D$33&gt;'Beregninger scenarie 2'!C655,0,F654+$F$27)</f>
        <v>0</v>
      </c>
      <c r="G655" s="5">
        <f t="shared" si="18"/>
        <v>7.416666666666635</v>
      </c>
      <c r="H655" s="5">
        <f>IF(D655+E655+F655&gt;Inddata!$D$31,Inddata!$D$31,D655+E655+F655)</f>
        <v>0.66666666666669183</v>
      </c>
      <c r="I655" s="5">
        <f>Inddata!$D$34</f>
        <v>1</v>
      </c>
      <c r="J655" s="5">
        <f>Inddata!$D$32+Inddata!$D$34</f>
        <v>5</v>
      </c>
      <c r="K655" s="5"/>
    </row>
    <row r="656" spans="1:11" x14ac:dyDescent="0.25">
      <c r="A656">
        <v>627</v>
      </c>
      <c r="C656" s="5">
        <f t="shared" si="19"/>
        <v>5.4253333333333016</v>
      </c>
      <c r="D656" s="5">
        <f>IF(Inddata!$D$35=0,0,IF(($D$30-C656*(1/Inddata!$D$35))&lt;0,0,($D$30-C656*(1/Inddata!$D$35))))</f>
        <v>0.65973333333335837</v>
      </c>
      <c r="E656" s="5">
        <v>0</v>
      </c>
      <c r="F656" s="5">
        <f>IF(Inddata!$D$31*Inddata!$D$35+Inddata!$D$33&gt;'Beregninger scenarie 2'!C656,0,F655+$F$27)</f>
        <v>0</v>
      </c>
      <c r="G656" s="5">
        <f t="shared" si="18"/>
        <v>7.4253333333333016</v>
      </c>
      <c r="H656" s="5">
        <f>IF(D656+E656+F656&gt;Inddata!$D$31,Inddata!$D$31,D656+E656+F656)</f>
        <v>0.65973333333335837</v>
      </c>
      <c r="I656" s="5">
        <f>Inddata!$D$34</f>
        <v>1</v>
      </c>
      <c r="J656" s="5">
        <f>Inddata!$D$32+Inddata!$D$34</f>
        <v>5</v>
      </c>
      <c r="K656" s="5"/>
    </row>
    <row r="657" spans="1:11" x14ac:dyDescent="0.25">
      <c r="A657">
        <v>628</v>
      </c>
      <c r="C657" s="5">
        <f t="shared" si="19"/>
        <v>5.4339999999999682</v>
      </c>
      <c r="D657" s="5">
        <f>IF(Inddata!$D$35=0,0,IF(($D$30-C657*(1/Inddata!$D$35))&lt;0,0,($D$30-C657*(1/Inddata!$D$35))))</f>
        <v>0.65280000000002492</v>
      </c>
      <c r="E657" s="5">
        <v>0</v>
      </c>
      <c r="F657" s="5">
        <f>IF(Inddata!$D$31*Inddata!$D$35+Inddata!$D$33&gt;'Beregninger scenarie 2'!C657,0,F656+$F$27)</f>
        <v>0</v>
      </c>
      <c r="G657" s="5">
        <f t="shared" si="18"/>
        <v>7.4339999999999682</v>
      </c>
      <c r="H657" s="5">
        <f>IF(D657+E657+F657&gt;Inddata!$D$31,Inddata!$D$31,D657+E657+F657)</f>
        <v>0.65280000000002492</v>
      </c>
      <c r="I657" s="5">
        <f>Inddata!$D$34</f>
        <v>1</v>
      </c>
      <c r="J657" s="5">
        <f>Inddata!$D$32+Inddata!$D$34</f>
        <v>5</v>
      </c>
      <c r="K657" s="5"/>
    </row>
    <row r="658" spans="1:11" x14ac:dyDescent="0.25">
      <c r="A658">
        <v>629</v>
      </c>
      <c r="C658" s="5">
        <f t="shared" si="19"/>
        <v>5.4426666666666348</v>
      </c>
      <c r="D658" s="5">
        <f>IF(Inddata!$D$35=0,0,IF(($D$30-C658*(1/Inddata!$D$35))&lt;0,0,($D$30-C658*(1/Inddata!$D$35))))</f>
        <v>0.64586666666669235</v>
      </c>
      <c r="E658" s="5">
        <v>0</v>
      </c>
      <c r="F658" s="5">
        <f>IF(Inddata!$D$31*Inddata!$D$35+Inddata!$D$33&gt;'Beregninger scenarie 2'!C658,0,F657+$F$27)</f>
        <v>0</v>
      </c>
      <c r="G658" s="5">
        <f t="shared" si="18"/>
        <v>7.4426666666666348</v>
      </c>
      <c r="H658" s="5">
        <f>IF(D658+E658+F658&gt;Inddata!$D$31,Inddata!$D$31,D658+E658+F658)</f>
        <v>0.64586666666669235</v>
      </c>
      <c r="I658" s="5">
        <f>Inddata!$D$34</f>
        <v>1</v>
      </c>
      <c r="J658" s="5">
        <f>Inddata!$D$32+Inddata!$D$34</f>
        <v>5</v>
      </c>
      <c r="K658" s="5"/>
    </row>
    <row r="659" spans="1:11" x14ac:dyDescent="0.25">
      <c r="A659">
        <v>630</v>
      </c>
      <c r="C659" s="5">
        <f t="shared" si="19"/>
        <v>5.4513333333333014</v>
      </c>
      <c r="D659" s="5">
        <f>IF(Inddata!$D$35=0,0,IF(($D$30-C659*(1/Inddata!$D$35))&lt;0,0,($D$30-C659*(1/Inddata!$D$35))))</f>
        <v>0.63893333333335889</v>
      </c>
      <c r="E659" s="5">
        <v>0</v>
      </c>
      <c r="F659" s="5">
        <f>IF(Inddata!$D$31*Inddata!$D$35+Inddata!$D$33&gt;'Beregninger scenarie 2'!C659,0,F658+$F$27)</f>
        <v>0</v>
      </c>
      <c r="G659" s="5">
        <f t="shared" si="18"/>
        <v>7.4513333333333014</v>
      </c>
      <c r="H659" s="5">
        <f>IF(D659+E659+F659&gt;Inddata!$D$31,Inddata!$D$31,D659+E659+F659)</f>
        <v>0.63893333333335889</v>
      </c>
      <c r="I659" s="5">
        <f>Inddata!$D$34</f>
        <v>1</v>
      </c>
      <c r="J659" s="5">
        <f>Inddata!$D$32+Inddata!$D$34</f>
        <v>5</v>
      </c>
      <c r="K659" s="5"/>
    </row>
    <row r="660" spans="1:11" x14ac:dyDescent="0.25">
      <c r="A660">
        <v>631</v>
      </c>
      <c r="C660" s="5">
        <f t="shared" si="19"/>
        <v>5.459999999999968</v>
      </c>
      <c r="D660" s="5">
        <f>IF(Inddata!$D$35=0,0,IF(($D$30-C660*(1/Inddata!$D$35))&lt;0,0,($D$30-C660*(1/Inddata!$D$35))))</f>
        <v>0.63200000000002543</v>
      </c>
      <c r="E660" s="5">
        <v>0</v>
      </c>
      <c r="F660" s="5">
        <f>IF(Inddata!$D$31*Inddata!$D$35+Inddata!$D$33&gt;'Beregninger scenarie 2'!C660,0,F659+$F$27)</f>
        <v>0</v>
      </c>
      <c r="G660" s="5">
        <f t="shared" si="18"/>
        <v>7.459999999999968</v>
      </c>
      <c r="H660" s="5">
        <f>IF(D660+E660+F660&gt;Inddata!$D$31,Inddata!$D$31,D660+E660+F660)</f>
        <v>0.63200000000002543</v>
      </c>
      <c r="I660" s="5">
        <f>Inddata!$D$34</f>
        <v>1</v>
      </c>
      <c r="J660" s="5">
        <f>Inddata!$D$32+Inddata!$D$34</f>
        <v>5</v>
      </c>
      <c r="K660" s="5"/>
    </row>
    <row r="661" spans="1:11" x14ac:dyDescent="0.25">
      <c r="A661">
        <v>632</v>
      </c>
      <c r="C661" s="5">
        <f t="shared" si="19"/>
        <v>5.4686666666666346</v>
      </c>
      <c r="D661" s="5">
        <f>IF(Inddata!$D$35=0,0,IF(($D$30-C661*(1/Inddata!$D$35))&lt;0,0,($D$30-C661*(1/Inddata!$D$35))))</f>
        <v>0.62506666666669197</v>
      </c>
      <c r="E661" s="5">
        <v>0</v>
      </c>
      <c r="F661" s="5">
        <f>IF(Inddata!$D$31*Inddata!$D$35+Inddata!$D$33&gt;'Beregninger scenarie 2'!C661,0,F660+$F$27)</f>
        <v>0</v>
      </c>
      <c r="G661" s="5">
        <f t="shared" si="18"/>
        <v>7.4686666666666346</v>
      </c>
      <c r="H661" s="5">
        <f>IF(D661+E661+F661&gt;Inddata!$D$31,Inddata!$D$31,D661+E661+F661)</f>
        <v>0.62506666666669197</v>
      </c>
      <c r="I661" s="5">
        <f>Inddata!$D$34</f>
        <v>1</v>
      </c>
      <c r="J661" s="5">
        <f>Inddata!$D$32+Inddata!$D$34</f>
        <v>5</v>
      </c>
      <c r="K661" s="5"/>
    </row>
    <row r="662" spans="1:11" x14ac:dyDescent="0.25">
      <c r="A662">
        <v>633</v>
      </c>
      <c r="C662" s="5">
        <f t="shared" si="19"/>
        <v>5.4773333333333012</v>
      </c>
      <c r="D662" s="5">
        <f>IF(Inddata!$D$35=0,0,IF(($D$30-C662*(1/Inddata!$D$35))&lt;0,0,($D$30-C662*(1/Inddata!$D$35))))</f>
        <v>0.61813333333335851</v>
      </c>
      <c r="E662" s="5">
        <v>0</v>
      </c>
      <c r="F662" s="5">
        <f>IF(Inddata!$D$31*Inddata!$D$35+Inddata!$D$33&gt;'Beregninger scenarie 2'!C662,0,F661+$F$27)</f>
        <v>0</v>
      </c>
      <c r="G662" s="5">
        <f t="shared" si="18"/>
        <v>7.4773333333333012</v>
      </c>
      <c r="H662" s="5">
        <f>IF(D662+E662+F662&gt;Inddata!$D$31,Inddata!$D$31,D662+E662+F662)</f>
        <v>0.61813333333335851</v>
      </c>
      <c r="I662" s="5">
        <f>Inddata!$D$34</f>
        <v>1</v>
      </c>
      <c r="J662" s="5">
        <f>Inddata!$D$32+Inddata!$D$34</f>
        <v>5</v>
      </c>
      <c r="K662" s="5"/>
    </row>
    <row r="663" spans="1:11" x14ac:dyDescent="0.25">
      <c r="A663">
        <v>634</v>
      </c>
      <c r="C663" s="5">
        <f t="shared" si="19"/>
        <v>5.4859999999999678</v>
      </c>
      <c r="D663" s="5">
        <f>IF(Inddata!$D$35=0,0,IF(($D$30-C663*(1/Inddata!$D$35))&lt;0,0,($D$30-C663*(1/Inddata!$D$35))))</f>
        <v>0.61120000000002594</v>
      </c>
      <c r="E663" s="5">
        <v>0</v>
      </c>
      <c r="F663" s="5">
        <f>IF(Inddata!$D$31*Inddata!$D$35+Inddata!$D$33&gt;'Beregninger scenarie 2'!C663,0,F662+$F$27)</f>
        <v>0</v>
      </c>
      <c r="G663" s="5">
        <f t="shared" si="18"/>
        <v>7.4859999999999678</v>
      </c>
      <c r="H663" s="5">
        <f>IF(D663+E663+F663&gt;Inddata!$D$31,Inddata!$D$31,D663+E663+F663)</f>
        <v>0.61120000000002594</v>
      </c>
      <c r="I663" s="5">
        <f>Inddata!$D$34</f>
        <v>1</v>
      </c>
      <c r="J663" s="5">
        <f>Inddata!$D$32+Inddata!$D$34</f>
        <v>5</v>
      </c>
      <c r="K663" s="5"/>
    </row>
    <row r="664" spans="1:11" x14ac:dyDescent="0.25">
      <c r="A664">
        <v>635</v>
      </c>
      <c r="C664" s="5">
        <f t="shared" si="19"/>
        <v>5.4946666666666344</v>
      </c>
      <c r="D664" s="5">
        <f>IF(Inddata!$D$35=0,0,IF(($D$30-C664*(1/Inddata!$D$35))&lt;0,0,($D$30-C664*(1/Inddata!$D$35))))</f>
        <v>0.60426666666669249</v>
      </c>
      <c r="E664" s="5">
        <v>0</v>
      </c>
      <c r="F664" s="5">
        <f>IF(Inddata!$D$31*Inddata!$D$35+Inddata!$D$33&gt;'Beregninger scenarie 2'!C664,0,F663+$F$27)</f>
        <v>0</v>
      </c>
      <c r="G664" s="5">
        <f t="shared" si="18"/>
        <v>7.4946666666666344</v>
      </c>
      <c r="H664" s="5">
        <f>IF(D664+E664+F664&gt;Inddata!$D$31,Inddata!$D$31,D664+E664+F664)</f>
        <v>0.60426666666669249</v>
      </c>
      <c r="I664" s="5">
        <f>Inddata!$D$34</f>
        <v>1</v>
      </c>
      <c r="J664" s="5">
        <f>Inddata!$D$32+Inddata!$D$34</f>
        <v>5</v>
      </c>
      <c r="K664" s="5"/>
    </row>
    <row r="665" spans="1:11" x14ac:dyDescent="0.25">
      <c r="A665">
        <v>636</v>
      </c>
      <c r="C665" s="5">
        <f t="shared" si="19"/>
        <v>5.503333333333301</v>
      </c>
      <c r="D665" s="5">
        <f>IF(Inddata!$D$35=0,0,IF(($D$30-C665*(1/Inddata!$D$35))&lt;0,0,($D$30-C665*(1/Inddata!$D$35))))</f>
        <v>0.59733333333335903</v>
      </c>
      <c r="E665" s="5">
        <v>0</v>
      </c>
      <c r="F665" s="5">
        <f>IF(Inddata!$D$31*Inddata!$D$35+Inddata!$D$33&gt;'Beregninger scenarie 2'!C665,0,F664+$F$27)</f>
        <v>0</v>
      </c>
      <c r="G665" s="5">
        <f t="shared" si="18"/>
        <v>7.503333333333301</v>
      </c>
      <c r="H665" s="5">
        <f>IF(D665+E665+F665&gt;Inddata!$D$31,Inddata!$D$31,D665+E665+F665)</f>
        <v>0.59733333333335903</v>
      </c>
      <c r="I665" s="5">
        <f>Inddata!$D$34</f>
        <v>1</v>
      </c>
      <c r="J665" s="5">
        <f>Inddata!$D$32+Inddata!$D$34</f>
        <v>5</v>
      </c>
      <c r="K665" s="5"/>
    </row>
    <row r="666" spans="1:11" x14ac:dyDescent="0.25">
      <c r="A666">
        <v>637</v>
      </c>
      <c r="C666" s="5">
        <f t="shared" si="19"/>
        <v>5.5119999999999676</v>
      </c>
      <c r="D666" s="5">
        <f>IF(Inddata!$D$35=0,0,IF(($D$30-C666*(1/Inddata!$D$35))&lt;0,0,($D$30-C666*(1/Inddata!$D$35))))</f>
        <v>0.59040000000002557</v>
      </c>
      <c r="E666" s="5">
        <v>0</v>
      </c>
      <c r="F666" s="5">
        <f>IF(Inddata!$D$31*Inddata!$D$35+Inddata!$D$33&gt;'Beregninger scenarie 2'!C666,0,F665+$F$27)</f>
        <v>0</v>
      </c>
      <c r="G666" s="5">
        <f t="shared" si="18"/>
        <v>7.5119999999999676</v>
      </c>
      <c r="H666" s="5">
        <f>IF(D666+E666+F666&gt;Inddata!$D$31,Inddata!$D$31,D666+E666+F666)</f>
        <v>0.59040000000002557</v>
      </c>
      <c r="I666" s="5">
        <f>Inddata!$D$34</f>
        <v>1</v>
      </c>
      <c r="J666" s="5">
        <f>Inddata!$D$32+Inddata!$D$34</f>
        <v>5</v>
      </c>
      <c r="K666" s="5"/>
    </row>
    <row r="667" spans="1:11" x14ac:dyDescent="0.25">
      <c r="A667">
        <v>638</v>
      </c>
      <c r="C667" s="5">
        <f t="shared" si="19"/>
        <v>5.5206666666666342</v>
      </c>
      <c r="D667" s="5">
        <f>IF(Inddata!$D$35=0,0,IF(($D$30-C667*(1/Inddata!$D$35))&lt;0,0,($D$30-C667*(1/Inddata!$D$35))))</f>
        <v>0.58346666666669211</v>
      </c>
      <c r="E667" s="5">
        <v>0</v>
      </c>
      <c r="F667" s="5">
        <f>IF(Inddata!$D$31*Inddata!$D$35+Inddata!$D$33&gt;'Beregninger scenarie 2'!C667,0,F666+$F$27)</f>
        <v>0</v>
      </c>
      <c r="G667" s="5">
        <f t="shared" si="18"/>
        <v>7.5206666666666342</v>
      </c>
      <c r="H667" s="5">
        <f>IF(D667+E667+F667&gt;Inddata!$D$31,Inddata!$D$31,D667+E667+F667)</f>
        <v>0.58346666666669211</v>
      </c>
      <c r="I667" s="5">
        <f>Inddata!$D$34</f>
        <v>1</v>
      </c>
      <c r="J667" s="5">
        <f>Inddata!$D$32+Inddata!$D$34</f>
        <v>5</v>
      </c>
      <c r="K667" s="5"/>
    </row>
    <row r="668" spans="1:11" x14ac:dyDescent="0.25">
      <c r="A668">
        <v>639</v>
      </c>
      <c r="C668" s="5">
        <f t="shared" si="19"/>
        <v>5.5293333333333008</v>
      </c>
      <c r="D668" s="5">
        <f>IF(Inddata!$D$35=0,0,IF(($D$30-C668*(1/Inddata!$D$35))&lt;0,0,($D$30-C668*(1/Inddata!$D$35))))</f>
        <v>0.57653333333335954</v>
      </c>
      <c r="E668" s="5">
        <v>0</v>
      </c>
      <c r="F668" s="5">
        <f>IF(Inddata!$D$31*Inddata!$D$35+Inddata!$D$33&gt;'Beregninger scenarie 2'!C668,0,F667+$F$27)</f>
        <v>0</v>
      </c>
      <c r="G668" s="5">
        <f t="shared" si="18"/>
        <v>7.5293333333333008</v>
      </c>
      <c r="H668" s="5">
        <f>IF(D668+E668+F668&gt;Inddata!$D$31,Inddata!$D$31,D668+E668+F668)</f>
        <v>0.57653333333335954</v>
      </c>
      <c r="I668" s="5">
        <f>Inddata!$D$34</f>
        <v>1</v>
      </c>
      <c r="J668" s="5">
        <f>Inddata!$D$32+Inddata!$D$34</f>
        <v>5</v>
      </c>
      <c r="K668" s="5"/>
    </row>
    <row r="669" spans="1:11" x14ac:dyDescent="0.25">
      <c r="A669">
        <v>640</v>
      </c>
      <c r="C669" s="5">
        <f t="shared" si="19"/>
        <v>5.5379999999999674</v>
      </c>
      <c r="D669" s="5">
        <f>IF(Inddata!$D$35=0,0,IF(($D$30-C669*(1/Inddata!$D$35))&lt;0,0,($D$30-C669*(1/Inddata!$D$35))))</f>
        <v>0.56960000000002609</v>
      </c>
      <c r="E669" s="5">
        <v>0</v>
      </c>
      <c r="F669" s="5">
        <f>IF(Inddata!$D$31*Inddata!$D$35+Inddata!$D$33&gt;'Beregninger scenarie 2'!C669,0,F668+$F$27)</f>
        <v>0</v>
      </c>
      <c r="G669" s="5">
        <f t="shared" si="18"/>
        <v>7.5379999999999674</v>
      </c>
      <c r="H669" s="5">
        <f>IF(D669+E669+F669&gt;Inddata!$D$31,Inddata!$D$31,D669+E669+F669)</f>
        <v>0.56960000000002609</v>
      </c>
      <c r="I669" s="5">
        <f>Inddata!$D$34</f>
        <v>1</v>
      </c>
      <c r="J669" s="5">
        <f>Inddata!$D$32+Inddata!$D$34</f>
        <v>5</v>
      </c>
      <c r="K669" s="5"/>
    </row>
    <row r="670" spans="1:11" x14ac:dyDescent="0.25">
      <c r="A670">
        <v>641</v>
      </c>
      <c r="C670" s="5">
        <f t="shared" si="19"/>
        <v>5.546666666666634</v>
      </c>
      <c r="D670" s="5">
        <f>IF(Inddata!$D$35=0,0,IF(($D$30-C670*(1/Inddata!$D$35))&lt;0,0,($D$30-C670*(1/Inddata!$D$35))))</f>
        <v>0.56266666666669263</v>
      </c>
      <c r="E670" s="5">
        <v>0</v>
      </c>
      <c r="F670" s="5">
        <f>IF(Inddata!$D$31*Inddata!$D$35+Inddata!$D$33&gt;'Beregninger scenarie 2'!C670,0,F669+$F$27)</f>
        <v>0</v>
      </c>
      <c r="G670" s="5">
        <f t="shared" si="18"/>
        <v>7.546666666666634</v>
      </c>
      <c r="H670" s="5">
        <f>IF(D670+E670+F670&gt;Inddata!$D$31,Inddata!$D$31,D670+E670+F670)</f>
        <v>0.56266666666669263</v>
      </c>
      <c r="I670" s="5">
        <f>Inddata!$D$34</f>
        <v>1</v>
      </c>
      <c r="J670" s="5">
        <f>Inddata!$D$32+Inddata!$D$34</f>
        <v>5</v>
      </c>
      <c r="K670" s="5"/>
    </row>
    <row r="671" spans="1:11" x14ac:dyDescent="0.25">
      <c r="A671">
        <v>642</v>
      </c>
      <c r="C671" s="5">
        <f t="shared" si="19"/>
        <v>5.5553333333333006</v>
      </c>
      <c r="D671" s="5">
        <f>IF(Inddata!$D$35=0,0,IF(($D$30-C671*(1/Inddata!$D$35))&lt;0,0,($D$30-C671*(1/Inddata!$D$35))))</f>
        <v>0.55573333333335917</v>
      </c>
      <c r="E671" s="5">
        <v>0</v>
      </c>
      <c r="F671" s="5">
        <f>IF(Inddata!$D$31*Inddata!$D$35+Inddata!$D$33&gt;'Beregninger scenarie 2'!C671,0,F670+$F$27)</f>
        <v>0</v>
      </c>
      <c r="G671" s="5">
        <f t="shared" si="18"/>
        <v>7.5553333333333006</v>
      </c>
      <c r="H671" s="5">
        <f>IF(D671+E671+F671&gt;Inddata!$D$31,Inddata!$D$31,D671+E671+F671)</f>
        <v>0.55573333333335917</v>
      </c>
      <c r="I671" s="5">
        <f>Inddata!$D$34</f>
        <v>1</v>
      </c>
      <c r="J671" s="5">
        <f>Inddata!$D$32+Inddata!$D$34</f>
        <v>5</v>
      </c>
      <c r="K671" s="5"/>
    </row>
    <row r="672" spans="1:11" x14ac:dyDescent="0.25">
      <c r="A672">
        <v>643</v>
      </c>
      <c r="C672" s="5">
        <f t="shared" si="19"/>
        <v>5.5639999999999672</v>
      </c>
      <c r="D672" s="5">
        <f>IF(Inddata!$D$35=0,0,IF(($D$30-C672*(1/Inddata!$D$35))&lt;0,0,($D$30-C672*(1/Inddata!$D$35))))</f>
        <v>0.54880000000002571</v>
      </c>
      <c r="E672" s="5">
        <v>0</v>
      </c>
      <c r="F672" s="5">
        <f>IF(Inddata!$D$31*Inddata!$D$35+Inddata!$D$33&gt;'Beregninger scenarie 2'!C672,0,F671+$F$27)</f>
        <v>0</v>
      </c>
      <c r="G672" s="5">
        <f t="shared" ref="G672:G735" si="20">C672+2</f>
        <v>7.5639999999999672</v>
      </c>
      <c r="H672" s="5">
        <f>IF(D672+E672+F672&gt;Inddata!$D$31,Inddata!$D$31,D672+E672+F672)</f>
        <v>0.54880000000002571</v>
      </c>
      <c r="I672" s="5">
        <f>Inddata!$D$34</f>
        <v>1</v>
      </c>
      <c r="J672" s="5">
        <f>Inddata!$D$32+Inddata!$D$34</f>
        <v>5</v>
      </c>
      <c r="K672" s="5"/>
    </row>
    <row r="673" spans="1:11" x14ac:dyDescent="0.25">
      <c r="A673">
        <v>644</v>
      </c>
      <c r="C673" s="5">
        <f t="shared" ref="C673:C736" si="21">C672+$C$27</f>
        <v>5.5726666666666338</v>
      </c>
      <c r="D673" s="5">
        <f>IF(Inddata!$D$35=0,0,IF(($D$30-C673*(1/Inddata!$D$35))&lt;0,0,($D$30-C673*(1/Inddata!$D$35))))</f>
        <v>0.54186666666669314</v>
      </c>
      <c r="E673" s="5">
        <v>0</v>
      </c>
      <c r="F673" s="5">
        <f>IF(Inddata!$D$31*Inddata!$D$35+Inddata!$D$33&gt;'Beregninger scenarie 2'!C673,0,F672+$F$27)</f>
        <v>0</v>
      </c>
      <c r="G673" s="5">
        <f t="shared" si="20"/>
        <v>7.5726666666666338</v>
      </c>
      <c r="H673" s="5">
        <f>IF(D673+E673+F673&gt;Inddata!$D$31,Inddata!$D$31,D673+E673+F673)</f>
        <v>0.54186666666669314</v>
      </c>
      <c r="I673" s="5">
        <f>Inddata!$D$34</f>
        <v>1</v>
      </c>
      <c r="J673" s="5">
        <f>Inddata!$D$32+Inddata!$D$34</f>
        <v>5</v>
      </c>
      <c r="K673" s="5"/>
    </row>
    <row r="674" spans="1:11" x14ac:dyDescent="0.25">
      <c r="A674">
        <v>645</v>
      </c>
      <c r="C674" s="5">
        <f t="shared" si="21"/>
        <v>5.5813333333333004</v>
      </c>
      <c r="D674" s="5">
        <f>IF(Inddata!$D$35=0,0,IF(($D$30-C674*(1/Inddata!$D$35))&lt;0,0,($D$30-C674*(1/Inddata!$D$35))))</f>
        <v>0.53493333333335968</v>
      </c>
      <c r="E674" s="5">
        <v>0</v>
      </c>
      <c r="F674" s="5">
        <f>IF(Inddata!$D$31*Inddata!$D$35+Inddata!$D$33&gt;'Beregninger scenarie 2'!C674,0,F673+$F$27)</f>
        <v>0</v>
      </c>
      <c r="G674" s="5">
        <f t="shared" si="20"/>
        <v>7.5813333333333004</v>
      </c>
      <c r="H674" s="5">
        <f>IF(D674+E674+F674&gt;Inddata!$D$31,Inddata!$D$31,D674+E674+F674)</f>
        <v>0.53493333333335968</v>
      </c>
      <c r="I674" s="5">
        <f>Inddata!$D$34</f>
        <v>1</v>
      </c>
      <c r="J674" s="5">
        <f>Inddata!$D$32+Inddata!$D$34</f>
        <v>5</v>
      </c>
      <c r="K674" s="5"/>
    </row>
    <row r="675" spans="1:11" x14ac:dyDescent="0.25">
      <c r="A675">
        <v>646</v>
      </c>
      <c r="C675" s="5">
        <f t="shared" si="21"/>
        <v>5.589999999999967</v>
      </c>
      <c r="D675" s="5">
        <f>IF(Inddata!$D$35=0,0,IF(($D$30-C675*(1/Inddata!$D$35))&lt;0,0,($D$30-C675*(1/Inddata!$D$35))))</f>
        <v>0.52800000000002623</v>
      </c>
      <c r="E675" s="5">
        <v>0</v>
      </c>
      <c r="F675" s="5">
        <f>IF(Inddata!$D$31*Inddata!$D$35+Inddata!$D$33&gt;'Beregninger scenarie 2'!C675,0,F674+$F$27)</f>
        <v>0</v>
      </c>
      <c r="G675" s="5">
        <f t="shared" si="20"/>
        <v>7.589999999999967</v>
      </c>
      <c r="H675" s="5">
        <f>IF(D675+E675+F675&gt;Inddata!$D$31,Inddata!$D$31,D675+E675+F675)</f>
        <v>0.52800000000002623</v>
      </c>
      <c r="I675" s="5">
        <f>Inddata!$D$34</f>
        <v>1</v>
      </c>
      <c r="J675" s="5">
        <f>Inddata!$D$32+Inddata!$D$34</f>
        <v>5</v>
      </c>
      <c r="K675" s="5"/>
    </row>
    <row r="676" spans="1:11" x14ac:dyDescent="0.25">
      <c r="A676">
        <v>647</v>
      </c>
      <c r="C676" s="5">
        <f t="shared" si="21"/>
        <v>5.5986666666666336</v>
      </c>
      <c r="D676" s="5">
        <f>IF(Inddata!$D$35=0,0,IF(($D$30-C676*(1/Inddata!$D$35))&lt;0,0,($D$30-C676*(1/Inddata!$D$35))))</f>
        <v>0.52106666666669277</v>
      </c>
      <c r="E676" s="5">
        <v>0</v>
      </c>
      <c r="F676" s="5">
        <f>IF(Inddata!$D$31*Inddata!$D$35+Inddata!$D$33&gt;'Beregninger scenarie 2'!C676,0,F675+$F$27)</f>
        <v>0</v>
      </c>
      <c r="G676" s="5">
        <f t="shared" si="20"/>
        <v>7.5986666666666336</v>
      </c>
      <c r="H676" s="5">
        <f>IF(D676+E676+F676&gt;Inddata!$D$31,Inddata!$D$31,D676+E676+F676)</f>
        <v>0.52106666666669277</v>
      </c>
      <c r="I676" s="5">
        <f>Inddata!$D$34</f>
        <v>1</v>
      </c>
      <c r="J676" s="5">
        <f>Inddata!$D$32+Inddata!$D$34</f>
        <v>5</v>
      </c>
      <c r="K676" s="5"/>
    </row>
    <row r="677" spans="1:11" x14ac:dyDescent="0.25">
      <c r="A677">
        <v>648</v>
      </c>
      <c r="C677" s="5">
        <f t="shared" si="21"/>
        <v>5.6073333333333002</v>
      </c>
      <c r="D677" s="5">
        <f>IF(Inddata!$D$35=0,0,IF(($D$30-C677*(1/Inddata!$D$35))&lt;0,0,($D$30-C677*(1/Inddata!$D$35))))</f>
        <v>0.51413333333335931</v>
      </c>
      <c r="E677" s="5">
        <v>0</v>
      </c>
      <c r="F677" s="5">
        <f>IF(Inddata!$D$31*Inddata!$D$35+Inddata!$D$33&gt;'Beregninger scenarie 2'!C677,0,F676+$F$27)</f>
        <v>0</v>
      </c>
      <c r="G677" s="5">
        <f t="shared" si="20"/>
        <v>7.6073333333333002</v>
      </c>
      <c r="H677" s="5">
        <f>IF(D677+E677+F677&gt;Inddata!$D$31,Inddata!$D$31,D677+E677+F677)</f>
        <v>0.51413333333335931</v>
      </c>
      <c r="I677" s="5">
        <f>Inddata!$D$34</f>
        <v>1</v>
      </c>
      <c r="J677" s="5">
        <f>Inddata!$D$32+Inddata!$D$34</f>
        <v>5</v>
      </c>
      <c r="K677" s="5"/>
    </row>
    <row r="678" spans="1:11" x14ac:dyDescent="0.25">
      <c r="A678">
        <v>649</v>
      </c>
      <c r="C678" s="5">
        <f t="shared" si="21"/>
        <v>5.6159999999999668</v>
      </c>
      <c r="D678" s="5">
        <f>IF(Inddata!$D$35=0,0,IF(($D$30-C678*(1/Inddata!$D$35))&lt;0,0,($D$30-C678*(1/Inddata!$D$35))))</f>
        <v>0.50720000000002674</v>
      </c>
      <c r="E678" s="5">
        <v>0</v>
      </c>
      <c r="F678" s="5">
        <f>IF(Inddata!$D$31*Inddata!$D$35+Inddata!$D$33&gt;'Beregninger scenarie 2'!C678,0,F677+$F$27)</f>
        <v>0</v>
      </c>
      <c r="G678" s="5">
        <f t="shared" si="20"/>
        <v>7.6159999999999668</v>
      </c>
      <c r="H678" s="5">
        <f>IF(D678+E678+F678&gt;Inddata!$D$31,Inddata!$D$31,D678+E678+F678)</f>
        <v>0.50720000000002674</v>
      </c>
      <c r="I678" s="5">
        <f>Inddata!$D$34</f>
        <v>1</v>
      </c>
      <c r="J678" s="5">
        <f>Inddata!$D$32+Inddata!$D$34</f>
        <v>5</v>
      </c>
      <c r="K678" s="5"/>
    </row>
    <row r="679" spans="1:11" x14ac:dyDescent="0.25">
      <c r="A679">
        <v>650</v>
      </c>
      <c r="C679" s="5">
        <f t="shared" si="21"/>
        <v>5.6246666666666334</v>
      </c>
      <c r="D679" s="5">
        <f>IF(Inddata!$D$35=0,0,IF(($D$30-C679*(1/Inddata!$D$35))&lt;0,0,($D$30-C679*(1/Inddata!$D$35))))</f>
        <v>0.50026666666669328</v>
      </c>
      <c r="E679" s="5">
        <v>0</v>
      </c>
      <c r="F679" s="5">
        <f>IF(Inddata!$D$31*Inddata!$D$35+Inddata!$D$33&gt;'Beregninger scenarie 2'!C679,0,F678+$F$27)</f>
        <v>0</v>
      </c>
      <c r="G679" s="5">
        <f t="shared" si="20"/>
        <v>7.6246666666666334</v>
      </c>
      <c r="H679" s="5">
        <f>IF(D679+E679+F679&gt;Inddata!$D$31,Inddata!$D$31,D679+E679+F679)</f>
        <v>0.50026666666669328</v>
      </c>
      <c r="I679" s="5">
        <f>Inddata!$D$34</f>
        <v>1</v>
      </c>
      <c r="J679" s="5">
        <f>Inddata!$D$32+Inddata!$D$34</f>
        <v>5</v>
      </c>
      <c r="K679" s="5"/>
    </row>
    <row r="680" spans="1:11" x14ac:dyDescent="0.25">
      <c r="A680">
        <v>651</v>
      </c>
      <c r="C680" s="5">
        <f t="shared" si="21"/>
        <v>5.6333333333333</v>
      </c>
      <c r="D680" s="5">
        <f>IF(Inddata!$D$35=0,0,IF(($D$30-C680*(1/Inddata!$D$35))&lt;0,0,($D$30-C680*(1/Inddata!$D$35))))</f>
        <v>0.49333333333335982</v>
      </c>
      <c r="E680" s="5">
        <v>0</v>
      </c>
      <c r="F680" s="5">
        <f>IF(Inddata!$D$31*Inddata!$D$35+Inddata!$D$33&gt;'Beregninger scenarie 2'!C680,0,F679+$F$27)</f>
        <v>0</v>
      </c>
      <c r="G680" s="5">
        <f t="shared" si="20"/>
        <v>7.6333333333333</v>
      </c>
      <c r="H680" s="5">
        <f>IF(D680+E680+F680&gt;Inddata!$D$31,Inddata!$D$31,D680+E680+F680)</f>
        <v>0.49333333333335982</v>
      </c>
      <c r="I680" s="5">
        <f>Inddata!$D$34</f>
        <v>1</v>
      </c>
      <c r="J680" s="5">
        <f>Inddata!$D$32+Inddata!$D$34</f>
        <v>5</v>
      </c>
      <c r="K680" s="5"/>
    </row>
    <row r="681" spans="1:11" x14ac:dyDescent="0.25">
      <c r="A681">
        <v>652</v>
      </c>
      <c r="C681" s="5">
        <f t="shared" si="21"/>
        <v>5.6419999999999666</v>
      </c>
      <c r="D681" s="5">
        <f>IF(Inddata!$D$35=0,0,IF(($D$30-C681*(1/Inddata!$D$35))&lt;0,0,($D$30-C681*(1/Inddata!$D$35))))</f>
        <v>0.48640000000002637</v>
      </c>
      <c r="E681" s="5">
        <v>0</v>
      </c>
      <c r="F681" s="5">
        <f>IF(Inddata!$D$31*Inddata!$D$35+Inddata!$D$33&gt;'Beregninger scenarie 2'!C681,0,F680+$F$27)</f>
        <v>0</v>
      </c>
      <c r="G681" s="5">
        <f t="shared" si="20"/>
        <v>7.6419999999999666</v>
      </c>
      <c r="H681" s="5">
        <f>IF(D681+E681+F681&gt;Inddata!$D$31,Inddata!$D$31,D681+E681+F681)</f>
        <v>0.48640000000002637</v>
      </c>
      <c r="I681" s="5">
        <f>Inddata!$D$34</f>
        <v>1</v>
      </c>
      <c r="J681" s="5">
        <f>Inddata!$D$32+Inddata!$D$34</f>
        <v>5</v>
      </c>
      <c r="K681" s="5"/>
    </row>
    <row r="682" spans="1:11" x14ac:dyDescent="0.25">
      <c r="A682">
        <v>653</v>
      </c>
      <c r="C682" s="5">
        <f t="shared" si="21"/>
        <v>5.6506666666666332</v>
      </c>
      <c r="D682" s="5">
        <f>IF(Inddata!$D$35=0,0,IF(($D$30-C682*(1/Inddata!$D$35))&lt;0,0,($D$30-C682*(1/Inddata!$D$35))))</f>
        <v>0.47946666666669291</v>
      </c>
      <c r="E682" s="5">
        <v>0</v>
      </c>
      <c r="F682" s="5">
        <f>IF(Inddata!$D$31*Inddata!$D$35+Inddata!$D$33&gt;'Beregninger scenarie 2'!C682,0,F681+$F$27)</f>
        <v>0</v>
      </c>
      <c r="G682" s="5">
        <f t="shared" si="20"/>
        <v>7.6506666666666332</v>
      </c>
      <c r="H682" s="5">
        <f>IF(D682+E682+F682&gt;Inddata!$D$31,Inddata!$D$31,D682+E682+F682)</f>
        <v>0.47946666666669291</v>
      </c>
      <c r="I682" s="5">
        <f>Inddata!$D$34</f>
        <v>1</v>
      </c>
      <c r="J682" s="5">
        <f>Inddata!$D$32+Inddata!$D$34</f>
        <v>5</v>
      </c>
      <c r="K682" s="5"/>
    </row>
    <row r="683" spans="1:11" x14ac:dyDescent="0.25">
      <c r="A683">
        <v>654</v>
      </c>
      <c r="C683" s="5">
        <f t="shared" si="21"/>
        <v>5.6593333333332998</v>
      </c>
      <c r="D683" s="5">
        <f>IF(Inddata!$D$35=0,0,IF(($D$30-C683*(1/Inddata!$D$35))&lt;0,0,($D$30-C683*(1/Inddata!$D$35))))</f>
        <v>0.47253333333336034</v>
      </c>
      <c r="E683" s="5">
        <v>0</v>
      </c>
      <c r="F683" s="5">
        <f>IF(Inddata!$D$31*Inddata!$D$35+Inddata!$D$33&gt;'Beregninger scenarie 2'!C683,0,F682+$F$27)</f>
        <v>0</v>
      </c>
      <c r="G683" s="5">
        <f t="shared" si="20"/>
        <v>7.6593333333332998</v>
      </c>
      <c r="H683" s="5">
        <f>IF(D683+E683+F683&gt;Inddata!$D$31,Inddata!$D$31,D683+E683+F683)</f>
        <v>0.47253333333336034</v>
      </c>
      <c r="I683" s="5">
        <f>Inddata!$D$34</f>
        <v>1</v>
      </c>
      <c r="J683" s="5">
        <f>Inddata!$D$32+Inddata!$D$34</f>
        <v>5</v>
      </c>
      <c r="K683" s="5"/>
    </row>
    <row r="684" spans="1:11" x14ac:dyDescent="0.25">
      <c r="A684">
        <v>655</v>
      </c>
      <c r="C684" s="5">
        <f t="shared" si="21"/>
        <v>5.6679999999999664</v>
      </c>
      <c r="D684" s="5">
        <f>IF(Inddata!$D$35=0,0,IF(($D$30-C684*(1/Inddata!$D$35))&lt;0,0,($D$30-C684*(1/Inddata!$D$35))))</f>
        <v>0.46560000000002688</v>
      </c>
      <c r="E684" s="5">
        <v>0</v>
      </c>
      <c r="F684" s="5">
        <f>IF(Inddata!$D$31*Inddata!$D$35+Inddata!$D$33&gt;'Beregninger scenarie 2'!C684,0,F683+$F$27)</f>
        <v>0</v>
      </c>
      <c r="G684" s="5">
        <f t="shared" si="20"/>
        <v>7.6679999999999664</v>
      </c>
      <c r="H684" s="5">
        <f>IF(D684+E684+F684&gt;Inddata!$D$31,Inddata!$D$31,D684+E684+F684)</f>
        <v>0.46560000000002688</v>
      </c>
      <c r="I684" s="5">
        <f>Inddata!$D$34</f>
        <v>1</v>
      </c>
      <c r="J684" s="5">
        <f>Inddata!$D$32+Inddata!$D$34</f>
        <v>5</v>
      </c>
      <c r="K684" s="5"/>
    </row>
    <row r="685" spans="1:11" x14ac:dyDescent="0.25">
      <c r="A685">
        <v>656</v>
      </c>
      <c r="C685" s="5">
        <f t="shared" si="21"/>
        <v>5.676666666666633</v>
      </c>
      <c r="D685" s="5">
        <f>IF(Inddata!$D$35=0,0,IF(($D$30-C685*(1/Inddata!$D$35))&lt;0,0,($D$30-C685*(1/Inddata!$D$35))))</f>
        <v>0.45866666666669342</v>
      </c>
      <c r="E685" s="5">
        <v>0</v>
      </c>
      <c r="F685" s="5">
        <f>IF(Inddata!$D$31*Inddata!$D$35+Inddata!$D$33&gt;'Beregninger scenarie 2'!C685,0,F684+$F$27)</f>
        <v>0</v>
      </c>
      <c r="G685" s="5">
        <f t="shared" si="20"/>
        <v>7.676666666666633</v>
      </c>
      <c r="H685" s="5">
        <f>IF(D685+E685+F685&gt;Inddata!$D$31,Inddata!$D$31,D685+E685+F685)</f>
        <v>0.45866666666669342</v>
      </c>
      <c r="I685" s="5">
        <f>Inddata!$D$34</f>
        <v>1</v>
      </c>
      <c r="J685" s="5">
        <f>Inddata!$D$32+Inddata!$D$34</f>
        <v>5</v>
      </c>
      <c r="K685" s="5"/>
    </row>
    <row r="686" spans="1:11" x14ac:dyDescent="0.25">
      <c r="A686">
        <v>657</v>
      </c>
      <c r="C686" s="5">
        <f t="shared" si="21"/>
        <v>5.6853333333332996</v>
      </c>
      <c r="D686" s="5">
        <f>IF(Inddata!$D$35=0,0,IF(($D$30-C686*(1/Inddata!$D$35))&lt;0,0,($D$30-C686*(1/Inddata!$D$35))))</f>
        <v>0.45173333333335997</v>
      </c>
      <c r="E686" s="5">
        <v>0</v>
      </c>
      <c r="F686" s="5">
        <f>IF(Inddata!$D$31*Inddata!$D$35+Inddata!$D$33&gt;'Beregninger scenarie 2'!C686,0,F685+$F$27)</f>
        <v>0</v>
      </c>
      <c r="G686" s="5">
        <f t="shared" si="20"/>
        <v>7.6853333333332996</v>
      </c>
      <c r="H686" s="5">
        <f>IF(D686+E686+F686&gt;Inddata!$D$31,Inddata!$D$31,D686+E686+F686)</f>
        <v>0.45173333333335997</v>
      </c>
      <c r="I686" s="5">
        <f>Inddata!$D$34</f>
        <v>1</v>
      </c>
      <c r="J686" s="5">
        <f>Inddata!$D$32+Inddata!$D$34</f>
        <v>5</v>
      </c>
      <c r="K686" s="5"/>
    </row>
    <row r="687" spans="1:11" x14ac:dyDescent="0.25">
      <c r="A687">
        <v>658</v>
      </c>
      <c r="C687" s="5">
        <f t="shared" si="21"/>
        <v>5.6939999999999662</v>
      </c>
      <c r="D687" s="5">
        <f>IF(Inddata!$D$35=0,0,IF(($D$30-C687*(1/Inddata!$D$35))&lt;0,0,($D$30-C687*(1/Inddata!$D$35))))</f>
        <v>0.44480000000002651</v>
      </c>
      <c r="E687" s="5">
        <v>0</v>
      </c>
      <c r="F687" s="5">
        <f>IF(Inddata!$D$31*Inddata!$D$35+Inddata!$D$33&gt;'Beregninger scenarie 2'!C687,0,F686+$F$27)</f>
        <v>0</v>
      </c>
      <c r="G687" s="5">
        <f t="shared" si="20"/>
        <v>7.6939999999999662</v>
      </c>
      <c r="H687" s="5">
        <f>IF(D687+E687+F687&gt;Inddata!$D$31,Inddata!$D$31,D687+E687+F687)</f>
        <v>0.44480000000002651</v>
      </c>
      <c r="I687" s="5">
        <f>Inddata!$D$34</f>
        <v>1</v>
      </c>
      <c r="J687" s="5">
        <f>Inddata!$D$32+Inddata!$D$34</f>
        <v>5</v>
      </c>
      <c r="K687" s="5"/>
    </row>
    <row r="688" spans="1:11" x14ac:dyDescent="0.25">
      <c r="A688">
        <v>659</v>
      </c>
      <c r="C688" s="5">
        <f t="shared" si="21"/>
        <v>5.7026666666666328</v>
      </c>
      <c r="D688" s="5">
        <f>IF(Inddata!$D$35=0,0,IF(($D$30-C688*(1/Inddata!$D$35))&lt;0,0,($D$30-C688*(1/Inddata!$D$35))))</f>
        <v>0.43786666666669394</v>
      </c>
      <c r="E688" s="5">
        <v>0</v>
      </c>
      <c r="F688" s="5">
        <f>IF(Inddata!$D$31*Inddata!$D$35+Inddata!$D$33&gt;'Beregninger scenarie 2'!C688,0,F687+$F$27)</f>
        <v>0</v>
      </c>
      <c r="G688" s="5">
        <f t="shared" si="20"/>
        <v>7.7026666666666328</v>
      </c>
      <c r="H688" s="5">
        <f>IF(D688+E688+F688&gt;Inddata!$D$31,Inddata!$D$31,D688+E688+F688)</f>
        <v>0.43786666666669394</v>
      </c>
      <c r="I688" s="5">
        <f>Inddata!$D$34</f>
        <v>1</v>
      </c>
      <c r="J688" s="5">
        <f>Inddata!$D$32+Inddata!$D$34</f>
        <v>5</v>
      </c>
      <c r="K688" s="5"/>
    </row>
    <row r="689" spans="1:11" x14ac:dyDescent="0.25">
      <c r="A689">
        <v>660</v>
      </c>
      <c r="C689" s="5">
        <f t="shared" si="21"/>
        <v>5.7113333333332994</v>
      </c>
      <c r="D689" s="5">
        <f>IF(Inddata!$D$35=0,0,IF(($D$30-C689*(1/Inddata!$D$35))&lt;0,0,($D$30-C689*(1/Inddata!$D$35))))</f>
        <v>0.43093333333336048</v>
      </c>
      <c r="E689" s="5">
        <v>0</v>
      </c>
      <c r="F689" s="5">
        <f>IF(Inddata!$D$31*Inddata!$D$35+Inddata!$D$33&gt;'Beregninger scenarie 2'!C689,0,F688+$F$27)</f>
        <v>0</v>
      </c>
      <c r="G689" s="5">
        <f t="shared" si="20"/>
        <v>7.7113333333332994</v>
      </c>
      <c r="H689" s="5">
        <f>IF(D689+E689+F689&gt;Inddata!$D$31,Inddata!$D$31,D689+E689+F689)</f>
        <v>0.43093333333336048</v>
      </c>
      <c r="I689" s="5">
        <f>Inddata!$D$34</f>
        <v>1</v>
      </c>
      <c r="J689" s="5">
        <f>Inddata!$D$32+Inddata!$D$34</f>
        <v>5</v>
      </c>
      <c r="K689" s="5"/>
    </row>
    <row r="690" spans="1:11" x14ac:dyDescent="0.25">
      <c r="A690">
        <v>661</v>
      </c>
      <c r="C690" s="5">
        <f t="shared" si="21"/>
        <v>5.719999999999966</v>
      </c>
      <c r="D690" s="5">
        <f>IF(Inddata!$D$35=0,0,IF(($D$30-C690*(1/Inddata!$D$35))&lt;0,0,($D$30-C690*(1/Inddata!$D$35))))</f>
        <v>0.42400000000002702</v>
      </c>
      <c r="E690" s="5">
        <v>0</v>
      </c>
      <c r="F690" s="5">
        <f>IF(Inddata!$D$31*Inddata!$D$35+Inddata!$D$33&gt;'Beregninger scenarie 2'!C690,0,F689+$F$27)</f>
        <v>0</v>
      </c>
      <c r="G690" s="5">
        <f t="shared" si="20"/>
        <v>7.719999999999966</v>
      </c>
      <c r="H690" s="5">
        <f>IF(D690+E690+F690&gt;Inddata!$D$31,Inddata!$D$31,D690+E690+F690)</f>
        <v>0.42400000000002702</v>
      </c>
      <c r="I690" s="5">
        <f>Inddata!$D$34</f>
        <v>1</v>
      </c>
      <c r="J690" s="5">
        <f>Inddata!$D$32+Inddata!$D$34</f>
        <v>5</v>
      </c>
      <c r="K690" s="5"/>
    </row>
    <row r="691" spans="1:11" x14ac:dyDescent="0.25">
      <c r="A691">
        <v>662</v>
      </c>
      <c r="C691" s="5">
        <f t="shared" si="21"/>
        <v>5.7286666666666326</v>
      </c>
      <c r="D691" s="5">
        <f>IF(Inddata!$D$35=0,0,IF(($D$30-C691*(1/Inddata!$D$35))&lt;0,0,($D$30-C691*(1/Inddata!$D$35))))</f>
        <v>0.41706666666669356</v>
      </c>
      <c r="E691" s="5">
        <v>0</v>
      </c>
      <c r="F691" s="5">
        <f>IF(Inddata!$D$31*Inddata!$D$35+Inddata!$D$33&gt;'Beregninger scenarie 2'!C691,0,F690+$F$27)</f>
        <v>0</v>
      </c>
      <c r="G691" s="5">
        <f t="shared" si="20"/>
        <v>7.7286666666666326</v>
      </c>
      <c r="H691" s="5">
        <f>IF(D691+E691+F691&gt;Inddata!$D$31,Inddata!$D$31,D691+E691+F691)</f>
        <v>0.41706666666669356</v>
      </c>
      <c r="I691" s="5">
        <f>Inddata!$D$34</f>
        <v>1</v>
      </c>
      <c r="J691" s="5">
        <f>Inddata!$D$32+Inddata!$D$34</f>
        <v>5</v>
      </c>
      <c r="K691" s="5"/>
    </row>
    <row r="692" spans="1:11" x14ac:dyDescent="0.25">
      <c r="A692">
        <v>663</v>
      </c>
      <c r="C692" s="5">
        <f t="shared" si="21"/>
        <v>5.7373333333332992</v>
      </c>
      <c r="D692" s="5">
        <f>IF(Inddata!$D$35=0,0,IF(($D$30-C692*(1/Inddata!$D$35))&lt;0,0,($D$30-C692*(1/Inddata!$D$35))))</f>
        <v>0.41013333333336011</v>
      </c>
      <c r="E692" s="5">
        <v>0</v>
      </c>
      <c r="F692" s="5">
        <f>IF(Inddata!$D$31*Inddata!$D$35+Inddata!$D$33&gt;'Beregninger scenarie 2'!C692,0,F691+$F$27)</f>
        <v>0</v>
      </c>
      <c r="G692" s="5">
        <f t="shared" si="20"/>
        <v>7.7373333333332992</v>
      </c>
      <c r="H692" s="5">
        <f>IF(D692+E692+F692&gt;Inddata!$D$31,Inddata!$D$31,D692+E692+F692)</f>
        <v>0.41013333333336011</v>
      </c>
      <c r="I692" s="5">
        <f>Inddata!$D$34</f>
        <v>1</v>
      </c>
      <c r="J692" s="5">
        <f>Inddata!$D$32+Inddata!$D$34</f>
        <v>5</v>
      </c>
      <c r="K692" s="5"/>
    </row>
    <row r="693" spans="1:11" x14ac:dyDescent="0.25">
      <c r="A693">
        <v>664</v>
      </c>
      <c r="C693" s="5">
        <f t="shared" si="21"/>
        <v>5.7459999999999658</v>
      </c>
      <c r="D693" s="5">
        <f>IF(Inddata!$D$35=0,0,IF(($D$30-C693*(1/Inddata!$D$35))&lt;0,0,($D$30-C693*(1/Inddata!$D$35))))</f>
        <v>0.40320000000002754</v>
      </c>
      <c r="E693" s="5">
        <v>0</v>
      </c>
      <c r="F693" s="5">
        <f>IF(Inddata!$D$31*Inddata!$D$35+Inddata!$D$33&gt;'Beregninger scenarie 2'!C693,0,F692+$F$27)</f>
        <v>0</v>
      </c>
      <c r="G693" s="5">
        <f t="shared" si="20"/>
        <v>7.7459999999999658</v>
      </c>
      <c r="H693" s="5">
        <f>IF(D693+E693+F693&gt;Inddata!$D$31,Inddata!$D$31,D693+E693+F693)</f>
        <v>0.40320000000002754</v>
      </c>
      <c r="I693" s="5">
        <f>Inddata!$D$34</f>
        <v>1</v>
      </c>
      <c r="J693" s="5">
        <f>Inddata!$D$32+Inddata!$D$34</f>
        <v>5</v>
      </c>
      <c r="K693" s="5"/>
    </row>
    <row r="694" spans="1:11" x14ac:dyDescent="0.25">
      <c r="A694">
        <v>665</v>
      </c>
      <c r="C694" s="5">
        <f t="shared" si="21"/>
        <v>5.7546666666666324</v>
      </c>
      <c r="D694" s="5">
        <f>IF(Inddata!$D$35=0,0,IF(($D$30-C694*(1/Inddata!$D$35))&lt;0,0,($D$30-C694*(1/Inddata!$D$35))))</f>
        <v>0.39626666666669408</v>
      </c>
      <c r="E694" s="5">
        <v>0</v>
      </c>
      <c r="F694" s="5">
        <f>IF(Inddata!$D$31*Inddata!$D$35+Inddata!$D$33&gt;'Beregninger scenarie 2'!C694,0,F693+$F$27)</f>
        <v>0</v>
      </c>
      <c r="G694" s="5">
        <f t="shared" si="20"/>
        <v>7.7546666666666324</v>
      </c>
      <c r="H694" s="5">
        <f>IF(D694+E694+F694&gt;Inddata!$D$31,Inddata!$D$31,D694+E694+F694)</f>
        <v>0.39626666666669408</v>
      </c>
      <c r="I694" s="5">
        <f>Inddata!$D$34</f>
        <v>1</v>
      </c>
      <c r="J694" s="5">
        <f>Inddata!$D$32+Inddata!$D$34</f>
        <v>5</v>
      </c>
      <c r="K694" s="5"/>
    </row>
    <row r="695" spans="1:11" x14ac:dyDescent="0.25">
      <c r="A695">
        <v>666</v>
      </c>
      <c r="C695" s="5">
        <f t="shared" si="21"/>
        <v>5.763333333333299</v>
      </c>
      <c r="D695" s="5">
        <f>IF(Inddata!$D$35=0,0,IF(($D$30-C695*(1/Inddata!$D$35))&lt;0,0,($D$30-C695*(1/Inddata!$D$35))))</f>
        <v>0.38933333333336062</v>
      </c>
      <c r="E695" s="5">
        <v>0</v>
      </c>
      <c r="F695" s="5">
        <f>IF(Inddata!$D$31*Inddata!$D$35+Inddata!$D$33&gt;'Beregninger scenarie 2'!C695,0,F694+$F$27)</f>
        <v>0</v>
      </c>
      <c r="G695" s="5">
        <f t="shared" si="20"/>
        <v>7.763333333333299</v>
      </c>
      <c r="H695" s="5">
        <f>IF(D695+E695+F695&gt;Inddata!$D$31,Inddata!$D$31,D695+E695+F695)</f>
        <v>0.38933333333336062</v>
      </c>
      <c r="I695" s="5">
        <f>Inddata!$D$34</f>
        <v>1</v>
      </c>
      <c r="J695" s="5">
        <f>Inddata!$D$32+Inddata!$D$34</f>
        <v>5</v>
      </c>
      <c r="K695" s="5"/>
    </row>
    <row r="696" spans="1:11" x14ac:dyDescent="0.25">
      <c r="A696">
        <v>667</v>
      </c>
      <c r="C696" s="5">
        <f t="shared" si="21"/>
        <v>5.7719999999999656</v>
      </c>
      <c r="D696" s="5">
        <f>IF(Inddata!$D$35=0,0,IF(($D$30-C696*(1/Inddata!$D$35))&lt;0,0,($D$30-C696*(1/Inddata!$D$35))))</f>
        <v>0.38240000000002716</v>
      </c>
      <c r="E696" s="5">
        <v>0</v>
      </c>
      <c r="F696" s="5">
        <f>IF(Inddata!$D$31*Inddata!$D$35+Inddata!$D$33&gt;'Beregninger scenarie 2'!C696,0,F695+$F$27)</f>
        <v>0</v>
      </c>
      <c r="G696" s="5">
        <f t="shared" si="20"/>
        <v>7.7719999999999656</v>
      </c>
      <c r="H696" s="5">
        <f>IF(D696+E696+F696&gt;Inddata!$D$31,Inddata!$D$31,D696+E696+F696)</f>
        <v>0.38240000000002716</v>
      </c>
      <c r="I696" s="5">
        <f>Inddata!$D$34</f>
        <v>1</v>
      </c>
      <c r="J696" s="5">
        <f>Inddata!$D$32+Inddata!$D$34</f>
        <v>5</v>
      </c>
      <c r="K696" s="5"/>
    </row>
    <row r="697" spans="1:11" x14ac:dyDescent="0.25">
      <c r="A697">
        <v>668</v>
      </c>
      <c r="C697" s="5">
        <f t="shared" si="21"/>
        <v>5.7806666666666322</v>
      </c>
      <c r="D697" s="5">
        <f>IF(Inddata!$D$35=0,0,IF(($D$30-C697*(1/Inddata!$D$35))&lt;0,0,($D$30-C697*(1/Inddata!$D$35))))</f>
        <v>0.3754666666666937</v>
      </c>
      <c r="E697" s="5">
        <v>0</v>
      </c>
      <c r="F697" s="5">
        <f>IF(Inddata!$D$31*Inddata!$D$35+Inddata!$D$33&gt;'Beregninger scenarie 2'!C697,0,F696+$F$27)</f>
        <v>0</v>
      </c>
      <c r="G697" s="5">
        <f t="shared" si="20"/>
        <v>7.7806666666666322</v>
      </c>
      <c r="H697" s="5">
        <f>IF(D697+E697+F697&gt;Inddata!$D$31,Inddata!$D$31,D697+E697+F697)</f>
        <v>0.3754666666666937</v>
      </c>
      <c r="I697" s="5">
        <f>Inddata!$D$34</f>
        <v>1</v>
      </c>
      <c r="J697" s="5">
        <f>Inddata!$D$32+Inddata!$D$34</f>
        <v>5</v>
      </c>
      <c r="K697" s="5"/>
    </row>
    <row r="698" spans="1:11" x14ac:dyDescent="0.25">
      <c r="A698">
        <v>669</v>
      </c>
      <c r="C698" s="5">
        <f t="shared" si="21"/>
        <v>5.7893333333332988</v>
      </c>
      <c r="D698" s="5">
        <f>IF(Inddata!$D$35=0,0,IF(($D$30-C698*(1/Inddata!$D$35))&lt;0,0,($D$30-C698*(1/Inddata!$D$35))))</f>
        <v>0.36853333333336113</v>
      </c>
      <c r="E698" s="5">
        <v>0</v>
      </c>
      <c r="F698" s="5">
        <f>IF(Inddata!$D$31*Inddata!$D$35+Inddata!$D$33&gt;'Beregninger scenarie 2'!C698,0,F697+$F$27)</f>
        <v>0</v>
      </c>
      <c r="G698" s="5">
        <f t="shared" si="20"/>
        <v>7.7893333333332988</v>
      </c>
      <c r="H698" s="5">
        <f>IF(D698+E698+F698&gt;Inddata!$D$31,Inddata!$D$31,D698+E698+F698)</f>
        <v>0.36853333333336113</v>
      </c>
      <c r="I698" s="5">
        <f>Inddata!$D$34</f>
        <v>1</v>
      </c>
      <c r="J698" s="5">
        <f>Inddata!$D$32+Inddata!$D$34</f>
        <v>5</v>
      </c>
      <c r="K698" s="5"/>
    </row>
    <row r="699" spans="1:11" x14ac:dyDescent="0.25">
      <c r="A699">
        <v>670</v>
      </c>
      <c r="C699" s="5">
        <f t="shared" si="21"/>
        <v>5.7979999999999654</v>
      </c>
      <c r="D699" s="5">
        <f>IF(Inddata!$D$35=0,0,IF(($D$30-C699*(1/Inddata!$D$35))&lt;0,0,($D$30-C699*(1/Inddata!$D$35))))</f>
        <v>0.36160000000002768</v>
      </c>
      <c r="E699" s="5">
        <v>0</v>
      </c>
      <c r="F699" s="5">
        <f>IF(Inddata!$D$31*Inddata!$D$35+Inddata!$D$33&gt;'Beregninger scenarie 2'!C699,0,F698+$F$27)</f>
        <v>0</v>
      </c>
      <c r="G699" s="5">
        <f t="shared" si="20"/>
        <v>7.7979999999999654</v>
      </c>
      <c r="H699" s="5">
        <f>IF(D699+E699+F699&gt;Inddata!$D$31,Inddata!$D$31,D699+E699+F699)</f>
        <v>0.36160000000002768</v>
      </c>
      <c r="I699" s="5">
        <f>Inddata!$D$34</f>
        <v>1</v>
      </c>
      <c r="J699" s="5">
        <f>Inddata!$D$32+Inddata!$D$34</f>
        <v>5</v>
      </c>
      <c r="K699" s="5"/>
    </row>
    <row r="700" spans="1:11" x14ac:dyDescent="0.25">
      <c r="A700">
        <v>671</v>
      </c>
      <c r="C700" s="5">
        <f t="shared" si="21"/>
        <v>5.806666666666632</v>
      </c>
      <c r="D700" s="5">
        <f>IF(Inddata!$D$35=0,0,IF(($D$30-C700*(1/Inddata!$D$35))&lt;0,0,($D$30-C700*(1/Inddata!$D$35))))</f>
        <v>0.35466666666669422</v>
      </c>
      <c r="E700" s="5">
        <v>0</v>
      </c>
      <c r="F700" s="5">
        <f>IF(Inddata!$D$31*Inddata!$D$35+Inddata!$D$33&gt;'Beregninger scenarie 2'!C700,0,F699+$F$27)</f>
        <v>0</v>
      </c>
      <c r="G700" s="5">
        <f t="shared" si="20"/>
        <v>7.806666666666632</v>
      </c>
      <c r="H700" s="5">
        <f>IF(D700+E700+F700&gt;Inddata!$D$31,Inddata!$D$31,D700+E700+F700)</f>
        <v>0.35466666666669422</v>
      </c>
      <c r="I700" s="5">
        <f>Inddata!$D$34</f>
        <v>1</v>
      </c>
      <c r="J700" s="5">
        <f>Inddata!$D$32+Inddata!$D$34</f>
        <v>5</v>
      </c>
      <c r="K700" s="5"/>
    </row>
    <row r="701" spans="1:11" x14ac:dyDescent="0.25">
      <c r="A701">
        <v>672</v>
      </c>
      <c r="C701" s="5">
        <f t="shared" si="21"/>
        <v>5.8153333333332986</v>
      </c>
      <c r="D701" s="5">
        <f>IF(Inddata!$D$35=0,0,IF(($D$30-C701*(1/Inddata!$D$35))&lt;0,0,($D$30-C701*(1/Inddata!$D$35))))</f>
        <v>0.34773333333336076</v>
      </c>
      <c r="E701" s="5">
        <v>0</v>
      </c>
      <c r="F701" s="5">
        <f>IF(Inddata!$D$31*Inddata!$D$35+Inddata!$D$33&gt;'Beregninger scenarie 2'!C701,0,F700+$F$27)</f>
        <v>0</v>
      </c>
      <c r="G701" s="5">
        <f t="shared" si="20"/>
        <v>7.8153333333332986</v>
      </c>
      <c r="H701" s="5">
        <f>IF(D701+E701+F701&gt;Inddata!$D$31,Inddata!$D$31,D701+E701+F701)</f>
        <v>0.34773333333336076</v>
      </c>
      <c r="I701" s="5">
        <f>Inddata!$D$34</f>
        <v>1</v>
      </c>
      <c r="J701" s="5">
        <f>Inddata!$D$32+Inddata!$D$34</f>
        <v>5</v>
      </c>
      <c r="K701" s="5"/>
    </row>
    <row r="702" spans="1:11" x14ac:dyDescent="0.25">
      <c r="A702">
        <v>673</v>
      </c>
      <c r="C702" s="5">
        <f t="shared" si="21"/>
        <v>5.8239999999999652</v>
      </c>
      <c r="D702" s="5">
        <f>IF(Inddata!$D$35=0,0,IF(($D$30-C702*(1/Inddata!$D$35))&lt;0,0,($D$30-C702*(1/Inddata!$D$35))))</f>
        <v>0.3408000000000273</v>
      </c>
      <c r="E702" s="5">
        <v>0</v>
      </c>
      <c r="F702" s="5">
        <f>IF(Inddata!$D$31*Inddata!$D$35+Inddata!$D$33&gt;'Beregninger scenarie 2'!C702,0,F701+$F$27)</f>
        <v>0</v>
      </c>
      <c r="G702" s="5">
        <f t="shared" si="20"/>
        <v>7.8239999999999652</v>
      </c>
      <c r="H702" s="5">
        <f>IF(D702+E702+F702&gt;Inddata!$D$31,Inddata!$D$31,D702+E702+F702)</f>
        <v>0.3408000000000273</v>
      </c>
      <c r="I702" s="5">
        <f>Inddata!$D$34</f>
        <v>1</v>
      </c>
      <c r="J702" s="5">
        <f>Inddata!$D$32+Inddata!$D$34</f>
        <v>5</v>
      </c>
      <c r="K702" s="5"/>
    </row>
    <row r="703" spans="1:11" x14ac:dyDescent="0.25">
      <c r="A703">
        <v>674</v>
      </c>
      <c r="C703" s="5">
        <f t="shared" si="21"/>
        <v>5.8326666666666318</v>
      </c>
      <c r="D703" s="5">
        <f>IF(Inddata!$D$35=0,0,IF(($D$30-C703*(1/Inddata!$D$35))&lt;0,0,($D$30-C703*(1/Inddata!$D$35))))</f>
        <v>0.33386666666669473</v>
      </c>
      <c r="E703" s="5">
        <v>0</v>
      </c>
      <c r="F703" s="5">
        <f>IF(Inddata!$D$31*Inddata!$D$35+Inddata!$D$33&gt;'Beregninger scenarie 2'!C703,0,F702+$F$27)</f>
        <v>0</v>
      </c>
      <c r="G703" s="5">
        <f t="shared" si="20"/>
        <v>7.8326666666666318</v>
      </c>
      <c r="H703" s="5">
        <f>IF(D703+E703+F703&gt;Inddata!$D$31,Inddata!$D$31,D703+E703+F703)</f>
        <v>0.33386666666669473</v>
      </c>
      <c r="I703" s="5">
        <f>Inddata!$D$34</f>
        <v>1</v>
      </c>
      <c r="J703" s="5">
        <f>Inddata!$D$32+Inddata!$D$34</f>
        <v>5</v>
      </c>
      <c r="K703" s="5"/>
    </row>
    <row r="704" spans="1:11" x14ac:dyDescent="0.25">
      <c r="A704">
        <v>675</v>
      </c>
      <c r="C704" s="5">
        <f t="shared" si="21"/>
        <v>5.8413333333332984</v>
      </c>
      <c r="D704" s="5">
        <f>IF(Inddata!$D$35=0,0,IF(($D$30-C704*(1/Inddata!$D$35))&lt;0,0,($D$30-C704*(1/Inddata!$D$35))))</f>
        <v>0.32693333333336128</v>
      </c>
      <c r="E704" s="5">
        <v>0</v>
      </c>
      <c r="F704" s="5">
        <f>IF(Inddata!$D$31*Inddata!$D$35+Inddata!$D$33&gt;'Beregninger scenarie 2'!C704,0,F703+$F$27)</f>
        <v>0</v>
      </c>
      <c r="G704" s="5">
        <f t="shared" si="20"/>
        <v>7.8413333333332984</v>
      </c>
      <c r="H704" s="5">
        <f>IF(D704+E704+F704&gt;Inddata!$D$31,Inddata!$D$31,D704+E704+F704)</f>
        <v>0.32693333333336128</v>
      </c>
      <c r="I704" s="5">
        <f>Inddata!$D$34</f>
        <v>1</v>
      </c>
      <c r="J704" s="5">
        <f>Inddata!$D$32+Inddata!$D$34</f>
        <v>5</v>
      </c>
      <c r="K704" s="5"/>
    </row>
    <row r="705" spans="1:11" x14ac:dyDescent="0.25">
      <c r="A705">
        <v>676</v>
      </c>
      <c r="C705" s="5">
        <f t="shared" si="21"/>
        <v>5.849999999999965</v>
      </c>
      <c r="D705" s="5">
        <f>IF(Inddata!$D$35=0,0,IF(($D$30-C705*(1/Inddata!$D$35))&lt;0,0,($D$30-C705*(1/Inddata!$D$35))))</f>
        <v>0.32000000000002782</v>
      </c>
      <c r="E705" s="5">
        <v>0</v>
      </c>
      <c r="F705" s="5">
        <f>IF(Inddata!$D$31*Inddata!$D$35+Inddata!$D$33&gt;'Beregninger scenarie 2'!C705,0,F704+$F$27)</f>
        <v>0</v>
      </c>
      <c r="G705" s="5">
        <f t="shared" si="20"/>
        <v>7.849999999999965</v>
      </c>
      <c r="H705" s="5">
        <f>IF(D705+E705+F705&gt;Inddata!$D$31,Inddata!$D$31,D705+E705+F705)</f>
        <v>0.32000000000002782</v>
      </c>
      <c r="I705" s="5">
        <f>Inddata!$D$34</f>
        <v>1</v>
      </c>
      <c r="J705" s="5">
        <f>Inddata!$D$32+Inddata!$D$34</f>
        <v>5</v>
      </c>
      <c r="K705" s="5"/>
    </row>
    <row r="706" spans="1:11" x14ac:dyDescent="0.25">
      <c r="A706">
        <v>677</v>
      </c>
      <c r="C706" s="5">
        <f t="shared" si="21"/>
        <v>5.8586666666666316</v>
      </c>
      <c r="D706" s="5">
        <f>IF(Inddata!$D$35=0,0,IF(($D$30-C706*(1/Inddata!$D$35))&lt;0,0,($D$30-C706*(1/Inddata!$D$35))))</f>
        <v>0.31306666666669436</v>
      </c>
      <c r="E706" s="5">
        <v>0</v>
      </c>
      <c r="F706" s="5">
        <f>IF(Inddata!$D$31*Inddata!$D$35+Inddata!$D$33&gt;'Beregninger scenarie 2'!C706,0,F705+$F$27)</f>
        <v>0</v>
      </c>
      <c r="G706" s="5">
        <f t="shared" si="20"/>
        <v>7.8586666666666316</v>
      </c>
      <c r="H706" s="5">
        <f>IF(D706+E706+F706&gt;Inddata!$D$31,Inddata!$D$31,D706+E706+F706)</f>
        <v>0.31306666666669436</v>
      </c>
      <c r="I706" s="5">
        <f>Inddata!$D$34</f>
        <v>1</v>
      </c>
      <c r="J706" s="5">
        <f>Inddata!$D$32+Inddata!$D$34</f>
        <v>5</v>
      </c>
      <c r="K706" s="5"/>
    </row>
    <row r="707" spans="1:11" x14ac:dyDescent="0.25">
      <c r="A707">
        <v>678</v>
      </c>
      <c r="C707" s="5">
        <f t="shared" si="21"/>
        <v>5.8673333333332982</v>
      </c>
      <c r="D707" s="5">
        <f>IF(Inddata!$D$35=0,0,IF(($D$30-C707*(1/Inddata!$D$35))&lt;0,0,($D$30-C707*(1/Inddata!$D$35))))</f>
        <v>0.3061333333333609</v>
      </c>
      <c r="E707" s="5">
        <v>0</v>
      </c>
      <c r="F707" s="5">
        <f>IF(Inddata!$D$31*Inddata!$D$35+Inddata!$D$33&gt;'Beregninger scenarie 2'!C707,0,F706+$F$27)</f>
        <v>0</v>
      </c>
      <c r="G707" s="5">
        <f t="shared" si="20"/>
        <v>7.8673333333332982</v>
      </c>
      <c r="H707" s="5">
        <f>IF(D707+E707+F707&gt;Inddata!$D$31,Inddata!$D$31,D707+E707+F707)</f>
        <v>0.3061333333333609</v>
      </c>
      <c r="I707" s="5">
        <f>Inddata!$D$34</f>
        <v>1</v>
      </c>
      <c r="J707" s="5">
        <f>Inddata!$D$32+Inddata!$D$34</f>
        <v>5</v>
      </c>
      <c r="K707" s="5"/>
    </row>
    <row r="708" spans="1:11" x14ac:dyDescent="0.25">
      <c r="A708">
        <v>679</v>
      </c>
      <c r="C708" s="5">
        <f t="shared" si="21"/>
        <v>5.8759999999999648</v>
      </c>
      <c r="D708" s="5">
        <f>IF(Inddata!$D$35=0,0,IF(($D$30-C708*(1/Inddata!$D$35))&lt;0,0,($D$30-C708*(1/Inddata!$D$35))))</f>
        <v>0.29920000000002833</v>
      </c>
      <c r="E708" s="5">
        <v>0</v>
      </c>
      <c r="F708" s="5">
        <f>IF(Inddata!$D$31*Inddata!$D$35+Inddata!$D$33&gt;'Beregninger scenarie 2'!C708,0,F707+$F$27)</f>
        <v>0</v>
      </c>
      <c r="G708" s="5">
        <f t="shared" si="20"/>
        <v>7.8759999999999648</v>
      </c>
      <c r="H708" s="5">
        <f>IF(D708+E708+F708&gt;Inddata!$D$31,Inddata!$D$31,D708+E708+F708)</f>
        <v>0.29920000000002833</v>
      </c>
      <c r="I708" s="5">
        <f>Inddata!$D$34</f>
        <v>1</v>
      </c>
      <c r="J708" s="5">
        <f>Inddata!$D$32+Inddata!$D$34</f>
        <v>5</v>
      </c>
      <c r="K708" s="5"/>
    </row>
    <row r="709" spans="1:11" x14ac:dyDescent="0.25">
      <c r="A709">
        <v>680</v>
      </c>
      <c r="C709" s="5">
        <f t="shared" si="21"/>
        <v>5.8846666666666314</v>
      </c>
      <c r="D709" s="5">
        <f>IF(Inddata!$D$35=0,0,IF(($D$30-C709*(1/Inddata!$D$35))&lt;0,0,($D$30-C709*(1/Inddata!$D$35))))</f>
        <v>0.29226666666669487</v>
      </c>
      <c r="E709" s="5">
        <v>0</v>
      </c>
      <c r="F709" s="5">
        <f>IF(Inddata!$D$31*Inddata!$D$35+Inddata!$D$33&gt;'Beregninger scenarie 2'!C709,0,F708+$F$27)</f>
        <v>0</v>
      </c>
      <c r="G709" s="5">
        <f t="shared" si="20"/>
        <v>7.8846666666666314</v>
      </c>
      <c r="H709" s="5">
        <f>IF(D709+E709+F709&gt;Inddata!$D$31,Inddata!$D$31,D709+E709+F709)</f>
        <v>0.29226666666669487</v>
      </c>
      <c r="I709" s="5">
        <f>Inddata!$D$34</f>
        <v>1</v>
      </c>
      <c r="J709" s="5">
        <f>Inddata!$D$32+Inddata!$D$34</f>
        <v>5</v>
      </c>
      <c r="K709" s="5"/>
    </row>
    <row r="710" spans="1:11" x14ac:dyDescent="0.25">
      <c r="A710">
        <v>681</v>
      </c>
      <c r="C710" s="5">
        <f t="shared" si="21"/>
        <v>5.893333333333298</v>
      </c>
      <c r="D710" s="5">
        <f>IF(Inddata!$D$35=0,0,IF(($D$30-C710*(1/Inddata!$D$35))&lt;0,0,($D$30-C710*(1/Inddata!$D$35))))</f>
        <v>0.28533333333336142</v>
      </c>
      <c r="E710" s="5">
        <v>0</v>
      </c>
      <c r="F710" s="5">
        <f>IF(Inddata!$D$31*Inddata!$D$35+Inddata!$D$33&gt;'Beregninger scenarie 2'!C710,0,F709+$F$27)</f>
        <v>0</v>
      </c>
      <c r="G710" s="5">
        <f t="shared" si="20"/>
        <v>7.893333333333298</v>
      </c>
      <c r="H710" s="5">
        <f>IF(D710+E710+F710&gt;Inddata!$D$31,Inddata!$D$31,D710+E710+F710)</f>
        <v>0.28533333333336142</v>
      </c>
      <c r="I710" s="5">
        <f>Inddata!$D$34</f>
        <v>1</v>
      </c>
      <c r="J710" s="5">
        <f>Inddata!$D$32+Inddata!$D$34</f>
        <v>5</v>
      </c>
      <c r="K710" s="5"/>
    </row>
    <row r="711" spans="1:11" x14ac:dyDescent="0.25">
      <c r="A711">
        <v>682</v>
      </c>
      <c r="C711" s="5">
        <f t="shared" si="21"/>
        <v>5.9019999999999646</v>
      </c>
      <c r="D711" s="5">
        <f>IF(Inddata!$D$35=0,0,IF(($D$30-C711*(1/Inddata!$D$35))&lt;0,0,($D$30-C711*(1/Inddata!$D$35))))</f>
        <v>0.27840000000002796</v>
      </c>
      <c r="E711" s="5">
        <v>0</v>
      </c>
      <c r="F711" s="5">
        <f>IF(Inddata!$D$31*Inddata!$D$35+Inddata!$D$33&gt;'Beregninger scenarie 2'!C711,0,F710+$F$27)</f>
        <v>0</v>
      </c>
      <c r="G711" s="5">
        <f t="shared" si="20"/>
        <v>7.9019999999999646</v>
      </c>
      <c r="H711" s="5">
        <f>IF(D711+E711+F711&gt;Inddata!$D$31,Inddata!$D$31,D711+E711+F711)</f>
        <v>0.27840000000002796</v>
      </c>
      <c r="I711" s="5">
        <f>Inddata!$D$34</f>
        <v>1</v>
      </c>
      <c r="J711" s="5">
        <f>Inddata!$D$32+Inddata!$D$34</f>
        <v>5</v>
      </c>
      <c r="K711" s="5"/>
    </row>
    <row r="712" spans="1:11" x14ac:dyDescent="0.25">
      <c r="A712">
        <v>683</v>
      </c>
      <c r="C712" s="5">
        <f t="shared" si="21"/>
        <v>5.9106666666666312</v>
      </c>
      <c r="D712" s="5">
        <f>IF(Inddata!$D$35=0,0,IF(($D$30-C712*(1/Inddata!$D$35))&lt;0,0,($D$30-C712*(1/Inddata!$D$35))))</f>
        <v>0.2714666666666945</v>
      </c>
      <c r="E712" s="5">
        <v>0</v>
      </c>
      <c r="F712" s="5">
        <f>IF(Inddata!$D$31*Inddata!$D$35+Inddata!$D$33&gt;'Beregninger scenarie 2'!C712,0,F711+$F$27)</f>
        <v>0</v>
      </c>
      <c r="G712" s="5">
        <f t="shared" si="20"/>
        <v>7.9106666666666312</v>
      </c>
      <c r="H712" s="5">
        <f>IF(D712+E712+F712&gt;Inddata!$D$31,Inddata!$D$31,D712+E712+F712)</f>
        <v>0.2714666666666945</v>
      </c>
      <c r="I712" s="5">
        <f>Inddata!$D$34</f>
        <v>1</v>
      </c>
      <c r="J712" s="5">
        <f>Inddata!$D$32+Inddata!$D$34</f>
        <v>5</v>
      </c>
      <c r="K712" s="5"/>
    </row>
    <row r="713" spans="1:11" x14ac:dyDescent="0.25">
      <c r="A713">
        <v>684</v>
      </c>
      <c r="C713" s="5">
        <f t="shared" si="21"/>
        <v>5.9193333333332978</v>
      </c>
      <c r="D713" s="5">
        <f>IF(Inddata!$D$35=0,0,IF(($D$30-C713*(1/Inddata!$D$35))&lt;0,0,($D$30-C713*(1/Inddata!$D$35))))</f>
        <v>0.26453333333336193</v>
      </c>
      <c r="E713" s="5">
        <v>0</v>
      </c>
      <c r="F713" s="5">
        <f>IF(Inddata!$D$31*Inddata!$D$35+Inddata!$D$33&gt;'Beregninger scenarie 2'!C713,0,F712+$F$27)</f>
        <v>0</v>
      </c>
      <c r="G713" s="5">
        <f t="shared" si="20"/>
        <v>7.9193333333332978</v>
      </c>
      <c r="H713" s="5">
        <f>IF(D713+E713+F713&gt;Inddata!$D$31,Inddata!$D$31,D713+E713+F713)</f>
        <v>0.26453333333336193</v>
      </c>
      <c r="I713" s="5">
        <f>Inddata!$D$34</f>
        <v>1</v>
      </c>
      <c r="J713" s="5">
        <f>Inddata!$D$32+Inddata!$D$34</f>
        <v>5</v>
      </c>
      <c r="K713" s="5"/>
    </row>
    <row r="714" spans="1:11" x14ac:dyDescent="0.25">
      <c r="A714">
        <v>685</v>
      </c>
      <c r="C714" s="5">
        <f t="shared" si="21"/>
        <v>5.9279999999999644</v>
      </c>
      <c r="D714" s="5">
        <f>IF(Inddata!$D$35=0,0,IF(($D$30-C714*(1/Inddata!$D$35))&lt;0,0,($D$30-C714*(1/Inddata!$D$35))))</f>
        <v>0.25760000000002847</v>
      </c>
      <c r="E714" s="5">
        <v>0</v>
      </c>
      <c r="F714" s="5">
        <f>IF(Inddata!$D$31*Inddata!$D$35+Inddata!$D$33&gt;'Beregninger scenarie 2'!C714,0,F713+$F$27)</f>
        <v>0</v>
      </c>
      <c r="G714" s="5">
        <f t="shared" si="20"/>
        <v>7.9279999999999644</v>
      </c>
      <c r="H714" s="5">
        <f>IF(D714+E714+F714&gt;Inddata!$D$31,Inddata!$D$31,D714+E714+F714)</f>
        <v>0.25760000000002847</v>
      </c>
      <c r="I714" s="5">
        <f>Inddata!$D$34</f>
        <v>1</v>
      </c>
      <c r="J714" s="5">
        <f>Inddata!$D$32+Inddata!$D$34</f>
        <v>5</v>
      </c>
      <c r="K714" s="5"/>
    </row>
    <row r="715" spans="1:11" x14ac:dyDescent="0.25">
      <c r="A715">
        <v>686</v>
      </c>
      <c r="C715" s="5">
        <f t="shared" si="21"/>
        <v>5.936666666666631</v>
      </c>
      <c r="D715" s="5">
        <f>IF(Inddata!$D$35=0,0,IF(($D$30-C715*(1/Inddata!$D$35))&lt;0,0,($D$30-C715*(1/Inddata!$D$35))))</f>
        <v>0.25066666666669501</v>
      </c>
      <c r="E715" s="5">
        <v>0</v>
      </c>
      <c r="F715" s="5">
        <f>IF(Inddata!$D$31*Inddata!$D$35+Inddata!$D$33&gt;'Beregninger scenarie 2'!C715,0,F714+$F$27)</f>
        <v>0</v>
      </c>
      <c r="G715" s="5">
        <f t="shared" si="20"/>
        <v>7.936666666666631</v>
      </c>
      <c r="H715" s="5">
        <f>IF(D715+E715+F715&gt;Inddata!$D$31,Inddata!$D$31,D715+E715+F715)</f>
        <v>0.25066666666669501</v>
      </c>
      <c r="I715" s="5">
        <f>Inddata!$D$34</f>
        <v>1</v>
      </c>
      <c r="J715" s="5">
        <f>Inddata!$D$32+Inddata!$D$34</f>
        <v>5</v>
      </c>
      <c r="K715" s="5"/>
    </row>
    <row r="716" spans="1:11" x14ac:dyDescent="0.25">
      <c r="A716">
        <v>687</v>
      </c>
      <c r="C716" s="5">
        <f t="shared" si="21"/>
        <v>5.9453333333332976</v>
      </c>
      <c r="D716" s="5">
        <f>IF(Inddata!$D$35=0,0,IF(($D$30-C716*(1/Inddata!$D$35))&lt;0,0,($D$30-C716*(1/Inddata!$D$35))))</f>
        <v>0.24373333333336156</v>
      </c>
      <c r="E716" s="5">
        <v>0</v>
      </c>
      <c r="F716" s="5">
        <f>IF(Inddata!$D$31*Inddata!$D$35+Inddata!$D$33&gt;'Beregninger scenarie 2'!C716,0,F715+$F$27)</f>
        <v>0</v>
      </c>
      <c r="G716" s="5">
        <f t="shared" si="20"/>
        <v>7.9453333333332976</v>
      </c>
      <c r="H716" s="5">
        <f>IF(D716+E716+F716&gt;Inddata!$D$31,Inddata!$D$31,D716+E716+F716)</f>
        <v>0.24373333333336156</v>
      </c>
      <c r="I716" s="5">
        <f>Inddata!$D$34</f>
        <v>1</v>
      </c>
      <c r="J716" s="5">
        <f>Inddata!$D$32+Inddata!$D$34</f>
        <v>5</v>
      </c>
      <c r="K716" s="5"/>
    </row>
    <row r="717" spans="1:11" x14ac:dyDescent="0.25">
      <c r="A717">
        <v>688</v>
      </c>
      <c r="C717" s="5">
        <f t="shared" si="21"/>
        <v>5.9539999999999642</v>
      </c>
      <c r="D717" s="5">
        <f>IF(Inddata!$D$35=0,0,IF(($D$30-C717*(1/Inddata!$D$35))&lt;0,0,($D$30-C717*(1/Inddata!$D$35))))</f>
        <v>0.2368000000000281</v>
      </c>
      <c r="E717" s="5">
        <v>0</v>
      </c>
      <c r="F717" s="5">
        <f>IF(Inddata!$D$31*Inddata!$D$35+Inddata!$D$33&gt;'Beregninger scenarie 2'!C717,0,F716+$F$27)</f>
        <v>0</v>
      </c>
      <c r="G717" s="5">
        <f t="shared" si="20"/>
        <v>7.9539999999999642</v>
      </c>
      <c r="H717" s="5">
        <f>IF(D717+E717+F717&gt;Inddata!$D$31,Inddata!$D$31,D717+E717+F717)</f>
        <v>0.2368000000000281</v>
      </c>
      <c r="I717" s="5">
        <f>Inddata!$D$34</f>
        <v>1</v>
      </c>
      <c r="J717" s="5">
        <f>Inddata!$D$32+Inddata!$D$34</f>
        <v>5</v>
      </c>
      <c r="K717" s="5"/>
    </row>
    <row r="718" spans="1:11" x14ac:dyDescent="0.25">
      <c r="A718">
        <v>689</v>
      </c>
      <c r="C718" s="5">
        <f t="shared" si="21"/>
        <v>5.9626666666666308</v>
      </c>
      <c r="D718" s="5">
        <f>IF(Inddata!$D$35=0,0,IF(($D$30-C718*(1/Inddata!$D$35))&lt;0,0,($D$30-C718*(1/Inddata!$D$35))))</f>
        <v>0.22986666666669553</v>
      </c>
      <c r="E718" s="5">
        <v>0</v>
      </c>
      <c r="F718" s="5">
        <f>IF(Inddata!$D$31*Inddata!$D$35+Inddata!$D$33&gt;'Beregninger scenarie 2'!C718,0,F717+$F$27)</f>
        <v>0</v>
      </c>
      <c r="G718" s="5">
        <f t="shared" si="20"/>
        <v>7.9626666666666308</v>
      </c>
      <c r="H718" s="5">
        <f>IF(D718+E718+F718&gt;Inddata!$D$31,Inddata!$D$31,D718+E718+F718)</f>
        <v>0.22986666666669553</v>
      </c>
      <c r="I718" s="5">
        <f>Inddata!$D$34</f>
        <v>1</v>
      </c>
      <c r="J718" s="5">
        <f>Inddata!$D$32+Inddata!$D$34</f>
        <v>5</v>
      </c>
      <c r="K718" s="5"/>
    </row>
    <row r="719" spans="1:11" x14ac:dyDescent="0.25">
      <c r="A719">
        <v>690</v>
      </c>
      <c r="C719" s="5">
        <f t="shared" si="21"/>
        <v>5.9713333333332974</v>
      </c>
      <c r="D719" s="5">
        <f>IF(Inddata!$D$35=0,0,IF(($D$30-C719*(1/Inddata!$D$35))&lt;0,0,($D$30-C719*(1/Inddata!$D$35))))</f>
        <v>0.22293333333336207</v>
      </c>
      <c r="E719" s="5">
        <v>0</v>
      </c>
      <c r="F719" s="5">
        <f>IF(Inddata!$D$31*Inddata!$D$35+Inddata!$D$33&gt;'Beregninger scenarie 2'!C719,0,F718+$F$27)</f>
        <v>0</v>
      </c>
      <c r="G719" s="5">
        <f t="shared" si="20"/>
        <v>7.9713333333332974</v>
      </c>
      <c r="H719" s="5">
        <f>IF(D719+E719+F719&gt;Inddata!$D$31,Inddata!$D$31,D719+E719+F719)</f>
        <v>0.22293333333336207</v>
      </c>
      <c r="I719" s="5">
        <f>Inddata!$D$34</f>
        <v>1</v>
      </c>
      <c r="J719" s="5">
        <f>Inddata!$D$32+Inddata!$D$34</f>
        <v>5</v>
      </c>
      <c r="K719" s="5"/>
    </row>
    <row r="720" spans="1:11" x14ac:dyDescent="0.25">
      <c r="A720">
        <v>691</v>
      </c>
      <c r="C720" s="5">
        <f t="shared" si="21"/>
        <v>5.979999999999964</v>
      </c>
      <c r="D720" s="5">
        <f>IF(Inddata!$D$35=0,0,IF(($D$30-C720*(1/Inddata!$D$35))&lt;0,0,($D$30-C720*(1/Inddata!$D$35))))</f>
        <v>0.21600000000002861</v>
      </c>
      <c r="E720" s="5">
        <v>0</v>
      </c>
      <c r="F720" s="5">
        <f>IF(Inddata!$D$31*Inddata!$D$35+Inddata!$D$33&gt;'Beregninger scenarie 2'!C720,0,F719+$F$27)</f>
        <v>0</v>
      </c>
      <c r="G720" s="5">
        <f t="shared" si="20"/>
        <v>7.979999999999964</v>
      </c>
      <c r="H720" s="5">
        <f>IF(D720+E720+F720&gt;Inddata!$D$31,Inddata!$D$31,D720+E720+F720)</f>
        <v>0.21600000000002861</v>
      </c>
      <c r="I720" s="5">
        <f>Inddata!$D$34</f>
        <v>1</v>
      </c>
      <c r="J720" s="5">
        <f>Inddata!$D$32+Inddata!$D$34</f>
        <v>5</v>
      </c>
      <c r="K720" s="5"/>
    </row>
    <row r="721" spans="1:11" x14ac:dyDescent="0.25">
      <c r="A721">
        <v>692</v>
      </c>
      <c r="C721" s="5">
        <f t="shared" si="21"/>
        <v>5.9886666666666306</v>
      </c>
      <c r="D721" s="5">
        <f>IF(Inddata!$D$35=0,0,IF(($D$30-C721*(1/Inddata!$D$35))&lt;0,0,($D$30-C721*(1/Inddata!$D$35))))</f>
        <v>0.20906666666669516</v>
      </c>
      <c r="E721" s="5">
        <v>0</v>
      </c>
      <c r="F721" s="5">
        <f>IF(Inddata!$D$31*Inddata!$D$35+Inddata!$D$33&gt;'Beregninger scenarie 2'!C721,0,F720+$F$27)</f>
        <v>0</v>
      </c>
      <c r="G721" s="5">
        <f t="shared" si="20"/>
        <v>7.9886666666666306</v>
      </c>
      <c r="H721" s="5">
        <f>IF(D721+E721+F721&gt;Inddata!$D$31,Inddata!$D$31,D721+E721+F721)</f>
        <v>0.20906666666669516</v>
      </c>
      <c r="I721" s="5">
        <f>Inddata!$D$34</f>
        <v>1</v>
      </c>
      <c r="J721" s="5">
        <f>Inddata!$D$32+Inddata!$D$34</f>
        <v>5</v>
      </c>
      <c r="K721" s="5"/>
    </row>
    <row r="722" spans="1:11" x14ac:dyDescent="0.25">
      <c r="A722">
        <v>693</v>
      </c>
      <c r="C722" s="5">
        <f t="shared" si="21"/>
        <v>5.9973333333332972</v>
      </c>
      <c r="D722" s="5">
        <f>IF(Inddata!$D$35=0,0,IF(($D$30-C722*(1/Inddata!$D$35))&lt;0,0,($D$30-C722*(1/Inddata!$D$35))))</f>
        <v>0.2021333333333617</v>
      </c>
      <c r="E722" s="5">
        <v>0</v>
      </c>
      <c r="F722" s="5">
        <f>IF(Inddata!$D$31*Inddata!$D$35+Inddata!$D$33&gt;'Beregninger scenarie 2'!C722,0,F721+$F$27)</f>
        <v>0</v>
      </c>
      <c r="G722" s="5">
        <f t="shared" si="20"/>
        <v>7.9973333333332972</v>
      </c>
      <c r="H722" s="5">
        <f>IF(D722+E722+F722&gt;Inddata!$D$31,Inddata!$D$31,D722+E722+F722)</f>
        <v>0.2021333333333617</v>
      </c>
      <c r="I722" s="5">
        <f>Inddata!$D$34</f>
        <v>1</v>
      </c>
      <c r="J722" s="5">
        <f>Inddata!$D$32+Inddata!$D$34</f>
        <v>5</v>
      </c>
      <c r="K722" s="5"/>
    </row>
    <row r="723" spans="1:11" x14ac:dyDescent="0.25">
      <c r="A723">
        <v>694</v>
      </c>
      <c r="C723" s="5">
        <f t="shared" si="21"/>
        <v>6.0059999999999638</v>
      </c>
      <c r="D723" s="5">
        <f>IF(Inddata!$D$35=0,0,IF(($D$30-C723*(1/Inddata!$D$35))&lt;0,0,($D$30-C723*(1/Inddata!$D$35))))</f>
        <v>0.19520000000002824</v>
      </c>
      <c r="E723" s="5">
        <v>0</v>
      </c>
      <c r="F723" s="5">
        <f>IF(Inddata!$D$31*Inddata!$D$35+Inddata!$D$33&gt;'Beregninger scenarie 2'!C723,0,F722+$F$27)</f>
        <v>0</v>
      </c>
      <c r="G723" s="5">
        <f t="shared" si="20"/>
        <v>8.0059999999999647</v>
      </c>
      <c r="H723" s="5">
        <f>IF(D723+E723+F723&gt;Inddata!$D$31,Inddata!$D$31,D723+E723+F723)</f>
        <v>0.19520000000002824</v>
      </c>
      <c r="I723" s="5">
        <f>Inddata!$D$34</f>
        <v>1</v>
      </c>
      <c r="J723" s="5">
        <f>Inddata!$D$32+Inddata!$D$34</f>
        <v>5</v>
      </c>
      <c r="K723" s="5"/>
    </row>
    <row r="724" spans="1:11" x14ac:dyDescent="0.25">
      <c r="A724">
        <v>695</v>
      </c>
      <c r="C724" s="5">
        <f t="shared" si="21"/>
        <v>6.0146666666666304</v>
      </c>
      <c r="D724" s="5">
        <f>IF(Inddata!$D$35=0,0,IF(($D$30-C724*(1/Inddata!$D$35))&lt;0,0,($D$30-C724*(1/Inddata!$D$35))))</f>
        <v>0.18826666666669567</v>
      </c>
      <c r="E724" s="5">
        <v>0</v>
      </c>
      <c r="F724" s="5">
        <f>IF(Inddata!$D$31*Inddata!$D$35+Inddata!$D$33&gt;'Beregninger scenarie 2'!C724,0,F723+$F$27)</f>
        <v>0</v>
      </c>
      <c r="G724" s="5">
        <f t="shared" si="20"/>
        <v>8.0146666666666313</v>
      </c>
      <c r="H724" s="5">
        <f>IF(D724+E724+F724&gt;Inddata!$D$31,Inddata!$D$31,D724+E724+F724)</f>
        <v>0.18826666666669567</v>
      </c>
      <c r="I724" s="5">
        <f>Inddata!$D$34</f>
        <v>1</v>
      </c>
      <c r="J724" s="5">
        <f>Inddata!$D$32+Inddata!$D$34</f>
        <v>5</v>
      </c>
      <c r="K724" s="5"/>
    </row>
    <row r="725" spans="1:11" x14ac:dyDescent="0.25">
      <c r="A725">
        <v>696</v>
      </c>
      <c r="C725" s="5">
        <f t="shared" si="21"/>
        <v>6.023333333333297</v>
      </c>
      <c r="D725" s="5">
        <f>IF(Inddata!$D$35=0,0,IF(($D$30-C725*(1/Inddata!$D$35))&lt;0,0,($D$30-C725*(1/Inddata!$D$35))))</f>
        <v>0.18133333333336221</v>
      </c>
      <c r="E725" s="5">
        <v>0</v>
      </c>
      <c r="F725" s="5">
        <f>IF(Inddata!$D$31*Inddata!$D$35+Inddata!$D$33&gt;'Beregninger scenarie 2'!C725,0,F724+$F$27)</f>
        <v>0</v>
      </c>
      <c r="G725" s="5">
        <f t="shared" si="20"/>
        <v>8.0233333333332979</v>
      </c>
      <c r="H725" s="5">
        <f>IF(D725+E725+F725&gt;Inddata!$D$31,Inddata!$D$31,D725+E725+F725)</f>
        <v>0.18133333333336221</v>
      </c>
      <c r="I725" s="5">
        <f>Inddata!$D$34</f>
        <v>1</v>
      </c>
      <c r="J725" s="5">
        <f>Inddata!$D$32+Inddata!$D$34</f>
        <v>5</v>
      </c>
      <c r="K725" s="5"/>
    </row>
    <row r="726" spans="1:11" x14ac:dyDescent="0.25">
      <c r="A726">
        <v>697</v>
      </c>
      <c r="C726" s="5">
        <f t="shared" si="21"/>
        <v>6.0319999999999636</v>
      </c>
      <c r="D726" s="5">
        <f>IF(Inddata!$D$35=0,0,IF(($D$30-C726*(1/Inddata!$D$35))&lt;0,0,($D$30-C726*(1/Inddata!$D$35))))</f>
        <v>0.17440000000002875</v>
      </c>
      <c r="E726" s="5">
        <v>0</v>
      </c>
      <c r="F726" s="5">
        <f>IF(Inddata!$D$31*Inddata!$D$35+Inddata!$D$33&gt;'Beregninger scenarie 2'!C726,0,F725+$F$27)</f>
        <v>0</v>
      </c>
      <c r="G726" s="5">
        <f t="shared" si="20"/>
        <v>8.0319999999999645</v>
      </c>
      <c r="H726" s="5">
        <f>IF(D726+E726+F726&gt;Inddata!$D$31,Inddata!$D$31,D726+E726+F726)</f>
        <v>0.17440000000002875</v>
      </c>
      <c r="I726" s="5">
        <f>Inddata!$D$34</f>
        <v>1</v>
      </c>
      <c r="J726" s="5">
        <f>Inddata!$D$32+Inddata!$D$34</f>
        <v>5</v>
      </c>
      <c r="K726" s="5"/>
    </row>
    <row r="727" spans="1:11" x14ac:dyDescent="0.25">
      <c r="A727">
        <v>698</v>
      </c>
      <c r="C727" s="5">
        <f t="shared" si="21"/>
        <v>6.0406666666666302</v>
      </c>
      <c r="D727" s="5">
        <f>IF(Inddata!$D$35=0,0,IF(($D$30-C727*(1/Inddata!$D$35))&lt;0,0,($D$30-C727*(1/Inddata!$D$35))))</f>
        <v>0.1674666666666953</v>
      </c>
      <c r="E727" s="5">
        <v>0</v>
      </c>
      <c r="F727" s="5">
        <f>IF(Inddata!$D$31*Inddata!$D$35+Inddata!$D$33&gt;'Beregninger scenarie 2'!C727,0,F726+$F$27)</f>
        <v>0</v>
      </c>
      <c r="G727" s="5">
        <f t="shared" si="20"/>
        <v>8.0406666666666311</v>
      </c>
      <c r="H727" s="5">
        <f>IF(D727+E727+F727&gt;Inddata!$D$31,Inddata!$D$31,D727+E727+F727)</f>
        <v>0.1674666666666953</v>
      </c>
      <c r="I727" s="5">
        <f>Inddata!$D$34</f>
        <v>1</v>
      </c>
      <c r="J727" s="5">
        <f>Inddata!$D$32+Inddata!$D$34</f>
        <v>5</v>
      </c>
      <c r="K727" s="5"/>
    </row>
    <row r="728" spans="1:11" x14ac:dyDescent="0.25">
      <c r="A728">
        <v>699</v>
      </c>
      <c r="C728" s="5">
        <f t="shared" si="21"/>
        <v>6.0493333333332968</v>
      </c>
      <c r="D728" s="5">
        <f>IF(Inddata!$D$35=0,0,IF(($D$30-C728*(1/Inddata!$D$35))&lt;0,0,($D$30-C728*(1/Inddata!$D$35))))</f>
        <v>0.16053333333336184</v>
      </c>
      <c r="E728" s="5">
        <v>0</v>
      </c>
      <c r="F728" s="5">
        <f>IF(Inddata!$D$31*Inddata!$D$35+Inddata!$D$33&gt;'Beregninger scenarie 2'!C728,0,F727+$F$27)</f>
        <v>0</v>
      </c>
      <c r="G728" s="5">
        <f t="shared" si="20"/>
        <v>8.0493333333332977</v>
      </c>
      <c r="H728" s="5">
        <f>IF(D728+E728+F728&gt;Inddata!$D$31,Inddata!$D$31,D728+E728+F728)</f>
        <v>0.16053333333336184</v>
      </c>
      <c r="I728" s="5">
        <f>Inddata!$D$34</f>
        <v>1</v>
      </c>
      <c r="J728" s="5">
        <f>Inddata!$D$32+Inddata!$D$34</f>
        <v>5</v>
      </c>
      <c r="K728" s="5"/>
    </row>
    <row r="729" spans="1:11" x14ac:dyDescent="0.25">
      <c r="A729">
        <v>700</v>
      </c>
      <c r="C729" s="5">
        <f t="shared" si="21"/>
        <v>6.0579999999999634</v>
      </c>
      <c r="D729" s="5">
        <f>IF(Inddata!$D$35=0,0,IF(($D$30-C729*(1/Inddata!$D$35))&lt;0,0,($D$30-C729*(1/Inddata!$D$35))))</f>
        <v>0.15360000000002927</v>
      </c>
      <c r="E729" s="5">
        <v>0</v>
      </c>
      <c r="F729" s="5">
        <f>IF(Inddata!$D$31*Inddata!$D$35+Inddata!$D$33&gt;'Beregninger scenarie 2'!C729,0,F728+$F$27)</f>
        <v>0</v>
      </c>
      <c r="G729" s="5">
        <f t="shared" si="20"/>
        <v>8.0579999999999643</v>
      </c>
      <c r="H729" s="5">
        <f>IF(D729+E729+F729&gt;Inddata!$D$31,Inddata!$D$31,D729+E729+F729)</f>
        <v>0.15360000000002927</v>
      </c>
      <c r="I729" s="5">
        <f>Inddata!$D$34</f>
        <v>1</v>
      </c>
      <c r="J729" s="5">
        <f>Inddata!$D$32+Inddata!$D$34</f>
        <v>5</v>
      </c>
      <c r="K729" s="5"/>
    </row>
    <row r="730" spans="1:11" x14ac:dyDescent="0.25">
      <c r="A730">
        <v>701</v>
      </c>
      <c r="C730" s="5">
        <f t="shared" si="21"/>
        <v>6.06666666666663</v>
      </c>
      <c r="D730" s="5">
        <f>IF(Inddata!$D$35=0,0,IF(($D$30-C730*(1/Inddata!$D$35))&lt;0,0,($D$30-C730*(1/Inddata!$D$35))))</f>
        <v>0.14666666666669581</v>
      </c>
      <c r="E730" s="5">
        <v>0</v>
      </c>
      <c r="F730" s="5">
        <f>IF(Inddata!$D$31*Inddata!$D$35+Inddata!$D$33&gt;'Beregninger scenarie 2'!C730,0,F729+$F$27)</f>
        <v>0</v>
      </c>
      <c r="G730" s="5">
        <f t="shared" si="20"/>
        <v>8.0666666666666309</v>
      </c>
      <c r="H730" s="5">
        <f>IF(D730+E730+F730&gt;Inddata!$D$31,Inddata!$D$31,D730+E730+F730)</f>
        <v>0.14666666666669581</v>
      </c>
      <c r="I730" s="5">
        <f>Inddata!$D$34</f>
        <v>1</v>
      </c>
      <c r="J730" s="5">
        <f>Inddata!$D$32+Inddata!$D$34</f>
        <v>5</v>
      </c>
      <c r="K730" s="5"/>
    </row>
    <row r="731" spans="1:11" x14ac:dyDescent="0.25">
      <c r="A731">
        <v>702</v>
      </c>
      <c r="C731" s="5">
        <f t="shared" si="21"/>
        <v>6.0753333333332966</v>
      </c>
      <c r="D731" s="5">
        <f>IF(Inddata!$D$35=0,0,IF(($D$30-C731*(1/Inddata!$D$35))&lt;0,0,($D$30-C731*(1/Inddata!$D$35))))</f>
        <v>0.13973333333336235</v>
      </c>
      <c r="E731" s="5">
        <v>0</v>
      </c>
      <c r="F731" s="5">
        <f>IF(Inddata!$D$31*Inddata!$D$35+Inddata!$D$33&gt;'Beregninger scenarie 2'!C731,0,F730+$F$27)</f>
        <v>0</v>
      </c>
      <c r="G731" s="5">
        <f t="shared" si="20"/>
        <v>8.0753333333332975</v>
      </c>
      <c r="H731" s="5">
        <f>IF(D731+E731+F731&gt;Inddata!$D$31,Inddata!$D$31,D731+E731+F731)</f>
        <v>0.13973333333336235</v>
      </c>
      <c r="I731" s="5">
        <f>Inddata!$D$34</f>
        <v>1</v>
      </c>
      <c r="J731" s="5">
        <f>Inddata!$D$32+Inddata!$D$34</f>
        <v>5</v>
      </c>
      <c r="K731" s="5"/>
    </row>
    <row r="732" spans="1:11" x14ac:dyDescent="0.25">
      <c r="A732">
        <v>703</v>
      </c>
      <c r="C732" s="5">
        <f t="shared" si="21"/>
        <v>6.0839999999999632</v>
      </c>
      <c r="D732" s="5">
        <f>IF(Inddata!$D$35=0,0,IF(($D$30-C732*(1/Inddata!$D$35))&lt;0,0,($D$30-C732*(1/Inddata!$D$35))))</f>
        <v>0.13280000000002889</v>
      </c>
      <c r="E732" s="5">
        <v>0</v>
      </c>
      <c r="F732" s="5">
        <f>IF(Inddata!$D$31*Inddata!$D$35+Inddata!$D$33&gt;'Beregninger scenarie 2'!C732,0,F731+$F$27)</f>
        <v>0</v>
      </c>
      <c r="G732" s="5">
        <f t="shared" si="20"/>
        <v>8.0839999999999641</v>
      </c>
      <c r="H732" s="5">
        <f>IF(D732+E732+F732&gt;Inddata!$D$31,Inddata!$D$31,D732+E732+F732)</f>
        <v>0.13280000000002889</v>
      </c>
      <c r="I732" s="5">
        <f>Inddata!$D$34</f>
        <v>1</v>
      </c>
      <c r="J732" s="5">
        <f>Inddata!$D$32+Inddata!$D$34</f>
        <v>5</v>
      </c>
      <c r="K732" s="5"/>
    </row>
    <row r="733" spans="1:11" x14ac:dyDescent="0.25">
      <c r="A733">
        <v>704</v>
      </c>
      <c r="C733" s="5">
        <f t="shared" si="21"/>
        <v>6.0926666666666298</v>
      </c>
      <c r="D733" s="5">
        <f>IF(Inddata!$D$35=0,0,IF(($D$30-C733*(1/Inddata!$D$35))&lt;0,0,($D$30-C733*(1/Inddata!$D$35))))</f>
        <v>0.12586666666669544</v>
      </c>
      <c r="E733" s="5">
        <v>0</v>
      </c>
      <c r="F733" s="5">
        <f>IF(Inddata!$D$31*Inddata!$D$35+Inddata!$D$33&gt;'Beregninger scenarie 2'!C733,0,F732+$F$27)</f>
        <v>0</v>
      </c>
      <c r="G733" s="5">
        <f t="shared" si="20"/>
        <v>8.0926666666666307</v>
      </c>
      <c r="H733" s="5">
        <f>IF(D733+E733+F733&gt;Inddata!$D$31,Inddata!$D$31,D733+E733+F733)</f>
        <v>0.12586666666669544</v>
      </c>
      <c r="I733" s="5">
        <f>Inddata!$D$34</f>
        <v>1</v>
      </c>
      <c r="J733" s="5">
        <f>Inddata!$D$32+Inddata!$D$34</f>
        <v>5</v>
      </c>
      <c r="K733" s="5"/>
    </row>
    <row r="734" spans="1:11" x14ac:dyDescent="0.25">
      <c r="A734">
        <v>705</v>
      </c>
      <c r="C734" s="5">
        <f t="shared" si="21"/>
        <v>6.1013333333332964</v>
      </c>
      <c r="D734" s="5">
        <f>IF(Inddata!$D$35=0,0,IF(($D$30-C734*(1/Inddata!$D$35))&lt;0,0,($D$30-C734*(1/Inddata!$D$35))))</f>
        <v>0.11893333333336287</v>
      </c>
      <c r="E734" s="5">
        <v>0</v>
      </c>
      <c r="F734" s="5">
        <f>IF(Inddata!$D$31*Inddata!$D$35+Inddata!$D$33&gt;'Beregninger scenarie 2'!C734,0,F733+$F$27)</f>
        <v>0</v>
      </c>
      <c r="G734" s="5">
        <f t="shared" si="20"/>
        <v>8.1013333333332973</v>
      </c>
      <c r="H734" s="5">
        <f>IF(D734+E734+F734&gt;Inddata!$D$31,Inddata!$D$31,D734+E734+F734)</f>
        <v>0.11893333333336287</v>
      </c>
      <c r="I734" s="5">
        <f>Inddata!$D$34</f>
        <v>1</v>
      </c>
      <c r="J734" s="5">
        <f>Inddata!$D$32+Inddata!$D$34</f>
        <v>5</v>
      </c>
      <c r="K734" s="5"/>
    </row>
    <row r="735" spans="1:11" x14ac:dyDescent="0.25">
      <c r="A735">
        <v>706</v>
      </c>
      <c r="C735" s="5">
        <f t="shared" si="21"/>
        <v>6.109999999999963</v>
      </c>
      <c r="D735" s="5">
        <f>IF(Inddata!$D$35=0,0,IF(($D$30-C735*(1/Inddata!$D$35))&lt;0,0,($D$30-C735*(1/Inddata!$D$35))))</f>
        <v>0.11200000000002941</v>
      </c>
      <c r="E735" s="5">
        <v>0</v>
      </c>
      <c r="F735" s="5">
        <f>IF(Inddata!$D$31*Inddata!$D$35+Inddata!$D$33&gt;'Beregninger scenarie 2'!C735,0,F734+$F$27)</f>
        <v>0</v>
      </c>
      <c r="G735" s="5">
        <f t="shared" si="20"/>
        <v>8.1099999999999639</v>
      </c>
      <c r="H735" s="5">
        <f>IF(D735+E735+F735&gt;Inddata!$D$31,Inddata!$D$31,D735+E735+F735)</f>
        <v>0.11200000000002941</v>
      </c>
      <c r="I735" s="5">
        <f>Inddata!$D$34</f>
        <v>1</v>
      </c>
      <c r="J735" s="5">
        <f>Inddata!$D$32+Inddata!$D$34</f>
        <v>5</v>
      </c>
      <c r="K735" s="5"/>
    </row>
    <row r="736" spans="1:11" x14ac:dyDescent="0.25">
      <c r="A736">
        <v>707</v>
      </c>
      <c r="C736" s="5">
        <f t="shared" si="21"/>
        <v>6.1186666666666296</v>
      </c>
      <c r="D736" s="5">
        <f>IF(Inddata!$D$35=0,0,IF(($D$30-C736*(1/Inddata!$D$35))&lt;0,0,($D$30-C736*(1/Inddata!$D$35))))</f>
        <v>0.10506666666669595</v>
      </c>
      <c r="E736" s="5">
        <v>0</v>
      </c>
      <c r="F736" s="5">
        <f>IF(Inddata!$D$31*Inddata!$D$35+Inddata!$D$33&gt;'Beregninger scenarie 2'!C736,0,F735+$F$27)</f>
        <v>0</v>
      </c>
      <c r="G736" s="5">
        <f t="shared" ref="G736:G799" si="22">C736+2</f>
        <v>8.1186666666666305</v>
      </c>
      <c r="H736" s="5">
        <f>IF(D736+E736+F736&gt;Inddata!$D$31,Inddata!$D$31,D736+E736+F736)</f>
        <v>0.10506666666669595</v>
      </c>
      <c r="I736" s="5">
        <f>Inddata!$D$34</f>
        <v>1</v>
      </c>
      <c r="J736" s="5">
        <f>Inddata!$D$32+Inddata!$D$34</f>
        <v>5</v>
      </c>
      <c r="K736" s="5"/>
    </row>
    <row r="737" spans="1:11" x14ac:dyDescent="0.25">
      <c r="A737">
        <v>708</v>
      </c>
      <c r="C737" s="5">
        <f t="shared" ref="C737:C800" si="23">C736+$C$27</f>
        <v>6.1273333333332962</v>
      </c>
      <c r="D737" s="5">
        <f>IF(Inddata!$D$35=0,0,IF(($D$30-C737*(1/Inddata!$D$35))&lt;0,0,($D$30-C737*(1/Inddata!$D$35))))</f>
        <v>9.8133333333362494E-2</v>
      </c>
      <c r="E737" s="5">
        <v>0</v>
      </c>
      <c r="F737" s="5">
        <f>IF(Inddata!$D$31*Inddata!$D$35+Inddata!$D$33&gt;'Beregninger scenarie 2'!C737,0,F736+$F$27)</f>
        <v>0</v>
      </c>
      <c r="G737" s="5">
        <f t="shared" si="22"/>
        <v>8.1273333333332971</v>
      </c>
      <c r="H737" s="5">
        <f>IF(D737+E737+F737&gt;Inddata!$D$31,Inddata!$D$31,D737+E737+F737)</f>
        <v>9.8133333333362494E-2</v>
      </c>
      <c r="I737" s="5">
        <f>Inddata!$D$34</f>
        <v>1</v>
      </c>
      <c r="J737" s="5">
        <f>Inddata!$D$32+Inddata!$D$34</f>
        <v>5</v>
      </c>
      <c r="K737" s="5"/>
    </row>
    <row r="738" spans="1:11" x14ac:dyDescent="0.25">
      <c r="A738">
        <v>709</v>
      </c>
      <c r="C738" s="5">
        <f t="shared" si="23"/>
        <v>6.1359999999999628</v>
      </c>
      <c r="D738" s="5">
        <f>IF(Inddata!$D$35=0,0,IF(($D$30-C738*(1/Inddata!$D$35))&lt;0,0,($D$30-C738*(1/Inddata!$D$35))))</f>
        <v>9.1200000000029036E-2</v>
      </c>
      <c r="E738" s="5">
        <v>0</v>
      </c>
      <c r="F738" s="5">
        <f>IF(Inddata!$D$31*Inddata!$D$35+Inddata!$D$33&gt;'Beregninger scenarie 2'!C738,0,F737+$F$27)</f>
        <v>0</v>
      </c>
      <c r="G738" s="5">
        <f t="shared" si="22"/>
        <v>8.1359999999999637</v>
      </c>
      <c r="H738" s="5">
        <f>IF(D738+E738+F738&gt;Inddata!$D$31,Inddata!$D$31,D738+E738+F738)</f>
        <v>9.1200000000029036E-2</v>
      </c>
      <c r="I738" s="5">
        <f>Inddata!$D$34</f>
        <v>1</v>
      </c>
      <c r="J738" s="5">
        <f>Inddata!$D$32+Inddata!$D$34</f>
        <v>5</v>
      </c>
      <c r="K738" s="5"/>
    </row>
    <row r="739" spans="1:11" x14ac:dyDescent="0.25">
      <c r="A739">
        <v>710</v>
      </c>
      <c r="C739" s="5">
        <f t="shared" si="23"/>
        <v>6.1446666666666294</v>
      </c>
      <c r="D739" s="5">
        <f>IF(Inddata!$D$35=0,0,IF(($D$30-C739*(1/Inddata!$D$35))&lt;0,0,($D$30-C739*(1/Inddata!$D$35))))</f>
        <v>8.4266666666696466E-2</v>
      </c>
      <c r="E739" s="5">
        <v>0</v>
      </c>
      <c r="F739" s="5">
        <f>IF(Inddata!$D$31*Inddata!$D$35+Inddata!$D$33&gt;'Beregninger scenarie 2'!C739,0,F738+$F$27)</f>
        <v>0</v>
      </c>
      <c r="G739" s="5">
        <f t="shared" si="22"/>
        <v>8.1446666666666303</v>
      </c>
      <c r="H739" s="5">
        <f>IF(D739+E739+F739&gt;Inddata!$D$31,Inddata!$D$31,D739+E739+F739)</f>
        <v>8.4266666666696466E-2</v>
      </c>
      <c r="I739" s="5">
        <f>Inddata!$D$34</f>
        <v>1</v>
      </c>
      <c r="J739" s="5">
        <f>Inddata!$D$32+Inddata!$D$34</f>
        <v>5</v>
      </c>
      <c r="K739" s="5"/>
    </row>
    <row r="740" spans="1:11" x14ac:dyDescent="0.25">
      <c r="A740">
        <v>711</v>
      </c>
      <c r="C740" s="5">
        <f t="shared" si="23"/>
        <v>6.153333333333296</v>
      </c>
      <c r="D740" s="5">
        <f>IF(Inddata!$D$35=0,0,IF(($D$30-C740*(1/Inddata!$D$35))&lt;0,0,($D$30-C740*(1/Inddata!$D$35))))</f>
        <v>7.7333333333363008E-2</v>
      </c>
      <c r="E740" s="5">
        <v>0</v>
      </c>
      <c r="F740" s="5">
        <f>IF(Inddata!$D$31*Inddata!$D$35+Inddata!$D$33&gt;'Beregninger scenarie 2'!C740,0,F739+$F$27)</f>
        <v>0</v>
      </c>
      <c r="G740" s="5">
        <f t="shared" si="22"/>
        <v>8.1533333333332969</v>
      </c>
      <c r="H740" s="5">
        <f>IF(D740+E740+F740&gt;Inddata!$D$31,Inddata!$D$31,D740+E740+F740)</f>
        <v>7.7333333333363008E-2</v>
      </c>
      <c r="I740" s="5">
        <f>Inddata!$D$34</f>
        <v>1</v>
      </c>
      <c r="J740" s="5">
        <f>Inddata!$D$32+Inddata!$D$34</f>
        <v>5</v>
      </c>
      <c r="K740" s="5"/>
    </row>
    <row r="741" spans="1:11" x14ac:dyDescent="0.25">
      <c r="A741">
        <v>712</v>
      </c>
      <c r="C741" s="5">
        <f t="shared" si="23"/>
        <v>6.1619999999999626</v>
      </c>
      <c r="D741" s="5">
        <f>IF(Inddata!$D$35=0,0,IF(($D$30-C741*(1/Inddata!$D$35))&lt;0,0,($D$30-C741*(1/Inddata!$D$35))))</f>
        <v>7.040000000002955E-2</v>
      </c>
      <c r="E741" s="5">
        <v>0</v>
      </c>
      <c r="F741" s="5">
        <f>IF(Inddata!$D$31*Inddata!$D$35+Inddata!$D$33&gt;'Beregninger scenarie 2'!C741,0,F740+$F$27)</f>
        <v>0</v>
      </c>
      <c r="G741" s="5">
        <f t="shared" si="22"/>
        <v>8.1619999999999635</v>
      </c>
      <c r="H741" s="5">
        <f>IF(D741+E741+F741&gt;Inddata!$D$31,Inddata!$D$31,D741+E741+F741)</f>
        <v>7.040000000002955E-2</v>
      </c>
      <c r="I741" s="5">
        <f>Inddata!$D$34</f>
        <v>1</v>
      </c>
      <c r="J741" s="5">
        <f>Inddata!$D$32+Inddata!$D$34</f>
        <v>5</v>
      </c>
      <c r="K741" s="5"/>
    </row>
    <row r="742" spans="1:11" x14ac:dyDescent="0.25">
      <c r="A742">
        <v>713</v>
      </c>
      <c r="C742" s="5">
        <f t="shared" si="23"/>
        <v>6.1706666666666292</v>
      </c>
      <c r="D742" s="5">
        <f>IF(Inddata!$D$35=0,0,IF(($D$30-C742*(1/Inddata!$D$35))&lt;0,0,($D$30-C742*(1/Inddata!$D$35))))</f>
        <v>6.3466666666696092E-2</v>
      </c>
      <c r="E742" s="5">
        <v>0</v>
      </c>
      <c r="F742" s="5">
        <f>IF(Inddata!$D$31*Inddata!$D$35+Inddata!$D$33&gt;'Beregninger scenarie 2'!C742,0,F741+$F$27)</f>
        <v>0</v>
      </c>
      <c r="G742" s="5">
        <f t="shared" si="22"/>
        <v>8.1706666666666301</v>
      </c>
      <c r="H742" s="5">
        <f>IF(D742+E742+F742&gt;Inddata!$D$31,Inddata!$D$31,D742+E742+F742)</f>
        <v>6.3466666666696092E-2</v>
      </c>
      <c r="I742" s="5">
        <f>Inddata!$D$34</f>
        <v>1</v>
      </c>
      <c r="J742" s="5">
        <f>Inddata!$D$32+Inddata!$D$34</f>
        <v>5</v>
      </c>
      <c r="K742" s="5"/>
    </row>
    <row r="743" spans="1:11" x14ac:dyDescent="0.25">
      <c r="A743">
        <v>714</v>
      </c>
      <c r="C743" s="5">
        <f t="shared" si="23"/>
        <v>6.1793333333332958</v>
      </c>
      <c r="D743" s="5">
        <f>IF(Inddata!$D$35=0,0,IF(($D$30-C743*(1/Inddata!$D$35))&lt;0,0,($D$30-C743*(1/Inddata!$D$35))))</f>
        <v>5.6533333333362634E-2</v>
      </c>
      <c r="E743" s="5">
        <v>0</v>
      </c>
      <c r="F743" s="5">
        <f>IF(Inddata!$D$31*Inddata!$D$35+Inddata!$D$33&gt;'Beregninger scenarie 2'!C743,0,F742+$F$27)</f>
        <v>0</v>
      </c>
      <c r="G743" s="5">
        <f t="shared" si="22"/>
        <v>8.1793333333332967</v>
      </c>
      <c r="H743" s="5">
        <f>IF(D743+E743+F743&gt;Inddata!$D$31,Inddata!$D$31,D743+E743+F743)</f>
        <v>5.6533333333362634E-2</v>
      </c>
      <c r="I743" s="5">
        <f>Inddata!$D$34</f>
        <v>1</v>
      </c>
      <c r="J743" s="5">
        <f>Inddata!$D$32+Inddata!$D$34</f>
        <v>5</v>
      </c>
      <c r="K743" s="5"/>
    </row>
    <row r="744" spans="1:11" x14ac:dyDescent="0.25">
      <c r="A744">
        <v>715</v>
      </c>
      <c r="C744" s="5">
        <f t="shared" si="23"/>
        <v>6.1879999999999624</v>
      </c>
      <c r="D744" s="5">
        <f>IF(Inddata!$D$35=0,0,IF(($D$30-C744*(1/Inddata!$D$35))&lt;0,0,($D$30-C744*(1/Inddata!$D$35))))</f>
        <v>4.9600000000030064E-2</v>
      </c>
      <c r="E744" s="5">
        <v>0</v>
      </c>
      <c r="F744" s="5">
        <f>IF(Inddata!$D$31*Inddata!$D$35+Inddata!$D$33&gt;'Beregninger scenarie 2'!C744,0,F743+$F$27)</f>
        <v>0</v>
      </c>
      <c r="G744" s="5">
        <f t="shared" si="22"/>
        <v>8.1879999999999633</v>
      </c>
      <c r="H744" s="5">
        <f>IF(D744+E744+F744&gt;Inddata!$D$31,Inddata!$D$31,D744+E744+F744)</f>
        <v>4.9600000000030064E-2</v>
      </c>
      <c r="I744" s="5">
        <f>Inddata!$D$34</f>
        <v>1</v>
      </c>
      <c r="J744" s="5">
        <f>Inddata!$D$32+Inddata!$D$34</f>
        <v>5</v>
      </c>
      <c r="K744" s="5"/>
    </row>
    <row r="745" spans="1:11" x14ac:dyDescent="0.25">
      <c r="A745">
        <v>716</v>
      </c>
      <c r="C745" s="5">
        <f t="shared" si="23"/>
        <v>6.196666666666629</v>
      </c>
      <c r="D745" s="5">
        <f>IF(Inddata!$D$35=0,0,IF(($D$30-C745*(1/Inddata!$D$35))&lt;0,0,($D$30-C745*(1/Inddata!$D$35))))</f>
        <v>4.2666666666696607E-2</v>
      </c>
      <c r="E745" s="5">
        <v>0</v>
      </c>
      <c r="F745" s="5">
        <f>IF(Inddata!$D$31*Inddata!$D$35+Inddata!$D$33&gt;'Beregninger scenarie 2'!C745,0,F744+$F$27)</f>
        <v>0</v>
      </c>
      <c r="G745" s="5">
        <f t="shared" si="22"/>
        <v>8.1966666666666299</v>
      </c>
      <c r="H745" s="5">
        <f>IF(D745+E745+F745&gt;Inddata!$D$31,Inddata!$D$31,D745+E745+F745)</f>
        <v>4.2666666666696607E-2</v>
      </c>
      <c r="I745" s="5">
        <f>Inddata!$D$34</f>
        <v>1</v>
      </c>
      <c r="J745" s="5">
        <f>Inddata!$D$32+Inddata!$D$34</f>
        <v>5</v>
      </c>
      <c r="K745" s="5"/>
    </row>
    <row r="746" spans="1:11" x14ac:dyDescent="0.25">
      <c r="A746">
        <v>717</v>
      </c>
      <c r="C746" s="5">
        <f t="shared" si="23"/>
        <v>6.2053333333332956</v>
      </c>
      <c r="D746" s="5">
        <f>IF(Inddata!$D$35=0,0,IF(($D$30-C746*(1/Inddata!$D$35))&lt;0,0,($D$30-C746*(1/Inddata!$D$35))))</f>
        <v>3.5733333333363149E-2</v>
      </c>
      <c r="E746" s="5">
        <v>0</v>
      </c>
      <c r="F746" s="5">
        <f>IF(Inddata!$D$31*Inddata!$D$35+Inddata!$D$33&gt;'Beregninger scenarie 2'!C746,0,F745+$F$27)</f>
        <v>0</v>
      </c>
      <c r="G746" s="5">
        <f t="shared" si="22"/>
        <v>8.2053333333332965</v>
      </c>
      <c r="H746" s="5">
        <f>IF(D746+E746+F746&gt;Inddata!$D$31,Inddata!$D$31,D746+E746+F746)</f>
        <v>3.5733333333363149E-2</v>
      </c>
      <c r="I746" s="5">
        <f>Inddata!$D$34</f>
        <v>1</v>
      </c>
      <c r="J746" s="5">
        <f>Inddata!$D$32+Inddata!$D$34</f>
        <v>5</v>
      </c>
      <c r="K746" s="5"/>
    </row>
    <row r="747" spans="1:11" x14ac:dyDescent="0.25">
      <c r="A747">
        <v>718</v>
      </c>
      <c r="C747" s="5">
        <f t="shared" si="23"/>
        <v>6.2139999999999622</v>
      </c>
      <c r="D747" s="5">
        <f>IF(Inddata!$D$35=0,0,IF(($D$30-C747*(1/Inddata!$D$35))&lt;0,0,($D$30-C747*(1/Inddata!$D$35))))</f>
        <v>2.8800000000029691E-2</v>
      </c>
      <c r="E747" s="5">
        <v>0</v>
      </c>
      <c r="F747" s="5">
        <f>IF(Inddata!$D$31*Inddata!$D$35+Inddata!$D$33&gt;'Beregninger scenarie 2'!C747,0,F746+$F$27)</f>
        <v>0</v>
      </c>
      <c r="G747" s="5">
        <f t="shared" si="22"/>
        <v>8.2139999999999631</v>
      </c>
      <c r="H747" s="5">
        <f>IF(D747+E747+F747&gt;Inddata!$D$31,Inddata!$D$31,D747+E747+F747)</f>
        <v>2.8800000000029691E-2</v>
      </c>
      <c r="I747" s="5">
        <f>Inddata!$D$34</f>
        <v>1</v>
      </c>
      <c r="J747" s="5">
        <f>Inddata!$D$32+Inddata!$D$34</f>
        <v>5</v>
      </c>
      <c r="K747" s="5"/>
    </row>
    <row r="748" spans="1:11" x14ac:dyDescent="0.25">
      <c r="A748">
        <v>719</v>
      </c>
      <c r="C748" s="5">
        <f t="shared" si="23"/>
        <v>6.2226666666666288</v>
      </c>
      <c r="D748" s="5">
        <f>IF(Inddata!$D$35=0,0,IF(($D$30-C748*(1/Inddata!$D$35))&lt;0,0,($D$30-C748*(1/Inddata!$D$35))))</f>
        <v>2.1866666666696233E-2</v>
      </c>
      <c r="E748" s="5">
        <v>0</v>
      </c>
      <c r="F748" s="5">
        <f>IF(Inddata!$D$31*Inddata!$D$35+Inddata!$D$33&gt;'Beregninger scenarie 2'!C748,0,F747+$F$27)</f>
        <v>0</v>
      </c>
      <c r="G748" s="5">
        <f t="shared" si="22"/>
        <v>8.2226666666666297</v>
      </c>
      <c r="H748" s="5">
        <f>IF(D748+E748+F748&gt;Inddata!$D$31,Inddata!$D$31,D748+E748+F748)</f>
        <v>2.1866666666696233E-2</v>
      </c>
      <c r="I748" s="5">
        <f>Inddata!$D$34</f>
        <v>1</v>
      </c>
      <c r="J748" s="5">
        <f>Inddata!$D$32+Inddata!$D$34</f>
        <v>5</v>
      </c>
      <c r="K748" s="5"/>
    </row>
    <row r="749" spans="1:11" x14ac:dyDescent="0.25">
      <c r="A749">
        <v>720</v>
      </c>
      <c r="C749" s="5">
        <f t="shared" si="23"/>
        <v>6.2313333333332954</v>
      </c>
      <c r="D749" s="5">
        <f>IF(Inddata!$D$35=0,0,IF(($D$30-C749*(1/Inddata!$D$35))&lt;0,0,($D$30-C749*(1/Inddata!$D$35))))</f>
        <v>1.4933333333363663E-2</v>
      </c>
      <c r="E749" s="5">
        <v>0</v>
      </c>
      <c r="F749" s="5">
        <f>IF(Inddata!$D$31*Inddata!$D$35+Inddata!$D$33&gt;'Beregninger scenarie 2'!C749,0,F748+$F$27)</f>
        <v>0</v>
      </c>
      <c r="G749" s="5">
        <f t="shared" si="22"/>
        <v>8.2313333333332963</v>
      </c>
      <c r="H749" s="5">
        <f>IF(D749+E749+F749&gt;Inddata!$D$31,Inddata!$D$31,D749+E749+F749)</f>
        <v>1.4933333333363663E-2</v>
      </c>
      <c r="I749" s="5">
        <f>Inddata!$D$34</f>
        <v>1</v>
      </c>
      <c r="J749" s="5">
        <f>Inddata!$D$32+Inddata!$D$34</f>
        <v>5</v>
      </c>
      <c r="K749" s="5"/>
    </row>
    <row r="750" spans="1:11" x14ac:dyDescent="0.25">
      <c r="A750">
        <v>721</v>
      </c>
      <c r="C750" s="5">
        <f t="shared" si="23"/>
        <v>6.239999999999962</v>
      </c>
      <c r="D750" s="5">
        <f>IF(Inddata!$D$35=0,0,IF(($D$30-C750*(1/Inddata!$D$35))&lt;0,0,($D$30-C750*(1/Inddata!$D$35))))</f>
        <v>8.0000000000302052E-3</v>
      </c>
      <c r="E750" s="5">
        <v>0</v>
      </c>
      <c r="F750" s="5">
        <f>IF(Inddata!$D$31*Inddata!$D$35+Inddata!$D$33&gt;'Beregninger scenarie 2'!C750,0,F749+$F$27)</f>
        <v>0</v>
      </c>
      <c r="G750" s="5">
        <f t="shared" si="22"/>
        <v>8.2399999999999629</v>
      </c>
      <c r="H750" s="5">
        <f>IF(D750+E750+F750&gt;Inddata!$D$31,Inddata!$D$31,D750+E750+F750)</f>
        <v>8.0000000000302052E-3</v>
      </c>
      <c r="I750" s="5">
        <f>Inddata!$D$34</f>
        <v>1</v>
      </c>
      <c r="J750" s="5">
        <f>Inddata!$D$32+Inddata!$D$34</f>
        <v>5</v>
      </c>
      <c r="K750" s="5"/>
    </row>
    <row r="751" spans="1:11" x14ac:dyDescent="0.25">
      <c r="A751">
        <v>722</v>
      </c>
      <c r="C751" s="5">
        <f t="shared" si="23"/>
        <v>6.2486666666666286</v>
      </c>
      <c r="D751" s="5">
        <f>IF(Inddata!$D$35=0,0,IF(($D$30-C751*(1/Inddata!$D$35))&lt;0,0,($D$30-C751*(1/Inddata!$D$35))))</f>
        <v>1.0666666666967473E-3</v>
      </c>
      <c r="E751" s="5">
        <v>0</v>
      </c>
      <c r="F751" s="5">
        <f>IF(Inddata!$D$31*Inddata!$D$35+Inddata!$D$33&gt;'Beregninger scenarie 2'!C751,0,F750+$F$27)</f>
        <v>0</v>
      </c>
      <c r="G751" s="5">
        <f t="shared" si="22"/>
        <v>8.2486666666666295</v>
      </c>
      <c r="H751" s="5">
        <f>IF(D751+E751+F751&gt;Inddata!$D$31,Inddata!$D$31,D751+E751+F751)</f>
        <v>1.0666666666967473E-3</v>
      </c>
      <c r="I751" s="5">
        <f>Inddata!$D$34</f>
        <v>1</v>
      </c>
      <c r="J751" s="5">
        <f>Inddata!$D$32+Inddata!$D$34</f>
        <v>5</v>
      </c>
      <c r="K751" s="5"/>
    </row>
    <row r="752" spans="1:11" x14ac:dyDescent="0.25">
      <c r="A752">
        <v>723</v>
      </c>
      <c r="C752" s="5">
        <f t="shared" si="23"/>
        <v>6.2573333333332952</v>
      </c>
      <c r="D752" s="5">
        <f>IF(Inddata!$D$35=0,0,IF(($D$30-C752*(1/Inddata!$D$35))&lt;0,0,($D$30-C752*(1/Inddata!$D$35))))</f>
        <v>0</v>
      </c>
      <c r="E752" s="5">
        <v>0</v>
      </c>
      <c r="F752" s="5">
        <f>IF(Inddata!$D$31*Inddata!$D$35+Inddata!$D$33&gt;'Beregninger scenarie 2'!C752,0,F751+$F$27)</f>
        <v>0</v>
      </c>
      <c r="G752" s="5">
        <f t="shared" si="22"/>
        <v>8.2573333333332961</v>
      </c>
      <c r="H752" s="5">
        <f>IF(D752+E752+F752&gt;Inddata!$D$31,Inddata!$D$31,D752+E752+F752)</f>
        <v>0</v>
      </c>
      <c r="I752" s="5">
        <f>Inddata!$D$34</f>
        <v>1</v>
      </c>
      <c r="J752" s="5">
        <f>Inddata!$D$32+Inddata!$D$34</f>
        <v>5</v>
      </c>
      <c r="K752" s="5"/>
    </row>
    <row r="753" spans="1:11" x14ac:dyDescent="0.25">
      <c r="A753">
        <v>724</v>
      </c>
      <c r="C753" s="5">
        <f t="shared" si="23"/>
        <v>6.2659999999999618</v>
      </c>
      <c r="D753" s="5">
        <f>IF(Inddata!$D$35=0,0,IF(($D$30-C753*(1/Inddata!$D$35))&lt;0,0,($D$30-C753*(1/Inddata!$D$35))))</f>
        <v>0</v>
      </c>
      <c r="E753" s="5">
        <v>0</v>
      </c>
      <c r="F753" s="5">
        <f>IF(Inddata!$D$31*Inddata!$D$35+Inddata!$D$33&gt;'Beregninger scenarie 2'!C753,0,F752+$F$27)</f>
        <v>0</v>
      </c>
      <c r="G753" s="5">
        <f t="shared" si="22"/>
        <v>8.2659999999999627</v>
      </c>
      <c r="H753" s="5">
        <f>IF(D753+E753+F753&gt;Inddata!$D$31,Inddata!$D$31,D753+E753+F753)</f>
        <v>0</v>
      </c>
      <c r="I753" s="5">
        <f>Inddata!$D$34</f>
        <v>1</v>
      </c>
      <c r="J753" s="5">
        <f>Inddata!$D$32+Inddata!$D$34</f>
        <v>5</v>
      </c>
      <c r="K753" s="5"/>
    </row>
    <row r="754" spans="1:11" x14ac:dyDescent="0.25">
      <c r="A754">
        <v>725</v>
      </c>
      <c r="C754" s="5">
        <f t="shared" si="23"/>
        <v>6.2746666666666284</v>
      </c>
      <c r="D754" s="5">
        <f>IF(Inddata!$D$35=0,0,IF(($D$30-C754*(1/Inddata!$D$35))&lt;0,0,($D$30-C754*(1/Inddata!$D$35))))</f>
        <v>0</v>
      </c>
      <c r="E754" s="5">
        <v>0</v>
      </c>
      <c r="F754" s="5">
        <f>IF(Inddata!$D$31*Inddata!$D$35+Inddata!$D$33&gt;'Beregninger scenarie 2'!C754,0,F753+$F$27)</f>
        <v>0</v>
      </c>
      <c r="G754" s="5">
        <f t="shared" si="22"/>
        <v>8.2746666666666293</v>
      </c>
      <c r="H754" s="5">
        <f>IF(D754+E754+F754&gt;Inddata!$D$31,Inddata!$D$31,D754+E754+F754)</f>
        <v>0</v>
      </c>
      <c r="I754" s="5">
        <f>Inddata!$D$34</f>
        <v>1</v>
      </c>
      <c r="J754" s="5">
        <f>Inddata!$D$32+Inddata!$D$34</f>
        <v>5</v>
      </c>
      <c r="K754" s="5"/>
    </row>
    <row r="755" spans="1:11" x14ac:dyDescent="0.25">
      <c r="A755">
        <v>726</v>
      </c>
      <c r="C755" s="5">
        <f t="shared" si="23"/>
        <v>6.283333333333295</v>
      </c>
      <c r="D755" s="5">
        <f>IF(Inddata!$D$35=0,0,IF(($D$30-C755*(1/Inddata!$D$35))&lt;0,0,($D$30-C755*(1/Inddata!$D$35))))</f>
        <v>0</v>
      </c>
      <c r="E755" s="5">
        <v>0</v>
      </c>
      <c r="F755" s="5">
        <f>IF(Inddata!$D$31*Inddata!$D$35+Inddata!$D$33&gt;'Beregninger scenarie 2'!C755,0,F754+$F$27)</f>
        <v>0</v>
      </c>
      <c r="G755" s="5">
        <f t="shared" si="22"/>
        <v>8.2833333333332959</v>
      </c>
      <c r="H755" s="5">
        <f>IF(D755+E755+F755&gt;Inddata!$D$31,Inddata!$D$31,D755+E755+F755)</f>
        <v>0</v>
      </c>
      <c r="I755" s="5">
        <f>Inddata!$D$34</f>
        <v>1</v>
      </c>
      <c r="J755" s="5">
        <f>Inddata!$D$32+Inddata!$D$34</f>
        <v>5</v>
      </c>
      <c r="K755" s="5"/>
    </row>
    <row r="756" spans="1:11" x14ac:dyDescent="0.25">
      <c r="A756">
        <v>727</v>
      </c>
      <c r="C756" s="5">
        <f t="shared" si="23"/>
        <v>6.2919999999999616</v>
      </c>
      <c r="D756" s="5">
        <f>IF(Inddata!$D$35=0,0,IF(($D$30-C756*(1/Inddata!$D$35))&lt;0,0,($D$30-C756*(1/Inddata!$D$35))))</f>
        <v>0</v>
      </c>
      <c r="E756" s="5">
        <v>0</v>
      </c>
      <c r="F756" s="5">
        <f>IF(Inddata!$D$31*Inddata!$D$35+Inddata!$D$33&gt;'Beregninger scenarie 2'!C756,0,F755+$F$27)</f>
        <v>0</v>
      </c>
      <c r="G756" s="5">
        <f t="shared" si="22"/>
        <v>8.2919999999999625</v>
      </c>
      <c r="H756" s="5">
        <f>IF(D756+E756+F756&gt;Inddata!$D$31,Inddata!$D$31,D756+E756+F756)</f>
        <v>0</v>
      </c>
      <c r="I756" s="5">
        <f>Inddata!$D$34</f>
        <v>1</v>
      </c>
      <c r="J756" s="5">
        <f>Inddata!$D$32+Inddata!$D$34</f>
        <v>5</v>
      </c>
      <c r="K756" s="5"/>
    </row>
    <row r="757" spans="1:11" x14ac:dyDescent="0.25">
      <c r="A757">
        <v>728</v>
      </c>
      <c r="C757" s="5">
        <f t="shared" si="23"/>
        <v>6.3006666666666282</v>
      </c>
      <c r="D757" s="5">
        <f>IF(Inddata!$D$35=0,0,IF(($D$30-C757*(1/Inddata!$D$35))&lt;0,0,($D$30-C757*(1/Inddata!$D$35))))</f>
        <v>0</v>
      </c>
      <c r="E757" s="5">
        <v>0</v>
      </c>
      <c r="F757" s="5">
        <f>IF(Inddata!$D$31*Inddata!$D$35+Inddata!$D$33&gt;'Beregninger scenarie 2'!C757,0,F756+$F$27)</f>
        <v>0</v>
      </c>
      <c r="G757" s="5">
        <f t="shared" si="22"/>
        <v>8.3006666666666291</v>
      </c>
      <c r="H757" s="5">
        <f>IF(D757+E757+F757&gt;Inddata!$D$31,Inddata!$D$31,D757+E757+F757)</f>
        <v>0</v>
      </c>
      <c r="I757" s="5">
        <f>Inddata!$D$34</f>
        <v>1</v>
      </c>
      <c r="J757" s="5">
        <f>Inddata!$D$32+Inddata!$D$34</f>
        <v>5</v>
      </c>
      <c r="K757" s="5"/>
    </row>
    <row r="758" spans="1:11" x14ac:dyDescent="0.25">
      <c r="A758">
        <v>729</v>
      </c>
      <c r="C758" s="5">
        <f t="shared" si="23"/>
        <v>6.3093333333332948</v>
      </c>
      <c r="D758" s="5">
        <f>IF(Inddata!$D$35=0,0,IF(($D$30-C758*(1/Inddata!$D$35))&lt;0,0,($D$30-C758*(1/Inddata!$D$35))))</f>
        <v>0</v>
      </c>
      <c r="E758" s="5">
        <v>0</v>
      </c>
      <c r="F758" s="5">
        <f>IF(Inddata!$D$31*Inddata!$D$35+Inddata!$D$33&gt;'Beregninger scenarie 2'!C758,0,F757+$F$27)</f>
        <v>0</v>
      </c>
      <c r="G758" s="5">
        <f t="shared" si="22"/>
        <v>8.3093333333332957</v>
      </c>
      <c r="H758" s="5">
        <f>IF(D758+E758+F758&gt;Inddata!$D$31,Inddata!$D$31,D758+E758+F758)</f>
        <v>0</v>
      </c>
      <c r="I758" s="5">
        <f>Inddata!$D$34</f>
        <v>1</v>
      </c>
      <c r="J758" s="5">
        <f>Inddata!$D$32+Inddata!$D$34</f>
        <v>5</v>
      </c>
      <c r="K758" s="5"/>
    </row>
    <row r="759" spans="1:11" x14ac:dyDescent="0.25">
      <c r="A759">
        <v>730</v>
      </c>
      <c r="C759" s="5">
        <f t="shared" si="23"/>
        <v>6.3179999999999614</v>
      </c>
      <c r="D759" s="5">
        <f>IF(Inddata!$D$35=0,0,IF(($D$30-C759*(1/Inddata!$D$35))&lt;0,0,($D$30-C759*(1/Inddata!$D$35))))</f>
        <v>0</v>
      </c>
      <c r="E759" s="5">
        <v>0</v>
      </c>
      <c r="F759" s="5">
        <f>IF(Inddata!$D$31*Inddata!$D$35+Inddata!$D$33&gt;'Beregninger scenarie 2'!C759,0,F758+$F$27)</f>
        <v>0</v>
      </c>
      <c r="G759" s="5">
        <f t="shared" si="22"/>
        <v>8.3179999999999623</v>
      </c>
      <c r="H759" s="5">
        <f>IF(D759+E759+F759&gt;Inddata!$D$31,Inddata!$D$31,D759+E759+F759)</f>
        <v>0</v>
      </c>
      <c r="I759" s="5">
        <f>Inddata!$D$34</f>
        <v>1</v>
      </c>
      <c r="J759" s="5">
        <f>Inddata!$D$32+Inddata!$D$34</f>
        <v>5</v>
      </c>
      <c r="K759" s="5"/>
    </row>
    <row r="760" spans="1:11" x14ac:dyDescent="0.25">
      <c r="A760">
        <v>731</v>
      </c>
      <c r="C760" s="5">
        <f t="shared" si="23"/>
        <v>6.326666666666628</v>
      </c>
      <c r="D760" s="5">
        <f>IF(Inddata!$D$35=0,0,IF(($D$30-C760*(1/Inddata!$D$35))&lt;0,0,($D$30-C760*(1/Inddata!$D$35))))</f>
        <v>0</v>
      </c>
      <c r="E760" s="5">
        <v>0</v>
      </c>
      <c r="F760" s="5">
        <f>IF(Inddata!$D$31*Inddata!$D$35+Inddata!$D$33&gt;'Beregninger scenarie 2'!C760,0,F759+$F$27)</f>
        <v>0</v>
      </c>
      <c r="G760" s="5">
        <f t="shared" si="22"/>
        <v>8.3266666666666289</v>
      </c>
      <c r="H760" s="5">
        <f>IF(D760+E760+F760&gt;Inddata!$D$31,Inddata!$D$31,D760+E760+F760)</f>
        <v>0</v>
      </c>
      <c r="I760" s="5">
        <f>Inddata!$D$34</f>
        <v>1</v>
      </c>
      <c r="J760" s="5">
        <f>Inddata!$D$32+Inddata!$D$34</f>
        <v>5</v>
      </c>
      <c r="K760" s="5"/>
    </row>
    <row r="761" spans="1:11" x14ac:dyDescent="0.25">
      <c r="A761">
        <v>732</v>
      </c>
      <c r="C761" s="5">
        <f t="shared" si="23"/>
        <v>6.3353333333332946</v>
      </c>
      <c r="D761" s="5">
        <f>IF(Inddata!$D$35=0,0,IF(($D$30-C761*(1/Inddata!$D$35))&lt;0,0,($D$30-C761*(1/Inddata!$D$35))))</f>
        <v>0</v>
      </c>
      <c r="E761" s="5">
        <v>0</v>
      </c>
      <c r="F761" s="5">
        <f>IF(Inddata!$D$31*Inddata!$D$35+Inddata!$D$33&gt;'Beregninger scenarie 2'!C761,0,F760+$F$27)</f>
        <v>0</v>
      </c>
      <c r="G761" s="5">
        <f t="shared" si="22"/>
        <v>8.3353333333332955</v>
      </c>
      <c r="H761" s="5">
        <f>IF(D761+E761+F761&gt;Inddata!$D$31,Inddata!$D$31,D761+E761+F761)</f>
        <v>0</v>
      </c>
      <c r="I761" s="5">
        <f>Inddata!$D$34</f>
        <v>1</v>
      </c>
      <c r="J761" s="5">
        <f>Inddata!$D$32+Inddata!$D$34</f>
        <v>5</v>
      </c>
      <c r="K761" s="5"/>
    </row>
    <row r="762" spans="1:11" x14ac:dyDescent="0.25">
      <c r="A762">
        <v>733</v>
      </c>
      <c r="C762" s="5">
        <f t="shared" si="23"/>
        <v>6.3439999999999612</v>
      </c>
      <c r="D762" s="5">
        <f>IF(Inddata!$D$35=0,0,IF(($D$30-C762*(1/Inddata!$D$35))&lt;0,0,($D$30-C762*(1/Inddata!$D$35))))</f>
        <v>0</v>
      </c>
      <c r="E762" s="5">
        <v>0</v>
      </c>
      <c r="F762" s="5">
        <f>IF(Inddata!$D$31*Inddata!$D$35+Inddata!$D$33&gt;'Beregninger scenarie 2'!C762,0,F761+$F$27)</f>
        <v>0</v>
      </c>
      <c r="G762" s="5">
        <f t="shared" si="22"/>
        <v>8.3439999999999621</v>
      </c>
      <c r="H762" s="5">
        <f>IF(D762+E762+F762&gt;Inddata!$D$31,Inddata!$D$31,D762+E762+F762)</f>
        <v>0</v>
      </c>
      <c r="I762" s="5">
        <f>Inddata!$D$34</f>
        <v>1</v>
      </c>
      <c r="J762" s="5">
        <f>Inddata!$D$32+Inddata!$D$34</f>
        <v>5</v>
      </c>
      <c r="K762" s="5"/>
    </row>
    <row r="763" spans="1:11" x14ac:dyDescent="0.25">
      <c r="A763">
        <v>734</v>
      </c>
      <c r="C763" s="5">
        <f t="shared" si="23"/>
        <v>6.3526666666666278</v>
      </c>
      <c r="D763" s="5">
        <f>IF(Inddata!$D$35=0,0,IF(($D$30-C763*(1/Inddata!$D$35))&lt;0,0,($D$30-C763*(1/Inddata!$D$35))))</f>
        <v>0</v>
      </c>
      <c r="E763" s="5">
        <v>0</v>
      </c>
      <c r="F763" s="5">
        <f>IF(Inddata!$D$31*Inddata!$D$35+Inddata!$D$33&gt;'Beregninger scenarie 2'!C763,0,F762+$F$27)</f>
        <v>0</v>
      </c>
      <c r="G763" s="5">
        <f t="shared" si="22"/>
        <v>8.3526666666666287</v>
      </c>
      <c r="H763" s="5">
        <f>IF(D763+E763+F763&gt;Inddata!$D$31,Inddata!$D$31,D763+E763+F763)</f>
        <v>0</v>
      </c>
      <c r="I763" s="5">
        <f>Inddata!$D$34</f>
        <v>1</v>
      </c>
      <c r="J763" s="5">
        <f>Inddata!$D$32+Inddata!$D$34</f>
        <v>5</v>
      </c>
      <c r="K763" s="5"/>
    </row>
    <row r="764" spans="1:11" x14ac:dyDescent="0.25">
      <c r="A764">
        <v>735</v>
      </c>
      <c r="C764" s="5">
        <f t="shared" si="23"/>
        <v>6.3613333333332944</v>
      </c>
      <c r="D764" s="5">
        <f>IF(Inddata!$D$35=0,0,IF(($D$30-C764*(1/Inddata!$D$35))&lt;0,0,($D$30-C764*(1/Inddata!$D$35))))</f>
        <v>0</v>
      </c>
      <c r="E764" s="5">
        <v>0</v>
      </c>
      <c r="F764" s="5">
        <f>IF(Inddata!$D$31*Inddata!$D$35+Inddata!$D$33&gt;'Beregninger scenarie 2'!C764,0,F763+$F$27)</f>
        <v>0</v>
      </c>
      <c r="G764" s="5">
        <f t="shared" si="22"/>
        <v>8.3613333333332953</v>
      </c>
      <c r="H764" s="5">
        <f>IF(D764+E764+F764&gt;Inddata!$D$31,Inddata!$D$31,D764+E764+F764)</f>
        <v>0</v>
      </c>
      <c r="I764" s="5">
        <f>Inddata!$D$34</f>
        <v>1</v>
      </c>
      <c r="J764" s="5">
        <f>Inddata!$D$32+Inddata!$D$34</f>
        <v>5</v>
      </c>
      <c r="K764" s="5"/>
    </row>
    <row r="765" spans="1:11" x14ac:dyDescent="0.25">
      <c r="A765">
        <v>736</v>
      </c>
      <c r="C765" s="5">
        <f t="shared" si="23"/>
        <v>6.369999999999961</v>
      </c>
      <c r="D765" s="5">
        <f>IF(Inddata!$D$35=0,0,IF(($D$30-C765*(1/Inddata!$D$35))&lt;0,0,($D$30-C765*(1/Inddata!$D$35))))</f>
        <v>0</v>
      </c>
      <c r="E765" s="5">
        <v>0</v>
      </c>
      <c r="F765" s="5">
        <f>IF(Inddata!$D$31*Inddata!$D$35+Inddata!$D$33&gt;'Beregninger scenarie 2'!C765,0,F764+$F$27)</f>
        <v>0</v>
      </c>
      <c r="G765" s="5">
        <f t="shared" si="22"/>
        <v>8.3699999999999619</v>
      </c>
      <c r="H765" s="5">
        <f>IF(D765+E765+F765&gt;Inddata!$D$31,Inddata!$D$31,D765+E765+F765)</f>
        <v>0</v>
      </c>
      <c r="I765" s="5">
        <f>Inddata!$D$34</f>
        <v>1</v>
      </c>
      <c r="J765" s="5">
        <f>Inddata!$D$32+Inddata!$D$34</f>
        <v>5</v>
      </c>
      <c r="K765" s="5"/>
    </row>
    <row r="766" spans="1:11" x14ac:dyDescent="0.25">
      <c r="A766">
        <v>737</v>
      </c>
      <c r="C766" s="5">
        <f t="shared" si="23"/>
        <v>6.3786666666666276</v>
      </c>
      <c r="D766" s="5">
        <f>IF(Inddata!$D$35=0,0,IF(($D$30-C766*(1/Inddata!$D$35))&lt;0,0,($D$30-C766*(1/Inddata!$D$35))))</f>
        <v>0</v>
      </c>
      <c r="E766" s="5">
        <v>0</v>
      </c>
      <c r="F766" s="5">
        <f>IF(Inddata!$D$31*Inddata!$D$35+Inddata!$D$33&gt;'Beregninger scenarie 2'!C766,0,F765+$F$27)</f>
        <v>0</v>
      </c>
      <c r="G766" s="5">
        <f t="shared" si="22"/>
        <v>8.3786666666666285</v>
      </c>
      <c r="H766" s="5">
        <f>IF(D766+E766+F766&gt;Inddata!$D$31,Inddata!$D$31,D766+E766+F766)</f>
        <v>0</v>
      </c>
      <c r="I766" s="5">
        <f>Inddata!$D$34</f>
        <v>1</v>
      </c>
      <c r="J766" s="5">
        <f>Inddata!$D$32+Inddata!$D$34</f>
        <v>5</v>
      </c>
      <c r="K766" s="5"/>
    </row>
    <row r="767" spans="1:11" x14ac:dyDescent="0.25">
      <c r="A767">
        <v>738</v>
      </c>
      <c r="C767" s="5">
        <f t="shared" si="23"/>
        <v>6.3873333333332942</v>
      </c>
      <c r="D767" s="5">
        <f>IF(Inddata!$D$35=0,0,IF(($D$30-C767*(1/Inddata!$D$35))&lt;0,0,($D$30-C767*(1/Inddata!$D$35))))</f>
        <v>0</v>
      </c>
      <c r="E767" s="5">
        <v>0</v>
      </c>
      <c r="F767" s="5">
        <f>IF(Inddata!$D$31*Inddata!$D$35+Inddata!$D$33&gt;'Beregninger scenarie 2'!C767,0,F766+$F$27)</f>
        <v>0</v>
      </c>
      <c r="G767" s="5">
        <f t="shared" si="22"/>
        <v>8.3873333333332951</v>
      </c>
      <c r="H767" s="5">
        <f>IF(D767+E767+F767&gt;Inddata!$D$31,Inddata!$D$31,D767+E767+F767)</f>
        <v>0</v>
      </c>
      <c r="I767" s="5">
        <f>Inddata!$D$34</f>
        <v>1</v>
      </c>
      <c r="J767" s="5">
        <f>Inddata!$D$32+Inddata!$D$34</f>
        <v>5</v>
      </c>
      <c r="K767" s="5"/>
    </row>
    <row r="768" spans="1:11" x14ac:dyDescent="0.25">
      <c r="A768">
        <v>739</v>
      </c>
      <c r="C768" s="5">
        <f t="shared" si="23"/>
        <v>6.3959999999999608</v>
      </c>
      <c r="D768" s="5">
        <f>IF(Inddata!$D$35=0,0,IF(($D$30-C768*(1/Inddata!$D$35))&lt;0,0,($D$30-C768*(1/Inddata!$D$35))))</f>
        <v>0</v>
      </c>
      <c r="E768" s="5">
        <v>0</v>
      </c>
      <c r="F768" s="5">
        <f>IF(Inddata!$D$31*Inddata!$D$35+Inddata!$D$33&gt;'Beregninger scenarie 2'!C768,0,F767+$F$27)</f>
        <v>0</v>
      </c>
      <c r="G768" s="5">
        <f t="shared" si="22"/>
        <v>8.3959999999999617</v>
      </c>
      <c r="H768" s="5">
        <f>IF(D768+E768+F768&gt;Inddata!$D$31,Inddata!$D$31,D768+E768+F768)</f>
        <v>0</v>
      </c>
      <c r="I768" s="5">
        <f>Inddata!$D$34</f>
        <v>1</v>
      </c>
      <c r="J768" s="5">
        <f>Inddata!$D$32+Inddata!$D$34</f>
        <v>5</v>
      </c>
      <c r="K768" s="5"/>
    </row>
    <row r="769" spans="1:11" x14ac:dyDescent="0.25">
      <c r="A769">
        <v>740</v>
      </c>
      <c r="C769" s="5">
        <f t="shared" si="23"/>
        <v>6.4046666666666274</v>
      </c>
      <c r="D769" s="5">
        <f>IF(Inddata!$D$35=0,0,IF(($D$30-C769*(1/Inddata!$D$35))&lt;0,0,($D$30-C769*(1/Inddata!$D$35))))</f>
        <v>0</v>
      </c>
      <c r="E769" s="5">
        <v>0</v>
      </c>
      <c r="F769" s="5">
        <f>IF(Inddata!$D$31*Inddata!$D$35+Inddata!$D$33&gt;'Beregninger scenarie 2'!C769,0,F768+$F$27)</f>
        <v>0</v>
      </c>
      <c r="G769" s="5">
        <f t="shared" si="22"/>
        <v>8.4046666666666283</v>
      </c>
      <c r="H769" s="5">
        <f>IF(D769+E769+F769&gt;Inddata!$D$31,Inddata!$D$31,D769+E769+F769)</f>
        <v>0</v>
      </c>
      <c r="I769" s="5">
        <f>Inddata!$D$34</f>
        <v>1</v>
      </c>
      <c r="J769" s="5">
        <f>Inddata!$D$32+Inddata!$D$34</f>
        <v>5</v>
      </c>
      <c r="K769" s="5"/>
    </row>
    <row r="770" spans="1:11" x14ac:dyDescent="0.25">
      <c r="A770">
        <v>741</v>
      </c>
      <c r="C770" s="5">
        <f t="shared" si="23"/>
        <v>6.413333333333294</v>
      </c>
      <c r="D770" s="5">
        <f>IF(Inddata!$D$35=0,0,IF(($D$30-C770*(1/Inddata!$D$35))&lt;0,0,($D$30-C770*(1/Inddata!$D$35))))</f>
        <v>0</v>
      </c>
      <c r="E770" s="5">
        <v>0</v>
      </c>
      <c r="F770" s="5">
        <f>IF(Inddata!$D$31*Inddata!$D$35+Inddata!$D$33&gt;'Beregninger scenarie 2'!C770,0,F769+$F$27)</f>
        <v>0</v>
      </c>
      <c r="G770" s="5">
        <f t="shared" si="22"/>
        <v>8.4133333333332949</v>
      </c>
      <c r="H770" s="5">
        <f>IF(D770+E770+F770&gt;Inddata!$D$31,Inddata!$D$31,D770+E770+F770)</f>
        <v>0</v>
      </c>
      <c r="I770" s="5">
        <f>Inddata!$D$34</f>
        <v>1</v>
      </c>
      <c r="J770" s="5">
        <f>Inddata!$D$32+Inddata!$D$34</f>
        <v>5</v>
      </c>
      <c r="K770" s="5"/>
    </row>
    <row r="771" spans="1:11" x14ac:dyDescent="0.25">
      <c r="A771">
        <v>742</v>
      </c>
      <c r="C771" s="5">
        <f t="shared" si="23"/>
        <v>6.4219999999999606</v>
      </c>
      <c r="D771" s="5">
        <f>IF(Inddata!$D$35=0,0,IF(($D$30-C771*(1/Inddata!$D$35))&lt;0,0,($D$30-C771*(1/Inddata!$D$35))))</f>
        <v>0</v>
      </c>
      <c r="E771" s="5">
        <v>0</v>
      </c>
      <c r="F771" s="5">
        <f>IF(Inddata!$D$31*Inddata!$D$35+Inddata!$D$33&gt;'Beregninger scenarie 2'!C771,0,F770+$F$27)</f>
        <v>0</v>
      </c>
      <c r="G771" s="5">
        <f t="shared" si="22"/>
        <v>8.4219999999999615</v>
      </c>
      <c r="H771" s="5">
        <f>IF(D771+E771+F771&gt;Inddata!$D$31,Inddata!$D$31,D771+E771+F771)</f>
        <v>0</v>
      </c>
      <c r="I771" s="5">
        <f>Inddata!$D$34</f>
        <v>1</v>
      </c>
      <c r="J771" s="5">
        <f>Inddata!$D$32+Inddata!$D$34</f>
        <v>5</v>
      </c>
      <c r="K771" s="5"/>
    </row>
    <row r="772" spans="1:11" x14ac:dyDescent="0.25">
      <c r="A772">
        <v>743</v>
      </c>
      <c r="C772" s="5">
        <f t="shared" si="23"/>
        <v>6.4306666666666272</v>
      </c>
      <c r="D772" s="5">
        <f>IF(Inddata!$D$35=0,0,IF(($D$30-C772*(1/Inddata!$D$35))&lt;0,0,($D$30-C772*(1/Inddata!$D$35))))</f>
        <v>0</v>
      </c>
      <c r="E772" s="5">
        <v>0</v>
      </c>
      <c r="F772" s="5">
        <f>IF(Inddata!$D$31*Inddata!$D$35+Inddata!$D$33&gt;'Beregninger scenarie 2'!C772,0,F771+$F$27)</f>
        <v>0</v>
      </c>
      <c r="G772" s="5">
        <f t="shared" si="22"/>
        <v>8.4306666666666281</v>
      </c>
      <c r="H772" s="5">
        <f>IF(D772+E772+F772&gt;Inddata!$D$31,Inddata!$D$31,D772+E772+F772)</f>
        <v>0</v>
      </c>
      <c r="I772" s="5">
        <f>Inddata!$D$34</f>
        <v>1</v>
      </c>
      <c r="J772" s="5">
        <f>Inddata!$D$32+Inddata!$D$34</f>
        <v>5</v>
      </c>
      <c r="K772" s="5"/>
    </row>
    <row r="773" spans="1:11" x14ac:dyDescent="0.25">
      <c r="A773">
        <v>744</v>
      </c>
      <c r="C773" s="5">
        <f t="shared" si="23"/>
        <v>6.4393333333332938</v>
      </c>
      <c r="D773" s="5">
        <f>IF(Inddata!$D$35=0,0,IF(($D$30-C773*(1/Inddata!$D$35))&lt;0,0,($D$30-C773*(1/Inddata!$D$35))))</f>
        <v>0</v>
      </c>
      <c r="E773" s="5">
        <v>0</v>
      </c>
      <c r="F773" s="5">
        <f>IF(Inddata!$D$31*Inddata!$D$35+Inddata!$D$33&gt;'Beregninger scenarie 2'!C773,0,F772+$F$27)</f>
        <v>0</v>
      </c>
      <c r="G773" s="5">
        <f t="shared" si="22"/>
        <v>8.4393333333332947</v>
      </c>
      <c r="H773" s="5">
        <f>IF(D773+E773+F773&gt;Inddata!$D$31,Inddata!$D$31,D773+E773+F773)</f>
        <v>0</v>
      </c>
      <c r="I773" s="5">
        <f>Inddata!$D$34</f>
        <v>1</v>
      </c>
      <c r="J773" s="5">
        <f>Inddata!$D$32+Inddata!$D$34</f>
        <v>5</v>
      </c>
      <c r="K773" s="5"/>
    </row>
    <row r="774" spans="1:11" x14ac:dyDescent="0.25">
      <c r="A774">
        <v>745</v>
      </c>
      <c r="C774" s="5">
        <f t="shared" si="23"/>
        <v>6.4479999999999604</v>
      </c>
      <c r="D774" s="5">
        <f>IF(Inddata!$D$35=0,0,IF(($D$30-C774*(1/Inddata!$D$35))&lt;0,0,($D$30-C774*(1/Inddata!$D$35))))</f>
        <v>0</v>
      </c>
      <c r="E774" s="5">
        <v>0</v>
      </c>
      <c r="F774" s="5">
        <f>IF(Inddata!$D$31*Inddata!$D$35+Inddata!$D$33&gt;'Beregninger scenarie 2'!C774,0,F773+$F$27)</f>
        <v>0</v>
      </c>
      <c r="G774" s="5">
        <f t="shared" si="22"/>
        <v>8.4479999999999613</v>
      </c>
      <c r="H774" s="5">
        <f>IF(D774+E774+F774&gt;Inddata!$D$31,Inddata!$D$31,D774+E774+F774)</f>
        <v>0</v>
      </c>
      <c r="I774" s="5">
        <f>Inddata!$D$34</f>
        <v>1</v>
      </c>
      <c r="J774" s="5">
        <f>Inddata!$D$32+Inddata!$D$34</f>
        <v>5</v>
      </c>
      <c r="K774" s="5"/>
    </row>
    <row r="775" spans="1:11" x14ac:dyDescent="0.25">
      <c r="A775">
        <v>746</v>
      </c>
      <c r="C775" s="5">
        <f t="shared" si="23"/>
        <v>6.456666666666627</v>
      </c>
      <c r="D775" s="5">
        <f>IF(Inddata!$D$35=0,0,IF(($D$30-C775*(1/Inddata!$D$35))&lt;0,0,($D$30-C775*(1/Inddata!$D$35))))</f>
        <v>0</v>
      </c>
      <c r="E775" s="5">
        <v>0</v>
      </c>
      <c r="F775" s="5">
        <f>IF(Inddata!$D$31*Inddata!$D$35+Inddata!$D$33&gt;'Beregninger scenarie 2'!C775,0,F774+$F$27)</f>
        <v>0</v>
      </c>
      <c r="G775" s="5">
        <f t="shared" si="22"/>
        <v>8.4566666666666279</v>
      </c>
      <c r="H775" s="5">
        <f>IF(D775+E775+F775&gt;Inddata!$D$31,Inddata!$D$31,D775+E775+F775)</f>
        <v>0</v>
      </c>
      <c r="I775" s="5">
        <f>Inddata!$D$34</f>
        <v>1</v>
      </c>
      <c r="J775" s="5">
        <f>Inddata!$D$32+Inddata!$D$34</f>
        <v>5</v>
      </c>
      <c r="K775" s="5"/>
    </row>
    <row r="776" spans="1:11" x14ac:dyDescent="0.25">
      <c r="A776">
        <v>747</v>
      </c>
      <c r="C776" s="5">
        <f t="shared" si="23"/>
        <v>6.4653333333332936</v>
      </c>
      <c r="D776" s="5">
        <f>IF(Inddata!$D$35=0,0,IF(($D$30-C776*(1/Inddata!$D$35))&lt;0,0,($D$30-C776*(1/Inddata!$D$35))))</f>
        <v>0</v>
      </c>
      <c r="E776" s="5">
        <v>0</v>
      </c>
      <c r="F776" s="5">
        <f>IF(Inddata!$D$31*Inddata!$D$35+Inddata!$D$33&gt;'Beregninger scenarie 2'!C776,0,F775+$F$27)</f>
        <v>0</v>
      </c>
      <c r="G776" s="5">
        <f t="shared" si="22"/>
        <v>8.4653333333332945</v>
      </c>
      <c r="H776" s="5">
        <f>IF(D776+E776+F776&gt;Inddata!$D$31,Inddata!$D$31,D776+E776+F776)</f>
        <v>0</v>
      </c>
      <c r="I776" s="5">
        <f>Inddata!$D$34</f>
        <v>1</v>
      </c>
      <c r="J776" s="5">
        <f>Inddata!$D$32+Inddata!$D$34</f>
        <v>5</v>
      </c>
      <c r="K776" s="5"/>
    </row>
    <row r="777" spans="1:11" x14ac:dyDescent="0.25">
      <c r="A777">
        <v>748</v>
      </c>
      <c r="C777" s="5">
        <f t="shared" si="23"/>
        <v>6.4739999999999602</v>
      </c>
      <c r="D777" s="5">
        <f>IF(Inddata!$D$35=0,0,IF(($D$30-C777*(1/Inddata!$D$35))&lt;0,0,($D$30-C777*(1/Inddata!$D$35))))</f>
        <v>0</v>
      </c>
      <c r="E777" s="5">
        <v>0</v>
      </c>
      <c r="F777" s="5">
        <f>IF(Inddata!$D$31*Inddata!$D$35+Inddata!$D$33&gt;'Beregninger scenarie 2'!C777,0,F776+$F$27)</f>
        <v>0</v>
      </c>
      <c r="G777" s="5">
        <f t="shared" si="22"/>
        <v>8.4739999999999611</v>
      </c>
      <c r="H777" s="5">
        <f>IF(D777+E777+F777&gt;Inddata!$D$31,Inddata!$D$31,D777+E777+F777)</f>
        <v>0</v>
      </c>
      <c r="I777" s="5">
        <f>Inddata!$D$34</f>
        <v>1</v>
      </c>
      <c r="J777" s="5">
        <f>Inddata!$D$32+Inddata!$D$34</f>
        <v>5</v>
      </c>
      <c r="K777" s="5"/>
    </row>
    <row r="778" spans="1:11" x14ac:dyDescent="0.25">
      <c r="A778">
        <v>749</v>
      </c>
      <c r="C778" s="5">
        <f t="shared" si="23"/>
        <v>6.4826666666666268</v>
      </c>
      <c r="D778" s="5">
        <f>IF(Inddata!$D$35=0,0,IF(($D$30-C778*(1/Inddata!$D$35))&lt;0,0,($D$30-C778*(1/Inddata!$D$35))))</f>
        <v>0</v>
      </c>
      <c r="E778" s="5">
        <v>0</v>
      </c>
      <c r="F778" s="5">
        <f>IF(Inddata!$D$31*Inddata!$D$35+Inddata!$D$33&gt;'Beregninger scenarie 2'!C778,0,F777+$F$27)</f>
        <v>0</v>
      </c>
      <c r="G778" s="5">
        <f t="shared" si="22"/>
        <v>8.4826666666666277</v>
      </c>
      <c r="H778" s="5">
        <f>IF(D778+E778+F778&gt;Inddata!$D$31,Inddata!$D$31,D778+E778+F778)</f>
        <v>0</v>
      </c>
      <c r="I778" s="5">
        <f>Inddata!$D$34</f>
        <v>1</v>
      </c>
      <c r="J778" s="5">
        <f>Inddata!$D$32+Inddata!$D$34</f>
        <v>5</v>
      </c>
      <c r="K778" s="5"/>
    </row>
    <row r="779" spans="1:11" x14ac:dyDescent="0.25">
      <c r="A779">
        <v>750</v>
      </c>
      <c r="C779" s="5">
        <f t="shared" si="23"/>
        <v>6.4913333333332934</v>
      </c>
      <c r="D779" s="5">
        <f>IF(Inddata!$D$35=0,0,IF(($D$30-C779*(1/Inddata!$D$35))&lt;0,0,($D$30-C779*(1/Inddata!$D$35))))</f>
        <v>0</v>
      </c>
      <c r="E779" s="5">
        <v>0</v>
      </c>
      <c r="F779" s="5">
        <f>IF(Inddata!$D$31*Inddata!$D$35+Inddata!$D$33&gt;'Beregninger scenarie 2'!C779,0,F778+$F$27)</f>
        <v>0</v>
      </c>
      <c r="G779" s="5">
        <f t="shared" si="22"/>
        <v>8.4913333333332943</v>
      </c>
      <c r="H779" s="5">
        <f>IF(D779+E779+F779&gt;Inddata!$D$31,Inddata!$D$31,D779+E779+F779)</f>
        <v>0</v>
      </c>
      <c r="I779" s="5">
        <f>Inddata!$D$34</f>
        <v>1</v>
      </c>
      <c r="J779" s="5">
        <f>Inddata!$D$32+Inddata!$D$34</f>
        <v>5</v>
      </c>
      <c r="K779" s="5"/>
    </row>
    <row r="780" spans="1:11" x14ac:dyDescent="0.25">
      <c r="A780">
        <v>751</v>
      </c>
      <c r="C780" s="5">
        <f t="shared" si="23"/>
        <v>6.49999999999996</v>
      </c>
      <c r="D780" s="5">
        <f>IF(Inddata!$D$35=0,0,IF(($D$30-C780*(1/Inddata!$D$35))&lt;0,0,($D$30-C780*(1/Inddata!$D$35))))</f>
        <v>0</v>
      </c>
      <c r="E780" s="5">
        <v>0</v>
      </c>
      <c r="F780" s="5">
        <f>IF(Inddata!$D$31*Inddata!$D$35+Inddata!$D$33&gt;'Beregninger scenarie 2'!C780,0,F779+$F$27)</f>
        <v>0</v>
      </c>
      <c r="G780" s="5">
        <f t="shared" si="22"/>
        <v>8.4999999999999609</v>
      </c>
      <c r="H780" s="5">
        <f>IF(D780+E780+F780&gt;Inddata!$D$31,Inddata!$D$31,D780+E780+F780)</f>
        <v>0</v>
      </c>
      <c r="I780" s="5">
        <f>Inddata!$D$34</f>
        <v>1</v>
      </c>
      <c r="J780" s="5">
        <f>Inddata!$D$32+Inddata!$D$34</f>
        <v>5</v>
      </c>
      <c r="K780" s="5"/>
    </row>
    <row r="781" spans="1:11" x14ac:dyDescent="0.25">
      <c r="A781">
        <v>752</v>
      </c>
      <c r="C781" s="5">
        <f t="shared" si="23"/>
        <v>6.5086666666666266</v>
      </c>
      <c r="D781" s="5">
        <f>IF(Inddata!$D$35=0,0,IF(($D$30-C781*(1/Inddata!$D$35))&lt;0,0,($D$30-C781*(1/Inddata!$D$35))))</f>
        <v>0</v>
      </c>
      <c r="E781" s="5">
        <v>0</v>
      </c>
      <c r="F781" s="5">
        <f>IF(Inddata!$D$31*Inddata!$D$35+Inddata!$D$33&gt;'Beregninger scenarie 2'!C781,0,F780+$F$27)</f>
        <v>0</v>
      </c>
      <c r="G781" s="5">
        <f t="shared" si="22"/>
        <v>8.5086666666666275</v>
      </c>
      <c r="H781" s="5">
        <f>IF(D781+E781+F781&gt;Inddata!$D$31,Inddata!$D$31,D781+E781+F781)</f>
        <v>0</v>
      </c>
      <c r="I781" s="5">
        <f>Inddata!$D$34</f>
        <v>1</v>
      </c>
      <c r="J781" s="5">
        <f>Inddata!$D$32+Inddata!$D$34</f>
        <v>5</v>
      </c>
      <c r="K781" s="5"/>
    </row>
    <row r="782" spans="1:11" x14ac:dyDescent="0.25">
      <c r="A782">
        <v>753</v>
      </c>
      <c r="C782" s="5">
        <f t="shared" si="23"/>
        <v>6.5173333333332932</v>
      </c>
      <c r="D782" s="5">
        <f>IF(Inddata!$D$35=0,0,IF(($D$30-C782*(1/Inddata!$D$35))&lt;0,0,($D$30-C782*(1/Inddata!$D$35))))</f>
        <v>0</v>
      </c>
      <c r="E782" s="5">
        <v>0</v>
      </c>
      <c r="F782" s="5">
        <f>IF(Inddata!$D$31*Inddata!$D$35+Inddata!$D$33&gt;'Beregninger scenarie 2'!C782,0,F781+$F$27)</f>
        <v>0</v>
      </c>
      <c r="G782" s="5">
        <f t="shared" si="22"/>
        <v>8.5173333333332941</v>
      </c>
      <c r="H782" s="5">
        <f>IF(D782+E782+F782&gt;Inddata!$D$31,Inddata!$D$31,D782+E782+F782)</f>
        <v>0</v>
      </c>
      <c r="I782" s="5">
        <f>Inddata!$D$34</f>
        <v>1</v>
      </c>
      <c r="J782" s="5">
        <f>Inddata!$D$32+Inddata!$D$34</f>
        <v>5</v>
      </c>
      <c r="K782" s="5"/>
    </row>
    <row r="783" spans="1:11" x14ac:dyDescent="0.25">
      <c r="A783">
        <v>754</v>
      </c>
      <c r="C783" s="5">
        <f t="shared" si="23"/>
        <v>6.5259999999999598</v>
      </c>
      <c r="D783" s="5">
        <f>IF(Inddata!$D$35=0,0,IF(($D$30-C783*(1/Inddata!$D$35))&lt;0,0,($D$30-C783*(1/Inddata!$D$35))))</f>
        <v>0</v>
      </c>
      <c r="E783" s="5">
        <v>0</v>
      </c>
      <c r="F783" s="5">
        <f>IF(Inddata!$D$31*Inddata!$D$35+Inddata!$D$33&gt;'Beregninger scenarie 2'!C783,0,F782+$F$27)</f>
        <v>0</v>
      </c>
      <c r="G783" s="5">
        <f t="shared" si="22"/>
        <v>8.5259999999999607</v>
      </c>
      <c r="H783" s="5">
        <f>IF(D783+E783+F783&gt;Inddata!$D$31,Inddata!$D$31,D783+E783+F783)</f>
        <v>0</v>
      </c>
      <c r="I783" s="5">
        <f>Inddata!$D$34</f>
        <v>1</v>
      </c>
      <c r="J783" s="5">
        <f>Inddata!$D$32+Inddata!$D$34</f>
        <v>5</v>
      </c>
      <c r="K783" s="5"/>
    </row>
    <row r="784" spans="1:11" x14ac:dyDescent="0.25">
      <c r="A784">
        <v>755</v>
      </c>
      <c r="C784" s="5">
        <f t="shared" si="23"/>
        <v>6.5346666666666264</v>
      </c>
      <c r="D784" s="5">
        <f>IF(Inddata!$D$35=0,0,IF(($D$30-C784*(1/Inddata!$D$35))&lt;0,0,($D$30-C784*(1/Inddata!$D$35))))</f>
        <v>0</v>
      </c>
      <c r="E784" s="5">
        <v>0</v>
      </c>
      <c r="F784" s="5">
        <f>IF(Inddata!$D$31*Inddata!$D$35+Inddata!$D$33&gt;'Beregninger scenarie 2'!C784,0,F783+$F$27)</f>
        <v>0</v>
      </c>
      <c r="G784" s="5">
        <f t="shared" si="22"/>
        <v>8.5346666666666273</v>
      </c>
      <c r="H784" s="5">
        <f>IF(D784+E784+F784&gt;Inddata!$D$31,Inddata!$D$31,D784+E784+F784)</f>
        <v>0</v>
      </c>
      <c r="I784" s="5">
        <f>Inddata!$D$34</f>
        <v>1</v>
      </c>
      <c r="J784" s="5">
        <f>Inddata!$D$32+Inddata!$D$34</f>
        <v>5</v>
      </c>
      <c r="K784" s="5"/>
    </row>
    <row r="785" spans="1:11" x14ac:dyDescent="0.25">
      <c r="A785">
        <v>756</v>
      </c>
      <c r="C785" s="5">
        <f t="shared" si="23"/>
        <v>6.543333333333293</v>
      </c>
      <c r="D785" s="5">
        <f>IF(Inddata!$D$35=0,0,IF(($D$30-C785*(1/Inddata!$D$35))&lt;0,0,($D$30-C785*(1/Inddata!$D$35))))</f>
        <v>0</v>
      </c>
      <c r="E785" s="5">
        <v>0</v>
      </c>
      <c r="F785" s="5">
        <f>IF(Inddata!$D$31*Inddata!$D$35+Inddata!$D$33&gt;'Beregninger scenarie 2'!C785,0,F784+$F$27)</f>
        <v>0</v>
      </c>
      <c r="G785" s="5">
        <f t="shared" si="22"/>
        <v>8.5433333333332939</v>
      </c>
      <c r="H785" s="5">
        <f>IF(D785+E785+F785&gt;Inddata!$D$31,Inddata!$D$31,D785+E785+F785)</f>
        <v>0</v>
      </c>
      <c r="I785" s="5">
        <f>Inddata!$D$34</f>
        <v>1</v>
      </c>
      <c r="J785" s="5">
        <f>Inddata!$D$32+Inddata!$D$34</f>
        <v>5</v>
      </c>
      <c r="K785" s="5"/>
    </row>
    <row r="786" spans="1:11" x14ac:dyDescent="0.25">
      <c r="A786">
        <v>757</v>
      </c>
      <c r="C786" s="5">
        <f t="shared" si="23"/>
        <v>6.5519999999999596</v>
      </c>
      <c r="D786" s="5">
        <f>IF(Inddata!$D$35=0,0,IF(($D$30-C786*(1/Inddata!$D$35))&lt;0,0,($D$30-C786*(1/Inddata!$D$35))))</f>
        <v>0</v>
      </c>
      <c r="E786" s="5">
        <v>0</v>
      </c>
      <c r="F786" s="5">
        <f>IF(Inddata!$D$31*Inddata!$D$35+Inddata!$D$33&gt;'Beregninger scenarie 2'!C786,0,F785+$F$27)</f>
        <v>0</v>
      </c>
      <c r="G786" s="5">
        <f t="shared" si="22"/>
        <v>8.5519999999999605</v>
      </c>
      <c r="H786" s="5">
        <f>IF(D786+E786+F786&gt;Inddata!$D$31,Inddata!$D$31,D786+E786+F786)</f>
        <v>0</v>
      </c>
      <c r="I786" s="5">
        <f>Inddata!$D$34</f>
        <v>1</v>
      </c>
      <c r="J786" s="5">
        <f>Inddata!$D$32+Inddata!$D$34</f>
        <v>5</v>
      </c>
      <c r="K786" s="5"/>
    </row>
    <row r="787" spans="1:11" x14ac:dyDescent="0.25">
      <c r="A787">
        <v>758</v>
      </c>
      <c r="C787" s="5">
        <f t="shared" si="23"/>
        <v>6.5606666666666262</v>
      </c>
      <c r="D787" s="5">
        <f>IF(Inddata!$D$35=0,0,IF(($D$30-C787*(1/Inddata!$D$35))&lt;0,0,($D$30-C787*(1/Inddata!$D$35))))</f>
        <v>0</v>
      </c>
      <c r="E787" s="5">
        <v>0</v>
      </c>
      <c r="F787" s="5">
        <f>IF(Inddata!$D$31*Inddata!$D$35+Inddata!$D$33&gt;'Beregninger scenarie 2'!C787,0,F786+$F$27)</f>
        <v>0</v>
      </c>
      <c r="G787" s="5">
        <f t="shared" si="22"/>
        <v>8.5606666666666271</v>
      </c>
      <c r="H787" s="5">
        <f>IF(D787+E787+F787&gt;Inddata!$D$31,Inddata!$D$31,D787+E787+F787)</f>
        <v>0</v>
      </c>
      <c r="I787" s="5">
        <f>Inddata!$D$34</f>
        <v>1</v>
      </c>
      <c r="J787" s="5">
        <f>Inddata!$D$32+Inddata!$D$34</f>
        <v>5</v>
      </c>
      <c r="K787" s="5"/>
    </row>
    <row r="788" spans="1:11" x14ac:dyDescent="0.25">
      <c r="A788">
        <v>759</v>
      </c>
      <c r="C788" s="5">
        <f t="shared" si="23"/>
        <v>6.5693333333332928</v>
      </c>
      <c r="D788" s="5">
        <f>IF(Inddata!$D$35=0,0,IF(($D$30-C788*(1/Inddata!$D$35))&lt;0,0,($D$30-C788*(1/Inddata!$D$35))))</f>
        <v>0</v>
      </c>
      <c r="E788" s="5">
        <v>0</v>
      </c>
      <c r="F788" s="5">
        <f>IF(Inddata!$D$31*Inddata!$D$35+Inddata!$D$33&gt;'Beregninger scenarie 2'!C788,0,F787+$F$27)</f>
        <v>0</v>
      </c>
      <c r="G788" s="5">
        <f t="shared" si="22"/>
        <v>8.5693333333332937</v>
      </c>
      <c r="H788" s="5">
        <f>IF(D788+E788+F788&gt;Inddata!$D$31,Inddata!$D$31,D788+E788+F788)</f>
        <v>0</v>
      </c>
      <c r="I788" s="5">
        <f>Inddata!$D$34</f>
        <v>1</v>
      </c>
      <c r="J788" s="5">
        <f>Inddata!$D$32+Inddata!$D$34</f>
        <v>5</v>
      </c>
      <c r="K788" s="5"/>
    </row>
    <row r="789" spans="1:11" x14ac:dyDescent="0.25">
      <c r="A789">
        <v>760</v>
      </c>
      <c r="C789" s="5">
        <f t="shared" si="23"/>
        <v>6.5779999999999594</v>
      </c>
      <c r="D789" s="5">
        <f>IF(Inddata!$D$35=0,0,IF(($D$30-C789*(1/Inddata!$D$35))&lt;0,0,($D$30-C789*(1/Inddata!$D$35))))</f>
        <v>0</v>
      </c>
      <c r="E789" s="5">
        <v>0</v>
      </c>
      <c r="F789" s="5">
        <f>IF(Inddata!$D$31*Inddata!$D$35+Inddata!$D$33&gt;'Beregninger scenarie 2'!C789,0,F788+$F$27)</f>
        <v>0</v>
      </c>
      <c r="G789" s="5">
        <f t="shared" si="22"/>
        <v>8.5779999999999603</v>
      </c>
      <c r="H789" s="5">
        <f>IF(D789+E789+F789&gt;Inddata!$D$31,Inddata!$D$31,D789+E789+F789)</f>
        <v>0</v>
      </c>
      <c r="I789" s="5">
        <f>Inddata!$D$34</f>
        <v>1</v>
      </c>
      <c r="J789" s="5">
        <f>Inddata!$D$32+Inddata!$D$34</f>
        <v>5</v>
      </c>
      <c r="K789" s="5"/>
    </row>
    <row r="790" spans="1:11" x14ac:dyDescent="0.25">
      <c r="A790">
        <v>761</v>
      </c>
      <c r="C790" s="5">
        <f t="shared" si="23"/>
        <v>6.586666666666626</v>
      </c>
      <c r="D790" s="5">
        <f>IF(Inddata!$D$35=0,0,IF(($D$30-C790*(1/Inddata!$D$35))&lt;0,0,($D$30-C790*(1/Inddata!$D$35))))</f>
        <v>0</v>
      </c>
      <c r="E790" s="5">
        <v>0</v>
      </c>
      <c r="F790" s="5">
        <f>IF(Inddata!$D$31*Inddata!$D$35+Inddata!$D$33&gt;'Beregninger scenarie 2'!C790,0,F789+$F$27)</f>
        <v>0</v>
      </c>
      <c r="G790" s="5">
        <f t="shared" si="22"/>
        <v>8.5866666666666269</v>
      </c>
      <c r="H790" s="5">
        <f>IF(D790+E790+F790&gt;Inddata!$D$31,Inddata!$D$31,D790+E790+F790)</f>
        <v>0</v>
      </c>
      <c r="I790" s="5">
        <f>Inddata!$D$34</f>
        <v>1</v>
      </c>
      <c r="J790" s="5">
        <f>Inddata!$D$32+Inddata!$D$34</f>
        <v>5</v>
      </c>
      <c r="K790" s="5"/>
    </row>
    <row r="791" spans="1:11" x14ac:dyDescent="0.25">
      <c r="A791">
        <v>762</v>
      </c>
      <c r="C791" s="5">
        <f t="shared" si="23"/>
        <v>6.5953333333332926</v>
      </c>
      <c r="D791" s="5">
        <f>IF(Inddata!$D$35=0,0,IF(($D$30-C791*(1/Inddata!$D$35))&lt;0,0,($D$30-C791*(1/Inddata!$D$35))))</f>
        <v>0</v>
      </c>
      <c r="E791" s="5">
        <v>0</v>
      </c>
      <c r="F791" s="5">
        <f>IF(Inddata!$D$31*Inddata!$D$35+Inddata!$D$33&gt;'Beregninger scenarie 2'!C791,0,F790+$F$27)</f>
        <v>0</v>
      </c>
      <c r="G791" s="5">
        <f t="shared" si="22"/>
        <v>8.5953333333332935</v>
      </c>
      <c r="H791" s="5">
        <f>IF(D791+E791+F791&gt;Inddata!$D$31,Inddata!$D$31,D791+E791+F791)</f>
        <v>0</v>
      </c>
      <c r="I791" s="5">
        <f>Inddata!$D$34</f>
        <v>1</v>
      </c>
      <c r="J791" s="5">
        <f>Inddata!$D$32+Inddata!$D$34</f>
        <v>5</v>
      </c>
      <c r="K791" s="5"/>
    </row>
    <row r="792" spans="1:11" x14ac:dyDescent="0.25">
      <c r="A792">
        <v>763</v>
      </c>
      <c r="C792" s="5">
        <f t="shared" si="23"/>
        <v>6.6039999999999592</v>
      </c>
      <c r="D792" s="5">
        <f>IF(Inddata!$D$35=0,0,IF(($D$30-C792*(1/Inddata!$D$35))&lt;0,0,($D$30-C792*(1/Inddata!$D$35))))</f>
        <v>0</v>
      </c>
      <c r="E792" s="5">
        <v>0</v>
      </c>
      <c r="F792" s="5">
        <f>IF(Inddata!$D$31*Inddata!$D$35+Inddata!$D$33&gt;'Beregninger scenarie 2'!C792,0,F791+$F$27)</f>
        <v>0</v>
      </c>
      <c r="G792" s="5">
        <f t="shared" si="22"/>
        <v>8.6039999999999601</v>
      </c>
      <c r="H792" s="5">
        <f>IF(D792+E792+F792&gt;Inddata!$D$31,Inddata!$D$31,D792+E792+F792)</f>
        <v>0</v>
      </c>
      <c r="I792" s="5">
        <f>Inddata!$D$34</f>
        <v>1</v>
      </c>
      <c r="J792" s="5">
        <f>Inddata!$D$32+Inddata!$D$34</f>
        <v>5</v>
      </c>
      <c r="K792" s="5"/>
    </row>
    <row r="793" spans="1:11" x14ac:dyDescent="0.25">
      <c r="A793">
        <v>764</v>
      </c>
      <c r="C793" s="5">
        <f t="shared" si="23"/>
        <v>6.6126666666666258</v>
      </c>
      <c r="D793" s="5">
        <f>IF(Inddata!$D$35=0,0,IF(($D$30-C793*(1/Inddata!$D$35))&lt;0,0,($D$30-C793*(1/Inddata!$D$35))))</f>
        <v>0</v>
      </c>
      <c r="E793" s="5">
        <v>0</v>
      </c>
      <c r="F793" s="5">
        <f>IF(Inddata!$D$31*Inddata!$D$35+Inddata!$D$33&gt;'Beregninger scenarie 2'!C793,0,F792+$F$27)</f>
        <v>0</v>
      </c>
      <c r="G793" s="5">
        <f t="shared" si="22"/>
        <v>8.6126666666666267</v>
      </c>
      <c r="H793" s="5">
        <f>IF(D793+E793+F793&gt;Inddata!$D$31,Inddata!$D$31,D793+E793+F793)</f>
        <v>0</v>
      </c>
      <c r="I793" s="5">
        <f>Inddata!$D$34</f>
        <v>1</v>
      </c>
      <c r="J793" s="5">
        <f>Inddata!$D$32+Inddata!$D$34</f>
        <v>5</v>
      </c>
      <c r="K793" s="5"/>
    </row>
    <row r="794" spans="1:11" x14ac:dyDescent="0.25">
      <c r="A794">
        <v>765</v>
      </c>
      <c r="C794" s="5">
        <f t="shared" si="23"/>
        <v>6.6213333333332924</v>
      </c>
      <c r="D794" s="5">
        <f>IF(Inddata!$D$35=0,0,IF(($D$30-C794*(1/Inddata!$D$35))&lt;0,0,($D$30-C794*(1/Inddata!$D$35))))</f>
        <v>0</v>
      </c>
      <c r="E794" s="5">
        <v>0</v>
      </c>
      <c r="F794" s="5">
        <f>IF(Inddata!$D$31*Inddata!$D$35+Inddata!$D$33&gt;'Beregninger scenarie 2'!C794,0,F793+$F$27)</f>
        <v>0</v>
      </c>
      <c r="G794" s="5">
        <f t="shared" si="22"/>
        <v>8.6213333333332933</v>
      </c>
      <c r="H794" s="5">
        <f>IF(D794+E794+F794&gt;Inddata!$D$31,Inddata!$D$31,D794+E794+F794)</f>
        <v>0</v>
      </c>
      <c r="I794" s="5">
        <f>Inddata!$D$34</f>
        <v>1</v>
      </c>
      <c r="J794" s="5">
        <f>Inddata!$D$32+Inddata!$D$34</f>
        <v>5</v>
      </c>
      <c r="K794" s="5"/>
    </row>
    <row r="795" spans="1:11" x14ac:dyDescent="0.25">
      <c r="A795">
        <v>766</v>
      </c>
      <c r="C795" s="5">
        <f t="shared" si="23"/>
        <v>6.629999999999959</v>
      </c>
      <c r="D795" s="5">
        <f>IF(Inddata!$D$35=0,0,IF(($D$30-C795*(1/Inddata!$D$35))&lt;0,0,($D$30-C795*(1/Inddata!$D$35))))</f>
        <v>0</v>
      </c>
      <c r="E795" s="5">
        <v>0</v>
      </c>
      <c r="F795" s="5">
        <f>IF(Inddata!$D$31*Inddata!$D$35+Inddata!$D$33&gt;'Beregninger scenarie 2'!C795,0,F794+$F$27)</f>
        <v>0</v>
      </c>
      <c r="G795" s="5">
        <f t="shared" si="22"/>
        <v>8.6299999999999599</v>
      </c>
      <c r="H795" s="5">
        <f>IF(D795+E795+F795&gt;Inddata!$D$31,Inddata!$D$31,D795+E795+F795)</f>
        <v>0</v>
      </c>
      <c r="I795" s="5">
        <f>Inddata!$D$34</f>
        <v>1</v>
      </c>
      <c r="J795" s="5">
        <f>Inddata!$D$32+Inddata!$D$34</f>
        <v>5</v>
      </c>
      <c r="K795" s="5"/>
    </row>
    <row r="796" spans="1:11" x14ac:dyDescent="0.25">
      <c r="A796">
        <v>767</v>
      </c>
      <c r="C796" s="5">
        <f t="shared" si="23"/>
        <v>6.6386666666666256</v>
      </c>
      <c r="D796" s="5">
        <f>IF(Inddata!$D$35=0,0,IF(($D$30-C796*(1/Inddata!$D$35))&lt;0,0,($D$30-C796*(1/Inddata!$D$35))))</f>
        <v>0</v>
      </c>
      <c r="E796" s="5">
        <v>0</v>
      </c>
      <c r="F796" s="5">
        <f>IF(Inddata!$D$31*Inddata!$D$35+Inddata!$D$33&gt;'Beregninger scenarie 2'!C796,0,F795+$F$27)</f>
        <v>0</v>
      </c>
      <c r="G796" s="5">
        <f t="shared" si="22"/>
        <v>8.6386666666666265</v>
      </c>
      <c r="H796" s="5">
        <f>IF(D796+E796+F796&gt;Inddata!$D$31,Inddata!$D$31,D796+E796+F796)</f>
        <v>0</v>
      </c>
      <c r="I796" s="5">
        <f>Inddata!$D$34</f>
        <v>1</v>
      </c>
      <c r="J796" s="5">
        <f>Inddata!$D$32+Inddata!$D$34</f>
        <v>5</v>
      </c>
      <c r="K796" s="5"/>
    </row>
    <row r="797" spans="1:11" x14ac:dyDescent="0.25">
      <c r="A797">
        <v>768</v>
      </c>
      <c r="C797" s="5">
        <f t="shared" si="23"/>
        <v>6.6473333333332922</v>
      </c>
      <c r="D797" s="5">
        <f>IF(Inddata!$D$35=0,0,IF(($D$30-C797*(1/Inddata!$D$35))&lt;0,0,($D$30-C797*(1/Inddata!$D$35))))</f>
        <v>0</v>
      </c>
      <c r="E797" s="5">
        <v>0</v>
      </c>
      <c r="F797" s="5">
        <f>IF(Inddata!$D$31*Inddata!$D$35+Inddata!$D$33&gt;'Beregninger scenarie 2'!C797,0,F796+$F$27)</f>
        <v>0</v>
      </c>
      <c r="G797" s="5">
        <f t="shared" si="22"/>
        <v>8.6473333333332931</v>
      </c>
      <c r="H797" s="5">
        <f>IF(D797+E797+F797&gt;Inddata!$D$31,Inddata!$D$31,D797+E797+F797)</f>
        <v>0</v>
      </c>
      <c r="I797" s="5">
        <f>Inddata!$D$34</f>
        <v>1</v>
      </c>
      <c r="J797" s="5">
        <f>Inddata!$D$32+Inddata!$D$34</f>
        <v>5</v>
      </c>
      <c r="K797" s="5"/>
    </row>
    <row r="798" spans="1:11" x14ac:dyDescent="0.25">
      <c r="A798">
        <v>769</v>
      </c>
      <c r="C798" s="5">
        <f t="shared" si="23"/>
        <v>6.6559999999999588</v>
      </c>
      <c r="D798" s="5">
        <f>IF(Inddata!$D$35=0,0,IF(($D$30-C798*(1/Inddata!$D$35))&lt;0,0,($D$30-C798*(1/Inddata!$D$35))))</f>
        <v>0</v>
      </c>
      <c r="E798" s="5">
        <v>0</v>
      </c>
      <c r="F798" s="5">
        <f>IF(Inddata!$D$31*Inddata!$D$35+Inddata!$D$33&gt;'Beregninger scenarie 2'!C798,0,F797+$F$27)</f>
        <v>0</v>
      </c>
      <c r="G798" s="5">
        <f t="shared" si="22"/>
        <v>8.6559999999999597</v>
      </c>
      <c r="H798" s="5">
        <f>IF(D798+E798+F798&gt;Inddata!$D$31,Inddata!$D$31,D798+E798+F798)</f>
        <v>0</v>
      </c>
      <c r="I798" s="5">
        <f>Inddata!$D$34</f>
        <v>1</v>
      </c>
      <c r="J798" s="5">
        <f>Inddata!$D$32+Inddata!$D$34</f>
        <v>5</v>
      </c>
      <c r="K798" s="5"/>
    </row>
    <row r="799" spans="1:11" x14ac:dyDescent="0.25">
      <c r="A799">
        <v>770</v>
      </c>
      <c r="C799" s="5">
        <f t="shared" si="23"/>
        <v>6.6646666666666254</v>
      </c>
      <c r="D799" s="5">
        <f>IF(Inddata!$D$35=0,0,IF(($D$30-C799*(1/Inddata!$D$35))&lt;0,0,($D$30-C799*(1/Inddata!$D$35))))</f>
        <v>0</v>
      </c>
      <c r="E799" s="5">
        <v>0</v>
      </c>
      <c r="F799" s="5">
        <f>IF(Inddata!$D$31*Inddata!$D$35+Inddata!$D$33&gt;'Beregninger scenarie 2'!C799,0,F798+$F$27)</f>
        <v>0</v>
      </c>
      <c r="G799" s="5">
        <f t="shared" si="22"/>
        <v>8.6646666666666263</v>
      </c>
      <c r="H799" s="5">
        <f>IF(D799+E799+F799&gt;Inddata!$D$31,Inddata!$D$31,D799+E799+F799)</f>
        <v>0</v>
      </c>
      <c r="I799" s="5">
        <f>Inddata!$D$34</f>
        <v>1</v>
      </c>
      <c r="J799" s="5">
        <f>Inddata!$D$32+Inddata!$D$34</f>
        <v>5</v>
      </c>
      <c r="K799" s="5"/>
    </row>
    <row r="800" spans="1:11" x14ac:dyDescent="0.25">
      <c r="A800">
        <v>771</v>
      </c>
      <c r="C800" s="5">
        <f t="shared" si="23"/>
        <v>6.673333333333292</v>
      </c>
      <c r="D800" s="5">
        <f>IF(Inddata!$D$35=0,0,IF(($D$30-C800*(1/Inddata!$D$35))&lt;0,0,($D$30-C800*(1/Inddata!$D$35))))</f>
        <v>0</v>
      </c>
      <c r="E800" s="5">
        <v>0</v>
      </c>
      <c r="F800" s="5">
        <f>IF(Inddata!$D$31*Inddata!$D$35+Inddata!$D$33&gt;'Beregninger scenarie 2'!C800,0,F799+$F$27)</f>
        <v>0</v>
      </c>
      <c r="G800" s="5">
        <f t="shared" ref="G800:G863" si="24">C800+2</f>
        <v>8.6733333333332929</v>
      </c>
      <c r="H800" s="5">
        <f>IF(D800+E800+F800&gt;Inddata!$D$31,Inddata!$D$31,D800+E800+F800)</f>
        <v>0</v>
      </c>
      <c r="I800" s="5">
        <f>Inddata!$D$34</f>
        <v>1</v>
      </c>
      <c r="J800" s="5">
        <f>Inddata!$D$32+Inddata!$D$34</f>
        <v>5</v>
      </c>
      <c r="K800" s="5"/>
    </row>
    <row r="801" spans="1:11" x14ac:dyDescent="0.25">
      <c r="A801">
        <v>772</v>
      </c>
      <c r="C801" s="5">
        <f t="shared" ref="C801:C864" si="25">C800+$C$27</f>
        <v>6.6819999999999586</v>
      </c>
      <c r="D801" s="5">
        <f>IF(Inddata!$D$35=0,0,IF(($D$30-C801*(1/Inddata!$D$35))&lt;0,0,($D$30-C801*(1/Inddata!$D$35))))</f>
        <v>0</v>
      </c>
      <c r="E801" s="5">
        <v>0</v>
      </c>
      <c r="F801" s="5">
        <f>IF(Inddata!$D$31*Inddata!$D$35+Inddata!$D$33&gt;'Beregninger scenarie 2'!C801,0,F800+$F$27)</f>
        <v>0</v>
      </c>
      <c r="G801" s="5">
        <f t="shared" si="24"/>
        <v>8.6819999999999595</v>
      </c>
      <c r="H801" s="5">
        <f>IF(D801+E801+F801&gt;Inddata!$D$31,Inddata!$D$31,D801+E801+F801)</f>
        <v>0</v>
      </c>
      <c r="I801" s="5">
        <f>Inddata!$D$34</f>
        <v>1</v>
      </c>
      <c r="J801" s="5">
        <f>Inddata!$D$32+Inddata!$D$34</f>
        <v>5</v>
      </c>
      <c r="K801" s="5"/>
    </row>
    <row r="802" spans="1:11" x14ac:dyDescent="0.25">
      <c r="A802">
        <v>773</v>
      </c>
      <c r="C802" s="5">
        <f t="shared" si="25"/>
        <v>6.6906666666666252</v>
      </c>
      <c r="D802" s="5">
        <f>IF(Inddata!$D$35=0,0,IF(($D$30-C802*(1/Inddata!$D$35))&lt;0,0,($D$30-C802*(1/Inddata!$D$35))))</f>
        <v>0</v>
      </c>
      <c r="E802" s="5">
        <v>0</v>
      </c>
      <c r="F802" s="5">
        <f>IF(Inddata!$D$31*Inddata!$D$35+Inddata!$D$33&gt;'Beregninger scenarie 2'!C802,0,F801+$F$27)</f>
        <v>0</v>
      </c>
      <c r="G802" s="5">
        <f t="shared" si="24"/>
        <v>8.6906666666666261</v>
      </c>
      <c r="H802" s="5">
        <f>IF(D802+E802+F802&gt;Inddata!$D$31,Inddata!$D$31,D802+E802+F802)</f>
        <v>0</v>
      </c>
      <c r="I802" s="5">
        <f>Inddata!$D$34</f>
        <v>1</v>
      </c>
      <c r="J802" s="5">
        <f>Inddata!$D$32+Inddata!$D$34</f>
        <v>5</v>
      </c>
      <c r="K802" s="5"/>
    </row>
    <row r="803" spans="1:11" x14ac:dyDescent="0.25">
      <c r="A803">
        <v>774</v>
      </c>
      <c r="C803" s="5">
        <f t="shared" si="25"/>
        <v>6.6993333333332918</v>
      </c>
      <c r="D803" s="5">
        <f>IF(Inddata!$D$35=0,0,IF(($D$30-C803*(1/Inddata!$D$35))&lt;0,0,($D$30-C803*(1/Inddata!$D$35))))</f>
        <v>0</v>
      </c>
      <c r="E803" s="5">
        <v>0</v>
      </c>
      <c r="F803" s="5">
        <f>IF(Inddata!$D$31*Inddata!$D$35+Inddata!$D$33&gt;'Beregninger scenarie 2'!C803,0,F802+$F$27)</f>
        <v>0</v>
      </c>
      <c r="G803" s="5">
        <f t="shared" si="24"/>
        <v>8.6993333333332927</v>
      </c>
      <c r="H803" s="5">
        <f>IF(D803+E803+F803&gt;Inddata!$D$31,Inddata!$D$31,D803+E803+F803)</f>
        <v>0</v>
      </c>
      <c r="I803" s="5">
        <f>Inddata!$D$34</f>
        <v>1</v>
      </c>
      <c r="J803" s="5">
        <f>Inddata!$D$32+Inddata!$D$34</f>
        <v>5</v>
      </c>
      <c r="K803" s="5"/>
    </row>
    <row r="804" spans="1:11" x14ac:dyDescent="0.25">
      <c r="A804">
        <v>775</v>
      </c>
      <c r="C804" s="5">
        <f t="shared" si="25"/>
        <v>6.7079999999999584</v>
      </c>
      <c r="D804" s="5">
        <f>IF(Inddata!$D$35=0,0,IF(($D$30-C804*(1/Inddata!$D$35))&lt;0,0,($D$30-C804*(1/Inddata!$D$35))))</f>
        <v>0</v>
      </c>
      <c r="E804" s="5">
        <v>0</v>
      </c>
      <c r="F804" s="5">
        <f>IF(Inddata!$D$31*Inddata!$D$35+Inddata!$D$33&gt;'Beregninger scenarie 2'!C804,0,F803+$F$27)</f>
        <v>0</v>
      </c>
      <c r="G804" s="5">
        <f t="shared" si="24"/>
        <v>8.7079999999999593</v>
      </c>
      <c r="H804" s="5">
        <f>IF(D804+E804+F804&gt;Inddata!$D$31,Inddata!$D$31,D804+E804+F804)</f>
        <v>0</v>
      </c>
      <c r="I804" s="5">
        <f>Inddata!$D$34</f>
        <v>1</v>
      </c>
      <c r="J804" s="5">
        <f>Inddata!$D$32+Inddata!$D$34</f>
        <v>5</v>
      </c>
      <c r="K804" s="5"/>
    </row>
    <row r="805" spans="1:11" x14ac:dyDescent="0.25">
      <c r="A805">
        <v>776</v>
      </c>
      <c r="C805" s="5">
        <f t="shared" si="25"/>
        <v>6.716666666666625</v>
      </c>
      <c r="D805" s="5">
        <f>IF(Inddata!$D$35=0,0,IF(($D$30-C805*(1/Inddata!$D$35))&lt;0,0,($D$30-C805*(1/Inddata!$D$35))))</f>
        <v>0</v>
      </c>
      <c r="E805" s="5">
        <v>0</v>
      </c>
      <c r="F805" s="5">
        <f>IF(Inddata!$D$31*Inddata!$D$35+Inddata!$D$33&gt;'Beregninger scenarie 2'!C805,0,F804+$F$27)</f>
        <v>0</v>
      </c>
      <c r="G805" s="5">
        <f t="shared" si="24"/>
        <v>8.7166666666666259</v>
      </c>
      <c r="H805" s="5">
        <f>IF(D805+E805+F805&gt;Inddata!$D$31,Inddata!$D$31,D805+E805+F805)</f>
        <v>0</v>
      </c>
      <c r="I805" s="5">
        <f>Inddata!$D$34</f>
        <v>1</v>
      </c>
      <c r="J805" s="5">
        <f>Inddata!$D$32+Inddata!$D$34</f>
        <v>5</v>
      </c>
      <c r="K805" s="5"/>
    </row>
    <row r="806" spans="1:11" x14ac:dyDescent="0.25">
      <c r="A806">
        <v>777</v>
      </c>
      <c r="C806" s="5">
        <f t="shared" si="25"/>
        <v>6.7253333333332916</v>
      </c>
      <c r="D806" s="5">
        <f>IF(Inddata!$D$35=0,0,IF(($D$30-C806*(1/Inddata!$D$35))&lt;0,0,($D$30-C806*(1/Inddata!$D$35))))</f>
        <v>0</v>
      </c>
      <c r="E806" s="5">
        <v>0</v>
      </c>
      <c r="F806" s="5">
        <f>IF(Inddata!$D$31*Inddata!$D$35+Inddata!$D$33&gt;'Beregninger scenarie 2'!C806,0,F805+$F$27)</f>
        <v>0</v>
      </c>
      <c r="G806" s="5">
        <f t="shared" si="24"/>
        <v>8.7253333333332925</v>
      </c>
      <c r="H806" s="5">
        <f>IF(D806+E806+F806&gt;Inddata!$D$31,Inddata!$D$31,D806+E806+F806)</f>
        <v>0</v>
      </c>
      <c r="I806" s="5">
        <f>Inddata!$D$34</f>
        <v>1</v>
      </c>
      <c r="J806" s="5">
        <f>Inddata!$D$32+Inddata!$D$34</f>
        <v>5</v>
      </c>
      <c r="K806" s="5"/>
    </row>
    <row r="807" spans="1:11" x14ac:dyDescent="0.25">
      <c r="A807">
        <v>778</v>
      </c>
      <c r="C807" s="5">
        <f t="shared" si="25"/>
        <v>6.7339999999999582</v>
      </c>
      <c r="D807" s="5">
        <f>IF(Inddata!$D$35=0,0,IF(($D$30-C807*(1/Inddata!$D$35))&lt;0,0,($D$30-C807*(1/Inddata!$D$35))))</f>
        <v>0</v>
      </c>
      <c r="E807" s="5">
        <v>0</v>
      </c>
      <c r="F807" s="5">
        <f>IF(Inddata!$D$31*Inddata!$D$35+Inddata!$D$33&gt;'Beregninger scenarie 2'!C807,0,F806+$F$27)</f>
        <v>0</v>
      </c>
      <c r="G807" s="5">
        <f t="shared" si="24"/>
        <v>8.7339999999999591</v>
      </c>
      <c r="H807" s="5">
        <f>IF(D807+E807+F807&gt;Inddata!$D$31,Inddata!$D$31,D807+E807+F807)</f>
        <v>0</v>
      </c>
      <c r="I807" s="5">
        <f>Inddata!$D$34</f>
        <v>1</v>
      </c>
      <c r="J807" s="5">
        <f>Inddata!$D$32+Inddata!$D$34</f>
        <v>5</v>
      </c>
      <c r="K807" s="5"/>
    </row>
    <row r="808" spans="1:11" x14ac:dyDescent="0.25">
      <c r="A808">
        <v>779</v>
      </c>
      <c r="C808" s="5">
        <f t="shared" si="25"/>
        <v>6.7426666666666248</v>
      </c>
      <c r="D808" s="5">
        <f>IF(Inddata!$D$35=0,0,IF(($D$30-C808*(1/Inddata!$D$35))&lt;0,0,($D$30-C808*(1/Inddata!$D$35))))</f>
        <v>0</v>
      </c>
      <c r="E808" s="5">
        <v>0</v>
      </c>
      <c r="F808" s="5">
        <f>IF(Inddata!$D$31*Inddata!$D$35+Inddata!$D$33&gt;'Beregninger scenarie 2'!C808,0,F807+$F$27)</f>
        <v>0</v>
      </c>
      <c r="G808" s="5">
        <f t="shared" si="24"/>
        <v>8.7426666666666257</v>
      </c>
      <c r="H808" s="5">
        <f>IF(D808+E808+F808&gt;Inddata!$D$31,Inddata!$D$31,D808+E808+F808)</f>
        <v>0</v>
      </c>
      <c r="I808" s="5">
        <f>Inddata!$D$34</f>
        <v>1</v>
      </c>
      <c r="J808" s="5">
        <f>Inddata!$D$32+Inddata!$D$34</f>
        <v>5</v>
      </c>
      <c r="K808" s="5"/>
    </row>
    <row r="809" spans="1:11" x14ac:dyDescent="0.25">
      <c r="A809">
        <v>780</v>
      </c>
      <c r="C809" s="5">
        <f t="shared" si="25"/>
        <v>6.7513333333332914</v>
      </c>
      <c r="D809" s="5">
        <f>IF(Inddata!$D$35=0,0,IF(($D$30-C809*(1/Inddata!$D$35))&lt;0,0,($D$30-C809*(1/Inddata!$D$35))))</f>
        <v>0</v>
      </c>
      <c r="E809" s="5">
        <v>0</v>
      </c>
      <c r="F809" s="5">
        <f>IF(Inddata!$D$31*Inddata!$D$35+Inddata!$D$33&gt;'Beregninger scenarie 2'!C809,0,F808+$F$27)</f>
        <v>6.933333333333333E-3</v>
      </c>
      <c r="G809" s="5">
        <f t="shared" si="24"/>
        <v>8.7513333333332923</v>
      </c>
      <c r="H809" s="5">
        <f>IF(D809+E809+F809&gt;Inddata!$D$31,Inddata!$D$31,D809+E809+F809)</f>
        <v>6.933333333333333E-3</v>
      </c>
      <c r="I809" s="5">
        <f>Inddata!$D$34</f>
        <v>1</v>
      </c>
      <c r="J809" s="5">
        <f>Inddata!$D$32+Inddata!$D$34</f>
        <v>5</v>
      </c>
      <c r="K809" s="5"/>
    </row>
    <row r="810" spans="1:11" x14ac:dyDescent="0.25">
      <c r="A810">
        <v>781</v>
      </c>
      <c r="C810" s="5">
        <f t="shared" si="25"/>
        <v>6.759999999999958</v>
      </c>
      <c r="D810" s="5">
        <f>IF(Inddata!$D$35=0,0,IF(($D$30-C810*(1/Inddata!$D$35))&lt;0,0,($D$30-C810*(1/Inddata!$D$35))))</f>
        <v>0</v>
      </c>
      <c r="E810" s="5">
        <v>0</v>
      </c>
      <c r="F810" s="5">
        <f>IF(Inddata!$D$31*Inddata!$D$35+Inddata!$D$33&gt;'Beregninger scenarie 2'!C810,0,F809+$F$27)</f>
        <v>1.3866666666666666E-2</v>
      </c>
      <c r="G810" s="5">
        <f t="shared" si="24"/>
        <v>8.7599999999999589</v>
      </c>
      <c r="H810" s="5">
        <f>IF(D810+E810+F810&gt;Inddata!$D$31,Inddata!$D$31,D810+E810+F810)</f>
        <v>1.3866666666666666E-2</v>
      </c>
      <c r="I810" s="5">
        <f>Inddata!$D$34</f>
        <v>1</v>
      </c>
      <c r="J810" s="5">
        <f>Inddata!$D$32+Inddata!$D$34</f>
        <v>5</v>
      </c>
      <c r="K810" s="5"/>
    </row>
    <row r="811" spans="1:11" x14ac:dyDescent="0.25">
      <c r="A811">
        <v>782</v>
      </c>
      <c r="C811" s="5">
        <f t="shared" si="25"/>
        <v>6.7686666666666246</v>
      </c>
      <c r="D811" s="5">
        <f>IF(Inddata!$D$35=0,0,IF(($D$30-C811*(1/Inddata!$D$35))&lt;0,0,($D$30-C811*(1/Inddata!$D$35))))</f>
        <v>0</v>
      </c>
      <c r="E811" s="5">
        <v>0</v>
      </c>
      <c r="F811" s="5">
        <f>IF(Inddata!$D$31*Inddata!$D$35+Inddata!$D$33&gt;'Beregninger scenarie 2'!C811,0,F810+$F$27)</f>
        <v>2.0799999999999999E-2</v>
      </c>
      <c r="G811" s="5">
        <f t="shared" si="24"/>
        <v>8.7686666666666255</v>
      </c>
      <c r="H811" s="5">
        <f>IF(D811+E811+F811&gt;Inddata!$D$31,Inddata!$D$31,D811+E811+F811)</f>
        <v>2.0799999999999999E-2</v>
      </c>
      <c r="I811" s="5">
        <f>Inddata!$D$34</f>
        <v>1</v>
      </c>
      <c r="J811" s="5">
        <f>Inddata!$D$32+Inddata!$D$34</f>
        <v>5</v>
      </c>
      <c r="K811" s="5"/>
    </row>
    <row r="812" spans="1:11" x14ac:dyDescent="0.25">
      <c r="A812">
        <v>783</v>
      </c>
      <c r="C812" s="5">
        <f t="shared" si="25"/>
        <v>6.7773333333332912</v>
      </c>
      <c r="D812" s="5">
        <f>IF(Inddata!$D$35=0,0,IF(($D$30-C812*(1/Inddata!$D$35))&lt;0,0,($D$30-C812*(1/Inddata!$D$35))))</f>
        <v>0</v>
      </c>
      <c r="E812" s="5">
        <v>0</v>
      </c>
      <c r="F812" s="5">
        <f>IF(Inddata!$D$31*Inddata!$D$35+Inddata!$D$33&gt;'Beregninger scenarie 2'!C812,0,F811+$F$27)</f>
        <v>2.7733333333333332E-2</v>
      </c>
      <c r="G812" s="5">
        <f t="shared" si="24"/>
        <v>8.7773333333332921</v>
      </c>
      <c r="H812" s="5">
        <f>IF(D812+E812+F812&gt;Inddata!$D$31,Inddata!$D$31,D812+E812+F812)</f>
        <v>2.7733333333333332E-2</v>
      </c>
      <c r="I812" s="5">
        <f>Inddata!$D$34</f>
        <v>1</v>
      </c>
      <c r="J812" s="5">
        <f>Inddata!$D$32+Inddata!$D$34</f>
        <v>5</v>
      </c>
      <c r="K812" s="5"/>
    </row>
    <row r="813" spans="1:11" x14ac:dyDescent="0.25">
      <c r="A813">
        <v>784</v>
      </c>
      <c r="C813" s="5">
        <f t="shared" si="25"/>
        <v>6.7859999999999578</v>
      </c>
      <c r="D813" s="5">
        <f>IF(Inddata!$D$35=0,0,IF(($D$30-C813*(1/Inddata!$D$35))&lt;0,0,($D$30-C813*(1/Inddata!$D$35))))</f>
        <v>0</v>
      </c>
      <c r="E813" s="5">
        <v>0</v>
      </c>
      <c r="F813" s="5">
        <f>IF(Inddata!$D$31*Inddata!$D$35+Inddata!$D$33&gt;'Beregninger scenarie 2'!C813,0,F812+$F$27)</f>
        <v>3.4666666666666665E-2</v>
      </c>
      <c r="G813" s="5">
        <f t="shared" si="24"/>
        <v>8.7859999999999587</v>
      </c>
      <c r="H813" s="5">
        <f>IF(D813+E813+F813&gt;Inddata!$D$31,Inddata!$D$31,D813+E813+F813)</f>
        <v>3.4666666666666665E-2</v>
      </c>
      <c r="I813" s="5">
        <f>Inddata!$D$34</f>
        <v>1</v>
      </c>
      <c r="J813" s="5">
        <f>Inddata!$D$32+Inddata!$D$34</f>
        <v>5</v>
      </c>
      <c r="K813" s="5"/>
    </row>
    <row r="814" spans="1:11" x14ac:dyDescent="0.25">
      <c r="A814">
        <v>785</v>
      </c>
      <c r="C814" s="5">
        <f t="shared" si="25"/>
        <v>6.7946666666666244</v>
      </c>
      <c r="D814" s="5">
        <f>IF(Inddata!$D$35=0,0,IF(($D$30-C814*(1/Inddata!$D$35))&lt;0,0,($D$30-C814*(1/Inddata!$D$35))))</f>
        <v>0</v>
      </c>
      <c r="E814" s="5">
        <v>0</v>
      </c>
      <c r="F814" s="5">
        <f>IF(Inddata!$D$31*Inddata!$D$35+Inddata!$D$33&gt;'Beregninger scenarie 2'!C814,0,F813+$F$27)</f>
        <v>4.1599999999999998E-2</v>
      </c>
      <c r="G814" s="5">
        <f t="shared" si="24"/>
        <v>8.7946666666666253</v>
      </c>
      <c r="H814" s="5">
        <f>IF(D814+E814+F814&gt;Inddata!$D$31,Inddata!$D$31,D814+E814+F814)</f>
        <v>4.1599999999999998E-2</v>
      </c>
      <c r="I814" s="5">
        <f>Inddata!$D$34</f>
        <v>1</v>
      </c>
      <c r="J814" s="5">
        <f>Inddata!$D$32+Inddata!$D$34</f>
        <v>5</v>
      </c>
      <c r="K814" s="5"/>
    </row>
    <row r="815" spans="1:11" x14ac:dyDescent="0.25">
      <c r="A815">
        <v>786</v>
      </c>
      <c r="C815" s="5">
        <f t="shared" si="25"/>
        <v>6.803333333333291</v>
      </c>
      <c r="D815" s="5">
        <f>IF(Inddata!$D$35=0,0,IF(($D$30-C815*(1/Inddata!$D$35))&lt;0,0,($D$30-C815*(1/Inddata!$D$35))))</f>
        <v>0</v>
      </c>
      <c r="E815" s="5">
        <v>0</v>
      </c>
      <c r="F815" s="5">
        <f>IF(Inddata!$D$31*Inddata!$D$35+Inddata!$D$33&gt;'Beregninger scenarie 2'!C815,0,F814+$F$27)</f>
        <v>4.8533333333333331E-2</v>
      </c>
      <c r="G815" s="5">
        <f t="shared" si="24"/>
        <v>8.8033333333332919</v>
      </c>
      <c r="H815" s="5">
        <f>IF(D815+E815+F815&gt;Inddata!$D$31,Inddata!$D$31,D815+E815+F815)</f>
        <v>4.8533333333333331E-2</v>
      </c>
      <c r="I815" s="5">
        <f>Inddata!$D$34</f>
        <v>1</v>
      </c>
      <c r="J815" s="5">
        <f>Inddata!$D$32+Inddata!$D$34</f>
        <v>5</v>
      </c>
      <c r="K815" s="5"/>
    </row>
    <row r="816" spans="1:11" x14ac:dyDescent="0.25">
      <c r="A816">
        <v>787</v>
      </c>
      <c r="C816" s="5">
        <f t="shared" si="25"/>
        <v>6.8119999999999576</v>
      </c>
      <c r="D816" s="5">
        <f>IF(Inddata!$D$35=0,0,IF(($D$30-C816*(1/Inddata!$D$35))&lt;0,0,($D$30-C816*(1/Inddata!$D$35))))</f>
        <v>0</v>
      </c>
      <c r="E816" s="5">
        <v>0</v>
      </c>
      <c r="F816" s="5">
        <f>IF(Inddata!$D$31*Inddata!$D$35+Inddata!$D$33&gt;'Beregninger scenarie 2'!C816,0,F815+$F$27)</f>
        <v>5.5466666666666664E-2</v>
      </c>
      <c r="G816" s="5">
        <f t="shared" si="24"/>
        <v>8.8119999999999585</v>
      </c>
      <c r="H816" s="5">
        <f>IF(D816+E816+F816&gt;Inddata!$D$31,Inddata!$D$31,D816+E816+F816)</f>
        <v>5.5466666666666664E-2</v>
      </c>
      <c r="I816" s="5">
        <f>Inddata!$D$34</f>
        <v>1</v>
      </c>
      <c r="J816" s="5">
        <f>Inddata!$D$32+Inddata!$D$34</f>
        <v>5</v>
      </c>
      <c r="K816" s="5"/>
    </row>
    <row r="817" spans="1:11" x14ac:dyDescent="0.25">
      <c r="A817">
        <v>788</v>
      </c>
      <c r="C817" s="5">
        <f t="shared" si="25"/>
        <v>6.8206666666666242</v>
      </c>
      <c r="D817" s="5">
        <f>IF(Inddata!$D$35=0,0,IF(($D$30-C817*(1/Inddata!$D$35))&lt;0,0,($D$30-C817*(1/Inddata!$D$35))))</f>
        <v>0</v>
      </c>
      <c r="E817" s="5">
        <v>0</v>
      </c>
      <c r="F817" s="5">
        <f>IF(Inddata!$D$31*Inddata!$D$35+Inddata!$D$33&gt;'Beregninger scenarie 2'!C817,0,F816+$F$27)</f>
        <v>6.2399999999999997E-2</v>
      </c>
      <c r="G817" s="5">
        <f t="shared" si="24"/>
        <v>8.8206666666666251</v>
      </c>
      <c r="H817" s="5">
        <f>IF(D817+E817+F817&gt;Inddata!$D$31,Inddata!$D$31,D817+E817+F817)</f>
        <v>6.2399999999999997E-2</v>
      </c>
      <c r="I817" s="5">
        <f>Inddata!$D$34</f>
        <v>1</v>
      </c>
      <c r="J817" s="5">
        <f>Inddata!$D$32+Inddata!$D$34</f>
        <v>5</v>
      </c>
      <c r="K817" s="5"/>
    </row>
    <row r="818" spans="1:11" x14ac:dyDescent="0.25">
      <c r="A818">
        <v>789</v>
      </c>
      <c r="C818" s="5">
        <f t="shared" si="25"/>
        <v>6.8293333333332908</v>
      </c>
      <c r="D818" s="5">
        <f>IF(Inddata!$D$35=0,0,IF(($D$30-C818*(1/Inddata!$D$35))&lt;0,0,($D$30-C818*(1/Inddata!$D$35))))</f>
        <v>0</v>
      </c>
      <c r="E818" s="5">
        <v>0</v>
      </c>
      <c r="F818" s="5">
        <f>IF(Inddata!$D$31*Inddata!$D$35+Inddata!$D$33&gt;'Beregninger scenarie 2'!C818,0,F817+$F$27)</f>
        <v>6.933333333333333E-2</v>
      </c>
      <c r="G818" s="5">
        <f t="shared" si="24"/>
        <v>8.8293333333332917</v>
      </c>
      <c r="H818" s="5">
        <f>IF(D818+E818+F818&gt;Inddata!$D$31,Inddata!$D$31,D818+E818+F818)</f>
        <v>6.933333333333333E-2</v>
      </c>
      <c r="I818" s="5">
        <f>Inddata!$D$34</f>
        <v>1</v>
      </c>
      <c r="J818" s="5">
        <f>Inddata!$D$32+Inddata!$D$34</f>
        <v>5</v>
      </c>
      <c r="K818" s="5"/>
    </row>
    <row r="819" spans="1:11" x14ac:dyDescent="0.25">
      <c r="A819">
        <v>790</v>
      </c>
      <c r="C819" s="5">
        <f t="shared" si="25"/>
        <v>6.8379999999999574</v>
      </c>
      <c r="D819" s="5">
        <f>IF(Inddata!$D$35=0,0,IF(($D$30-C819*(1/Inddata!$D$35))&lt;0,0,($D$30-C819*(1/Inddata!$D$35))))</f>
        <v>0</v>
      </c>
      <c r="E819" s="5">
        <v>0</v>
      </c>
      <c r="F819" s="5">
        <f>IF(Inddata!$D$31*Inddata!$D$35+Inddata!$D$33&gt;'Beregninger scenarie 2'!C819,0,F818+$F$27)</f>
        <v>7.6266666666666663E-2</v>
      </c>
      <c r="G819" s="5">
        <f t="shared" si="24"/>
        <v>8.8379999999999583</v>
      </c>
      <c r="H819" s="5">
        <f>IF(D819+E819+F819&gt;Inddata!$D$31,Inddata!$D$31,D819+E819+F819)</f>
        <v>7.6266666666666663E-2</v>
      </c>
      <c r="I819" s="5">
        <f>Inddata!$D$34</f>
        <v>1</v>
      </c>
      <c r="J819" s="5">
        <f>Inddata!$D$32+Inddata!$D$34</f>
        <v>5</v>
      </c>
      <c r="K819" s="5"/>
    </row>
    <row r="820" spans="1:11" x14ac:dyDescent="0.25">
      <c r="A820">
        <v>791</v>
      </c>
      <c r="C820" s="5">
        <f t="shared" si="25"/>
        <v>6.846666666666624</v>
      </c>
      <c r="D820" s="5">
        <f>IF(Inddata!$D$35=0,0,IF(($D$30-C820*(1/Inddata!$D$35))&lt;0,0,($D$30-C820*(1/Inddata!$D$35))))</f>
        <v>0</v>
      </c>
      <c r="E820" s="5">
        <v>0</v>
      </c>
      <c r="F820" s="5">
        <f>IF(Inddata!$D$31*Inddata!$D$35+Inddata!$D$33&gt;'Beregninger scenarie 2'!C820,0,F819+$F$27)</f>
        <v>8.3199999999999996E-2</v>
      </c>
      <c r="G820" s="5">
        <f t="shared" si="24"/>
        <v>8.8466666666666249</v>
      </c>
      <c r="H820" s="5">
        <f>IF(D820+E820+F820&gt;Inddata!$D$31,Inddata!$D$31,D820+E820+F820)</f>
        <v>8.3199999999999996E-2</v>
      </c>
      <c r="I820" s="5">
        <f>Inddata!$D$34</f>
        <v>1</v>
      </c>
      <c r="J820" s="5">
        <f>Inddata!$D$32+Inddata!$D$34</f>
        <v>5</v>
      </c>
      <c r="K820" s="5"/>
    </row>
    <row r="821" spans="1:11" x14ac:dyDescent="0.25">
      <c r="A821">
        <v>792</v>
      </c>
      <c r="C821" s="5">
        <f t="shared" si="25"/>
        <v>6.8553333333332906</v>
      </c>
      <c r="D821" s="5">
        <f>IF(Inddata!$D$35=0,0,IF(($D$30-C821*(1/Inddata!$D$35))&lt;0,0,($D$30-C821*(1/Inddata!$D$35))))</f>
        <v>0</v>
      </c>
      <c r="E821" s="5">
        <v>0</v>
      </c>
      <c r="F821" s="5">
        <f>IF(Inddata!$D$31*Inddata!$D$35+Inddata!$D$33&gt;'Beregninger scenarie 2'!C821,0,F820+$F$27)</f>
        <v>9.0133333333333329E-2</v>
      </c>
      <c r="G821" s="5">
        <f t="shared" si="24"/>
        <v>8.8553333333332915</v>
      </c>
      <c r="H821" s="5">
        <f>IF(D821+E821+F821&gt;Inddata!$D$31,Inddata!$D$31,D821+E821+F821)</f>
        <v>9.0133333333333329E-2</v>
      </c>
      <c r="I821" s="5">
        <f>Inddata!$D$34</f>
        <v>1</v>
      </c>
      <c r="J821" s="5">
        <f>Inddata!$D$32+Inddata!$D$34</f>
        <v>5</v>
      </c>
      <c r="K821" s="5"/>
    </row>
    <row r="822" spans="1:11" x14ac:dyDescent="0.25">
      <c r="A822">
        <v>793</v>
      </c>
      <c r="C822" s="5">
        <f t="shared" si="25"/>
        <v>6.8639999999999572</v>
      </c>
      <c r="D822" s="5">
        <f>IF(Inddata!$D$35=0,0,IF(($D$30-C822*(1/Inddata!$D$35))&lt;0,0,($D$30-C822*(1/Inddata!$D$35))))</f>
        <v>0</v>
      </c>
      <c r="E822" s="5">
        <v>0</v>
      </c>
      <c r="F822" s="5">
        <f>IF(Inddata!$D$31*Inddata!$D$35+Inddata!$D$33&gt;'Beregninger scenarie 2'!C822,0,F821+$F$27)</f>
        <v>9.7066666666666662E-2</v>
      </c>
      <c r="G822" s="5">
        <f t="shared" si="24"/>
        <v>8.8639999999999581</v>
      </c>
      <c r="H822" s="5">
        <f>IF(D822+E822+F822&gt;Inddata!$D$31,Inddata!$D$31,D822+E822+F822)</f>
        <v>9.7066666666666662E-2</v>
      </c>
      <c r="I822" s="5">
        <f>Inddata!$D$34</f>
        <v>1</v>
      </c>
      <c r="J822" s="5">
        <f>Inddata!$D$32+Inddata!$D$34</f>
        <v>5</v>
      </c>
      <c r="K822" s="5"/>
    </row>
    <row r="823" spans="1:11" x14ac:dyDescent="0.25">
      <c r="A823">
        <v>794</v>
      </c>
      <c r="C823" s="5">
        <f t="shared" si="25"/>
        <v>6.8726666666666238</v>
      </c>
      <c r="D823" s="5">
        <f>IF(Inddata!$D$35=0,0,IF(($D$30-C823*(1/Inddata!$D$35))&lt;0,0,($D$30-C823*(1/Inddata!$D$35))))</f>
        <v>0</v>
      </c>
      <c r="E823" s="5">
        <v>0</v>
      </c>
      <c r="F823" s="5">
        <f>IF(Inddata!$D$31*Inddata!$D$35+Inddata!$D$33&gt;'Beregninger scenarie 2'!C823,0,F822+$F$27)</f>
        <v>0.104</v>
      </c>
      <c r="G823" s="5">
        <f t="shared" si="24"/>
        <v>8.8726666666666247</v>
      </c>
      <c r="H823" s="5">
        <f>IF(D823+E823+F823&gt;Inddata!$D$31,Inddata!$D$31,D823+E823+F823)</f>
        <v>0.104</v>
      </c>
      <c r="I823" s="5">
        <f>Inddata!$D$34</f>
        <v>1</v>
      </c>
      <c r="J823" s="5">
        <f>Inddata!$D$32+Inddata!$D$34</f>
        <v>5</v>
      </c>
      <c r="K823" s="5"/>
    </row>
    <row r="824" spans="1:11" x14ac:dyDescent="0.25">
      <c r="A824">
        <v>795</v>
      </c>
      <c r="C824" s="5">
        <f t="shared" si="25"/>
        <v>6.8813333333332904</v>
      </c>
      <c r="D824" s="5">
        <f>IF(Inddata!$D$35=0,0,IF(($D$30-C824*(1/Inddata!$D$35))&lt;0,0,($D$30-C824*(1/Inddata!$D$35))))</f>
        <v>0</v>
      </c>
      <c r="E824" s="5">
        <v>0</v>
      </c>
      <c r="F824" s="5">
        <f>IF(Inddata!$D$31*Inddata!$D$35+Inddata!$D$33&gt;'Beregninger scenarie 2'!C824,0,F823+$F$27)</f>
        <v>0.11093333333333333</v>
      </c>
      <c r="G824" s="5">
        <f t="shared" si="24"/>
        <v>8.8813333333332913</v>
      </c>
      <c r="H824" s="5">
        <f>IF(D824+E824+F824&gt;Inddata!$D$31,Inddata!$D$31,D824+E824+F824)</f>
        <v>0.11093333333333333</v>
      </c>
      <c r="I824" s="5">
        <f>Inddata!$D$34</f>
        <v>1</v>
      </c>
      <c r="J824" s="5">
        <f>Inddata!$D$32+Inddata!$D$34</f>
        <v>5</v>
      </c>
      <c r="K824" s="5"/>
    </row>
    <row r="825" spans="1:11" x14ac:dyDescent="0.25">
      <c r="A825">
        <v>796</v>
      </c>
      <c r="C825" s="5">
        <f t="shared" si="25"/>
        <v>6.889999999999957</v>
      </c>
      <c r="D825" s="5">
        <f>IF(Inddata!$D$35=0,0,IF(($D$30-C825*(1/Inddata!$D$35))&lt;0,0,($D$30-C825*(1/Inddata!$D$35))))</f>
        <v>0</v>
      </c>
      <c r="E825" s="5">
        <v>0</v>
      </c>
      <c r="F825" s="5">
        <f>IF(Inddata!$D$31*Inddata!$D$35+Inddata!$D$33&gt;'Beregninger scenarie 2'!C825,0,F824+$F$27)</f>
        <v>0.11786666666666666</v>
      </c>
      <c r="G825" s="5">
        <f t="shared" si="24"/>
        <v>8.8899999999999579</v>
      </c>
      <c r="H825" s="5">
        <f>IF(D825+E825+F825&gt;Inddata!$D$31,Inddata!$D$31,D825+E825+F825)</f>
        <v>0.11786666666666666</v>
      </c>
      <c r="I825" s="5">
        <f>Inddata!$D$34</f>
        <v>1</v>
      </c>
      <c r="J825" s="5">
        <f>Inddata!$D$32+Inddata!$D$34</f>
        <v>5</v>
      </c>
      <c r="K825" s="5"/>
    </row>
    <row r="826" spans="1:11" x14ac:dyDescent="0.25">
      <c r="A826">
        <v>797</v>
      </c>
      <c r="C826" s="5">
        <f t="shared" si="25"/>
        <v>6.8986666666666236</v>
      </c>
      <c r="D826" s="5">
        <f>IF(Inddata!$D$35=0,0,IF(($D$30-C826*(1/Inddata!$D$35))&lt;0,0,($D$30-C826*(1/Inddata!$D$35))))</f>
        <v>0</v>
      </c>
      <c r="E826" s="5">
        <v>0</v>
      </c>
      <c r="F826" s="5">
        <f>IF(Inddata!$D$31*Inddata!$D$35+Inddata!$D$33&gt;'Beregninger scenarie 2'!C826,0,F825+$F$27)</f>
        <v>0.12479999999999999</v>
      </c>
      <c r="G826" s="5">
        <f t="shared" si="24"/>
        <v>8.8986666666666245</v>
      </c>
      <c r="H826" s="5">
        <f>IF(D826+E826+F826&gt;Inddata!$D$31,Inddata!$D$31,D826+E826+F826)</f>
        <v>0.12479999999999999</v>
      </c>
      <c r="I826" s="5">
        <f>Inddata!$D$34</f>
        <v>1</v>
      </c>
      <c r="J826" s="5">
        <f>Inddata!$D$32+Inddata!$D$34</f>
        <v>5</v>
      </c>
      <c r="K826" s="5"/>
    </row>
    <row r="827" spans="1:11" x14ac:dyDescent="0.25">
      <c r="A827">
        <v>798</v>
      </c>
      <c r="C827" s="5">
        <f t="shared" si="25"/>
        <v>6.9073333333332902</v>
      </c>
      <c r="D827" s="5">
        <f>IF(Inddata!$D$35=0,0,IF(($D$30-C827*(1/Inddata!$D$35))&lt;0,0,($D$30-C827*(1/Inddata!$D$35))))</f>
        <v>0</v>
      </c>
      <c r="E827" s="5">
        <v>0</v>
      </c>
      <c r="F827" s="5">
        <f>IF(Inddata!$D$31*Inddata!$D$35+Inddata!$D$33&gt;'Beregninger scenarie 2'!C827,0,F826+$F$27)</f>
        <v>0.13173333333333331</v>
      </c>
      <c r="G827" s="5">
        <f t="shared" si="24"/>
        <v>8.9073333333332911</v>
      </c>
      <c r="H827" s="5">
        <f>IF(D827+E827+F827&gt;Inddata!$D$31,Inddata!$D$31,D827+E827+F827)</f>
        <v>0.13173333333333331</v>
      </c>
      <c r="I827" s="5">
        <f>Inddata!$D$34</f>
        <v>1</v>
      </c>
      <c r="J827" s="5">
        <f>Inddata!$D$32+Inddata!$D$34</f>
        <v>5</v>
      </c>
      <c r="K827" s="5"/>
    </row>
    <row r="828" spans="1:11" x14ac:dyDescent="0.25">
      <c r="A828">
        <v>799</v>
      </c>
      <c r="C828" s="5">
        <f t="shared" si="25"/>
        <v>6.9159999999999568</v>
      </c>
      <c r="D828" s="5">
        <f>IF(Inddata!$D$35=0,0,IF(($D$30-C828*(1/Inddata!$D$35))&lt;0,0,($D$30-C828*(1/Inddata!$D$35))))</f>
        <v>0</v>
      </c>
      <c r="E828" s="5">
        <v>0</v>
      </c>
      <c r="F828" s="5">
        <f>IF(Inddata!$D$31*Inddata!$D$35+Inddata!$D$33&gt;'Beregninger scenarie 2'!C828,0,F827+$F$27)</f>
        <v>0.13866666666666666</v>
      </c>
      <c r="G828" s="5">
        <f t="shared" si="24"/>
        <v>8.9159999999999577</v>
      </c>
      <c r="H828" s="5">
        <f>IF(D828+E828+F828&gt;Inddata!$D$31,Inddata!$D$31,D828+E828+F828)</f>
        <v>0.13866666666666666</v>
      </c>
      <c r="I828" s="5">
        <f>Inddata!$D$34</f>
        <v>1</v>
      </c>
      <c r="J828" s="5">
        <f>Inddata!$D$32+Inddata!$D$34</f>
        <v>5</v>
      </c>
      <c r="K828" s="5"/>
    </row>
    <row r="829" spans="1:11" x14ac:dyDescent="0.25">
      <c r="A829">
        <v>800</v>
      </c>
      <c r="C829" s="5">
        <f t="shared" si="25"/>
        <v>6.9246666666666234</v>
      </c>
      <c r="D829" s="5">
        <f>IF(Inddata!$D$35=0,0,IF(($D$30-C829*(1/Inddata!$D$35))&lt;0,0,($D$30-C829*(1/Inddata!$D$35))))</f>
        <v>0</v>
      </c>
      <c r="E829" s="5">
        <v>0</v>
      </c>
      <c r="F829" s="5">
        <f>IF(Inddata!$D$31*Inddata!$D$35+Inddata!$D$33&gt;'Beregninger scenarie 2'!C829,0,F828+$F$27)</f>
        <v>0.14560000000000001</v>
      </c>
      <c r="G829" s="5">
        <f t="shared" si="24"/>
        <v>8.9246666666666243</v>
      </c>
      <c r="H829" s="5">
        <f>IF(D829+E829+F829&gt;Inddata!$D$31,Inddata!$D$31,D829+E829+F829)</f>
        <v>0.14560000000000001</v>
      </c>
      <c r="I829" s="5">
        <f>Inddata!$D$34</f>
        <v>1</v>
      </c>
      <c r="J829" s="5">
        <f>Inddata!$D$32+Inddata!$D$34</f>
        <v>5</v>
      </c>
      <c r="K829" s="5"/>
    </row>
    <row r="830" spans="1:11" x14ac:dyDescent="0.25">
      <c r="A830">
        <v>801</v>
      </c>
      <c r="C830" s="5">
        <f t="shared" si="25"/>
        <v>6.93333333333329</v>
      </c>
      <c r="D830" s="5">
        <f>IF(Inddata!$D$35=0,0,IF(($D$30-C830*(1/Inddata!$D$35))&lt;0,0,($D$30-C830*(1/Inddata!$D$35))))</f>
        <v>0</v>
      </c>
      <c r="E830" s="5">
        <v>0</v>
      </c>
      <c r="F830" s="5">
        <f>IF(Inddata!$D$31*Inddata!$D$35+Inddata!$D$33&gt;'Beregninger scenarie 2'!C830,0,F829+$F$27)</f>
        <v>0.15253333333333335</v>
      </c>
      <c r="G830" s="5">
        <f t="shared" si="24"/>
        <v>8.9333333333332909</v>
      </c>
      <c r="H830" s="5">
        <f>IF(D830+E830+F830&gt;Inddata!$D$31,Inddata!$D$31,D830+E830+F830)</f>
        <v>0.15253333333333335</v>
      </c>
      <c r="I830" s="5">
        <f>Inddata!$D$34</f>
        <v>1</v>
      </c>
      <c r="J830" s="5">
        <f>Inddata!$D$32+Inddata!$D$34</f>
        <v>5</v>
      </c>
      <c r="K830" s="5"/>
    </row>
    <row r="831" spans="1:11" x14ac:dyDescent="0.25">
      <c r="A831">
        <v>802</v>
      </c>
      <c r="C831" s="5">
        <f t="shared" si="25"/>
        <v>6.9419999999999566</v>
      </c>
      <c r="D831" s="5">
        <f>IF(Inddata!$D$35=0,0,IF(($D$30-C831*(1/Inddata!$D$35))&lt;0,0,($D$30-C831*(1/Inddata!$D$35))))</f>
        <v>0</v>
      </c>
      <c r="E831" s="5">
        <v>0</v>
      </c>
      <c r="F831" s="5">
        <f>IF(Inddata!$D$31*Inddata!$D$35+Inddata!$D$33&gt;'Beregninger scenarie 2'!C831,0,F830+$F$27)</f>
        <v>0.1594666666666667</v>
      </c>
      <c r="G831" s="5">
        <f t="shared" si="24"/>
        <v>8.9419999999999575</v>
      </c>
      <c r="H831" s="5">
        <f>IF(D831+E831+F831&gt;Inddata!$D$31,Inddata!$D$31,D831+E831+F831)</f>
        <v>0.1594666666666667</v>
      </c>
      <c r="I831" s="5">
        <f>Inddata!$D$34</f>
        <v>1</v>
      </c>
      <c r="J831" s="5">
        <f>Inddata!$D$32+Inddata!$D$34</f>
        <v>5</v>
      </c>
      <c r="K831" s="5"/>
    </row>
    <row r="832" spans="1:11" x14ac:dyDescent="0.25">
      <c r="A832">
        <v>803</v>
      </c>
      <c r="C832" s="5">
        <f t="shared" si="25"/>
        <v>6.9506666666666233</v>
      </c>
      <c r="D832" s="5">
        <f>IF(Inddata!$D$35=0,0,IF(($D$30-C832*(1/Inddata!$D$35))&lt;0,0,($D$30-C832*(1/Inddata!$D$35))))</f>
        <v>0</v>
      </c>
      <c r="E832" s="5">
        <v>0</v>
      </c>
      <c r="F832" s="5">
        <f>IF(Inddata!$D$31*Inddata!$D$35+Inddata!$D$33&gt;'Beregninger scenarie 2'!C832,0,F831+$F$27)</f>
        <v>0.16640000000000005</v>
      </c>
      <c r="G832" s="5">
        <f t="shared" si="24"/>
        <v>8.9506666666666241</v>
      </c>
      <c r="H832" s="5">
        <f>IF(D832+E832+F832&gt;Inddata!$D$31,Inddata!$D$31,D832+E832+F832)</f>
        <v>0.16640000000000005</v>
      </c>
      <c r="I832" s="5">
        <f>Inddata!$D$34</f>
        <v>1</v>
      </c>
      <c r="J832" s="5">
        <f>Inddata!$D$32+Inddata!$D$34</f>
        <v>5</v>
      </c>
      <c r="K832" s="5"/>
    </row>
    <row r="833" spans="1:11" x14ac:dyDescent="0.25">
      <c r="A833">
        <v>804</v>
      </c>
      <c r="C833" s="5">
        <f t="shared" si="25"/>
        <v>6.9593333333332899</v>
      </c>
      <c r="D833" s="5">
        <f>IF(Inddata!$D$35=0,0,IF(($D$30-C833*(1/Inddata!$D$35))&lt;0,0,($D$30-C833*(1/Inddata!$D$35))))</f>
        <v>0</v>
      </c>
      <c r="E833" s="5">
        <v>0</v>
      </c>
      <c r="F833" s="5">
        <f>IF(Inddata!$D$31*Inddata!$D$35+Inddata!$D$33&gt;'Beregninger scenarie 2'!C833,0,F832+$F$27)</f>
        <v>0.17333333333333339</v>
      </c>
      <c r="G833" s="5">
        <f t="shared" si="24"/>
        <v>8.9593333333332907</v>
      </c>
      <c r="H833" s="5">
        <f>IF(D833+E833+F833&gt;Inddata!$D$31,Inddata!$D$31,D833+E833+F833)</f>
        <v>0.17333333333333339</v>
      </c>
      <c r="I833" s="5">
        <f>Inddata!$D$34</f>
        <v>1</v>
      </c>
      <c r="J833" s="5">
        <f>Inddata!$D$32+Inddata!$D$34</f>
        <v>5</v>
      </c>
      <c r="K833" s="5"/>
    </row>
    <row r="834" spans="1:11" x14ac:dyDescent="0.25">
      <c r="A834">
        <v>805</v>
      </c>
      <c r="C834" s="5">
        <f t="shared" si="25"/>
        <v>6.9679999999999565</v>
      </c>
      <c r="D834" s="5">
        <f>IF(Inddata!$D$35=0,0,IF(($D$30-C834*(1/Inddata!$D$35))&lt;0,0,($D$30-C834*(1/Inddata!$D$35))))</f>
        <v>0</v>
      </c>
      <c r="E834" s="5">
        <v>0</v>
      </c>
      <c r="F834" s="5">
        <f>IF(Inddata!$D$31*Inddata!$D$35+Inddata!$D$33&gt;'Beregninger scenarie 2'!C834,0,F833+$F$27)</f>
        <v>0.18026666666666674</v>
      </c>
      <c r="G834" s="5">
        <f t="shared" si="24"/>
        <v>8.9679999999999573</v>
      </c>
      <c r="H834" s="5">
        <f>IF(D834+E834+F834&gt;Inddata!$D$31,Inddata!$D$31,D834+E834+F834)</f>
        <v>0.18026666666666674</v>
      </c>
      <c r="I834" s="5">
        <f>Inddata!$D$34</f>
        <v>1</v>
      </c>
      <c r="J834" s="5">
        <f>Inddata!$D$32+Inddata!$D$34</f>
        <v>5</v>
      </c>
      <c r="K834" s="5"/>
    </row>
    <row r="835" spans="1:11" x14ac:dyDescent="0.25">
      <c r="A835">
        <v>806</v>
      </c>
      <c r="C835" s="5">
        <f t="shared" si="25"/>
        <v>6.9766666666666231</v>
      </c>
      <c r="D835" s="5">
        <f>IF(Inddata!$D$35=0,0,IF(($D$30-C835*(1/Inddata!$D$35))&lt;0,0,($D$30-C835*(1/Inddata!$D$35))))</f>
        <v>0</v>
      </c>
      <c r="E835" s="5">
        <v>0</v>
      </c>
      <c r="F835" s="5">
        <f>IF(Inddata!$D$31*Inddata!$D$35+Inddata!$D$33&gt;'Beregninger scenarie 2'!C835,0,F834+$F$27)</f>
        <v>0.18720000000000009</v>
      </c>
      <c r="G835" s="5">
        <f t="shared" si="24"/>
        <v>8.9766666666666239</v>
      </c>
      <c r="H835" s="5">
        <f>IF(D835+E835+F835&gt;Inddata!$D$31,Inddata!$D$31,D835+E835+F835)</f>
        <v>0.18720000000000009</v>
      </c>
      <c r="I835" s="5">
        <f>Inddata!$D$34</f>
        <v>1</v>
      </c>
      <c r="J835" s="5">
        <f>Inddata!$D$32+Inddata!$D$34</f>
        <v>5</v>
      </c>
      <c r="K835" s="5"/>
    </row>
    <row r="836" spans="1:11" x14ac:dyDescent="0.25">
      <c r="A836">
        <v>807</v>
      </c>
      <c r="C836" s="5">
        <f t="shared" si="25"/>
        <v>6.9853333333332897</v>
      </c>
      <c r="D836" s="5">
        <f>IF(Inddata!$D$35=0,0,IF(($D$30-C836*(1/Inddata!$D$35))&lt;0,0,($D$30-C836*(1/Inddata!$D$35))))</f>
        <v>0</v>
      </c>
      <c r="E836" s="5">
        <v>0</v>
      </c>
      <c r="F836" s="5">
        <f>IF(Inddata!$D$31*Inddata!$D$35+Inddata!$D$33&gt;'Beregninger scenarie 2'!C836,0,F835+$F$27)</f>
        <v>0.19413333333333344</v>
      </c>
      <c r="G836" s="5">
        <f t="shared" si="24"/>
        <v>8.9853333333332905</v>
      </c>
      <c r="H836" s="5">
        <f>IF(D836+E836+F836&gt;Inddata!$D$31,Inddata!$D$31,D836+E836+F836)</f>
        <v>0.19413333333333344</v>
      </c>
      <c r="I836" s="5">
        <f>Inddata!$D$34</f>
        <v>1</v>
      </c>
      <c r="J836" s="5">
        <f>Inddata!$D$32+Inddata!$D$34</f>
        <v>5</v>
      </c>
      <c r="K836" s="5"/>
    </row>
    <row r="837" spans="1:11" x14ac:dyDescent="0.25">
      <c r="A837">
        <v>808</v>
      </c>
      <c r="C837" s="5">
        <f t="shared" si="25"/>
        <v>6.9939999999999563</v>
      </c>
      <c r="D837" s="5">
        <f>IF(Inddata!$D$35=0,0,IF(($D$30-C837*(1/Inddata!$D$35))&lt;0,0,($D$30-C837*(1/Inddata!$D$35))))</f>
        <v>0</v>
      </c>
      <c r="E837" s="5">
        <v>0</v>
      </c>
      <c r="F837" s="5">
        <f>IF(Inddata!$D$31*Inddata!$D$35+Inddata!$D$33&gt;'Beregninger scenarie 2'!C837,0,F836+$F$27)</f>
        <v>0.20106666666666678</v>
      </c>
      <c r="G837" s="5">
        <f t="shared" si="24"/>
        <v>8.9939999999999571</v>
      </c>
      <c r="H837" s="5">
        <f>IF(D837+E837+F837&gt;Inddata!$D$31,Inddata!$D$31,D837+E837+F837)</f>
        <v>0.20106666666666678</v>
      </c>
      <c r="I837" s="5">
        <f>Inddata!$D$34</f>
        <v>1</v>
      </c>
      <c r="J837" s="5">
        <f>Inddata!$D$32+Inddata!$D$34</f>
        <v>5</v>
      </c>
      <c r="K837" s="5"/>
    </row>
    <row r="838" spans="1:11" x14ac:dyDescent="0.25">
      <c r="A838">
        <v>809</v>
      </c>
      <c r="C838" s="5">
        <f t="shared" si="25"/>
        <v>7.0026666666666229</v>
      </c>
      <c r="D838" s="5">
        <f>IF(Inddata!$D$35=0,0,IF(($D$30-C838*(1/Inddata!$D$35))&lt;0,0,($D$30-C838*(1/Inddata!$D$35))))</f>
        <v>0</v>
      </c>
      <c r="E838" s="5">
        <v>0</v>
      </c>
      <c r="F838" s="5">
        <f>IF(Inddata!$D$31*Inddata!$D$35+Inddata!$D$33&gt;'Beregninger scenarie 2'!C838,0,F837+$F$27)</f>
        <v>0.20800000000000013</v>
      </c>
      <c r="G838" s="5">
        <f t="shared" si="24"/>
        <v>9.0026666666666237</v>
      </c>
      <c r="H838" s="5">
        <f>IF(D838+E838+F838&gt;Inddata!$D$31,Inddata!$D$31,D838+E838+F838)</f>
        <v>0.20800000000000013</v>
      </c>
      <c r="I838" s="5">
        <f>Inddata!$D$34</f>
        <v>1</v>
      </c>
      <c r="J838" s="5">
        <f>Inddata!$D$32+Inddata!$D$34</f>
        <v>5</v>
      </c>
      <c r="K838" s="5"/>
    </row>
    <row r="839" spans="1:11" x14ac:dyDescent="0.25">
      <c r="A839">
        <v>810</v>
      </c>
      <c r="C839" s="5">
        <f t="shared" si="25"/>
        <v>7.0113333333332895</v>
      </c>
      <c r="D839" s="5">
        <f>IF(Inddata!$D$35=0,0,IF(($D$30-C839*(1/Inddata!$D$35))&lt;0,0,($D$30-C839*(1/Inddata!$D$35))))</f>
        <v>0</v>
      </c>
      <c r="E839" s="5">
        <v>0</v>
      </c>
      <c r="F839" s="5">
        <f>IF(Inddata!$D$31*Inddata!$D$35+Inddata!$D$33&gt;'Beregninger scenarie 2'!C839,0,F838+$F$27)</f>
        <v>0.21493333333333348</v>
      </c>
      <c r="G839" s="5">
        <f t="shared" si="24"/>
        <v>9.0113333333332903</v>
      </c>
      <c r="H839" s="5">
        <f>IF(D839+E839+F839&gt;Inddata!$D$31,Inddata!$D$31,D839+E839+F839)</f>
        <v>0.21493333333333348</v>
      </c>
      <c r="I839" s="5">
        <f>Inddata!$D$34</f>
        <v>1</v>
      </c>
      <c r="J839" s="5">
        <f>Inddata!$D$32+Inddata!$D$34</f>
        <v>5</v>
      </c>
      <c r="K839" s="5"/>
    </row>
    <row r="840" spans="1:11" x14ac:dyDescent="0.25">
      <c r="A840">
        <v>811</v>
      </c>
      <c r="C840" s="5">
        <f t="shared" si="25"/>
        <v>7.0199999999999561</v>
      </c>
      <c r="D840" s="5">
        <f>IF(Inddata!$D$35=0,0,IF(($D$30-C840*(1/Inddata!$D$35))&lt;0,0,($D$30-C840*(1/Inddata!$D$35))))</f>
        <v>0</v>
      </c>
      <c r="E840" s="5">
        <v>0</v>
      </c>
      <c r="F840" s="5">
        <f>IF(Inddata!$D$31*Inddata!$D$35+Inddata!$D$33&gt;'Beregninger scenarie 2'!C840,0,F839+$F$27)</f>
        <v>0.22186666666666682</v>
      </c>
      <c r="G840" s="5">
        <f t="shared" si="24"/>
        <v>9.0199999999999569</v>
      </c>
      <c r="H840" s="5">
        <f>IF(D840+E840+F840&gt;Inddata!$D$31,Inddata!$D$31,D840+E840+F840)</f>
        <v>0.22186666666666682</v>
      </c>
      <c r="I840" s="5">
        <f>Inddata!$D$34</f>
        <v>1</v>
      </c>
      <c r="J840" s="5">
        <f>Inddata!$D$32+Inddata!$D$34</f>
        <v>5</v>
      </c>
      <c r="K840" s="5"/>
    </row>
    <row r="841" spans="1:11" x14ac:dyDescent="0.25">
      <c r="A841">
        <v>812</v>
      </c>
      <c r="C841" s="5">
        <f t="shared" si="25"/>
        <v>7.0286666666666227</v>
      </c>
      <c r="D841" s="5">
        <f>IF(Inddata!$D$35=0,0,IF(($D$30-C841*(1/Inddata!$D$35))&lt;0,0,($D$30-C841*(1/Inddata!$D$35))))</f>
        <v>0</v>
      </c>
      <c r="E841" s="5">
        <v>0</v>
      </c>
      <c r="F841" s="5">
        <f>IF(Inddata!$D$31*Inddata!$D$35+Inddata!$D$33&gt;'Beregninger scenarie 2'!C841,0,F840+$F$27)</f>
        <v>0.22880000000000017</v>
      </c>
      <c r="G841" s="5">
        <f t="shared" si="24"/>
        <v>9.0286666666666235</v>
      </c>
      <c r="H841" s="5">
        <f>IF(D841+E841+F841&gt;Inddata!$D$31,Inddata!$D$31,D841+E841+F841)</f>
        <v>0.22880000000000017</v>
      </c>
      <c r="I841" s="5">
        <f>Inddata!$D$34</f>
        <v>1</v>
      </c>
      <c r="J841" s="5">
        <f>Inddata!$D$32+Inddata!$D$34</f>
        <v>5</v>
      </c>
      <c r="K841" s="5"/>
    </row>
    <row r="842" spans="1:11" x14ac:dyDescent="0.25">
      <c r="A842">
        <v>813</v>
      </c>
      <c r="C842" s="5">
        <f t="shared" si="25"/>
        <v>7.0373333333332893</v>
      </c>
      <c r="D842" s="5">
        <f>IF(Inddata!$D$35=0,0,IF(($D$30-C842*(1/Inddata!$D$35))&lt;0,0,($D$30-C842*(1/Inddata!$D$35))))</f>
        <v>0</v>
      </c>
      <c r="E842" s="5">
        <v>0</v>
      </c>
      <c r="F842" s="5">
        <f>IF(Inddata!$D$31*Inddata!$D$35+Inddata!$D$33&gt;'Beregninger scenarie 2'!C842,0,F841+$F$27)</f>
        <v>0.23573333333333352</v>
      </c>
      <c r="G842" s="5">
        <f t="shared" si="24"/>
        <v>9.0373333333332901</v>
      </c>
      <c r="H842" s="5">
        <f>IF(D842+E842+F842&gt;Inddata!$D$31,Inddata!$D$31,D842+E842+F842)</f>
        <v>0.23573333333333352</v>
      </c>
      <c r="I842" s="5">
        <f>Inddata!$D$34</f>
        <v>1</v>
      </c>
      <c r="J842" s="5">
        <f>Inddata!$D$32+Inddata!$D$34</f>
        <v>5</v>
      </c>
      <c r="K842" s="5"/>
    </row>
    <row r="843" spans="1:11" x14ac:dyDescent="0.25">
      <c r="A843">
        <v>814</v>
      </c>
      <c r="C843" s="5">
        <f t="shared" si="25"/>
        <v>7.0459999999999559</v>
      </c>
      <c r="D843" s="5">
        <f>IF(Inddata!$D$35=0,0,IF(($D$30-C843*(1/Inddata!$D$35))&lt;0,0,($D$30-C843*(1/Inddata!$D$35))))</f>
        <v>0</v>
      </c>
      <c r="E843" s="5">
        <v>0</v>
      </c>
      <c r="F843" s="5">
        <f>IF(Inddata!$D$31*Inddata!$D$35+Inddata!$D$33&gt;'Beregninger scenarie 2'!C843,0,F842+$F$27)</f>
        <v>0.24266666666666686</v>
      </c>
      <c r="G843" s="5">
        <f t="shared" si="24"/>
        <v>9.0459999999999567</v>
      </c>
      <c r="H843" s="5">
        <f>IF(D843+E843+F843&gt;Inddata!$D$31,Inddata!$D$31,D843+E843+F843)</f>
        <v>0.24266666666666686</v>
      </c>
      <c r="I843" s="5">
        <f>Inddata!$D$34</f>
        <v>1</v>
      </c>
      <c r="J843" s="5">
        <f>Inddata!$D$32+Inddata!$D$34</f>
        <v>5</v>
      </c>
      <c r="K843" s="5"/>
    </row>
    <row r="844" spans="1:11" x14ac:dyDescent="0.25">
      <c r="A844">
        <v>815</v>
      </c>
      <c r="C844" s="5">
        <f t="shared" si="25"/>
        <v>7.0546666666666225</v>
      </c>
      <c r="D844" s="5">
        <f>IF(Inddata!$D$35=0,0,IF(($D$30-C844*(1/Inddata!$D$35))&lt;0,0,($D$30-C844*(1/Inddata!$D$35))))</f>
        <v>0</v>
      </c>
      <c r="E844" s="5">
        <v>0</v>
      </c>
      <c r="F844" s="5">
        <f>IF(Inddata!$D$31*Inddata!$D$35+Inddata!$D$33&gt;'Beregninger scenarie 2'!C844,0,F843+$F$27)</f>
        <v>0.24960000000000021</v>
      </c>
      <c r="G844" s="5">
        <f t="shared" si="24"/>
        <v>9.0546666666666233</v>
      </c>
      <c r="H844" s="5">
        <f>IF(D844+E844+F844&gt;Inddata!$D$31,Inddata!$D$31,D844+E844+F844)</f>
        <v>0.24960000000000021</v>
      </c>
      <c r="I844" s="5">
        <f>Inddata!$D$34</f>
        <v>1</v>
      </c>
      <c r="J844" s="5">
        <f>Inddata!$D$32+Inddata!$D$34</f>
        <v>5</v>
      </c>
      <c r="K844" s="5"/>
    </row>
    <row r="845" spans="1:11" x14ac:dyDescent="0.25">
      <c r="A845">
        <v>816</v>
      </c>
      <c r="C845" s="5">
        <f t="shared" si="25"/>
        <v>7.0633333333332891</v>
      </c>
      <c r="D845" s="5">
        <f>IF(Inddata!$D$35=0,0,IF(($D$30-C845*(1/Inddata!$D$35))&lt;0,0,($D$30-C845*(1/Inddata!$D$35))))</f>
        <v>0</v>
      </c>
      <c r="E845" s="5">
        <v>0</v>
      </c>
      <c r="F845" s="5">
        <f>IF(Inddata!$D$31*Inddata!$D$35+Inddata!$D$33&gt;'Beregninger scenarie 2'!C845,0,F844+$F$27)</f>
        <v>0.25653333333333356</v>
      </c>
      <c r="G845" s="5">
        <f t="shared" si="24"/>
        <v>9.0633333333332899</v>
      </c>
      <c r="H845" s="5">
        <f>IF(D845+E845+F845&gt;Inddata!$D$31,Inddata!$D$31,D845+E845+F845)</f>
        <v>0.25653333333333356</v>
      </c>
      <c r="I845" s="5">
        <f>Inddata!$D$34</f>
        <v>1</v>
      </c>
      <c r="J845" s="5">
        <f>Inddata!$D$32+Inddata!$D$34</f>
        <v>5</v>
      </c>
      <c r="K845" s="5"/>
    </row>
    <row r="846" spans="1:11" x14ac:dyDescent="0.25">
      <c r="A846">
        <v>817</v>
      </c>
      <c r="C846" s="5">
        <f t="shared" si="25"/>
        <v>7.0719999999999557</v>
      </c>
      <c r="D846" s="5">
        <f>IF(Inddata!$D$35=0,0,IF(($D$30-C846*(1/Inddata!$D$35))&lt;0,0,($D$30-C846*(1/Inddata!$D$35))))</f>
        <v>0</v>
      </c>
      <c r="E846" s="5">
        <v>0</v>
      </c>
      <c r="F846" s="5">
        <f>IF(Inddata!$D$31*Inddata!$D$35+Inddata!$D$33&gt;'Beregninger scenarie 2'!C846,0,F845+$F$27)</f>
        <v>0.2634666666666669</v>
      </c>
      <c r="G846" s="5">
        <f t="shared" si="24"/>
        <v>9.0719999999999565</v>
      </c>
      <c r="H846" s="5">
        <f>IF(D846+E846+F846&gt;Inddata!$D$31,Inddata!$D$31,D846+E846+F846)</f>
        <v>0.2634666666666669</v>
      </c>
      <c r="I846" s="5">
        <f>Inddata!$D$34</f>
        <v>1</v>
      </c>
      <c r="J846" s="5">
        <f>Inddata!$D$32+Inddata!$D$34</f>
        <v>5</v>
      </c>
      <c r="K846" s="5"/>
    </row>
    <row r="847" spans="1:11" x14ac:dyDescent="0.25">
      <c r="A847">
        <v>818</v>
      </c>
      <c r="C847" s="5">
        <f t="shared" si="25"/>
        <v>7.0806666666666223</v>
      </c>
      <c r="D847" s="5">
        <f>IF(Inddata!$D$35=0,0,IF(($D$30-C847*(1/Inddata!$D$35))&lt;0,0,($D$30-C847*(1/Inddata!$D$35))))</f>
        <v>0</v>
      </c>
      <c r="E847" s="5">
        <v>0</v>
      </c>
      <c r="F847" s="5">
        <f>IF(Inddata!$D$31*Inddata!$D$35+Inddata!$D$33&gt;'Beregninger scenarie 2'!C847,0,F846+$F$27)</f>
        <v>0.27040000000000025</v>
      </c>
      <c r="G847" s="5">
        <f t="shared" si="24"/>
        <v>9.0806666666666231</v>
      </c>
      <c r="H847" s="5">
        <f>IF(D847+E847+F847&gt;Inddata!$D$31,Inddata!$D$31,D847+E847+F847)</f>
        <v>0.27040000000000025</v>
      </c>
      <c r="I847" s="5">
        <f>Inddata!$D$34</f>
        <v>1</v>
      </c>
      <c r="J847" s="5">
        <f>Inddata!$D$32+Inddata!$D$34</f>
        <v>5</v>
      </c>
      <c r="K847" s="5"/>
    </row>
    <row r="848" spans="1:11" x14ac:dyDescent="0.25">
      <c r="A848">
        <v>819</v>
      </c>
      <c r="C848" s="5">
        <f t="shared" si="25"/>
        <v>7.0893333333332889</v>
      </c>
      <c r="D848" s="5">
        <f>IF(Inddata!$D$35=0,0,IF(($D$30-C848*(1/Inddata!$D$35))&lt;0,0,($D$30-C848*(1/Inddata!$D$35))))</f>
        <v>0</v>
      </c>
      <c r="E848" s="5">
        <v>0</v>
      </c>
      <c r="F848" s="5">
        <f>IF(Inddata!$D$31*Inddata!$D$35+Inddata!$D$33&gt;'Beregninger scenarie 2'!C848,0,F847+$F$27)</f>
        <v>0.2773333333333336</v>
      </c>
      <c r="G848" s="5">
        <f t="shared" si="24"/>
        <v>9.0893333333332897</v>
      </c>
      <c r="H848" s="5">
        <f>IF(D848+E848+F848&gt;Inddata!$D$31,Inddata!$D$31,D848+E848+F848)</f>
        <v>0.2773333333333336</v>
      </c>
      <c r="I848" s="5">
        <f>Inddata!$D$34</f>
        <v>1</v>
      </c>
      <c r="J848" s="5">
        <f>Inddata!$D$32+Inddata!$D$34</f>
        <v>5</v>
      </c>
      <c r="K848" s="5"/>
    </row>
    <row r="849" spans="1:11" x14ac:dyDescent="0.25">
      <c r="A849">
        <v>820</v>
      </c>
      <c r="C849" s="5">
        <f t="shared" si="25"/>
        <v>7.0979999999999555</v>
      </c>
      <c r="D849" s="5">
        <f>IF(Inddata!$D$35=0,0,IF(($D$30-C849*(1/Inddata!$D$35))&lt;0,0,($D$30-C849*(1/Inddata!$D$35))))</f>
        <v>0</v>
      </c>
      <c r="E849" s="5">
        <v>0</v>
      </c>
      <c r="F849" s="5">
        <f>IF(Inddata!$D$31*Inddata!$D$35+Inddata!$D$33&gt;'Beregninger scenarie 2'!C849,0,F848+$F$27)</f>
        <v>0.28426666666666695</v>
      </c>
      <c r="G849" s="5">
        <f t="shared" si="24"/>
        <v>9.0979999999999563</v>
      </c>
      <c r="H849" s="5">
        <f>IF(D849+E849+F849&gt;Inddata!$D$31,Inddata!$D$31,D849+E849+F849)</f>
        <v>0.28426666666666695</v>
      </c>
      <c r="I849" s="5">
        <f>Inddata!$D$34</f>
        <v>1</v>
      </c>
      <c r="J849" s="5">
        <f>Inddata!$D$32+Inddata!$D$34</f>
        <v>5</v>
      </c>
      <c r="K849" s="5"/>
    </row>
    <row r="850" spans="1:11" x14ac:dyDescent="0.25">
      <c r="A850">
        <v>821</v>
      </c>
      <c r="C850" s="5">
        <f t="shared" si="25"/>
        <v>7.1066666666666221</v>
      </c>
      <c r="D850" s="5">
        <f>IF(Inddata!$D$35=0,0,IF(($D$30-C850*(1/Inddata!$D$35))&lt;0,0,($D$30-C850*(1/Inddata!$D$35))))</f>
        <v>0</v>
      </c>
      <c r="E850" s="5">
        <v>0</v>
      </c>
      <c r="F850" s="5">
        <f>IF(Inddata!$D$31*Inddata!$D$35+Inddata!$D$33&gt;'Beregninger scenarie 2'!C850,0,F849+$F$27)</f>
        <v>0.29120000000000029</v>
      </c>
      <c r="G850" s="5">
        <f t="shared" si="24"/>
        <v>9.1066666666666229</v>
      </c>
      <c r="H850" s="5">
        <f>IF(D850+E850+F850&gt;Inddata!$D$31,Inddata!$D$31,D850+E850+F850)</f>
        <v>0.29120000000000029</v>
      </c>
      <c r="I850" s="5">
        <f>Inddata!$D$34</f>
        <v>1</v>
      </c>
      <c r="J850" s="5">
        <f>Inddata!$D$32+Inddata!$D$34</f>
        <v>5</v>
      </c>
      <c r="K850" s="5"/>
    </row>
    <row r="851" spans="1:11" x14ac:dyDescent="0.25">
      <c r="A851">
        <v>822</v>
      </c>
      <c r="C851" s="5">
        <f t="shared" si="25"/>
        <v>7.1153333333332887</v>
      </c>
      <c r="D851" s="5">
        <f>IF(Inddata!$D$35=0,0,IF(($D$30-C851*(1/Inddata!$D$35))&lt;0,0,($D$30-C851*(1/Inddata!$D$35))))</f>
        <v>0</v>
      </c>
      <c r="E851" s="5">
        <v>0</v>
      </c>
      <c r="F851" s="5">
        <f>IF(Inddata!$D$31*Inddata!$D$35+Inddata!$D$33&gt;'Beregninger scenarie 2'!C851,0,F850+$F$27)</f>
        <v>0.29813333333333364</v>
      </c>
      <c r="G851" s="5">
        <f t="shared" si="24"/>
        <v>9.1153333333332895</v>
      </c>
      <c r="H851" s="5">
        <f>IF(D851+E851+F851&gt;Inddata!$D$31,Inddata!$D$31,D851+E851+F851)</f>
        <v>0.29813333333333364</v>
      </c>
      <c r="I851" s="5">
        <f>Inddata!$D$34</f>
        <v>1</v>
      </c>
      <c r="J851" s="5">
        <f>Inddata!$D$32+Inddata!$D$34</f>
        <v>5</v>
      </c>
      <c r="K851" s="5"/>
    </row>
    <row r="852" spans="1:11" x14ac:dyDescent="0.25">
      <c r="A852">
        <v>823</v>
      </c>
      <c r="C852" s="5">
        <f t="shared" si="25"/>
        <v>7.1239999999999553</v>
      </c>
      <c r="D852" s="5">
        <f>IF(Inddata!$D$35=0,0,IF(($D$30-C852*(1/Inddata!$D$35))&lt;0,0,($D$30-C852*(1/Inddata!$D$35))))</f>
        <v>0</v>
      </c>
      <c r="E852" s="5">
        <v>0</v>
      </c>
      <c r="F852" s="5">
        <f>IF(Inddata!$D$31*Inddata!$D$35+Inddata!$D$33&gt;'Beregninger scenarie 2'!C852,0,F851+$F$27)</f>
        <v>0.30506666666666699</v>
      </c>
      <c r="G852" s="5">
        <f t="shared" si="24"/>
        <v>9.1239999999999561</v>
      </c>
      <c r="H852" s="5">
        <f>IF(D852+E852+F852&gt;Inddata!$D$31,Inddata!$D$31,D852+E852+F852)</f>
        <v>0.30506666666666699</v>
      </c>
      <c r="I852" s="5">
        <f>Inddata!$D$34</f>
        <v>1</v>
      </c>
      <c r="J852" s="5">
        <f>Inddata!$D$32+Inddata!$D$34</f>
        <v>5</v>
      </c>
      <c r="K852" s="5"/>
    </row>
    <row r="853" spans="1:11" x14ac:dyDescent="0.25">
      <c r="A853">
        <v>824</v>
      </c>
      <c r="C853" s="5">
        <f t="shared" si="25"/>
        <v>7.1326666666666219</v>
      </c>
      <c r="D853" s="5">
        <f>IF(Inddata!$D$35=0,0,IF(($D$30-C853*(1/Inddata!$D$35))&lt;0,0,($D$30-C853*(1/Inddata!$D$35))))</f>
        <v>0</v>
      </c>
      <c r="E853" s="5">
        <v>0</v>
      </c>
      <c r="F853" s="5">
        <f>IF(Inddata!$D$31*Inddata!$D$35+Inddata!$D$33&gt;'Beregninger scenarie 2'!C853,0,F852+$F$27)</f>
        <v>0.31200000000000033</v>
      </c>
      <c r="G853" s="5">
        <f t="shared" si="24"/>
        <v>9.1326666666666227</v>
      </c>
      <c r="H853" s="5">
        <f>IF(D853+E853+F853&gt;Inddata!$D$31,Inddata!$D$31,D853+E853+F853)</f>
        <v>0.31200000000000033</v>
      </c>
      <c r="I853" s="5">
        <f>Inddata!$D$34</f>
        <v>1</v>
      </c>
      <c r="J853" s="5">
        <f>Inddata!$D$32+Inddata!$D$34</f>
        <v>5</v>
      </c>
      <c r="K853" s="5"/>
    </row>
    <row r="854" spans="1:11" x14ac:dyDescent="0.25">
      <c r="A854">
        <v>825</v>
      </c>
      <c r="C854" s="5">
        <f t="shared" si="25"/>
        <v>7.1413333333332885</v>
      </c>
      <c r="D854" s="5">
        <f>IF(Inddata!$D$35=0,0,IF(($D$30-C854*(1/Inddata!$D$35))&lt;0,0,($D$30-C854*(1/Inddata!$D$35))))</f>
        <v>0</v>
      </c>
      <c r="E854" s="5">
        <v>0</v>
      </c>
      <c r="F854" s="5">
        <f>IF(Inddata!$D$31*Inddata!$D$35+Inddata!$D$33&gt;'Beregninger scenarie 2'!C854,0,F853+$F$27)</f>
        <v>0.31893333333333368</v>
      </c>
      <c r="G854" s="5">
        <f t="shared" si="24"/>
        <v>9.1413333333332893</v>
      </c>
      <c r="H854" s="5">
        <f>IF(D854+E854+F854&gt;Inddata!$D$31,Inddata!$D$31,D854+E854+F854)</f>
        <v>0.31893333333333368</v>
      </c>
      <c r="I854" s="5">
        <f>Inddata!$D$34</f>
        <v>1</v>
      </c>
      <c r="J854" s="5">
        <f>Inddata!$D$32+Inddata!$D$34</f>
        <v>5</v>
      </c>
      <c r="K854" s="5"/>
    </row>
    <row r="855" spans="1:11" x14ac:dyDescent="0.25">
      <c r="A855">
        <v>826</v>
      </c>
      <c r="C855" s="5">
        <f t="shared" si="25"/>
        <v>7.1499999999999551</v>
      </c>
      <c r="D855" s="5">
        <f>IF(Inddata!$D$35=0,0,IF(($D$30-C855*(1/Inddata!$D$35))&lt;0,0,($D$30-C855*(1/Inddata!$D$35))))</f>
        <v>0</v>
      </c>
      <c r="E855" s="5">
        <v>0</v>
      </c>
      <c r="F855" s="5">
        <f>IF(Inddata!$D$31*Inddata!$D$35+Inddata!$D$33&gt;'Beregninger scenarie 2'!C855,0,F854+$F$27)</f>
        <v>0.32586666666666703</v>
      </c>
      <c r="G855" s="5">
        <f t="shared" si="24"/>
        <v>9.1499999999999559</v>
      </c>
      <c r="H855" s="5">
        <f>IF(D855+E855+F855&gt;Inddata!$D$31,Inddata!$D$31,D855+E855+F855)</f>
        <v>0.32586666666666703</v>
      </c>
      <c r="I855" s="5">
        <f>Inddata!$D$34</f>
        <v>1</v>
      </c>
      <c r="J855" s="5">
        <f>Inddata!$D$32+Inddata!$D$34</f>
        <v>5</v>
      </c>
      <c r="K855" s="5"/>
    </row>
    <row r="856" spans="1:11" x14ac:dyDescent="0.25">
      <c r="A856">
        <v>827</v>
      </c>
      <c r="C856" s="5">
        <f t="shared" si="25"/>
        <v>7.1586666666666217</v>
      </c>
      <c r="D856" s="5">
        <f>IF(Inddata!$D$35=0,0,IF(($D$30-C856*(1/Inddata!$D$35))&lt;0,0,($D$30-C856*(1/Inddata!$D$35))))</f>
        <v>0</v>
      </c>
      <c r="E856" s="5">
        <v>0</v>
      </c>
      <c r="F856" s="5">
        <f>IF(Inddata!$D$31*Inddata!$D$35+Inddata!$D$33&gt;'Beregninger scenarie 2'!C856,0,F855+$F$27)</f>
        <v>0.33280000000000037</v>
      </c>
      <c r="G856" s="5">
        <f t="shared" si="24"/>
        <v>9.1586666666666225</v>
      </c>
      <c r="H856" s="5">
        <f>IF(D856+E856+F856&gt;Inddata!$D$31,Inddata!$D$31,D856+E856+F856)</f>
        <v>0.33280000000000037</v>
      </c>
      <c r="I856" s="5">
        <f>Inddata!$D$34</f>
        <v>1</v>
      </c>
      <c r="J856" s="5">
        <f>Inddata!$D$32+Inddata!$D$34</f>
        <v>5</v>
      </c>
      <c r="K856" s="5"/>
    </row>
    <row r="857" spans="1:11" x14ac:dyDescent="0.25">
      <c r="A857">
        <v>828</v>
      </c>
      <c r="C857" s="5">
        <f t="shared" si="25"/>
        <v>7.1673333333332883</v>
      </c>
      <c r="D857" s="5">
        <f>IF(Inddata!$D$35=0,0,IF(($D$30-C857*(1/Inddata!$D$35))&lt;0,0,($D$30-C857*(1/Inddata!$D$35))))</f>
        <v>0</v>
      </c>
      <c r="E857" s="5">
        <v>0</v>
      </c>
      <c r="F857" s="5">
        <f>IF(Inddata!$D$31*Inddata!$D$35+Inddata!$D$33&gt;'Beregninger scenarie 2'!C857,0,F856+$F$27)</f>
        <v>0.33973333333333372</v>
      </c>
      <c r="G857" s="5">
        <f t="shared" si="24"/>
        <v>9.1673333333332891</v>
      </c>
      <c r="H857" s="5">
        <f>IF(D857+E857+F857&gt;Inddata!$D$31,Inddata!$D$31,D857+E857+F857)</f>
        <v>0.33973333333333372</v>
      </c>
      <c r="I857" s="5">
        <f>Inddata!$D$34</f>
        <v>1</v>
      </c>
      <c r="J857" s="5">
        <f>Inddata!$D$32+Inddata!$D$34</f>
        <v>5</v>
      </c>
      <c r="K857" s="5"/>
    </row>
    <row r="858" spans="1:11" x14ac:dyDescent="0.25">
      <c r="A858">
        <v>829</v>
      </c>
      <c r="C858" s="5">
        <f t="shared" si="25"/>
        <v>7.1759999999999549</v>
      </c>
      <c r="D858" s="5">
        <f>IF(Inddata!$D$35=0,0,IF(($D$30-C858*(1/Inddata!$D$35))&lt;0,0,($D$30-C858*(1/Inddata!$D$35))))</f>
        <v>0</v>
      </c>
      <c r="E858" s="5">
        <v>0</v>
      </c>
      <c r="F858" s="5">
        <f>IF(Inddata!$D$31*Inddata!$D$35+Inddata!$D$33&gt;'Beregninger scenarie 2'!C858,0,F857+$F$27)</f>
        <v>0.34666666666666707</v>
      </c>
      <c r="G858" s="5">
        <f t="shared" si="24"/>
        <v>9.1759999999999557</v>
      </c>
      <c r="H858" s="5">
        <f>IF(D858+E858+F858&gt;Inddata!$D$31,Inddata!$D$31,D858+E858+F858)</f>
        <v>0.34666666666666707</v>
      </c>
      <c r="I858" s="5">
        <f>Inddata!$D$34</f>
        <v>1</v>
      </c>
      <c r="J858" s="5">
        <f>Inddata!$D$32+Inddata!$D$34</f>
        <v>5</v>
      </c>
      <c r="K858" s="5"/>
    </row>
    <row r="859" spans="1:11" x14ac:dyDescent="0.25">
      <c r="A859">
        <v>830</v>
      </c>
      <c r="C859" s="5">
        <f t="shared" si="25"/>
        <v>7.1846666666666215</v>
      </c>
      <c r="D859" s="5">
        <f>IF(Inddata!$D$35=0,0,IF(($D$30-C859*(1/Inddata!$D$35))&lt;0,0,($D$30-C859*(1/Inddata!$D$35))))</f>
        <v>0</v>
      </c>
      <c r="E859" s="5">
        <v>0</v>
      </c>
      <c r="F859" s="5">
        <f>IF(Inddata!$D$31*Inddata!$D$35+Inddata!$D$33&gt;'Beregninger scenarie 2'!C859,0,F858+$F$27)</f>
        <v>0.35360000000000041</v>
      </c>
      <c r="G859" s="5">
        <f t="shared" si="24"/>
        <v>9.1846666666666223</v>
      </c>
      <c r="H859" s="5">
        <f>IF(D859+E859+F859&gt;Inddata!$D$31,Inddata!$D$31,D859+E859+F859)</f>
        <v>0.35360000000000041</v>
      </c>
      <c r="I859" s="5">
        <f>Inddata!$D$34</f>
        <v>1</v>
      </c>
      <c r="J859" s="5">
        <f>Inddata!$D$32+Inddata!$D$34</f>
        <v>5</v>
      </c>
      <c r="K859" s="5"/>
    </row>
    <row r="860" spans="1:11" x14ac:dyDescent="0.25">
      <c r="A860">
        <v>831</v>
      </c>
      <c r="C860" s="5">
        <f t="shared" si="25"/>
        <v>7.1933333333332881</v>
      </c>
      <c r="D860" s="5">
        <f>IF(Inddata!$D$35=0,0,IF(($D$30-C860*(1/Inddata!$D$35))&lt;0,0,($D$30-C860*(1/Inddata!$D$35))))</f>
        <v>0</v>
      </c>
      <c r="E860" s="5">
        <v>0</v>
      </c>
      <c r="F860" s="5">
        <f>IF(Inddata!$D$31*Inddata!$D$35+Inddata!$D$33&gt;'Beregninger scenarie 2'!C860,0,F859+$F$27)</f>
        <v>0.36053333333333376</v>
      </c>
      <c r="G860" s="5">
        <f t="shared" si="24"/>
        <v>9.1933333333332889</v>
      </c>
      <c r="H860" s="5">
        <f>IF(D860+E860+F860&gt;Inddata!$D$31,Inddata!$D$31,D860+E860+F860)</f>
        <v>0.36053333333333376</v>
      </c>
      <c r="I860" s="5">
        <f>Inddata!$D$34</f>
        <v>1</v>
      </c>
      <c r="J860" s="5">
        <f>Inddata!$D$32+Inddata!$D$34</f>
        <v>5</v>
      </c>
      <c r="K860" s="5"/>
    </row>
    <row r="861" spans="1:11" x14ac:dyDescent="0.25">
      <c r="A861">
        <v>832</v>
      </c>
      <c r="C861" s="5">
        <f t="shared" si="25"/>
        <v>7.2019999999999547</v>
      </c>
      <c r="D861" s="5">
        <f>IF(Inddata!$D$35=0,0,IF(($D$30-C861*(1/Inddata!$D$35))&lt;0,0,($D$30-C861*(1/Inddata!$D$35))))</f>
        <v>0</v>
      </c>
      <c r="E861" s="5">
        <v>0</v>
      </c>
      <c r="F861" s="5">
        <f>IF(Inddata!$D$31*Inddata!$D$35+Inddata!$D$33&gt;'Beregninger scenarie 2'!C861,0,F860+$F$27)</f>
        <v>0.36746666666666711</v>
      </c>
      <c r="G861" s="5">
        <f t="shared" si="24"/>
        <v>9.2019999999999555</v>
      </c>
      <c r="H861" s="5">
        <f>IF(D861+E861+F861&gt;Inddata!$D$31,Inddata!$D$31,D861+E861+F861)</f>
        <v>0.36746666666666711</v>
      </c>
      <c r="I861" s="5">
        <f>Inddata!$D$34</f>
        <v>1</v>
      </c>
      <c r="J861" s="5">
        <f>Inddata!$D$32+Inddata!$D$34</f>
        <v>5</v>
      </c>
      <c r="K861" s="5"/>
    </row>
    <row r="862" spans="1:11" x14ac:dyDescent="0.25">
      <c r="A862">
        <v>833</v>
      </c>
      <c r="C862" s="5">
        <f t="shared" si="25"/>
        <v>7.2106666666666213</v>
      </c>
      <c r="D862" s="5">
        <f>IF(Inddata!$D$35=0,0,IF(($D$30-C862*(1/Inddata!$D$35))&lt;0,0,($D$30-C862*(1/Inddata!$D$35))))</f>
        <v>0</v>
      </c>
      <c r="E862" s="5">
        <v>0</v>
      </c>
      <c r="F862" s="5">
        <f>IF(Inddata!$D$31*Inddata!$D$35+Inddata!$D$33&gt;'Beregninger scenarie 2'!C862,0,F861+$F$27)</f>
        <v>0.37440000000000045</v>
      </c>
      <c r="G862" s="5">
        <f t="shared" si="24"/>
        <v>9.2106666666666221</v>
      </c>
      <c r="H862" s="5">
        <f>IF(D862+E862+F862&gt;Inddata!$D$31,Inddata!$D$31,D862+E862+F862)</f>
        <v>0.37440000000000045</v>
      </c>
      <c r="I862" s="5">
        <f>Inddata!$D$34</f>
        <v>1</v>
      </c>
      <c r="J862" s="5">
        <f>Inddata!$D$32+Inddata!$D$34</f>
        <v>5</v>
      </c>
      <c r="K862" s="5"/>
    </row>
    <row r="863" spans="1:11" x14ac:dyDescent="0.25">
      <c r="A863">
        <v>834</v>
      </c>
      <c r="C863" s="5">
        <f t="shared" si="25"/>
        <v>7.2193333333332879</v>
      </c>
      <c r="D863" s="5">
        <f>IF(Inddata!$D$35=0,0,IF(($D$30-C863*(1/Inddata!$D$35))&lt;0,0,($D$30-C863*(1/Inddata!$D$35))))</f>
        <v>0</v>
      </c>
      <c r="E863" s="5">
        <v>0</v>
      </c>
      <c r="F863" s="5">
        <f>IF(Inddata!$D$31*Inddata!$D$35+Inddata!$D$33&gt;'Beregninger scenarie 2'!C863,0,F862+$F$27)</f>
        <v>0.3813333333333338</v>
      </c>
      <c r="G863" s="5">
        <f t="shared" si="24"/>
        <v>9.2193333333332887</v>
      </c>
      <c r="H863" s="5">
        <f>IF(D863+E863+F863&gt;Inddata!$D$31,Inddata!$D$31,D863+E863+F863)</f>
        <v>0.3813333333333338</v>
      </c>
      <c r="I863" s="5">
        <f>Inddata!$D$34</f>
        <v>1</v>
      </c>
      <c r="J863" s="5">
        <f>Inddata!$D$32+Inddata!$D$34</f>
        <v>5</v>
      </c>
      <c r="K863" s="5"/>
    </row>
    <row r="864" spans="1:11" x14ac:dyDescent="0.25">
      <c r="A864">
        <v>835</v>
      </c>
      <c r="C864" s="5">
        <f t="shared" si="25"/>
        <v>7.2279999999999545</v>
      </c>
      <c r="D864" s="5">
        <f>IF(Inddata!$D$35=0,0,IF(($D$30-C864*(1/Inddata!$D$35))&lt;0,0,($D$30-C864*(1/Inddata!$D$35))))</f>
        <v>0</v>
      </c>
      <c r="E864" s="5">
        <v>0</v>
      </c>
      <c r="F864" s="5">
        <f>IF(Inddata!$D$31*Inddata!$D$35+Inddata!$D$33&gt;'Beregninger scenarie 2'!C864,0,F863+$F$27)</f>
        <v>0.38826666666666715</v>
      </c>
      <c r="G864" s="5">
        <f t="shared" ref="G864:G927" si="26">C864+2</f>
        <v>9.2279999999999553</v>
      </c>
      <c r="H864" s="5">
        <f>IF(D864+E864+F864&gt;Inddata!$D$31,Inddata!$D$31,D864+E864+F864)</f>
        <v>0.38826666666666715</v>
      </c>
      <c r="I864" s="5">
        <f>Inddata!$D$34</f>
        <v>1</v>
      </c>
      <c r="J864" s="5">
        <f>Inddata!$D$32+Inddata!$D$34</f>
        <v>5</v>
      </c>
      <c r="K864" s="5"/>
    </row>
    <row r="865" spans="1:11" x14ac:dyDescent="0.25">
      <c r="A865">
        <v>836</v>
      </c>
      <c r="C865" s="5">
        <f t="shared" ref="C865:C928" si="27">C864+$C$27</f>
        <v>7.2366666666666211</v>
      </c>
      <c r="D865" s="5">
        <f>IF(Inddata!$D$35=0,0,IF(($D$30-C865*(1/Inddata!$D$35))&lt;0,0,($D$30-C865*(1/Inddata!$D$35))))</f>
        <v>0</v>
      </c>
      <c r="E865" s="5">
        <v>0</v>
      </c>
      <c r="F865" s="5">
        <f>IF(Inddata!$D$31*Inddata!$D$35+Inddata!$D$33&gt;'Beregninger scenarie 2'!C865,0,F864+$F$27)</f>
        <v>0.3952000000000005</v>
      </c>
      <c r="G865" s="5">
        <f t="shared" si="26"/>
        <v>9.2366666666666219</v>
      </c>
      <c r="H865" s="5">
        <f>IF(D865+E865+F865&gt;Inddata!$D$31,Inddata!$D$31,D865+E865+F865)</f>
        <v>0.3952000000000005</v>
      </c>
      <c r="I865" s="5">
        <f>Inddata!$D$34</f>
        <v>1</v>
      </c>
      <c r="J865" s="5">
        <f>Inddata!$D$32+Inddata!$D$34</f>
        <v>5</v>
      </c>
      <c r="K865" s="5"/>
    </row>
    <row r="866" spans="1:11" x14ac:dyDescent="0.25">
      <c r="A866">
        <v>837</v>
      </c>
      <c r="C866" s="5">
        <f t="shared" si="27"/>
        <v>7.2453333333332877</v>
      </c>
      <c r="D866" s="5">
        <f>IF(Inddata!$D$35=0,0,IF(($D$30-C866*(1/Inddata!$D$35))&lt;0,0,($D$30-C866*(1/Inddata!$D$35))))</f>
        <v>0</v>
      </c>
      <c r="E866" s="5">
        <v>0</v>
      </c>
      <c r="F866" s="5">
        <f>IF(Inddata!$D$31*Inddata!$D$35+Inddata!$D$33&gt;'Beregninger scenarie 2'!C866,0,F865+$F$27)</f>
        <v>0.40213333333333384</v>
      </c>
      <c r="G866" s="5">
        <f t="shared" si="26"/>
        <v>9.2453333333332886</v>
      </c>
      <c r="H866" s="5">
        <f>IF(D866+E866+F866&gt;Inddata!$D$31,Inddata!$D$31,D866+E866+F866)</f>
        <v>0.40213333333333384</v>
      </c>
      <c r="I866" s="5">
        <f>Inddata!$D$34</f>
        <v>1</v>
      </c>
      <c r="J866" s="5">
        <f>Inddata!$D$32+Inddata!$D$34</f>
        <v>5</v>
      </c>
      <c r="K866" s="5"/>
    </row>
    <row r="867" spans="1:11" x14ac:dyDescent="0.25">
      <c r="A867">
        <v>838</v>
      </c>
      <c r="C867" s="5">
        <f t="shared" si="27"/>
        <v>7.2539999999999543</v>
      </c>
      <c r="D867" s="5">
        <f>IF(Inddata!$D$35=0,0,IF(($D$30-C867*(1/Inddata!$D$35))&lt;0,0,($D$30-C867*(1/Inddata!$D$35))))</f>
        <v>0</v>
      </c>
      <c r="E867" s="5">
        <v>0</v>
      </c>
      <c r="F867" s="5">
        <f>IF(Inddata!$D$31*Inddata!$D$35+Inddata!$D$33&gt;'Beregninger scenarie 2'!C867,0,F866+$F$27)</f>
        <v>0.40906666666666719</v>
      </c>
      <c r="G867" s="5">
        <f t="shared" si="26"/>
        <v>9.2539999999999552</v>
      </c>
      <c r="H867" s="5">
        <f>IF(D867+E867+F867&gt;Inddata!$D$31,Inddata!$D$31,D867+E867+F867)</f>
        <v>0.40906666666666719</v>
      </c>
      <c r="I867" s="5">
        <f>Inddata!$D$34</f>
        <v>1</v>
      </c>
      <c r="J867" s="5">
        <f>Inddata!$D$32+Inddata!$D$34</f>
        <v>5</v>
      </c>
      <c r="K867" s="5"/>
    </row>
    <row r="868" spans="1:11" x14ac:dyDescent="0.25">
      <c r="A868">
        <v>839</v>
      </c>
      <c r="C868" s="5">
        <f t="shared" si="27"/>
        <v>7.2626666666666209</v>
      </c>
      <c r="D868" s="5">
        <f>IF(Inddata!$D$35=0,0,IF(($D$30-C868*(1/Inddata!$D$35))&lt;0,0,($D$30-C868*(1/Inddata!$D$35))))</f>
        <v>0</v>
      </c>
      <c r="E868" s="5">
        <v>0</v>
      </c>
      <c r="F868" s="5">
        <f>IF(Inddata!$D$31*Inddata!$D$35+Inddata!$D$33&gt;'Beregninger scenarie 2'!C868,0,F867+$F$27)</f>
        <v>0.41600000000000054</v>
      </c>
      <c r="G868" s="5">
        <f t="shared" si="26"/>
        <v>9.2626666666666218</v>
      </c>
      <c r="H868" s="5">
        <f>IF(D868+E868+F868&gt;Inddata!$D$31,Inddata!$D$31,D868+E868+F868)</f>
        <v>0.41600000000000054</v>
      </c>
      <c r="I868" s="5">
        <f>Inddata!$D$34</f>
        <v>1</v>
      </c>
      <c r="J868" s="5">
        <f>Inddata!$D$32+Inddata!$D$34</f>
        <v>5</v>
      </c>
      <c r="K868" s="5"/>
    </row>
    <row r="869" spans="1:11" x14ac:dyDescent="0.25">
      <c r="A869">
        <v>840</v>
      </c>
      <c r="C869" s="5">
        <f t="shared" si="27"/>
        <v>7.2713333333332875</v>
      </c>
      <c r="D869" s="5">
        <f>IF(Inddata!$D$35=0,0,IF(($D$30-C869*(1/Inddata!$D$35))&lt;0,0,($D$30-C869*(1/Inddata!$D$35))))</f>
        <v>0</v>
      </c>
      <c r="E869" s="5">
        <v>0</v>
      </c>
      <c r="F869" s="5">
        <f>IF(Inddata!$D$31*Inddata!$D$35+Inddata!$D$33&gt;'Beregninger scenarie 2'!C869,0,F868+$F$27)</f>
        <v>0.42293333333333388</v>
      </c>
      <c r="G869" s="5">
        <f t="shared" si="26"/>
        <v>9.2713333333332884</v>
      </c>
      <c r="H869" s="5">
        <f>IF(D869+E869+F869&gt;Inddata!$D$31,Inddata!$D$31,D869+E869+F869)</f>
        <v>0.42293333333333388</v>
      </c>
      <c r="I869" s="5">
        <f>Inddata!$D$34</f>
        <v>1</v>
      </c>
      <c r="J869" s="5">
        <f>Inddata!$D$32+Inddata!$D$34</f>
        <v>5</v>
      </c>
      <c r="K869" s="5"/>
    </row>
    <row r="870" spans="1:11" x14ac:dyDescent="0.25">
      <c r="A870">
        <v>841</v>
      </c>
      <c r="C870" s="5">
        <f t="shared" si="27"/>
        <v>7.2799999999999541</v>
      </c>
      <c r="D870" s="5">
        <f>IF(Inddata!$D$35=0,0,IF(($D$30-C870*(1/Inddata!$D$35))&lt;0,0,($D$30-C870*(1/Inddata!$D$35))))</f>
        <v>0</v>
      </c>
      <c r="E870" s="5">
        <v>0</v>
      </c>
      <c r="F870" s="5">
        <f>IF(Inddata!$D$31*Inddata!$D$35+Inddata!$D$33&gt;'Beregninger scenarie 2'!C870,0,F869+$F$27)</f>
        <v>0.42986666666666723</v>
      </c>
      <c r="G870" s="5">
        <f t="shared" si="26"/>
        <v>9.279999999999955</v>
      </c>
      <c r="H870" s="5">
        <f>IF(D870+E870+F870&gt;Inddata!$D$31,Inddata!$D$31,D870+E870+F870)</f>
        <v>0.42986666666666723</v>
      </c>
      <c r="I870" s="5">
        <f>Inddata!$D$34</f>
        <v>1</v>
      </c>
      <c r="J870" s="5">
        <f>Inddata!$D$32+Inddata!$D$34</f>
        <v>5</v>
      </c>
      <c r="K870" s="5"/>
    </row>
    <row r="871" spans="1:11" x14ac:dyDescent="0.25">
      <c r="A871">
        <v>842</v>
      </c>
      <c r="C871" s="5">
        <f t="shared" si="27"/>
        <v>7.2886666666666207</v>
      </c>
      <c r="D871" s="5">
        <f>IF(Inddata!$D$35=0,0,IF(($D$30-C871*(1/Inddata!$D$35))&lt;0,0,($D$30-C871*(1/Inddata!$D$35))))</f>
        <v>0</v>
      </c>
      <c r="E871" s="5">
        <v>0</v>
      </c>
      <c r="F871" s="5">
        <f>IF(Inddata!$D$31*Inddata!$D$35+Inddata!$D$33&gt;'Beregninger scenarie 2'!C871,0,F870+$F$27)</f>
        <v>0.43680000000000058</v>
      </c>
      <c r="G871" s="5">
        <f t="shared" si="26"/>
        <v>9.2886666666666216</v>
      </c>
      <c r="H871" s="5">
        <f>IF(D871+E871+F871&gt;Inddata!$D$31,Inddata!$D$31,D871+E871+F871)</f>
        <v>0.43680000000000058</v>
      </c>
      <c r="I871" s="5">
        <f>Inddata!$D$34</f>
        <v>1</v>
      </c>
      <c r="J871" s="5">
        <f>Inddata!$D$32+Inddata!$D$34</f>
        <v>5</v>
      </c>
      <c r="K871" s="5"/>
    </row>
    <row r="872" spans="1:11" x14ac:dyDescent="0.25">
      <c r="A872">
        <v>843</v>
      </c>
      <c r="C872" s="5">
        <f t="shared" si="27"/>
        <v>7.2973333333332873</v>
      </c>
      <c r="D872" s="5">
        <f>IF(Inddata!$D$35=0,0,IF(($D$30-C872*(1/Inddata!$D$35))&lt;0,0,($D$30-C872*(1/Inddata!$D$35))))</f>
        <v>0</v>
      </c>
      <c r="E872" s="5">
        <v>0</v>
      </c>
      <c r="F872" s="5">
        <f>IF(Inddata!$D$31*Inddata!$D$35+Inddata!$D$33&gt;'Beregninger scenarie 2'!C872,0,F871+$F$27)</f>
        <v>0.44373333333333392</v>
      </c>
      <c r="G872" s="5">
        <f t="shared" si="26"/>
        <v>9.2973333333332882</v>
      </c>
      <c r="H872" s="5">
        <f>IF(D872+E872+F872&gt;Inddata!$D$31,Inddata!$D$31,D872+E872+F872)</f>
        <v>0.44373333333333392</v>
      </c>
      <c r="I872" s="5">
        <f>Inddata!$D$34</f>
        <v>1</v>
      </c>
      <c r="J872" s="5">
        <f>Inddata!$D$32+Inddata!$D$34</f>
        <v>5</v>
      </c>
      <c r="K872" s="5"/>
    </row>
    <row r="873" spans="1:11" x14ac:dyDescent="0.25">
      <c r="A873">
        <v>844</v>
      </c>
      <c r="C873" s="5">
        <f t="shared" si="27"/>
        <v>7.3059999999999539</v>
      </c>
      <c r="D873" s="5">
        <f>IF(Inddata!$D$35=0,0,IF(($D$30-C873*(1/Inddata!$D$35))&lt;0,0,($D$30-C873*(1/Inddata!$D$35))))</f>
        <v>0</v>
      </c>
      <c r="E873" s="5">
        <v>0</v>
      </c>
      <c r="F873" s="5">
        <f>IF(Inddata!$D$31*Inddata!$D$35+Inddata!$D$33&gt;'Beregninger scenarie 2'!C873,0,F872+$F$27)</f>
        <v>0.45066666666666727</v>
      </c>
      <c r="G873" s="5">
        <f t="shared" si="26"/>
        <v>9.3059999999999548</v>
      </c>
      <c r="H873" s="5">
        <f>IF(D873+E873+F873&gt;Inddata!$D$31,Inddata!$D$31,D873+E873+F873)</f>
        <v>0.45066666666666727</v>
      </c>
      <c r="I873" s="5">
        <f>Inddata!$D$34</f>
        <v>1</v>
      </c>
      <c r="J873" s="5">
        <f>Inddata!$D$32+Inddata!$D$34</f>
        <v>5</v>
      </c>
      <c r="K873" s="5"/>
    </row>
    <row r="874" spans="1:11" x14ac:dyDescent="0.25">
      <c r="A874">
        <v>845</v>
      </c>
      <c r="C874" s="5">
        <f t="shared" si="27"/>
        <v>7.3146666666666205</v>
      </c>
      <c r="D874" s="5">
        <f>IF(Inddata!$D$35=0,0,IF(($D$30-C874*(1/Inddata!$D$35))&lt;0,0,($D$30-C874*(1/Inddata!$D$35))))</f>
        <v>0</v>
      </c>
      <c r="E874" s="5">
        <v>0</v>
      </c>
      <c r="F874" s="5">
        <f>IF(Inddata!$D$31*Inddata!$D$35+Inddata!$D$33&gt;'Beregninger scenarie 2'!C874,0,F873+$F$27)</f>
        <v>0.45760000000000062</v>
      </c>
      <c r="G874" s="5">
        <f t="shared" si="26"/>
        <v>9.3146666666666214</v>
      </c>
      <c r="H874" s="5">
        <f>IF(D874+E874+F874&gt;Inddata!$D$31,Inddata!$D$31,D874+E874+F874)</f>
        <v>0.45760000000000062</v>
      </c>
      <c r="I874" s="5">
        <f>Inddata!$D$34</f>
        <v>1</v>
      </c>
      <c r="J874" s="5">
        <f>Inddata!$D$32+Inddata!$D$34</f>
        <v>5</v>
      </c>
      <c r="K874" s="5"/>
    </row>
    <row r="875" spans="1:11" x14ac:dyDescent="0.25">
      <c r="A875">
        <v>846</v>
      </c>
      <c r="C875" s="5">
        <f t="shared" si="27"/>
        <v>7.3233333333332871</v>
      </c>
      <c r="D875" s="5">
        <f>IF(Inddata!$D$35=0,0,IF(($D$30-C875*(1/Inddata!$D$35))&lt;0,0,($D$30-C875*(1/Inddata!$D$35))))</f>
        <v>0</v>
      </c>
      <c r="E875" s="5">
        <v>0</v>
      </c>
      <c r="F875" s="5">
        <f>IF(Inddata!$D$31*Inddata!$D$35+Inddata!$D$33&gt;'Beregninger scenarie 2'!C875,0,F874+$F$27)</f>
        <v>0.46453333333333396</v>
      </c>
      <c r="G875" s="5">
        <f t="shared" si="26"/>
        <v>9.323333333333288</v>
      </c>
      <c r="H875" s="5">
        <f>IF(D875+E875+F875&gt;Inddata!$D$31,Inddata!$D$31,D875+E875+F875)</f>
        <v>0.46453333333333396</v>
      </c>
      <c r="I875" s="5">
        <f>Inddata!$D$34</f>
        <v>1</v>
      </c>
      <c r="J875" s="5">
        <f>Inddata!$D$32+Inddata!$D$34</f>
        <v>5</v>
      </c>
      <c r="K875" s="5"/>
    </row>
    <row r="876" spans="1:11" x14ac:dyDescent="0.25">
      <c r="A876">
        <v>847</v>
      </c>
      <c r="C876" s="5">
        <f t="shared" si="27"/>
        <v>7.3319999999999537</v>
      </c>
      <c r="D876" s="5">
        <f>IF(Inddata!$D$35=0,0,IF(($D$30-C876*(1/Inddata!$D$35))&lt;0,0,($D$30-C876*(1/Inddata!$D$35))))</f>
        <v>0</v>
      </c>
      <c r="E876" s="5">
        <v>0</v>
      </c>
      <c r="F876" s="5">
        <f>IF(Inddata!$D$31*Inddata!$D$35+Inddata!$D$33&gt;'Beregninger scenarie 2'!C876,0,F875+$F$27)</f>
        <v>0.47146666666666731</v>
      </c>
      <c r="G876" s="5">
        <f t="shared" si="26"/>
        <v>9.3319999999999546</v>
      </c>
      <c r="H876" s="5">
        <f>IF(D876+E876+F876&gt;Inddata!$D$31,Inddata!$D$31,D876+E876+F876)</f>
        <v>0.47146666666666731</v>
      </c>
      <c r="I876" s="5">
        <f>Inddata!$D$34</f>
        <v>1</v>
      </c>
      <c r="J876" s="5">
        <f>Inddata!$D$32+Inddata!$D$34</f>
        <v>5</v>
      </c>
      <c r="K876" s="5"/>
    </row>
    <row r="877" spans="1:11" x14ac:dyDescent="0.25">
      <c r="A877">
        <v>848</v>
      </c>
      <c r="C877" s="5">
        <f t="shared" si="27"/>
        <v>7.3406666666666203</v>
      </c>
      <c r="D877" s="5">
        <f>IF(Inddata!$D$35=0,0,IF(($D$30-C877*(1/Inddata!$D$35))&lt;0,0,($D$30-C877*(1/Inddata!$D$35))))</f>
        <v>0</v>
      </c>
      <c r="E877" s="5">
        <v>0</v>
      </c>
      <c r="F877" s="5">
        <f>IF(Inddata!$D$31*Inddata!$D$35+Inddata!$D$33&gt;'Beregninger scenarie 2'!C877,0,F876+$F$27)</f>
        <v>0.47840000000000066</v>
      </c>
      <c r="G877" s="5">
        <f t="shared" si="26"/>
        <v>9.3406666666666212</v>
      </c>
      <c r="H877" s="5">
        <f>IF(D877+E877+F877&gt;Inddata!$D$31,Inddata!$D$31,D877+E877+F877)</f>
        <v>0.47840000000000066</v>
      </c>
      <c r="I877" s="5">
        <f>Inddata!$D$34</f>
        <v>1</v>
      </c>
      <c r="J877" s="5">
        <f>Inddata!$D$32+Inddata!$D$34</f>
        <v>5</v>
      </c>
      <c r="K877" s="5"/>
    </row>
    <row r="878" spans="1:11" x14ac:dyDescent="0.25">
      <c r="A878">
        <v>849</v>
      </c>
      <c r="C878" s="5">
        <f t="shared" si="27"/>
        <v>7.3493333333332869</v>
      </c>
      <c r="D878" s="5">
        <f>IF(Inddata!$D$35=0,0,IF(($D$30-C878*(1/Inddata!$D$35))&lt;0,0,($D$30-C878*(1/Inddata!$D$35))))</f>
        <v>0</v>
      </c>
      <c r="E878" s="5">
        <v>0</v>
      </c>
      <c r="F878" s="5">
        <f>IF(Inddata!$D$31*Inddata!$D$35+Inddata!$D$33&gt;'Beregninger scenarie 2'!C878,0,F877+$F$27)</f>
        <v>0.485333333333334</v>
      </c>
      <c r="G878" s="5">
        <f t="shared" si="26"/>
        <v>9.3493333333332878</v>
      </c>
      <c r="H878" s="5">
        <f>IF(D878+E878+F878&gt;Inddata!$D$31,Inddata!$D$31,D878+E878+F878)</f>
        <v>0.485333333333334</v>
      </c>
      <c r="I878" s="5">
        <f>Inddata!$D$34</f>
        <v>1</v>
      </c>
      <c r="J878" s="5">
        <f>Inddata!$D$32+Inddata!$D$34</f>
        <v>5</v>
      </c>
      <c r="K878" s="5"/>
    </row>
    <row r="879" spans="1:11" x14ac:dyDescent="0.25">
      <c r="A879">
        <v>850</v>
      </c>
      <c r="C879" s="5">
        <f t="shared" si="27"/>
        <v>7.3579999999999535</v>
      </c>
      <c r="D879" s="5">
        <f>IF(Inddata!$D$35=0,0,IF(($D$30-C879*(1/Inddata!$D$35))&lt;0,0,($D$30-C879*(1/Inddata!$D$35))))</f>
        <v>0</v>
      </c>
      <c r="E879" s="5">
        <v>0</v>
      </c>
      <c r="F879" s="5">
        <f>IF(Inddata!$D$31*Inddata!$D$35+Inddata!$D$33&gt;'Beregninger scenarie 2'!C879,0,F878+$F$27)</f>
        <v>0.49226666666666735</v>
      </c>
      <c r="G879" s="5">
        <f t="shared" si="26"/>
        <v>9.3579999999999544</v>
      </c>
      <c r="H879" s="5">
        <f>IF(D879+E879+F879&gt;Inddata!$D$31,Inddata!$D$31,D879+E879+F879)</f>
        <v>0.49226666666666735</v>
      </c>
      <c r="I879" s="5">
        <f>Inddata!$D$34</f>
        <v>1</v>
      </c>
      <c r="J879" s="5">
        <f>Inddata!$D$32+Inddata!$D$34</f>
        <v>5</v>
      </c>
      <c r="K879" s="5"/>
    </row>
    <row r="880" spans="1:11" x14ac:dyDescent="0.25">
      <c r="A880">
        <v>851</v>
      </c>
      <c r="C880" s="5">
        <f t="shared" si="27"/>
        <v>7.3666666666666201</v>
      </c>
      <c r="D880" s="5">
        <f>IF(Inddata!$D$35=0,0,IF(($D$30-C880*(1/Inddata!$D$35))&lt;0,0,($D$30-C880*(1/Inddata!$D$35))))</f>
        <v>0</v>
      </c>
      <c r="E880" s="5">
        <v>0</v>
      </c>
      <c r="F880" s="5">
        <f>IF(Inddata!$D$31*Inddata!$D$35+Inddata!$D$33&gt;'Beregninger scenarie 2'!C880,0,F879+$F$27)</f>
        <v>0.4992000000000007</v>
      </c>
      <c r="G880" s="5">
        <f t="shared" si="26"/>
        <v>9.366666666666621</v>
      </c>
      <c r="H880" s="5">
        <f>IF(D880+E880+F880&gt;Inddata!$D$31,Inddata!$D$31,D880+E880+F880)</f>
        <v>0.4992000000000007</v>
      </c>
      <c r="I880" s="5">
        <f>Inddata!$D$34</f>
        <v>1</v>
      </c>
      <c r="J880" s="5">
        <f>Inddata!$D$32+Inddata!$D$34</f>
        <v>5</v>
      </c>
      <c r="K880" s="5"/>
    </row>
    <row r="881" spans="1:11" x14ac:dyDescent="0.25">
      <c r="A881">
        <v>852</v>
      </c>
      <c r="C881" s="5">
        <f t="shared" si="27"/>
        <v>7.3753333333332867</v>
      </c>
      <c r="D881" s="5">
        <f>IF(Inddata!$D$35=0,0,IF(($D$30-C881*(1/Inddata!$D$35))&lt;0,0,($D$30-C881*(1/Inddata!$D$35))))</f>
        <v>0</v>
      </c>
      <c r="E881" s="5">
        <v>0</v>
      </c>
      <c r="F881" s="5">
        <f>IF(Inddata!$D$31*Inddata!$D$35+Inddata!$D$33&gt;'Beregninger scenarie 2'!C881,0,F880+$F$27)</f>
        <v>0.50613333333333399</v>
      </c>
      <c r="G881" s="5">
        <f t="shared" si="26"/>
        <v>9.3753333333332876</v>
      </c>
      <c r="H881" s="5">
        <f>IF(D881+E881+F881&gt;Inddata!$D$31,Inddata!$D$31,D881+E881+F881)</f>
        <v>0.50613333333333399</v>
      </c>
      <c r="I881" s="5">
        <f>Inddata!$D$34</f>
        <v>1</v>
      </c>
      <c r="J881" s="5">
        <f>Inddata!$D$32+Inddata!$D$34</f>
        <v>5</v>
      </c>
      <c r="K881" s="5"/>
    </row>
    <row r="882" spans="1:11" x14ac:dyDescent="0.25">
      <c r="A882">
        <v>853</v>
      </c>
      <c r="C882" s="5">
        <f t="shared" si="27"/>
        <v>7.3839999999999533</v>
      </c>
      <c r="D882" s="5">
        <f>IF(Inddata!$D$35=0,0,IF(($D$30-C882*(1/Inddata!$D$35))&lt;0,0,($D$30-C882*(1/Inddata!$D$35))))</f>
        <v>0</v>
      </c>
      <c r="E882" s="5">
        <v>0</v>
      </c>
      <c r="F882" s="5">
        <f>IF(Inddata!$D$31*Inddata!$D$35+Inddata!$D$33&gt;'Beregninger scenarie 2'!C882,0,F881+$F$27)</f>
        <v>0.51306666666666734</v>
      </c>
      <c r="G882" s="5">
        <f t="shared" si="26"/>
        <v>9.3839999999999542</v>
      </c>
      <c r="H882" s="5">
        <f>IF(D882+E882+F882&gt;Inddata!$D$31,Inddata!$D$31,D882+E882+F882)</f>
        <v>0.51306666666666734</v>
      </c>
      <c r="I882" s="5">
        <f>Inddata!$D$34</f>
        <v>1</v>
      </c>
      <c r="J882" s="5">
        <f>Inddata!$D$32+Inddata!$D$34</f>
        <v>5</v>
      </c>
      <c r="K882" s="5"/>
    </row>
    <row r="883" spans="1:11" x14ac:dyDescent="0.25">
      <c r="A883">
        <v>854</v>
      </c>
      <c r="C883" s="5">
        <f t="shared" si="27"/>
        <v>7.3926666666666199</v>
      </c>
      <c r="D883" s="5">
        <f>IF(Inddata!$D$35=0,0,IF(($D$30-C883*(1/Inddata!$D$35))&lt;0,0,($D$30-C883*(1/Inddata!$D$35))))</f>
        <v>0</v>
      </c>
      <c r="E883" s="5">
        <v>0</v>
      </c>
      <c r="F883" s="5">
        <f>IF(Inddata!$D$31*Inddata!$D$35+Inddata!$D$33&gt;'Beregninger scenarie 2'!C883,0,F882+$F$27)</f>
        <v>0.52000000000000068</v>
      </c>
      <c r="G883" s="5">
        <f t="shared" si="26"/>
        <v>9.3926666666666208</v>
      </c>
      <c r="H883" s="5">
        <f>IF(D883+E883+F883&gt;Inddata!$D$31,Inddata!$D$31,D883+E883+F883)</f>
        <v>0.52000000000000068</v>
      </c>
      <c r="I883" s="5">
        <f>Inddata!$D$34</f>
        <v>1</v>
      </c>
      <c r="J883" s="5">
        <f>Inddata!$D$32+Inddata!$D$34</f>
        <v>5</v>
      </c>
      <c r="K883" s="5"/>
    </row>
    <row r="884" spans="1:11" x14ac:dyDescent="0.25">
      <c r="A884">
        <v>855</v>
      </c>
      <c r="C884" s="5">
        <f t="shared" si="27"/>
        <v>7.4013333333332865</v>
      </c>
      <c r="D884" s="5">
        <f>IF(Inddata!$D$35=0,0,IF(($D$30-C884*(1/Inddata!$D$35))&lt;0,0,($D$30-C884*(1/Inddata!$D$35))))</f>
        <v>0</v>
      </c>
      <c r="E884" s="5">
        <v>0</v>
      </c>
      <c r="F884" s="5">
        <f>IF(Inddata!$D$31*Inddata!$D$35+Inddata!$D$33&gt;'Beregninger scenarie 2'!C884,0,F883+$F$27)</f>
        <v>0.52693333333333403</v>
      </c>
      <c r="G884" s="5">
        <f t="shared" si="26"/>
        <v>9.4013333333332874</v>
      </c>
      <c r="H884" s="5">
        <f>IF(D884+E884+F884&gt;Inddata!$D$31,Inddata!$D$31,D884+E884+F884)</f>
        <v>0.52693333333333403</v>
      </c>
      <c r="I884" s="5">
        <f>Inddata!$D$34</f>
        <v>1</v>
      </c>
      <c r="J884" s="5">
        <f>Inddata!$D$32+Inddata!$D$34</f>
        <v>5</v>
      </c>
      <c r="K884" s="5"/>
    </row>
    <row r="885" spans="1:11" x14ac:dyDescent="0.25">
      <c r="A885">
        <v>856</v>
      </c>
      <c r="C885" s="5">
        <f t="shared" si="27"/>
        <v>7.4099999999999531</v>
      </c>
      <c r="D885" s="5">
        <f>IF(Inddata!$D$35=0,0,IF(($D$30-C885*(1/Inddata!$D$35))&lt;0,0,($D$30-C885*(1/Inddata!$D$35))))</f>
        <v>0</v>
      </c>
      <c r="E885" s="5">
        <v>0</v>
      </c>
      <c r="F885" s="5">
        <f>IF(Inddata!$D$31*Inddata!$D$35+Inddata!$D$33&gt;'Beregninger scenarie 2'!C885,0,F884+$F$27)</f>
        <v>0.53386666666666738</v>
      </c>
      <c r="G885" s="5">
        <f t="shared" si="26"/>
        <v>9.409999999999954</v>
      </c>
      <c r="H885" s="5">
        <f>IF(D885+E885+F885&gt;Inddata!$D$31,Inddata!$D$31,D885+E885+F885)</f>
        <v>0.53386666666666738</v>
      </c>
      <c r="I885" s="5">
        <f>Inddata!$D$34</f>
        <v>1</v>
      </c>
      <c r="J885" s="5">
        <f>Inddata!$D$32+Inddata!$D$34</f>
        <v>5</v>
      </c>
      <c r="K885" s="5"/>
    </row>
    <row r="886" spans="1:11" x14ac:dyDescent="0.25">
      <c r="A886">
        <v>857</v>
      </c>
      <c r="C886" s="5">
        <f t="shared" si="27"/>
        <v>7.4186666666666197</v>
      </c>
      <c r="D886" s="5">
        <f>IF(Inddata!$D$35=0,0,IF(($D$30-C886*(1/Inddata!$D$35))&lt;0,0,($D$30-C886*(1/Inddata!$D$35))))</f>
        <v>0</v>
      </c>
      <c r="E886" s="5">
        <v>0</v>
      </c>
      <c r="F886" s="5">
        <f>IF(Inddata!$D$31*Inddata!$D$35+Inddata!$D$33&gt;'Beregninger scenarie 2'!C886,0,F885+$F$27)</f>
        <v>0.54080000000000072</v>
      </c>
      <c r="G886" s="5">
        <f t="shared" si="26"/>
        <v>9.4186666666666206</v>
      </c>
      <c r="H886" s="5">
        <f>IF(D886+E886+F886&gt;Inddata!$D$31,Inddata!$D$31,D886+E886+F886)</f>
        <v>0.54080000000000072</v>
      </c>
      <c r="I886" s="5">
        <f>Inddata!$D$34</f>
        <v>1</v>
      </c>
      <c r="J886" s="5">
        <f>Inddata!$D$32+Inddata!$D$34</f>
        <v>5</v>
      </c>
      <c r="K886" s="5"/>
    </row>
    <row r="887" spans="1:11" x14ac:dyDescent="0.25">
      <c r="A887">
        <v>858</v>
      </c>
      <c r="C887" s="5">
        <f t="shared" si="27"/>
        <v>7.4273333333332863</v>
      </c>
      <c r="D887" s="5">
        <f>IF(Inddata!$D$35=0,0,IF(($D$30-C887*(1/Inddata!$D$35))&lt;0,0,($D$30-C887*(1/Inddata!$D$35))))</f>
        <v>0</v>
      </c>
      <c r="E887" s="5">
        <v>0</v>
      </c>
      <c r="F887" s="5">
        <f>IF(Inddata!$D$31*Inddata!$D$35+Inddata!$D$33&gt;'Beregninger scenarie 2'!C887,0,F886+$F$27)</f>
        <v>0.54773333333333407</v>
      </c>
      <c r="G887" s="5">
        <f t="shared" si="26"/>
        <v>9.4273333333332872</v>
      </c>
      <c r="H887" s="5">
        <f>IF(D887+E887+F887&gt;Inddata!$D$31,Inddata!$D$31,D887+E887+F887)</f>
        <v>0.54773333333333407</v>
      </c>
      <c r="I887" s="5">
        <f>Inddata!$D$34</f>
        <v>1</v>
      </c>
      <c r="J887" s="5">
        <f>Inddata!$D$32+Inddata!$D$34</f>
        <v>5</v>
      </c>
      <c r="K887" s="5"/>
    </row>
    <row r="888" spans="1:11" x14ac:dyDescent="0.25">
      <c r="A888">
        <v>859</v>
      </c>
      <c r="C888" s="5">
        <f t="shared" si="27"/>
        <v>7.4359999999999529</v>
      </c>
      <c r="D888" s="5">
        <f>IF(Inddata!$D$35=0,0,IF(($D$30-C888*(1/Inddata!$D$35))&lt;0,0,($D$30-C888*(1/Inddata!$D$35))))</f>
        <v>0</v>
      </c>
      <c r="E888" s="5">
        <v>0</v>
      </c>
      <c r="F888" s="5">
        <f>IF(Inddata!$D$31*Inddata!$D$35+Inddata!$D$33&gt;'Beregninger scenarie 2'!C888,0,F887+$F$27)</f>
        <v>0.55466666666666742</v>
      </c>
      <c r="G888" s="5">
        <f t="shared" si="26"/>
        <v>9.4359999999999538</v>
      </c>
      <c r="H888" s="5">
        <f>IF(D888+E888+F888&gt;Inddata!$D$31,Inddata!$D$31,D888+E888+F888)</f>
        <v>0.55466666666666742</v>
      </c>
      <c r="I888" s="5">
        <f>Inddata!$D$34</f>
        <v>1</v>
      </c>
      <c r="J888" s="5">
        <f>Inddata!$D$32+Inddata!$D$34</f>
        <v>5</v>
      </c>
      <c r="K888" s="5"/>
    </row>
    <row r="889" spans="1:11" x14ac:dyDescent="0.25">
      <c r="A889">
        <v>860</v>
      </c>
      <c r="C889" s="5">
        <f t="shared" si="27"/>
        <v>7.4446666666666195</v>
      </c>
      <c r="D889" s="5">
        <f>IF(Inddata!$D$35=0,0,IF(($D$30-C889*(1/Inddata!$D$35))&lt;0,0,($D$30-C889*(1/Inddata!$D$35))))</f>
        <v>0</v>
      </c>
      <c r="E889" s="5">
        <v>0</v>
      </c>
      <c r="F889" s="5">
        <f>IF(Inddata!$D$31*Inddata!$D$35+Inddata!$D$33&gt;'Beregninger scenarie 2'!C889,0,F888+$F$27)</f>
        <v>0.56160000000000077</v>
      </c>
      <c r="G889" s="5">
        <f t="shared" si="26"/>
        <v>9.4446666666666204</v>
      </c>
      <c r="H889" s="5">
        <f>IF(D889+E889+F889&gt;Inddata!$D$31,Inddata!$D$31,D889+E889+F889)</f>
        <v>0.56160000000000077</v>
      </c>
      <c r="I889" s="5">
        <f>Inddata!$D$34</f>
        <v>1</v>
      </c>
      <c r="J889" s="5">
        <f>Inddata!$D$32+Inddata!$D$34</f>
        <v>5</v>
      </c>
      <c r="K889" s="5"/>
    </row>
    <row r="890" spans="1:11" x14ac:dyDescent="0.25">
      <c r="A890">
        <v>861</v>
      </c>
      <c r="C890" s="5">
        <f t="shared" si="27"/>
        <v>7.4533333333332861</v>
      </c>
      <c r="D890" s="5">
        <f>IF(Inddata!$D$35=0,0,IF(($D$30-C890*(1/Inddata!$D$35))&lt;0,0,($D$30-C890*(1/Inddata!$D$35))))</f>
        <v>0</v>
      </c>
      <c r="E890" s="5">
        <v>0</v>
      </c>
      <c r="F890" s="5">
        <f>IF(Inddata!$D$31*Inddata!$D$35+Inddata!$D$33&gt;'Beregninger scenarie 2'!C890,0,F889+$F$27)</f>
        <v>0.56853333333333411</v>
      </c>
      <c r="G890" s="5">
        <f t="shared" si="26"/>
        <v>9.453333333333287</v>
      </c>
      <c r="H890" s="5">
        <f>IF(D890+E890+F890&gt;Inddata!$D$31,Inddata!$D$31,D890+E890+F890)</f>
        <v>0.56853333333333411</v>
      </c>
      <c r="I890" s="5">
        <f>Inddata!$D$34</f>
        <v>1</v>
      </c>
      <c r="J890" s="5">
        <f>Inddata!$D$32+Inddata!$D$34</f>
        <v>5</v>
      </c>
      <c r="K890" s="5"/>
    </row>
    <row r="891" spans="1:11" x14ac:dyDescent="0.25">
      <c r="A891">
        <v>862</v>
      </c>
      <c r="C891" s="5">
        <f t="shared" si="27"/>
        <v>7.4619999999999527</v>
      </c>
      <c r="D891" s="5">
        <f>IF(Inddata!$D$35=0,0,IF(($D$30-C891*(1/Inddata!$D$35))&lt;0,0,($D$30-C891*(1/Inddata!$D$35))))</f>
        <v>0</v>
      </c>
      <c r="E891" s="5">
        <v>0</v>
      </c>
      <c r="F891" s="5">
        <f>IF(Inddata!$D$31*Inddata!$D$35+Inddata!$D$33&gt;'Beregninger scenarie 2'!C891,0,F890+$F$27)</f>
        <v>0.57546666666666746</v>
      </c>
      <c r="G891" s="5">
        <f t="shared" si="26"/>
        <v>9.4619999999999536</v>
      </c>
      <c r="H891" s="5">
        <f>IF(D891+E891+F891&gt;Inddata!$D$31,Inddata!$D$31,D891+E891+F891)</f>
        <v>0.57546666666666746</v>
      </c>
      <c r="I891" s="5">
        <f>Inddata!$D$34</f>
        <v>1</v>
      </c>
      <c r="J891" s="5">
        <f>Inddata!$D$32+Inddata!$D$34</f>
        <v>5</v>
      </c>
      <c r="K891" s="5"/>
    </row>
    <row r="892" spans="1:11" x14ac:dyDescent="0.25">
      <c r="A892">
        <v>863</v>
      </c>
      <c r="C892" s="5">
        <f t="shared" si="27"/>
        <v>7.4706666666666193</v>
      </c>
      <c r="D892" s="5">
        <f>IF(Inddata!$D$35=0,0,IF(($D$30-C892*(1/Inddata!$D$35))&lt;0,0,($D$30-C892*(1/Inddata!$D$35))))</f>
        <v>0</v>
      </c>
      <c r="E892" s="5">
        <v>0</v>
      </c>
      <c r="F892" s="5">
        <f>IF(Inddata!$D$31*Inddata!$D$35+Inddata!$D$33&gt;'Beregninger scenarie 2'!C892,0,F891+$F$27)</f>
        <v>0.58240000000000081</v>
      </c>
      <c r="G892" s="5">
        <f t="shared" si="26"/>
        <v>9.4706666666666202</v>
      </c>
      <c r="H892" s="5">
        <f>IF(D892+E892+F892&gt;Inddata!$D$31,Inddata!$D$31,D892+E892+F892)</f>
        <v>0.58240000000000081</v>
      </c>
      <c r="I892" s="5">
        <f>Inddata!$D$34</f>
        <v>1</v>
      </c>
      <c r="J892" s="5">
        <f>Inddata!$D$32+Inddata!$D$34</f>
        <v>5</v>
      </c>
      <c r="K892" s="5"/>
    </row>
    <row r="893" spans="1:11" x14ac:dyDescent="0.25">
      <c r="A893">
        <v>864</v>
      </c>
      <c r="C893" s="5">
        <f t="shared" si="27"/>
        <v>7.4793333333332859</v>
      </c>
      <c r="D893" s="5">
        <f>IF(Inddata!$D$35=0,0,IF(($D$30-C893*(1/Inddata!$D$35))&lt;0,0,($D$30-C893*(1/Inddata!$D$35))))</f>
        <v>0</v>
      </c>
      <c r="E893" s="5">
        <v>0</v>
      </c>
      <c r="F893" s="5">
        <f>IF(Inddata!$D$31*Inddata!$D$35+Inddata!$D$33&gt;'Beregninger scenarie 2'!C893,0,F892+$F$27)</f>
        <v>0.58933333333333415</v>
      </c>
      <c r="G893" s="5">
        <f t="shared" si="26"/>
        <v>9.4793333333332868</v>
      </c>
      <c r="H893" s="5">
        <f>IF(D893+E893+F893&gt;Inddata!$D$31,Inddata!$D$31,D893+E893+F893)</f>
        <v>0.58933333333333415</v>
      </c>
      <c r="I893" s="5">
        <f>Inddata!$D$34</f>
        <v>1</v>
      </c>
      <c r="J893" s="5">
        <f>Inddata!$D$32+Inddata!$D$34</f>
        <v>5</v>
      </c>
      <c r="K893" s="5"/>
    </row>
    <row r="894" spans="1:11" x14ac:dyDescent="0.25">
      <c r="A894">
        <v>865</v>
      </c>
      <c r="C894" s="5">
        <f t="shared" si="27"/>
        <v>7.4879999999999525</v>
      </c>
      <c r="D894" s="5">
        <f>IF(Inddata!$D$35=0,0,IF(($D$30-C894*(1/Inddata!$D$35))&lt;0,0,($D$30-C894*(1/Inddata!$D$35))))</f>
        <v>0</v>
      </c>
      <c r="E894" s="5">
        <v>0</v>
      </c>
      <c r="F894" s="5">
        <f>IF(Inddata!$D$31*Inddata!$D$35+Inddata!$D$33&gt;'Beregninger scenarie 2'!C894,0,F893+$F$27)</f>
        <v>0.5962666666666675</v>
      </c>
      <c r="G894" s="5">
        <f t="shared" si="26"/>
        <v>9.4879999999999534</v>
      </c>
      <c r="H894" s="5">
        <f>IF(D894+E894+F894&gt;Inddata!$D$31,Inddata!$D$31,D894+E894+F894)</f>
        <v>0.5962666666666675</v>
      </c>
      <c r="I894" s="5">
        <f>Inddata!$D$34</f>
        <v>1</v>
      </c>
      <c r="J894" s="5">
        <f>Inddata!$D$32+Inddata!$D$34</f>
        <v>5</v>
      </c>
      <c r="K894" s="5"/>
    </row>
    <row r="895" spans="1:11" x14ac:dyDescent="0.25">
      <c r="A895">
        <v>866</v>
      </c>
      <c r="C895" s="5">
        <f t="shared" si="27"/>
        <v>7.4966666666666191</v>
      </c>
      <c r="D895" s="5">
        <f>IF(Inddata!$D$35=0,0,IF(($D$30-C895*(1/Inddata!$D$35))&lt;0,0,($D$30-C895*(1/Inddata!$D$35))))</f>
        <v>0</v>
      </c>
      <c r="E895" s="5">
        <v>0</v>
      </c>
      <c r="F895" s="5">
        <f>IF(Inddata!$D$31*Inddata!$D$35+Inddata!$D$33&gt;'Beregninger scenarie 2'!C895,0,F894+$F$27)</f>
        <v>0.60320000000000085</v>
      </c>
      <c r="G895" s="5">
        <f t="shared" si="26"/>
        <v>9.49666666666662</v>
      </c>
      <c r="H895" s="5">
        <f>IF(D895+E895+F895&gt;Inddata!$D$31,Inddata!$D$31,D895+E895+F895)</f>
        <v>0.60320000000000085</v>
      </c>
      <c r="I895" s="5">
        <f>Inddata!$D$34</f>
        <v>1</v>
      </c>
      <c r="J895" s="5">
        <f>Inddata!$D$32+Inddata!$D$34</f>
        <v>5</v>
      </c>
      <c r="K895" s="5"/>
    </row>
    <row r="896" spans="1:11" x14ac:dyDescent="0.25">
      <c r="A896">
        <v>867</v>
      </c>
      <c r="C896" s="5">
        <f t="shared" si="27"/>
        <v>7.5053333333332857</v>
      </c>
      <c r="D896" s="5">
        <f>IF(Inddata!$D$35=0,0,IF(($D$30-C896*(1/Inddata!$D$35))&lt;0,0,($D$30-C896*(1/Inddata!$D$35))))</f>
        <v>0</v>
      </c>
      <c r="E896" s="5">
        <v>0</v>
      </c>
      <c r="F896" s="5">
        <f>IF(Inddata!$D$31*Inddata!$D$35+Inddata!$D$33&gt;'Beregninger scenarie 2'!C896,0,F895+$F$27)</f>
        <v>0.61013333333333419</v>
      </c>
      <c r="G896" s="5">
        <f t="shared" si="26"/>
        <v>9.5053333333332866</v>
      </c>
      <c r="H896" s="5">
        <f>IF(D896+E896+F896&gt;Inddata!$D$31,Inddata!$D$31,D896+E896+F896)</f>
        <v>0.61013333333333419</v>
      </c>
      <c r="I896" s="5">
        <f>Inddata!$D$34</f>
        <v>1</v>
      </c>
      <c r="J896" s="5">
        <f>Inddata!$D$32+Inddata!$D$34</f>
        <v>5</v>
      </c>
      <c r="K896" s="5"/>
    </row>
    <row r="897" spans="1:11" x14ac:dyDescent="0.25">
      <c r="A897">
        <v>868</v>
      </c>
      <c r="C897" s="5">
        <f t="shared" si="27"/>
        <v>7.5139999999999523</v>
      </c>
      <c r="D897" s="5">
        <f>IF(Inddata!$D$35=0,0,IF(($D$30-C897*(1/Inddata!$D$35))&lt;0,0,($D$30-C897*(1/Inddata!$D$35))))</f>
        <v>0</v>
      </c>
      <c r="E897" s="5">
        <v>0</v>
      </c>
      <c r="F897" s="5">
        <f>IF(Inddata!$D$31*Inddata!$D$35+Inddata!$D$33&gt;'Beregninger scenarie 2'!C897,0,F896+$F$27)</f>
        <v>0.61706666666666754</v>
      </c>
      <c r="G897" s="5">
        <f t="shared" si="26"/>
        <v>9.5139999999999532</v>
      </c>
      <c r="H897" s="5">
        <f>IF(D897+E897+F897&gt;Inddata!$D$31,Inddata!$D$31,D897+E897+F897)</f>
        <v>0.61706666666666754</v>
      </c>
      <c r="I897" s="5">
        <f>Inddata!$D$34</f>
        <v>1</v>
      </c>
      <c r="J897" s="5">
        <f>Inddata!$D$32+Inddata!$D$34</f>
        <v>5</v>
      </c>
      <c r="K897" s="5"/>
    </row>
    <row r="898" spans="1:11" x14ac:dyDescent="0.25">
      <c r="A898">
        <v>869</v>
      </c>
      <c r="C898" s="5">
        <f t="shared" si="27"/>
        <v>7.5226666666666189</v>
      </c>
      <c r="D898" s="5">
        <f>IF(Inddata!$D$35=0,0,IF(($D$30-C898*(1/Inddata!$D$35))&lt;0,0,($D$30-C898*(1/Inddata!$D$35))))</f>
        <v>0</v>
      </c>
      <c r="E898" s="5">
        <v>0</v>
      </c>
      <c r="F898" s="5">
        <f>IF(Inddata!$D$31*Inddata!$D$35+Inddata!$D$33&gt;'Beregninger scenarie 2'!C898,0,F897+$F$27)</f>
        <v>0.62400000000000089</v>
      </c>
      <c r="G898" s="5">
        <f t="shared" si="26"/>
        <v>9.5226666666666198</v>
      </c>
      <c r="H898" s="5">
        <f>IF(D898+E898+F898&gt;Inddata!$D$31,Inddata!$D$31,D898+E898+F898)</f>
        <v>0.62400000000000089</v>
      </c>
      <c r="I898" s="5">
        <f>Inddata!$D$34</f>
        <v>1</v>
      </c>
      <c r="J898" s="5">
        <f>Inddata!$D$32+Inddata!$D$34</f>
        <v>5</v>
      </c>
      <c r="K898" s="5"/>
    </row>
    <row r="899" spans="1:11" x14ac:dyDescent="0.25">
      <c r="A899">
        <v>870</v>
      </c>
      <c r="C899" s="5">
        <f t="shared" si="27"/>
        <v>7.5313333333332855</v>
      </c>
      <c r="D899" s="5">
        <f>IF(Inddata!$D$35=0,0,IF(($D$30-C899*(1/Inddata!$D$35))&lt;0,0,($D$30-C899*(1/Inddata!$D$35))))</f>
        <v>0</v>
      </c>
      <c r="E899" s="5">
        <v>0</v>
      </c>
      <c r="F899" s="5">
        <f>IF(Inddata!$D$31*Inddata!$D$35+Inddata!$D$33&gt;'Beregninger scenarie 2'!C899,0,F898+$F$27)</f>
        <v>0.63093333333333423</v>
      </c>
      <c r="G899" s="5">
        <f t="shared" si="26"/>
        <v>9.5313333333332864</v>
      </c>
      <c r="H899" s="5">
        <f>IF(D899+E899+F899&gt;Inddata!$D$31,Inddata!$D$31,D899+E899+F899)</f>
        <v>0.63093333333333423</v>
      </c>
      <c r="I899" s="5">
        <f>Inddata!$D$34</f>
        <v>1</v>
      </c>
      <c r="J899" s="5">
        <f>Inddata!$D$32+Inddata!$D$34</f>
        <v>5</v>
      </c>
      <c r="K899" s="5"/>
    </row>
    <row r="900" spans="1:11" x14ac:dyDescent="0.25">
      <c r="A900">
        <v>871</v>
      </c>
      <c r="C900" s="5">
        <f t="shared" si="27"/>
        <v>7.5399999999999521</v>
      </c>
      <c r="D900" s="5">
        <f>IF(Inddata!$D$35=0,0,IF(($D$30-C900*(1/Inddata!$D$35))&lt;0,0,($D$30-C900*(1/Inddata!$D$35))))</f>
        <v>0</v>
      </c>
      <c r="E900" s="5">
        <v>0</v>
      </c>
      <c r="F900" s="5">
        <f>IF(Inddata!$D$31*Inddata!$D$35+Inddata!$D$33&gt;'Beregninger scenarie 2'!C900,0,F899+$F$27)</f>
        <v>0.63786666666666758</v>
      </c>
      <c r="G900" s="5">
        <f t="shared" si="26"/>
        <v>9.539999999999953</v>
      </c>
      <c r="H900" s="5">
        <f>IF(D900+E900+F900&gt;Inddata!$D$31,Inddata!$D$31,D900+E900+F900)</f>
        <v>0.63786666666666758</v>
      </c>
      <c r="I900" s="5">
        <f>Inddata!$D$34</f>
        <v>1</v>
      </c>
      <c r="J900" s="5">
        <f>Inddata!$D$32+Inddata!$D$34</f>
        <v>5</v>
      </c>
      <c r="K900" s="5"/>
    </row>
    <row r="901" spans="1:11" x14ac:dyDescent="0.25">
      <c r="A901">
        <v>872</v>
      </c>
      <c r="C901" s="5">
        <f t="shared" si="27"/>
        <v>7.5486666666666187</v>
      </c>
      <c r="D901" s="5">
        <f>IF(Inddata!$D$35=0,0,IF(($D$30-C901*(1/Inddata!$D$35))&lt;0,0,($D$30-C901*(1/Inddata!$D$35))))</f>
        <v>0</v>
      </c>
      <c r="E901" s="5">
        <v>0</v>
      </c>
      <c r="F901" s="5">
        <f>IF(Inddata!$D$31*Inddata!$D$35+Inddata!$D$33&gt;'Beregninger scenarie 2'!C901,0,F900+$F$27)</f>
        <v>0.64480000000000093</v>
      </c>
      <c r="G901" s="5">
        <f t="shared" si="26"/>
        <v>9.5486666666666196</v>
      </c>
      <c r="H901" s="5">
        <f>IF(D901+E901+F901&gt;Inddata!$D$31,Inddata!$D$31,D901+E901+F901)</f>
        <v>0.64480000000000093</v>
      </c>
      <c r="I901" s="5">
        <f>Inddata!$D$34</f>
        <v>1</v>
      </c>
      <c r="J901" s="5">
        <f>Inddata!$D$32+Inddata!$D$34</f>
        <v>5</v>
      </c>
      <c r="K901" s="5"/>
    </row>
    <row r="902" spans="1:11" x14ac:dyDescent="0.25">
      <c r="A902">
        <v>873</v>
      </c>
      <c r="C902" s="5">
        <f t="shared" si="27"/>
        <v>7.5573333333332853</v>
      </c>
      <c r="D902" s="5">
        <f>IF(Inddata!$D$35=0,0,IF(($D$30-C902*(1/Inddata!$D$35))&lt;0,0,($D$30-C902*(1/Inddata!$D$35))))</f>
        <v>0</v>
      </c>
      <c r="E902" s="5">
        <v>0</v>
      </c>
      <c r="F902" s="5">
        <f>IF(Inddata!$D$31*Inddata!$D$35+Inddata!$D$33&gt;'Beregninger scenarie 2'!C902,0,F901+$F$27)</f>
        <v>0.65173333333333427</v>
      </c>
      <c r="G902" s="5">
        <f t="shared" si="26"/>
        <v>9.5573333333332862</v>
      </c>
      <c r="H902" s="5">
        <f>IF(D902+E902+F902&gt;Inddata!$D$31,Inddata!$D$31,D902+E902+F902)</f>
        <v>0.65173333333333427</v>
      </c>
      <c r="I902" s="5">
        <f>Inddata!$D$34</f>
        <v>1</v>
      </c>
      <c r="J902" s="5">
        <f>Inddata!$D$32+Inddata!$D$34</f>
        <v>5</v>
      </c>
      <c r="K902" s="5"/>
    </row>
    <row r="903" spans="1:11" x14ac:dyDescent="0.25">
      <c r="A903">
        <v>874</v>
      </c>
      <c r="C903" s="5">
        <f t="shared" si="27"/>
        <v>7.5659999999999519</v>
      </c>
      <c r="D903" s="5">
        <f>IF(Inddata!$D$35=0,0,IF(($D$30-C903*(1/Inddata!$D$35))&lt;0,0,($D$30-C903*(1/Inddata!$D$35))))</f>
        <v>0</v>
      </c>
      <c r="E903" s="5">
        <v>0</v>
      </c>
      <c r="F903" s="5">
        <f>IF(Inddata!$D$31*Inddata!$D$35+Inddata!$D$33&gt;'Beregninger scenarie 2'!C903,0,F902+$F$27)</f>
        <v>0.65866666666666762</v>
      </c>
      <c r="G903" s="5">
        <f t="shared" si="26"/>
        <v>9.5659999999999528</v>
      </c>
      <c r="H903" s="5">
        <f>IF(D903+E903+F903&gt;Inddata!$D$31,Inddata!$D$31,D903+E903+F903)</f>
        <v>0.65866666666666762</v>
      </c>
      <c r="I903" s="5">
        <f>Inddata!$D$34</f>
        <v>1</v>
      </c>
      <c r="J903" s="5">
        <f>Inddata!$D$32+Inddata!$D$34</f>
        <v>5</v>
      </c>
      <c r="K903" s="5"/>
    </row>
    <row r="904" spans="1:11" x14ac:dyDescent="0.25">
      <c r="A904">
        <v>875</v>
      </c>
      <c r="C904" s="5">
        <f t="shared" si="27"/>
        <v>7.5746666666666185</v>
      </c>
      <c r="D904" s="5">
        <f>IF(Inddata!$D$35=0,0,IF(($D$30-C904*(1/Inddata!$D$35))&lt;0,0,($D$30-C904*(1/Inddata!$D$35))))</f>
        <v>0</v>
      </c>
      <c r="E904" s="5">
        <v>0</v>
      </c>
      <c r="F904" s="5">
        <f>IF(Inddata!$D$31*Inddata!$D$35+Inddata!$D$33&gt;'Beregninger scenarie 2'!C904,0,F903+$F$27)</f>
        <v>0.66560000000000097</v>
      </c>
      <c r="G904" s="5">
        <f t="shared" si="26"/>
        <v>9.5746666666666194</v>
      </c>
      <c r="H904" s="5">
        <f>IF(D904+E904+F904&gt;Inddata!$D$31,Inddata!$D$31,D904+E904+F904)</f>
        <v>0.66560000000000097</v>
      </c>
      <c r="I904" s="5">
        <f>Inddata!$D$34</f>
        <v>1</v>
      </c>
      <c r="J904" s="5">
        <f>Inddata!$D$32+Inddata!$D$34</f>
        <v>5</v>
      </c>
      <c r="K904" s="5"/>
    </row>
    <row r="905" spans="1:11" x14ac:dyDescent="0.25">
      <c r="A905">
        <v>876</v>
      </c>
      <c r="C905" s="5">
        <f t="shared" si="27"/>
        <v>7.5833333333332851</v>
      </c>
      <c r="D905" s="5">
        <f>IF(Inddata!$D$35=0,0,IF(($D$30-C905*(1/Inddata!$D$35))&lt;0,0,($D$30-C905*(1/Inddata!$D$35))))</f>
        <v>0</v>
      </c>
      <c r="E905" s="5">
        <v>0</v>
      </c>
      <c r="F905" s="5">
        <f>IF(Inddata!$D$31*Inddata!$D$35+Inddata!$D$33&gt;'Beregninger scenarie 2'!C905,0,F904+$F$27)</f>
        <v>0.67253333333333432</v>
      </c>
      <c r="G905" s="5">
        <f t="shared" si="26"/>
        <v>9.583333333333286</v>
      </c>
      <c r="H905" s="5">
        <f>IF(D905+E905+F905&gt;Inddata!$D$31,Inddata!$D$31,D905+E905+F905)</f>
        <v>0.67253333333333432</v>
      </c>
      <c r="I905" s="5">
        <f>Inddata!$D$34</f>
        <v>1</v>
      </c>
      <c r="J905" s="5">
        <f>Inddata!$D$32+Inddata!$D$34</f>
        <v>5</v>
      </c>
      <c r="K905" s="5"/>
    </row>
    <row r="906" spans="1:11" x14ac:dyDescent="0.25">
      <c r="A906">
        <v>877</v>
      </c>
      <c r="C906" s="5">
        <f t="shared" si="27"/>
        <v>7.5919999999999517</v>
      </c>
      <c r="D906" s="5">
        <f>IF(Inddata!$D$35=0,0,IF(($D$30-C906*(1/Inddata!$D$35))&lt;0,0,($D$30-C906*(1/Inddata!$D$35))))</f>
        <v>0</v>
      </c>
      <c r="E906" s="5">
        <v>0</v>
      </c>
      <c r="F906" s="5">
        <f>IF(Inddata!$D$31*Inddata!$D$35+Inddata!$D$33&gt;'Beregninger scenarie 2'!C906,0,F905+$F$27)</f>
        <v>0.67946666666666766</v>
      </c>
      <c r="G906" s="5">
        <f t="shared" si="26"/>
        <v>9.5919999999999526</v>
      </c>
      <c r="H906" s="5">
        <f>IF(D906+E906+F906&gt;Inddata!$D$31,Inddata!$D$31,D906+E906+F906)</f>
        <v>0.67946666666666766</v>
      </c>
      <c r="I906" s="5">
        <f>Inddata!$D$34</f>
        <v>1</v>
      </c>
      <c r="J906" s="5">
        <f>Inddata!$D$32+Inddata!$D$34</f>
        <v>5</v>
      </c>
      <c r="K906" s="5"/>
    </row>
    <row r="907" spans="1:11" x14ac:dyDescent="0.25">
      <c r="A907">
        <v>878</v>
      </c>
      <c r="C907" s="5">
        <f t="shared" si="27"/>
        <v>7.6006666666666183</v>
      </c>
      <c r="D907" s="5">
        <f>IF(Inddata!$D$35=0,0,IF(($D$30-C907*(1/Inddata!$D$35))&lt;0,0,($D$30-C907*(1/Inddata!$D$35))))</f>
        <v>0</v>
      </c>
      <c r="E907" s="5">
        <v>0</v>
      </c>
      <c r="F907" s="5">
        <f>IF(Inddata!$D$31*Inddata!$D$35+Inddata!$D$33&gt;'Beregninger scenarie 2'!C907,0,F906+$F$27)</f>
        <v>0.68640000000000101</v>
      </c>
      <c r="G907" s="5">
        <f t="shared" si="26"/>
        <v>9.6006666666666192</v>
      </c>
      <c r="H907" s="5">
        <f>IF(D907+E907+F907&gt;Inddata!$D$31,Inddata!$D$31,D907+E907+F907)</f>
        <v>0.68640000000000101</v>
      </c>
      <c r="I907" s="5">
        <f>Inddata!$D$34</f>
        <v>1</v>
      </c>
      <c r="J907" s="5">
        <f>Inddata!$D$32+Inddata!$D$34</f>
        <v>5</v>
      </c>
      <c r="K907" s="5"/>
    </row>
    <row r="908" spans="1:11" x14ac:dyDescent="0.25">
      <c r="A908">
        <v>879</v>
      </c>
      <c r="C908" s="5">
        <f t="shared" si="27"/>
        <v>7.6093333333332849</v>
      </c>
      <c r="D908" s="5">
        <f>IF(Inddata!$D$35=0,0,IF(($D$30-C908*(1/Inddata!$D$35))&lt;0,0,($D$30-C908*(1/Inddata!$D$35))))</f>
        <v>0</v>
      </c>
      <c r="E908" s="5">
        <v>0</v>
      </c>
      <c r="F908" s="5">
        <f>IF(Inddata!$D$31*Inddata!$D$35+Inddata!$D$33&gt;'Beregninger scenarie 2'!C908,0,F907+$F$27)</f>
        <v>0.69333333333333436</v>
      </c>
      <c r="G908" s="5">
        <f t="shared" si="26"/>
        <v>9.6093333333332858</v>
      </c>
      <c r="H908" s="5">
        <f>IF(D908+E908+F908&gt;Inddata!$D$31,Inddata!$D$31,D908+E908+F908)</f>
        <v>0.69333333333333436</v>
      </c>
      <c r="I908" s="5">
        <f>Inddata!$D$34</f>
        <v>1</v>
      </c>
      <c r="J908" s="5">
        <f>Inddata!$D$32+Inddata!$D$34</f>
        <v>5</v>
      </c>
      <c r="K908" s="5"/>
    </row>
    <row r="909" spans="1:11" x14ac:dyDescent="0.25">
      <c r="A909">
        <v>880</v>
      </c>
      <c r="C909" s="5">
        <f t="shared" si="27"/>
        <v>7.6179999999999515</v>
      </c>
      <c r="D909" s="5">
        <f>IF(Inddata!$D$35=0,0,IF(($D$30-C909*(1/Inddata!$D$35))&lt;0,0,($D$30-C909*(1/Inddata!$D$35))))</f>
        <v>0</v>
      </c>
      <c r="E909" s="5">
        <v>0</v>
      </c>
      <c r="F909" s="5">
        <f>IF(Inddata!$D$31*Inddata!$D$35+Inddata!$D$33&gt;'Beregninger scenarie 2'!C909,0,F908+$F$27)</f>
        <v>0.7002666666666677</v>
      </c>
      <c r="G909" s="5">
        <f t="shared" si="26"/>
        <v>9.6179999999999524</v>
      </c>
      <c r="H909" s="5">
        <f>IF(D909+E909+F909&gt;Inddata!$D$31,Inddata!$D$31,D909+E909+F909)</f>
        <v>0.7002666666666677</v>
      </c>
      <c r="I909" s="5">
        <f>Inddata!$D$34</f>
        <v>1</v>
      </c>
      <c r="J909" s="5">
        <f>Inddata!$D$32+Inddata!$D$34</f>
        <v>5</v>
      </c>
      <c r="K909" s="5"/>
    </row>
    <row r="910" spans="1:11" x14ac:dyDescent="0.25">
      <c r="A910">
        <v>881</v>
      </c>
      <c r="C910" s="5">
        <f t="shared" si="27"/>
        <v>7.6266666666666181</v>
      </c>
      <c r="D910" s="5">
        <f>IF(Inddata!$D$35=0,0,IF(($D$30-C910*(1/Inddata!$D$35))&lt;0,0,($D$30-C910*(1/Inddata!$D$35))))</f>
        <v>0</v>
      </c>
      <c r="E910" s="5">
        <v>0</v>
      </c>
      <c r="F910" s="5">
        <f>IF(Inddata!$D$31*Inddata!$D$35+Inddata!$D$33&gt;'Beregninger scenarie 2'!C910,0,F909+$F$27)</f>
        <v>0.70720000000000105</v>
      </c>
      <c r="G910" s="5">
        <f t="shared" si="26"/>
        <v>9.626666666666619</v>
      </c>
      <c r="H910" s="5">
        <f>IF(D910+E910+F910&gt;Inddata!$D$31,Inddata!$D$31,D910+E910+F910)</f>
        <v>0.70720000000000105</v>
      </c>
      <c r="I910" s="5">
        <f>Inddata!$D$34</f>
        <v>1</v>
      </c>
      <c r="J910" s="5">
        <f>Inddata!$D$32+Inddata!$D$34</f>
        <v>5</v>
      </c>
      <c r="K910" s="5"/>
    </row>
    <row r="911" spans="1:11" x14ac:dyDescent="0.25">
      <c r="A911">
        <v>882</v>
      </c>
      <c r="C911" s="5">
        <f t="shared" si="27"/>
        <v>7.6353333333332847</v>
      </c>
      <c r="D911" s="5">
        <f>IF(Inddata!$D$35=0,0,IF(($D$30-C911*(1/Inddata!$D$35))&lt;0,0,($D$30-C911*(1/Inddata!$D$35))))</f>
        <v>0</v>
      </c>
      <c r="E911" s="5">
        <v>0</v>
      </c>
      <c r="F911" s="5">
        <f>IF(Inddata!$D$31*Inddata!$D$35+Inddata!$D$33&gt;'Beregninger scenarie 2'!C911,0,F910+$F$27)</f>
        <v>0.7141333333333344</v>
      </c>
      <c r="G911" s="5">
        <f t="shared" si="26"/>
        <v>9.6353333333332856</v>
      </c>
      <c r="H911" s="5">
        <f>IF(D911+E911+F911&gt;Inddata!$D$31,Inddata!$D$31,D911+E911+F911)</f>
        <v>0.7141333333333344</v>
      </c>
      <c r="I911" s="5">
        <f>Inddata!$D$34</f>
        <v>1</v>
      </c>
      <c r="J911" s="5">
        <f>Inddata!$D$32+Inddata!$D$34</f>
        <v>5</v>
      </c>
      <c r="K911" s="5"/>
    </row>
    <row r="912" spans="1:11" x14ac:dyDescent="0.25">
      <c r="A912">
        <v>883</v>
      </c>
      <c r="C912" s="5">
        <f t="shared" si="27"/>
        <v>7.6439999999999513</v>
      </c>
      <c r="D912" s="5">
        <f>IF(Inddata!$D$35=0,0,IF(($D$30-C912*(1/Inddata!$D$35))&lt;0,0,($D$30-C912*(1/Inddata!$D$35))))</f>
        <v>0</v>
      </c>
      <c r="E912" s="5">
        <v>0</v>
      </c>
      <c r="F912" s="5">
        <f>IF(Inddata!$D$31*Inddata!$D$35+Inddata!$D$33&gt;'Beregninger scenarie 2'!C912,0,F911+$F$27)</f>
        <v>0.72106666666666774</v>
      </c>
      <c r="G912" s="5">
        <f t="shared" si="26"/>
        <v>9.6439999999999522</v>
      </c>
      <c r="H912" s="5">
        <f>IF(D912+E912+F912&gt;Inddata!$D$31,Inddata!$D$31,D912+E912+F912)</f>
        <v>0.72106666666666774</v>
      </c>
      <c r="I912" s="5">
        <f>Inddata!$D$34</f>
        <v>1</v>
      </c>
      <c r="J912" s="5">
        <f>Inddata!$D$32+Inddata!$D$34</f>
        <v>5</v>
      </c>
      <c r="K912" s="5"/>
    </row>
    <row r="913" spans="1:11" x14ac:dyDescent="0.25">
      <c r="A913">
        <v>884</v>
      </c>
      <c r="C913" s="5">
        <f t="shared" si="27"/>
        <v>7.6526666666666179</v>
      </c>
      <c r="D913" s="5">
        <f>IF(Inddata!$D$35=0,0,IF(($D$30-C913*(1/Inddata!$D$35))&lt;0,0,($D$30-C913*(1/Inddata!$D$35))))</f>
        <v>0</v>
      </c>
      <c r="E913" s="5">
        <v>0</v>
      </c>
      <c r="F913" s="5">
        <f>IF(Inddata!$D$31*Inddata!$D$35+Inddata!$D$33&gt;'Beregninger scenarie 2'!C913,0,F912+$F$27)</f>
        <v>0.72800000000000109</v>
      </c>
      <c r="G913" s="5">
        <f t="shared" si="26"/>
        <v>9.6526666666666188</v>
      </c>
      <c r="H913" s="5">
        <f>IF(D913+E913+F913&gt;Inddata!$D$31,Inddata!$D$31,D913+E913+F913)</f>
        <v>0.72800000000000109</v>
      </c>
      <c r="I913" s="5">
        <f>Inddata!$D$34</f>
        <v>1</v>
      </c>
      <c r="J913" s="5">
        <f>Inddata!$D$32+Inddata!$D$34</f>
        <v>5</v>
      </c>
      <c r="K913" s="5"/>
    </row>
    <row r="914" spans="1:11" x14ac:dyDescent="0.25">
      <c r="A914">
        <v>885</v>
      </c>
      <c r="C914" s="5">
        <f t="shared" si="27"/>
        <v>7.6613333333332845</v>
      </c>
      <c r="D914" s="5">
        <f>IF(Inddata!$D$35=0,0,IF(($D$30-C914*(1/Inddata!$D$35))&lt;0,0,($D$30-C914*(1/Inddata!$D$35))))</f>
        <v>0</v>
      </c>
      <c r="E914" s="5">
        <v>0</v>
      </c>
      <c r="F914" s="5">
        <f>IF(Inddata!$D$31*Inddata!$D$35+Inddata!$D$33&gt;'Beregninger scenarie 2'!C914,0,F913+$F$27)</f>
        <v>0.73493333333333444</v>
      </c>
      <c r="G914" s="5">
        <f t="shared" si="26"/>
        <v>9.6613333333332854</v>
      </c>
      <c r="H914" s="5">
        <f>IF(D914+E914+F914&gt;Inddata!$D$31,Inddata!$D$31,D914+E914+F914)</f>
        <v>0.73493333333333444</v>
      </c>
      <c r="I914" s="5">
        <f>Inddata!$D$34</f>
        <v>1</v>
      </c>
      <c r="J914" s="5">
        <f>Inddata!$D$32+Inddata!$D$34</f>
        <v>5</v>
      </c>
      <c r="K914" s="5"/>
    </row>
    <row r="915" spans="1:11" x14ac:dyDescent="0.25">
      <c r="A915">
        <v>886</v>
      </c>
      <c r="C915" s="5">
        <f t="shared" si="27"/>
        <v>7.6699999999999511</v>
      </c>
      <c r="D915" s="5">
        <f>IF(Inddata!$D$35=0,0,IF(($D$30-C915*(1/Inddata!$D$35))&lt;0,0,($D$30-C915*(1/Inddata!$D$35))))</f>
        <v>0</v>
      </c>
      <c r="E915" s="5">
        <v>0</v>
      </c>
      <c r="F915" s="5">
        <f>IF(Inddata!$D$31*Inddata!$D$35+Inddata!$D$33&gt;'Beregninger scenarie 2'!C915,0,F914+$F$27)</f>
        <v>0.74186666666666778</v>
      </c>
      <c r="G915" s="5">
        <f t="shared" si="26"/>
        <v>9.669999999999952</v>
      </c>
      <c r="H915" s="5">
        <f>IF(D915+E915+F915&gt;Inddata!$D$31,Inddata!$D$31,D915+E915+F915)</f>
        <v>0.74186666666666778</v>
      </c>
      <c r="I915" s="5">
        <f>Inddata!$D$34</f>
        <v>1</v>
      </c>
      <c r="J915" s="5">
        <f>Inddata!$D$32+Inddata!$D$34</f>
        <v>5</v>
      </c>
      <c r="K915" s="5"/>
    </row>
    <row r="916" spans="1:11" x14ac:dyDescent="0.25">
      <c r="A916">
        <v>887</v>
      </c>
      <c r="C916" s="5">
        <f t="shared" si="27"/>
        <v>7.6786666666666177</v>
      </c>
      <c r="D916" s="5">
        <f>IF(Inddata!$D$35=0,0,IF(($D$30-C916*(1/Inddata!$D$35))&lt;0,0,($D$30-C916*(1/Inddata!$D$35))))</f>
        <v>0</v>
      </c>
      <c r="E916" s="5">
        <v>0</v>
      </c>
      <c r="F916" s="5">
        <f>IF(Inddata!$D$31*Inddata!$D$35+Inddata!$D$33&gt;'Beregninger scenarie 2'!C916,0,F915+$F$27)</f>
        <v>0.74880000000000113</v>
      </c>
      <c r="G916" s="5">
        <f t="shared" si="26"/>
        <v>9.6786666666666186</v>
      </c>
      <c r="H916" s="5">
        <f>IF(D916+E916+F916&gt;Inddata!$D$31,Inddata!$D$31,D916+E916+F916)</f>
        <v>0.74880000000000113</v>
      </c>
      <c r="I916" s="5">
        <f>Inddata!$D$34</f>
        <v>1</v>
      </c>
      <c r="J916" s="5">
        <f>Inddata!$D$32+Inddata!$D$34</f>
        <v>5</v>
      </c>
      <c r="K916" s="5"/>
    </row>
    <row r="917" spans="1:11" x14ac:dyDescent="0.25">
      <c r="A917">
        <v>888</v>
      </c>
      <c r="C917" s="5">
        <f t="shared" si="27"/>
        <v>7.6873333333332843</v>
      </c>
      <c r="D917" s="5">
        <f>IF(Inddata!$D$35=0,0,IF(($D$30-C917*(1/Inddata!$D$35))&lt;0,0,($D$30-C917*(1/Inddata!$D$35))))</f>
        <v>0</v>
      </c>
      <c r="E917" s="5">
        <v>0</v>
      </c>
      <c r="F917" s="5">
        <f>IF(Inddata!$D$31*Inddata!$D$35+Inddata!$D$33&gt;'Beregninger scenarie 2'!C917,0,F916+$F$27)</f>
        <v>0.75573333333333448</v>
      </c>
      <c r="G917" s="5">
        <f t="shared" si="26"/>
        <v>9.6873333333332852</v>
      </c>
      <c r="H917" s="5">
        <f>IF(D917+E917+F917&gt;Inddata!$D$31,Inddata!$D$31,D917+E917+F917)</f>
        <v>0.75573333333333448</v>
      </c>
      <c r="I917" s="5">
        <f>Inddata!$D$34</f>
        <v>1</v>
      </c>
      <c r="J917" s="5">
        <f>Inddata!$D$32+Inddata!$D$34</f>
        <v>5</v>
      </c>
      <c r="K917" s="5"/>
    </row>
    <row r="918" spans="1:11" x14ac:dyDescent="0.25">
      <c r="A918">
        <v>889</v>
      </c>
      <c r="C918" s="5">
        <f t="shared" si="27"/>
        <v>7.6959999999999509</v>
      </c>
      <c r="D918" s="5">
        <f>IF(Inddata!$D$35=0,0,IF(($D$30-C918*(1/Inddata!$D$35))&lt;0,0,($D$30-C918*(1/Inddata!$D$35))))</f>
        <v>0</v>
      </c>
      <c r="E918" s="5">
        <v>0</v>
      </c>
      <c r="F918" s="5">
        <f>IF(Inddata!$D$31*Inddata!$D$35+Inddata!$D$33&gt;'Beregninger scenarie 2'!C918,0,F917+$F$27)</f>
        <v>0.76266666666666783</v>
      </c>
      <c r="G918" s="5">
        <f t="shared" si="26"/>
        <v>9.6959999999999518</v>
      </c>
      <c r="H918" s="5">
        <f>IF(D918+E918+F918&gt;Inddata!$D$31,Inddata!$D$31,D918+E918+F918)</f>
        <v>0.76266666666666783</v>
      </c>
      <c r="I918" s="5">
        <f>Inddata!$D$34</f>
        <v>1</v>
      </c>
      <c r="J918" s="5">
        <f>Inddata!$D$32+Inddata!$D$34</f>
        <v>5</v>
      </c>
      <c r="K918" s="5"/>
    </row>
    <row r="919" spans="1:11" x14ac:dyDescent="0.25">
      <c r="A919">
        <v>890</v>
      </c>
      <c r="C919" s="5">
        <f t="shared" si="27"/>
        <v>7.7046666666666175</v>
      </c>
      <c r="D919" s="5">
        <f>IF(Inddata!$D$35=0,0,IF(($D$30-C919*(1/Inddata!$D$35))&lt;0,0,($D$30-C919*(1/Inddata!$D$35))))</f>
        <v>0</v>
      </c>
      <c r="E919" s="5">
        <v>0</v>
      </c>
      <c r="F919" s="5">
        <f>IF(Inddata!$D$31*Inddata!$D$35+Inddata!$D$33&gt;'Beregninger scenarie 2'!C919,0,F918+$F$27)</f>
        <v>0.76960000000000117</v>
      </c>
      <c r="G919" s="5">
        <f t="shared" si="26"/>
        <v>9.7046666666666184</v>
      </c>
      <c r="H919" s="5">
        <f>IF(D919+E919+F919&gt;Inddata!$D$31,Inddata!$D$31,D919+E919+F919)</f>
        <v>0.76960000000000117</v>
      </c>
      <c r="I919" s="5">
        <f>Inddata!$D$34</f>
        <v>1</v>
      </c>
      <c r="J919" s="5">
        <f>Inddata!$D$32+Inddata!$D$34</f>
        <v>5</v>
      </c>
      <c r="K919" s="5"/>
    </row>
    <row r="920" spans="1:11" x14ac:dyDescent="0.25">
      <c r="A920">
        <v>891</v>
      </c>
      <c r="C920" s="5">
        <f t="shared" si="27"/>
        <v>7.7133333333332841</v>
      </c>
      <c r="D920" s="5">
        <f>IF(Inddata!$D$35=0,0,IF(($D$30-C920*(1/Inddata!$D$35))&lt;0,0,($D$30-C920*(1/Inddata!$D$35))))</f>
        <v>0</v>
      </c>
      <c r="E920" s="5">
        <v>0</v>
      </c>
      <c r="F920" s="5">
        <f>IF(Inddata!$D$31*Inddata!$D$35+Inddata!$D$33&gt;'Beregninger scenarie 2'!C920,0,F919+$F$27)</f>
        <v>0.77653333333333452</v>
      </c>
      <c r="G920" s="5">
        <f t="shared" si="26"/>
        <v>9.713333333333285</v>
      </c>
      <c r="H920" s="5">
        <f>IF(D920+E920+F920&gt;Inddata!$D$31,Inddata!$D$31,D920+E920+F920)</f>
        <v>0.77653333333333452</v>
      </c>
      <c r="I920" s="5">
        <f>Inddata!$D$34</f>
        <v>1</v>
      </c>
      <c r="J920" s="5">
        <f>Inddata!$D$32+Inddata!$D$34</f>
        <v>5</v>
      </c>
      <c r="K920" s="5"/>
    </row>
    <row r="921" spans="1:11" x14ac:dyDescent="0.25">
      <c r="A921">
        <v>892</v>
      </c>
      <c r="C921" s="5">
        <f t="shared" si="27"/>
        <v>7.7219999999999507</v>
      </c>
      <c r="D921" s="5">
        <f>IF(Inddata!$D$35=0,0,IF(($D$30-C921*(1/Inddata!$D$35))&lt;0,0,($D$30-C921*(1/Inddata!$D$35))))</f>
        <v>0</v>
      </c>
      <c r="E921" s="5">
        <v>0</v>
      </c>
      <c r="F921" s="5">
        <f>IF(Inddata!$D$31*Inddata!$D$35+Inddata!$D$33&gt;'Beregninger scenarie 2'!C921,0,F920+$F$27)</f>
        <v>0.78346666666666787</v>
      </c>
      <c r="G921" s="5">
        <f t="shared" si="26"/>
        <v>9.7219999999999516</v>
      </c>
      <c r="H921" s="5">
        <f>IF(D921+E921+F921&gt;Inddata!$D$31,Inddata!$D$31,D921+E921+F921)</f>
        <v>0.78346666666666787</v>
      </c>
      <c r="I921" s="5">
        <f>Inddata!$D$34</f>
        <v>1</v>
      </c>
      <c r="J921" s="5">
        <f>Inddata!$D$32+Inddata!$D$34</f>
        <v>5</v>
      </c>
      <c r="K921" s="5"/>
    </row>
    <row r="922" spans="1:11" x14ac:dyDescent="0.25">
      <c r="A922">
        <v>893</v>
      </c>
      <c r="C922" s="5">
        <f t="shared" si="27"/>
        <v>7.7306666666666173</v>
      </c>
      <c r="D922" s="5">
        <f>IF(Inddata!$D$35=0,0,IF(($D$30-C922*(1/Inddata!$D$35))&lt;0,0,($D$30-C922*(1/Inddata!$D$35))))</f>
        <v>0</v>
      </c>
      <c r="E922" s="5">
        <v>0</v>
      </c>
      <c r="F922" s="5">
        <f>IF(Inddata!$D$31*Inddata!$D$35+Inddata!$D$33&gt;'Beregninger scenarie 2'!C922,0,F921+$F$27)</f>
        <v>0.79040000000000121</v>
      </c>
      <c r="G922" s="5">
        <f t="shared" si="26"/>
        <v>9.7306666666666182</v>
      </c>
      <c r="H922" s="5">
        <f>IF(D922+E922+F922&gt;Inddata!$D$31,Inddata!$D$31,D922+E922+F922)</f>
        <v>0.79040000000000121</v>
      </c>
      <c r="I922" s="5">
        <f>Inddata!$D$34</f>
        <v>1</v>
      </c>
      <c r="J922" s="5">
        <f>Inddata!$D$32+Inddata!$D$34</f>
        <v>5</v>
      </c>
      <c r="K922" s="5"/>
    </row>
    <row r="923" spans="1:11" x14ac:dyDescent="0.25">
      <c r="A923">
        <v>894</v>
      </c>
      <c r="C923" s="5">
        <f t="shared" si="27"/>
        <v>7.7393333333332839</v>
      </c>
      <c r="D923" s="5">
        <f>IF(Inddata!$D$35=0,0,IF(($D$30-C923*(1/Inddata!$D$35))&lt;0,0,($D$30-C923*(1/Inddata!$D$35))))</f>
        <v>0</v>
      </c>
      <c r="E923" s="5">
        <v>0</v>
      </c>
      <c r="F923" s="5">
        <f>IF(Inddata!$D$31*Inddata!$D$35+Inddata!$D$33&gt;'Beregninger scenarie 2'!C923,0,F922+$F$27)</f>
        <v>0.79733333333333456</v>
      </c>
      <c r="G923" s="5">
        <f t="shared" si="26"/>
        <v>9.7393333333332848</v>
      </c>
      <c r="H923" s="5">
        <f>IF(D923+E923+F923&gt;Inddata!$D$31,Inddata!$D$31,D923+E923+F923)</f>
        <v>0.79733333333333456</v>
      </c>
      <c r="I923" s="5">
        <f>Inddata!$D$34</f>
        <v>1</v>
      </c>
      <c r="J923" s="5">
        <f>Inddata!$D$32+Inddata!$D$34</f>
        <v>5</v>
      </c>
      <c r="K923" s="5"/>
    </row>
    <row r="924" spans="1:11" x14ac:dyDescent="0.25">
      <c r="A924">
        <v>895</v>
      </c>
      <c r="C924" s="5">
        <f t="shared" si="27"/>
        <v>7.7479999999999505</v>
      </c>
      <c r="D924" s="5">
        <f>IF(Inddata!$D$35=0,0,IF(($D$30-C924*(1/Inddata!$D$35))&lt;0,0,($D$30-C924*(1/Inddata!$D$35))))</f>
        <v>0</v>
      </c>
      <c r="E924" s="5">
        <v>0</v>
      </c>
      <c r="F924" s="5">
        <f>IF(Inddata!$D$31*Inddata!$D$35+Inddata!$D$33&gt;'Beregninger scenarie 2'!C924,0,F923+$F$27)</f>
        <v>0.80426666666666791</v>
      </c>
      <c r="G924" s="5">
        <f t="shared" si="26"/>
        <v>9.7479999999999514</v>
      </c>
      <c r="H924" s="5">
        <f>IF(D924+E924+F924&gt;Inddata!$D$31,Inddata!$D$31,D924+E924+F924)</f>
        <v>0.80426666666666791</v>
      </c>
      <c r="I924" s="5">
        <f>Inddata!$D$34</f>
        <v>1</v>
      </c>
      <c r="J924" s="5">
        <f>Inddata!$D$32+Inddata!$D$34</f>
        <v>5</v>
      </c>
      <c r="K924" s="5"/>
    </row>
    <row r="925" spans="1:11" x14ac:dyDescent="0.25">
      <c r="A925">
        <v>896</v>
      </c>
      <c r="C925" s="5">
        <f t="shared" si="27"/>
        <v>7.7566666666666171</v>
      </c>
      <c r="D925" s="5">
        <f>IF(Inddata!$D$35=0,0,IF(($D$30-C925*(1/Inddata!$D$35))&lt;0,0,($D$30-C925*(1/Inddata!$D$35))))</f>
        <v>0</v>
      </c>
      <c r="E925" s="5">
        <v>0</v>
      </c>
      <c r="F925" s="5">
        <f>IF(Inddata!$D$31*Inddata!$D$35+Inddata!$D$33&gt;'Beregninger scenarie 2'!C925,0,F924+$F$27)</f>
        <v>0.81120000000000125</v>
      </c>
      <c r="G925" s="5">
        <f t="shared" si="26"/>
        <v>9.756666666666618</v>
      </c>
      <c r="H925" s="5">
        <f>IF(D925+E925+F925&gt;Inddata!$D$31,Inddata!$D$31,D925+E925+F925)</f>
        <v>0.81120000000000125</v>
      </c>
      <c r="I925" s="5">
        <f>Inddata!$D$34</f>
        <v>1</v>
      </c>
      <c r="J925" s="5">
        <f>Inddata!$D$32+Inddata!$D$34</f>
        <v>5</v>
      </c>
      <c r="K925" s="5"/>
    </row>
    <row r="926" spans="1:11" x14ac:dyDescent="0.25">
      <c r="A926">
        <v>897</v>
      </c>
      <c r="C926" s="5">
        <f t="shared" si="27"/>
        <v>7.7653333333332837</v>
      </c>
      <c r="D926" s="5">
        <f>IF(Inddata!$D$35=0,0,IF(($D$30-C926*(1/Inddata!$D$35))&lt;0,0,($D$30-C926*(1/Inddata!$D$35))))</f>
        <v>0</v>
      </c>
      <c r="E926" s="5">
        <v>0</v>
      </c>
      <c r="F926" s="5">
        <f>IF(Inddata!$D$31*Inddata!$D$35+Inddata!$D$33&gt;'Beregninger scenarie 2'!C926,0,F925+$F$27)</f>
        <v>0.8181333333333346</v>
      </c>
      <c r="G926" s="5">
        <f t="shared" si="26"/>
        <v>9.7653333333332846</v>
      </c>
      <c r="H926" s="5">
        <f>IF(D926+E926+F926&gt;Inddata!$D$31,Inddata!$D$31,D926+E926+F926)</f>
        <v>0.8181333333333346</v>
      </c>
      <c r="I926" s="5">
        <f>Inddata!$D$34</f>
        <v>1</v>
      </c>
      <c r="J926" s="5">
        <f>Inddata!$D$32+Inddata!$D$34</f>
        <v>5</v>
      </c>
      <c r="K926" s="5"/>
    </row>
    <row r="927" spans="1:11" x14ac:dyDescent="0.25">
      <c r="A927">
        <v>898</v>
      </c>
      <c r="C927" s="5">
        <f t="shared" si="27"/>
        <v>7.7739999999999503</v>
      </c>
      <c r="D927" s="5">
        <f>IF(Inddata!$D$35=0,0,IF(($D$30-C927*(1/Inddata!$D$35))&lt;0,0,($D$30-C927*(1/Inddata!$D$35))))</f>
        <v>0</v>
      </c>
      <c r="E927" s="5">
        <v>0</v>
      </c>
      <c r="F927" s="5">
        <f>IF(Inddata!$D$31*Inddata!$D$35+Inddata!$D$33&gt;'Beregninger scenarie 2'!C927,0,F926+$F$27)</f>
        <v>0.82506666666666795</v>
      </c>
      <c r="G927" s="5">
        <f t="shared" si="26"/>
        <v>9.7739999999999512</v>
      </c>
      <c r="H927" s="5">
        <f>IF(D927+E927+F927&gt;Inddata!$D$31,Inddata!$D$31,D927+E927+F927)</f>
        <v>0.82506666666666795</v>
      </c>
      <c r="I927" s="5">
        <f>Inddata!$D$34</f>
        <v>1</v>
      </c>
      <c r="J927" s="5">
        <f>Inddata!$D$32+Inddata!$D$34</f>
        <v>5</v>
      </c>
      <c r="K927" s="5"/>
    </row>
    <row r="928" spans="1:11" x14ac:dyDescent="0.25">
      <c r="A928">
        <v>899</v>
      </c>
      <c r="C928" s="5">
        <f t="shared" si="27"/>
        <v>7.7826666666666169</v>
      </c>
      <c r="D928" s="5">
        <f>IF(Inddata!$D$35=0,0,IF(($D$30-C928*(1/Inddata!$D$35))&lt;0,0,($D$30-C928*(1/Inddata!$D$35))))</f>
        <v>0</v>
      </c>
      <c r="E928" s="5">
        <v>0</v>
      </c>
      <c r="F928" s="5">
        <f>IF(Inddata!$D$31*Inddata!$D$35+Inddata!$D$33&gt;'Beregninger scenarie 2'!C928,0,F927+$F$27)</f>
        <v>0.83200000000000129</v>
      </c>
      <c r="G928" s="5">
        <f t="shared" ref="G928:G991" si="28">C928+2</f>
        <v>9.7826666666666178</v>
      </c>
      <c r="H928" s="5">
        <f>IF(D928+E928+F928&gt;Inddata!$D$31,Inddata!$D$31,D928+E928+F928)</f>
        <v>0.83200000000000129</v>
      </c>
      <c r="I928" s="5">
        <f>Inddata!$D$34</f>
        <v>1</v>
      </c>
      <c r="J928" s="5">
        <f>Inddata!$D$32+Inddata!$D$34</f>
        <v>5</v>
      </c>
      <c r="K928" s="5"/>
    </row>
    <row r="929" spans="1:11" x14ac:dyDescent="0.25">
      <c r="A929">
        <v>900</v>
      </c>
      <c r="C929" s="5">
        <f t="shared" ref="C929:C992" si="29">C928+$C$27</f>
        <v>7.7913333333332835</v>
      </c>
      <c r="D929" s="5">
        <f>IF(Inddata!$D$35=0,0,IF(($D$30-C929*(1/Inddata!$D$35))&lt;0,0,($D$30-C929*(1/Inddata!$D$35))))</f>
        <v>0</v>
      </c>
      <c r="E929" s="5">
        <v>0</v>
      </c>
      <c r="F929" s="5">
        <f>IF(Inddata!$D$31*Inddata!$D$35+Inddata!$D$33&gt;'Beregninger scenarie 2'!C929,0,F928+$F$27)</f>
        <v>0.83893333333333464</v>
      </c>
      <c r="G929" s="5">
        <f t="shared" si="28"/>
        <v>9.7913333333332844</v>
      </c>
      <c r="H929" s="5">
        <f>IF(D929+E929+F929&gt;Inddata!$D$31,Inddata!$D$31,D929+E929+F929)</f>
        <v>0.83893333333333464</v>
      </c>
      <c r="I929" s="5">
        <f>Inddata!$D$34</f>
        <v>1</v>
      </c>
      <c r="J929" s="5">
        <f>Inddata!$D$32+Inddata!$D$34</f>
        <v>5</v>
      </c>
      <c r="K929" s="5"/>
    </row>
    <row r="930" spans="1:11" x14ac:dyDescent="0.25">
      <c r="A930">
        <v>901</v>
      </c>
      <c r="C930" s="5">
        <f t="shared" si="29"/>
        <v>7.7999999999999501</v>
      </c>
      <c r="D930" s="5">
        <f>IF(Inddata!$D$35=0,0,IF(($D$30-C930*(1/Inddata!$D$35))&lt;0,0,($D$30-C930*(1/Inddata!$D$35))))</f>
        <v>0</v>
      </c>
      <c r="E930" s="5">
        <v>0</v>
      </c>
      <c r="F930" s="5">
        <f>IF(Inddata!$D$31*Inddata!$D$35+Inddata!$D$33&gt;'Beregninger scenarie 2'!C930,0,F929+$F$27)</f>
        <v>0.84586666666666799</v>
      </c>
      <c r="G930" s="5">
        <f t="shared" si="28"/>
        <v>9.799999999999951</v>
      </c>
      <c r="H930" s="5">
        <f>IF(D930+E930+F930&gt;Inddata!$D$31,Inddata!$D$31,D930+E930+F930)</f>
        <v>0.84586666666666799</v>
      </c>
      <c r="I930" s="5">
        <f>Inddata!$D$34</f>
        <v>1</v>
      </c>
      <c r="J930" s="5">
        <f>Inddata!$D$32+Inddata!$D$34</f>
        <v>5</v>
      </c>
      <c r="K930" s="5"/>
    </row>
    <row r="931" spans="1:11" x14ac:dyDescent="0.25">
      <c r="A931">
        <v>902</v>
      </c>
      <c r="C931" s="5">
        <f t="shared" si="29"/>
        <v>7.8086666666666167</v>
      </c>
      <c r="D931" s="5">
        <f>IF(Inddata!$D$35=0,0,IF(($D$30-C931*(1/Inddata!$D$35))&lt;0,0,($D$30-C931*(1/Inddata!$D$35))))</f>
        <v>0</v>
      </c>
      <c r="E931" s="5">
        <v>0</v>
      </c>
      <c r="F931" s="5">
        <f>IF(Inddata!$D$31*Inddata!$D$35+Inddata!$D$33&gt;'Beregninger scenarie 2'!C931,0,F930+$F$27)</f>
        <v>0.85280000000000133</v>
      </c>
      <c r="G931" s="5">
        <f t="shared" si="28"/>
        <v>9.8086666666666176</v>
      </c>
      <c r="H931" s="5">
        <f>IF(D931+E931+F931&gt;Inddata!$D$31,Inddata!$D$31,D931+E931+F931)</f>
        <v>0.85280000000000133</v>
      </c>
      <c r="I931" s="5">
        <f>Inddata!$D$34</f>
        <v>1</v>
      </c>
      <c r="J931" s="5">
        <f>Inddata!$D$32+Inddata!$D$34</f>
        <v>5</v>
      </c>
      <c r="K931" s="5"/>
    </row>
    <row r="932" spans="1:11" x14ac:dyDescent="0.25">
      <c r="A932">
        <v>903</v>
      </c>
      <c r="C932" s="5">
        <f t="shared" si="29"/>
        <v>7.8173333333332833</v>
      </c>
      <c r="D932" s="5">
        <f>IF(Inddata!$D$35=0,0,IF(($D$30-C932*(1/Inddata!$D$35))&lt;0,0,($D$30-C932*(1/Inddata!$D$35))))</f>
        <v>0</v>
      </c>
      <c r="E932" s="5">
        <v>0</v>
      </c>
      <c r="F932" s="5">
        <f>IF(Inddata!$D$31*Inddata!$D$35+Inddata!$D$33&gt;'Beregninger scenarie 2'!C932,0,F931+$F$27)</f>
        <v>0.85973333333333468</v>
      </c>
      <c r="G932" s="5">
        <f t="shared" si="28"/>
        <v>9.8173333333332842</v>
      </c>
      <c r="H932" s="5">
        <f>IF(D932+E932+F932&gt;Inddata!$D$31,Inddata!$D$31,D932+E932+F932)</f>
        <v>0.85973333333333468</v>
      </c>
      <c r="I932" s="5">
        <f>Inddata!$D$34</f>
        <v>1</v>
      </c>
      <c r="J932" s="5">
        <f>Inddata!$D$32+Inddata!$D$34</f>
        <v>5</v>
      </c>
      <c r="K932" s="5"/>
    </row>
    <row r="933" spans="1:11" x14ac:dyDescent="0.25">
      <c r="A933">
        <v>904</v>
      </c>
      <c r="C933" s="5">
        <f t="shared" si="29"/>
        <v>7.8259999999999499</v>
      </c>
      <c r="D933" s="5">
        <f>IF(Inddata!$D$35=0,0,IF(($D$30-C933*(1/Inddata!$D$35))&lt;0,0,($D$30-C933*(1/Inddata!$D$35))))</f>
        <v>0</v>
      </c>
      <c r="E933" s="5">
        <v>0</v>
      </c>
      <c r="F933" s="5">
        <f>IF(Inddata!$D$31*Inddata!$D$35+Inddata!$D$33&gt;'Beregninger scenarie 2'!C933,0,F932+$F$27)</f>
        <v>0.86666666666666803</v>
      </c>
      <c r="G933" s="5">
        <f t="shared" si="28"/>
        <v>9.8259999999999508</v>
      </c>
      <c r="H933" s="5">
        <f>IF(D933+E933+F933&gt;Inddata!$D$31,Inddata!$D$31,D933+E933+F933)</f>
        <v>0.86666666666666803</v>
      </c>
      <c r="I933" s="5">
        <f>Inddata!$D$34</f>
        <v>1</v>
      </c>
      <c r="J933" s="5">
        <f>Inddata!$D$32+Inddata!$D$34</f>
        <v>5</v>
      </c>
      <c r="K933" s="5"/>
    </row>
    <row r="934" spans="1:11" x14ac:dyDescent="0.25">
      <c r="A934">
        <v>905</v>
      </c>
      <c r="C934" s="5">
        <f t="shared" si="29"/>
        <v>7.8346666666666165</v>
      </c>
      <c r="D934" s="5">
        <f>IF(Inddata!$D$35=0,0,IF(($D$30-C934*(1/Inddata!$D$35))&lt;0,0,($D$30-C934*(1/Inddata!$D$35))))</f>
        <v>0</v>
      </c>
      <c r="E934" s="5">
        <v>0</v>
      </c>
      <c r="F934" s="5">
        <f>IF(Inddata!$D$31*Inddata!$D$35+Inddata!$D$33&gt;'Beregninger scenarie 2'!C934,0,F933+$F$27)</f>
        <v>0.87360000000000138</v>
      </c>
      <c r="G934" s="5">
        <f t="shared" si="28"/>
        <v>9.8346666666666174</v>
      </c>
      <c r="H934" s="5">
        <f>IF(D934+E934+F934&gt;Inddata!$D$31,Inddata!$D$31,D934+E934+F934)</f>
        <v>0.87360000000000138</v>
      </c>
      <c r="I934" s="5">
        <f>Inddata!$D$34</f>
        <v>1</v>
      </c>
      <c r="J934" s="5">
        <f>Inddata!$D$32+Inddata!$D$34</f>
        <v>5</v>
      </c>
      <c r="K934" s="5"/>
    </row>
    <row r="935" spans="1:11" x14ac:dyDescent="0.25">
      <c r="A935">
        <v>906</v>
      </c>
      <c r="C935" s="5">
        <f t="shared" si="29"/>
        <v>7.8433333333332831</v>
      </c>
      <c r="D935" s="5">
        <f>IF(Inddata!$D$35=0,0,IF(($D$30-C935*(1/Inddata!$D$35))&lt;0,0,($D$30-C935*(1/Inddata!$D$35))))</f>
        <v>0</v>
      </c>
      <c r="E935" s="5">
        <v>0</v>
      </c>
      <c r="F935" s="5">
        <f>IF(Inddata!$D$31*Inddata!$D$35+Inddata!$D$33&gt;'Beregninger scenarie 2'!C935,0,F934+$F$27)</f>
        <v>0.88053333333333472</v>
      </c>
      <c r="G935" s="5">
        <f t="shared" si="28"/>
        <v>9.843333333333284</v>
      </c>
      <c r="H935" s="5">
        <f>IF(D935+E935+F935&gt;Inddata!$D$31,Inddata!$D$31,D935+E935+F935)</f>
        <v>0.88053333333333472</v>
      </c>
      <c r="I935" s="5">
        <f>Inddata!$D$34</f>
        <v>1</v>
      </c>
      <c r="J935" s="5">
        <f>Inddata!$D$32+Inddata!$D$34</f>
        <v>5</v>
      </c>
      <c r="K935" s="5"/>
    </row>
    <row r="936" spans="1:11" x14ac:dyDescent="0.25">
      <c r="A936">
        <v>907</v>
      </c>
      <c r="C936" s="5">
        <f t="shared" si="29"/>
        <v>7.8519999999999497</v>
      </c>
      <c r="D936" s="5">
        <f>IF(Inddata!$D$35=0,0,IF(($D$30-C936*(1/Inddata!$D$35))&lt;0,0,($D$30-C936*(1/Inddata!$D$35))))</f>
        <v>0</v>
      </c>
      <c r="E936" s="5">
        <v>0</v>
      </c>
      <c r="F936" s="5">
        <f>IF(Inddata!$D$31*Inddata!$D$35+Inddata!$D$33&gt;'Beregninger scenarie 2'!C936,0,F935+$F$27)</f>
        <v>0.88746666666666807</v>
      </c>
      <c r="G936" s="5">
        <f t="shared" si="28"/>
        <v>9.8519999999999506</v>
      </c>
      <c r="H936" s="5">
        <f>IF(D936+E936+F936&gt;Inddata!$D$31,Inddata!$D$31,D936+E936+F936)</f>
        <v>0.88746666666666807</v>
      </c>
      <c r="I936" s="5">
        <f>Inddata!$D$34</f>
        <v>1</v>
      </c>
      <c r="J936" s="5">
        <f>Inddata!$D$32+Inddata!$D$34</f>
        <v>5</v>
      </c>
      <c r="K936" s="5"/>
    </row>
    <row r="937" spans="1:11" x14ac:dyDescent="0.25">
      <c r="A937">
        <v>908</v>
      </c>
      <c r="C937" s="5">
        <f t="shared" si="29"/>
        <v>7.8606666666666163</v>
      </c>
      <c r="D937" s="5">
        <f>IF(Inddata!$D$35=0,0,IF(($D$30-C937*(1/Inddata!$D$35))&lt;0,0,($D$30-C937*(1/Inddata!$D$35))))</f>
        <v>0</v>
      </c>
      <c r="E937" s="5">
        <v>0</v>
      </c>
      <c r="F937" s="5">
        <f>IF(Inddata!$D$31*Inddata!$D$35+Inddata!$D$33&gt;'Beregninger scenarie 2'!C937,0,F936+$F$27)</f>
        <v>0.89440000000000142</v>
      </c>
      <c r="G937" s="5">
        <f t="shared" si="28"/>
        <v>9.8606666666666172</v>
      </c>
      <c r="H937" s="5">
        <f>IF(D937+E937+F937&gt;Inddata!$D$31,Inddata!$D$31,D937+E937+F937)</f>
        <v>0.89440000000000142</v>
      </c>
      <c r="I937" s="5">
        <f>Inddata!$D$34</f>
        <v>1</v>
      </c>
      <c r="J937" s="5">
        <f>Inddata!$D$32+Inddata!$D$34</f>
        <v>5</v>
      </c>
      <c r="K937" s="5"/>
    </row>
    <row r="938" spans="1:11" x14ac:dyDescent="0.25">
      <c r="A938">
        <v>909</v>
      </c>
      <c r="C938" s="5">
        <f t="shared" si="29"/>
        <v>7.8693333333332829</v>
      </c>
      <c r="D938" s="5">
        <f>IF(Inddata!$D$35=0,0,IF(($D$30-C938*(1/Inddata!$D$35))&lt;0,0,($D$30-C938*(1/Inddata!$D$35))))</f>
        <v>0</v>
      </c>
      <c r="E938" s="5">
        <v>0</v>
      </c>
      <c r="F938" s="5">
        <f>IF(Inddata!$D$31*Inddata!$D$35+Inddata!$D$33&gt;'Beregninger scenarie 2'!C938,0,F937+$F$27)</f>
        <v>0.90133333333333476</v>
      </c>
      <c r="G938" s="5">
        <f t="shared" si="28"/>
        <v>9.8693333333332838</v>
      </c>
      <c r="H938" s="5">
        <f>IF(D938+E938+F938&gt;Inddata!$D$31,Inddata!$D$31,D938+E938+F938)</f>
        <v>0.90133333333333476</v>
      </c>
      <c r="I938" s="5">
        <f>Inddata!$D$34</f>
        <v>1</v>
      </c>
      <c r="J938" s="5">
        <f>Inddata!$D$32+Inddata!$D$34</f>
        <v>5</v>
      </c>
      <c r="K938" s="5"/>
    </row>
    <row r="939" spans="1:11" x14ac:dyDescent="0.25">
      <c r="A939">
        <v>910</v>
      </c>
      <c r="C939" s="5">
        <f t="shared" si="29"/>
        <v>7.8779999999999495</v>
      </c>
      <c r="D939" s="5">
        <f>IF(Inddata!$D$35=0,0,IF(($D$30-C939*(1/Inddata!$D$35))&lt;0,0,($D$30-C939*(1/Inddata!$D$35))))</f>
        <v>0</v>
      </c>
      <c r="E939" s="5">
        <v>0</v>
      </c>
      <c r="F939" s="5">
        <f>IF(Inddata!$D$31*Inddata!$D$35+Inddata!$D$33&gt;'Beregninger scenarie 2'!C939,0,F938+$F$27)</f>
        <v>0.90826666666666811</v>
      </c>
      <c r="G939" s="5">
        <f t="shared" si="28"/>
        <v>9.8779999999999504</v>
      </c>
      <c r="H939" s="5">
        <f>IF(D939+E939+F939&gt;Inddata!$D$31,Inddata!$D$31,D939+E939+F939)</f>
        <v>0.90826666666666811</v>
      </c>
      <c r="I939" s="5">
        <f>Inddata!$D$34</f>
        <v>1</v>
      </c>
      <c r="J939" s="5">
        <f>Inddata!$D$32+Inddata!$D$34</f>
        <v>5</v>
      </c>
      <c r="K939" s="5"/>
    </row>
    <row r="940" spans="1:11" x14ac:dyDescent="0.25">
      <c r="A940">
        <v>911</v>
      </c>
      <c r="C940" s="5">
        <f t="shared" si="29"/>
        <v>7.8866666666666161</v>
      </c>
      <c r="D940" s="5">
        <f>IF(Inddata!$D$35=0,0,IF(($D$30-C940*(1/Inddata!$D$35))&lt;0,0,($D$30-C940*(1/Inddata!$D$35))))</f>
        <v>0</v>
      </c>
      <c r="E940" s="5">
        <v>0</v>
      </c>
      <c r="F940" s="5">
        <f>IF(Inddata!$D$31*Inddata!$D$35+Inddata!$D$33&gt;'Beregninger scenarie 2'!C940,0,F939+$F$27)</f>
        <v>0.91520000000000146</v>
      </c>
      <c r="G940" s="5">
        <f t="shared" si="28"/>
        <v>9.886666666666617</v>
      </c>
      <c r="H940" s="5">
        <f>IF(D940+E940+F940&gt;Inddata!$D$31,Inddata!$D$31,D940+E940+F940)</f>
        <v>0.91520000000000146</v>
      </c>
      <c r="I940" s="5">
        <f>Inddata!$D$34</f>
        <v>1</v>
      </c>
      <c r="J940" s="5">
        <f>Inddata!$D$32+Inddata!$D$34</f>
        <v>5</v>
      </c>
      <c r="K940" s="5"/>
    </row>
    <row r="941" spans="1:11" x14ac:dyDescent="0.25">
      <c r="A941">
        <v>912</v>
      </c>
      <c r="C941" s="5">
        <f t="shared" si="29"/>
        <v>7.8953333333332827</v>
      </c>
      <c r="D941" s="5">
        <f>IF(Inddata!$D$35=0,0,IF(($D$30-C941*(1/Inddata!$D$35))&lt;0,0,($D$30-C941*(1/Inddata!$D$35))))</f>
        <v>0</v>
      </c>
      <c r="E941" s="5">
        <v>0</v>
      </c>
      <c r="F941" s="5">
        <f>IF(Inddata!$D$31*Inddata!$D$35+Inddata!$D$33&gt;'Beregninger scenarie 2'!C941,0,F940+$F$27)</f>
        <v>0.9221333333333348</v>
      </c>
      <c r="G941" s="5">
        <f t="shared" si="28"/>
        <v>9.8953333333332836</v>
      </c>
      <c r="H941" s="5">
        <f>IF(D941+E941+F941&gt;Inddata!$D$31,Inddata!$D$31,D941+E941+F941)</f>
        <v>0.9221333333333348</v>
      </c>
      <c r="I941" s="5">
        <f>Inddata!$D$34</f>
        <v>1</v>
      </c>
      <c r="J941" s="5">
        <f>Inddata!$D$32+Inddata!$D$34</f>
        <v>5</v>
      </c>
      <c r="K941" s="5"/>
    </row>
    <row r="942" spans="1:11" x14ac:dyDescent="0.25">
      <c r="A942">
        <v>913</v>
      </c>
      <c r="C942" s="5">
        <f t="shared" si="29"/>
        <v>7.9039999999999493</v>
      </c>
      <c r="D942" s="5">
        <f>IF(Inddata!$D$35=0,0,IF(($D$30-C942*(1/Inddata!$D$35))&lt;0,0,($D$30-C942*(1/Inddata!$D$35))))</f>
        <v>0</v>
      </c>
      <c r="E942" s="5">
        <v>0</v>
      </c>
      <c r="F942" s="5">
        <f>IF(Inddata!$D$31*Inddata!$D$35+Inddata!$D$33&gt;'Beregninger scenarie 2'!C942,0,F941+$F$27)</f>
        <v>0.92906666666666815</v>
      </c>
      <c r="G942" s="5">
        <f t="shared" si="28"/>
        <v>9.9039999999999502</v>
      </c>
      <c r="H942" s="5">
        <f>IF(D942+E942+F942&gt;Inddata!$D$31,Inddata!$D$31,D942+E942+F942)</f>
        <v>0.92906666666666815</v>
      </c>
      <c r="I942" s="5">
        <f>Inddata!$D$34</f>
        <v>1</v>
      </c>
      <c r="J942" s="5">
        <f>Inddata!$D$32+Inddata!$D$34</f>
        <v>5</v>
      </c>
      <c r="K942" s="5"/>
    </row>
    <row r="943" spans="1:11" x14ac:dyDescent="0.25">
      <c r="A943">
        <v>914</v>
      </c>
      <c r="C943" s="5">
        <f t="shared" si="29"/>
        <v>7.9126666666666159</v>
      </c>
      <c r="D943" s="5">
        <f>IF(Inddata!$D$35=0,0,IF(($D$30-C943*(1/Inddata!$D$35))&lt;0,0,($D$30-C943*(1/Inddata!$D$35))))</f>
        <v>0</v>
      </c>
      <c r="E943" s="5">
        <v>0</v>
      </c>
      <c r="F943" s="5">
        <f>IF(Inddata!$D$31*Inddata!$D$35+Inddata!$D$33&gt;'Beregninger scenarie 2'!C943,0,F942+$F$27)</f>
        <v>0.9360000000000015</v>
      </c>
      <c r="G943" s="5">
        <f t="shared" si="28"/>
        <v>9.9126666666666168</v>
      </c>
      <c r="H943" s="5">
        <f>IF(D943+E943+F943&gt;Inddata!$D$31,Inddata!$D$31,D943+E943+F943)</f>
        <v>0.9360000000000015</v>
      </c>
      <c r="I943" s="5">
        <f>Inddata!$D$34</f>
        <v>1</v>
      </c>
      <c r="J943" s="5">
        <f>Inddata!$D$32+Inddata!$D$34</f>
        <v>5</v>
      </c>
      <c r="K943" s="5"/>
    </row>
    <row r="944" spans="1:11" x14ac:dyDescent="0.25">
      <c r="A944">
        <v>915</v>
      </c>
      <c r="C944" s="5">
        <f t="shared" si="29"/>
        <v>7.9213333333332825</v>
      </c>
      <c r="D944" s="5">
        <f>IF(Inddata!$D$35=0,0,IF(($D$30-C944*(1/Inddata!$D$35))&lt;0,0,($D$30-C944*(1/Inddata!$D$35))))</f>
        <v>0</v>
      </c>
      <c r="E944" s="5">
        <v>0</v>
      </c>
      <c r="F944" s="5">
        <f>IF(Inddata!$D$31*Inddata!$D$35+Inddata!$D$33&gt;'Beregninger scenarie 2'!C944,0,F943+$F$27)</f>
        <v>0.94293333333333484</v>
      </c>
      <c r="G944" s="5">
        <f t="shared" si="28"/>
        <v>9.9213333333332834</v>
      </c>
      <c r="H944" s="5">
        <f>IF(D944+E944+F944&gt;Inddata!$D$31,Inddata!$D$31,D944+E944+F944)</f>
        <v>0.94293333333333484</v>
      </c>
      <c r="I944" s="5">
        <f>Inddata!$D$34</f>
        <v>1</v>
      </c>
      <c r="J944" s="5">
        <f>Inddata!$D$32+Inddata!$D$34</f>
        <v>5</v>
      </c>
      <c r="K944" s="5"/>
    </row>
    <row r="945" spans="1:11" x14ac:dyDescent="0.25">
      <c r="A945">
        <v>916</v>
      </c>
      <c r="C945" s="5">
        <f t="shared" si="29"/>
        <v>7.9299999999999491</v>
      </c>
      <c r="D945" s="5">
        <f>IF(Inddata!$D$35=0,0,IF(($D$30-C945*(1/Inddata!$D$35))&lt;0,0,($D$30-C945*(1/Inddata!$D$35))))</f>
        <v>0</v>
      </c>
      <c r="E945" s="5">
        <v>0</v>
      </c>
      <c r="F945" s="5">
        <f>IF(Inddata!$D$31*Inddata!$D$35+Inddata!$D$33&gt;'Beregninger scenarie 2'!C945,0,F944+$F$27)</f>
        <v>0.94986666666666819</v>
      </c>
      <c r="G945" s="5">
        <f t="shared" si="28"/>
        <v>9.92999999999995</v>
      </c>
      <c r="H945" s="5">
        <f>IF(D945+E945+F945&gt;Inddata!$D$31,Inddata!$D$31,D945+E945+F945)</f>
        <v>0.94986666666666819</v>
      </c>
      <c r="I945" s="5">
        <f>Inddata!$D$34</f>
        <v>1</v>
      </c>
      <c r="J945" s="5">
        <f>Inddata!$D$32+Inddata!$D$34</f>
        <v>5</v>
      </c>
      <c r="K945" s="5"/>
    </row>
    <row r="946" spans="1:11" x14ac:dyDescent="0.25">
      <c r="A946">
        <v>917</v>
      </c>
      <c r="C946" s="5">
        <f t="shared" si="29"/>
        <v>7.9386666666666157</v>
      </c>
      <c r="D946" s="5">
        <f>IF(Inddata!$D$35=0,0,IF(($D$30-C946*(1/Inddata!$D$35))&lt;0,0,($D$30-C946*(1/Inddata!$D$35))))</f>
        <v>0</v>
      </c>
      <c r="E946" s="5">
        <v>0</v>
      </c>
      <c r="F946" s="5">
        <f>IF(Inddata!$D$31*Inddata!$D$35+Inddata!$D$33&gt;'Beregninger scenarie 2'!C946,0,F945+$F$27)</f>
        <v>0.95680000000000154</v>
      </c>
      <c r="G946" s="5">
        <f t="shared" si="28"/>
        <v>9.9386666666666166</v>
      </c>
      <c r="H946" s="5">
        <f>IF(D946+E946+F946&gt;Inddata!$D$31,Inddata!$D$31,D946+E946+F946)</f>
        <v>0.95680000000000154</v>
      </c>
      <c r="I946" s="5">
        <f>Inddata!$D$34</f>
        <v>1</v>
      </c>
      <c r="J946" s="5">
        <f>Inddata!$D$32+Inddata!$D$34</f>
        <v>5</v>
      </c>
      <c r="K946" s="5"/>
    </row>
    <row r="947" spans="1:11" x14ac:dyDescent="0.25">
      <c r="A947">
        <v>918</v>
      </c>
      <c r="C947" s="5">
        <f t="shared" si="29"/>
        <v>7.9473333333332823</v>
      </c>
      <c r="D947" s="5">
        <f>IF(Inddata!$D$35=0,0,IF(($D$30-C947*(1/Inddata!$D$35))&lt;0,0,($D$30-C947*(1/Inddata!$D$35))))</f>
        <v>0</v>
      </c>
      <c r="E947" s="5">
        <v>0</v>
      </c>
      <c r="F947" s="5">
        <f>IF(Inddata!$D$31*Inddata!$D$35+Inddata!$D$33&gt;'Beregninger scenarie 2'!C947,0,F946+$F$27)</f>
        <v>0.96373333333333489</v>
      </c>
      <c r="G947" s="5">
        <f t="shared" si="28"/>
        <v>9.9473333333332832</v>
      </c>
      <c r="H947" s="5">
        <f>IF(D947+E947+F947&gt;Inddata!$D$31,Inddata!$D$31,D947+E947+F947)</f>
        <v>0.96373333333333489</v>
      </c>
      <c r="I947" s="5">
        <f>Inddata!$D$34</f>
        <v>1</v>
      </c>
      <c r="J947" s="5">
        <f>Inddata!$D$32+Inddata!$D$34</f>
        <v>5</v>
      </c>
      <c r="K947" s="5"/>
    </row>
    <row r="948" spans="1:11" x14ac:dyDescent="0.25">
      <c r="A948">
        <v>919</v>
      </c>
      <c r="C948" s="5">
        <f t="shared" si="29"/>
        <v>7.9559999999999489</v>
      </c>
      <c r="D948" s="5">
        <f>IF(Inddata!$D$35=0,0,IF(($D$30-C948*(1/Inddata!$D$35))&lt;0,0,($D$30-C948*(1/Inddata!$D$35))))</f>
        <v>0</v>
      </c>
      <c r="E948" s="5">
        <v>0</v>
      </c>
      <c r="F948" s="5">
        <f>IF(Inddata!$D$31*Inddata!$D$35+Inddata!$D$33&gt;'Beregninger scenarie 2'!C948,0,F947+$F$27)</f>
        <v>0.97066666666666823</v>
      </c>
      <c r="G948" s="5">
        <f t="shared" si="28"/>
        <v>9.9559999999999498</v>
      </c>
      <c r="H948" s="5">
        <f>IF(D948+E948+F948&gt;Inddata!$D$31,Inddata!$D$31,D948+E948+F948)</f>
        <v>0.97066666666666823</v>
      </c>
      <c r="I948" s="5">
        <f>Inddata!$D$34</f>
        <v>1</v>
      </c>
      <c r="J948" s="5">
        <f>Inddata!$D$32+Inddata!$D$34</f>
        <v>5</v>
      </c>
      <c r="K948" s="5"/>
    </row>
    <row r="949" spans="1:11" x14ac:dyDescent="0.25">
      <c r="A949">
        <v>920</v>
      </c>
      <c r="C949" s="5">
        <f t="shared" si="29"/>
        <v>7.9646666666666155</v>
      </c>
      <c r="D949" s="5">
        <f>IF(Inddata!$D$35=0,0,IF(($D$30-C949*(1/Inddata!$D$35))&lt;0,0,($D$30-C949*(1/Inddata!$D$35))))</f>
        <v>0</v>
      </c>
      <c r="E949" s="5">
        <v>0</v>
      </c>
      <c r="F949" s="5">
        <f>IF(Inddata!$D$31*Inddata!$D$35+Inddata!$D$33&gt;'Beregninger scenarie 2'!C949,0,F948+$F$27)</f>
        <v>0.97760000000000158</v>
      </c>
      <c r="G949" s="5">
        <f t="shared" si="28"/>
        <v>9.9646666666666164</v>
      </c>
      <c r="H949" s="5">
        <f>IF(D949+E949+F949&gt;Inddata!$D$31,Inddata!$D$31,D949+E949+F949)</f>
        <v>0.97760000000000158</v>
      </c>
      <c r="I949" s="5">
        <f>Inddata!$D$34</f>
        <v>1</v>
      </c>
      <c r="J949" s="5">
        <f>Inddata!$D$32+Inddata!$D$34</f>
        <v>5</v>
      </c>
      <c r="K949" s="5"/>
    </row>
    <row r="950" spans="1:11" x14ac:dyDescent="0.25">
      <c r="A950">
        <v>921</v>
      </c>
      <c r="C950" s="5">
        <f t="shared" si="29"/>
        <v>7.9733333333332821</v>
      </c>
      <c r="D950" s="5">
        <f>IF(Inddata!$D$35=0,0,IF(($D$30-C950*(1/Inddata!$D$35))&lt;0,0,($D$30-C950*(1/Inddata!$D$35))))</f>
        <v>0</v>
      </c>
      <c r="E950" s="5">
        <v>0</v>
      </c>
      <c r="F950" s="5">
        <f>IF(Inddata!$D$31*Inddata!$D$35+Inddata!$D$33&gt;'Beregninger scenarie 2'!C950,0,F949+$F$27)</f>
        <v>0.98453333333333493</v>
      </c>
      <c r="G950" s="5">
        <f t="shared" si="28"/>
        <v>9.973333333333283</v>
      </c>
      <c r="H950" s="5">
        <f>IF(D950+E950+F950&gt;Inddata!$D$31,Inddata!$D$31,D950+E950+F950)</f>
        <v>0.98453333333333493</v>
      </c>
      <c r="I950" s="5">
        <f>Inddata!$D$34</f>
        <v>1</v>
      </c>
      <c r="J950" s="5">
        <f>Inddata!$D$32+Inddata!$D$34</f>
        <v>5</v>
      </c>
      <c r="K950" s="5"/>
    </row>
    <row r="951" spans="1:11" x14ac:dyDescent="0.25">
      <c r="A951">
        <v>922</v>
      </c>
      <c r="C951" s="5">
        <f t="shared" si="29"/>
        <v>7.9819999999999487</v>
      </c>
      <c r="D951" s="5">
        <f>IF(Inddata!$D$35=0,0,IF(($D$30-C951*(1/Inddata!$D$35))&lt;0,0,($D$30-C951*(1/Inddata!$D$35))))</f>
        <v>0</v>
      </c>
      <c r="E951" s="5">
        <v>0</v>
      </c>
      <c r="F951" s="5">
        <f>IF(Inddata!$D$31*Inddata!$D$35+Inddata!$D$33&gt;'Beregninger scenarie 2'!C951,0,F950+$F$27)</f>
        <v>0.99146666666666827</v>
      </c>
      <c r="G951" s="5">
        <f t="shared" si="28"/>
        <v>9.9819999999999496</v>
      </c>
      <c r="H951" s="5">
        <f>IF(D951+E951+F951&gt;Inddata!$D$31,Inddata!$D$31,D951+E951+F951)</f>
        <v>0.99146666666666827</v>
      </c>
      <c r="I951" s="5">
        <f>Inddata!$D$34</f>
        <v>1</v>
      </c>
      <c r="J951" s="5">
        <f>Inddata!$D$32+Inddata!$D$34</f>
        <v>5</v>
      </c>
      <c r="K951" s="5"/>
    </row>
    <row r="952" spans="1:11" x14ac:dyDescent="0.25">
      <c r="A952">
        <v>923</v>
      </c>
      <c r="C952" s="5">
        <f t="shared" si="29"/>
        <v>7.9906666666666153</v>
      </c>
      <c r="D952" s="5">
        <f>IF(Inddata!$D$35=0,0,IF(($D$30-C952*(1/Inddata!$D$35))&lt;0,0,($D$30-C952*(1/Inddata!$D$35))))</f>
        <v>0</v>
      </c>
      <c r="E952" s="5">
        <v>0</v>
      </c>
      <c r="F952" s="5">
        <f>IF(Inddata!$D$31*Inddata!$D$35+Inddata!$D$33&gt;'Beregninger scenarie 2'!C952,0,F951+$F$27)</f>
        <v>0.99840000000000162</v>
      </c>
      <c r="G952" s="5">
        <f t="shared" si="28"/>
        <v>9.9906666666666162</v>
      </c>
      <c r="H952" s="5">
        <f>IF(D952+E952+F952&gt;Inddata!$D$31,Inddata!$D$31,D952+E952+F952)</f>
        <v>0.99840000000000162</v>
      </c>
      <c r="I952" s="5">
        <f>Inddata!$D$34</f>
        <v>1</v>
      </c>
      <c r="J952" s="5">
        <f>Inddata!$D$32+Inddata!$D$34</f>
        <v>5</v>
      </c>
      <c r="K952" s="5"/>
    </row>
    <row r="953" spans="1:11" x14ac:dyDescent="0.25">
      <c r="A953">
        <v>924</v>
      </c>
      <c r="C953" s="5">
        <f t="shared" si="29"/>
        <v>7.9993333333332819</v>
      </c>
      <c r="D953" s="5">
        <f>IF(Inddata!$D$35=0,0,IF(($D$30-C953*(1/Inddata!$D$35))&lt;0,0,($D$30-C953*(1/Inddata!$D$35))))</f>
        <v>0</v>
      </c>
      <c r="E953" s="5">
        <v>0</v>
      </c>
      <c r="F953" s="5">
        <f>IF(Inddata!$D$31*Inddata!$D$35+Inddata!$D$33&gt;'Beregninger scenarie 2'!C953,0,F952+$F$27)</f>
        <v>1.005333333333335</v>
      </c>
      <c r="G953" s="5">
        <f t="shared" si="28"/>
        <v>9.9993333333332828</v>
      </c>
      <c r="H953" s="5">
        <f>IF(D953+E953+F953&gt;Inddata!$D$31,Inddata!$D$31,D953+E953+F953)</f>
        <v>1.005333333333335</v>
      </c>
      <c r="I953" s="5">
        <f>Inddata!$D$34</f>
        <v>1</v>
      </c>
      <c r="J953" s="5">
        <f>Inddata!$D$32+Inddata!$D$34</f>
        <v>5</v>
      </c>
      <c r="K953" s="5"/>
    </row>
    <row r="954" spans="1:11" x14ac:dyDescent="0.25">
      <c r="A954">
        <v>925</v>
      </c>
      <c r="C954" s="5">
        <f t="shared" si="29"/>
        <v>8.0079999999999494</v>
      </c>
      <c r="D954" s="5">
        <f>IF(Inddata!$D$35=0,0,IF(($D$30-C954*(1/Inddata!$D$35))&lt;0,0,($D$30-C954*(1/Inddata!$D$35))))</f>
        <v>0</v>
      </c>
      <c r="E954" s="5">
        <v>0</v>
      </c>
      <c r="F954" s="5">
        <f>IF(Inddata!$D$31*Inddata!$D$35+Inddata!$D$33&gt;'Beregninger scenarie 2'!C954,0,F953+$F$27)</f>
        <v>1.0122666666666682</v>
      </c>
      <c r="G954" s="5">
        <f t="shared" si="28"/>
        <v>10.007999999999949</v>
      </c>
      <c r="H954" s="5">
        <f>IF(D954+E954+F954&gt;Inddata!$D$31,Inddata!$D$31,D954+E954+F954)</f>
        <v>1.0122666666666682</v>
      </c>
      <c r="I954" s="5">
        <f>Inddata!$D$34</f>
        <v>1</v>
      </c>
      <c r="J954" s="5">
        <f>Inddata!$D$32+Inddata!$D$34</f>
        <v>5</v>
      </c>
      <c r="K954" s="5"/>
    </row>
    <row r="955" spans="1:11" x14ac:dyDescent="0.25">
      <c r="A955">
        <v>926</v>
      </c>
      <c r="C955" s="5">
        <f t="shared" si="29"/>
        <v>8.016666666666616</v>
      </c>
      <c r="D955" s="5">
        <f>IF(Inddata!$D$35=0,0,IF(($D$30-C955*(1/Inddata!$D$35))&lt;0,0,($D$30-C955*(1/Inddata!$D$35))))</f>
        <v>0</v>
      </c>
      <c r="E955" s="5">
        <v>0</v>
      </c>
      <c r="F955" s="5">
        <f>IF(Inddata!$D$31*Inddata!$D$35+Inddata!$D$33&gt;'Beregninger scenarie 2'!C955,0,F954+$F$27)</f>
        <v>1.0192000000000014</v>
      </c>
      <c r="G955" s="5">
        <f t="shared" si="28"/>
        <v>10.016666666666616</v>
      </c>
      <c r="H955" s="5">
        <f>IF(D955+E955+F955&gt;Inddata!$D$31,Inddata!$D$31,D955+E955+F955)</f>
        <v>1.0192000000000014</v>
      </c>
      <c r="I955" s="5">
        <f>Inddata!$D$34</f>
        <v>1</v>
      </c>
      <c r="J955" s="5">
        <f>Inddata!$D$32+Inddata!$D$34</f>
        <v>5</v>
      </c>
      <c r="K955" s="5"/>
    </row>
    <row r="956" spans="1:11" x14ac:dyDescent="0.25">
      <c r="A956">
        <v>927</v>
      </c>
      <c r="C956" s="5">
        <f t="shared" si="29"/>
        <v>8.0253333333332826</v>
      </c>
      <c r="D956" s="5">
        <f>IF(Inddata!$D$35=0,0,IF(($D$30-C956*(1/Inddata!$D$35))&lt;0,0,($D$30-C956*(1/Inddata!$D$35))))</f>
        <v>0</v>
      </c>
      <c r="E956" s="5">
        <v>0</v>
      </c>
      <c r="F956" s="5">
        <f>IF(Inddata!$D$31*Inddata!$D$35+Inddata!$D$33&gt;'Beregninger scenarie 2'!C956,0,F955+$F$27)</f>
        <v>1.0261333333333347</v>
      </c>
      <c r="G956" s="5">
        <f t="shared" si="28"/>
        <v>10.025333333333283</v>
      </c>
      <c r="H956" s="5">
        <f>IF(D956+E956+F956&gt;Inddata!$D$31,Inddata!$D$31,D956+E956+F956)</f>
        <v>1.0261333333333347</v>
      </c>
      <c r="I956" s="5">
        <f>Inddata!$D$34</f>
        <v>1</v>
      </c>
      <c r="J956" s="5">
        <f>Inddata!$D$32+Inddata!$D$34</f>
        <v>5</v>
      </c>
      <c r="K956" s="5"/>
    </row>
    <row r="957" spans="1:11" x14ac:dyDescent="0.25">
      <c r="A957">
        <v>928</v>
      </c>
      <c r="C957" s="5">
        <f t="shared" si="29"/>
        <v>8.0339999999999492</v>
      </c>
      <c r="D957" s="5">
        <f>IF(Inddata!$D$35=0,0,IF(($D$30-C957*(1/Inddata!$D$35))&lt;0,0,($D$30-C957*(1/Inddata!$D$35))))</f>
        <v>0</v>
      </c>
      <c r="E957" s="5">
        <v>0</v>
      </c>
      <c r="F957" s="5">
        <f>IF(Inddata!$D$31*Inddata!$D$35+Inddata!$D$33&gt;'Beregninger scenarie 2'!C957,0,F956+$F$27)</f>
        <v>1.0330666666666679</v>
      </c>
      <c r="G957" s="5">
        <f t="shared" si="28"/>
        <v>10.033999999999949</v>
      </c>
      <c r="H957" s="5">
        <f>IF(D957+E957+F957&gt;Inddata!$D$31,Inddata!$D$31,D957+E957+F957)</f>
        <v>1.0330666666666679</v>
      </c>
      <c r="I957" s="5">
        <f>Inddata!$D$34</f>
        <v>1</v>
      </c>
      <c r="J957" s="5">
        <f>Inddata!$D$32+Inddata!$D$34</f>
        <v>5</v>
      </c>
      <c r="K957" s="5"/>
    </row>
    <row r="958" spans="1:11" x14ac:dyDescent="0.25">
      <c r="A958">
        <v>929</v>
      </c>
      <c r="C958" s="5">
        <f t="shared" si="29"/>
        <v>8.0426666666666158</v>
      </c>
      <c r="D958" s="5">
        <f>IF(Inddata!$D$35=0,0,IF(($D$30-C958*(1/Inddata!$D$35))&lt;0,0,($D$30-C958*(1/Inddata!$D$35))))</f>
        <v>0</v>
      </c>
      <c r="E958" s="5">
        <v>0</v>
      </c>
      <c r="F958" s="5">
        <f>IF(Inddata!$D$31*Inddata!$D$35+Inddata!$D$33&gt;'Beregninger scenarie 2'!C958,0,F957+$F$27)</f>
        <v>1.0400000000000011</v>
      </c>
      <c r="G958" s="5">
        <f t="shared" si="28"/>
        <v>10.042666666666616</v>
      </c>
      <c r="H958" s="5">
        <f>IF(D958+E958+F958&gt;Inddata!$D$31,Inddata!$D$31,D958+E958+F958)</f>
        <v>1.0400000000000011</v>
      </c>
      <c r="I958" s="5">
        <f>Inddata!$D$34</f>
        <v>1</v>
      </c>
      <c r="J958" s="5">
        <f>Inddata!$D$32+Inddata!$D$34</f>
        <v>5</v>
      </c>
      <c r="K958" s="5"/>
    </row>
    <row r="959" spans="1:11" x14ac:dyDescent="0.25">
      <c r="A959">
        <v>930</v>
      </c>
      <c r="C959" s="5">
        <f t="shared" si="29"/>
        <v>8.0513333333332824</v>
      </c>
      <c r="D959" s="5">
        <f>IF(Inddata!$D$35=0,0,IF(($D$30-C959*(1/Inddata!$D$35))&lt;0,0,($D$30-C959*(1/Inddata!$D$35))))</f>
        <v>0</v>
      </c>
      <c r="E959" s="5">
        <v>0</v>
      </c>
      <c r="F959" s="5">
        <f>IF(Inddata!$D$31*Inddata!$D$35+Inddata!$D$33&gt;'Beregninger scenarie 2'!C959,0,F958+$F$27)</f>
        <v>1.0469333333333344</v>
      </c>
      <c r="G959" s="5">
        <f t="shared" si="28"/>
        <v>10.051333333333282</v>
      </c>
      <c r="H959" s="5">
        <f>IF(D959+E959+F959&gt;Inddata!$D$31,Inddata!$D$31,D959+E959+F959)</f>
        <v>1.0469333333333344</v>
      </c>
      <c r="I959" s="5">
        <f>Inddata!$D$34</f>
        <v>1</v>
      </c>
      <c r="J959" s="5">
        <f>Inddata!$D$32+Inddata!$D$34</f>
        <v>5</v>
      </c>
      <c r="K959" s="5"/>
    </row>
    <row r="960" spans="1:11" x14ac:dyDescent="0.25">
      <c r="A960">
        <v>931</v>
      </c>
      <c r="C960" s="5">
        <f t="shared" si="29"/>
        <v>8.059999999999949</v>
      </c>
      <c r="D960" s="5">
        <f>IF(Inddata!$D$35=0,0,IF(($D$30-C960*(1/Inddata!$D$35))&lt;0,0,($D$30-C960*(1/Inddata!$D$35))))</f>
        <v>0</v>
      </c>
      <c r="E960" s="5">
        <v>0</v>
      </c>
      <c r="F960" s="5">
        <f>IF(Inddata!$D$31*Inddata!$D$35+Inddata!$D$33&gt;'Beregninger scenarie 2'!C960,0,F959+$F$27)</f>
        <v>1.0538666666666676</v>
      </c>
      <c r="G960" s="5">
        <f t="shared" si="28"/>
        <v>10.059999999999949</v>
      </c>
      <c r="H960" s="5">
        <f>IF(D960+E960+F960&gt;Inddata!$D$31,Inddata!$D$31,D960+E960+F960)</f>
        <v>1.0538666666666676</v>
      </c>
      <c r="I960" s="5">
        <f>Inddata!$D$34</f>
        <v>1</v>
      </c>
      <c r="J960" s="5">
        <f>Inddata!$D$32+Inddata!$D$34</f>
        <v>5</v>
      </c>
      <c r="K960" s="5"/>
    </row>
    <row r="961" spans="1:11" x14ac:dyDescent="0.25">
      <c r="A961">
        <v>932</v>
      </c>
      <c r="C961" s="5">
        <f t="shared" si="29"/>
        <v>8.0686666666666156</v>
      </c>
      <c r="D961" s="5">
        <f>IF(Inddata!$D$35=0,0,IF(($D$30-C961*(1/Inddata!$D$35))&lt;0,0,($D$30-C961*(1/Inddata!$D$35))))</f>
        <v>0</v>
      </c>
      <c r="E961" s="5">
        <v>0</v>
      </c>
      <c r="F961" s="5">
        <f>IF(Inddata!$D$31*Inddata!$D$35+Inddata!$D$33&gt;'Beregninger scenarie 2'!C961,0,F960+$F$27)</f>
        <v>1.0608000000000009</v>
      </c>
      <c r="G961" s="5">
        <f t="shared" si="28"/>
        <v>10.068666666666616</v>
      </c>
      <c r="H961" s="5">
        <f>IF(D961+E961+F961&gt;Inddata!$D$31,Inddata!$D$31,D961+E961+F961)</f>
        <v>1.0608000000000009</v>
      </c>
      <c r="I961" s="5">
        <f>Inddata!$D$34</f>
        <v>1</v>
      </c>
      <c r="J961" s="5">
        <f>Inddata!$D$32+Inddata!$D$34</f>
        <v>5</v>
      </c>
      <c r="K961" s="5"/>
    </row>
    <row r="962" spans="1:11" x14ac:dyDescent="0.25">
      <c r="A962">
        <v>933</v>
      </c>
      <c r="C962" s="5">
        <f t="shared" si="29"/>
        <v>8.0773333333332822</v>
      </c>
      <c r="D962" s="5">
        <f>IF(Inddata!$D$35=0,0,IF(($D$30-C962*(1/Inddata!$D$35))&lt;0,0,($D$30-C962*(1/Inddata!$D$35))))</f>
        <v>0</v>
      </c>
      <c r="E962" s="5">
        <v>0</v>
      </c>
      <c r="F962" s="5">
        <f>IF(Inddata!$D$31*Inddata!$D$35+Inddata!$D$33&gt;'Beregninger scenarie 2'!C962,0,F961+$F$27)</f>
        <v>1.0677333333333341</v>
      </c>
      <c r="G962" s="5">
        <f t="shared" si="28"/>
        <v>10.077333333333282</v>
      </c>
      <c r="H962" s="5">
        <f>IF(D962+E962+F962&gt;Inddata!$D$31,Inddata!$D$31,D962+E962+F962)</f>
        <v>1.0677333333333341</v>
      </c>
      <c r="I962" s="5">
        <f>Inddata!$D$34</f>
        <v>1</v>
      </c>
      <c r="J962" s="5">
        <f>Inddata!$D$32+Inddata!$D$34</f>
        <v>5</v>
      </c>
      <c r="K962" s="5"/>
    </row>
    <row r="963" spans="1:11" x14ac:dyDescent="0.25">
      <c r="A963">
        <v>934</v>
      </c>
      <c r="C963" s="5">
        <f t="shared" si="29"/>
        <v>8.0859999999999488</v>
      </c>
      <c r="D963" s="5">
        <f>IF(Inddata!$D$35=0,0,IF(($D$30-C963*(1/Inddata!$D$35))&lt;0,0,($D$30-C963*(1/Inddata!$D$35))))</f>
        <v>0</v>
      </c>
      <c r="E963" s="5">
        <v>0</v>
      </c>
      <c r="F963" s="5">
        <f>IF(Inddata!$D$31*Inddata!$D$35+Inddata!$D$33&gt;'Beregninger scenarie 2'!C963,0,F962+$F$27)</f>
        <v>1.0746666666666673</v>
      </c>
      <c r="G963" s="5">
        <f t="shared" si="28"/>
        <v>10.085999999999949</v>
      </c>
      <c r="H963" s="5">
        <f>IF(D963+E963+F963&gt;Inddata!$D$31,Inddata!$D$31,D963+E963+F963)</f>
        <v>1.0746666666666673</v>
      </c>
      <c r="I963" s="5">
        <f>Inddata!$D$34</f>
        <v>1</v>
      </c>
      <c r="J963" s="5">
        <f>Inddata!$D$32+Inddata!$D$34</f>
        <v>5</v>
      </c>
      <c r="K963" s="5"/>
    </row>
    <row r="964" spans="1:11" x14ac:dyDescent="0.25">
      <c r="A964">
        <v>935</v>
      </c>
      <c r="C964" s="5">
        <f t="shared" si="29"/>
        <v>8.0946666666666154</v>
      </c>
      <c r="D964" s="5">
        <f>IF(Inddata!$D$35=0,0,IF(($D$30-C964*(1/Inddata!$D$35))&lt;0,0,($D$30-C964*(1/Inddata!$D$35))))</f>
        <v>0</v>
      </c>
      <c r="E964" s="5">
        <v>0</v>
      </c>
      <c r="F964" s="5">
        <f>IF(Inddata!$D$31*Inddata!$D$35+Inddata!$D$33&gt;'Beregninger scenarie 2'!C964,0,F963+$F$27)</f>
        <v>1.0816000000000006</v>
      </c>
      <c r="G964" s="5">
        <f t="shared" si="28"/>
        <v>10.094666666666615</v>
      </c>
      <c r="H964" s="5">
        <f>IF(D964+E964+F964&gt;Inddata!$D$31,Inddata!$D$31,D964+E964+F964)</f>
        <v>1.0816000000000006</v>
      </c>
      <c r="I964" s="5">
        <f>Inddata!$D$34</f>
        <v>1</v>
      </c>
      <c r="J964" s="5">
        <f>Inddata!$D$32+Inddata!$D$34</f>
        <v>5</v>
      </c>
      <c r="K964" s="5"/>
    </row>
    <row r="965" spans="1:11" x14ac:dyDescent="0.25">
      <c r="A965">
        <v>936</v>
      </c>
      <c r="C965" s="5">
        <f t="shared" si="29"/>
        <v>8.103333333333282</v>
      </c>
      <c r="D965" s="5">
        <f>IF(Inddata!$D$35=0,0,IF(($D$30-C965*(1/Inddata!$D$35))&lt;0,0,($D$30-C965*(1/Inddata!$D$35))))</f>
        <v>0</v>
      </c>
      <c r="E965" s="5">
        <v>0</v>
      </c>
      <c r="F965" s="5">
        <f>IF(Inddata!$D$31*Inddata!$D$35+Inddata!$D$33&gt;'Beregninger scenarie 2'!C965,0,F964+$F$27)</f>
        <v>1.0885333333333338</v>
      </c>
      <c r="G965" s="5">
        <f t="shared" si="28"/>
        <v>10.103333333333282</v>
      </c>
      <c r="H965" s="5">
        <f>IF(D965+E965+F965&gt;Inddata!$D$31,Inddata!$D$31,D965+E965+F965)</f>
        <v>1.0885333333333338</v>
      </c>
      <c r="I965" s="5">
        <f>Inddata!$D$34</f>
        <v>1</v>
      </c>
      <c r="J965" s="5">
        <f>Inddata!$D$32+Inddata!$D$34</f>
        <v>5</v>
      </c>
      <c r="K965" s="5"/>
    </row>
    <row r="966" spans="1:11" x14ac:dyDescent="0.25">
      <c r="A966">
        <v>937</v>
      </c>
      <c r="C966" s="5">
        <f t="shared" si="29"/>
        <v>8.1119999999999486</v>
      </c>
      <c r="D966" s="5">
        <f>IF(Inddata!$D$35=0,0,IF(($D$30-C966*(1/Inddata!$D$35))&lt;0,0,($D$30-C966*(1/Inddata!$D$35))))</f>
        <v>0</v>
      </c>
      <c r="E966" s="5">
        <v>0</v>
      </c>
      <c r="F966" s="5">
        <f>IF(Inddata!$D$31*Inddata!$D$35+Inddata!$D$33&gt;'Beregninger scenarie 2'!C966,0,F965+$F$27)</f>
        <v>1.095466666666667</v>
      </c>
      <c r="G966" s="5">
        <f t="shared" si="28"/>
        <v>10.111999999999949</v>
      </c>
      <c r="H966" s="5">
        <f>IF(D966+E966+F966&gt;Inddata!$D$31,Inddata!$D$31,D966+E966+F966)</f>
        <v>1.095466666666667</v>
      </c>
      <c r="I966" s="5">
        <f>Inddata!$D$34</f>
        <v>1</v>
      </c>
      <c r="J966" s="5">
        <f>Inddata!$D$32+Inddata!$D$34</f>
        <v>5</v>
      </c>
      <c r="K966" s="5"/>
    </row>
    <row r="967" spans="1:11" x14ac:dyDescent="0.25">
      <c r="A967">
        <v>938</v>
      </c>
      <c r="C967" s="5">
        <f t="shared" si="29"/>
        <v>8.1206666666666152</v>
      </c>
      <c r="D967" s="5">
        <f>IF(Inddata!$D$35=0,0,IF(($D$30-C967*(1/Inddata!$D$35))&lt;0,0,($D$30-C967*(1/Inddata!$D$35))))</f>
        <v>0</v>
      </c>
      <c r="E967" s="5">
        <v>0</v>
      </c>
      <c r="F967" s="5">
        <f>IF(Inddata!$D$31*Inddata!$D$35+Inddata!$D$33&gt;'Beregninger scenarie 2'!C967,0,F966+$F$27)</f>
        <v>1.1024000000000003</v>
      </c>
      <c r="G967" s="5">
        <f t="shared" si="28"/>
        <v>10.120666666666615</v>
      </c>
      <c r="H967" s="5">
        <f>IF(D967+E967+F967&gt;Inddata!$D$31,Inddata!$D$31,D967+E967+F967)</f>
        <v>1.1024000000000003</v>
      </c>
      <c r="I967" s="5">
        <f>Inddata!$D$34</f>
        <v>1</v>
      </c>
      <c r="J967" s="5">
        <f>Inddata!$D$32+Inddata!$D$34</f>
        <v>5</v>
      </c>
      <c r="K967" s="5"/>
    </row>
    <row r="968" spans="1:11" x14ac:dyDescent="0.25">
      <c r="A968">
        <v>939</v>
      </c>
      <c r="C968" s="5">
        <f t="shared" si="29"/>
        <v>8.1293333333332818</v>
      </c>
      <c r="D968" s="5">
        <f>IF(Inddata!$D$35=0,0,IF(($D$30-C968*(1/Inddata!$D$35))&lt;0,0,($D$30-C968*(1/Inddata!$D$35))))</f>
        <v>0</v>
      </c>
      <c r="E968" s="5">
        <v>0</v>
      </c>
      <c r="F968" s="5">
        <f>IF(Inddata!$D$31*Inddata!$D$35+Inddata!$D$33&gt;'Beregninger scenarie 2'!C968,0,F967+$F$27)</f>
        <v>1.1093333333333335</v>
      </c>
      <c r="G968" s="5">
        <f t="shared" si="28"/>
        <v>10.129333333333282</v>
      </c>
      <c r="H968" s="5">
        <f>IF(D968+E968+F968&gt;Inddata!$D$31,Inddata!$D$31,D968+E968+F968)</f>
        <v>1.1093333333333335</v>
      </c>
      <c r="I968" s="5">
        <f>Inddata!$D$34</f>
        <v>1</v>
      </c>
      <c r="J968" s="5">
        <f>Inddata!$D$32+Inddata!$D$34</f>
        <v>5</v>
      </c>
      <c r="K968" s="5"/>
    </row>
    <row r="969" spans="1:11" x14ac:dyDescent="0.25">
      <c r="A969">
        <v>940</v>
      </c>
      <c r="C969" s="5">
        <f t="shared" si="29"/>
        <v>8.1379999999999484</v>
      </c>
      <c r="D969" s="5">
        <f>IF(Inddata!$D$35=0,0,IF(($D$30-C969*(1/Inddata!$D$35))&lt;0,0,($D$30-C969*(1/Inddata!$D$35))))</f>
        <v>0</v>
      </c>
      <c r="E969" s="5">
        <v>0</v>
      </c>
      <c r="F969" s="5">
        <f>IF(Inddata!$D$31*Inddata!$D$35+Inddata!$D$33&gt;'Beregninger scenarie 2'!C969,0,F968+$F$27)</f>
        <v>1.1162666666666667</v>
      </c>
      <c r="G969" s="5">
        <f t="shared" si="28"/>
        <v>10.137999999999948</v>
      </c>
      <c r="H969" s="5">
        <f>IF(D969+E969+F969&gt;Inddata!$D$31,Inddata!$D$31,D969+E969+F969)</f>
        <v>1.1162666666666667</v>
      </c>
      <c r="I969" s="5">
        <f>Inddata!$D$34</f>
        <v>1</v>
      </c>
      <c r="J969" s="5">
        <f>Inddata!$D$32+Inddata!$D$34</f>
        <v>5</v>
      </c>
      <c r="K969" s="5"/>
    </row>
    <row r="970" spans="1:11" x14ac:dyDescent="0.25">
      <c r="A970">
        <v>941</v>
      </c>
      <c r="C970" s="5">
        <f t="shared" si="29"/>
        <v>8.146666666666615</v>
      </c>
      <c r="D970" s="5">
        <f>IF(Inddata!$D$35=0,0,IF(($D$30-C970*(1/Inddata!$D$35))&lt;0,0,($D$30-C970*(1/Inddata!$D$35))))</f>
        <v>0</v>
      </c>
      <c r="E970" s="5">
        <v>0</v>
      </c>
      <c r="F970" s="5">
        <f>IF(Inddata!$D$31*Inddata!$D$35+Inddata!$D$33&gt;'Beregninger scenarie 2'!C970,0,F969+$F$27)</f>
        <v>1.1232</v>
      </c>
      <c r="G970" s="5">
        <f t="shared" si="28"/>
        <v>10.146666666666615</v>
      </c>
      <c r="H970" s="5">
        <f>IF(D970+E970+F970&gt;Inddata!$D$31,Inddata!$D$31,D970+E970+F970)</f>
        <v>1.1232</v>
      </c>
      <c r="I970" s="5">
        <f>Inddata!$D$34</f>
        <v>1</v>
      </c>
      <c r="J970" s="5">
        <f>Inddata!$D$32+Inddata!$D$34</f>
        <v>5</v>
      </c>
      <c r="K970" s="5"/>
    </row>
    <row r="971" spans="1:11" x14ac:dyDescent="0.25">
      <c r="A971">
        <v>942</v>
      </c>
      <c r="C971" s="5">
        <f t="shared" si="29"/>
        <v>8.1553333333332816</v>
      </c>
      <c r="D971" s="5">
        <f>IF(Inddata!$D$35=0,0,IF(($D$30-C971*(1/Inddata!$D$35))&lt;0,0,($D$30-C971*(1/Inddata!$D$35))))</f>
        <v>0</v>
      </c>
      <c r="E971" s="5">
        <v>0</v>
      </c>
      <c r="F971" s="5">
        <f>IF(Inddata!$D$31*Inddata!$D$35+Inddata!$D$33&gt;'Beregninger scenarie 2'!C971,0,F970+$F$27)</f>
        <v>1.1301333333333332</v>
      </c>
      <c r="G971" s="5">
        <f t="shared" si="28"/>
        <v>10.155333333333282</v>
      </c>
      <c r="H971" s="5">
        <f>IF(D971+E971+F971&gt;Inddata!$D$31,Inddata!$D$31,D971+E971+F971)</f>
        <v>1.1301333333333332</v>
      </c>
      <c r="I971" s="5">
        <f>Inddata!$D$34</f>
        <v>1</v>
      </c>
      <c r="J971" s="5">
        <f>Inddata!$D$32+Inddata!$D$34</f>
        <v>5</v>
      </c>
      <c r="K971" s="5"/>
    </row>
    <row r="972" spans="1:11" x14ac:dyDescent="0.25">
      <c r="A972">
        <v>943</v>
      </c>
      <c r="C972" s="5">
        <f t="shared" si="29"/>
        <v>8.1639999999999482</v>
      </c>
      <c r="D972" s="5">
        <f>IF(Inddata!$D$35=0,0,IF(($D$30-C972*(1/Inddata!$D$35))&lt;0,0,($D$30-C972*(1/Inddata!$D$35))))</f>
        <v>0</v>
      </c>
      <c r="E972" s="5">
        <v>0</v>
      </c>
      <c r="F972" s="5">
        <f>IF(Inddata!$D$31*Inddata!$D$35+Inddata!$D$33&gt;'Beregninger scenarie 2'!C972,0,F971+$F$27)</f>
        <v>1.1370666666666664</v>
      </c>
      <c r="G972" s="5">
        <f t="shared" si="28"/>
        <v>10.163999999999948</v>
      </c>
      <c r="H972" s="5">
        <f>IF(D972+E972+F972&gt;Inddata!$D$31,Inddata!$D$31,D972+E972+F972)</f>
        <v>1.1370666666666664</v>
      </c>
      <c r="I972" s="5">
        <f>Inddata!$D$34</f>
        <v>1</v>
      </c>
      <c r="J972" s="5">
        <f>Inddata!$D$32+Inddata!$D$34</f>
        <v>5</v>
      </c>
      <c r="K972" s="5"/>
    </row>
    <row r="973" spans="1:11" x14ac:dyDescent="0.25">
      <c r="A973">
        <v>944</v>
      </c>
      <c r="C973" s="5">
        <f t="shared" si="29"/>
        <v>8.1726666666666148</v>
      </c>
      <c r="D973" s="5">
        <f>IF(Inddata!$D$35=0,0,IF(($D$30-C973*(1/Inddata!$D$35))&lt;0,0,($D$30-C973*(1/Inddata!$D$35))))</f>
        <v>0</v>
      </c>
      <c r="E973" s="5">
        <v>0</v>
      </c>
      <c r="F973" s="5">
        <f>IF(Inddata!$D$31*Inddata!$D$35+Inddata!$D$33&gt;'Beregninger scenarie 2'!C973,0,F972+$F$27)</f>
        <v>1.1439999999999997</v>
      </c>
      <c r="G973" s="5">
        <f t="shared" si="28"/>
        <v>10.172666666666615</v>
      </c>
      <c r="H973" s="5">
        <f>IF(D973+E973+F973&gt;Inddata!$D$31,Inddata!$D$31,D973+E973+F973)</f>
        <v>1.1439999999999997</v>
      </c>
      <c r="I973" s="5">
        <f>Inddata!$D$34</f>
        <v>1</v>
      </c>
      <c r="J973" s="5">
        <f>Inddata!$D$32+Inddata!$D$34</f>
        <v>5</v>
      </c>
      <c r="K973" s="5"/>
    </row>
    <row r="974" spans="1:11" x14ac:dyDescent="0.25">
      <c r="A974">
        <v>945</v>
      </c>
      <c r="C974" s="5">
        <f t="shared" si="29"/>
        <v>8.1813333333332814</v>
      </c>
      <c r="D974" s="5">
        <f>IF(Inddata!$D$35=0,0,IF(($D$30-C974*(1/Inddata!$D$35))&lt;0,0,($D$30-C974*(1/Inddata!$D$35))))</f>
        <v>0</v>
      </c>
      <c r="E974" s="5">
        <v>0</v>
      </c>
      <c r="F974" s="5">
        <f>IF(Inddata!$D$31*Inddata!$D$35+Inddata!$D$33&gt;'Beregninger scenarie 2'!C974,0,F973+$F$27)</f>
        <v>1.1509333333333329</v>
      </c>
      <c r="G974" s="5">
        <f t="shared" si="28"/>
        <v>10.181333333333281</v>
      </c>
      <c r="H974" s="5">
        <f>IF(D974+E974+F974&gt;Inddata!$D$31,Inddata!$D$31,D974+E974+F974)</f>
        <v>1.1509333333333329</v>
      </c>
      <c r="I974" s="5">
        <f>Inddata!$D$34</f>
        <v>1</v>
      </c>
      <c r="J974" s="5">
        <f>Inddata!$D$32+Inddata!$D$34</f>
        <v>5</v>
      </c>
      <c r="K974" s="5"/>
    </row>
    <row r="975" spans="1:11" x14ac:dyDescent="0.25">
      <c r="A975">
        <v>946</v>
      </c>
      <c r="C975" s="5">
        <f t="shared" si="29"/>
        <v>8.189999999999948</v>
      </c>
      <c r="D975" s="5">
        <f>IF(Inddata!$D$35=0,0,IF(($D$30-C975*(1/Inddata!$D$35))&lt;0,0,($D$30-C975*(1/Inddata!$D$35))))</f>
        <v>0</v>
      </c>
      <c r="E975" s="5">
        <v>0</v>
      </c>
      <c r="F975" s="5">
        <f>IF(Inddata!$D$31*Inddata!$D$35+Inddata!$D$33&gt;'Beregninger scenarie 2'!C975,0,F974+$F$27)</f>
        <v>1.1578666666666662</v>
      </c>
      <c r="G975" s="5">
        <f t="shared" si="28"/>
        <v>10.189999999999948</v>
      </c>
      <c r="H975" s="5">
        <f>IF(D975+E975+F975&gt;Inddata!$D$31,Inddata!$D$31,D975+E975+F975)</f>
        <v>1.1578666666666662</v>
      </c>
      <c r="I975" s="5">
        <f>Inddata!$D$34</f>
        <v>1</v>
      </c>
      <c r="J975" s="5">
        <f>Inddata!$D$32+Inddata!$D$34</f>
        <v>5</v>
      </c>
      <c r="K975" s="5"/>
    </row>
    <row r="976" spans="1:11" x14ac:dyDescent="0.25">
      <c r="A976">
        <v>947</v>
      </c>
      <c r="C976" s="5">
        <f t="shared" si="29"/>
        <v>8.1986666666666146</v>
      </c>
      <c r="D976" s="5">
        <f>IF(Inddata!$D$35=0,0,IF(($D$30-C976*(1/Inddata!$D$35))&lt;0,0,($D$30-C976*(1/Inddata!$D$35))))</f>
        <v>0</v>
      </c>
      <c r="E976" s="5">
        <v>0</v>
      </c>
      <c r="F976" s="5">
        <f>IF(Inddata!$D$31*Inddata!$D$35+Inddata!$D$33&gt;'Beregninger scenarie 2'!C976,0,F975+$F$27)</f>
        <v>1.1647999999999994</v>
      </c>
      <c r="G976" s="5">
        <f t="shared" si="28"/>
        <v>10.198666666666615</v>
      </c>
      <c r="H976" s="5">
        <f>IF(D976+E976+F976&gt;Inddata!$D$31,Inddata!$D$31,D976+E976+F976)</f>
        <v>1.1647999999999994</v>
      </c>
      <c r="I976" s="5">
        <f>Inddata!$D$34</f>
        <v>1</v>
      </c>
      <c r="J976" s="5">
        <f>Inddata!$D$32+Inddata!$D$34</f>
        <v>5</v>
      </c>
      <c r="K976" s="5"/>
    </row>
    <row r="977" spans="1:11" x14ac:dyDescent="0.25">
      <c r="A977">
        <v>948</v>
      </c>
      <c r="C977" s="5">
        <f t="shared" si="29"/>
        <v>8.2073333333332812</v>
      </c>
      <c r="D977" s="5">
        <f>IF(Inddata!$D$35=0,0,IF(($D$30-C977*(1/Inddata!$D$35))&lt;0,0,($D$30-C977*(1/Inddata!$D$35))))</f>
        <v>0</v>
      </c>
      <c r="E977" s="5">
        <v>0</v>
      </c>
      <c r="F977" s="5">
        <f>IF(Inddata!$D$31*Inddata!$D$35+Inddata!$D$33&gt;'Beregninger scenarie 2'!C977,0,F976+$F$27)</f>
        <v>1.1717333333333326</v>
      </c>
      <c r="G977" s="5">
        <f t="shared" si="28"/>
        <v>10.207333333333281</v>
      </c>
      <c r="H977" s="5">
        <f>IF(D977+E977+F977&gt;Inddata!$D$31,Inddata!$D$31,D977+E977+F977)</f>
        <v>1.1717333333333326</v>
      </c>
      <c r="I977" s="5">
        <f>Inddata!$D$34</f>
        <v>1</v>
      </c>
      <c r="J977" s="5">
        <f>Inddata!$D$32+Inddata!$D$34</f>
        <v>5</v>
      </c>
      <c r="K977" s="5"/>
    </row>
    <row r="978" spans="1:11" x14ac:dyDescent="0.25">
      <c r="A978">
        <v>949</v>
      </c>
      <c r="C978" s="5">
        <f t="shared" si="29"/>
        <v>8.2159999999999478</v>
      </c>
      <c r="D978" s="5">
        <f>IF(Inddata!$D$35=0,0,IF(($D$30-C978*(1/Inddata!$D$35))&lt;0,0,($D$30-C978*(1/Inddata!$D$35))))</f>
        <v>0</v>
      </c>
      <c r="E978" s="5">
        <v>0</v>
      </c>
      <c r="F978" s="5">
        <f>IF(Inddata!$D$31*Inddata!$D$35+Inddata!$D$33&gt;'Beregninger scenarie 2'!C978,0,F977+$F$27)</f>
        <v>1.1786666666666659</v>
      </c>
      <c r="G978" s="5">
        <f t="shared" si="28"/>
        <v>10.215999999999948</v>
      </c>
      <c r="H978" s="5">
        <f>IF(D978+E978+F978&gt;Inddata!$D$31,Inddata!$D$31,D978+E978+F978)</f>
        <v>1.1786666666666659</v>
      </c>
      <c r="I978" s="5">
        <f>Inddata!$D$34</f>
        <v>1</v>
      </c>
      <c r="J978" s="5">
        <f>Inddata!$D$32+Inddata!$D$34</f>
        <v>5</v>
      </c>
      <c r="K978" s="5"/>
    </row>
    <row r="979" spans="1:11" x14ac:dyDescent="0.25">
      <c r="A979">
        <v>950</v>
      </c>
      <c r="C979" s="5">
        <f t="shared" si="29"/>
        <v>8.2246666666666144</v>
      </c>
      <c r="D979" s="5">
        <f>IF(Inddata!$D$35=0,0,IF(($D$30-C979*(1/Inddata!$D$35))&lt;0,0,($D$30-C979*(1/Inddata!$D$35))))</f>
        <v>0</v>
      </c>
      <c r="E979" s="5">
        <v>0</v>
      </c>
      <c r="F979" s="5">
        <f>IF(Inddata!$D$31*Inddata!$D$35+Inddata!$D$33&gt;'Beregninger scenarie 2'!C979,0,F978+$F$27)</f>
        <v>1.1855999999999991</v>
      </c>
      <c r="G979" s="5">
        <f t="shared" si="28"/>
        <v>10.224666666666614</v>
      </c>
      <c r="H979" s="5">
        <f>IF(D979+E979+F979&gt;Inddata!$D$31,Inddata!$D$31,D979+E979+F979)</f>
        <v>1.1855999999999991</v>
      </c>
      <c r="I979" s="5">
        <f>Inddata!$D$34</f>
        <v>1</v>
      </c>
      <c r="J979" s="5">
        <f>Inddata!$D$32+Inddata!$D$34</f>
        <v>5</v>
      </c>
      <c r="K979" s="5"/>
    </row>
    <row r="980" spans="1:11" x14ac:dyDescent="0.25">
      <c r="A980">
        <v>951</v>
      </c>
      <c r="C980" s="5">
        <f t="shared" si="29"/>
        <v>8.233333333333281</v>
      </c>
      <c r="D980" s="5">
        <f>IF(Inddata!$D$35=0,0,IF(($D$30-C980*(1/Inddata!$D$35))&lt;0,0,($D$30-C980*(1/Inddata!$D$35))))</f>
        <v>0</v>
      </c>
      <c r="E980" s="5">
        <v>0</v>
      </c>
      <c r="F980" s="5">
        <f>IF(Inddata!$D$31*Inddata!$D$35+Inddata!$D$33&gt;'Beregninger scenarie 2'!C980,0,F979+$F$27)</f>
        <v>1.1925333333333323</v>
      </c>
      <c r="G980" s="5">
        <f t="shared" si="28"/>
        <v>10.233333333333281</v>
      </c>
      <c r="H980" s="5">
        <f>IF(D980+E980+F980&gt;Inddata!$D$31,Inddata!$D$31,D980+E980+F980)</f>
        <v>1.1925333333333323</v>
      </c>
      <c r="I980" s="5">
        <f>Inddata!$D$34</f>
        <v>1</v>
      </c>
      <c r="J980" s="5">
        <f>Inddata!$D$32+Inddata!$D$34</f>
        <v>5</v>
      </c>
      <c r="K980" s="5"/>
    </row>
    <row r="981" spans="1:11" x14ac:dyDescent="0.25">
      <c r="A981">
        <v>952</v>
      </c>
      <c r="C981" s="5">
        <f t="shared" si="29"/>
        <v>8.2419999999999476</v>
      </c>
      <c r="D981" s="5">
        <f>IF(Inddata!$D$35=0,0,IF(($D$30-C981*(1/Inddata!$D$35))&lt;0,0,($D$30-C981*(1/Inddata!$D$35))))</f>
        <v>0</v>
      </c>
      <c r="E981" s="5">
        <v>0</v>
      </c>
      <c r="F981" s="5">
        <f>IF(Inddata!$D$31*Inddata!$D$35+Inddata!$D$33&gt;'Beregninger scenarie 2'!C981,0,F980+$F$27)</f>
        <v>1.1994666666666656</v>
      </c>
      <c r="G981" s="5">
        <f t="shared" si="28"/>
        <v>10.241999999999948</v>
      </c>
      <c r="H981" s="5">
        <f>IF(D981+E981+F981&gt;Inddata!$D$31,Inddata!$D$31,D981+E981+F981)</f>
        <v>1.1994666666666656</v>
      </c>
      <c r="I981" s="5">
        <f>Inddata!$D$34</f>
        <v>1</v>
      </c>
      <c r="J981" s="5">
        <f>Inddata!$D$32+Inddata!$D$34</f>
        <v>5</v>
      </c>
      <c r="K981" s="5"/>
    </row>
    <row r="982" spans="1:11" x14ac:dyDescent="0.25">
      <c r="A982">
        <v>953</v>
      </c>
      <c r="C982" s="5">
        <f t="shared" si="29"/>
        <v>8.2506666666666142</v>
      </c>
      <c r="D982" s="5">
        <f>IF(Inddata!$D$35=0,0,IF(($D$30-C982*(1/Inddata!$D$35))&lt;0,0,($D$30-C982*(1/Inddata!$D$35))))</f>
        <v>0</v>
      </c>
      <c r="E982" s="5">
        <v>0</v>
      </c>
      <c r="F982" s="5">
        <f>IF(Inddata!$D$31*Inddata!$D$35+Inddata!$D$33&gt;'Beregninger scenarie 2'!C982,0,F981+$F$27)</f>
        <v>1.2063999999999988</v>
      </c>
      <c r="G982" s="5">
        <f t="shared" si="28"/>
        <v>10.250666666666614</v>
      </c>
      <c r="H982" s="5">
        <f>IF(D982+E982+F982&gt;Inddata!$D$31,Inddata!$D$31,D982+E982+F982)</f>
        <v>1.2063999999999988</v>
      </c>
      <c r="I982" s="5">
        <f>Inddata!$D$34</f>
        <v>1</v>
      </c>
      <c r="J982" s="5">
        <f>Inddata!$D$32+Inddata!$D$34</f>
        <v>5</v>
      </c>
      <c r="K982" s="5"/>
    </row>
    <row r="983" spans="1:11" x14ac:dyDescent="0.25">
      <c r="A983">
        <v>954</v>
      </c>
      <c r="C983" s="5">
        <f t="shared" si="29"/>
        <v>8.2593333333332808</v>
      </c>
      <c r="D983" s="5">
        <f>IF(Inddata!$D$35=0,0,IF(($D$30-C983*(1/Inddata!$D$35))&lt;0,0,($D$30-C983*(1/Inddata!$D$35))))</f>
        <v>0</v>
      </c>
      <c r="E983" s="5">
        <v>0</v>
      </c>
      <c r="F983" s="5">
        <f>IF(Inddata!$D$31*Inddata!$D$35+Inddata!$D$33&gt;'Beregninger scenarie 2'!C983,0,F982+$F$27)</f>
        <v>1.213333333333332</v>
      </c>
      <c r="G983" s="5">
        <f t="shared" si="28"/>
        <v>10.259333333333281</v>
      </c>
      <c r="H983" s="5">
        <f>IF(D983+E983+F983&gt;Inddata!$D$31,Inddata!$D$31,D983+E983+F983)</f>
        <v>1.213333333333332</v>
      </c>
      <c r="I983" s="5">
        <f>Inddata!$D$34</f>
        <v>1</v>
      </c>
      <c r="J983" s="5">
        <f>Inddata!$D$32+Inddata!$D$34</f>
        <v>5</v>
      </c>
      <c r="K983" s="5"/>
    </row>
    <row r="984" spans="1:11" x14ac:dyDescent="0.25">
      <c r="A984">
        <v>955</v>
      </c>
      <c r="C984" s="5">
        <f t="shared" si="29"/>
        <v>8.2679999999999474</v>
      </c>
      <c r="D984" s="5">
        <f>IF(Inddata!$D$35=0,0,IF(($D$30-C984*(1/Inddata!$D$35))&lt;0,0,($D$30-C984*(1/Inddata!$D$35))))</f>
        <v>0</v>
      </c>
      <c r="E984" s="5">
        <v>0</v>
      </c>
      <c r="F984" s="5">
        <f>IF(Inddata!$D$31*Inddata!$D$35+Inddata!$D$33&gt;'Beregninger scenarie 2'!C984,0,F983+$F$27)</f>
        <v>1.2202666666666653</v>
      </c>
      <c r="G984" s="5">
        <f t="shared" si="28"/>
        <v>10.267999999999947</v>
      </c>
      <c r="H984" s="5">
        <f>IF(D984+E984+F984&gt;Inddata!$D$31,Inddata!$D$31,D984+E984+F984)</f>
        <v>1.2202666666666653</v>
      </c>
      <c r="I984" s="5">
        <f>Inddata!$D$34</f>
        <v>1</v>
      </c>
      <c r="J984" s="5">
        <f>Inddata!$D$32+Inddata!$D$34</f>
        <v>5</v>
      </c>
      <c r="K984" s="5"/>
    </row>
    <row r="985" spans="1:11" x14ac:dyDescent="0.25">
      <c r="A985">
        <v>956</v>
      </c>
      <c r="C985" s="5">
        <f t="shared" si="29"/>
        <v>8.276666666666614</v>
      </c>
      <c r="D985" s="5">
        <f>IF(Inddata!$D$35=0,0,IF(($D$30-C985*(1/Inddata!$D$35))&lt;0,0,($D$30-C985*(1/Inddata!$D$35))))</f>
        <v>0</v>
      </c>
      <c r="E985" s="5">
        <v>0</v>
      </c>
      <c r="F985" s="5">
        <f>IF(Inddata!$D$31*Inddata!$D$35+Inddata!$D$33&gt;'Beregninger scenarie 2'!C985,0,F984+$F$27)</f>
        <v>1.2271999999999985</v>
      </c>
      <c r="G985" s="5">
        <f t="shared" si="28"/>
        <v>10.276666666666614</v>
      </c>
      <c r="H985" s="5">
        <f>IF(D985+E985+F985&gt;Inddata!$D$31,Inddata!$D$31,D985+E985+F985)</f>
        <v>1.2271999999999985</v>
      </c>
      <c r="I985" s="5">
        <f>Inddata!$D$34</f>
        <v>1</v>
      </c>
      <c r="J985" s="5">
        <f>Inddata!$D$32+Inddata!$D$34</f>
        <v>5</v>
      </c>
      <c r="K985" s="5"/>
    </row>
    <row r="986" spans="1:11" x14ac:dyDescent="0.25">
      <c r="A986">
        <v>957</v>
      </c>
      <c r="C986" s="5">
        <f t="shared" si="29"/>
        <v>8.2853333333332806</v>
      </c>
      <c r="D986" s="5">
        <f>IF(Inddata!$D$35=0,0,IF(($D$30-C986*(1/Inddata!$D$35))&lt;0,0,($D$30-C986*(1/Inddata!$D$35))))</f>
        <v>0</v>
      </c>
      <c r="E986" s="5">
        <v>0</v>
      </c>
      <c r="F986" s="5">
        <f>IF(Inddata!$D$31*Inddata!$D$35+Inddata!$D$33&gt;'Beregninger scenarie 2'!C986,0,F985+$F$27)</f>
        <v>1.2341333333333318</v>
      </c>
      <c r="G986" s="5">
        <f t="shared" si="28"/>
        <v>10.285333333333281</v>
      </c>
      <c r="H986" s="5">
        <f>IF(D986+E986+F986&gt;Inddata!$D$31,Inddata!$D$31,D986+E986+F986)</f>
        <v>1.2341333333333318</v>
      </c>
      <c r="I986" s="5">
        <f>Inddata!$D$34</f>
        <v>1</v>
      </c>
      <c r="J986" s="5">
        <f>Inddata!$D$32+Inddata!$D$34</f>
        <v>5</v>
      </c>
      <c r="K986" s="5"/>
    </row>
    <row r="987" spans="1:11" x14ac:dyDescent="0.25">
      <c r="A987">
        <v>958</v>
      </c>
      <c r="C987" s="5">
        <f t="shared" si="29"/>
        <v>8.2939999999999472</v>
      </c>
      <c r="D987" s="5">
        <f>IF(Inddata!$D$35=0,0,IF(($D$30-C987*(1/Inddata!$D$35))&lt;0,0,($D$30-C987*(1/Inddata!$D$35))))</f>
        <v>0</v>
      </c>
      <c r="E987" s="5">
        <v>0</v>
      </c>
      <c r="F987" s="5">
        <f>IF(Inddata!$D$31*Inddata!$D$35+Inddata!$D$33&gt;'Beregninger scenarie 2'!C987,0,F986+$F$27)</f>
        <v>1.241066666666665</v>
      </c>
      <c r="G987" s="5">
        <f t="shared" si="28"/>
        <v>10.293999999999947</v>
      </c>
      <c r="H987" s="5">
        <f>IF(D987+E987+F987&gt;Inddata!$D$31,Inddata!$D$31,D987+E987+F987)</f>
        <v>1.241066666666665</v>
      </c>
      <c r="I987" s="5">
        <f>Inddata!$D$34</f>
        <v>1</v>
      </c>
      <c r="J987" s="5">
        <f>Inddata!$D$32+Inddata!$D$34</f>
        <v>5</v>
      </c>
      <c r="K987" s="5"/>
    </row>
    <row r="988" spans="1:11" x14ac:dyDescent="0.25">
      <c r="A988">
        <v>959</v>
      </c>
      <c r="C988" s="5">
        <f t="shared" si="29"/>
        <v>8.3026666666666138</v>
      </c>
      <c r="D988" s="5">
        <f>IF(Inddata!$D$35=0,0,IF(($D$30-C988*(1/Inddata!$D$35))&lt;0,0,($D$30-C988*(1/Inddata!$D$35))))</f>
        <v>0</v>
      </c>
      <c r="E988" s="5">
        <v>0</v>
      </c>
      <c r="F988" s="5">
        <f>IF(Inddata!$D$31*Inddata!$D$35+Inddata!$D$33&gt;'Beregninger scenarie 2'!C988,0,F987+$F$27)</f>
        <v>1.2479999999999982</v>
      </c>
      <c r="G988" s="5">
        <f t="shared" si="28"/>
        <v>10.302666666666614</v>
      </c>
      <c r="H988" s="5">
        <f>IF(D988+E988+F988&gt;Inddata!$D$31,Inddata!$D$31,D988+E988+F988)</f>
        <v>1.2479999999999982</v>
      </c>
      <c r="I988" s="5">
        <f>Inddata!$D$34</f>
        <v>1</v>
      </c>
      <c r="J988" s="5">
        <f>Inddata!$D$32+Inddata!$D$34</f>
        <v>5</v>
      </c>
      <c r="K988" s="5"/>
    </row>
    <row r="989" spans="1:11" x14ac:dyDescent="0.25">
      <c r="A989">
        <v>960</v>
      </c>
      <c r="C989" s="5">
        <f t="shared" si="29"/>
        <v>8.3113333333332804</v>
      </c>
      <c r="D989" s="5">
        <f>IF(Inddata!$D$35=0,0,IF(($D$30-C989*(1/Inddata!$D$35))&lt;0,0,($D$30-C989*(1/Inddata!$D$35))))</f>
        <v>0</v>
      </c>
      <c r="E989" s="5">
        <v>0</v>
      </c>
      <c r="F989" s="5">
        <f>IF(Inddata!$D$31*Inddata!$D$35+Inddata!$D$33&gt;'Beregninger scenarie 2'!C989,0,F988+$F$27)</f>
        <v>1.2549333333333315</v>
      </c>
      <c r="G989" s="5">
        <f t="shared" si="28"/>
        <v>10.31133333333328</v>
      </c>
      <c r="H989" s="5">
        <f>IF(D989+E989+F989&gt;Inddata!$D$31,Inddata!$D$31,D989+E989+F989)</f>
        <v>1.2549333333333315</v>
      </c>
      <c r="I989" s="5">
        <f>Inddata!$D$34</f>
        <v>1</v>
      </c>
      <c r="J989" s="5">
        <f>Inddata!$D$32+Inddata!$D$34</f>
        <v>5</v>
      </c>
      <c r="K989" s="5"/>
    </row>
    <row r="990" spans="1:11" x14ac:dyDescent="0.25">
      <c r="A990">
        <v>961</v>
      </c>
      <c r="C990" s="5">
        <f t="shared" si="29"/>
        <v>8.319999999999947</v>
      </c>
      <c r="D990" s="5">
        <f>IF(Inddata!$D$35=0,0,IF(($D$30-C990*(1/Inddata!$D$35))&lt;0,0,($D$30-C990*(1/Inddata!$D$35))))</f>
        <v>0</v>
      </c>
      <c r="E990" s="5">
        <v>0</v>
      </c>
      <c r="F990" s="5">
        <f>IF(Inddata!$D$31*Inddata!$D$35+Inddata!$D$33&gt;'Beregninger scenarie 2'!C990,0,F989+$F$27)</f>
        <v>1.2618666666666647</v>
      </c>
      <c r="G990" s="5">
        <f t="shared" si="28"/>
        <v>10.319999999999947</v>
      </c>
      <c r="H990" s="5">
        <f>IF(D990+E990+F990&gt;Inddata!$D$31,Inddata!$D$31,D990+E990+F990)</f>
        <v>1.2618666666666647</v>
      </c>
      <c r="I990" s="5">
        <f>Inddata!$D$34</f>
        <v>1</v>
      </c>
      <c r="J990" s="5">
        <f>Inddata!$D$32+Inddata!$D$34</f>
        <v>5</v>
      </c>
      <c r="K990" s="5"/>
    </row>
    <row r="991" spans="1:11" x14ac:dyDescent="0.25">
      <c r="A991">
        <v>962</v>
      </c>
      <c r="C991" s="5">
        <f t="shared" si="29"/>
        <v>8.3286666666666136</v>
      </c>
      <c r="D991" s="5">
        <f>IF(Inddata!$D$35=0,0,IF(($D$30-C991*(1/Inddata!$D$35))&lt;0,0,($D$30-C991*(1/Inddata!$D$35))))</f>
        <v>0</v>
      </c>
      <c r="E991" s="5">
        <v>0</v>
      </c>
      <c r="F991" s="5">
        <f>IF(Inddata!$D$31*Inddata!$D$35+Inddata!$D$33&gt;'Beregninger scenarie 2'!C991,0,F990+$F$27)</f>
        <v>1.2687999999999979</v>
      </c>
      <c r="G991" s="5">
        <f t="shared" si="28"/>
        <v>10.328666666666614</v>
      </c>
      <c r="H991" s="5">
        <f>IF(D991+E991+F991&gt;Inddata!$D$31,Inddata!$D$31,D991+E991+F991)</f>
        <v>1.2687999999999979</v>
      </c>
      <c r="I991" s="5">
        <f>Inddata!$D$34</f>
        <v>1</v>
      </c>
      <c r="J991" s="5">
        <f>Inddata!$D$32+Inddata!$D$34</f>
        <v>5</v>
      </c>
      <c r="K991" s="5"/>
    </row>
    <row r="992" spans="1:11" x14ac:dyDescent="0.25">
      <c r="A992">
        <v>963</v>
      </c>
      <c r="C992" s="5">
        <f t="shared" si="29"/>
        <v>8.3373333333332802</v>
      </c>
      <c r="D992" s="5">
        <f>IF(Inddata!$D$35=0,0,IF(($D$30-C992*(1/Inddata!$D$35))&lt;0,0,($D$30-C992*(1/Inddata!$D$35))))</f>
        <v>0</v>
      </c>
      <c r="E992" s="5">
        <v>0</v>
      </c>
      <c r="F992" s="5">
        <f>IF(Inddata!$D$31*Inddata!$D$35+Inddata!$D$33&gt;'Beregninger scenarie 2'!C992,0,F991+$F$27)</f>
        <v>1.2757333333333312</v>
      </c>
      <c r="G992" s="5">
        <f t="shared" ref="G992:G1055" si="30">C992+2</f>
        <v>10.33733333333328</v>
      </c>
      <c r="H992" s="5">
        <f>IF(D992+E992+F992&gt;Inddata!$D$31,Inddata!$D$31,D992+E992+F992)</f>
        <v>1.2757333333333312</v>
      </c>
      <c r="I992" s="5">
        <f>Inddata!$D$34</f>
        <v>1</v>
      </c>
      <c r="J992" s="5">
        <f>Inddata!$D$32+Inddata!$D$34</f>
        <v>5</v>
      </c>
      <c r="K992" s="5"/>
    </row>
    <row r="993" spans="1:11" x14ac:dyDescent="0.25">
      <c r="A993">
        <v>964</v>
      </c>
      <c r="C993" s="5">
        <f t="shared" ref="C993:C1056" si="31">C992+$C$27</f>
        <v>8.3459999999999468</v>
      </c>
      <c r="D993" s="5">
        <f>IF(Inddata!$D$35=0,0,IF(($D$30-C993*(1/Inddata!$D$35))&lt;0,0,($D$30-C993*(1/Inddata!$D$35))))</f>
        <v>0</v>
      </c>
      <c r="E993" s="5">
        <v>0</v>
      </c>
      <c r="F993" s="5">
        <f>IF(Inddata!$D$31*Inddata!$D$35+Inddata!$D$33&gt;'Beregninger scenarie 2'!C993,0,F992+$F$27)</f>
        <v>1.2826666666666644</v>
      </c>
      <c r="G993" s="5">
        <f t="shared" si="30"/>
        <v>10.345999999999947</v>
      </c>
      <c r="H993" s="5">
        <f>IF(D993+E993+F993&gt;Inddata!$D$31,Inddata!$D$31,D993+E993+F993)</f>
        <v>1.2826666666666644</v>
      </c>
      <c r="I993" s="5">
        <f>Inddata!$D$34</f>
        <v>1</v>
      </c>
      <c r="J993" s="5">
        <f>Inddata!$D$32+Inddata!$D$34</f>
        <v>5</v>
      </c>
      <c r="K993" s="5"/>
    </row>
    <row r="994" spans="1:11" x14ac:dyDescent="0.25">
      <c r="A994">
        <v>965</v>
      </c>
      <c r="C994" s="5">
        <f t="shared" si="31"/>
        <v>8.3546666666666134</v>
      </c>
      <c r="D994" s="5">
        <f>IF(Inddata!$D$35=0,0,IF(($D$30-C994*(1/Inddata!$D$35))&lt;0,0,($D$30-C994*(1/Inddata!$D$35))))</f>
        <v>0</v>
      </c>
      <c r="E994" s="5">
        <v>0</v>
      </c>
      <c r="F994" s="5">
        <f>IF(Inddata!$D$31*Inddata!$D$35+Inddata!$D$33&gt;'Beregninger scenarie 2'!C994,0,F993+$F$27)</f>
        <v>1.2895999999999976</v>
      </c>
      <c r="G994" s="5">
        <f t="shared" si="30"/>
        <v>10.354666666666613</v>
      </c>
      <c r="H994" s="5">
        <f>IF(D994+E994+F994&gt;Inddata!$D$31,Inddata!$D$31,D994+E994+F994)</f>
        <v>1.2895999999999976</v>
      </c>
      <c r="I994" s="5">
        <f>Inddata!$D$34</f>
        <v>1</v>
      </c>
      <c r="J994" s="5">
        <f>Inddata!$D$32+Inddata!$D$34</f>
        <v>5</v>
      </c>
      <c r="K994" s="5"/>
    </row>
    <row r="995" spans="1:11" x14ac:dyDescent="0.25">
      <c r="A995">
        <v>966</v>
      </c>
      <c r="C995" s="5">
        <f t="shared" si="31"/>
        <v>8.36333333333328</v>
      </c>
      <c r="D995" s="5">
        <f>IF(Inddata!$D$35=0,0,IF(($D$30-C995*(1/Inddata!$D$35))&lt;0,0,($D$30-C995*(1/Inddata!$D$35))))</f>
        <v>0</v>
      </c>
      <c r="E995" s="5">
        <v>0</v>
      </c>
      <c r="F995" s="5">
        <f>IF(Inddata!$D$31*Inddata!$D$35+Inddata!$D$33&gt;'Beregninger scenarie 2'!C995,0,F994+$F$27)</f>
        <v>1.2965333333333309</v>
      </c>
      <c r="G995" s="5">
        <f t="shared" si="30"/>
        <v>10.36333333333328</v>
      </c>
      <c r="H995" s="5">
        <f>IF(D995+E995+F995&gt;Inddata!$D$31,Inddata!$D$31,D995+E995+F995)</f>
        <v>1.2965333333333309</v>
      </c>
      <c r="I995" s="5">
        <f>Inddata!$D$34</f>
        <v>1</v>
      </c>
      <c r="J995" s="5">
        <f>Inddata!$D$32+Inddata!$D$34</f>
        <v>5</v>
      </c>
      <c r="K995" s="5"/>
    </row>
    <row r="996" spans="1:11" x14ac:dyDescent="0.25">
      <c r="A996">
        <v>967</v>
      </c>
      <c r="C996" s="5">
        <f t="shared" si="31"/>
        <v>8.3719999999999466</v>
      </c>
      <c r="D996" s="5">
        <f>IF(Inddata!$D$35=0,0,IF(($D$30-C996*(1/Inddata!$D$35))&lt;0,0,($D$30-C996*(1/Inddata!$D$35))))</f>
        <v>0</v>
      </c>
      <c r="E996" s="5">
        <v>0</v>
      </c>
      <c r="F996" s="5">
        <f>IF(Inddata!$D$31*Inddata!$D$35+Inddata!$D$33&gt;'Beregninger scenarie 2'!C996,0,F995+$F$27)</f>
        <v>1.3034666666666641</v>
      </c>
      <c r="G996" s="5">
        <f t="shared" si="30"/>
        <v>10.371999999999947</v>
      </c>
      <c r="H996" s="5">
        <f>IF(D996+E996+F996&gt;Inddata!$D$31,Inddata!$D$31,D996+E996+F996)</f>
        <v>1.3034666666666641</v>
      </c>
      <c r="I996" s="5">
        <f>Inddata!$D$34</f>
        <v>1</v>
      </c>
      <c r="J996" s="5">
        <f>Inddata!$D$32+Inddata!$D$34</f>
        <v>5</v>
      </c>
      <c r="K996" s="5"/>
    </row>
    <row r="997" spans="1:11" x14ac:dyDescent="0.25">
      <c r="A997">
        <v>968</v>
      </c>
      <c r="C997" s="5">
        <f t="shared" si="31"/>
        <v>8.3806666666666132</v>
      </c>
      <c r="D997" s="5">
        <f>IF(Inddata!$D$35=0,0,IF(($D$30-C997*(1/Inddata!$D$35))&lt;0,0,($D$30-C997*(1/Inddata!$D$35))))</f>
        <v>0</v>
      </c>
      <c r="E997" s="5">
        <v>0</v>
      </c>
      <c r="F997" s="5">
        <f>IF(Inddata!$D$31*Inddata!$D$35+Inddata!$D$33&gt;'Beregninger scenarie 2'!C997,0,F996+$F$27)</f>
        <v>1.3103999999999973</v>
      </c>
      <c r="G997" s="5">
        <f t="shared" si="30"/>
        <v>10.380666666666613</v>
      </c>
      <c r="H997" s="5">
        <f>IF(D997+E997+F997&gt;Inddata!$D$31,Inddata!$D$31,D997+E997+F997)</f>
        <v>1.3103999999999973</v>
      </c>
      <c r="I997" s="5">
        <f>Inddata!$D$34</f>
        <v>1</v>
      </c>
      <c r="J997" s="5">
        <f>Inddata!$D$32+Inddata!$D$34</f>
        <v>5</v>
      </c>
      <c r="K997" s="5"/>
    </row>
    <row r="998" spans="1:11" x14ac:dyDescent="0.25">
      <c r="A998">
        <v>969</v>
      </c>
      <c r="C998" s="5">
        <f t="shared" si="31"/>
        <v>8.3893333333332798</v>
      </c>
      <c r="D998" s="5">
        <f>IF(Inddata!$D$35=0,0,IF(($D$30-C998*(1/Inddata!$D$35))&lt;0,0,($D$30-C998*(1/Inddata!$D$35))))</f>
        <v>0</v>
      </c>
      <c r="E998" s="5">
        <v>0</v>
      </c>
      <c r="F998" s="5">
        <f>IF(Inddata!$D$31*Inddata!$D$35+Inddata!$D$33&gt;'Beregninger scenarie 2'!C998,0,F997+$F$27)</f>
        <v>1.3173333333333306</v>
      </c>
      <c r="G998" s="5">
        <f t="shared" si="30"/>
        <v>10.38933333333328</v>
      </c>
      <c r="H998" s="5">
        <f>IF(D998+E998+F998&gt;Inddata!$D$31,Inddata!$D$31,D998+E998+F998)</f>
        <v>1.3173333333333306</v>
      </c>
      <c r="I998" s="5">
        <f>Inddata!$D$34</f>
        <v>1</v>
      </c>
      <c r="J998" s="5">
        <f>Inddata!$D$32+Inddata!$D$34</f>
        <v>5</v>
      </c>
      <c r="K998" s="5"/>
    </row>
    <row r="999" spans="1:11" x14ac:dyDescent="0.25">
      <c r="A999">
        <v>970</v>
      </c>
      <c r="C999" s="5">
        <f t="shared" si="31"/>
        <v>8.3979999999999464</v>
      </c>
      <c r="D999" s="5">
        <f>IF(Inddata!$D$35=0,0,IF(($D$30-C999*(1/Inddata!$D$35))&lt;0,0,($D$30-C999*(1/Inddata!$D$35))))</f>
        <v>0</v>
      </c>
      <c r="E999" s="5">
        <v>0</v>
      </c>
      <c r="F999" s="5">
        <f>IF(Inddata!$D$31*Inddata!$D$35+Inddata!$D$33&gt;'Beregninger scenarie 2'!C999,0,F998+$F$27)</f>
        <v>1.3242666666666638</v>
      </c>
      <c r="G999" s="5">
        <f t="shared" si="30"/>
        <v>10.397999999999946</v>
      </c>
      <c r="H999" s="5">
        <f>IF(D999+E999+F999&gt;Inddata!$D$31,Inddata!$D$31,D999+E999+F999)</f>
        <v>1.3242666666666638</v>
      </c>
      <c r="I999" s="5">
        <f>Inddata!$D$34</f>
        <v>1</v>
      </c>
      <c r="J999" s="5">
        <f>Inddata!$D$32+Inddata!$D$34</f>
        <v>5</v>
      </c>
      <c r="K999" s="5"/>
    </row>
    <row r="1000" spans="1:11" x14ac:dyDescent="0.25">
      <c r="A1000">
        <v>971</v>
      </c>
      <c r="C1000" s="5">
        <f t="shared" si="31"/>
        <v>8.406666666666613</v>
      </c>
      <c r="D1000" s="5">
        <f>IF(Inddata!$D$35=0,0,IF(($D$30-C1000*(1/Inddata!$D$35))&lt;0,0,($D$30-C1000*(1/Inddata!$D$35))))</f>
        <v>0</v>
      </c>
      <c r="E1000" s="5">
        <v>0</v>
      </c>
      <c r="F1000" s="5">
        <f>IF(Inddata!$D$31*Inddata!$D$35+Inddata!$D$33&gt;'Beregninger scenarie 2'!C1000,0,F999+$F$27)</f>
        <v>1.3311999999999971</v>
      </c>
      <c r="G1000" s="5">
        <f t="shared" si="30"/>
        <v>10.406666666666613</v>
      </c>
      <c r="H1000" s="5">
        <f>IF(D1000+E1000+F1000&gt;Inddata!$D$31,Inddata!$D$31,D1000+E1000+F1000)</f>
        <v>1.3311999999999971</v>
      </c>
      <c r="I1000" s="5">
        <f>Inddata!$D$34</f>
        <v>1</v>
      </c>
      <c r="J1000" s="5">
        <f>Inddata!$D$32+Inddata!$D$34</f>
        <v>5</v>
      </c>
      <c r="K1000" s="5"/>
    </row>
    <row r="1001" spans="1:11" x14ac:dyDescent="0.25">
      <c r="A1001">
        <v>972</v>
      </c>
      <c r="C1001" s="5">
        <f t="shared" si="31"/>
        <v>8.4153333333332796</v>
      </c>
      <c r="D1001" s="5">
        <f>IF(Inddata!$D$35=0,0,IF(($D$30-C1001*(1/Inddata!$D$35))&lt;0,0,($D$30-C1001*(1/Inddata!$D$35))))</f>
        <v>0</v>
      </c>
      <c r="E1001" s="5">
        <v>0</v>
      </c>
      <c r="F1001" s="5">
        <f>IF(Inddata!$D$31*Inddata!$D$35+Inddata!$D$33&gt;'Beregninger scenarie 2'!C1001,0,F1000+$F$27)</f>
        <v>1.3381333333333303</v>
      </c>
      <c r="G1001" s="5">
        <f t="shared" si="30"/>
        <v>10.41533333333328</v>
      </c>
      <c r="H1001" s="5">
        <f>IF(D1001+E1001+F1001&gt;Inddata!$D$31,Inddata!$D$31,D1001+E1001+F1001)</f>
        <v>1.3381333333333303</v>
      </c>
      <c r="I1001" s="5">
        <f>Inddata!$D$34</f>
        <v>1</v>
      </c>
      <c r="J1001" s="5">
        <f>Inddata!$D$32+Inddata!$D$34</f>
        <v>5</v>
      </c>
      <c r="K1001" s="5"/>
    </row>
    <row r="1002" spans="1:11" x14ac:dyDescent="0.25">
      <c r="A1002">
        <v>973</v>
      </c>
      <c r="C1002" s="5">
        <f t="shared" si="31"/>
        <v>8.4239999999999462</v>
      </c>
      <c r="D1002" s="5">
        <f>IF(Inddata!$D$35=0,0,IF(($D$30-C1002*(1/Inddata!$D$35))&lt;0,0,($D$30-C1002*(1/Inddata!$D$35))))</f>
        <v>0</v>
      </c>
      <c r="E1002" s="5">
        <v>0</v>
      </c>
      <c r="F1002" s="5">
        <f>IF(Inddata!$D$31*Inddata!$D$35+Inddata!$D$33&gt;'Beregninger scenarie 2'!C1002,0,F1001+$F$27)</f>
        <v>1.3450666666666635</v>
      </c>
      <c r="G1002" s="5">
        <f t="shared" si="30"/>
        <v>10.423999999999946</v>
      </c>
      <c r="H1002" s="5">
        <f>IF(D1002+E1002+F1002&gt;Inddata!$D$31,Inddata!$D$31,D1002+E1002+F1002)</f>
        <v>1.3450666666666635</v>
      </c>
      <c r="I1002" s="5">
        <f>Inddata!$D$34</f>
        <v>1</v>
      </c>
      <c r="J1002" s="5">
        <f>Inddata!$D$32+Inddata!$D$34</f>
        <v>5</v>
      </c>
      <c r="K1002" s="5"/>
    </row>
    <row r="1003" spans="1:11" x14ac:dyDescent="0.25">
      <c r="A1003">
        <v>974</v>
      </c>
      <c r="C1003" s="5">
        <f t="shared" si="31"/>
        <v>8.4326666666666128</v>
      </c>
      <c r="D1003" s="5">
        <f>IF(Inddata!$D$35=0,0,IF(($D$30-C1003*(1/Inddata!$D$35))&lt;0,0,($D$30-C1003*(1/Inddata!$D$35))))</f>
        <v>0</v>
      </c>
      <c r="E1003" s="5">
        <v>0</v>
      </c>
      <c r="F1003" s="5">
        <f>IF(Inddata!$D$31*Inddata!$D$35+Inddata!$D$33&gt;'Beregninger scenarie 2'!C1003,0,F1002+$F$27)</f>
        <v>1.3519999999999968</v>
      </c>
      <c r="G1003" s="5">
        <f t="shared" si="30"/>
        <v>10.432666666666613</v>
      </c>
      <c r="H1003" s="5">
        <f>IF(D1003+E1003+F1003&gt;Inddata!$D$31,Inddata!$D$31,D1003+E1003+F1003)</f>
        <v>1.3519999999999968</v>
      </c>
      <c r="I1003" s="5">
        <f>Inddata!$D$34</f>
        <v>1</v>
      </c>
      <c r="J1003" s="5">
        <f>Inddata!$D$32+Inddata!$D$34</f>
        <v>5</v>
      </c>
      <c r="K1003" s="5"/>
    </row>
    <row r="1004" spans="1:11" x14ac:dyDescent="0.25">
      <c r="A1004">
        <v>975</v>
      </c>
      <c r="C1004" s="5">
        <f t="shared" si="31"/>
        <v>8.4413333333332794</v>
      </c>
      <c r="D1004" s="5">
        <f>IF(Inddata!$D$35=0,0,IF(($D$30-C1004*(1/Inddata!$D$35))&lt;0,0,($D$30-C1004*(1/Inddata!$D$35))))</f>
        <v>0</v>
      </c>
      <c r="E1004" s="5">
        <v>0</v>
      </c>
      <c r="F1004" s="5">
        <f>IF(Inddata!$D$31*Inddata!$D$35+Inddata!$D$33&gt;'Beregninger scenarie 2'!C1004,0,F1003+$F$27)</f>
        <v>1.35893333333333</v>
      </c>
      <c r="G1004" s="5">
        <f t="shared" si="30"/>
        <v>10.441333333333279</v>
      </c>
      <c r="H1004" s="5">
        <f>IF(D1004+E1004+F1004&gt;Inddata!$D$31,Inddata!$D$31,D1004+E1004+F1004)</f>
        <v>1.35893333333333</v>
      </c>
      <c r="I1004" s="5">
        <f>Inddata!$D$34</f>
        <v>1</v>
      </c>
      <c r="J1004" s="5">
        <f>Inddata!$D$32+Inddata!$D$34</f>
        <v>5</v>
      </c>
      <c r="K1004" s="5"/>
    </row>
    <row r="1005" spans="1:11" x14ac:dyDescent="0.25">
      <c r="A1005">
        <v>976</v>
      </c>
      <c r="C1005" s="5">
        <f t="shared" si="31"/>
        <v>8.449999999999946</v>
      </c>
      <c r="D1005" s="5">
        <f>IF(Inddata!$D$35=0,0,IF(($D$30-C1005*(1/Inddata!$D$35))&lt;0,0,($D$30-C1005*(1/Inddata!$D$35))))</f>
        <v>0</v>
      </c>
      <c r="E1005" s="5">
        <v>0</v>
      </c>
      <c r="F1005" s="5">
        <f>IF(Inddata!$D$31*Inddata!$D$35+Inddata!$D$33&gt;'Beregninger scenarie 2'!C1005,0,F1004+$F$27)</f>
        <v>1.3658666666666632</v>
      </c>
      <c r="G1005" s="5">
        <f t="shared" si="30"/>
        <v>10.449999999999946</v>
      </c>
      <c r="H1005" s="5">
        <f>IF(D1005+E1005+F1005&gt;Inddata!$D$31,Inddata!$D$31,D1005+E1005+F1005)</f>
        <v>1.3658666666666632</v>
      </c>
      <c r="I1005" s="5">
        <f>Inddata!$D$34</f>
        <v>1</v>
      </c>
      <c r="J1005" s="5">
        <f>Inddata!$D$32+Inddata!$D$34</f>
        <v>5</v>
      </c>
      <c r="K1005" s="5"/>
    </row>
    <row r="1006" spans="1:11" x14ac:dyDescent="0.25">
      <c r="A1006">
        <v>977</v>
      </c>
      <c r="C1006" s="5">
        <f t="shared" si="31"/>
        <v>8.4586666666666126</v>
      </c>
      <c r="D1006" s="5">
        <f>IF(Inddata!$D$35=0,0,IF(($D$30-C1006*(1/Inddata!$D$35))&lt;0,0,($D$30-C1006*(1/Inddata!$D$35))))</f>
        <v>0</v>
      </c>
      <c r="E1006" s="5">
        <v>0</v>
      </c>
      <c r="F1006" s="5">
        <f>IF(Inddata!$D$31*Inddata!$D$35+Inddata!$D$33&gt;'Beregninger scenarie 2'!C1006,0,F1005+$F$27)</f>
        <v>1.3727999999999965</v>
      </c>
      <c r="G1006" s="5">
        <f t="shared" si="30"/>
        <v>10.458666666666613</v>
      </c>
      <c r="H1006" s="5">
        <f>IF(D1006+E1006+F1006&gt;Inddata!$D$31,Inddata!$D$31,D1006+E1006+F1006)</f>
        <v>1.3727999999999965</v>
      </c>
      <c r="I1006" s="5">
        <f>Inddata!$D$34</f>
        <v>1</v>
      </c>
      <c r="J1006" s="5">
        <f>Inddata!$D$32+Inddata!$D$34</f>
        <v>5</v>
      </c>
      <c r="K1006" s="5"/>
    </row>
    <row r="1007" spans="1:11" x14ac:dyDescent="0.25">
      <c r="A1007">
        <v>978</v>
      </c>
      <c r="C1007" s="5">
        <f t="shared" si="31"/>
        <v>8.4673333333332792</v>
      </c>
      <c r="D1007" s="5">
        <f>IF(Inddata!$D$35=0,0,IF(($D$30-C1007*(1/Inddata!$D$35))&lt;0,0,($D$30-C1007*(1/Inddata!$D$35))))</f>
        <v>0</v>
      </c>
      <c r="E1007" s="5">
        <v>0</v>
      </c>
      <c r="F1007" s="5">
        <f>IF(Inddata!$D$31*Inddata!$D$35+Inddata!$D$33&gt;'Beregninger scenarie 2'!C1007,0,F1006+$F$27)</f>
        <v>1.3797333333333297</v>
      </c>
      <c r="G1007" s="5">
        <f t="shared" si="30"/>
        <v>10.467333333333279</v>
      </c>
      <c r="H1007" s="5">
        <f>IF(D1007+E1007+F1007&gt;Inddata!$D$31,Inddata!$D$31,D1007+E1007+F1007)</f>
        <v>1.3797333333333297</v>
      </c>
      <c r="I1007" s="5">
        <f>Inddata!$D$34</f>
        <v>1</v>
      </c>
      <c r="J1007" s="5">
        <f>Inddata!$D$32+Inddata!$D$34</f>
        <v>5</v>
      </c>
      <c r="K1007" s="5"/>
    </row>
    <row r="1008" spans="1:11" x14ac:dyDescent="0.25">
      <c r="A1008">
        <v>979</v>
      </c>
      <c r="C1008" s="5">
        <f t="shared" si="31"/>
        <v>8.4759999999999458</v>
      </c>
      <c r="D1008" s="5">
        <f>IF(Inddata!$D$35=0,0,IF(($D$30-C1008*(1/Inddata!$D$35))&lt;0,0,($D$30-C1008*(1/Inddata!$D$35))))</f>
        <v>0</v>
      </c>
      <c r="E1008" s="5">
        <v>0</v>
      </c>
      <c r="F1008" s="5">
        <f>IF(Inddata!$D$31*Inddata!$D$35+Inddata!$D$33&gt;'Beregninger scenarie 2'!C1008,0,F1007+$F$27)</f>
        <v>1.3866666666666629</v>
      </c>
      <c r="G1008" s="5">
        <f t="shared" si="30"/>
        <v>10.475999999999946</v>
      </c>
      <c r="H1008" s="5">
        <f>IF(D1008+E1008+F1008&gt;Inddata!$D$31,Inddata!$D$31,D1008+E1008+F1008)</f>
        <v>1.3866666666666629</v>
      </c>
      <c r="I1008" s="5">
        <f>Inddata!$D$34</f>
        <v>1</v>
      </c>
      <c r="J1008" s="5">
        <f>Inddata!$D$32+Inddata!$D$34</f>
        <v>5</v>
      </c>
      <c r="K1008" s="5"/>
    </row>
    <row r="1009" spans="1:11" x14ac:dyDescent="0.25">
      <c r="A1009">
        <v>980</v>
      </c>
      <c r="C1009" s="5">
        <f t="shared" si="31"/>
        <v>8.4846666666666124</v>
      </c>
      <c r="D1009" s="5">
        <f>IF(Inddata!$D$35=0,0,IF(($D$30-C1009*(1/Inddata!$D$35))&lt;0,0,($D$30-C1009*(1/Inddata!$D$35))))</f>
        <v>0</v>
      </c>
      <c r="E1009" s="5">
        <v>0</v>
      </c>
      <c r="F1009" s="5">
        <f>IF(Inddata!$D$31*Inddata!$D$35+Inddata!$D$33&gt;'Beregninger scenarie 2'!C1009,0,F1008+$F$27)</f>
        <v>1.3935999999999962</v>
      </c>
      <c r="G1009" s="5">
        <f t="shared" si="30"/>
        <v>10.484666666666612</v>
      </c>
      <c r="H1009" s="5">
        <f>IF(D1009+E1009+F1009&gt;Inddata!$D$31,Inddata!$D$31,D1009+E1009+F1009)</f>
        <v>1.3935999999999962</v>
      </c>
      <c r="I1009" s="5">
        <f>Inddata!$D$34</f>
        <v>1</v>
      </c>
      <c r="J1009" s="5">
        <f>Inddata!$D$32+Inddata!$D$34</f>
        <v>5</v>
      </c>
      <c r="K1009" s="5"/>
    </row>
    <row r="1010" spans="1:11" x14ac:dyDescent="0.25">
      <c r="A1010">
        <v>981</v>
      </c>
      <c r="C1010" s="5">
        <f t="shared" si="31"/>
        <v>8.493333333333279</v>
      </c>
      <c r="D1010" s="5">
        <f>IF(Inddata!$D$35=0,0,IF(($D$30-C1010*(1/Inddata!$D$35))&lt;0,0,($D$30-C1010*(1/Inddata!$D$35))))</f>
        <v>0</v>
      </c>
      <c r="E1010" s="5">
        <v>0</v>
      </c>
      <c r="F1010" s="5">
        <f>IF(Inddata!$D$31*Inddata!$D$35+Inddata!$D$33&gt;'Beregninger scenarie 2'!C1010,0,F1009+$F$27)</f>
        <v>1.4005333333333294</v>
      </c>
      <c r="G1010" s="5">
        <f t="shared" si="30"/>
        <v>10.493333333333279</v>
      </c>
      <c r="H1010" s="5">
        <f>IF(D1010+E1010+F1010&gt;Inddata!$D$31,Inddata!$D$31,D1010+E1010+F1010)</f>
        <v>1.4005333333333294</v>
      </c>
      <c r="I1010" s="5">
        <f>Inddata!$D$34</f>
        <v>1</v>
      </c>
      <c r="J1010" s="5">
        <f>Inddata!$D$32+Inddata!$D$34</f>
        <v>5</v>
      </c>
      <c r="K1010" s="5"/>
    </row>
    <row r="1011" spans="1:11" x14ac:dyDescent="0.25">
      <c r="A1011">
        <v>982</v>
      </c>
      <c r="C1011" s="5">
        <f t="shared" si="31"/>
        <v>8.5019999999999456</v>
      </c>
      <c r="D1011" s="5">
        <f>IF(Inddata!$D$35=0,0,IF(($D$30-C1011*(1/Inddata!$D$35))&lt;0,0,($D$30-C1011*(1/Inddata!$D$35))))</f>
        <v>0</v>
      </c>
      <c r="E1011" s="5">
        <v>0</v>
      </c>
      <c r="F1011" s="5">
        <f>IF(Inddata!$D$31*Inddata!$D$35+Inddata!$D$33&gt;'Beregninger scenarie 2'!C1011,0,F1010+$F$27)</f>
        <v>1.4074666666666626</v>
      </c>
      <c r="G1011" s="5">
        <f t="shared" si="30"/>
        <v>10.501999999999946</v>
      </c>
      <c r="H1011" s="5">
        <f>IF(D1011+E1011+F1011&gt;Inddata!$D$31,Inddata!$D$31,D1011+E1011+F1011)</f>
        <v>1.4074666666666626</v>
      </c>
      <c r="I1011" s="5">
        <f>Inddata!$D$34</f>
        <v>1</v>
      </c>
      <c r="J1011" s="5">
        <f>Inddata!$D$32+Inddata!$D$34</f>
        <v>5</v>
      </c>
      <c r="K1011" s="5"/>
    </row>
    <row r="1012" spans="1:11" x14ac:dyDescent="0.25">
      <c r="A1012">
        <v>983</v>
      </c>
      <c r="C1012" s="5">
        <f t="shared" si="31"/>
        <v>8.5106666666666122</v>
      </c>
      <c r="D1012" s="5">
        <f>IF(Inddata!$D$35=0,0,IF(($D$30-C1012*(1/Inddata!$D$35))&lt;0,0,($D$30-C1012*(1/Inddata!$D$35))))</f>
        <v>0</v>
      </c>
      <c r="E1012" s="5">
        <v>0</v>
      </c>
      <c r="F1012" s="5">
        <f>IF(Inddata!$D$31*Inddata!$D$35+Inddata!$D$33&gt;'Beregninger scenarie 2'!C1012,0,F1011+$F$27)</f>
        <v>1.4143999999999959</v>
      </c>
      <c r="G1012" s="5">
        <f t="shared" si="30"/>
        <v>10.510666666666612</v>
      </c>
      <c r="H1012" s="5">
        <f>IF(D1012+E1012+F1012&gt;Inddata!$D$31,Inddata!$D$31,D1012+E1012+F1012)</f>
        <v>1.4143999999999959</v>
      </c>
      <c r="I1012" s="5">
        <f>Inddata!$D$34</f>
        <v>1</v>
      </c>
      <c r="J1012" s="5">
        <f>Inddata!$D$32+Inddata!$D$34</f>
        <v>5</v>
      </c>
      <c r="K1012" s="5"/>
    </row>
    <row r="1013" spans="1:11" x14ac:dyDescent="0.25">
      <c r="A1013">
        <v>984</v>
      </c>
      <c r="C1013" s="5">
        <f t="shared" si="31"/>
        <v>8.5193333333332788</v>
      </c>
      <c r="D1013" s="5">
        <f>IF(Inddata!$D$35=0,0,IF(($D$30-C1013*(1/Inddata!$D$35))&lt;0,0,($D$30-C1013*(1/Inddata!$D$35))))</f>
        <v>0</v>
      </c>
      <c r="E1013" s="5">
        <v>0</v>
      </c>
      <c r="F1013" s="5">
        <f>IF(Inddata!$D$31*Inddata!$D$35+Inddata!$D$33&gt;'Beregninger scenarie 2'!C1013,0,F1012+$F$27)</f>
        <v>1.4213333333333291</v>
      </c>
      <c r="G1013" s="5">
        <f t="shared" si="30"/>
        <v>10.519333333333279</v>
      </c>
      <c r="H1013" s="5">
        <f>IF(D1013+E1013+F1013&gt;Inddata!$D$31,Inddata!$D$31,D1013+E1013+F1013)</f>
        <v>1.4213333333333291</v>
      </c>
      <c r="I1013" s="5">
        <f>Inddata!$D$34</f>
        <v>1</v>
      </c>
      <c r="J1013" s="5">
        <f>Inddata!$D$32+Inddata!$D$34</f>
        <v>5</v>
      </c>
      <c r="K1013" s="5"/>
    </row>
    <row r="1014" spans="1:11" x14ac:dyDescent="0.25">
      <c r="A1014">
        <v>985</v>
      </c>
      <c r="C1014" s="5">
        <f t="shared" si="31"/>
        <v>8.5279999999999454</v>
      </c>
      <c r="D1014" s="5">
        <f>IF(Inddata!$D$35=0,0,IF(($D$30-C1014*(1/Inddata!$D$35))&lt;0,0,($D$30-C1014*(1/Inddata!$D$35))))</f>
        <v>0</v>
      </c>
      <c r="E1014" s="5">
        <v>0</v>
      </c>
      <c r="F1014" s="5">
        <f>IF(Inddata!$D$31*Inddata!$D$35+Inddata!$D$33&gt;'Beregninger scenarie 2'!C1014,0,F1013+$F$27)</f>
        <v>1.4282666666666624</v>
      </c>
      <c r="G1014" s="5">
        <f t="shared" si="30"/>
        <v>10.527999999999945</v>
      </c>
      <c r="H1014" s="5">
        <f>IF(D1014+E1014+F1014&gt;Inddata!$D$31,Inddata!$D$31,D1014+E1014+F1014)</f>
        <v>1.4282666666666624</v>
      </c>
      <c r="I1014" s="5">
        <f>Inddata!$D$34</f>
        <v>1</v>
      </c>
      <c r="J1014" s="5">
        <f>Inddata!$D$32+Inddata!$D$34</f>
        <v>5</v>
      </c>
      <c r="K1014" s="5"/>
    </row>
    <row r="1015" spans="1:11" x14ac:dyDescent="0.25">
      <c r="A1015">
        <v>986</v>
      </c>
      <c r="C1015" s="5">
        <f t="shared" si="31"/>
        <v>8.536666666666612</v>
      </c>
      <c r="D1015" s="5">
        <f>IF(Inddata!$D$35=0,0,IF(($D$30-C1015*(1/Inddata!$D$35))&lt;0,0,($D$30-C1015*(1/Inddata!$D$35))))</f>
        <v>0</v>
      </c>
      <c r="E1015" s="5">
        <v>0</v>
      </c>
      <c r="F1015" s="5">
        <f>IF(Inddata!$D$31*Inddata!$D$35+Inddata!$D$33&gt;'Beregninger scenarie 2'!C1015,0,F1014+$F$27)</f>
        <v>1.4351999999999956</v>
      </c>
      <c r="G1015" s="5">
        <f t="shared" si="30"/>
        <v>10.536666666666612</v>
      </c>
      <c r="H1015" s="5">
        <f>IF(D1015+E1015+F1015&gt;Inddata!$D$31,Inddata!$D$31,D1015+E1015+F1015)</f>
        <v>1.4351999999999956</v>
      </c>
      <c r="I1015" s="5">
        <f>Inddata!$D$34</f>
        <v>1</v>
      </c>
      <c r="J1015" s="5">
        <f>Inddata!$D$32+Inddata!$D$34</f>
        <v>5</v>
      </c>
      <c r="K1015" s="5"/>
    </row>
    <row r="1016" spans="1:11" x14ac:dyDescent="0.25">
      <c r="A1016">
        <v>987</v>
      </c>
      <c r="C1016" s="5">
        <f t="shared" si="31"/>
        <v>8.5453333333332786</v>
      </c>
      <c r="D1016" s="5">
        <f>IF(Inddata!$D$35=0,0,IF(($D$30-C1016*(1/Inddata!$D$35))&lt;0,0,($D$30-C1016*(1/Inddata!$D$35))))</f>
        <v>0</v>
      </c>
      <c r="E1016" s="5">
        <v>0</v>
      </c>
      <c r="F1016" s="5">
        <f>IF(Inddata!$D$31*Inddata!$D$35+Inddata!$D$33&gt;'Beregninger scenarie 2'!C1016,0,F1015+$F$27)</f>
        <v>1.4421333333333288</v>
      </c>
      <c r="G1016" s="5">
        <f t="shared" si="30"/>
        <v>10.545333333333279</v>
      </c>
      <c r="H1016" s="5">
        <f>IF(D1016+E1016+F1016&gt;Inddata!$D$31,Inddata!$D$31,D1016+E1016+F1016)</f>
        <v>1.4421333333333288</v>
      </c>
      <c r="I1016" s="5">
        <f>Inddata!$D$34</f>
        <v>1</v>
      </c>
      <c r="J1016" s="5">
        <f>Inddata!$D$32+Inddata!$D$34</f>
        <v>5</v>
      </c>
      <c r="K1016" s="5"/>
    </row>
    <row r="1017" spans="1:11" x14ac:dyDescent="0.25">
      <c r="A1017">
        <v>988</v>
      </c>
      <c r="C1017" s="5">
        <f t="shared" si="31"/>
        <v>8.5539999999999452</v>
      </c>
      <c r="D1017" s="5">
        <f>IF(Inddata!$D$35=0,0,IF(($D$30-C1017*(1/Inddata!$D$35))&lt;0,0,($D$30-C1017*(1/Inddata!$D$35))))</f>
        <v>0</v>
      </c>
      <c r="E1017" s="5">
        <v>0</v>
      </c>
      <c r="F1017" s="5">
        <f>IF(Inddata!$D$31*Inddata!$D$35+Inddata!$D$33&gt;'Beregninger scenarie 2'!C1017,0,F1016+$F$27)</f>
        <v>1.4490666666666621</v>
      </c>
      <c r="G1017" s="5">
        <f t="shared" si="30"/>
        <v>10.553999999999945</v>
      </c>
      <c r="H1017" s="5">
        <f>IF(D1017+E1017+F1017&gt;Inddata!$D$31,Inddata!$D$31,D1017+E1017+F1017)</f>
        <v>1.4490666666666621</v>
      </c>
      <c r="I1017" s="5">
        <f>Inddata!$D$34</f>
        <v>1</v>
      </c>
      <c r="J1017" s="5">
        <f>Inddata!$D$32+Inddata!$D$34</f>
        <v>5</v>
      </c>
      <c r="K1017" s="5"/>
    </row>
    <row r="1018" spans="1:11" x14ac:dyDescent="0.25">
      <c r="A1018">
        <v>989</v>
      </c>
      <c r="C1018" s="5">
        <f t="shared" si="31"/>
        <v>8.5626666666666118</v>
      </c>
      <c r="D1018" s="5">
        <f>IF(Inddata!$D$35=0,0,IF(($D$30-C1018*(1/Inddata!$D$35))&lt;0,0,($D$30-C1018*(1/Inddata!$D$35))))</f>
        <v>0</v>
      </c>
      <c r="E1018" s="5">
        <v>0</v>
      </c>
      <c r="F1018" s="5">
        <f>IF(Inddata!$D$31*Inddata!$D$35+Inddata!$D$33&gt;'Beregninger scenarie 2'!C1018,0,F1017+$F$27)</f>
        <v>1.4559999999999953</v>
      </c>
      <c r="G1018" s="5">
        <f t="shared" si="30"/>
        <v>10.562666666666612</v>
      </c>
      <c r="H1018" s="5">
        <f>IF(D1018+E1018+F1018&gt;Inddata!$D$31,Inddata!$D$31,D1018+E1018+F1018)</f>
        <v>1.4559999999999953</v>
      </c>
      <c r="I1018" s="5">
        <f>Inddata!$D$34</f>
        <v>1</v>
      </c>
      <c r="J1018" s="5">
        <f>Inddata!$D$32+Inddata!$D$34</f>
        <v>5</v>
      </c>
      <c r="K1018" s="5"/>
    </row>
    <row r="1019" spans="1:11" x14ac:dyDescent="0.25">
      <c r="A1019">
        <v>990</v>
      </c>
      <c r="C1019" s="5">
        <f t="shared" si="31"/>
        <v>8.5713333333332784</v>
      </c>
      <c r="D1019" s="5">
        <f>IF(Inddata!$D$35=0,0,IF(($D$30-C1019*(1/Inddata!$D$35))&lt;0,0,($D$30-C1019*(1/Inddata!$D$35))))</f>
        <v>0</v>
      </c>
      <c r="E1019" s="5">
        <v>0</v>
      </c>
      <c r="F1019" s="5">
        <f>IF(Inddata!$D$31*Inddata!$D$35+Inddata!$D$33&gt;'Beregninger scenarie 2'!C1019,0,F1018+$F$27)</f>
        <v>1.4629333333333285</v>
      </c>
      <c r="G1019" s="5">
        <f t="shared" si="30"/>
        <v>10.571333333333278</v>
      </c>
      <c r="H1019" s="5">
        <f>IF(D1019+E1019+F1019&gt;Inddata!$D$31,Inddata!$D$31,D1019+E1019+F1019)</f>
        <v>1.4629333333333285</v>
      </c>
      <c r="I1019" s="5">
        <f>Inddata!$D$34</f>
        <v>1</v>
      </c>
      <c r="J1019" s="5">
        <f>Inddata!$D$32+Inddata!$D$34</f>
        <v>5</v>
      </c>
      <c r="K1019" s="5"/>
    </row>
    <row r="1020" spans="1:11" x14ac:dyDescent="0.25">
      <c r="A1020">
        <v>991</v>
      </c>
      <c r="C1020" s="5">
        <f t="shared" si="31"/>
        <v>8.579999999999945</v>
      </c>
      <c r="D1020" s="5">
        <f>IF(Inddata!$D$35=0,0,IF(($D$30-C1020*(1/Inddata!$D$35))&lt;0,0,($D$30-C1020*(1/Inddata!$D$35))))</f>
        <v>0</v>
      </c>
      <c r="E1020" s="5">
        <v>0</v>
      </c>
      <c r="F1020" s="5">
        <f>IF(Inddata!$D$31*Inddata!$D$35+Inddata!$D$33&gt;'Beregninger scenarie 2'!C1020,0,F1019+$F$27)</f>
        <v>1.4698666666666618</v>
      </c>
      <c r="G1020" s="5">
        <f t="shared" si="30"/>
        <v>10.579999999999945</v>
      </c>
      <c r="H1020" s="5">
        <f>IF(D1020+E1020+F1020&gt;Inddata!$D$31,Inddata!$D$31,D1020+E1020+F1020)</f>
        <v>1.4698666666666618</v>
      </c>
      <c r="I1020" s="5">
        <f>Inddata!$D$34</f>
        <v>1</v>
      </c>
      <c r="J1020" s="5">
        <f>Inddata!$D$32+Inddata!$D$34</f>
        <v>5</v>
      </c>
      <c r="K1020" s="5"/>
    </row>
    <row r="1021" spans="1:11" x14ac:dyDescent="0.25">
      <c r="A1021">
        <v>992</v>
      </c>
      <c r="C1021" s="5">
        <f t="shared" si="31"/>
        <v>8.5886666666666116</v>
      </c>
      <c r="D1021" s="5">
        <f>IF(Inddata!$D$35=0,0,IF(($D$30-C1021*(1/Inddata!$D$35))&lt;0,0,($D$30-C1021*(1/Inddata!$D$35))))</f>
        <v>0</v>
      </c>
      <c r="E1021" s="5">
        <v>0</v>
      </c>
      <c r="F1021" s="5">
        <f>IF(Inddata!$D$31*Inddata!$D$35+Inddata!$D$33&gt;'Beregninger scenarie 2'!C1021,0,F1020+$F$27)</f>
        <v>1.476799999999995</v>
      </c>
      <c r="G1021" s="5">
        <f t="shared" si="30"/>
        <v>10.588666666666612</v>
      </c>
      <c r="H1021" s="5">
        <f>IF(D1021+E1021+F1021&gt;Inddata!$D$31,Inddata!$D$31,D1021+E1021+F1021)</f>
        <v>1.476799999999995</v>
      </c>
      <c r="I1021" s="5">
        <f>Inddata!$D$34</f>
        <v>1</v>
      </c>
      <c r="J1021" s="5">
        <f>Inddata!$D$32+Inddata!$D$34</f>
        <v>5</v>
      </c>
      <c r="K1021" s="5"/>
    </row>
    <row r="1022" spans="1:11" x14ac:dyDescent="0.25">
      <c r="A1022">
        <v>993</v>
      </c>
      <c r="C1022" s="5">
        <f t="shared" si="31"/>
        <v>8.5973333333332782</v>
      </c>
      <c r="D1022" s="5">
        <f>IF(Inddata!$D$35=0,0,IF(($D$30-C1022*(1/Inddata!$D$35))&lt;0,0,($D$30-C1022*(1/Inddata!$D$35))))</f>
        <v>0</v>
      </c>
      <c r="E1022" s="5">
        <v>0</v>
      </c>
      <c r="F1022" s="5">
        <f>IF(Inddata!$D$31*Inddata!$D$35+Inddata!$D$33&gt;'Beregninger scenarie 2'!C1022,0,F1021+$F$27)</f>
        <v>1.4837333333333282</v>
      </c>
      <c r="G1022" s="5">
        <f t="shared" si="30"/>
        <v>10.597333333333278</v>
      </c>
      <c r="H1022" s="5">
        <f>IF(D1022+E1022+F1022&gt;Inddata!$D$31,Inddata!$D$31,D1022+E1022+F1022)</f>
        <v>1.4837333333333282</v>
      </c>
      <c r="I1022" s="5">
        <f>Inddata!$D$34</f>
        <v>1</v>
      </c>
      <c r="J1022" s="5">
        <f>Inddata!$D$32+Inddata!$D$34</f>
        <v>5</v>
      </c>
      <c r="K1022" s="5"/>
    </row>
    <row r="1023" spans="1:11" x14ac:dyDescent="0.25">
      <c r="A1023">
        <v>994</v>
      </c>
      <c r="C1023" s="5">
        <f t="shared" si="31"/>
        <v>8.6059999999999448</v>
      </c>
      <c r="D1023" s="5">
        <f>IF(Inddata!$D$35=0,0,IF(($D$30-C1023*(1/Inddata!$D$35))&lt;0,0,($D$30-C1023*(1/Inddata!$D$35))))</f>
        <v>0</v>
      </c>
      <c r="E1023" s="5">
        <v>0</v>
      </c>
      <c r="F1023" s="5">
        <f>IF(Inddata!$D$31*Inddata!$D$35+Inddata!$D$33&gt;'Beregninger scenarie 2'!C1023,0,F1022+$F$27)</f>
        <v>1.4906666666666615</v>
      </c>
      <c r="G1023" s="5">
        <f t="shared" si="30"/>
        <v>10.605999999999945</v>
      </c>
      <c r="H1023" s="5">
        <f>IF(D1023+E1023+F1023&gt;Inddata!$D$31,Inddata!$D$31,D1023+E1023+F1023)</f>
        <v>1.4906666666666615</v>
      </c>
      <c r="I1023" s="5">
        <f>Inddata!$D$34</f>
        <v>1</v>
      </c>
      <c r="J1023" s="5">
        <f>Inddata!$D$32+Inddata!$D$34</f>
        <v>5</v>
      </c>
      <c r="K1023" s="5"/>
    </row>
    <row r="1024" spans="1:11" x14ac:dyDescent="0.25">
      <c r="A1024">
        <v>995</v>
      </c>
      <c r="C1024" s="5">
        <f t="shared" si="31"/>
        <v>8.6146666666666114</v>
      </c>
      <c r="D1024" s="5">
        <f>IF(Inddata!$D$35=0,0,IF(($D$30-C1024*(1/Inddata!$D$35))&lt;0,0,($D$30-C1024*(1/Inddata!$D$35))))</f>
        <v>0</v>
      </c>
      <c r="E1024" s="5">
        <v>0</v>
      </c>
      <c r="F1024" s="5">
        <f>IF(Inddata!$D$31*Inddata!$D$35+Inddata!$D$33&gt;'Beregninger scenarie 2'!C1024,0,F1023+$F$27)</f>
        <v>1.4975999999999947</v>
      </c>
      <c r="G1024" s="5">
        <f t="shared" si="30"/>
        <v>10.614666666666611</v>
      </c>
      <c r="H1024" s="5">
        <f>IF(D1024+E1024+F1024&gt;Inddata!$D$31,Inddata!$D$31,D1024+E1024+F1024)</f>
        <v>1.4975999999999947</v>
      </c>
      <c r="I1024" s="5">
        <f>Inddata!$D$34</f>
        <v>1</v>
      </c>
      <c r="J1024" s="5">
        <f>Inddata!$D$32+Inddata!$D$34</f>
        <v>5</v>
      </c>
      <c r="K1024" s="5"/>
    </row>
    <row r="1025" spans="1:11" x14ac:dyDescent="0.25">
      <c r="A1025">
        <v>996</v>
      </c>
      <c r="C1025" s="5">
        <f t="shared" si="31"/>
        <v>8.623333333333278</v>
      </c>
      <c r="D1025" s="5">
        <f>IF(Inddata!$D$35=0,0,IF(($D$30-C1025*(1/Inddata!$D$35))&lt;0,0,($D$30-C1025*(1/Inddata!$D$35))))</f>
        <v>0</v>
      </c>
      <c r="E1025" s="5">
        <v>0</v>
      </c>
      <c r="F1025" s="5">
        <f>IF(Inddata!$D$31*Inddata!$D$35+Inddata!$D$33&gt;'Beregninger scenarie 2'!C1025,0,F1024+$F$27)</f>
        <v>1.5045333333333279</v>
      </c>
      <c r="G1025" s="5">
        <f t="shared" si="30"/>
        <v>10.623333333333278</v>
      </c>
      <c r="H1025" s="5">
        <f>IF(D1025+E1025+F1025&gt;Inddata!$D$31,Inddata!$D$31,D1025+E1025+F1025)</f>
        <v>1.5045333333333279</v>
      </c>
      <c r="I1025" s="5">
        <f>Inddata!$D$34</f>
        <v>1</v>
      </c>
      <c r="J1025" s="5">
        <f>Inddata!$D$32+Inddata!$D$34</f>
        <v>5</v>
      </c>
      <c r="K1025" s="5"/>
    </row>
    <row r="1026" spans="1:11" x14ac:dyDescent="0.25">
      <c r="A1026">
        <v>997</v>
      </c>
      <c r="C1026" s="5">
        <f t="shared" si="31"/>
        <v>8.6319999999999446</v>
      </c>
      <c r="D1026" s="5">
        <f>IF(Inddata!$D$35=0,0,IF(($D$30-C1026*(1/Inddata!$D$35))&lt;0,0,($D$30-C1026*(1/Inddata!$D$35))))</f>
        <v>0</v>
      </c>
      <c r="E1026" s="5">
        <v>0</v>
      </c>
      <c r="F1026" s="5">
        <f>IF(Inddata!$D$31*Inddata!$D$35+Inddata!$D$33&gt;'Beregninger scenarie 2'!C1026,0,F1025+$F$27)</f>
        <v>1.5114666666666612</v>
      </c>
      <c r="G1026" s="5">
        <f t="shared" si="30"/>
        <v>10.631999999999945</v>
      </c>
      <c r="H1026" s="5">
        <f>IF(D1026+E1026+F1026&gt;Inddata!$D$31,Inddata!$D$31,D1026+E1026+F1026)</f>
        <v>1.5114666666666612</v>
      </c>
      <c r="I1026" s="5">
        <f>Inddata!$D$34</f>
        <v>1</v>
      </c>
      <c r="J1026" s="5">
        <f>Inddata!$D$32+Inddata!$D$34</f>
        <v>5</v>
      </c>
      <c r="K1026" s="5"/>
    </row>
    <row r="1027" spans="1:11" x14ac:dyDescent="0.25">
      <c r="A1027">
        <v>998</v>
      </c>
      <c r="C1027" s="5">
        <f t="shared" si="31"/>
        <v>8.6406666666666112</v>
      </c>
      <c r="D1027" s="5">
        <f>IF(Inddata!$D$35=0,0,IF(($D$30-C1027*(1/Inddata!$D$35))&lt;0,0,($D$30-C1027*(1/Inddata!$D$35))))</f>
        <v>0</v>
      </c>
      <c r="E1027" s="5">
        <v>0</v>
      </c>
      <c r="F1027" s="5">
        <f>IF(Inddata!$D$31*Inddata!$D$35+Inddata!$D$33&gt;'Beregninger scenarie 2'!C1027,0,F1026+$F$27)</f>
        <v>1.5183999999999944</v>
      </c>
      <c r="G1027" s="5">
        <f t="shared" si="30"/>
        <v>10.640666666666611</v>
      </c>
      <c r="H1027" s="5">
        <f>IF(D1027+E1027+F1027&gt;Inddata!$D$31,Inddata!$D$31,D1027+E1027+F1027)</f>
        <v>1.5183999999999944</v>
      </c>
      <c r="I1027" s="5">
        <f>Inddata!$D$34</f>
        <v>1</v>
      </c>
      <c r="J1027" s="5">
        <f>Inddata!$D$32+Inddata!$D$34</f>
        <v>5</v>
      </c>
      <c r="K1027" s="5"/>
    </row>
    <row r="1028" spans="1:11" x14ac:dyDescent="0.25">
      <c r="A1028">
        <v>999</v>
      </c>
      <c r="C1028" s="5">
        <f t="shared" si="31"/>
        <v>8.6493333333332778</v>
      </c>
      <c r="D1028" s="5">
        <f>IF(Inddata!$D$35=0,0,IF(($D$30-C1028*(1/Inddata!$D$35))&lt;0,0,($D$30-C1028*(1/Inddata!$D$35))))</f>
        <v>0</v>
      </c>
      <c r="E1028" s="5">
        <v>0</v>
      </c>
      <c r="F1028" s="5">
        <f>IF(Inddata!$D$31*Inddata!$D$35+Inddata!$D$33&gt;'Beregninger scenarie 2'!C1028,0,F1027+$F$27)</f>
        <v>1.5253333333333277</v>
      </c>
      <c r="G1028" s="5">
        <f t="shared" si="30"/>
        <v>10.649333333333278</v>
      </c>
      <c r="H1028" s="5">
        <f>IF(D1028+E1028+F1028&gt;Inddata!$D$31,Inddata!$D$31,D1028+E1028+F1028)</f>
        <v>1.5253333333333277</v>
      </c>
      <c r="I1028" s="5">
        <f>Inddata!$D$34</f>
        <v>1</v>
      </c>
      <c r="J1028" s="5">
        <f>Inddata!$D$32+Inddata!$D$34</f>
        <v>5</v>
      </c>
      <c r="K1028" s="5"/>
    </row>
    <row r="1029" spans="1:11" x14ac:dyDescent="0.25">
      <c r="A1029">
        <v>1000</v>
      </c>
      <c r="C1029" s="5">
        <f t="shared" si="31"/>
        <v>8.6579999999999444</v>
      </c>
      <c r="D1029" s="5">
        <f>IF(Inddata!$D$35=0,0,IF(($D$30-C1029*(1/Inddata!$D$35))&lt;0,0,($D$30-C1029*(1/Inddata!$D$35))))</f>
        <v>0</v>
      </c>
      <c r="E1029" s="5">
        <v>0</v>
      </c>
      <c r="F1029" s="5">
        <f>IF(Inddata!$D$31*Inddata!$D$35+Inddata!$D$33&gt;'Beregninger scenarie 2'!C1029,0,F1028+$F$27)</f>
        <v>1.5322666666666609</v>
      </c>
      <c r="G1029" s="5">
        <f t="shared" si="30"/>
        <v>10.657999999999944</v>
      </c>
      <c r="H1029" s="5">
        <f>IF(D1029+E1029+F1029&gt;Inddata!$D$31,Inddata!$D$31,D1029+E1029+F1029)</f>
        <v>1.5322666666666609</v>
      </c>
      <c r="I1029" s="5">
        <f>Inddata!$D$34</f>
        <v>1</v>
      </c>
      <c r="J1029" s="5">
        <f>Inddata!$D$32+Inddata!$D$34</f>
        <v>5</v>
      </c>
      <c r="K1029" s="5"/>
    </row>
    <row r="1030" spans="1:11" x14ac:dyDescent="0.25">
      <c r="A1030">
        <v>1001</v>
      </c>
      <c r="C1030" s="5">
        <f t="shared" si="31"/>
        <v>8.666666666666611</v>
      </c>
      <c r="D1030" s="5">
        <f>IF(Inddata!$D$35=0,0,IF(($D$30-C1030*(1/Inddata!$D$35))&lt;0,0,($D$30-C1030*(1/Inddata!$D$35))))</f>
        <v>0</v>
      </c>
      <c r="E1030" s="5">
        <v>0</v>
      </c>
      <c r="F1030" s="5">
        <f>IF(Inddata!$D$31*Inddata!$D$35+Inddata!$D$33&gt;'Beregninger scenarie 2'!C1030,0,F1029+$F$27)</f>
        <v>1.5391999999999941</v>
      </c>
      <c r="G1030" s="5">
        <f t="shared" si="30"/>
        <v>10.666666666666611</v>
      </c>
      <c r="H1030" s="5">
        <f>IF(D1030+E1030+F1030&gt;Inddata!$D$31,Inddata!$D$31,D1030+E1030+F1030)</f>
        <v>1.5391999999999941</v>
      </c>
      <c r="I1030" s="5">
        <f>Inddata!$D$34</f>
        <v>1</v>
      </c>
      <c r="J1030" s="5">
        <f>Inddata!$D$32+Inddata!$D$34</f>
        <v>5</v>
      </c>
      <c r="K1030" s="5"/>
    </row>
    <row r="1031" spans="1:11" x14ac:dyDescent="0.25">
      <c r="A1031">
        <v>1002</v>
      </c>
      <c r="C1031" s="5">
        <f t="shared" si="31"/>
        <v>8.6753333333332776</v>
      </c>
      <c r="D1031" s="5">
        <f>IF(Inddata!$D$35=0,0,IF(($D$30-C1031*(1/Inddata!$D$35))&lt;0,0,($D$30-C1031*(1/Inddata!$D$35))))</f>
        <v>0</v>
      </c>
      <c r="E1031" s="5">
        <v>0</v>
      </c>
      <c r="F1031" s="5">
        <f>IF(Inddata!$D$31*Inddata!$D$35+Inddata!$D$33&gt;'Beregninger scenarie 2'!C1031,0,F1030+$F$27)</f>
        <v>1.5461333333333274</v>
      </c>
      <c r="G1031" s="5">
        <f t="shared" si="30"/>
        <v>10.675333333333278</v>
      </c>
      <c r="H1031" s="5">
        <f>IF(D1031+E1031+F1031&gt;Inddata!$D$31,Inddata!$D$31,D1031+E1031+F1031)</f>
        <v>1.5461333333333274</v>
      </c>
      <c r="I1031" s="5">
        <f>Inddata!$D$34</f>
        <v>1</v>
      </c>
      <c r="J1031" s="5">
        <f>Inddata!$D$32+Inddata!$D$34</f>
        <v>5</v>
      </c>
      <c r="K1031" s="5"/>
    </row>
    <row r="1032" spans="1:11" x14ac:dyDescent="0.25">
      <c r="A1032">
        <v>1003</v>
      </c>
      <c r="C1032" s="5">
        <f t="shared" si="31"/>
        <v>8.6839999999999442</v>
      </c>
      <c r="D1032" s="5">
        <f>IF(Inddata!$D$35=0,0,IF(($D$30-C1032*(1/Inddata!$D$35))&lt;0,0,($D$30-C1032*(1/Inddata!$D$35))))</f>
        <v>0</v>
      </c>
      <c r="E1032" s="5">
        <v>0</v>
      </c>
      <c r="F1032" s="5">
        <f>IF(Inddata!$D$31*Inddata!$D$35+Inddata!$D$33&gt;'Beregninger scenarie 2'!C1032,0,F1031+$F$27)</f>
        <v>1.5530666666666606</v>
      </c>
      <c r="G1032" s="5">
        <f t="shared" si="30"/>
        <v>10.683999999999944</v>
      </c>
      <c r="H1032" s="5">
        <f>IF(D1032+E1032+F1032&gt;Inddata!$D$31,Inddata!$D$31,D1032+E1032+F1032)</f>
        <v>1.5530666666666606</v>
      </c>
      <c r="I1032" s="5">
        <f>Inddata!$D$34</f>
        <v>1</v>
      </c>
      <c r="J1032" s="5">
        <f>Inddata!$D$32+Inddata!$D$34</f>
        <v>5</v>
      </c>
      <c r="K1032" s="5"/>
    </row>
    <row r="1033" spans="1:11" x14ac:dyDescent="0.25">
      <c r="A1033">
        <v>1004</v>
      </c>
      <c r="C1033" s="5">
        <f t="shared" si="31"/>
        <v>8.6926666666666108</v>
      </c>
      <c r="D1033" s="5">
        <f>IF(Inddata!$D$35=0,0,IF(($D$30-C1033*(1/Inddata!$D$35))&lt;0,0,($D$30-C1033*(1/Inddata!$D$35))))</f>
        <v>0</v>
      </c>
      <c r="E1033" s="5">
        <v>0</v>
      </c>
      <c r="F1033" s="5">
        <f>IF(Inddata!$D$31*Inddata!$D$35+Inddata!$D$33&gt;'Beregninger scenarie 2'!C1033,0,F1032+$F$27)</f>
        <v>1.5599999999999938</v>
      </c>
      <c r="G1033" s="5">
        <f t="shared" si="30"/>
        <v>10.692666666666611</v>
      </c>
      <c r="H1033" s="5">
        <f>IF(D1033+E1033+F1033&gt;Inddata!$D$31,Inddata!$D$31,D1033+E1033+F1033)</f>
        <v>1.5599999999999938</v>
      </c>
      <c r="I1033" s="5">
        <f>Inddata!$D$34</f>
        <v>1</v>
      </c>
      <c r="J1033" s="5">
        <f>Inddata!$D$32+Inddata!$D$34</f>
        <v>5</v>
      </c>
      <c r="K1033" s="5"/>
    </row>
    <row r="1034" spans="1:11" x14ac:dyDescent="0.25">
      <c r="A1034">
        <v>1005</v>
      </c>
      <c r="C1034" s="5">
        <f t="shared" si="31"/>
        <v>8.7013333333332774</v>
      </c>
      <c r="D1034" s="5">
        <f>IF(Inddata!$D$35=0,0,IF(($D$30-C1034*(1/Inddata!$D$35))&lt;0,0,($D$30-C1034*(1/Inddata!$D$35))))</f>
        <v>0</v>
      </c>
      <c r="E1034" s="5">
        <v>0</v>
      </c>
      <c r="F1034" s="5">
        <f>IF(Inddata!$D$31*Inddata!$D$35+Inddata!$D$33&gt;'Beregninger scenarie 2'!C1034,0,F1033+$F$27)</f>
        <v>1.5669333333333271</v>
      </c>
      <c r="G1034" s="5">
        <f t="shared" si="30"/>
        <v>10.701333333333277</v>
      </c>
      <c r="H1034" s="5">
        <f>IF(D1034+E1034+F1034&gt;Inddata!$D$31,Inddata!$D$31,D1034+E1034+F1034)</f>
        <v>1.5669333333333271</v>
      </c>
      <c r="I1034" s="5">
        <f>Inddata!$D$34</f>
        <v>1</v>
      </c>
      <c r="J1034" s="5">
        <f>Inddata!$D$32+Inddata!$D$34</f>
        <v>5</v>
      </c>
      <c r="K1034" s="5"/>
    </row>
    <row r="1035" spans="1:11" x14ac:dyDescent="0.25">
      <c r="A1035">
        <v>1006</v>
      </c>
      <c r="C1035" s="5">
        <f t="shared" si="31"/>
        <v>8.709999999999944</v>
      </c>
      <c r="D1035" s="5">
        <f>IF(Inddata!$D$35=0,0,IF(($D$30-C1035*(1/Inddata!$D$35))&lt;0,0,($D$30-C1035*(1/Inddata!$D$35))))</f>
        <v>0</v>
      </c>
      <c r="E1035" s="5">
        <v>0</v>
      </c>
      <c r="F1035" s="5">
        <f>IF(Inddata!$D$31*Inddata!$D$35+Inddata!$D$33&gt;'Beregninger scenarie 2'!C1035,0,F1034+$F$27)</f>
        <v>1.5738666666666603</v>
      </c>
      <c r="G1035" s="5">
        <f t="shared" si="30"/>
        <v>10.709999999999944</v>
      </c>
      <c r="H1035" s="5">
        <f>IF(D1035+E1035+F1035&gt;Inddata!$D$31,Inddata!$D$31,D1035+E1035+F1035)</f>
        <v>1.5738666666666603</v>
      </c>
      <c r="I1035" s="5">
        <f>Inddata!$D$34</f>
        <v>1</v>
      </c>
      <c r="J1035" s="5">
        <f>Inddata!$D$32+Inddata!$D$34</f>
        <v>5</v>
      </c>
      <c r="K1035" s="5"/>
    </row>
    <row r="1036" spans="1:11" x14ac:dyDescent="0.25">
      <c r="A1036">
        <v>1007</v>
      </c>
      <c r="C1036" s="5">
        <f t="shared" si="31"/>
        <v>8.7186666666666106</v>
      </c>
      <c r="D1036" s="5">
        <f>IF(Inddata!$D$35=0,0,IF(($D$30-C1036*(1/Inddata!$D$35))&lt;0,0,($D$30-C1036*(1/Inddata!$D$35))))</f>
        <v>0</v>
      </c>
      <c r="E1036" s="5">
        <v>0</v>
      </c>
      <c r="F1036" s="5">
        <f>IF(Inddata!$D$31*Inddata!$D$35+Inddata!$D$33&gt;'Beregninger scenarie 2'!C1036,0,F1035+$F$27)</f>
        <v>1.5807999999999935</v>
      </c>
      <c r="G1036" s="5">
        <f t="shared" si="30"/>
        <v>10.718666666666611</v>
      </c>
      <c r="H1036" s="5">
        <f>IF(D1036+E1036+F1036&gt;Inddata!$D$31,Inddata!$D$31,D1036+E1036+F1036)</f>
        <v>1.5807999999999935</v>
      </c>
      <c r="I1036" s="5">
        <f>Inddata!$D$34</f>
        <v>1</v>
      </c>
      <c r="J1036" s="5">
        <f>Inddata!$D$32+Inddata!$D$34</f>
        <v>5</v>
      </c>
      <c r="K1036" s="5"/>
    </row>
    <row r="1037" spans="1:11" x14ac:dyDescent="0.25">
      <c r="A1037">
        <v>1008</v>
      </c>
      <c r="C1037" s="5">
        <f t="shared" si="31"/>
        <v>8.7273333333332772</v>
      </c>
      <c r="D1037" s="5">
        <f>IF(Inddata!$D$35=0,0,IF(($D$30-C1037*(1/Inddata!$D$35))&lt;0,0,($D$30-C1037*(1/Inddata!$D$35))))</f>
        <v>0</v>
      </c>
      <c r="E1037" s="5">
        <v>0</v>
      </c>
      <c r="F1037" s="5">
        <f>IF(Inddata!$D$31*Inddata!$D$35+Inddata!$D$33&gt;'Beregninger scenarie 2'!C1037,0,F1036+$F$27)</f>
        <v>1.5877333333333268</v>
      </c>
      <c r="G1037" s="5">
        <f t="shared" si="30"/>
        <v>10.727333333333277</v>
      </c>
      <c r="H1037" s="5">
        <f>IF(D1037+E1037+F1037&gt;Inddata!$D$31,Inddata!$D$31,D1037+E1037+F1037)</f>
        <v>1.5877333333333268</v>
      </c>
      <c r="I1037" s="5">
        <f>Inddata!$D$34</f>
        <v>1</v>
      </c>
      <c r="J1037" s="5">
        <f>Inddata!$D$32+Inddata!$D$34</f>
        <v>5</v>
      </c>
      <c r="K1037" s="5"/>
    </row>
    <row r="1038" spans="1:11" x14ac:dyDescent="0.25">
      <c r="A1038">
        <v>1009</v>
      </c>
      <c r="C1038" s="5">
        <f t="shared" si="31"/>
        <v>8.7359999999999438</v>
      </c>
      <c r="D1038" s="5">
        <f>IF(Inddata!$D$35=0,0,IF(($D$30-C1038*(1/Inddata!$D$35))&lt;0,0,($D$30-C1038*(1/Inddata!$D$35))))</f>
        <v>0</v>
      </c>
      <c r="E1038" s="5">
        <v>0</v>
      </c>
      <c r="F1038" s="5">
        <f>IF(Inddata!$D$31*Inddata!$D$35+Inddata!$D$33&gt;'Beregninger scenarie 2'!C1038,0,F1037+$F$27)</f>
        <v>1.59466666666666</v>
      </c>
      <c r="G1038" s="5">
        <f t="shared" si="30"/>
        <v>10.735999999999944</v>
      </c>
      <c r="H1038" s="5">
        <f>IF(D1038+E1038+F1038&gt;Inddata!$D$31,Inddata!$D$31,D1038+E1038+F1038)</f>
        <v>1.59466666666666</v>
      </c>
      <c r="I1038" s="5">
        <f>Inddata!$D$34</f>
        <v>1</v>
      </c>
      <c r="J1038" s="5">
        <f>Inddata!$D$32+Inddata!$D$34</f>
        <v>5</v>
      </c>
      <c r="K1038" s="5"/>
    </row>
    <row r="1039" spans="1:11" x14ac:dyDescent="0.25">
      <c r="A1039">
        <v>1010</v>
      </c>
      <c r="C1039" s="5">
        <f t="shared" si="31"/>
        <v>8.7446666666666104</v>
      </c>
      <c r="D1039" s="5">
        <f>IF(Inddata!$D$35=0,0,IF(($D$30-C1039*(1/Inddata!$D$35))&lt;0,0,($D$30-C1039*(1/Inddata!$D$35))))</f>
        <v>0</v>
      </c>
      <c r="E1039" s="5">
        <v>0</v>
      </c>
      <c r="F1039" s="5">
        <f>IF(Inddata!$D$31*Inddata!$D$35+Inddata!$D$33&gt;'Beregninger scenarie 2'!C1039,0,F1038+$F$27)</f>
        <v>1.6015999999999933</v>
      </c>
      <c r="G1039" s="5">
        <f t="shared" si="30"/>
        <v>10.74466666666661</v>
      </c>
      <c r="H1039" s="5">
        <f>IF(D1039+E1039+F1039&gt;Inddata!$D$31,Inddata!$D$31,D1039+E1039+F1039)</f>
        <v>1.6015999999999933</v>
      </c>
      <c r="I1039" s="5">
        <f>Inddata!$D$34</f>
        <v>1</v>
      </c>
      <c r="J1039" s="5">
        <f>Inddata!$D$32+Inddata!$D$34</f>
        <v>5</v>
      </c>
      <c r="K1039" s="5"/>
    </row>
    <row r="1040" spans="1:11" x14ac:dyDescent="0.25">
      <c r="A1040">
        <v>1011</v>
      </c>
      <c r="C1040" s="5">
        <f t="shared" si="31"/>
        <v>8.753333333333277</v>
      </c>
      <c r="D1040" s="5">
        <f>IF(Inddata!$D$35=0,0,IF(($D$30-C1040*(1/Inddata!$D$35))&lt;0,0,($D$30-C1040*(1/Inddata!$D$35))))</f>
        <v>0</v>
      </c>
      <c r="E1040" s="5">
        <v>0</v>
      </c>
      <c r="F1040" s="5">
        <f>IF(Inddata!$D$31*Inddata!$D$35+Inddata!$D$33&gt;'Beregninger scenarie 2'!C1040,0,F1039+$F$27)</f>
        <v>1.6085333333333265</v>
      </c>
      <c r="G1040" s="5">
        <f t="shared" si="30"/>
        <v>10.753333333333277</v>
      </c>
      <c r="H1040" s="5">
        <f>IF(D1040+E1040+F1040&gt;Inddata!$D$31,Inddata!$D$31,D1040+E1040+F1040)</f>
        <v>1.6085333333333265</v>
      </c>
      <c r="I1040" s="5">
        <f>Inddata!$D$34</f>
        <v>1</v>
      </c>
      <c r="J1040" s="5">
        <f>Inddata!$D$32+Inddata!$D$34</f>
        <v>5</v>
      </c>
      <c r="K1040" s="5"/>
    </row>
    <row r="1041" spans="1:11" x14ac:dyDescent="0.25">
      <c r="A1041">
        <v>1012</v>
      </c>
      <c r="C1041" s="5">
        <f t="shared" si="31"/>
        <v>8.7619999999999436</v>
      </c>
      <c r="D1041" s="5">
        <f>IF(Inddata!$D$35=0,0,IF(($D$30-C1041*(1/Inddata!$D$35))&lt;0,0,($D$30-C1041*(1/Inddata!$D$35))))</f>
        <v>0</v>
      </c>
      <c r="E1041" s="5">
        <v>0</v>
      </c>
      <c r="F1041" s="5">
        <f>IF(Inddata!$D$31*Inddata!$D$35+Inddata!$D$33&gt;'Beregninger scenarie 2'!C1041,0,F1040+$F$27)</f>
        <v>1.6154666666666597</v>
      </c>
      <c r="G1041" s="5">
        <f t="shared" si="30"/>
        <v>10.761999999999944</v>
      </c>
      <c r="H1041" s="5">
        <f>IF(D1041+E1041+F1041&gt;Inddata!$D$31,Inddata!$D$31,D1041+E1041+F1041)</f>
        <v>1.6154666666666597</v>
      </c>
      <c r="I1041" s="5">
        <f>Inddata!$D$34</f>
        <v>1</v>
      </c>
      <c r="J1041" s="5">
        <f>Inddata!$D$32+Inddata!$D$34</f>
        <v>5</v>
      </c>
      <c r="K1041" s="5"/>
    </row>
    <row r="1042" spans="1:11" x14ac:dyDescent="0.25">
      <c r="A1042">
        <v>1013</v>
      </c>
      <c r="C1042" s="5">
        <f t="shared" si="31"/>
        <v>8.7706666666666102</v>
      </c>
      <c r="D1042" s="5">
        <f>IF(Inddata!$D$35=0,0,IF(($D$30-C1042*(1/Inddata!$D$35))&lt;0,0,($D$30-C1042*(1/Inddata!$D$35))))</f>
        <v>0</v>
      </c>
      <c r="E1042" s="5">
        <v>0</v>
      </c>
      <c r="F1042" s="5">
        <f>IF(Inddata!$D$31*Inddata!$D$35+Inddata!$D$33&gt;'Beregninger scenarie 2'!C1042,0,F1041+$F$27)</f>
        <v>1.622399999999993</v>
      </c>
      <c r="G1042" s="5">
        <f t="shared" si="30"/>
        <v>10.77066666666661</v>
      </c>
      <c r="H1042" s="5">
        <f>IF(D1042+E1042+F1042&gt;Inddata!$D$31,Inddata!$D$31,D1042+E1042+F1042)</f>
        <v>1.622399999999993</v>
      </c>
      <c r="I1042" s="5">
        <f>Inddata!$D$34</f>
        <v>1</v>
      </c>
      <c r="J1042" s="5">
        <f>Inddata!$D$32+Inddata!$D$34</f>
        <v>5</v>
      </c>
      <c r="K1042" s="5"/>
    </row>
    <row r="1043" spans="1:11" x14ac:dyDescent="0.25">
      <c r="A1043">
        <v>1014</v>
      </c>
      <c r="C1043" s="5">
        <f t="shared" si="31"/>
        <v>8.7793333333332768</v>
      </c>
      <c r="D1043" s="5">
        <f>IF(Inddata!$D$35=0,0,IF(($D$30-C1043*(1/Inddata!$D$35))&lt;0,0,($D$30-C1043*(1/Inddata!$D$35))))</f>
        <v>0</v>
      </c>
      <c r="E1043" s="5">
        <v>0</v>
      </c>
      <c r="F1043" s="5">
        <f>IF(Inddata!$D$31*Inddata!$D$35+Inddata!$D$33&gt;'Beregninger scenarie 2'!C1043,0,F1042+$F$27)</f>
        <v>1.6293333333333262</v>
      </c>
      <c r="G1043" s="5">
        <f t="shared" si="30"/>
        <v>10.779333333333277</v>
      </c>
      <c r="H1043" s="5">
        <f>IF(D1043+E1043+F1043&gt;Inddata!$D$31,Inddata!$D$31,D1043+E1043+F1043)</f>
        <v>1.6293333333333262</v>
      </c>
      <c r="I1043" s="5">
        <f>Inddata!$D$34</f>
        <v>1</v>
      </c>
      <c r="J1043" s="5">
        <f>Inddata!$D$32+Inddata!$D$34</f>
        <v>5</v>
      </c>
      <c r="K1043" s="5"/>
    </row>
    <row r="1044" spans="1:11" x14ac:dyDescent="0.25">
      <c r="A1044">
        <v>1015</v>
      </c>
      <c r="C1044" s="5">
        <f t="shared" si="31"/>
        <v>8.7879999999999434</v>
      </c>
      <c r="D1044" s="5">
        <f>IF(Inddata!$D$35=0,0,IF(($D$30-C1044*(1/Inddata!$D$35))&lt;0,0,($D$30-C1044*(1/Inddata!$D$35))))</f>
        <v>0</v>
      </c>
      <c r="E1044" s="5">
        <v>0</v>
      </c>
      <c r="F1044" s="5">
        <f>IF(Inddata!$D$31*Inddata!$D$35+Inddata!$D$33&gt;'Beregninger scenarie 2'!C1044,0,F1043+$F$27)</f>
        <v>1.6362666666666594</v>
      </c>
      <c r="G1044" s="5">
        <f t="shared" si="30"/>
        <v>10.787999999999943</v>
      </c>
      <c r="H1044" s="5">
        <f>IF(D1044+E1044+F1044&gt;Inddata!$D$31,Inddata!$D$31,D1044+E1044+F1044)</f>
        <v>1.6362666666666594</v>
      </c>
      <c r="I1044" s="5">
        <f>Inddata!$D$34</f>
        <v>1</v>
      </c>
      <c r="J1044" s="5">
        <f>Inddata!$D$32+Inddata!$D$34</f>
        <v>5</v>
      </c>
      <c r="K1044" s="5"/>
    </row>
    <row r="1045" spans="1:11" x14ac:dyDescent="0.25">
      <c r="A1045">
        <v>1016</v>
      </c>
      <c r="C1045" s="5">
        <f t="shared" si="31"/>
        <v>8.79666666666661</v>
      </c>
      <c r="D1045" s="5">
        <f>IF(Inddata!$D$35=0,0,IF(($D$30-C1045*(1/Inddata!$D$35))&lt;0,0,($D$30-C1045*(1/Inddata!$D$35))))</f>
        <v>0</v>
      </c>
      <c r="E1045" s="5">
        <v>0</v>
      </c>
      <c r="F1045" s="5">
        <f>IF(Inddata!$D$31*Inddata!$D$35+Inddata!$D$33&gt;'Beregninger scenarie 2'!C1045,0,F1044+$F$27)</f>
        <v>1.6431999999999927</v>
      </c>
      <c r="G1045" s="5">
        <f t="shared" si="30"/>
        <v>10.79666666666661</v>
      </c>
      <c r="H1045" s="5">
        <f>IF(D1045+E1045+F1045&gt;Inddata!$D$31,Inddata!$D$31,D1045+E1045+F1045)</f>
        <v>1.6431999999999927</v>
      </c>
      <c r="I1045" s="5">
        <f>Inddata!$D$34</f>
        <v>1</v>
      </c>
      <c r="J1045" s="5">
        <f>Inddata!$D$32+Inddata!$D$34</f>
        <v>5</v>
      </c>
      <c r="K1045" s="5"/>
    </row>
    <row r="1046" spans="1:11" x14ac:dyDescent="0.25">
      <c r="A1046">
        <v>1017</v>
      </c>
      <c r="C1046" s="5">
        <f t="shared" si="31"/>
        <v>8.8053333333332766</v>
      </c>
      <c r="D1046" s="5">
        <f>IF(Inddata!$D$35=0,0,IF(($D$30-C1046*(1/Inddata!$D$35))&lt;0,0,($D$30-C1046*(1/Inddata!$D$35))))</f>
        <v>0</v>
      </c>
      <c r="E1046" s="5">
        <v>0</v>
      </c>
      <c r="F1046" s="5">
        <f>IF(Inddata!$D$31*Inddata!$D$35+Inddata!$D$33&gt;'Beregninger scenarie 2'!C1046,0,F1045+$F$27)</f>
        <v>1.6501333333333259</v>
      </c>
      <c r="G1046" s="5">
        <f t="shared" si="30"/>
        <v>10.805333333333277</v>
      </c>
      <c r="H1046" s="5">
        <f>IF(D1046+E1046+F1046&gt;Inddata!$D$31,Inddata!$D$31,D1046+E1046+F1046)</f>
        <v>1.6501333333333259</v>
      </c>
      <c r="I1046" s="5">
        <f>Inddata!$D$34</f>
        <v>1</v>
      </c>
      <c r="J1046" s="5">
        <f>Inddata!$D$32+Inddata!$D$34</f>
        <v>5</v>
      </c>
      <c r="K1046" s="5"/>
    </row>
    <row r="1047" spans="1:11" x14ac:dyDescent="0.25">
      <c r="A1047">
        <v>1018</v>
      </c>
      <c r="C1047" s="5">
        <f t="shared" si="31"/>
        <v>8.8139999999999432</v>
      </c>
      <c r="D1047" s="5">
        <f>IF(Inddata!$D$35=0,0,IF(($D$30-C1047*(1/Inddata!$D$35))&lt;0,0,($D$30-C1047*(1/Inddata!$D$35))))</f>
        <v>0</v>
      </c>
      <c r="E1047" s="5">
        <v>0</v>
      </c>
      <c r="F1047" s="5">
        <f>IF(Inddata!$D$31*Inddata!$D$35+Inddata!$D$33&gt;'Beregninger scenarie 2'!C1047,0,F1046+$F$27)</f>
        <v>1.6570666666666591</v>
      </c>
      <c r="G1047" s="5">
        <f t="shared" si="30"/>
        <v>10.813999999999943</v>
      </c>
      <c r="H1047" s="5">
        <f>IF(D1047+E1047+F1047&gt;Inddata!$D$31,Inddata!$D$31,D1047+E1047+F1047)</f>
        <v>1.6570666666666591</v>
      </c>
      <c r="I1047" s="5">
        <f>Inddata!$D$34</f>
        <v>1</v>
      </c>
      <c r="J1047" s="5">
        <f>Inddata!$D$32+Inddata!$D$34</f>
        <v>5</v>
      </c>
      <c r="K1047" s="5"/>
    </row>
    <row r="1048" spans="1:11" x14ac:dyDescent="0.25">
      <c r="A1048">
        <v>1019</v>
      </c>
      <c r="C1048" s="5">
        <f t="shared" si="31"/>
        <v>8.8226666666666098</v>
      </c>
      <c r="D1048" s="5">
        <f>IF(Inddata!$D$35=0,0,IF(($D$30-C1048*(1/Inddata!$D$35))&lt;0,0,($D$30-C1048*(1/Inddata!$D$35))))</f>
        <v>0</v>
      </c>
      <c r="E1048" s="5">
        <v>0</v>
      </c>
      <c r="F1048" s="5">
        <f>IF(Inddata!$D$31*Inddata!$D$35+Inddata!$D$33&gt;'Beregninger scenarie 2'!C1048,0,F1047+$F$27)</f>
        <v>1.6639999999999924</v>
      </c>
      <c r="G1048" s="5">
        <f t="shared" si="30"/>
        <v>10.82266666666661</v>
      </c>
      <c r="H1048" s="5">
        <f>IF(D1048+E1048+F1048&gt;Inddata!$D$31,Inddata!$D$31,D1048+E1048+F1048)</f>
        <v>1.6639999999999924</v>
      </c>
      <c r="I1048" s="5">
        <f>Inddata!$D$34</f>
        <v>1</v>
      </c>
      <c r="J1048" s="5">
        <f>Inddata!$D$32+Inddata!$D$34</f>
        <v>5</v>
      </c>
      <c r="K1048" s="5"/>
    </row>
    <row r="1049" spans="1:11" x14ac:dyDescent="0.25">
      <c r="A1049">
        <v>1020</v>
      </c>
      <c r="C1049" s="5">
        <f t="shared" si="31"/>
        <v>8.8313333333332764</v>
      </c>
      <c r="D1049" s="5">
        <f>IF(Inddata!$D$35=0,0,IF(($D$30-C1049*(1/Inddata!$D$35))&lt;0,0,($D$30-C1049*(1/Inddata!$D$35))))</f>
        <v>0</v>
      </c>
      <c r="E1049" s="5">
        <v>0</v>
      </c>
      <c r="F1049" s="5">
        <f>IF(Inddata!$D$31*Inddata!$D$35+Inddata!$D$33&gt;'Beregninger scenarie 2'!C1049,0,F1048+$F$27)</f>
        <v>1.6709333333333256</v>
      </c>
      <c r="G1049" s="5">
        <f t="shared" si="30"/>
        <v>10.831333333333276</v>
      </c>
      <c r="H1049" s="5">
        <f>IF(D1049+E1049+F1049&gt;Inddata!$D$31,Inddata!$D$31,D1049+E1049+F1049)</f>
        <v>1.6709333333333256</v>
      </c>
      <c r="I1049" s="5">
        <f>Inddata!$D$34</f>
        <v>1</v>
      </c>
      <c r="J1049" s="5">
        <f>Inddata!$D$32+Inddata!$D$34</f>
        <v>5</v>
      </c>
      <c r="K1049" s="5"/>
    </row>
    <row r="1050" spans="1:11" x14ac:dyDescent="0.25">
      <c r="A1050">
        <v>1021</v>
      </c>
      <c r="C1050" s="5">
        <f t="shared" si="31"/>
        <v>8.839999999999943</v>
      </c>
      <c r="D1050" s="5">
        <f>IF(Inddata!$D$35=0,0,IF(($D$30-C1050*(1/Inddata!$D$35))&lt;0,0,($D$30-C1050*(1/Inddata!$D$35))))</f>
        <v>0</v>
      </c>
      <c r="E1050" s="5">
        <v>0</v>
      </c>
      <c r="F1050" s="5">
        <f>IF(Inddata!$D$31*Inddata!$D$35+Inddata!$D$33&gt;'Beregninger scenarie 2'!C1050,0,F1049+$F$27)</f>
        <v>1.6778666666666588</v>
      </c>
      <c r="G1050" s="5">
        <f t="shared" si="30"/>
        <v>10.839999999999943</v>
      </c>
      <c r="H1050" s="5">
        <f>IF(D1050+E1050+F1050&gt;Inddata!$D$31,Inddata!$D$31,D1050+E1050+F1050)</f>
        <v>1.6778666666666588</v>
      </c>
      <c r="I1050" s="5">
        <f>Inddata!$D$34</f>
        <v>1</v>
      </c>
      <c r="J1050" s="5">
        <f>Inddata!$D$32+Inddata!$D$34</f>
        <v>5</v>
      </c>
      <c r="K1050" s="5"/>
    </row>
    <row r="1051" spans="1:11" x14ac:dyDescent="0.25">
      <c r="A1051">
        <v>1022</v>
      </c>
      <c r="C1051" s="5">
        <f t="shared" si="31"/>
        <v>8.8486666666666096</v>
      </c>
      <c r="D1051" s="5">
        <f>IF(Inddata!$D$35=0,0,IF(($D$30-C1051*(1/Inddata!$D$35))&lt;0,0,($D$30-C1051*(1/Inddata!$D$35))))</f>
        <v>0</v>
      </c>
      <c r="E1051" s="5">
        <v>0</v>
      </c>
      <c r="F1051" s="5">
        <f>IF(Inddata!$D$31*Inddata!$D$35+Inddata!$D$33&gt;'Beregninger scenarie 2'!C1051,0,F1050+$F$27)</f>
        <v>1.6847999999999921</v>
      </c>
      <c r="G1051" s="5">
        <f t="shared" si="30"/>
        <v>10.84866666666661</v>
      </c>
      <c r="H1051" s="5">
        <f>IF(D1051+E1051+F1051&gt;Inddata!$D$31,Inddata!$D$31,D1051+E1051+F1051)</f>
        <v>1.6847999999999921</v>
      </c>
      <c r="I1051" s="5">
        <f>Inddata!$D$34</f>
        <v>1</v>
      </c>
      <c r="J1051" s="5">
        <f>Inddata!$D$32+Inddata!$D$34</f>
        <v>5</v>
      </c>
      <c r="K1051" s="5"/>
    </row>
    <row r="1052" spans="1:11" x14ac:dyDescent="0.25">
      <c r="A1052">
        <v>1023</v>
      </c>
      <c r="C1052" s="5">
        <f t="shared" si="31"/>
        <v>8.8573333333332762</v>
      </c>
      <c r="D1052" s="5">
        <f>IF(Inddata!$D$35=0,0,IF(($D$30-C1052*(1/Inddata!$D$35))&lt;0,0,($D$30-C1052*(1/Inddata!$D$35))))</f>
        <v>0</v>
      </c>
      <c r="E1052" s="5">
        <v>0</v>
      </c>
      <c r="F1052" s="5">
        <f>IF(Inddata!$D$31*Inddata!$D$35+Inddata!$D$33&gt;'Beregninger scenarie 2'!C1052,0,F1051+$F$27)</f>
        <v>1.6917333333333253</v>
      </c>
      <c r="G1052" s="5">
        <f t="shared" si="30"/>
        <v>10.857333333333276</v>
      </c>
      <c r="H1052" s="5">
        <f>IF(D1052+E1052+F1052&gt;Inddata!$D$31,Inddata!$D$31,D1052+E1052+F1052)</f>
        <v>1.6917333333333253</v>
      </c>
      <c r="I1052" s="5">
        <f>Inddata!$D$34</f>
        <v>1</v>
      </c>
      <c r="J1052" s="5">
        <f>Inddata!$D$32+Inddata!$D$34</f>
        <v>5</v>
      </c>
      <c r="K1052" s="5"/>
    </row>
    <row r="1053" spans="1:11" x14ac:dyDescent="0.25">
      <c r="A1053">
        <v>1024</v>
      </c>
      <c r="C1053" s="5">
        <f t="shared" si="31"/>
        <v>8.8659999999999428</v>
      </c>
      <c r="D1053" s="5">
        <f>IF(Inddata!$D$35=0,0,IF(($D$30-C1053*(1/Inddata!$D$35))&lt;0,0,($D$30-C1053*(1/Inddata!$D$35))))</f>
        <v>0</v>
      </c>
      <c r="E1053" s="5">
        <v>0</v>
      </c>
      <c r="F1053" s="5">
        <f>IF(Inddata!$D$31*Inddata!$D$35+Inddata!$D$33&gt;'Beregninger scenarie 2'!C1053,0,F1052+$F$27)</f>
        <v>1.6986666666666586</v>
      </c>
      <c r="G1053" s="5">
        <f t="shared" si="30"/>
        <v>10.865999999999943</v>
      </c>
      <c r="H1053" s="5">
        <f>IF(D1053+E1053+F1053&gt;Inddata!$D$31,Inddata!$D$31,D1053+E1053+F1053)</f>
        <v>1.6986666666666586</v>
      </c>
      <c r="I1053" s="5">
        <f>Inddata!$D$34</f>
        <v>1</v>
      </c>
      <c r="J1053" s="5">
        <f>Inddata!$D$32+Inddata!$D$34</f>
        <v>5</v>
      </c>
      <c r="K1053" s="5"/>
    </row>
    <row r="1054" spans="1:11" x14ac:dyDescent="0.25">
      <c r="A1054">
        <v>1025</v>
      </c>
      <c r="C1054" s="5">
        <f t="shared" si="31"/>
        <v>8.8746666666666094</v>
      </c>
      <c r="D1054" s="5">
        <f>IF(Inddata!$D$35=0,0,IF(($D$30-C1054*(1/Inddata!$D$35))&lt;0,0,($D$30-C1054*(1/Inddata!$D$35))))</f>
        <v>0</v>
      </c>
      <c r="E1054" s="5">
        <v>0</v>
      </c>
      <c r="F1054" s="5">
        <f>IF(Inddata!$D$31*Inddata!$D$35+Inddata!$D$33&gt;'Beregninger scenarie 2'!C1054,0,F1053+$F$27)</f>
        <v>1.7055999999999918</v>
      </c>
      <c r="G1054" s="5">
        <f t="shared" si="30"/>
        <v>10.874666666666609</v>
      </c>
      <c r="H1054" s="5">
        <f>IF(D1054+E1054+F1054&gt;Inddata!$D$31,Inddata!$D$31,D1054+E1054+F1054)</f>
        <v>1.7055999999999918</v>
      </c>
      <c r="I1054" s="5">
        <f>Inddata!$D$34</f>
        <v>1</v>
      </c>
      <c r="J1054" s="5">
        <f>Inddata!$D$32+Inddata!$D$34</f>
        <v>5</v>
      </c>
      <c r="K1054" s="5"/>
    </row>
    <row r="1055" spans="1:11" x14ac:dyDescent="0.25">
      <c r="A1055">
        <v>1026</v>
      </c>
      <c r="C1055" s="5">
        <f t="shared" si="31"/>
        <v>8.883333333333276</v>
      </c>
      <c r="D1055" s="5">
        <f>IF(Inddata!$D$35=0,0,IF(($D$30-C1055*(1/Inddata!$D$35))&lt;0,0,($D$30-C1055*(1/Inddata!$D$35))))</f>
        <v>0</v>
      </c>
      <c r="E1055" s="5">
        <v>0</v>
      </c>
      <c r="F1055" s="5">
        <f>IF(Inddata!$D$31*Inddata!$D$35+Inddata!$D$33&gt;'Beregninger scenarie 2'!C1055,0,F1054+$F$27)</f>
        <v>1.712533333333325</v>
      </c>
      <c r="G1055" s="5">
        <f t="shared" si="30"/>
        <v>10.883333333333276</v>
      </c>
      <c r="H1055" s="5">
        <f>IF(D1055+E1055+F1055&gt;Inddata!$D$31,Inddata!$D$31,D1055+E1055+F1055)</f>
        <v>1.712533333333325</v>
      </c>
      <c r="I1055" s="5">
        <f>Inddata!$D$34</f>
        <v>1</v>
      </c>
      <c r="J1055" s="5">
        <f>Inddata!$D$32+Inddata!$D$34</f>
        <v>5</v>
      </c>
      <c r="K1055" s="5"/>
    </row>
    <row r="1056" spans="1:11" x14ac:dyDescent="0.25">
      <c r="A1056">
        <v>1027</v>
      </c>
      <c r="C1056" s="5">
        <f t="shared" si="31"/>
        <v>8.8919999999999426</v>
      </c>
      <c r="D1056" s="5">
        <f>IF(Inddata!$D$35=0,0,IF(($D$30-C1056*(1/Inddata!$D$35))&lt;0,0,($D$30-C1056*(1/Inddata!$D$35))))</f>
        <v>0</v>
      </c>
      <c r="E1056" s="5">
        <v>0</v>
      </c>
      <c r="F1056" s="5">
        <f>IF(Inddata!$D$31*Inddata!$D$35+Inddata!$D$33&gt;'Beregninger scenarie 2'!C1056,0,F1055+$F$27)</f>
        <v>1.7194666666666583</v>
      </c>
      <c r="G1056" s="5">
        <f t="shared" ref="G1056:G1119" si="32">C1056+2</f>
        <v>10.891999999999943</v>
      </c>
      <c r="H1056" s="5">
        <f>IF(D1056+E1056+F1056&gt;Inddata!$D$31,Inddata!$D$31,D1056+E1056+F1056)</f>
        <v>1.7194666666666583</v>
      </c>
      <c r="I1056" s="5">
        <f>Inddata!$D$34</f>
        <v>1</v>
      </c>
      <c r="J1056" s="5">
        <f>Inddata!$D$32+Inddata!$D$34</f>
        <v>5</v>
      </c>
      <c r="K1056" s="5"/>
    </row>
    <row r="1057" spans="1:11" x14ac:dyDescent="0.25">
      <c r="A1057">
        <v>1028</v>
      </c>
      <c r="C1057" s="5">
        <f t="shared" ref="C1057:C1120" si="33">C1056+$C$27</f>
        <v>8.9006666666666092</v>
      </c>
      <c r="D1057" s="5">
        <f>IF(Inddata!$D$35=0,0,IF(($D$30-C1057*(1/Inddata!$D$35))&lt;0,0,($D$30-C1057*(1/Inddata!$D$35))))</f>
        <v>0</v>
      </c>
      <c r="E1057" s="5">
        <v>0</v>
      </c>
      <c r="F1057" s="5">
        <f>IF(Inddata!$D$31*Inddata!$D$35+Inddata!$D$33&gt;'Beregninger scenarie 2'!C1057,0,F1056+$F$27)</f>
        <v>1.7263999999999915</v>
      </c>
      <c r="G1057" s="5">
        <f t="shared" si="32"/>
        <v>10.900666666666609</v>
      </c>
      <c r="H1057" s="5">
        <f>IF(D1057+E1057+F1057&gt;Inddata!$D$31,Inddata!$D$31,D1057+E1057+F1057)</f>
        <v>1.7263999999999915</v>
      </c>
      <c r="I1057" s="5">
        <f>Inddata!$D$34</f>
        <v>1</v>
      </c>
      <c r="J1057" s="5">
        <f>Inddata!$D$32+Inddata!$D$34</f>
        <v>5</v>
      </c>
      <c r="K1057" s="5"/>
    </row>
    <row r="1058" spans="1:11" x14ac:dyDescent="0.25">
      <c r="A1058">
        <v>1029</v>
      </c>
      <c r="C1058" s="5">
        <f t="shared" si="33"/>
        <v>8.9093333333332758</v>
      </c>
      <c r="D1058" s="5">
        <f>IF(Inddata!$D$35=0,0,IF(($D$30-C1058*(1/Inddata!$D$35))&lt;0,0,($D$30-C1058*(1/Inddata!$D$35))))</f>
        <v>0</v>
      </c>
      <c r="E1058" s="5">
        <v>0</v>
      </c>
      <c r="F1058" s="5">
        <f>IF(Inddata!$D$31*Inddata!$D$35+Inddata!$D$33&gt;'Beregninger scenarie 2'!C1058,0,F1057+$F$27)</f>
        <v>1.7333333333333247</v>
      </c>
      <c r="G1058" s="5">
        <f t="shared" si="32"/>
        <v>10.909333333333276</v>
      </c>
      <c r="H1058" s="5">
        <f>IF(D1058+E1058+F1058&gt;Inddata!$D$31,Inddata!$D$31,D1058+E1058+F1058)</f>
        <v>1.7333333333333247</v>
      </c>
      <c r="I1058" s="5">
        <f>Inddata!$D$34</f>
        <v>1</v>
      </c>
      <c r="J1058" s="5">
        <f>Inddata!$D$32+Inddata!$D$34</f>
        <v>5</v>
      </c>
      <c r="K1058" s="5"/>
    </row>
    <row r="1059" spans="1:11" x14ac:dyDescent="0.25">
      <c r="A1059">
        <v>1030</v>
      </c>
      <c r="C1059" s="5">
        <f t="shared" si="33"/>
        <v>8.9179999999999424</v>
      </c>
      <c r="D1059" s="5">
        <f>IF(Inddata!$D$35=0,0,IF(($D$30-C1059*(1/Inddata!$D$35))&lt;0,0,($D$30-C1059*(1/Inddata!$D$35))))</f>
        <v>0</v>
      </c>
      <c r="E1059" s="5">
        <v>0</v>
      </c>
      <c r="F1059" s="5">
        <f>IF(Inddata!$D$31*Inddata!$D$35+Inddata!$D$33&gt;'Beregninger scenarie 2'!C1059,0,F1058+$F$27)</f>
        <v>1.740266666666658</v>
      </c>
      <c r="G1059" s="5">
        <f t="shared" si="32"/>
        <v>10.917999999999942</v>
      </c>
      <c r="H1059" s="5">
        <f>IF(D1059+E1059+F1059&gt;Inddata!$D$31,Inddata!$D$31,D1059+E1059+F1059)</f>
        <v>1.740266666666658</v>
      </c>
      <c r="I1059" s="5">
        <f>Inddata!$D$34</f>
        <v>1</v>
      </c>
      <c r="J1059" s="5">
        <f>Inddata!$D$32+Inddata!$D$34</f>
        <v>5</v>
      </c>
      <c r="K1059" s="5"/>
    </row>
    <row r="1060" spans="1:11" x14ac:dyDescent="0.25">
      <c r="A1060">
        <v>1031</v>
      </c>
      <c r="C1060" s="5">
        <f t="shared" si="33"/>
        <v>8.926666666666609</v>
      </c>
      <c r="D1060" s="5">
        <f>IF(Inddata!$D$35=0,0,IF(($D$30-C1060*(1/Inddata!$D$35))&lt;0,0,($D$30-C1060*(1/Inddata!$D$35))))</f>
        <v>0</v>
      </c>
      <c r="E1060" s="5">
        <v>0</v>
      </c>
      <c r="F1060" s="5">
        <f>IF(Inddata!$D$31*Inddata!$D$35+Inddata!$D$33&gt;'Beregninger scenarie 2'!C1060,0,F1059+$F$27)</f>
        <v>1.7471999999999912</v>
      </c>
      <c r="G1060" s="5">
        <f t="shared" si="32"/>
        <v>10.926666666666609</v>
      </c>
      <c r="H1060" s="5">
        <f>IF(D1060+E1060+F1060&gt;Inddata!$D$31,Inddata!$D$31,D1060+E1060+F1060)</f>
        <v>1.7471999999999912</v>
      </c>
      <c r="I1060" s="5">
        <f>Inddata!$D$34</f>
        <v>1</v>
      </c>
      <c r="J1060" s="5">
        <f>Inddata!$D$32+Inddata!$D$34</f>
        <v>5</v>
      </c>
      <c r="K1060" s="5"/>
    </row>
    <row r="1061" spans="1:11" x14ac:dyDescent="0.25">
      <c r="A1061">
        <v>1032</v>
      </c>
      <c r="C1061" s="5">
        <f t="shared" si="33"/>
        <v>8.9353333333332756</v>
      </c>
      <c r="D1061" s="5">
        <f>IF(Inddata!$D$35=0,0,IF(($D$30-C1061*(1/Inddata!$D$35))&lt;0,0,($D$30-C1061*(1/Inddata!$D$35))))</f>
        <v>0</v>
      </c>
      <c r="E1061" s="5">
        <v>0</v>
      </c>
      <c r="F1061" s="5">
        <f>IF(Inddata!$D$31*Inddata!$D$35+Inddata!$D$33&gt;'Beregninger scenarie 2'!C1061,0,F1060+$F$27)</f>
        <v>1.7541333333333244</v>
      </c>
      <c r="G1061" s="5">
        <f t="shared" si="32"/>
        <v>10.935333333333276</v>
      </c>
      <c r="H1061" s="5">
        <f>IF(D1061+E1061+F1061&gt;Inddata!$D$31,Inddata!$D$31,D1061+E1061+F1061)</f>
        <v>1.7541333333333244</v>
      </c>
      <c r="I1061" s="5">
        <f>Inddata!$D$34</f>
        <v>1</v>
      </c>
      <c r="J1061" s="5">
        <f>Inddata!$D$32+Inddata!$D$34</f>
        <v>5</v>
      </c>
      <c r="K1061" s="5"/>
    </row>
    <row r="1062" spans="1:11" x14ac:dyDescent="0.25">
      <c r="A1062">
        <v>1033</v>
      </c>
      <c r="C1062" s="5">
        <f t="shared" si="33"/>
        <v>8.9439999999999422</v>
      </c>
      <c r="D1062" s="5">
        <f>IF(Inddata!$D$35=0,0,IF(($D$30-C1062*(1/Inddata!$D$35))&lt;0,0,($D$30-C1062*(1/Inddata!$D$35))))</f>
        <v>0</v>
      </c>
      <c r="E1062" s="5">
        <v>0</v>
      </c>
      <c r="F1062" s="5">
        <f>IF(Inddata!$D$31*Inddata!$D$35+Inddata!$D$33&gt;'Beregninger scenarie 2'!C1062,0,F1061+$F$27)</f>
        <v>1.7610666666666577</v>
      </c>
      <c r="G1062" s="5">
        <f t="shared" si="32"/>
        <v>10.943999999999942</v>
      </c>
      <c r="H1062" s="5">
        <f>IF(D1062+E1062+F1062&gt;Inddata!$D$31,Inddata!$D$31,D1062+E1062+F1062)</f>
        <v>1.7610666666666577</v>
      </c>
      <c r="I1062" s="5">
        <f>Inddata!$D$34</f>
        <v>1</v>
      </c>
      <c r="J1062" s="5">
        <f>Inddata!$D$32+Inddata!$D$34</f>
        <v>5</v>
      </c>
      <c r="K1062" s="5"/>
    </row>
    <row r="1063" spans="1:11" x14ac:dyDescent="0.25">
      <c r="A1063">
        <v>1034</v>
      </c>
      <c r="C1063" s="5">
        <f t="shared" si="33"/>
        <v>8.9526666666666088</v>
      </c>
      <c r="D1063" s="5">
        <f>IF(Inddata!$D$35=0,0,IF(($D$30-C1063*(1/Inddata!$D$35))&lt;0,0,($D$30-C1063*(1/Inddata!$D$35))))</f>
        <v>0</v>
      </c>
      <c r="E1063" s="5">
        <v>0</v>
      </c>
      <c r="F1063" s="5">
        <f>IF(Inddata!$D$31*Inddata!$D$35+Inddata!$D$33&gt;'Beregninger scenarie 2'!C1063,0,F1062+$F$27)</f>
        <v>1.7679999999999909</v>
      </c>
      <c r="G1063" s="5">
        <f t="shared" si="32"/>
        <v>10.952666666666609</v>
      </c>
      <c r="H1063" s="5">
        <f>IF(D1063+E1063+F1063&gt;Inddata!$D$31,Inddata!$D$31,D1063+E1063+F1063)</f>
        <v>1.7679999999999909</v>
      </c>
      <c r="I1063" s="5">
        <f>Inddata!$D$34</f>
        <v>1</v>
      </c>
      <c r="J1063" s="5">
        <f>Inddata!$D$32+Inddata!$D$34</f>
        <v>5</v>
      </c>
      <c r="K1063" s="5"/>
    </row>
    <row r="1064" spans="1:11" x14ac:dyDescent="0.25">
      <c r="A1064">
        <v>1035</v>
      </c>
      <c r="C1064" s="5">
        <f t="shared" si="33"/>
        <v>8.9613333333332754</v>
      </c>
      <c r="D1064" s="5">
        <f>IF(Inddata!$D$35=0,0,IF(($D$30-C1064*(1/Inddata!$D$35))&lt;0,0,($D$30-C1064*(1/Inddata!$D$35))))</f>
        <v>0</v>
      </c>
      <c r="E1064" s="5">
        <v>0</v>
      </c>
      <c r="F1064" s="5">
        <f>IF(Inddata!$D$31*Inddata!$D$35+Inddata!$D$33&gt;'Beregninger scenarie 2'!C1064,0,F1063+$F$27)</f>
        <v>1.7749333333333241</v>
      </c>
      <c r="G1064" s="5">
        <f t="shared" si="32"/>
        <v>10.961333333333275</v>
      </c>
      <c r="H1064" s="5">
        <f>IF(D1064+E1064+F1064&gt;Inddata!$D$31,Inddata!$D$31,D1064+E1064+F1064)</f>
        <v>1.7749333333333241</v>
      </c>
      <c r="I1064" s="5">
        <f>Inddata!$D$34</f>
        <v>1</v>
      </c>
      <c r="J1064" s="5">
        <f>Inddata!$D$32+Inddata!$D$34</f>
        <v>5</v>
      </c>
      <c r="K1064" s="5"/>
    </row>
    <row r="1065" spans="1:11" x14ac:dyDescent="0.25">
      <c r="A1065">
        <v>1036</v>
      </c>
      <c r="C1065" s="5">
        <f t="shared" si="33"/>
        <v>8.969999999999942</v>
      </c>
      <c r="D1065" s="5">
        <f>IF(Inddata!$D$35=0,0,IF(($D$30-C1065*(1/Inddata!$D$35))&lt;0,0,($D$30-C1065*(1/Inddata!$D$35))))</f>
        <v>0</v>
      </c>
      <c r="E1065" s="5">
        <v>0</v>
      </c>
      <c r="F1065" s="5">
        <f>IF(Inddata!$D$31*Inddata!$D$35+Inddata!$D$33&gt;'Beregninger scenarie 2'!C1065,0,F1064+$F$27)</f>
        <v>1.7818666666666574</v>
      </c>
      <c r="G1065" s="5">
        <f t="shared" si="32"/>
        <v>10.969999999999942</v>
      </c>
      <c r="H1065" s="5">
        <f>IF(D1065+E1065+F1065&gt;Inddata!$D$31,Inddata!$D$31,D1065+E1065+F1065)</f>
        <v>1.7818666666666574</v>
      </c>
      <c r="I1065" s="5">
        <f>Inddata!$D$34</f>
        <v>1</v>
      </c>
      <c r="J1065" s="5">
        <f>Inddata!$D$32+Inddata!$D$34</f>
        <v>5</v>
      </c>
      <c r="K1065" s="5"/>
    </row>
    <row r="1066" spans="1:11" x14ac:dyDescent="0.25">
      <c r="A1066">
        <v>1037</v>
      </c>
      <c r="C1066" s="5">
        <f t="shared" si="33"/>
        <v>8.9786666666666086</v>
      </c>
      <c r="D1066" s="5">
        <f>IF(Inddata!$D$35=0,0,IF(($D$30-C1066*(1/Inddata!$D$35))&lt;0,0,($D$30-C1066*(1/Inddata!$D$35))))</f>
        <v>0</v>
      </c>
      <c r="E1066" s="5">
        <v>0</v>
      </c>
      <c r="F1066" s="5">
        <f>IF(Inddata!$D$31*Inddata!$D$35+Inddata!$D$33&gt;'Beregninger scenarie 2'!C1066,0,F1065+$F$27)</f>
        <v>1.7887999999999906</v>
      </c>
      <c r="G1066" s="5">
        <f t="shared" si="32"/>
        <v>10.978666666666609</v>
      </c>
      <c r="H1066" s="5">
        <f>IF(D1066+E1066+F1066&gt;Inddata!$D$31,Inddata!$D$31,D1066+E1066+F1066)</f>
        <v>1.7887999999999906</v>
      </c>
      <c r="I1066" s="5">
        <f>Inddata!$D$34</f>
        <v>1</v>
      </c>
      <c r="J1066" s="5">
        <f>Inddata!$D$32+Inddata!$D$34</f>
        <v>5</v>
      </c>
      <c r="K1066" s="5"/>
    </row>
    <row r="1067" spans="1:11" x14ac:dyDescent="0.25">
      <c r="A1067">
        <v>1038</v>
      </c>
      <c r="C1067" s="5">
        <f t="shared" si="33"/>
        <v>8.9873333333332752</v>
      </c>
      <c r="D1067" s="5">
        <f>IF(Inddata!$D$35=0,0,IF(($D$30-C1067*(1/Inddata!$D$35))&lt;0,0,($D$30-C1067*(1/Inddata!$D$35))))</f>
        <v>0</v>
      </c>
      <c r="E1067" s="5">
        <v>0</v>
      </c>
      <c r="F1067" s="5">
        <f>IF(Inddata!$D$31*Inddata!$D$35+Inddata!$D$33&gt;'Beregninger scenarie 2'!C1067,0,F1066+$F$27)</f>
        <v>1.7957333333333239</v>
      </c>
      <c r="G1067" s="5">
        <f t="shared" si="32"/>
        <v>10.987333333333275</v>
      </c>
      <c r="H1067" s="5">
        <f>IF(D1067+E1067+F1067&gt;Inddata!$D$31,Inddata!$D$31,D1067+E1067+F1067)</f>
        <v>1.7957333333333239</v>
      </c>
      <c r="I1067" s="5">
        <f>Inddata!$D$34</f>
        <v>1</v>
      </c>
      <c r="J1067" s="5">
        <f>Inddata!$D$32+Inddata!$D$34</f>
        <v>5</v>
      </c>
      <c r="K1067" s="5"/>
    </row>
    <row r="1068" spans="1:11" x14ac:dyDescent="0.25">
      <c r="A1068">
        <v>1039</v>
      </c>
      <c r="C1068" s="5">
        <f t="shared" si="33"/>
        <v>8.9959999999999418</v>
      </c>
      <c r="D1068" s="5">
        <f>IF(Inddata!$D$35=0,0,IF(($D$30-C1068*(1/Inddata!$D$35))&lt;0,0,($D$30-C1068*(1/Inddata!$D$35))))</f>
        <v>0</v>
      </c>
      <c r="E1068" s="5">
        <v>0</v>
      </c>
      <c r="F1068" s="5">
        <f>IF(Inddata!$D$31*Inddata!$D$35+Inddata!$D$33&gt;'Beregninger scenarie 2'!C1068,0,F1067+$F$27)</f>
        <v>1.8026666666666571</v>
      </c>
      <c r="G1068" s="5">
        <f t="shared" si="32"/>
        <v>10.995999999999942</v>
      </c>
      <c r="H1068" s="5">
        <f>IF(D1068+E1068+F1068&gt;Inddata!$D$31,Inddata!$D$31,D1068+E1068+F1068)</f>
        <v>1.8026666666666571</v>
      </c>
      <c r="I1068" s="5">
        <f>Inddata!$D$34</f>
        <v>1</v>
      </c>
      <c r="J1068" s="5">
        <f>Inddata!$D$32+Inddata!$D$34</f>
        <v>5</v>
      </c>
      <c r="K1068" s="5"/>
    </row>
    <row r="1069" spans="1:11" x14ac:dyDescent="0.25">
      <c r="A1069">
        <v>1040</v>
      </c>
      <c r="C1069" s="5">
        <f t="shared" si="33"/>
        <v>9.0046666666666084</v>
      </c>
      <c r="D1069" s="5">
        <f>IF(Inddata!$D$35=0,0,IF(($D$30-C1069*(1/Inddata!$D$35))&lt;0,0,($D$30-C1069*(1/Inddata!$D$35))))</f>
        <v>0</v>
      </c>
      <c r="E1069" s="5">
        <v>0</v>
      </c>
      <c r="F1069" s="5">
        <f>IF(Inddata!$D$31*Inddata!$D$35+Inddata!$D$33&gt;'Beregninger scenarie 2'!C1069,0,F1068+$F$27)</f>
        <v>1.8095999999999903</v>
      </c>
      <c r="G1069" s="5">
        <f t="shared" si="32"/>
        <v>11.004666666666608</v>
      </c>
      <c r="H1069" s="5">
        <f>IF(D1069+E1069+F1069&gt;Inddata!$D$31,Inddata!$D$31,D1069+E1069+F1069)</f>
        <v>1.8095999999999903</v>
      </c>
      <c r="I1069" s="5">
        <f>Inddata!$D$34</f>
        <v>1</v>
      </c>
      <c r="J1069" s="5">
        <f>Inddata!$D$32+Inddata!$D$34</f>
        <v>5</v>
      </c>
      <c r="K1069" s="5"/>
    </row>
    <row r="1070" spans="1:11" x14ac:dyDescent="0.25">
      <c r="A1070">
        <v>1041</v>
      </c>
      <c r="C1070" s="5">
        <f t="shared" si="33"/>
        <v>9.013333333333275</v>
      </c>
      <c r="D1070" s="5">
        <f>IF(Inddata!$D$35=0,0,IF(($D$30-C1070*(1/Inddata!$D$35))&lt;0,0,($D$30-C1070*(1/Inddata!$D$35))))</f>
        <v>0</v>
      </c>
      <c r="E1070" s="5">
        <v>0</v>
      </c>
      <c r="F1070" s="5">
        <f>IF(Inddata!$D$31*Inddata!$D$35+Inddata!$D$33&gt;'Beregninger scenarie 2'!C1070,0,F1069+$F$27)</f>
        <v>1.8165333333333236</v>
      </c>
      <c r="G1070" s="5">
        <f t="shared" si="32"/>
        <v>11.013333333333275</v>
      </c>
      <c r="H1070" s="5">
        <f>IF(D1070+E1070+F1070&gt;Inddata!$D$31,Inddata!$D$31,D1070+E1070+F1070)</f>
        <v>1.8165333333333236</v>
      </c>
      <c r="I1070" s="5">
        <f>Inddata!$D$34</f>
        <v>1</v>
      </c>
      <c r="J1070" s="5">
        <f>Inddata!$D$32+Inddata!$D$34</f>
        <v>5</v>
      </c>
      <c r="K1070" s="5"/>
    </row>
    <row r="1071" spans="1:11" x14ac:dyDescent="0.25">
      <c r="A1071">
        <v>1042</v>
      </c>
      <c r="C1071" s="5">
        <f t="shared" si="33"/>
        <v>9.0219999999999416</v>
      </c>
      <c r="D1071" s="5">
        <f>IF(Inddata!$D$35=0,0,IF(($D$30-C1071*(1/Inddata!$D$35))&lt;0,0,($D$30-C1071*(1/Inddata!$D$35))))</f>
        <v>0</v>
      </c>
      <c r="E1071" s="5">
        <v>0</v>
      </c>
      <c r="F1071" s="5">
        <f>IF(Inddata!$D$31*Inddata!$D$35+Inddata!$D$33&gt;'Beregninger scenarie 2'!C1071,0,F1070+$F$27)</f>
        <v>1.8234666666666568</v>
      </c>
      <c r="G1071" s="5">
        <f t="shared" si="32"/>
        <v>11.021999999999942</v>
      </c>
      <c r="H1071" s="5">
        <f>IF(D1071+E1071+F1071&gt;Inddata!$D$31,Inddata!$D$31,D1071+E1071+F1071)</f>
        <v>1.8234666666666568</v>
      </c>
      <c r="I1071" s="5">
        <f>Inddata!$D$34</f>
        <v>1</v>
      </c>
      <c r="J1071" s="5">
        <f>Inddata!$D$32+Inddata!$D$34</f>
        <v>5</v>
      </c>
      <c r="K1071" s="5"/>
    </row>
    <row r="1072" spans="1:11" x14ac:dyDescent="0.25">
      <c r="A1072">
        <v>1043</v>
      </c>
      <c r="C1072" s="5">
        <f t="shared" si="33"/>
        <v>9.0306666666666082</v>
      </c>
      <c r="D1072" s="5">
        <f>IF(Inddata!$D$35=0,0,IF(($D$30-C1072*(1/Inddata!$D$35))&lt;0,0,($D$30-C1072*(1/Inddata!$D$35))))</f>
        <v>0</v>
      </c>
      <c r="E1072" s="5">
        <v>0</v>
      </c>
      <c r="F1072" s="5">
        <f>IF(Inddata!$D$31*Inddata!$D$35+Inddata!$D$33&gt;'Beregninger scenarie 2'!C1072,0,F1071+$F$27)</f>
        <v>1.83039999999999</v>
      </c>
      <c r="G1072" s="5">
        <f t="shared" si="32"/>
        <v>11.030666666666608</v>
      </c>
      <c r="H1072" s="5">
        <f>IF(D1072+E1072+F1072&gt;Inddata!$D$31,Inddata!$D$31,D1072+E1072+F1072)</f>
        <v>1.83039999999999</v>
      </c>
      <c r="I1072" s="5">
        <f>Inddata!$D$34</f>
        <v>1</v>
      </c>
      <c r="J1072" s="5">
        <f>Inddata!$D$32+Inddata!$D$34</f>
        <v>5</v>
      </c>
      <c r="K1072" s="5"/>
    </row>
    <row r="1073" spans="1:11" x14ac:dyDescent="0.25">
      <c r="A1073">
        <v>1044</v>
      </c>
      <c r="C1073" s="5">
        <f t="shared" si="33"/>
        <v>9.0393333333332748</v>
      </c>
      <c r="D1073" s="5">
        <f>IF(Inddata!$D$35=0,0,IF(($D$30-C1073*(1/Inddata!$D$35))&lt;0,0,($D$30-C1073*(1/Inddata!$D$35))))</f>
        <v>0</v>
      </c>
      <c r="E1073" s="5">
        <v>0</v>
      </c>
      <c r="F1073" s="5">
        <f>IF(Inddata!$D$31*Inddata!$D$35+Inddata!$D$33&gt;'Beregninger scenarie 2'!C1073,0,F1072+$F$27)</f>
        <v>1.8373333333333233</v>
      </c>
      <c r="G1073" s="5">
        <f t="shared" si="32"/>
        <v>11.039333333333275</v>
      </c>
      <c r="H1073" s="5">
        <f>IF(D1073+E1073+F1073&gt;Inddata!$D$31,Inddata!$D$31,D1073+E1073+F1073)</f>
        <v>1.8373333333333233</v>
      </c>
      <c r="I1073" s="5">
        <f>Inddata!$D$34</f>
        <v>1</v>
      </c>
      <c r="J1073" s="5">
        <f>Inddata!$D$32+Inddata!$D$34</f>
        <v>5</v>
      </c>
      <c r="K1073" s="5"/>
    </row>
    <row r="1074" spans="1:11" x14ac:dyDescent="0.25">
      <c r="A1074">
        <v>1045</v>
      </c>
      <c r="C1074" s="5">
        <f t="shared" si="33"/>
        <v>9.0479999999999414</v>
      </c>
      <c r="D1074" s="5">
        <f>IF(Inddata!$D$35=0,0,IF(($D$30-C1074*(1/Inddata!$D$35))&lt;0,0,($D$30-C1074*(1/Inddata!$D$35))))</f>
        <v>0</v>
      </c>
      <c r="E1074" s="5">
        <v>0</v>
      </c>
      <c r="F1074" s="5">
        <f>IF(Inddata!$D$31*Inddata!$D$35+Inddata!$D$33&gt;'Beregninger scenarie 2'!C1074,0,F1073+$F$27)</f>
        <v>1.8442666666666565</v>
      </c>
      <c r="G1074" s="5">
        <f t="shared" si="32"/>
        <v>11.047999999999941</v>
      </c>
      <c r="H1074" s="5">
        <f>IF(D1074+E1074+F1074&gt;Inddata!$D$31,Inddata!$D$31,D1074+E1074+F1074)</f>
        <v>1.8442666666666565</v>
      </c>
      <c r="I1074" s="5">
        <f>Inddata!$D$34</f>
        <v>1</v>
      </c>
      <c r="J1074" s="5">
        <f>Inddata!$D$32+Inddata!$D$34</f>
        <v>5</v>
      </c>
      <c r="K1074" s="5"/>
    </row>
    <row r="1075" spans="1:11" x14ac:dyDescent="0.25">
      <c r="A1075">
        <v>1046</v>
      </c>
      <c r="C1075" s="5">
        <f t="shared" si="33"/>
        <v>9.056666666666608</v>
      </c>
      <c r="D1075" s="5">
        <f>IF(Inddata!$D$35=0,0,IF(($D$30-C1075*(1/Inddata!$D$35))&lt;0,0,($D$30-C1075*(1/Inddata!$D$35))))</f>
        <v>0</v>
      </c>
      <c r="E1075" s="5">
        <v>0</v>
      </c>
      <c r="F1075" s="5">
        <f>IF(Inddata!$D$31*Inddata!$D$35+Inddata!$D$33&gt;'Beregninger scenarie 2'!C1075,0,F1074+$F$27)</f>
        <v>1.8511999999999897</v>
      </c>
      <c r="G1075" s="5">
        <f t="shared" si="32"/>
        <v>11.056666666666608</v>
      </c>
      <c r="H1075" s="5">
        <f>IF(D1075+E1075+F1075&gt;Inddata!$D$31,Inddata!$D$31,D1075+E1075+F1075)</f>
        <v>1.8511999999999897</v>
      </c>
      <c r="I1075" s="5">
        <f>Inddata!$D$34</f>
        <v>1</v>
      </c>
      <c r="J1075" s="5">
        <f>Inddata!$D$32+Inddata!$D$34</f>
        <v>5</v>
      </c>
      <c r="K1075" s="5"/>
    </row>
    <row r="1076" spans="1:11" x14ac:dyDescent="0.25">
      <c r="A1076">
        <v>1047</v>
      </c>
      <c r="C1076" s="5">
        <f t="shared" si="33"/>
        <v>9.0653333333332746</v>
      </c>
      <c r="D1076" s="5">
        <f>IF(Inddata!$D$35=0,0,IF(($D$30-C1076*(1/Inddata!$D$35))&lt;0,0,($D$30-C1076*(1/Inddata!$D$35))))</f>
        <v>0</v>
      </c>
      <c r="E1076" s="5">
        <v>0</v>
      </c>
      <c r="F1076" s="5">
        <f>IF(Inddata!$D$31*Inddata!$D$35+Inddata!$D$33&gt;'Beregninger scenarie 2'!C1076,0,F1075+$F$27)</f>
        <v>1.858133333333323</v>
      </c>
      <c r="G1076" s="5">
        <f t="shared" si="32"/>
        <v>11.065333333333275</v>
      </c>
      <c r="H1076" s="5">
        <f>IF(D1076+E1076+F1076&gt;Inddata!$D$31,Inddata!$D$31,D1076+E1076+F1076)</f>
        <v>1.858133333333323</v>
      </c>
      <c r="I1076" s="5">
        <f>Inddata!$D$34</f>
        <v>1</v>
      </c>
      <c r="J1076" s="5">
        <f>Inddata!$D$32+Inddata!$D$34</f>
        <v>5</v>
      </c>
      <c r="K1076" s="5"/>
    </row>
    <row r="1077" spans="1:11" x14ac:dyDescent="0.25">
      <c r="A1077">
        <v>1048</v>
      </c>
      <c r="C1077" s="5">
        <f t="shared" si="33"/>
        <v>9.0739999999999412</v>
      </c>
      <c r="D1077" s="5">
        <f>IF(Inddata!$D$35=0,0,IF(($D$30-C1077*(1/Inddata!$D$35))&lt;0,0,($D$30-C1077*(1/Inddata!$D$35))))</f>
        <v>0</v>
      </c>
      <c r="E1077" s="5">
        <v>0</v>
      </c>
      <c r="F1077" s="5">
        <f>IF(Inddata!$D$31*Inddata!$D$35+Inddata!$D$33&gt;'Beregninger scenarie 2'!C1077,0,F1076+$F$27)</f>
        <v>1.8650666666666562</v>
      </c>
      <c r="G1077" s="5">
        <f t="shared" si="32"/>
        <v>11.073999999999941</v>
      </c>
      <c r="H1077" s="5">
        <f>IF(D1077+E1077+F1077&gt;Inddata!$D$31,Inddata!$D$31,D1077+E1077+F1077)</f>
        <v>1.8650666666666562</v>
      </c>
      <c r="I1077" s="5">
        <f>Inddata!$D$34</f>
        <v>1</v>
      </c>
      <c r="J1077" s="5">
        <f>Inddata!$D$32+Inddata!$D$34</f>
        <v>5</v>
      </c>
      <c r="K1077" s="5"/>
    </row>
    <row r="1078" spans="1:11" x14ac:dyDescent="0.25">
      <c r="A1078">
        <v>1049</v>
      </c>
      <c r="C1078" s="5">
        <f t="shared" si="33"/>
        <v>9.0826666666666078</v>
      </c>
      <c r="D1078" s="5">
        <f>IF(Inddata!$D$35=0,0,IF(($D$30-C1078*(1/Inddata!$D$35))&lt;0,0,($D$30-C1078*(1/Inddata!$D$35))))</f>
        <v>0</v>
      </c>
      <c r="E1078" s="5">
        <v>0</v>
      </c>
      <c r="F1078" s="5">
        <f>IF(Inddata!$D$31*Inddata!$D$35+Inddata!$D$33&gt;'Beregninger scenarie 2'!C1078,0,F1077+$F$27)</f>
        <v>1.8719999999999895</v>
      </c>
      <c r="G1078" s="5">
        <f t="shared" si="32"/>
        <v>11.082666666666608</v>
      </c>
      <c r="H1078" s="5">
        <f>IF(D1078+E1078+F1078&gt;Inddata!$D$31,Inddata!$D$31,D1078+E1078+F1078)</f>
        <v>1.8719999999999895</v>
      </c>
      <c r="I1078" s="5">
        <f>Inddata!$D$34</f>
        <v>1</v>
      </c>
      <c r="J1078" s="5">
        <f>Inddata!$D$32+Inddata!$D$34</f>
        <v>5</v>
      </c>
      <c r="K1078" s="5"/>
    </row>
    <row r="1079" spans="1:11" x14ac:dyDescent="0.25">
      <c r="A1079">
        <v>1050</v>
      </c>
      <c r="C1079" s="5">
        <f t="shared" si="33"/>
        <v>9.0913333333332744</v>
      </c>
      <c r="D1079" s="5">
        <f>IF(Inddata!$D$35=0,0,IF(($D$30-C1079*(1/Inddata!$D$35))&lt;0,0,($D$30-C1079*(1/Inddata!$D$35))))</f>
        <v>0</v>
      </c>
      <c r="E1079" s="5">
        <v>0</v>
      </c>
      <c r="F1079" s="5">
        <f>IF(Inddata!$D$31*Inddata!$D$35+Inddata!$D$33&gt;'Beregninger scenarie 2'!C1079,0,F1078+$F$27)</f>
        <v>1.8789333333333227</v>
      </c>
      <c r="G1079" s="5">
        <f t="shared" si="32"/>
        <v>11.091333333333274</v>
      </c>
      <c r="H1079" s="5">
        <f>IF(D1079+E1079+F1079&gt;Inddata!$D$31,Inddata!$D$31,D1079+E1079+F1079)</f>
        <v>1.8789333333333227</v>
      </c>
      <c r="I1079" s="5">
        <f>Inddata!$D$34</f>
        <v>1</v>
      </c>
      <c r="J1079" s="5">
        <f>Inddata!$D$32+Inddata!$D$34</f>
        <v>5</v>
      </c>
      <c r="K1079" s="5"/>
    </row>
    <row r="1080" spans="1:11" x14ac:dyDescent="0.25">
      <c r="A1080">
        <v>1051</v>
      </c>
      <c r="C1080" s="5">
        <f t="shared" si="33"/>
        <v>9.099999999999941</v>
      </c>
      <c r="D1080" s="5">
        <f>IF(Inddata!$D$35=0,0,IF(($D$30-C1080*(1/Inddata!$D$35))&lt;0,0,($D$30-C1080*(1/Inddata!$D$35))))</f>
        <v>0</v>
      </c>
      <c r="E1080" s="5">
        <v>0</v>
      </c>
      <c r="F1080" s="5">
        <f>IF(Inddata!$D$31*Inddata!$D$35+Inddata!$D$33&gt;'Beregninger scenarie 2'!C1080,0,F1079+$F$27)</f>
        <v>1.8858666666666559</v>
      </c>
      <c r="G1080" s="5">
        <f t="shared" si="32"/>
        <v>11.099999999999941</v>
      </c>
      <c r="H1080" s="5">
        <f>IF(D1080+E1080+F1080&gt;Inddata!$D$31,Inddata!$D$31,D1080+E1080+F1080)</f>
        <v>1.8858666666666559</v>
      </c>
      <c r="I1080" s="5">
        <f>Inddata!$D$34</f>
        <v>1</v>
      </c>
      <c r="J1080" s="5">
        <f>Inddata!$D$32+Inddata!$D$34</f>
        <v>5</v>
      </c>
      <c r="K1080" s="5"/>
    </row>
    <row r="1081" spans="1:11" x14ac:dyDescent="0.25">
      <c r="A1081">
        <v>1052</v>
      </c>
      <c r="C1081" s="5">
        <f t="shared" si="33"/>
        <v>9.1086666666666076</v>
      </c>
      <c r="D1081" s="5">
        <f>IF(Inddata!$D$35=0,0,IF(($D$30-C1081*(1/Inddata!$D$35))&lt;0,0,($D$30-C1081*(1/Inddata!$D$35))))</f>
        <v>0</v>
      </c>
      <c r="E1081" s="5">
        <v>0</v>
      </c>
      <c r="F1081" s="5">
        <f>IF(Inddata!$D$31*Inddata!$D$35+Inddata!$D$33&gt;'Beregninger scenarie 2'!C1081,0,F1080+$F$27)</f>
        <v>1.8927999999999892</v>
      </c>
      <c r="G1081" s="5">
        <f t="shared" si="32"/>
        <v>11.108666666666608</v>
      </c>
      <c r="H1081" s="5">
        <f>IF(D1081+E1081+F1081&gt;Inddata!$D$31,Inddata!$D$31,D1081+E1081+F1081)</f>
        <v>1.8927999999999892</v>
      </c>
      <c r="I1081" s="5">
        <f>Inddata!$D$34</f>
        <v>1</v>
      </c>
      <c r="J1081" s="5">
        <f>Inddata!$D$32+Inddata!$D$34</f>
        <v>5</v>
      </c>
      <c r="K1081" s="5"/>
    </row>
    <row r="1082" spans="1:11" x14ac:dyDescent="0.25">
      <c r="A1082">
        <v>1053</v>
      </c>
      <c r="C1082" s="5">
        <f t="shared" si="33"/>
        <v>9.1173333333332742</v>
      </c>
      <c r="D1082" s="5">
        <f>IF(Inddata!$D$35=0,0,IF(($D$30-C1082*(1/Inddata!$D$35))&lt;0,0,($D$30-C1082*(1/Inddata!$D$35))))</f>
        <v>0</v>
      </c>
      <c r="E1082" s="5">
        <v>0</v>
      </c>
      <c r="F1082" s="5">
        <f>IF(Inddata!$D$31*Inddata!$D$35+Inddata!$D$33&gt;'Beregninger scenarie 2'!C1082,0,F1081+$F$27)</f>
        <v>1.8997333333333224</v>
      </c>
      <c r="G1082" s="5">
        <f t="shared" si="32"/>
        <v>11.117333333333274</v>
      </c>
      <c r="H1082" s="5">
        <f>IF(D1082+E1082+F1082&gt;Inddata!$D$31,Inddata!$D$31,D1082+E1082+F1082)</f>
        <v>1.8997333333333224</v>
      </c>
      <c r="I1082" s="5">
        <f>Inddata!$D$34</f>
        <v>1</v>
      </c>
      <c r="J1082" s="5">
        <f>Inddata!$D$32+Inddata!$D$34</f>
        <v>5</v>
      </c>
      <c r="K1082" s="5"/>
    </row>
    <row r="1083" spans="1:11" x14ac:dyDescent="0.25">
      <c r="A1083">
        <v>1054</v>
      </c>
      <c r="C1083" s="5">
        <f t="shared" si="33"/>
        <v>9.1259999999999408</v>
      </c>
      <c r="D1083" s="5">
        <f>IF(Inddata!$D$35=0,0,IF(($D$30-C1083*(1/Inddata!$D$35))&lt;0,0,($D$30-C1083*(1/Inddata!$D$35))))</f>
        <v>0</v>
      </c>
      <c r="E1083" s="5">
        <v>0</v>
      </c>
      <c r="F1083" s="5">
        <f>IF(Inddata!$D$31*Inddata!$D$35+Inddata!$D$33&gt;'Beregninger scenarie 2'!C1083,0,F1082+$F$27)</f>
        <v>1.9066666666666556</v>
      </c>
      <c r="G1083" s="5">
        <f t="shared" si="32"/>
        <v>11.125999999999941</v>
      </c>
      <c r="H1083" s="5">
        <f>IF(D1083+E1083+F1083&gt;Inddata!$D$31,Inddata!$D$31,D1083+E1083+F1083)</f>
        <v>1.9066666666666556</v>
      </c>
      <c r="I1083" s="5">
        <f>Inddata!$D$34</f>
        <v>1</v>
      </c>
      <c r="J1083" s="5">
        <f>Inddata!$D$32+Inddata!$D$34</f>
        <v>5</v>
      </c>
      <c r="K1083" s="5"/>
    </row>
    <row r="1084" spans="1:11" x14ac:dyDescent="0.25">
      <c r="A1084">
        <v>1055</v>
      </c>
      <c r="C1084" s="5">
        <f t="shared" si="33"/>
        <v>9.1346666666666074</v>
      </c>
      <c r="D1084" s="5">
        <f>IF(Inddata!$D$35=0,0,IF(($D$30-C1084*(1/Inddata!$D$35))&lt;0,0,($D$30-C1084*(1/Inddata!$D$35))))</f>
        <v>0</v>
      </c>
      <c r="E1084" s="5">
        <v>0</v>
      </c>
      <c r="F1084" s="5">
        <f>IF(Inddata!$D$31*Inddata!$D$35+Inddata!$D$33&gt;'Beregninger scenarie 2'!C1084,0,F1083+$F$27)</f>
        <v>1.9135999999999889</v>
      </c>
      <c r="G1084" s="5">
        <f t="shared" si="32"/>
        <v>11.134666666666607</v>
      </c>
      <c r="H1084" s="5">
        <f>IF(D1084+E1084+F1084&gt;Inddata!$D$31,Inddata!$D$31,D1084+E1084+F1084)</f>
        <v>1.9135999999999889</v>
      </c>
      <c r="I1084" s="5">
        <f>Inddata!$D$34</f>
        <v>1</v>
      </c>
      <c r="J1084" s="5">
        <f>Inddata!$D$32+Inddata!$D$34</f>
        <v>5</v>
      </c>
      <c r="K1084" s="5"/>
    </row>
    <row r="1085" spans="1:11" x14ac:dyDescent="0.25">
      <c r="A1085">
        <v>1056</v>
      </c>
      <c r="C1085" s="5">
        <f t="shared" si="33"/>
        <v>9.143333333333274</v>
      </c>
      <c r="D1085" s="5">
        <f>IF(Inddata!$D$35=0,0,IF(($D$30-C1085*(1/Inddata!$D$35))&lt;0,0,($D$30-C1085*(1/Inddata!$D$35))))</f>
        <v>0</v>
      </c>
      <c r="E1085" s="5">
        <v>0</v>
      </c>
      <c r="F1085" s="5">
        <f>IF(Inddata!$D$31*Inddata!$D$35+Inddata!$D$33&gt;'Beregninger scenarie 2'!C1085,0,F1084+$F$27)</f>
        <v>1.9205333333333221</v>
      </c>
      <c r="G1085" s="5">
        <f t="shared" si="32"/>
        <v>11.143333333333274</v>
      </c>
      <c r="H1085" s="5">
        <f>IF(D1085+E1085+F1085&gt;Inddata!$D$31,Inddata!$D$31,D1085+E1085+F1085)</f>
        <v>1.9205333333333221</v>
      </c>
      <c r="I1085" s="5">
        <f>Inddata!$D$34</f>
        <v>1</v>
      </c>
      <c r="J1085" s="5">
        <f>Inddata!$D$32+Inddata!$D$34</f>
        <v>5</v>
      </c>
      <c r="K1085" s="5"/>
    </row>
    <row r="1086" spans="1:11" x14ac:dyDescent="0.25">
      <c r="A1086">
        <v>1057</v>
      </c>
      <c r="C1086" s="5">
        <f t="shared" si="33"/>
        <v>9.1519999999999406</v>
      </c>
      <c r="D1086" s="5">
        <f>IF(Inddata!$D$35=0,0,IF(($D$30-C1086*(1/Inddata!$D$35))&lt;0,0,($D$30-C1086*(1/Inddata!$D$35))))</f>
        <v>0</v>
      </c>
      <c r="E1086" s="5">
        <v>0</v>
      </c>
      <c r="F1086" s="5">
        <f>IF(Inddata!$D$31*Inddata!$D$35+Inddata!$D$33&gt;'Beregninger scenarie 2'!C1086,0,F1085+$F$27)</f>
        <v>1.9274666666666553</v>
      </c>
      <c r="G1086" s="5">
        <f t="shared" si="32"/>
        <v>11.151999999999941</v>
      </c>
      <c r="H1086" s="5">
        <f>IF(D1086+E1086+F1086&gt;Inddata!$D$31,Inddata!$D$31,D1086+E1086+F1086)</f>
        <v>1.9274666666666553</v>
      </c>
      <c r="I1086" s="5">
        <f>Inddata!$D$34</f>
        <v>1</v>
      </c>
      <c r="J1086" s="5">
        <f>Inddata!$D$32+Inddata!$D$34</f>
        <v>5</v>
      </c>
      <c r="K1086" s="5"/>
    </row>
    <row r="1087" spans="1:11" x14ac:dyDescent="0.25">
      <c r="A1087">
        <v>1058</v>
      </c>
      <c r="C1087" s="5">
        <f t="shared" si="33"/>
        <v>9.1606666666666072</v>
      </c>
      <c r="D1087" s="5">
        <f>IF(Inddata!$D$35=0,0,IF(($D$30-C1087*(1/Inddata!$D$35))&lt;0,0,($D$30-C1087*(1/Inddata!$D$35))))</f>
        <v>0</v>
      </c>
      <c r="E1087" s="5">
        <v>0</v>
      </c>
      <c r="F1087" s="5">
        <f>IF(Inddata!$D$31*Inddata!$D$35+Inddata!$D$33&gt;'Beregninger scenarie 2'!C1087,0,F1086+$F$27)</f>
        <v>1.9343999999999886</v>
      </c>
      <c r="G1087" s="5">
        <f t="shared" si="32"/>
        <v>11.160666666666607</v>
      </c>
      <c r="H1087" s="5">
        <f>IF(D1087+E1087+F1087&gt;Inddata!$D$31,Inddata!$D$31,D1087+E1087+F1087)</f>
        <v>1.9343999999999886</v>
      </c>
      <c r="I1087" s="5">
        <f>Inddata!$D$34</f>
        <v>1</v>
      </c>
      <c r="J1087" s="5">
        <f>Inddata!$D$32+Inddata!$D$34</f>
        <v>5</v>
      </c>
      <c r="K1087" s="5"/>
    </row>
    <row r="1088" spans="1:11" x14ac:dyDescent="0.25">
      <c r="A1088">
        <v>1059</v>
      </c>
      <c r="C1088" s="5">
        <f t="shared" si="33"/>
        <v>9.1693333333332738</v>
      </c>
      <c r="D1088" s="5">
        <f>IF(Inddata!$D$35=0,0,IF(($D$30-C1088*(1/Inddata!$D$35))&lt;0,0,($D$30-C1088*(1/Inddata!$D$35))))</f>
        <v>0</v>
      </c>
      <c r="E1088" s="5">
        <v>0</v>
      </c>
      <c r="F1088" s="5">
        <f>IF(Inddata!$D$31*Inddata!$D$35+Inddata!$D$33&gt;'Beregninger scenarie 2'!C1088,0,F1087+$F$27)</f>
        <v>1.9413333333333218</v>
      </c>
      <c r="G1088" s="5">
        <f t="shared" si="32"/>
        <v>11.169333333333274</v>
      </c>
      <c r="H1088" s="5">
        <f>IF(D1088+E1088+F1088&gt;Inddata!$D$31,Inddata!$D$31,D1088+E1088+F1088)</f>
        <v>1.9413333333333218</v>
      </c>
      <c r="I1088" s="5">
        <f>Inddata!$D$34</f>
        <v>1</v>
      </c>
      <c r="J1088" s="5">
        <f>Inddata!$D$32+Inddata!$D$34</f>
        <v>5</v>
      </c>
      <c r="K1088" s="5"/>
    </row>
    <row r="1089" spans="1:11" x14ac:dyDescent="0.25">
      <c r="A1089">
        <v>1060</v>
      </c>
      <c r="C1089" s="5">
        <f t="shared" si="33"/>
        <v>9.1779999999999404</v>
      </c>
      <c r="D1089" s="5">
        <f>IF(Inddata!$D$35=0,0,IF(($D$30-C1089*(1/Inddata!$D$35))&lt;0,0,($D$30-C1089*(1/Inddata!$D$35))))</f>
        <v>0</v>
      </c>
      <c r="E1089" s="5">
        <v>0</v>
      </c>
      <c r="F1089" s="5">
        <f>IF(Inddata!$D$31*Inddata!$D$35+Inddata!$D$33&gt;'Beregninger scenarie 2'!C1089,0,F1088+$F$27)</f>
        <v>1.948266666666655</v>
      </c>
      <c r="G1089" s="5">
        <f t="shared" si="32"/>
        <v>11.17799999999994</v>
      </c>
      <c r="H1089" s="5">
        <f>IF(D1089+E1089+F1089&gt;Inddata!$D$31,Inddata!$D$31,D1089+E1089+F1089)</f>
        <v>1.948266666666655</v>
      </c>
      <c r="I1089" s="5">
        <f>Inddata!$D$34</f>
        <v>1</v>
      </c>
      <c r="J1089" s="5">
        <f>Inddata!$D$32+Inddata!$D$34</f>
        <v>5</v>
      </c>
      <c r="K1089" s="5"/>
    </row>
    <row r="1090" spans="1:11" x14ac:dyDescent="0.25">
      <c r="A1090">
        <v>1061</v>
      </c>
      <c r="C1090" s="5">
        <f t="shared" si="33"/>
        <v>9.186666666666607</v>
      </c>
      <c r="D1090" s="5">
        <f>IF(Inddata!$D$35=0,0,IF(($D$30-C1090*(1/Inddata!$D$35))&lt;0,0,($D$30-C1090*(1/Inddata!$D$35))))</f>
        <v>0</v>
      </c>
      <c r="E1090" s="5">
        <v>0</v>
      </c>
      <c r="F1090" s="5">
        <f>IF(Inddata!$D$31*Inddata!$D$35+Inddata!$D$33&gt;'Beregninger scenarie 2'!C1090,0,F1089+$F$27)</f>
        <v>1.9551999999999883</v>
      </c>
      <c r="G1090" s="5">
        <f t="shared" si="32"/>
        <v>11.186666666666607</v>
      </c>
      <c r="H1090" s="5">
        <f>IF(D1090+E1090+F1090&gt;Inddata!$D$31,Inddata!$D$31,D1090+E1090+F1090)</f>
        <v>1.9551999999999883</v>
      </c>
      <c r="I1090" s="5">
        <f>Inddata!$D$34</f>
        <v>1</v>
      </c>
      <c r="J1090" s="5">
        <f>Inddata!$D$32+Inddata!$D$34</f>
        <v>5</v>
      </c>
      <c r="K1090" s="5"/>
    </row>
    <row r="1091" spans="1:11" x14ac:dyDescent="0.25">
      <c r="A1091">
        <v>1062</v>
      </c>
      <c r="C1091" s="5">
        <f t="shared" si="33"/>
        <v>9.1953333333332736</v>
      </c>
      <c r="D1091" s="5">
        <f>IF(Inddata!$D$35=0,0,IF(($D$30-C1091*(1/Inddata!$D$35))&lt;0,0,($D$30-C1091*(1/Inddata!$D$35))))</f>
        <v>0</v>
      </c>
      <c r="E1091" s="5">
        <v>0</v>
      </c>
      <c r="F1091" s="5">
        <f>IF(Inddata!$D$31*Inddata!$D$35+Inddata!$D$33&gt;'Beregninger scenarie 2'!C1091,0,F1090+$F$27)</f>
        <v>1.9621333333333215</v>
      </c>
      <c r="G1091" s="5">
        <f t="shared" si="32"/>
        <v>11.195333333333274</v>
      </c>
      <c r="H1091" s="5">
        <f>IF(D1091+E1091+F1091&gt;Inddata!$D$31,Inddata!$D$31,D1091+E1091+F1091)</f>
        <v>1.9621333333333215</v>
      </c>
      <c r="I1091" s="5">
        <f>Inddata!$D$34</f>
        <v>1</v>
      </c>
      <c r="J1091" s="5">
        <f>Inddata!$D$32+Inddata!$D$34</f>
        <v>5</v>
      </c>
      <c r="K1091" s="5"/>
    </row>
    <row r="1092" spans="1:11" x14ac:dyDescent="0.25">
      <c r="A1092">
        <v>1063</v>
      </c>
      <c r="C1092" s="5">
        <f t="shared" si="33"/>
        <v>9.2039999999999402</v>
      </c>
      <c r="D1092" s="5">
        <f>IF(Inddata!$D$35=0,0,IF(($D$30-C1092*(1/Inddata!$D$35))&lt;0,0,($D$30-C1092*(1/Inddata!$D$35))))</f>
        <v>0</v>
      </c>
      <c r="E1092" s="5">
        <v>0</v>
      </c>
      <c r="F1092" s="5">
        <f>IF(Inddata!$D$31*Inddata!$D$35+Inddata!$D$33&gt;'Beregninger scenarie 2'!C1092,0,F1091+$F$27)</f>
        <v>1.9690666666666548</v>
      </c>
      <c r="G1092" s="5">
        <f t="shared" si="32"/>
        <v>11.20399999999994</v>
      </c>
      <c r="H1092" s="5">
        <f>IF(D1092+E1092+F1092&gt;Inddata!$D$31,Inddata!$D$31,D1092+E1092+F1092)</f>
        <v>1.9690666666666548</v>
      </c>
      <c r="I1092" s="5">
        <f>Inddata!$D$34</f>
        <v>1</v>
      </c>
      <c r="J1092" s="5">
        <f>Inddata!$D$32+Inddata!$D$34</f>
        <v>5</v>
      </c>
      <c r="K1092" s="5"/>
    </row>
    <row r="1093" spans="1:11" x14ac:dyDescent="0.25">
      <c r="A1093">
        <v>1064</v>
      </c>
      <c r="C1093" s="5">
        <f t="shared" si="33"/>
        <v>9.2126666666666068</v>
      </c>
      <c r="D1093" s="5">
        <f>IF(Inddata!$D$35=0,0,IF(($D$30-C1093*(1/Inddata!$D$35))&lt;0,0,($D$30-C1093*(1/Inddata!$D$35))))</f>
        <v>0</v>
      </c>
      <c r="E1093" s="5">
        <v>0</v>
      </c>
      <c r="F1093" s="5">
        <f>IF(Inddata!$D$31*Inddata!$D$35+Inddata!$D$33&gt;'Beregninger scenarie 2'!C1093,0,F1092+$F$27)</f>
        <v>1.975999999999988</v>
      </c>
      <c r="G1093" s="5">
        <f t="shared" si="32"/>
        <v>11.212666666666607</v>
      </c>
      <c r="H1093" s="5">
        <f>IF(D1093+E1093+F1093&gt;Inddata!$D$31,Inddata!$D$31,D1093+E1093+F1093)</f>
        <v>1.975999999999988</v>
      </c>
      <c r="I1093" s="5">
        <f>Inddata!$D$34</f>
        <v>1</v>
      </c>
      <c r="J1093" s="5">
        <f>Inddata!$D$32+Inddata!$D$34</f>
        <v>5</v>
      </c>
      <c r="K1093" s="5"/>
    </row>
    <row r="1094" spans="1:11" x14ac:dyDescent="0.25">
      <c r="A1094">
        <v>1065</v>
      </c>
      <c r="C1094" s="5">
        <f t="shared" si="33"/>
        <v>9.2213333333332734</v>
      </c>
      <c r="D1094" s="5">
        <f>IF(Inddata!$D$35=0,0,IF(($D$30-C1094*(1/Inddata!$D$35))&lt;0,0,($D$30-C1094*(1/Inddata!$D$35))))</f>
        <v>0</v>
      </c>
      <c r="E1094" s="5">
        <v>0</v>
      </c>
      <c r="F1094" s="5">
        <f>IF(Inddata!$D$31*Inddata!$D$35+Inddata!$D$33&gt;'Beregninger scenarie 2'!C1094,0,F1093+$F$27)</f>
        <v>1.9829333333333212</v>
      </c>
      <c r="G1094" s="5">
        <f t="shared" si="32"/>
        <v>11.221333333333273</v>
      </c>
      <c r="H1094" s="5">
        <f>IF(D1094+E1094+F1094&gt;Inddata!$D$31,Inddata!$D$31,D1094+E1094+F1094)</f>
        <v>1.9829333333333212</v>
      </c>
      <c r="I1094" s="5">
        <f>Inddata!$D$34</f>
        <v>1</v>
      </c>
      <c r="J1094" s="5">
        <f>Inddata!$D$32+Inddata!$D$34</f>
        <v>5</v>
      </c>
      <c r="K1094" s="5"/>
    </row>
    <row r="1095" spans="1:11" x14ac:dyDescent="0.25">
      <c r="A1095">
        <v>1066</v>
      </c>
      <c r="C1095" s="5">
        <f t="shared" si="33"/>
        <v>9.22999999999994</v>
      </c>
      <c r="D1095" s="5">
        <f>IF(Inddata!$D$35=0,0,IF(($D$30-C1095*(1/Inddata!$D$35))&lt;0,0,($D$30-C1095*(1/Inddata!$D$35))))</f>
        <v>0</v>
      </c>
      <c r="E1095" s="5">
        <v>0</v>
      </c>
      <c r="F1095" s="5">
        <f>IF(Inddata!$D$31*Inddata!$D$35+Inddata!$D$33&gt;'Beregninger scenarie 2'!C1095,0,F1094+$F$27)</f>
        <v>1.9898666666666545</v>
      </c>
      <c r="G1095" s="5">
        <f t="shared" si="32"/>
        <v>11.22999999999994</v>
      </c>
      <c r="H1095" s="5">
        <f>IF(D1095+E1095+F1095&gt;Inddata!$D$31,Inddata!$D$31,D1095+E1095+F1095)</f>
        <v>1.9898666666666545</v>
      </c>
      <c r="I1095" s="5">
        <f>Inddata!$D$34</f>
        <v>1</v>
      </c>
      <c r="J1095" s="5">
        <f>Inddata!$D$32+Inddata!$D$34</f>
        <v>5</v>
      </c>
      <c r="K1095" s="5"/>
    </row>
    <row r="1096" spans="1:11" x14ac:dyDescent="0.25">
      <c r="A1096">
        <v>1067</v>
      </c>
      <c r="C1096" s="5">
        <f t="shared" si="33"/>
        <v>9.2386666666666066</v>
      </c>
      <c r="D1096" s="5">
        <f>IF(Inddata!$D$35=0,0,IF(($D$30-C1096*(1/Inddata!$D$35))&lt;0,0,($D$30-C1096*(1/Inddata!$D$35))))</f>
        <v>0</v>
      </c>
      <c r="E1096" s="5">
        <v>0</v>
      </c>
      <c r="F1096" s="5">
        <f>IF(Inddata!$D$31*Inddata!$D$35+Inddata!$D$33&gt;'Beregninger scenarie 2'!C1096,0,F1095+$F$27)</f>
        <v>1.9967999999999877</v>
      </c>
      <c r="G1096" s="5">
        <f t="shared" si="32"/>
        <v>11.238666666666607</v>
      </c>
      <c r="H1096" s="5">
        <f>IF(D1096+E1096+F1096&gt;Inddata!$D$31,Inddata!$D$31,D1096+E1096+F1096)</f>
        <v>1.9967999999999877</v>
      </c>
      <c r="I1096" s="5">
        <f>Inddata!$D$34</f>
        <v>1</v>
      </c>
      <c r="J1096" s="5">
        <f>Inddata!$D$32+Inddata!$D$34</f>
        <v>5</v>
      </c>
      <c r="K1096" s="5"/>
    </row>
    <row r="1097" spans="1:11" x14ac:dyDescent="0.25">
      <c r="A1097">
        <v>1068</v>
      </c>
      <c r="C1097" s="5">
        <f t="shared" si="33"/>
        <v>9.2473333333332732</v>
      </c>
      <c r="D1097" s="5">
        <f>IF(Inddata!$D$35=0,0,IF(($D$30-C1097*(1/Inddata!$D$35))&lt;0,0,($D$30-C1097*(1/Inddata!$D$35))))</f>
        <v>0</v>
      </c>
      <c r="E1097" s="5">
        <v>0</v>
      </c>
      <c r="F1097" s="5">
        <f>IF(Inddata!$D$31*Inddata!$D$35+Inddata!$D$33&gt;'Beregninger scenarie 2'!C1097,0,F1096+$F$27)</f>
        <v>2.0037333333333209</v>
      </c>
      <c r="G1097" s="5">
        <f t="shared" si="32"/>
        <v>11.247333333333273</v>
      </c>
      <c r="H1097" s="5">
        <f>IF(D1097+E1097+F1097&gt;Inddata!$D$31,Inddata!$D$31,D1097+E1097+F1097)</f>
        <v>2.0037333333333209</v>
      </c>
      <c r="I1097" s="5">
        <f>Inddata!$D$34</f>
        <v>1</v>
      </c>
      <c r="J1097" s="5">
        <f>Inddata!$D$32+Inddata!$D$34</f>
        <v>5</v>
      </c>
      <c r="K1097" s="5"/>
    </row>
    <row r="1098" spans="1:11" x14ac:dyDescent="0.25">
      <c r="A1098">
        <v>1069</v>
      </c>
      <c r="C1098" s="5">
        <f t="shared" si="33"/>
        <v>9.2559999999999398</v>
      </c>
      <c r="D1098" s="5">
        <f>IF(Inddata!$D$35=0,0,IF(($D$30-C1098*(1/Inddata!$D$35))&lt;0,0,($D$30-C1098*(1/Inddata!$D$35))))</f>
        <v>0</v>
      </c>
      <c r="E1098" s="5">
        <v>0</v>
      </c>
      <c r="F1098" s="5">
        <f>IF(Inddata!$D$31*Inddata!$D$35+Inddata!$D$33&gt;'Beregninger scenarie 2'!C1098,0,F1097+$F$27)</f>
        <v>2.0106666666666544</v>
      </c>
      <c r="G1098" s="5">
        <f t="shared" si="32"/>
        <v>11.25599999999994</v>
      </c>
      <c r="H1098" s="5">
        <f>IF(D1098+E1098+F1098&gt;Inddata!$D$31,Inddata!$D$31,D1098+E1098+F1098)</f>
        <v>2.0106666666666544</v>
      </c>
      <c r="I1098" s="5">
        <f>Inddata!$D$34</f>
        <v>1</v>
      </c>
      <c r="J1098" s="5">
        <f>Inddata!$D$32+Inddata!$D$34</f>
        <v>5</v>
      </c>
      <c r="K1098" s="5"/>
    </row>
    <row r="1099" spans="1:11" x14ac:dyDescent="0.25">
      <c r="A1099">
        <v>1070</v>
      </c>
      <c r="C1099" s="5">
        <f t="shared" si="33"/>
        <v>9.2646666666666064</v>
      </c>
      <c r="D1099" s="5">
        <f>IF(Inddata!$D$35=0,0,IF(($D$30-C1099*(1/Inddata!$D$35))&lt;0,0,($D$30-C1099*(1/Inddata!$D$35))))</f>
        <v>0</v>
      </c>
      <c r="E1099" s="5">
        <v>0</v>
      </c>
      <c r="F1099" s="5">
        <f>IF(Inddata!$D$31*Inddata!$D$35+Inddata!$D$33&gt;'Beregninger scenarie 2'!C1099,0,F1098+$F$27)</f>
        <v>2.0175999999999878</v>
      </c>
      <c r="G1099" s="5">
        <f t="shared" si="32"/>
        <v>11.264666666666606</v>
      </c>
      <c r="H1099" s="5">
        <f>IF(D1099+E1099+F1099&gt;Inddata!$D$31,Inddata!$D$31,D1099+E1099+F1099)</f>
        <v>2.0175999999999878</v>
      </c>
      <c r="I1099" s="5">
        <f>Inddata!$D$34</f>
        <v>1</v>
      </c>
      <c r="J1099" s="5">
        <f>Inddata!$D$32+Inddata!$D$34</f>
        <v>5</v>
      </c>
      <c r="K1099" s="5"/>
    </row>
    <row r="1100" spans="1:11" x14ac:dyDescent="0.25">
      <c r="A1100">
        <v>1071</v>
      </c>
      <c r="C1100" s="5">
        <f t="shared" si="33"/>
        <v>9.273333333333273</v>
      </c>
      <c r="D1100" s="5">
        <f>IF(Inddata!$D$35=0,0,IF(($D$30-C1100*(1/Inddata!$D$35))&lt;0,0,($D$30-C1100*(1/Inddata!$D$35))))</f>
        <v>0</v>
      </c>
      <c r="E1100" s="5">
        <v>0</v>
      </c>
      <c r="F1100" s="5">
        <f>IF(Inddata!$D$31*Inddata!$D$35+Inddata!$D$33&gt;'Beregninger scenarie 2'!C1100,0,F1099+$F$27)</f>
        <v>2.0245333333333213</v>
      </c>
      <c r="G1100" s="5">
        <f t="shared" si="32"/>
        <v>11.273333333333273</v>
      </c>
      <c r="H1100" s="5">
        <f>IF(D1100+E1100+F1100&gt;Inddata!$D$31,Inddata!$D$31,D1100+E1100+F1100)</f>
        <v>2.0245333333333213</v>
      </c>
      <c r="I1100" s="5">
        <f>Inddata!$D$34</f>
        <v>1</v>
      </c>
      <c r="J1100" s="5">
        <f>Inddata!$D$32+Inddata!$D$34</f>
        <v>5</v>
      </c>
      <c r="K1100" s="5"/>
    </row>
    <row r="1101" spans="1:11" x14ac:dyDescent="0.25">
      <c r="A1101">
        <v>1072</v>
      </c>
      <c r="C1101" s="5">
        <f t="shared" si="33"/>
        <v>9.2819999999999396</v>
      </c>
      <c r="D1101" s="5">
        <f>IF(Inddata!$D$35=0,0,IF(($D$30-C1101*(1/Inddata!$D$35))&lt;0,0,($D$30-C1101*(1/Inddata!$D$35))))</f>
        <v>0</v>
      </c>
      <c r="E1101" s="5">
        <v>0</v>
      </c>
      <c r="F1101" s="5">
        <f>IF(Inddata!$D$31*Inddata!$D$35+Inddata!$D$33&gt;'Beregninger scenarie 2'!C1101,0,F1100+$F$27)</f>
        <v>2.0314666666666548</v>
      </c>
      <c r="G1101" s="5">
        <f t="shared" si="32"/>
        <v>11.28199999999994</v>
      </c>
      <c r="H1101" s="5">
        <f>IF(D1101+E1101+F1101&gt;Inddata!$D$31,Inddata!$D$31,D1101+E1101+F1101)</f>
        <v>2.0314666666666548</v>
      </c>
      <c r="I1101" s="5">
        <f>Inddata!$D$34</f>
        <v>1</v>
      </c>
      <c r="J1101" s="5">
        <f>Inddata!$D$32+Inddata!$D$34</f>
        <v>5</v>
      </c>
      <c r="K1101" s="5"/>
    </row>
    <row r="1102" spans="1:11" x14ac:dyDescent="0.25">
      <c r="A1102">
        <v>1073</v>
      </c>
      <c r="C1102" s="5">
        <f t="shared" si="33"/>
        <v>9.2906666666666062</v>
      </c>
      <c r="D1102" s="5">
        <f>IF(Inddata!$D$35=0,0,IF(($D$30-C1102*(1/Inddata!$D$35))&lt;0,0,($D$30-C1102*(1/Inddata!$D$35))))</f>
        <v>0</v>
      </c>
      <c r="E1102" s="5">
        <v>0</v>
      </c>
      <c r="F1102" s="5">
        <f>IF(Inddata!$D$31*Inddata!$D$35+Inddata!$D$33&gt;'Beregninger scenarie 2'!C1102,0,F1101+$F$27)</f>
        <v>2.0383999999999882</v>
      </c>
      <c r="G1102" s="5">
        <f t="shared" si="32"/>
        <v>11.290666666666606</v>
      </c>
      <c r="H1102" s="5">
        <f>IF(D1102+E1102+F1102&gt;Inddata!$D$31,Inddata!$D$31,D1102+E1102+F1102)</f>
        <v>2.0383999999999882</v>
      </c>
      <c r="I1102" s="5">
        <f>Inddata!$D$34</f>
        <v>1</v>
      </c>
      <c r="J1102" s="5">
        <f>Inddata!$D$32+Inddata!$D$34</f>
        <v>5</v>
      </c>
      <c r="K1102" s="5"/>
    </row>
    <row r="1103" spans="1:11" x14ac:dyDescent="0.25">
      <c r="A1103">
        <v>1074</v>
      </c>
      <c r="C1103" s="5">
        <f t="shared" si="33"/>
        <v>9.2993333333332728</v>
      </c>
      <c r="D1103" s="5">
        <f>IF(Inddata!$D$35=0,0,IF(($D$30-C1103*(1/Inddata!$D$35))&lt;0,0,($D$30-C1103*(1/Inddata!$D$35))))</f>
        <v>0</v>
      </c>
      <c r="E1103" s="5">
        <v>0</v>
      </c>
      <c r="F1103" s="5">
        <f>IF(Inddata!$D$31*Inddata!$D$35+Inddata!$D$33&gt;'Beregninger scenarie 2'!C1103,0,F1102+$F$27)</f>
        <v>2.0453333333333217</v>
      </c>
      <c r="G1103" s="5">
        <f t="shared" si="32"/>
        <v>11.299333333333273</v>
      </c>
      <c r="H1103" s="5">
        <f>IF(D1103+E1103+F1103&gt;Inddata!$D$31,Inddata!$D$31,D1103+E1103+F1103)</f>
        <v>2.0453333333333217</v>
      </c>
      <c r="I1103" s="5">
        <f>Inddata!$D$34</f>
        <v>1</v>
      </c>
      <c r="J1103" s="5">
        <f>Inddata!$D$32+Inddata!$D$34</f>
        <v>5</v>
      </c>
      <c r="K1103" s="5"/>
    </row>
    <row r="1104" spans="1:11" x14ac:dyDescent="0.25">
      <c r="A1104">
        <v>1075</v>
      </c>
      <c r="C1104" s="5">
        <f t="shared" si="33"/>
        <v>9.3079999999999394</v>
      </c>
      <c r="D1104" s="5">
        <f>IF(Inddata!$D$35=0,0,IF(($D$30-C1104*(1/Inddata!$D$35))&lt;0,0,($D$30-C1104*(1/Inddata!$D$35))))</f>
        <v>0</v>
      </c>
      <c r="E1104" s="5">
        <v>0</v>
      </c>
      <c r="F1104" s="5">
        <f>IF(Inddata!$D$31*Inddata!$D$35+Inddata!$D$33&gt;'Beregninger scenarie 2'!C1104,0,F1103+$F$27)</f>
        <v>2.0522666666666551</v>
      </c>
      <c r="G1104" s="5">
        <f t="shared" si="32"/>
        <v>11.307999999999939</v>
      </c>
      <c r="H1104" s="5">
        <f>IF(D1104+E1104+F1104&gt;Inddata!$D$31,Inddata!$D$31,D1104+E1104+F1104)</f>
        <v>2.0522666666666551</v>
      </c>
      <c r="I1104" s="5">
        <f>Inddata!$D$34</f>
        <v>1</v>
      </c>
      <c r="J1104" s="5">
        <f>Inddata!$D$32+Inddata!$D$34</f>
        <v>5</v>
      </c>
      <c r="K1104" s="5"/>
    </row>
    <row r="1105" spans="1:11" x14ac:dyDescent="0.25">
      <c r="A1105">
        <v>1076</v>
      </c>
      <c r="C1105" s="5">
        <f t="shared" si="33"/>
        <v>9.316666666666606</v>
      </c>
      <c r="D1105" s="5">
        <f>IF(Inddata!$D$35=0,0,IF(($D$30-C1105*(1/Inddata!$D$35))&lt;0,0,($D$30-C1105*(1/Inddata!$D$35))))</f>
        <v>0</v>
      </c>
      <c r="E1105" s="5">
        <v>0</v>
      </c>
      <c r="F1105" s="5">
        <f>IF(Inddata!$D$31*Inddata!$D$35+Inddata!$D$33&gt;'Beregninger scenarie 2'!C1105,0,F1104+$F$27)</f>
        <v>2.0591999999999886</v>
      </c>
      <c r="G1105" s="5">
        <f t="shared" si="32"/>
        <v>11.316666666666606</v>
      </c>
      <c r="H1105" s="5">
        <f>IF(D1105+E1105+F1105&gt;Inddata!$D$31,Inddata!$D$31,D1105+E1105+F1105)</f>
        <v>2.0591999999999886</v>
      </c>
      <c r="I1105" s="5">
        <f>Inddata!$D$34</f>
        <v>1</v>
      </c>
      <c r="J1105" s="5">
        <f>Inddata!$D$32+Inddata!$D$34</f>
        <v>5</v>
      </c>
      <c r="K1105" s="5"/>
    </row>
    <row r="1106" spans="1:11" x14ac:dyDescent="0.25">
      <c r="A1106">
        <v>1077</v>
      </c>
      <c r="C1106" s="5">
        <f t="shared" si="33"/>
        <v>9.3253333333332726</v>
      </c>
      <c r="D1106" s="5">
        <f>IF(Inddata!$D$35=0,0,IF(($D$30-C1106*(1/Inddata!$D$35))&lt;0,0,($D$30-C1106*(1/Inddata!$D$35))))</f>
        <v>0</v>
      </c>
      <c r="E1106" s="5">
        <v>0</v>
      </c>
      <c r="F1106" s="5">
        <f>IF(Inddata!$D$31*Inddata!$D$35+Inddata!$D$33&gt;'Beregninger scenarie 2'!C1106,0,F1105+$F$27)</f>
        <v>2.0661333333333221</v>
      </c>
      <c r="G1106" s="5">
        <f t="shared" si="32"/>
        <v>11.325333333333273</v>
      </c>
      <c r="H1106" s="5">
        <f>IF(D1106+E1106+F1106&gt;Inddata!$D$31,Inddata!$D$31,D1106+E1106+F1106)</f>
        <v>2.0661333333333221</v>
      </c>
      <c r="I1106" s="5">
        <f>Inddata!$D$34</f>
        <v>1</v>
      </c>
      <c r="J1106" s="5">
        <f>Inddata!$D$32+Inddata!$D$34</f>
        <v>5</v>
      </c>
      <c r="K1106" s="5"/>
    </row>
    <row r="1107" spans="1:11" x14ac:dyDescent="0.25">
      <c r="A1107">
        <v>1078</v>
      </c>
      <c r="C1107" s="5">
        <f t="shared" si="33"/>
        <v>9.3339999999999392</v>
      </c>
      <c r="D1107" s="5">
        <f>IF(Inddata!$D$35=0,0,IF(($D$30-C1107*(1/Inddata!$D$35))&lt;0,0,($D$30-C1107*(1/Inddata!$D$35))))</f>
        <v>0</v>
      </c>
      <c r="E1107" s="5">
        <v>0</v>
      </c>
      <c r="F1107" s="5">
        <f>IF(Inddata!$D$31*Inddata!$D$35+Inddata!$D$33&gt;'Beregninger scenarie 2'!C1107,0,F1106+$F$27)</f>
        <v>2.0730666666666555</v>
      </c>
      <c r="G1107" s="5">
        <f t="shared" si="32"/>
        <v>11.333999999999939</v>
      </c>
      <c r="H1107" s="5">
        <f>IF(D1107+E1107+F1107&gt;Inddata!$D$31,Inddata!$D$31,D1107+E1107+F1107)</f>
        <v>2.0730666666666555</v>
      </c>
      <c r="I1107" s="5">
        <f>Inddata!$D$34</f>
        <v>1</v>
      </c>
      <c r="J1107" s="5">
        <f>Inddata!$D$32+Inddata!$D$34</f>
        <v>5</v>
      </c>
      <c r="K1107" s="5"/>
    </row>
    <row r="1108" spans="1:11" x14ac:dyDescent="0.25">
      <c r="A1108">
        <v>1079</v>
      </c>
      <c r="C1108" s="5">
        <f t="shared" si="33"/>
        <v>9.3426666666666058</v>
      </c>
      <c r="D1108" s="5">
        <f>IF(Inddata!$D$35=0,0,IF(($D$30-C1108*(1/Inddata!$D$35))&lt;0,0,($D$30-C1108*(1/Inddata!$D$35))))</f>
        <v>0</v>
      </c>
      <c r="E1108" s="5">
        <v>0</v>
      </c>
      <c r="F1108" s="5">
        <f>IF(Inddata!$D$31*Inddata!$D$35+Inddata!$D$33&gt;'Beregninger scenarie 2'!C1108,0,F1107+$F$27)</f>
        <v>2.079999999999989</v>
      </c>
      <c r="G1108" s="5">
        <f t="shared" si="32"/>
        <v>11.342666666666606</v>
      </c>
      <c r="H1108" s="5">
        <f>IF(D1108+E1108+F1108&gt;Inddata!$D$31,Inddata!$D$31,D1108+E1108+F1108)</f>
        <v>2.079999999999989</v>
      </c>
      <c r="I1108" s="5">
        <f>Inddata!$D$34</f>
        <v>1</v>
      </c>
      <c r="J1108" s="5">
        <f>Inddata!$D$32+Inddata!$D$34</f>
        <v>5</v>
      </c>
      <c r="K1108" s="5"/>
    </row>
    <row r="1109" spans="1:11" x14ac:dyDescent="0.25">
      <c r="A1109">
        <v>1080</v>
      </c>
      <c r="C1109" s="5">
        <f t="shared" si="33"/>
        <v>9.3513333333332724</v>
      </c>
      <c r="D1109" s="5">
        <f>IF(Inddata!$D$35=0,0,IF(($D$30-C1109*(1/Inddata!$D$35))&lt;0,0,($D$30-C1109*(1/Inddata!$D$35))))</f>
        <v>0</v>
      </c>
      <c r="E1109" s="5">
        <v>0</v>
      </c>
      <c r="F1109" s="5">
        <f>IF(Inddata!$D$31*Inddata!$D$35+Inddata!$D$33&gt;'Beregninger scenarie 2'!C1109,0,F1108+$F$27)</f>
        <v>2.0869333333333224</v>
      </c>
      <c r="G1109" s="5">
        <f t="shared" si="32"/>
        <v>11.351333333333272</v>
      </c>
      <c r="H1109" s="5">
        <f>IF(D1109+E1109+F1109&gt;Inddata!$D$31,Inddata!$D$31,D1109+E1109+F1109)</f>
        <v>2.0869333333333224</v>
      </c>
      <c r="I1109" s="5">
        <f>Inddata!$D$34</f>
        <v>1</v>
      </c>
      <c r="J1109" s="5">
        <f>Inddata!$D$32+Inddata!$D$34</f>
        <v>5</v>
      </c>
      <c r="K1109" s="5"/>
    </row>
    <row r="1110" spans="1:11" x14ac:dyDescent="0.25">
      <c r="A1110">
        <v>1081</v>
      </c>
      <c r="C1110" s="5">
        <f t="shared" si="33"/>
        <v>9.359999999999939</v>
      </c>
      <c r="D1110" s="5">
        <f>IF(Inddata!$D$35=0,0,IF(($D$30-C1110*(1/Inddata!$D$35))&lt;0,0,($D$30-C1110*(1/Inddata!$D$35))))</f>
        <v>0</v>
      </c>
      <c r="E1110" s="5">
        <v>0</v>
      </c>
      <c r="F1110" s="5">
        <f>IF(Inddata!$D$31*Inddata!$D$35+Inddata!$D$33&gt;'Beregninger scenarie 2'!C1110,0,F1109+$F$27)</f>
        <v>2.0938666666666559</v>
      </c>
      <c r="G1110" s="5">
        <f t="shared" si="32"/>
        <v>11.359999999999939</v>
      </c>
      <c r="H1110" s="5">
        <f>IF(D1110+E1110+F1110&gt;Inddata!$D$31,Inddata!$D$31,D1110+E1110+F1110)</f>
        <v>2.0938666666666559</v>
      </c>
      <c r="I1110" s="5">
        <f>Inddata!$D$34</f>
        <v>1</v>
      </c>
      <c r="J1110" s="5">
        <f>Inddata!$D$32+Inddata!$D$34</f>
        <v>5</v>
      </c>
      <c r="K1110" s="5"/>
    </row>
    <row r="1111" spans="1:11" x14ac:dyDescent="0.25">
      <c r="A1111">
        <v>1082</v>
      </c>
      <c r="C1111" s="5">
        <f t="shared" si="33"/>
        <v>9.3686666666666056</v>
      </c>
      <c r="D1111" s="5">
        <f>IF(Inddata!$D$35=0,0,IF(($D$30-C1111*(1/Inddata!$D$35))&lt;0,0,($D$30-C1111*(1/Inddata!$D$35))))</f>
        <v>0</v>
      </c>
      <c r="E1111" s="5">
        <v>0</v>
      </c>
      <c r="F1111" s="5">
        <f>IF(Inddata!$D$31*Inddata!$D$35+Inddata!$D$33&gt;'Beregninger scenarie 2'!C1111,0,F1110+$F$27)</f>
        <v>2.1007999999999893</v>
      </c>
      <c r="G1111" s="5">
        <f t="shared" si="32"/>
        <v>11.368666666666606</v>
      </c>
      <c r="H1111" s="5">
        <f>IF(D1111+E1111+F1111&gt;Inddata!$D$31,Inddata!$D$31,D1111+E1111+F1111)</f>
        <v>2.1007999999999893</v>
      </c>
      <c r="I1111" s="5">
        <f>Inddata!$D$34</f>
        <v>1</v>
      </c>
      <c r="J1111" s="5">
        <f>Inddata!$D$32+Inddata!$D$34</f>
        <v>5</v>
      </c>
      <c r="K1111" s="5"/>
    </row>
    <row r="1112" spans="1:11" x14ac:dyDescent="0.25">
      <c r="A1112">
        <v>1083</v>
      </c>
      <c r="C1112" s="5">
        <f t="shared" si="33"/>
        <v>9.3773333333332722</v>
      </c>
      <c r="D1112" s="5">
        <f>IF(Inddata!$D$35=0,0,IF(($D$30-C1112*(1/Inddata!$D$35))&lt;0,0,($D$30-C1112*(1/Inddata!$D$35))))</f>
        <v>0</v>
      </c>
      <c r="E1112" s="5">
        <v>0</v>
      </c>
      <c r="F1112" s="5">
        <f>IF(Inddata!$D$31*Inddata!$D$35+Inddata!$D$33&gt;'Beregninger scenarie 2'!C1112,0,F1111+$F$27)</f>
        <v>2.1077333333333228</v>
      </c>
      <c r="G1112" s="5">
        <f t="shared" si="32"/>
        <v>11.377333333333272</v>
      </c>
      <c r="H1112" s="5">
        <f>IF(D1112+E1112+F1112&gt;Inddata!$D$31,Inddata!$D$31,D1112+E1112+F1112)</f>
        <v>2.1077333333333228</v>
      </c>
      <c r="I1112" s="5">
        <f>Inddata!$D$34</f>
        <v>1</v>
      </c>
      <c r="J1112" s="5">
        <f>Inddata!$D$32+Inddata!$D$34</f>
        <v>5</v>
      </c>
      <c r="K1112" s="5"/>
    </row>
    <row r="1113" spans="1:11" x14ac:dyDescent="0.25">
      <c r="A1113">
        <v>1084</v>
      </c>
      <c r="C1113" s="5">
        <f t="shared" si="33"/>
        <v>9.3859999999999388</v>
      </c>
      <c r="D1113" s="5">
        <f>IF(Inddata!$D$35=0,0,IF(($D$30-C1113*(1/Inddata!$D$35))&lt;0,0,($D$30-C1113*(1/Inddata!$D$35))))</f>
        <v>0</v>
      </c>
      <c r="E1113" s="5">
        <v>0</v>
      </c>
      <c r="F1113" s="5">
        <f>IF(Inddata!$D$31*Inddata!$D$35+Inddata!$D$33&gt;'Beregninger scenarie 2'!C1113,0,F1112+$F$27)</f>
        <v>2.1146666666666563</v>
      </c>
      <c r="G1113" s="5">
        <f t="shared" si="32"/>
        <v>11.385999999999939</v>
      </c>
      <c r="H1113" s="5">
        <f>IF(D1113+E1113+F1113&gt;Inddata!$D$31,Inddata!$D$31,D1113+E1113+F1113)</f>
        <v>2.1146666666666563</v>
      </c>
      <c r="I1113" s="5">
        <f>Inddata!$D$34</f>
        <v>1</v>
      </c>
      <c r="J1113" s="5">
        <f>Inddata!$D$32+Inddata!$D$34</f>
        <v>5</v>
      </c>
      <c r="K1113" s="5"/>
    </row>
    <row r="1114" spans="1:11" x14ac:dyDescent="0.25">
      <c r="A1114">
        <v>1085</v>
      </c>
      <c r="C1114" s="5">
        <f t="shared" si="33"/>
        <v>9.3946666666666054</v>
      </c>
      <c r="D1114" s="5">
        <f>IF(Inddata!$D$35=0,0,IF(($D$30-C1114*(1/Inddata!$D$35))&lt;0,0,($D$30-C1114*(1/Inddata!$D$35))))</f>
        <v>0</v>
      </c>
      <c r="E1114" s="5">
        <v>0</v>
      </c>
      <c r="F1114" s="5">
        <f>IF(Inddata!$D$31*Inddata!$D$35+Inddata!$D$33&gt;'Beregninger scenarie 2'!C1114,0,F1113+$F$27)</f>
        <v>2.1215999999999897</v>
      </c>
      <c r="G1114" s="5">
        <f t="shared" si="32"/>
        <v>11.394666666666605</v>
      </c>
      <c r="H1114" s="5">
        <f>IF(D1114+E1114+F1114&gt;Inddata!$D$31,Inddata!$D$31,D1114+E1114+F1114)</f>
        <v>2.1215999999999897</v>
      </c>
      <c r="I1114" s="5">
        <f>Inddata!$D$34</f>
        <v>1</v>
      </c>
      <c r="J1114" s="5">
        <f>Inddata!$D$32+Inddata!$D$34</f>
        <v>5</v>
      </c>
      <c r="K1114" s="5"/>
    </row>
    <row r="1115" spans="1:11" x14ac:dyDescent="0.25">
      <c r="A1115">
        <v>1086</v>
      </c>
      <c r="C1115" s="5">
        <f t="shared" si="33"/>
        <v>9.403333333333272</v>
      </c>
      <c r="D1115" s="5">
        <f>IF(Inddata!$D$35=0,0,IF(($D$30-C1115*(1/Inddata!$D$35))&lt;0,0,($D$30-C1115*(1/Inddata!$D$35))))</f>
        <v>0</v>
      </c>
      <c r="E1115" s="5">
        <v>0</v>
      </c>
      <c r="F1115" s="5">
        <f>IF(Inddata!$D$31*Inddata!$D$35+Inddata!$D$33&gt;'Beregninger scenarie 2'!C1115,0,F1114+$F$27)</f>
        <v>2.1285333333333232</v>
      </c>
      <c r="G1115" s="5">
        <f t="shared" si="32"/>
        <v>11.403333333333272</v>
      </c>
      <c r="H1115" s="5">
        <f>IF(D1115+E1115+F1115&gt;Inddata!$D$31,Inddata!$D$31,D1115+E1115+F1115)</f>
        <v>2.1285333333333232</v>
      </c>
      <c r="I1115" s="5">
        <f>Inddata!$D$34</f>
        <v>1</v>
      </c>
      <c r="J1115" s="5">
        <f>Inddata!$D$32+Inddata!$D$34</f>
        <v>5</v>
      </c>
      <c r="K1115" s="5"/>
    </row>
    <row r="1116" spans="1:11" x14ac:dyDescent="0.25">
      <c r="A1116">
        <v>1087</v>
      </c>
      <c r="C1116" s="5">
        <f t="shared" si="33"/>
        <v>9.4119999999999386</v>
      </c>
      <c r="D1116" s="5">
        <f>IF(Inddata!$D$35=0,0,IF(($D$30-C1116*(1/Inddata!$D$35))&lt;0,0,($D$30-C1116*(1/Inddata!$D$35))))</f>
        <v>0</v>
      </c>
      <c r="E1116" s="5">
        <v>0</v>
      </c>
      <c r="F1116" s="5">
        <f>IF(Inddata!$D$31*Inddata!$D$35+Inddata!$D$33&gt;'Beregninger scenarie 2'!C1116,0,F1115+$F$27)</f>
        <v>2.1354666666666566</v>
      </c>
      <c r="G1116" s="5">
        <f t="shared" si="32"/>
        <v>11.411999999999939</v>
      </c>
      <c r="H1116" s="5">
        <f>IF(D1116+E1116+F1116&gt;Inddata!$D$31,Inddata!$D$31,D1116+E1116+F1116)</f>
        <v>2.1354666666666566</v>
      </c>
      <c r="I1116" s="5">
        <f>Inddata!$D$34</f>
        <v>1</v>
      </c>
      <c r="J1116" s="5">
        <f>Inddata!$D$32+Inddata!$D$34</f>
        <v>5</v>
      </c>
      <c r="K1116" s="5"/>
    </row>
    <row r="1117" spans="1:11" x14ac:dyDescent="0.25">
      <c r="A1117">
        <v>1088</v>
      </c>
      <c r="C1117" s="5">
        <f t="shared" si="33"/>
        <v>9.4206666666666052</v>
      </c>
      <c r="D1117" s="5">
        <f>IF(Inddata!$D$35=0,0,IF(($D$30-C1117*(1/Inddata!$D$35))&lt;0,0,($D$30-C1117*(1/Inddata!$D$35))))</f>
        <v>0</v>
      </c>
      <c r="E1117" s="5">
        <v>0</v>
      </c>
      <c r="F1117" s="5">
        <f>IF(Inddata!$D$31*Inddata!$D$35+Inddata!$D$33&gt;'Beregninger scenarie 2'!C1117,0,F1116+$F$27)</f>
        <v>2.1423999999999901</v>
      </c>
      <c r="G1117" s="5">
        <f t="shared" si="32"/>
        <v>11.420666666666605</v>
      </c>
      <c r="H1117" s="5">
        <f>IF(D1117+E1117+F1117&gt;Inddata!$D$31,Inddata!$D$31,D1117+E1117+F1117)</f>
        <v>2.1423999999999901</v>
      </c>
      <c r="I1117" s="5">
        <f>Inddata!$D$34</f>
        <v>1</v>
      </c>
      <c r="J1117" s="5">
        <f>Inddata!$D$32+Inddata!$D$34</f>
        <v>5</v>
      </c>
      <c r="K1117" s="5"/>
    </row>
    <row r="1118" spans="1:11" x14ac:dyDescent="0.25">
      <c r="A1118">
        <v>1089</v>
      </c>
      <c r="C1118" s="5">
        <f t="shared" si="33"/>
        <v>9.4293333333332718</v>
      </c>
      <c r="D1118" s="5">
        <f>IF(Inddata!$D$35=0,0,IF(($D$30-C1118*(1/Inddata!$D$35))&lt;0,0,($D$30-C1118*(1/Inddata!$D$35))))</f>
        <v>0</v>
      </c>
      <c r="E1118" s="5">
        <v>0</v>
      </c>
      <c r="F1118" s="5">
        <f>IF(Inddata!$D$31*Inddata!$D$35+Inddata!$D$33&gt;'Beregninger scenarie 2'!C1118,0,F1117+$F$27)</f>
        <v>2.1493333333333235</v>
      </c>
      <c r="G1118" s="5">
        <f t="shared" si="32"/>
        <v>11.429333333333272</v>
      </c>
      <c r="H1118" s="5">
        <f>IF(D1118+E1118+F1118&gt;Inddata!$D$31,Inddata!$D$31,D1118+E1118+F1118)</f>
        <v>2.1493333333333235</v>
      </c>
      <c r="I1118" s="5">
        <f>Inddata!$D$34</f>
        <v>1</v>
      </c>
      <c r="J1118" s="5">
        <f>Inddata!$D$32+Inddata!$D$34</f>
        <v>5</v>
      </c>
      <c r="K1118" s="5"/>
    </row>
    <row r="1119" spans="1:11" x14ac:dyDescent="0.25">
      <c r="A1119">
        <v>1090</v>
      </c>
      <c r="C1119" s="5">
        <f t="shared" si="33"/>
        <v>9.4379999999999384</v>
      </c>
      <c r="D1119" s="5">
        <f>IF(Inddata!$D$35=0,0,IF(($D$30-C1119*(1/Inddata!$D$35))&lt;0,0,($D$30-C1119*(1/Inddata!$D$35))))</f>
        <v>0</v>
      </c>
      <c r="E1119" s="5">
        <v>0</v>
      </c>
      <c r="F1119" s="5">
        <f>IF(Inddata!$D$31*Inddata!$D$35+Inddata!$D$33&gt;'Beregninger scenarie 2'!C1119,0,F1118+$F$27)</f>
        <v>2.156266666666657</v>
      </c>
      <c r="G1119" s="5">
        <f t="shared" si="32"/>
        <v>11.437999999999938</v>
      </c>
      <c r="H1119" s="5">
        <f>IF(D1119+E1119+F1119&gt;Inddata!$D$31,Inddata!$D$31,D1119+E1119+F1119)</f>
        <v>2.156266666666657</v>
      </c>
      <c r="I1119" s="5">
        <f>Inddata!$D$34</f>
        <v>1</v>
      </c>
      <c r="J1119" s="5">
        <f>Inddata!$D$32+Inddata!$D$34</f>
        <v>5</v>
      </c>
      <c r="K1119" s="5"/>
    </row>
    <row r="1120" spans="1:11" x14ac:dyDescent="0.25">
      <c r="A1120">
        <v>1091</v>
      </c>
      <c r="C1120" s="5">
        <f t="shared" si="33"/>
        <v>9.446666666666605</v>
      </c>
      <c r="D1120" s="5">
        <f>IF(Inddata!$D$35=0,0,IF(($D$30-C1120*(1/Inddata!$D$35))&lt;0,0,($D$30-C1120*(1/Inddata!$D$35))))</f>
        <v>0</v>
      </c>
      <c r="E1120" s="5">
        <v>0</v>
      </c>
      <c r="F1120" s="5">
        <f>IF(Inddata!$D$31*Inddata!$D$35+Inddata!$D$33&gt;'Beregninger scenarie 2'!C1120,0,F1119+$F$27)</f>
        <v>2.1631999999999905</v>
      </c>
      <c r="G1120" s="5">
        <f t="shared" ref="G1120:G1183" si="34">C1120+2</f>
        <v>11.446666666666605</v>
      </c>
      <c r="H1120" s="5">
        <f>IF(D1120+E1120+F1120&gt;Inddata!$D$31,Inddata!$D$31,D1120+E1120+F1120)</f>
        <v>2.1631999999999905</v>
      </c>
      <c r="I1120" s="5">
        <f>Inddata!$D$34</f>
        <v>1</v>
      </c>
      <c r="J1120" s="5">
        <f>Inddata!$D$32+Inddata!$D$34</f>
        <v>5</v>
      </c>
      <c r="K1120" s="5"/>
    </row>
    <row r="1121" spans="1:11" x14ac:dyDescent="0.25">
      <c r="A1121">
        <v>1092</v>
      </c>
      <c r="C1121" s="5">
        <f t="shared" ref="C1121:C1184" si="35">C1120+$C$27</f>
        <v>9.4553333333332716</v>
      </c>
      <c r="D1121" s="5">
        <f>IF(Inddata!$D$35=0,0,IF(($D$30-C1121*(1/Inddata!$D$35))&lt;0,0,($D$30-C1121*(1/Inddata!$D$35))))</f>
        <v>0</v>
      </c>
      <c r="E1121" s="5">
        <v>0</v>
      </c>
      <c r="F1121" s="5">
        <f>IF(Inddata!$D$31*Inddata!$D$35+Inddata!$D$33&gt;'Beregninger scenarie 2'!C1121,0,F1120+$F$27)</f>
        <v>2.1701333333333239</v>
      </c>
      <c r="G1121" s="5">
        <f t="shared" si="34"/>
        <v>11.455333333333272</v>
      </c>
      <c r="H1121" s="5">
        <f>IF(D1121+E1121+F1121&gt;Inddata!$D$31,Inddata!$D$31,D1121+E1121+F1121)</f>
        <v>2.1701333333333239</v>
      </c>
      <c r="I1121" s="5">
        <f>Inddata!$D$34</f>
        <v>1</v>
      </c>
      <c r="J1121" s="5">
        <f>Inddata!$D$32+Inddata!$D$34</f>
        <v>5</v>
      </c>
      <c r="K1121" s="5"/>
    </row>
    <row r="1122" spans="1:11" x14ac:dyDescent="0.25">
      <c r="A1122">
        <v>1093</v>
      </c>
      <c r="C1122" s="5">
        <f t="shared" si="35"/>
        <v>9.4639999999999382</v>
      </c>
      <c r="D1122" s="5">
        <f>IF(Inddata!$D$35=0,0,IF(($D$30-C1122*(1/Inddata!$D$35))&lt;0,0,($D$30-C1122*(1/Inddata!$D$35))))</f>
        <v>0</v>
      </c>
      <c r="E1122" s="5">
        <v>0</v>
      </c>
      <c r="F1122" s="5">
        <f>IF(Inddata!$D$31*Inddata!$D$35+Inddata!$D$33&gt;'Beregninger scenarie 2'!C1122,0,F1121+$F$27)</f>
        <v>2.1770666666666574</v>
      </c>
      <c r="G1122" s="5">
        <f t="shared" si="34"/>
        <v>11.463999999999938</v>
      </c>
      <c r="H1122" s="5">
        <f>IF(D1122+E1122+F1122&gt;Inddata!$D$31,Inddata!$D$31,D1122+E1122+F1122)</f>
        <v>2.1770666666666574</v>
      </c>
      <c r="I1122" s="5">
        <f>Inddata!$D$34</f>
        <v>1</v>
      </c>
      <c r="J1122" s="5">
        <f>Inddata!$D$32+Inddata!$D$34</f>
        <v>5</v>
      </c>
      <c r="K1122" s="5"/>
    </row>
    <row r="1123" spans="1:11" x14ac:dyDescent="0.25">
      <c r="A1123">
        <v>1094</v>
      </c>
      <c r="C1123" s="5">
        <f t="shared" si="35"/>
        <v>9.4726666666666048</v>
      </c>
      <c r="D1123" s="5">
        <f>IF(Inddata!$D$35=0,0,IF(($D$30-C1123*(1/Inddata!$D$35))&lt;0,0,($D$30-C1123*(1/Inddata!$D$35))))</f>
        <v>0</v>
      </c>
      <c r="E1123" s="5">
        <v>0</v>
      </c>
      <c r="F1123" s="5">
        <f>IF(Inddata!$D$31*Inddata!$D$35+Inddata!$D$33&gt;'Beregninger scenarie 2'!C1123,0,F1122+$F$27)</f>
        <v>2.1839999999999908</v>
      </c>
      <c r="G1123" s="5">
        <f t="shared" si="34"/>
        <v>11.472666666666605</v>
      </c>
      <c r="H1123" s="5">
        <f>IF(D1123+E1123+F1123&gt;Inddata!$D$31,Inddata!$D$31,D1123+E1123+F1123)</f>
        <v>2.1839999999999908</v>
      </c>
      <c r="I1123" s="5">
        <f>Inddata!$D$34</f>
        <v>1</v>
      </c>
      <c r="J1123" s="5">
        <f>Inddata!$D$32+Inddata!$D$34</f>
        <v>5</v>
      </c>
      <c r="K1123" s="5"/>
    </row>
    <row r="1124" spans="1:11" x14ac:dyDescent="0.25">
      <c r="A1124">
        <v>1095</v>
      </c>
      <c r="C1124" s="5">
        <f t="shared" si="35"/>
        <v>9.4813333333332714</v>
      </c>
      <c r="D1124" s="5">
        <f>IF(Inddata!$D$35=0,0,IF(($D$30-C1124*(1/Inddata!$D$35))&lt;0,0,($D$30-C1124*(1/Inddata!$D$35))))</f>
        <v>0</v>
      </c>
      <c r="E1124" s="5">
        <v>0</v>
      </c>
      <c r="F1124" s="5">
        <f>IF(Inddata!$D$31*Inddata!$D$35+Inddata!$D$33&gt;'Beregninger scenarie 2'!C1124,0,F1123+$F$27)</f>
        <v>2.1909333333333243</v>
      </c>
      <c r="G1124" s="5">
        <f t="shared" si="34"/>
        <v>11.481333333333271</v>
      </c>
      <c r="H1124" s="5">
        <f>IF(D1124+E1124+F1124&gt;Inddata!$D$31,Inddata!$D$31,D1124+E1124+F1124)</f>
        <v>2.1909333333333243</v>
      </c>
      <c r="I1124" s="5">
        <f>Inddata!$D$34</f>
        <v>1</v>
      </c>
      <c r="J1124" s="5">
        <f>Inddata!$D$32+Inddata!$D$34</f>
        <v>5</v>
      </c>
      <c r="K1124" s="5"/>
    </row>
    <row r="1125" spans="1:11" x14ac:dyDescent="0.25">
      <c r="A1125">
        <v>1096</v>
      </c>
      <c r="C1125" s="5">
        <f t="shared" si="35"/>
        <v>9.489999999999938</v>
      </c>
      <c r="D1125" s="5">
        <f>IF(Inddata!$D$35=0,0,IF(($D$30-C1125*(1/Inddata!$D$35))&lt;0,0,($D$30-C1125*(1/Inddata!$D$35))))</f>
        <v>0</v>
      </c>
      <c r="E1125" s="5">
        <v>0</v>
      </c>
      <c r="F1125" s="5">
        <f>IF(Inddata!$D$31*Inddata!$D$35+Inddata!$D$33&gt;'Beregninger scenarie 2'!C1125,0,F1124+$F$27)</f>
        <v>2.1978666666666578</v>
      </c>
      <c r="G1125" s="5">
        <f t="shared" si="34"/>
        <v>11.489999999999938</v>
      </c>
      <c r="H1125" s="5">
        <f>IF(D1125+E1125+F1125&gt;Inddata!$D$31,Inddata!$D$31,D1125+E1125+F1125)</f>
        <v>2.1978666666666578</v>
      </c>
      <c r="I1125" s="5">
        <f>Inddata!$D$34</f>
        <v>1</v>
      </c>
      <c r="J1125" s="5">
        <f>Inddata!$D$32+Inddata!$D$34</f>
        <v>5</v>
      </c>
      <c r="K1125" s="5"/>
    </row>
    <row r="1126" spans="1:11" x14ac:dyDescent="0.25">
      <c r="A1126">
        <v>1097</v>
      </c>
      <c r="C1126" s="5">
        <f t="shared" si="35"/>
        <v>9.4986666666666046</v>
      </c>
      <c r="D1126" s="5">
        <f>IF(Inddata!$D$35=0,0,IF(($D$30-C1126*(1/Inddata!$D$35))&lt;0,0,($D$30-C1126*(1/Inddata!$D$35))))</f>
        <v>0</v>
      </c>
      <c r="E1126" s="5">
        <v>0</v>
      </c>
      <c r="F1126" s="5">
        <f>IF(Inddata!$D$31*Inddata!$D$35+Inddata!$D$33&gt;'Beregninger scenarie 2'!C1126,0,F1125+$F$27)</f>
        <v>2.2047999999999912</v>
      </c>
      <c r="G1126" s="5">
        <f t="shared" si="34"/>
        <v>11.498666666666605</v>
      </c>
      <c r="H1126" s="5">
        <f>IF(D1126+E1126+F1126&gt;Inddata!$D$31,Inddata!$D$31,D1126+E1126+F1126)</f>
        <v>2.2047999999999912</v>
      </c>
      <c r="I1126" s="5">
        <f>Inddata!$D$34</f>
        <v>1</v>
      </c>
      <c r="J1126" s="5">
        <f>Inddata!$D$32+Inddata!$D$34</f>
        <v>5</v>
      </c>
      <c r="K1126" s="5"/>
    </row>
    <row r="1127" spans="1:11" x14ac:dyDescent="0.25">
      <c r="A1127">
        <v>1098</v>
      </c>
      <c r="C1127" s="5">
        <f t="shared" si="35"/>
        <v>9.5073333333332712</v>
      </c>
      <c r="D1127" s="5">
        <f>IF(Inddata!$D$35=0,0,IF(($D$30-C1127*(1/Inddata!$D$35))&lt;0,0,($D$30-C1127*(1/Inddata!$D$35))))</f>
        <v>0</v>
      </c>
      <c r="E1127" s="5">
        <v>0</v>
      </c>
      <c r="F1127" s="5">
        <f>IF(Inddata!$D$31*Inddata!$D$35+Inddata!$D$33&gt;'Beregninger scenarie 2'!C1127,0,F1126+$F$27)</f>
        <v>2.2117333333333247</v>
      </c>
      <c r="G1127" s="5">
        <f t="shared" si="34"/>
        <v>11.507333333333271</v>
      </c>
      <c r="H1127" s="5">
        <f>IF(D1127+E1127+F1127&gt;Inddata!$D$31,Inddata!$D$31,D1127+E1127+F1127)</f>
        <v>2.2117333333333247</v>
      </c>
      <c r="I1127" s="5">
        <f>Inddata!$D$34</f>
        <v>1</v>
      </c>
      <c r="J1127" s="5">
        <f>Inddata!$D$32+Inddata!$D$34</f>
        <v>5</v>
      </c>
      <c r="K1127" s="5"/>
    </row>
    <row r="1128" spans="1:11" x14ac:dyDescent="0.25">
      <c r="A1128">
        <v>1099</v>
      </c>
      <c r="C1128" s="5">
        <f t="shared" si="35"/>
        <v>9.5159999999999378</v>
      </c>
      <c r="D1128" s="5">
        <f>IF(Inddata!$D$35=0,0,IF(($D$30-C1128*(1/Inddata!$D$35))&lt;0,0,($D$30-C1128*(1/Inddata!$D$35))))</f>
        <v>0</v>
      </c>
      <c r="E1128" s="5">
        <v>0</v>
      </c>
      <c r="F1128" s="5">
        <f>IF(Inddata!$D$31*Inddata!$D$35+Inddata!$D$33&gt;'Beregninger scenarie 2'!C1128,0,F1127+$F$27)</f>
        <v>2.2186666666666581</v>
      </c>
      <c r="G1128" s="5">
        <f t="shared" si="34"/>
        <v>11.515999999999938</v>
      </c>
      <c r="H1128" s="5">
        <f>IF(D1128+E1128+F1128&gt;Inddata!$D$31,Inddata!$D$31,D1128+E1128+F1128)</f>
        <v>2.2186666666666581</v>
      </c>
      <c r="I1128" s="5">
        <f>Inddata!$D$34</f>
        <v>1</v>
      </c>
      <c r="J1128" s="5">
        <f>Inddata!$D$32+Inddata!$D$34</f>
        <v>5</v>
      </c>
      <c r="K1128" s="5"/>
    </row>
    <row r="1129" spans="1:11" x14ac:dyDescent="0.25">
      <c r="A1129">
        <v>1100</v>
      </c>
      <c r="C1129" s="5">
        <f t="shared" si="35"/>
        <v>9.5246666666666044</v>
      </c>
      <c r="D1129" s="5">
        <f>IF(Inddata!$D$35=0,0,IF(($D$30-C1129*(1/Inddata!$D$35))&lt;0,0,($D$30-C1129*(1/Inddata!$D$35))))</f>
        <v>0</v>
      </c>
      <c r="E1129" s="5">
        <v>0</v>
      </c>
      <c r="F1129" s="5">
        <f>IF(Inddata!$D$31*Inddata!$D$35+Inddata!$D$33&gt;'Beregninger scenarie 2'!C1129,0,F1128+$F$27)</f>
        <v>2.2255999999999916</v>
      </c>
      <c r="G1129" s="5">
        <f t="shared" si="34"/>
        <v>11.524666666666604</v>
      </c>
      <c r="H1129" s="5">
        <f>IF(D1129+E1129+F1129&gt;Inddata!$D$31,Inddata!$D$31,D1129+E1129+F1129)</f>
        <v>2.2255999999999916</v>
      </c>
      <c r="I1129" s="5">
        <f>Inddata!$D$34</f>
        <v>1</v>
      </c>
      <c r="J1129" s="5">
        <f>Inddata!$D$32+Inddata!$D$34</f>
        <v>5</v>
      </c>
      <c r="K1129" s="5"/>
    </row>
    <row r="1130" spans="1:11" x14ac:dyDescent="0.25">
      <c r="A1130">
        <v>1101</v>
      </c>
      <c r="C1130" s="5">
        <f t="shared" si="35"/>
        <v>9.533333333333271</v>
      </c>
      <c r="D1130" s="5">
        <f>IF(Inddata!$D$35=0,0,IF(($D$30-C1130*(1/Inddata!$D$35))&lt;0,0,($D$30-C1130*(1/Inddata!$D$35))))</f>
        <v>0</v>
      </c>
      <c r="E1130" s="5">
        <v>0</v>
      </c>
      <c r="F1130" s="5">
        <f>IF(Inddata!$D$31*Inddata!$D$35+Inddata!$D$33&gt;'Beregninger scenarie 2'!C1130,0,F1129+$F$27)</f>
        <v>2.232533333333325</v>
      </c>
      <c r="G1130" s="5">
        <f t="shared" si="34"/>
        <v>11.533333333333271</v>
      </c>
      <c r="H1130" s="5">
        <f>IF(D1130+E1130+F1130&gt;Inddata!$D$31,Inddata!$D$31,D1130+E1130+F1130)</f>
        <v>2.232533333333325</v>
      </c>
      <c r="I1130" s="5">
        <f>Inddata!$D$34</f>
        <v>1</v>
      </c>
      <c r="J1130" s="5">
        <f>Inddata!$D$32+Inddata!$D$34</f>
        <v>5</v>
      </c>
      <c r="K1130" s="5"/>
    </row>
    <row r="1131" spans="1:11" x14ac:dyDescent="0.25">
      <c r="A1131">
        <v>1102</v>
      </c>
      <c r="C1131" s="5">
        <f t="shared" si="35"/>
        <v>9.5419999999999376</v>
      </c>
      <c r="D1131" s="5">
        <f>IF(Inddata!$D$35=0,0,IF(($D$30-C1131*(1/Inddata!$D$35))&lt;0,0,($D$30-C1131*(1/Inddata!$D$35))))</f>
        <v>0</v>
      </c>
      <c r="E1131" s="5">
        <v>0</v>
      </c>
      <c r="F1131" s="5">
        <f>IF(Inddata!$D$31*Inddata!$D$35+Inddata!$D$33&gt;'Beregninger scenarie 2'!C1131,0,F1130+$F$27)</f>
        <v>2.2394666666666585</v>
      </c>
      <c r="G1131" s="5">
        <f t="shared" si="34"/>
        <v>11.541999999999938</v>
      </c>
      <c r="H1131" s="5">
        <f>IF(D1131+E1131+F1131&gt;Inddata!$D$31,Inddata!$D$31,D1131+E1131+F1131)</f>
        <v>2.2394666666666585</v>
      </c>
      <c r="I1131" s="5">
        <f>Inddata!$D$34</f>
        <v>1</v>
      </c>
      <c r="J1131" s="5">
        <f>Inddata!$D$32+Inddata!$D$34</f>
        <v>5</v>
      </c>
      <c r="K1131" s="5"/>
    </row>
    <row r="1132" spans="1:11" x14ac:dyDescent="0.25">
      <c r="A1132">
        <v>1103</v>
      </c>
      <c r="C1132" s="5">
        <f t="shared" si="35"/>
        <v>9.5506666666666042</v>
      </c>
      <c r="D1132" s="5">
        <f>IF(Inddata!$D$35=0,0,IF(($D$30-C1132*(1/Inddata!$D$35))&lt;0,0,($D$30-C1132*(1/Inddata!$D$35))))</f>
        <v>0</v>
      </c>
      <c r="E1132" s="5">
        <v>0</v>
      </c>
      <c r="F1132" s="5">
        <f>IF(Inddata!$D$31*Inddata!$D$35+Inddata!$D$33&gt;'Beregninger scenarie 2'!C1132,0,F1131+$F$27)</f>
        <v>2.246399999999992</v>
      </c>
      <c r="G1132" s="5">
        <f t="shared" si="34"/>
        <v>11.550666666666604</v>
      </c>
      <c r="H1132" s="5">
        <f>IF(D1132+E1132+F1132&gt;Inddata!$D$31,Inddata!$D$31,D1132+E1132+F1132)</f>
        <v>2.246399999999992</v>
      </c>
      <c r="I1132" s="5">
        <f>Inddata!$D$34</f>
        <v>1</v>
      </c>
      <c r="J1132" s="5">
        <f>Inddata!$D$32+Inddata!$D$34</f>
        <v>5</v>
      </c>
      <c r="K1132" s="5"/>
    </row>
    <row r="1133" spans="1:11" x14ac:dyDescent="0.25">
      <c r="A1133">
        <v>1104</v>
      </c>
      <c r="C1133" s="5">
        <f t="shared" si="35"/>
        <v>9.5593333333332708</v>
      </c>
      <c r="D1133" s="5">
        <f>IF(Inddata!$D$35=0,0,IF(($D$30-C1133*(1/Inddata!$D$35))&lt;0,0,($D$30-C1133*(1/Inddata!$D$35))))</f>
        <v>0</v>
      </c>
      <c r="E1133" s="5">
        <v>0</v>
      </c>
      <c r="F1133" s="5">
        <f>IF(Inddata!$D$31*Inddata!$D$35+Inddata!$D$33&gt;'Beregninger scenarie 2'!C1133,0,F1132+$F$27)</f>
        <v>2.2533333333333254</v>
      </c>
      <c r="G1133" s="5">
        <f t="shared" si="34"/>
        <v>11.559333333333271</v>
      </c>
      <c r="H1133" s="5">
        <f>IF(D1133+E1133+F1133&gt;Inddata!$D$31,Inddata!$D$31,D1133+E1133+F1133)</f>
        <v>2.2533333333333254</v>
      </c>
      <c r="I1133" s="5">
        <f>Inddata!$D$34</f>
        <v>1</v>
      </c>
      <c r="J1133" s="5">
        <f>Inddata!$D$32+Inddata!$D$34</f>
        <v>5</v>
      </c>
      <c r="K1133" s="5"/>
    </row>
    <row r="1134" spans="1:11" x14ac:dyDescent="0.25">
      <c r="A1134">
        <v>1105</v>
      </c>
      <c r="C1134" s="5">
        <f t="shared" si="35"/>
        <v>9.5679999999999374</v>
      </c>
      <c r="D1134" s="5">
        <f>IF(Inddata!$D$35=0,0,IF(($D$30-C1134*(1/Inddata!$D$35))&lt;0,0,($D$30-C1134*(1/Inddata!$D$35))))</f>
        <v>0</v>
      </c>
      <c r="E1134" s="5">
        <v>0</v>
      </c>
      <c r="F1134" s="5">
        <f>IF(Inddata!$D$31*Inddata!$D$35+Inddata!$D$33&gt;'Beregninger scenarie 2'!C1134,0,F1133+$F$27)</f>
        <v>2.2602666666666589</v>
      </c>
      <c r="G1134" s="5">
        <f t="shared" si="34"/>
        <v>11.567999999999937</v>
      </c>
      <c r="H1134" s="5">
        <f>IF(D1134+E1134+F1134&gt;Inddata!$D$31,Inddata!$D$31,D1134+E1134+F1134)</f>
        <v>2.2602666666666589</v>
      </c>
      <c r="I1134" s="5">
        <f>Inddata!$D$34</f>
        <v>1</v>
      </c>
      <c r="J1134" s="5">
        <f>Inddata!$D$32+Inddata!$D$34</f>
        <v>5</v>
      </c>
      <c r="K1134" s="5"/>
    </row>
    <row r="1135" spans="1:11" x14ac:dyDescent="0.25">
      <c r="A1135">
        <v>1106</v>
      </c>
      <c r="C1135" s="5">
        <f t="shared" si="35"/>
        <v>9.576666666666604</v>
      </c>
      <c r="D1135" s="5">
        <f>IF(Inddata!$D$35=0,0,IF(($D$30-C1135*(1/Inddata!$D$35))&lt;0,0,($D$30-C1135*(1/Inddata!$D$35))))</f>
        <v>0</v>
      </c>
      <c r="E1135" s="5">
        <v>0</v>
      </c>
      <c r="F1135" s="5">
        <f>IF(Inddata!$D$31*Inddata!$D$35+Inddata!$D$33&gt;'Beregninger scenarie 2'!C1135,0,F1134+$F$27)</f>
        <v>2.2671999999999923</v>
      </c>
      <c r="G1135" s="5">
        <f t="shared" si="34"/>
        <v>11.576666666666604</v>
      </c>
      <c r="H1135" s="5">
        <f>IF(D1135+E1135+F1135&gt;Inddata!$D$31,Inddata!$D$31,D1135+E1135+F1135)</f>
        <v>2.2671999999999923</v>
      </c>
      <c r="I1135" s="5">
        <f>Inddata!$D$34</f>
        <v>1</v>
      </c>
      <c r="J1135" s="5">
        <f>Inddata!$D$32+Inddata!$D$34</f>
        <v>5</v>
      </c>
      <c r="K1135" s="5"/>
    </row>
    <row r="1136" spans="1:11" x14ac:dyDescent="0.25">
      <c r="A1136">
        <v>1107</v>
      </c>
      <c r="C1136" s="5">
        <f t="shared" si="35"/>
        <v>9.5853333333332706</v>
      </c>
      <c r="D1136" s="5">
        <f>IF(Inddata!$D$35=0,0,IF(($D$30-C1136*(1/Inddata!$D$35))&lt;0,0,($D$30-C1136*(1/Inddata!$D$35))))</f>
        <v>0</v>
      </c>
      <c r="E1136" s="5">
        <v>0</v>
      </c>
      <c r="F1136" s="5">
        <f>IF(Inddata!$D$31*Inddata!$D$35+Inddata!$D$33&gt;'Beregninger scenarie 2'!C1136,0,F1135+$F$27)</f>
        <v>2.2741333333333258</v>
      </c>
      <c r="G1136" s="5">
        <f t="shared" si="34"/>
        <v>11.585333333333271</v>
      </c>
      <c r="H1136" s="5">
        <f>IF(D1136+E1136+F1136&gt;Inddata!$D$31,Inddata!$D$31,D1136+E1136+F1136)</f>
        <v>2.2741333333333258</v>
      </c>
      <c r="I1136" s="5">
        <f>Inddata!$D$34</f>
        <v>1</v>
      </c>
      <c r="J1136" s="5">
        <f>Inddata!$D$32+Inddata!$D$34</f>
        <v>5</v>
      </c>
      <c r="K1136" s="5"/>
    </row>
    <row r="1137" spans="1:11" x14ac:dyDescent="0.25">
      <c r="A1137">
        <v>1108</v>
      </c>
      <c r="C1137" s="5">
        <f t="shared" si="35"/>
        <v>9.5939999999999372</v>
      </c>
      <c r="D1137" s="5">
        <f>IF(Inddata!$D$35=0,0,IF(($D$30-C1137*(1/Inddata!$D$35))&lt;0,0,($D$30-C1137*(1/Inddata!$D$35))))</f>
        <v>0</v>
      </c>
      <c r="E1137" s="5">
        <v>0</v>
      </c>
      <c r="F1137" s="5">
        <f>IF(Inddata!$D$31*Inddata!$D$35+Inddata!$D$33&gt;'Beregninger scenarie 2'!C1137,0,F1136+$F$27)</f>
        <v>2.2810666666666592</v>
      </c>
      <c r="G1137" s="5">
        <f t="shared" si="34"/>
        <v>11.593999999999937</v>
      </c>
      <c r="H1137" s="5">
        <f>IF(D1137+E1137+F1137&gt;Inddata!$D$31,Inddata!$D$31,D1137+E1137+F1137)</f>
        <v>2.2810666666666592</v>
      </c>
      <c r="I1137" s="5">
        <f>Inddata!$D$34</f>
        <v>1</v>
      </c>
      <c r="J1137" s="5">
        <f>Inddata!$D$32+Inddata!$D$34</f>
        <v>5</v>
      </c>
      <c r="K1137" s="5"/>
    </row>
    <row r="1138" spans="1:11" x14ac:dyDescent="0.25">
      <c r="A1138">
        <v>1109</v>
      </c>
      <c r="C1138" s="5">
        <f t="shared" si="35"/>
        <v>9.6026666666666038</v>
      </c>
      <c r="D1138" s="5">
        <f>IF(Inddata!$D$35=0,0,IF(($D$30-C1138*(1/Inddata!$D$35))&lt;0,0,($D$30-C1138*(1/Inddata!$D$35))))</f>
        <v>0</v>
      </c>
      <c r="E1138" s="5">
        <v>0</v>
      </c>
      <c r="F1138" s="5">
        <f>IF(Inddata!$D$31*Inddata!$D$35+Inddata!$D$33&gt;'Beregninger scenarie 2'!C1138,0,F1137+$F$27)</f>
        <v>2.2879999999999927</v>
      </c>
      <c r="G1138" s="5">
        <f t="shared" si="34"/>
        <v>11.602666666666604</v>
      </c>
      <c r="H1138" s="5">
        <f>IF(D1138+E1138+F1138&gt;Inddata!$D$31,Inddata!$D$31,D1138+E1138+F1138)</f>
        <v>2.2879999999999927</v>
      </c>
      <c r="I1138" s="5">
        <f>Inddata!$D$34</f>
        <v>1</v>
      </c>
      <c r="J1138" s="5">
        <f>Inddata!$D$32+Inddata!$D$34</f>
        <v>5</v>
      </c>
      <c r="K1138" s="5"/>
    </row>
    <row r="1139" spans="1:11" x14ac:dyDescent="0.25">
      <c r="A1139">
        <v>1110</v>
      </c>
      <c r="C1139" s="5">
        <f t="shared" si="35"/>
        <v>9.6113333333332704</v>
      </c>
      <c r="D1139" s="5">
        <f>IF(Inddata!$D$35=0,0,IF(($D$30-C1139*(1/Inddata!$D$35))&lt;0,0,($D$30-C1139*(1/Inddata!$D$35))))</f>
        <v>0</v>
      </c>
      <c r="E1139" s="5">
        <v>0</v>
      </c>
      <c r="F1139" s="5">
        <f>IF(Inddata!$D$31*Inddata!$D$35+Inddata!$D$33&gt;'Beregninger scenarie 2'!C1139,0,F1138+$F$27)</f>
        <v>2.2949333333333262</v>
      </c>
      <c r="G1139" s="5">
        <f t="shared" si="34"/>
        <v>11.61133333333327</v>
      </c>
      <c r="H1139" s="5">
        <f>IF(D1139+E1139+F1139&gt;Inddata!$D$31,Inddata!$D$31,D1139+E1139+F1139)</f>
        <v>2.2949333333333262</v>
      </c>
      <c r="I1139" s="5">
        <f>Inddata!$D$34</f>
        <v>1</v>
      </c>
      <c r="J1139" s="5">
        <f>Inddata!$D$32+Inddata!$D$34</f>
        <v>5</v>
      </c>
      <c r="K1139" s="5"/>
    </row>
    <row r="1140" spans="1:11" x14ac:dyDescent="0.25">
      <c r="A1140">
        <v>1111</v>
      </c>
      <c r="C1140" s="5">
        <f t="shared" si="35"/>
        <v>9.619999999999937</v>
      </c>
      <c r="D1140" s="5">
        <f>IF(Inddata!$D$35=0,0,IF(($D$30-C1140*(1/Inddata!$D$35))&lt;0,0,($D$30-C1140*(1/Inddata!$D$35))))</f>
        <v>0</v>
      </c>
      <c r="E1140" s="5">
        <v>0</v>
      </c>
      <c r="F1140" s="5">
        <f>IF(Inddata!$D$31*Inddata!$D$35+Inddata!$D$33&gt;'Beregninger scenarie 2'!C1140,0,F1139+$F$27)</f>
        <v>2.3018666666666596</v>
      </c>
      <c r="G1140" s="5">
        <f t="shared" si="34"/>
        <v>11.619999999999937</v>
      </c>
      <c r="H1140" s="5">
        <f>IF(D1140+E1140+F1140&gt;Inddata!$D$31,Inddata!$D$31,D1140+E1140+F1140)</f>
        <v>2.3018666666666596</v>
      </c>
      <c r="I1140" s="5">
        <f>Inddata!$D$34</f>
        <v>1</v>
      </c>
      <c r="J1140" s="5">
        <f>Inddata!$D$32+Inddata!$D$34</f>
        <v>5</v>
      </c>
      <c r="K1140" s="5"/>
    </row>
    <row r="1141" spans="1:11" x14ac:dyDescent="0.25">
      <c r="A1141">
        <v>1112</v>
      </c>
      <c r="C1141" s="5">
        <f t="shared" si="35"/>
        <v>9.6286666666666036</v>
      </c>
      <c r="D1141" s="5">
        <f>IF(Inddata!$D$35=0,0,IF(($D$30-C1141*(1/Inddata!$D$35))&lt;0,0,($D$30-C1141*(1/Inddata!$D$35))))</f>
        <v>0</v>
      </c>
      <c r="E1141" s="5">
        <v>0</v>
      </c>
      <c r="F1141" s="5">
        <f>IF(Inddata!$D$31*Inddata!$D$35+Inddata!$D$33&gt;'Beregninger scenarie 2'!C1141,0,F1140+$F$27)</f>
        <v>2.3087999999999931</v>
      </c>
      <c r="G1141" s="5">
        <f t="shared" si="34"/>
        <v>11.628666666666604</v>
      </c>
      <c r="H1141" s="5">
        <f>IF(D1141+E1141+F1141&gt;Inddata!$D$31,Inddata!$D$31,D1141+E1141+F1141)</f>
        <v>2.3087999999999931</v>
      </c>
      <c r="I1141" s="5">
        <f>Inddata!$D$34</f>
        <v>1</v>
      </c>
      <c r="J1141" s="5">
        <f>Inddata!$D$32+Inddata!$D$34</f>
        <v>5</v>
      </c>
      <c r="K1141" s="5"/>
    </row>
    <row r="1142" spans="1:11" x14ac:dyDescent="0.25">
      <c r="A1142">
        <v>1113</v>
      </c>
      <c r="C1142" s="5">
        <f t="shared" si="35"/>
        <v>9.6373333333332702</v>
      </c>
      <c r="D1142" s="5">
        <f>IF(Inddata!$D$35=0,0,IF(($D$30-C1142*(1/Inddata!$D$35))&lt;0,0,($D$30-C1142*(1/Inddata!$D$35))))</f>
        <v>0</v>
      </c>
      <c r="E1142" s="5">
        <v>0</v>
      </c>
      <c r="F1142" s="5">
        <f>IF(Inddata!$D$31*Inddata!$D$35+Inddata!$D$33&gt;'Beregninger scenarie 2'!C1142,0,F1141+$F$27)</f>
        <v>2.3157333333333265</v>
      </c>
      <c r="G1142" s="5">
        <f t="shared" si="34"/>
        <v>11.63733333333327</v>
      </c>
      <c r="H1142" s="5">
        <f>IF(D1142+E1142+F1142&gt;Inddata!$D$31,Inddata!$D$31,D1142+E1142+F1142)</f>
        <v>2.3157333333333265</v>
      </c>
      <c r="I1142" s="5">
        <f>Inddata!$D$34</f>
        <v>1</v>
      </c>
      <c r="J1142" s="5">
        <f>Inddata!$D$32+Inddata!$D$34</f>
        <v>5</v>
      </c>
      <c r="K1142" s="5"/>
    </row>
    <row r="1143" spans="1:11" x14ac:dyDescent="0.25">
      <c r="A1143">
        <v>1114</v>
      </c>
      <c r="C1143" s="5">
        <f t="shared" si="35"/>
        <v>9.6459999999999368</v>
      </c>
      <c r="D1143" s="5">
        <f>IF(Inddata!$D$35=0,0,IF(($D$30-C1143*(1/Inddata!$D$35))&lt;0,0,($D$30-C1143*(1/Inddata!$D$35))))</f>
        <v>0</v>
      </c>
      <c r="E1143" s="5">
        <v>0</v>
      </c>
      <c r="F1143" s="5">
        <f>IF(Inddata!$D$31*Inddata!$D$35+Inddata!$D$33&gt;'Beregninger scenarie 2'!C1143,0,F1142+$F$27)</f>
        <v>2.32266666666666</v>
      </c>
      <c r="G1143" s="5">
        <f t="shared" si="34"/>
        <v>11.645999999999937</v>
      </c>
      <c r="H1143" s="5">
        <f>IF(D1143+E1143+F1143&gt;Inddata!$D$31,Inddata!$D$31,D1143+E1143+F1143)</f>
        <v>2.32266666666666</v>
      </c>
      <c r="I1143" s="5">
        <f>Inddata!$D$34</f>
        <v>1</v>
      </c>
      <c r="J1143" s="5">
        <f>Inddata!$D$32+Inddata!$D$34</f>
        <v>5</v>
      </c>
      <c r="K1143" s="5"/>
    </row>
    <row r="1144" spans="1:11" x14ac:dyDescent="0.25">
      <c r="A1144">
        <v>1115</v>
      </c>
      <c r="C1144" s="5">
        <f t="shared" si="35"/>
        <v>9.6546666666666034</v>
      </c>
      <c r="D1144" s="5">
        <f>IF(Inddata!$D$35=0,0,IF(($D$30-C1144*(1/Inddata!$D$35))&lt;0,0,($D$30-C1144*(1/Inddata!$D$35))))</f>
        <v>0</v>
      </c>
      <c r="E1144" s="5">
        <v>0</v>
      </c>
      <c r="F1144" s="5">
        <f>IF(Inddata!$D$31*Inddata!$D$35+Inddata!$D$33&gt;'Beregninger scenarie 2'!C1144,0,F1143+$F$27)</f>
        <v>2.3295999999999935</v>
      </c>
      <c r="G1144" s="5">
        <f t="shared" si="34"/>
        <v>11.654666666666603</v>
      </c>
      <c r="H1144" s="5">
        <f>IF(D1144+E1144+F1144&gt;Inddata!$D$31,Inddata!$D$31,D1144+E1144+F1144)</f>
        <v>2.3295999999999935</v>
      </c>
      <c r="I1144" s="5">
        <f>Inddata!$D$34</f>
        <v>1</v>
      </c>
      <c r="J1144" s="5">
        <f>Inddata!$D$32+Inddata!$D$34</f>
        <v>5</v>
      </c>
      <c r="K1144" s="5"/>
    </row>
    <row r="1145" spans="1:11" x14ac:dyDescent="0.25">
      <c r="A1145">
        <v>1116</v>
      </c>
      <c r="C1145" s="5">
        <f t="shared" si="35"/>
        <v>9.66333333333327</v>
      </c>
      <c r="D1145" s="5">
        <f>IF(Inddata!$D$35=0,0,IF(($D$30-C1145*(1/Inddata!$D$35))&lt;0,0,($D$30-C1145*(1/Inddata!$D$35))))</f>
        <v>0</v>
      </c>
      <c r="E1145" s="5">
        <v>0</v>
      </c>
      <c r="F1145" s="5">
        <f>IF(Inddata!$D$31*Inddata!$D$35+Inddata!$D$33&gt;'Beregninger scenarie 2'!C1145,0,F1144+$F$27)</f>
        <v>2.3365333333333269</v>
      </c>
      <c r="G1145" s="5">
        <f t="shared" si="34"/>
        <v>11.66333333333327</v>
      </c>
      <c r="H1145" s="5">
        <f>IF(D1145+E1145+F1145&gt;Inddata!$D$31,Inddata!$D$31,D1145+E1145+F1145)</f>
        <v>2.3365333333333269</v>
      </c>
      <c r="I1145" s="5">
        <f>Inddata!$D$34</f>
        <v>1</v>
      </c>
      <c r="J1145" s="5">
        <f>Inddata!$D$32+Inddata!$D$34</f>
        <v>5</v>
      </c>
      <c r="K1145" s="5"/>
    </row>
    <row r="1146" spans="1:11" x14ac:dyDescent="0.25">
      <c r="A1146">
        <v>1117</v>
      </c>
      <c r="C1146" s="5">
        <f t="shared" si="35"/>
        <v>9.6719999999999366</v>
      </c>
      <c r="D1146" s="5">
        <f>IF(Inddata!$D$35=0,0,IF(($D$30-C1146*(1/Inddata!$D$35))&lt;0,0,($D$30-C1146*(1/Inddata!$D$35))))</f>
        <v>0</v>
      </c>
      <c r="E1146" s="5">
        <v>0</v>
      </c>
      <c r="F1146" s="5">
        <f>IF(Inddata!$D$31*Inddata!$D$35+Inddata!$D$33&gt;'Beregninger scenarie 2'!C1146,0,F1145+$F$27)</f>
        <v>2.3434666666666604</v>
      </c>
      <c r="G1146" s="5">
        <f t="shared" si="34"/>
        <v>11.671999999999937</v>
      </c>
      <c r="H1146" s="5">
        <f>IF(D1146+E1146+F1146&gt;Inddata!$D$31,Inddata!$D$31,D1146+E1146+F1146)</f>
        <v>2.3434666666666604</v>
      </c>
      <c r="I1146" s="5">
        <f>Inddata!$D$34</f>
        <v>1</v>
      </c>
      <c r="J1146" s="5">
        <f>Inddata!$D$32+Inddata!$D$34</f>
        <v>5</v>
      </c>
      <c r="K1146" s="5"/>
    </row>
    <row r="1147" spans="1:11" x14ac:dyDescent="0.25">
      <c r="A1147">
        <v>1118</v>
      </c>
      <c r="C1147" s="5">
        <f t="shared" si="35"/>
        <v>9.6806666666666032</v>
      </c>
      <c r="D1147" s="5">
        <f>IF(Inddata!$D$35=0,0,IF(($D$30-C1147*(1/Inddata!$D$35))&lt;0,0,($D$30-C1147*(1/Inddata!$D$35))))</f>
        <v>0</v>
      </c>
      <c r="E1147" s="5">
        <v>0</v>
      </c>
      <c r="F1147" s="5">
        <f>IF(Inddata!$D$31*Inddata!$D$35+Inddata!$D$33&gt;'Beregninger scenarie 2'!C1147,0,F1146+$F$27)</f>
        <v>2.3503999999999938</v>
      </c>
      <c r="G1147" s="5">
        <f t="shared" si="34"/>
        <v>11.680666666666603</v>
      </c>
      <c r="H1147" s="5">
        <f>IF(D1147+E1147+F1147&gt;Inddata!$D$31,Inddata!$D$31,D1147+E1147+F1147)</f>
        <v>2.3503999999999938</v>
      </c>
      <c r="I1147" s="5">
        <f>Inddata!$D$34</f>
        <v>1</v>
      </c>
      <c r="J1147" s="5">
        <f>Inddata!$D$32+Inddata!$D$34</f>
        <v>5</v>
      </c>
      <c r="K1147" s="5"/>
    </row>
    <row r="1148" spans="1:11" x14ac:dyDescent="0.25">
      <c r="A1148">
        <v>1119</v>
      </c>
      <c r="C1148" s="5">
        <f t="shared" si="35"/>
        <v>9.6893333333332698</v>
      </c>
      <c r="D1148" s="5">
        <f>IF(Inddata!$D$35=0,0,IF(($D$30-C1148*(1/Inddata!$D$35))&lt;0,0,($D$30-C1148*(1/Inddata!$D$35))))</f>
        <v>0</v>
      </c>
      <c r="E1148" s="5">
        <v>0</v>
      </c>
      <c r="F1148" s="5">
        <f>IF(Inddata!$D$31*Inddata!$D$35+Inddata!$D$33&gt;'Beregninger scenarie 2'!C1148,0,F1147+$F$27)</f>
        <v>2.3573333333333273</v>
      </c>
      <c r="G1148" s="5">
        <f t="shared" si="34"/>
        <v>11.68933333333327</v>
      </c>
      <c r="H1148" s="5">
        <f>IF(D1148+E1148+F1148&gt;Inddata!$D$31,Inddata!$D$31,D1148+E1148+F1148)</f>
        <v>2.3573333333333273</v>
      </c>
      <c r="I1148" s="5">
        <f>Inddata!$D$34</f>
        <v>1</v>
      </c>
      <c r="J1148" s="5">
        <f>Inddata!$D$32+Inddata!$D$34</f>
        <v>5</v>
      </c>
      <c r="K1148" s="5"/>
    </row>
    <row r="1149" spans="1:11" x14ac:dyDescent="0.25">
      <c r="A1149">
        <v>1120</v>
      </c>
      <c r="C1149" s="5">
        <f t="shared" si="35"/>
        <v>9.6979999999999364</v>
      </c>
      <c r="D1149" s="5">
        <f>IF(Inddata!$D$35=0,0,IF(($D$30-C1149*(1/Inddata!$D$35))&lt;0,0,($D$30-C1149*(1/Inddata!$D$35))))</f>
        <v>0</v>
      </c>
      <c r="E1149" s="5">
        <v>0</v>
      </c>
      <c r="F1149" s="5">
        <f>IF(Inddata!$D$31*Inddata!$D$35+Inddata!$D$33&gt;'Beregninger scenarie 2'!C1149,0,F1148+$F$27)</f>
        <v>2.3642666666666607</v>
      </c>
      <c r="G1149" s="5">
        <f t="shared" si="34"/>
        <v>11.697999999999936</v>
      </c>
      <c r="H1149" s="5">
        <f>IF(D1149+E1149+F1149&gt;Inddata!$D$31,Inddata!$D$31,D1149+E1149+F1149)</f>
        <v>2.3642666666666607</v>
      </c>
      <c r="I1149" s="5">
        <f>Inddata!$D$34</f>
        <v>1</v>
      </c>
      <c r="J1149" s="5">
        <f>Inddata!$D$32+Inddata!$D$34</f>
        <v>5</v>
      </c>
      <c r="K1149" s="5"/>
    </row>
    <row r="1150" spans="1:11" x14ac:dyDescent="0.25">
      <c r="A1150">
        <v>1121</v>
      </c>
      <c r="C1150" s="5">
        <f t="shared" si="35"/>
        <v>9.706666666666603</v>
      </c>
      <c r="D1150" s="5">
        <f>IF(Inddata!$D$35=0,0,IF(($D$30-C1150*(1/Inddata!$D$35))&lt;0,0,($D$30-C1150*(1/Inddata!$D$35))))</f>
        <v>0</v>
      </c>
      <c r="E1150" s="5">
        <v>0</v>
      </c>
      <c r="F1150" s="5">
        <f>IF(Inddata!$D$31*Inddata!$D$35+Inddata!$D$33&gt;'Beregninger scenarie 2'!C1150,0,F1149+$F$27)</f>
        <v>2.3711999999999942</v>
      </c>
      <c r="G1150" s="5">
        <f t="shared" si="34"/>
        <v>11.706666666666603</v>
      </c>
      <c r="H1150" s="5">
        <f>IF(D1150+E1150+F1150&gt;Inddata!$D$31,Inddata!$D$31,D1150+E1150+F1150)</f>
        <v>2.3711999999999942</v>
      </c>
      <c r="I1150" s="5">
        <f>Inddata!$D$34</f>
        <v>1</v>
      </c>
      <c r="J1150" s="5">
        <f>Inddata!$D$32+Inddata!$D$34</f>
        <v>5</v>
      </c>
      <c r="K1150" s="5"/>
    </row>
    <row r="1151" spans="1:11" x14ac:dyDescent="0.25">
      <c r="A1151">
        <v>1122</v>
      </c>
      <c r="C1151" s="5">
        <f t="shared" si="35"/>
        <v>9.7153333333332696</v>
      </c>
      <c r="D1151" s="5">
        <f>IF(Inddata!$D$35=0,0,IF(($D$30-C1151*(1/Inddata!$D$35))&lt;0,0,($D$30-C1151*(1/Inddata!$D$35))))</f>
        <v>0</v>
      </c>
      <c r="E1151" s="5">
        <v>0</v>
      </c>
      <c r="F1151" s="5">
        <f>IF(Inddata!$D$31*Inddata!$D$35+Inddata!$D$33&gt;'Beregninger scenarie 2'!C1151,0,F1150+$F$27)</f>
        <v>2.3781333333333277</v>
      </c>
      <c r="G1151" s="5">
        <f t="shared" si="34"/>
        <v>11.71533333333327</v>
      </c>
      <c r="H1151" s="5">
        <f>IF(D1151+E1151+F1151&gt;Inddata!$D$31,Inddata!$D$31,D1151+E1151+F1151)</f>
        <v>2.3781333333333277</v>
      </c>
      <c r="I1151" s="5">
        <f>Inddata!$D$34</f>
        <v>1</v>
      </c>
      <c r="J1151" s="5">
        <f>Inddata!$D$32+Inddata!$D$34</f>
        <v>5</v>
      </c>
      <c r="K1151" s="5"/>
    </row>
    <row r="1152" spans="1:11" x14ac:dyDescent="0.25">
      <c r="A1152">
        <v>1123</v>
      </c>
      <c r="C1152" s="5">
        <f t="shared" si="35"/>
        <v>9.7239999999999363</v>
      </c>
      <c r="D1152" s="5">
        <f>IF(Inddata!$D$35=0,0,IF(($D$30-C1152*(1/Inddata!$D$35))&lt;0,0,($D$30-C1152*(1/Inddata!$D$35))))</f>
        <v>0</v>
      </c>
      <c r="E1152" s="5">
        <v>0</v>
      </c>
      <c r="F1152" s="5">
        <f>IF(Inddata!$D$31*Inddata!$D$35+Inddata!$D$33&gt;'Beregninger scenarie 2'!C1152,0,F1151+$F$27)</f>
        <v>2.3850666666666611</v>
      </c>
      <c r="G1152" s="5">
        <f t="shared" si="34"/>
        <v>11.723999999999936</v>
      </c>
      <c r="H1152" s="5">
        <f>IF(D1152+E1152+F1152&gt;Inddata!$D$31,Inddata!$D$31,D1152+E1152+F1152)</f>
        <v>2.3850666666666611</v>
      </c>
      <c r="I1152" s="5">
        <f>Inddata!$D$34</f>
        <v>1</v>
      </c>
      <c r="J1152" s="5">
        <f>Inddata!$D$32+Inddata!$D$34</f>
        <v>5</v>
      </c>
      <c r="K1152" s="5"/>
    </row>
    <row r="1153" spans="1:11" x14ac:dyDescent="0.25">
      <c r="A1153">
        <v>1124</v>
      </c>
      <c r="C1153" s="5">
        <f t="shared" si="35"/>
        <v>9.7326666666666029</v>
      </c>
      <c r="D1153" s="5">
        <f>IF(Inddata!$D$35=0,0,IF(($D$30-C1153*(1/Inddata!$D$35))&lt;0,0,($D$30-C1153*(1/Inddata!$D$35))))</f>
        <v>0</v>
      </c>
      <c r="E1153" s="5">
        <v>0</v>
      </c>
      <c r="F1153" s="5">
        <f>IF(Inddata!$D$31*Inddata!$D$35+Inddata!$D$33&gt;'Beregninger scenarie 2'!C1153,0,F1152+$F$27)</f>
        <v>2.3919999999999946</v>
      </c>
      <c r="G1153" s="5">
        <f t="shared" si="34"/>
        <v>11.732666666666603</v>
      </c>
      <c r="H1153" s="5">
        <f>IF(D1153+E1153+F1153&gt;Inddata!$D$31,Inddata!$D$31,D1153+E1153+F1153)</f>
        <v>2.3919999999999946</v>
      </c>
      <c r="I1153" s="5">
        <f>Inddata!$D$34</f>
        <v>1</v>
      </c>
      <c r="J1153" s="5">
        <f>Inddata!$D$32+Inddata!$D$34</f>
        <v>5</v>
      </c>
      <c r="K1153" s="5"/>
    </row>
    <row r="1154" spans="1:11" x14ac:dyDescent="0.25">
      <c r="A1154">
        <v>1125</v>
      </c>
      <c r="C1154" s="5">
        <f t="shared" si="35"/>
        <v>9.7413333333332695</v>
      </c>
      <c r="D1154" s="5">
        <f>IF(Inddata!$D$35=0,0,IF(($D$30-C1154*(1/Inddata!$D$35))&lt;0,0,($D$30-C1154*(1/Inddata!$D$35))))</f>
        <v>0</v>
      </c>
      <c r="E1154" s="5">
        <v>0</v>
      </c>
      <c r="F1154" s="5">
        <f>IF(Inddata!$D$31*Inddata!$D$35+Inddata!$D$33&gt;'Beregninger scenarie 2'!C1154,0,F1153+$F$27)</f>
        <v>2.398933333333328</v>
      </c>
      <c r="G1154" s="5">
        <f t="shared" si="34"/>
        <v>11.741333333333269</v>
      </c>
      <c r="H1154" s="5">
        <f>IF(D1154+E1154+F1154&gt;Inddata!$D$31,Inddata!$D$31,D1154+E1154+F1154)</f>
        <v>2.398933333333328</v>
      </c>
      <c r="I1154" s="5">
        <f>Inddata!$D$34</f>
        <v>1</v>
      </c>
      <c r="J1154" s="5">
        <f>Inddata!$D$32+Inddata!$D$34</f>
        <v>5</v>
      </c>
      <c r="K1154" s="5"/>
    </row>
    <row r="1155" spans="1:11" x14ac:dyDescent="0.25">
      <c r="A1155">
        <v>1126</v>
      </c>
      <c r="C1155" s="5">
        <f t="shared" si="35"/>
        <v>9.7499999999999361</v>
      </c>
      <c r="D1155" s="5">
        <f>IF(Inddata!$D$35=0,0,IF(($D$30-C1155*(1/Inddata!$D$35))&lt;0,0,($D$30-C1155*(1/Inddata!$D$35))))</f>
        <v>0</v>
      </c>
      <c r="E1155" s="5">
        <v>0</v>
      </c>
      <c r="F1155" s="5">
        <f>IF(Inddata!$D$31*Inddata!$D$35+Inddata!$D$33&gt;'Beregninger scenarie 2'!C1155,0,F1154+$F$27)</f>
        <v>2.4058666666666615</v>
      </c>
      <c r="G1155" s="5">
        <f t="shared" si="34"/>
        <v>11.749999999999936</v>
      </c>
      <c r="H1155" s="5">
        <f>IF(D1155+E1155+F1155&gt;Inddata!$D$31,Inddata!$D$31,D1155+E1155+F1155)</f>
        <v>2.4058666666666615</v>
      </c>
      <c r="I1155" s="5">
        <f>Inddata!$D$34</f>
        <v>1</v>
      </c>
      <c r="J1155" s="5">
        <f>Inddata!$D$32+Inddata!$D$34</f>
        <v>5</v>
      </c>
      <c r="K1155" s="5"/>
    </row>
    <row r="1156" spans="1:11" x14ac:dyDescent="0.25">
      <c r="A1156">
        <v>1127</v>
      </c>
      <c r="C1156" s="5">
        <f t="shared" si="35"/>
        <v>9.7586666666666027</v>
      </c>
      <c r="D1156" s="5">
        <f>IF(Inddata!$D$35=0,0,IF(($D$30-C1156*(1/Inddata!$D$35))&lt;0,0,($D$30-C1156*(1/Inddata!$D$35))))</f>
        <v>0</v>
      </c>
      <c r="E1156" s="5">
        <v>0</v>
      </c>
      <c r="F1156" s="5">
        <f>IF(Inddata!$D$31*Inddata!$D$35+Inddata!$D$33&gt;'Beregninger scenarie 2'!C1156,0,F1155+$F$27)</f>
        <v>2.4127999999999949</v>
      </c>
      <c r="G1156" s="5">
        <f t="shared" si="34"/>
        <v>11.758666666666603</v>
      </c>
      <c r="H1156" s="5">
        <f>IF(D1156+E1156+F1156&gt;Inddata!$D$31,Inddata!$D$31,D1156+E1156+F1156)</f>
        <v>2.4127999999999949</v>
      </c>
      <c r="I1156" s="5">
        <f>Inddata!$D$34</f>
        <v>1</v>
      </c>
      <c r="J1156" s="5">
        <f>Inddata!$D$32+Inddata!$D$34</f>
        <v>5</v>
      </c>
      <c r="K1156" s="5"/>
    </row>
    <row r="1157" spans="1:11" x14ac:dyDescent="0.25">
      <c r="A1157">
        <v>1128</v>
      </c>
      <c r="C1157" s="5">
        <f t="shared" si="35"/>
        <v>9.7673333333332693</v>
      </c>
      <c r="D1157" s="5">
        <f>IF(Inddata!$D$35=0,0,IF(($D$30-C1157*(1/Inddata!$D$35))&lt;0,0,($D$30-C1157*(1/Inddata!$D$35))))</f>
        <v>0</v>
      </c>
      <c r="E1157" s="5">
        <v>0</v>
      </c>
      <c r="F1157" s="5">
        <f>IF(Inddata!$D$31*Inddata!$D$35+Inddata!$D$33&gt;'Beregninger scenarie 2'!C1157,0,F1156+$F$27)</f>
        <v>2.4197333333333284</v>
      </c>
      <c r="G1157" s="5">
        <f t="shared" si="34"/>
        <v>11.767333333333269</v>
      </c>
      <c r="H1157" s="5">
        <f>IF(D1157+E1157+F1157&gt;Inddata!$D$31,Inddata!$D$31,D1157+E1157+F1157)</f>
        <v>2.4197333333333284</v>
      </c>
      <c r="I1157" s="5">
        <f>Inddata!$D$34</f>
        <v>1</v>
      </c>
      <c r="J1157" s="5">
        <f>Inddata!$D$32+Inddata!$D$34</f>
        <v>5</v>
      </c>
      <c r="K1157" s="5"/>
    </row>
    <row r="1158" spans="1:11" x14ac:dyDescent="0.25">
      <c r="A1158">
        <v>1129</v>
      </c>
      <c r="C1158" s="5">
        <f t="shared" si="35"/>
        <v>9.7759999999999359</v>
      </c>
      <c r="D1158" s="5">
        <f>IF(Inddata!$D$35=0,0,IF(($D$30-C1158*(1/Inddata!$D$35))&lt;0,0,($D$30-C1158*(1/Inddata!$D$35))))</f>
        <v>0</v>
      </c>
      <c r="E1158" s="5">
        <v>0</v>
      </c>
      <c r="F1158" s="5">
        <f>IF(Inddata!$D$31*Inddata!$D$35+Inddata!$D$33&gt;'Beregninger scenarie 2'!C1158,0,F1157+$F$27)</f>
        <v>2.4266666666666619</v>
      </c>
      <c r="G1158" s="5">
        <f t="shared" si="34"/>
        <v>11.775999999999936</v>
      </c>
      <c r="H1158" s="5">
        <f>IF(D1158+E1158+F1158&gt;Inddata!$D$31,Inddata!$D$31,D1158+E1158+F1158)</f>
        <v>2.4266666666666619</v>
      </c>
      <c r="I1158" s="5">
        <f>Inddata!$D$34</f>
        <v>1</v>
      </c>
      <c r="J1158" s="5">
        <f>Inddata!$D$32+Inddata!$D$34</f>
        <v>5</v>
      </c>
      <c r="K1158" s="5"/>
    </row>
    <row r="1159" spans="1:11" x14ac:dyDescent="0.25">
      <c r="A1159">
        <v>1130</v>
      </c>
      <c r="C1159" s="5">
        <f t="shared" si="35"/>
        <v>9.7846666666666025</v>
      </c>
      <c r="D1159" s="5">
        <f>IF(Inddata!$D$35=0,0,IF(($D$30-C1159*(1/Inddata!$D$35))&lt;0,0,($D$30-C1159*(1/Inddata!$D$35))))</f>
        <v>0</v>
      </c>
      <c r="E1159" s="5">
        <v>0</v>
      </c>
      <c r="F1159" s="5">
        <f>IF(Inddata!$D$31*Inddata!$D$35+Inddata!$D$33&gt;'Beregninger scenarie 2'!C1159,0,F1158+$F$27)</f>
        <v>2.4335999999999953</v>
      </c>
      <c r="G1159" s="5">
        <f t="shared" si="34"/>
        <v>11.784666666666602</v>
      </c>
      <c r="H1159" s="5">
        <f>IF(D1159+E1159+F1159&gt;Inddata!$D$31,Inddata!$D$31,D1159+E1159+F1159)</f>
        <v>2.4335999999999953</v>
      </c>
      <c r="I1159" s="5">
        <f>Inddata!$D$34</f>
        <v>1</v>
      </c>
      <c r="J1159" s="5">
        <f>Inddata!$D$32+Inddata!$D$34</f>
        <v>5</v>
      </c>
      <c r="K1159" s="5"/>
    </row>
    <row r="1160" spans="1:11" x14ac:dyDescent="0.25">
      <c r="A1160">
        <v>1131</v>
      </c>
      <c r="C1160" s="5">
        <f t="shared" si="35"/>
        <v>9.7933333333332691</v>
      </c>
      <c r="D1160" s="5">
        <f>IF(Inddata!$D$35=0,0,IF(($D$30-C1160*(1/Inddata!$D$35))&lt;0,0,($D$30-C1160*(1/Inddata!$D$35))))</f>
        <v>0</v>
      </c>
      <c r="E1160" s="5">
        <v>0</v>
      </c>
      <c r="F1160" s="5">
        <f>IF(Inddata!$D$31*Inddata!$D$35+Inddata!$D$33&gt;'Beregninger scenarie 2'!C1160,0,F1159+$F$27)</f>
        <v>2.4405333333333288</v>
      </c>
      <c r="G1160" s="5">
        <f t="shared" si="34"/>
        <v>11.793333333333269</v>
      </c>
      <c r="H1160" s="5">
        <f>IF(D1160+E1160+F1160&gt;Inddata!$D$31,Inddata!$D$31,D1160+E1160+F1160)</f>
        <v>2.4405333333333288</v>
      </c>
      <c r="I1160" s="5">
        <f>Inddata!$D$34</f>
        <v>1</v>
      </c>
      <c r="J1160" s="5">
        <f>Inddata!$D$32+Inddata!$D$34</f>
        <v>5</v>
      </c>
      <c r="K1160" s="5"/>
    </row>
    <row r="1161" spans="1:11" x14ac:dyDescent="0.25">
      <c r="A1161">
        <v>1132</v>
      </c>
      <c r="C1161" s="5">
        <f t="shared" si="35"/>
        <v>9.8019999999999357</v>
      </c>
      <c r="D1161" s="5">
        <f>IF(Inddata!$D$35=0,0,IF(($D$30-C1161*(1/Inddata!$D$35))&lt;0,0,($D$30-C1161*(1/Inddata!$D$35))))</f>
        <v>0</v>
      </c>
      <c r="E1161" s="5">
        <v>0</v>
      </c>
      <c r="F1161" s="5">
        <f>IF(Inddata!$D$31*Inddata!$D$35+Inddata!$D$33&gt;'Beregninger scenarie 2'!C1161,0,F1160+$F$27)</f>
        <v>2.4474666666666622</v>
      </c>
      <c r="G1161" s="5">
        <f t="shared" si="34"/>
        <v>11.801999999999936</v>
      </c>
      <c r="H1161" s="5">
        <f>IF(D1161+E1161+F1161&gt;Inddata!$D$31,Inddata!$D$31,D1161+E1161+F1161)</f>
        <v>2.4474666666666622</v>
      </c>
      <c r="I1161" s="5">
        <f>Inddata!$D$34</f>
        <v>1</v>
      </c>
      <c r="J1161" s="5">
        <f>Inddata!$D$32+Inddata!$D$34</f>
        <v>5</v>
      </c>
      <c r="K1161" s="5"/>
    </row>
    <row r="1162" spans="1:11" x14ac:dyDescent="0.25">
      <c r="A1162">
        <v>1133</v>
      </c>
      <c r="C1162" s="5">
        <f t="shared" si="35"/>
        <v>9.8106666666666023</v>
      </c>
      <c r="D1162" s="5">
        <f>IF(Inddata!$D$35=0,0,IF(($D$30-C1162*(1/Inddata!$D$35))&lt;0,0,($D$30-C1162*(1/Inddata!$D$35))))</f>
        <v>0</v>
      </c>
      <c r="E1162" s="5">
        <v>0</v>
      </c>
      <c r="F1162" s="5">
        <f>IF(Inddata!$D$31*Inddata!$D$35+Inddata!$D$33&gt;'Beregninger scenarie 2'!C1162,0,F1161+$F$27)</f>
        <v>2.4543999999999957</v>
      </c>
      <c r="G1162" s="5">
        <f t="shared" si="34"/>
        <v>11.810666666666602</v>
      </c>
      <c r="H1162" s="5">
        <f>IF(D1162+E1162+F1162&gt;Inddata!$D$31,Inddata!$D$31,D1162+E1162+F1162)</f>
        <v>2.4543999999999957</v>
      </c>
      <c r="I1162" s="5">
        <f>Inddata!$D$34</f>
        <v>1</v>
      </c>
      <c r="J1162" s="5">
        <f>Inddata!$D$32+Inddata!$D$34</f>
        <v>5</v>
      </c>
      <c r="K1162" s="5"/>
    </row>
    <row r="1163" spans="1:11" x14ac:dyDescent="0.25">
      <c r="A1163">
        <v>1134</v>
      </c>
      <c r="C1163" s="5">
        <f t="shared" si="35"/>
        <v>9.8193333333332689</v>
      </c>
      <c r="D1163" s="5">
        <f>IF(Inddata!$D$35=0,0,IF(($D$30-C1163*(1/Inddata!$D$35))&lt;0,0,($D$30-C1163*(1/Inddata!$D$35))))</f>
        <v>0</v>
      </c>
      <c r="E1163" s="5">
        <v>0</v>
      </c>
      <c r="F1163" s="5">
        <f>IF(Inddata!$D$31*Inddata!$D$35+Inddata!$D$33&gt;'Beregninger scenarie 2'!C1163,0,F1162+$F$27)</f>
        <v>2.4613333333333292</v>
      </c>
      <c r="G1163" s="5">
        <f t="shared" si="34"/>
        <v>11.819333333333269</v>
      </c>
      <c r="H1163" s="5">
        <f>IF(D1163+E1163+F1163&gt;Inddata!$D$31,Inddata!$D$31,D1163+E1163+F1163)</f>
        <v>2.4613333333333292</v>
      </c>
      <c r="I1163" s="5">
        <f>Inddata!$D$34</f>
        <v>1</v>
      </c>
      <c r="J1163" s="5">
        <f>Inddata!$D$32+Inddata!$D$34</f>
        <v>5</v>
      </c>
      <c r="K1163" s="5"/>
    </row>
    <row r="1164" spans="1:11" x14ac:dyDescent="0.25">
      <c r="A1164">
        <v>1135</v>
      </c>
      <c r="C1164" s="5">
        <f t="shared" si="35"/>
        <v>9.8279999999999355</v>
      </c>
      <c r="D1164" s="5">
        <f>IF(Inddata!$D$35=0,0,IF(($D$30-C1164*(1/Inddata!$D$35))&lt;0,0,($D$30-C1164*(1/Inddata!$D$35))))</f>
        <v>0</v>
      </c>
      <c r="E1164" s="5">
        <v>0</v>
      </c>
      <c r="F1164" s="5">
        <f>IF(Inddata!$D$31*Inddata!$D$35+Inddata!$D$33&gt;'Beregninger scenarie 2'!C1164,0,F1163+$F$27)</f>
        <v>2.4682666666666626</v>
      </c>
      <c r="G1164" s="5">
        <f t="shared" si="34"/>
        <v>11.827999999999935</v>
      </c>
      <c r="H1164" s="5">
        <f>IF(D1164+E1164+F1164&gt;Inddata!$D$31,Inddata!$D$31,D1164+E1164+F1164)</f>
        <v>2.4682666666666626</v>
      </c>
      <c r="I1164" s="5">
        <f>Inddata!$D$34</f>
        <v>1</v>
      </c>
      <c r="J1164" s="5">
        <f>Inddata!$D$32+Inddata!$D$34</f>
        <v>5</v>
      </c>
      <c r="K1164" s="5"/>
    </row>
    <row r="1165" spans="1:11" x14ac:dyDescent="0.25">
      <c r="A1165">
        <v>1136</v>
      </c>
      <c r="C1165" s="5">
        <f t="shared" si="35"/>
        <v>9.8366666666666021</v>
      </c>
      <c r="D1165" s="5">
        <f>IF(Inddata!$D$35=0,0,IF(($D$30-C1165*(1/Inddata!$D$35))&lt;0,0,($D$30-C1165*(1/Inddata!$D$35))))</f>
        <v>0</v>
      </c>
      <c r="E1165" s="5">
        <v>0</v>
      </c>
      <c r="F1165" s="5">
        <f>IF(Inddata!$D$31*Inddata!$D$35+Inddata!$D$33&gt;'Beregninger scenarie 2'!C1165,0,F1164+$F$27)</f>
        <v>2.4751999999999961</v>
      </c>
      <c r="G1165" s="5">
        <f t="shared" si="34"/>
        <v>11.836666666666602</v>
      </c>
      <c r="H1165" s="5">
        <f>IF(D1165+E1165+F1165&gt;Inddata!$D$31,Inddata!$D$31,D1165+E1165+F1165)</f>
        <v>2.4751999999999961</v>
      </c>
      <c r="I1165" s="5">
        <f>Inddata!$D$34</f>
        <v>1</v>
      </c>
      <c r="J1165" s="5">
        <f>Inddata!$D$32+Inddata!$D$34</f>
        <v>5</v>
      </c>
      <c r="K1165" s="5"/>
    </row>
    <row r="1166" spans="1:11" x14ac:dyDescent="0.25">
      <c r="A1166">
        <v>1137</v>
      </c>
      <c r="C1166" s="5">
        <f t="shared" si="35"/>
        <v>9.8453333333332687</v>
      </c>
      <c r="D1166" s="5">
        <f>IF(Inddata!$D$35=0,0,IF(($D$30-C1166*(1/Inddata!$D$35))&lt;0,0,($D$30-C1166*(1/Inddata!$D$35))))</f>
        <v>0</v>
      </c>
      <c r="E1166" s="5">
        <v>0</v>
      </c>
      <c r="F1166" s="5">
        <f>IF(Inddata!$D$31*Inddata!$D$35+Inddata!$D$33&gt;'Beregninger scenarie 2'!C1166,0,F1165+$F$27)</f>
        <v>2.4821333333333295</v>
      </c>
      <c r="G1166" s="5">
        <f t="shared" si="34"/>
        <v>11.845333333333269</v>
      </c>
      <c r="H1166" s="5">
        <f>IF(D1166+E1166+F1166&gt;Inddata!$D$31,Inddata!$D$31,D1166+E1166+F1166)</f>
        <v>2.4821333333333295</v>
      </c>
      <c r="I1166" s="5">
        <f>Inddata!$D$34</f>
        <v>1</v>
      </c>
      <c r="J1166" s="5">
        <f>Inddata!$D$32+Inddata!$D$34</f>
        <v>5</v>
      </c>
      <c r="K1166" s="5"/>
    </row>
    <row r="1167" spans="1:11" x14ac:dyDescent="0.25">
      <c r="A1167">
        <v>1138</v>
      </c>
      <c r="C1167" s="5">
        <f t="shared" si="35"/>
        <v>9.8539999999999353</v>
      </c>
      <c r="D1167" s="5">
        <f>IF(Inddata!$D$35=0,0,IF(($D$30-C1167*(1/Inddata!$D$35))&lt;0,0,($D$30-C1167*(1/Inddata!$D$35))))</f>
        <v>0</v>
      </c>
      <c r="E1167" s="5">
        <v>0</v>
      </c>
      <c r="F1167" s="5">
        <f>IF(Inddata!$D$31*Inddata!$D$35+Inddata!$D$33&gt;'Beregninger scenarie 2'!C1167,0,F1166+$F$27)</f>
        <v>2.489066666666663</v>
      </c>
      <c r="G1167" s="5">
        <f t="shared" si="34"/>
        <v>11.853999999999935</v>
      </c>
      <c r="H1167" s="5">
        <f>IF(D1167+E1167+F1167&gt;Inddata!$D$31,Inddata!$D$31,D1167+E1167+F1167)</f>
        <v>2.489066666666663</v>
      </c>
      <c r="I1167" s="5">
        <f>Inddata!$D$34</f>
        <v>1</v>
      </c>
      <c r="J1167" s="5">
        <f>Inddata!$D$32+Inddata!$D$34</f>
        <v>5</v>
      </c>
      <c r="K1167" s="5"/>
    </row>
    <row r="1168" spans="1:11" x14ac:dyDescent="0.25">
      <c r="A1168">
        <v>1139</v>
      </c>
      <c r="C1168" s="5">
        <f t="shared" si="35"/>
        <v>9.8626666666666019</v>
      </c>
      <c r="D1168" s="5">
        <f>IF(Inddata!$D$35=0,0,IF(($D$30-C1168*(1/Inddata!$D$35))&lt;0,0,($D$30-C1168*(1/Inddata!$D$35))))</f>
        <v>0</v>
      </c>
      <c r="E1168" s="5">
        <v>0</v>
      </c>
      <c r="F1168" s="5">
        <f>IF(Inddata!$D$31*Inddata!$D$35+Inddata!$D$33&gt;'Beregninger scenarie 2'!C1168,0,F1167+$F$27)</f>
        <v>2.4959999999999964</v>
      </c>
      <c r="G1168" s="5">
        <f t="shared" si="34"/>
        <v>11.862666666666602</v>
      </c>
      <c r="H1168" s="5">
        <f>IF(D1168+E1168+F1168&gt;Inddata!$D$31,Inddata!$D$31,D1168+E1168+F1168)</f>
        <v>2.4959999999999964</v>
      </c>
      <c r="I1168" s="5">
        <f>Inddata!$D$34</f>
        <v>1</v>
      </c>
      <c r="J1168" s="5">
        <f>Inddata!$D$32+Inddata!$D$34</f>
        <v>5</v>
      </c>
      <c r="K1168" s="5"/>
    </row>
    <row r="1169" spans="1:11" x14ac:dyDescent="0.25">
      <c r="A1169">
        <v>1140</v>
      </c>
      <c r="C1169" s="5">
        <f t="shared" si="35"/>
        <v>9.8713333333332685</v>
      </c>
      <c r="D1169" s="5">
        <f>IF(Inddata!$D$35=0,0,IF(($D$30-C1169*(1/Inddata!$D$35))&lt;0,0,($D$30-C1169*(1/Inddata!$D$35))))</f>
        <v>0</v>
      </c>
      <c r="E1169" s="5">
        <v>0</v>
      </c>
      <c r="F1169" s="5">
        <f>IF(Inddata!$D$31*Inddata!$D$35+Inddata!$D$33&gt;'Beregninger scenarie 2'!C1169,0,F1168+$F$27)</f>
        <v>2.5029333333333299</v>
      </c>
      <c r="G1169" s="5">
        <f t="shared" si="34"/>
        <v>11.871333333333268</v>
      </c>
      <c r="H1169" s="5">
        <f>IF(D1169+E1169+F1169&gt;Inddata!$D$31,Inddata!$D$31,D1169+E1169+F1169)</f>
        <v>2.5029333333333299</v>
      </c>
      <c r="I1169" s="5">
        <f>Inddata!$D$34</f>
        <v>1</v>
      </c>
      <c r="J1169" s="5">
        <f>Inddata!$D$32+Inddata!$D$34</f>
        <v>5</v>
      </c>
      <c r="K1169" s="5"/>
    </row>
    <row r="1170" spans="1:11" x14ac:dyDescent="0.25">
      <c r="A1170">
        <v>1141</v>
      </c>
      <c r="C1170" s="5">
        <f t="shared" si="35"/>
        <v>9.8799999999999351</v>
      </c>
      <c r="D1170" s="5">
        <f>IF(Inddata!$D$35=0,0,IF(($D$30-C1170*(1/Inddata!$D$35))&lt;0,0,($D$30-C1170*(1/Inddata!$D$35))))</f>
        <v>0</v>
      </c>
      <c r="E1170" s="5">
        <v>0</v>
      </c>
      <c r="F1170" s="5">
        <f>IF(Inddata!$D$31*Inddata!$D$35+Inddata!$D$33&gt;'Beregninger scenarie 2'!C1170,0,F1169+$F$27)</f>
        <v>2.5098666666666634</v>
      </c>
      <c r="G1170" s="5">
        <f t="shared" si="34"/>
        <v>11.879999999999935</v>
      </c>
      <c r="H1170" s="5">
        <f>IF(D1170+E1170+F1170&gt;Inddata!$D$31,Inddata!$D$31,D1170+E1170+F1170)</f>
        <v>2.5098666666666634</v>
      </c>
      <c r="I1170" s="5">
        <f>Inddata!$D$34</f>
        <v>1</v>
      </c>
      <c r="J1170" s="5">
        <f>Inddata!$D$32+Inddata!$D$34</f>
        <v>5</v>
      </c>
      <c r="K1170" s="5"/>
    </row>
    <row r="1171" spans="1:11" x14ac:dyDescent="0.25">
      <c r="A1171">
        <v>1142</v>
      </c>
      <c r="C1171" s="5">
        <f t="shared" si="35"/>
        <v>9.8886666666666017</v>
      </c>
      <c r="D1171" s="5">
        <f>IF(Inddata!$D$35=0,0,IF(($D$30-C1171*(1/Inddata!$D$35))&lt;0,0,($D$30-C1171*(1/Inddata!$D$35))))</f>
        <v>0</v>
      </c>
      <c r="E1171" s="5">
        <v>0</v>
      </c>
      <c r="F1171" s="5">
        <f>IF(Inddata!$D$31*Inddata!$D$35+Inddata!$D$33&gt;'Beregninger scenarie 2'!C1171,0,F1170+$F$27)</f>
        <v>2.5167999999999968</v>
      </c>
      <c r="G1171" s="5">
        <f t="shared" si="34"/>
        <v>11.888666666666602</v>
      </c>
      <c r="H1171" s="5">
        <f>IF(D1171+E1171+F1171&gt;Inddata!$D$31,Inddata!$D$31,D1171+E1171+F1171)</f>
        <v>2.5167999999999968</v>
      </c>
      <c r="I1171" s="5">
        <f>Inddata!$D$34</f>
        <v>1</v>
      </c>
      <c r="J1171" s="5">
        <f>Inddata!$D$32+Inddata!$D$34</f>
        <v>5</v>
      </c>
      <c r="K1171" s="5"/>
    </row>
    <row r="1172" spans="1:11" x14ac:dyDescent="0.25">
      <c r="A1172">
        <v>1143</v>
      </c>
      <c r="C1172" s="5">
        <f t="shared" si="35"/>
        <v>9.8973333333332683</v>
      </c>
      <c r="D1172" s="5">
        <f>IF(Inddata!$D$35=0,0,IF(($D$30-C1172*(1/Inddata!$D$35))&lt;0,0,($D$30-C1172*(1/Inddata!$D$35))))</f>
        <v>0</v>
      </c>
      <c r="E1172" s="5">
        <v>0</v>
      </c>
      <c r="F1172" s="5">
        <f>IF(Inddata!$D$31*Inddata!$D$35+Inddata!$D$33&gt;'Beregninger scenarie 2'!C1172,0,F1171+$F$27)</f>
        <v>2.5237333333333303</v>
      </c>
      <c r="G1172" s="5">
        <f t="shared" si="34"/>
        <v>11.897333333333268</v>
      </c>
      <c r="H1172" s="5">
        <f>IF(D1172+E1172+F1172&gt;Inddata!$D$31,Inddata!$D$31,D1172+E1172+F1172)</f>
        <v>2.5237333333333303</v>
      </c>
      <c r="I1172" s="5">
        <f>Inddata!$D$34</f>
        <v>1</v>
      </c>
      <c r="J1172" s="5">
        <f>Inddata!$D$32+Inddata!$D$34</f>
        <v>5</v>
      </c>
      <c r="K1172" s="5"/>
    </row>
    <row r="1173" spans="1:11" x14ac:dyDescent="0.25">
      <c r="A1173">
        <v>1144</v>
      </c>
      <c r="C1173" s="5">
        <f t="shared" si="35"/>
        <v>9.9059999999999349</v>
      </c>
      <c r="D1173" s="5">
        <f>IF(Inddata!$D$35=0,0,IF(($D$30-C1173*(1/Inddata!$D$35))&lt;0,0,($D$30-C1173*(1/Inddata!$D$35))))</f>
        <v>0</v>
      </c>
      <c r="E1173" s="5">
        <v>0</v>
      </c>
      <c r="F1173" s="5">
        <f>IF(Inddata!$D$31*Inddata!$D$35+Inddata!$D$33&gt;'Beregninger scenarie 2'!C1173,0,F1172+$F$27)</f>
        <v>2.5306666666666637</v>
      </c>
      <c r="G1173" s="5">
        <f t="shared" si="34"/>
        <v>11.905999999999935</v>
      </c>
      <c r="H1173" s="5">
        <f>IF(D1173+E1173+F1173&gt;Inddata!$D$31,Inddata!$D$31,D1173+E1173+F1173)</f>
        <v>2.5306666666666637</v>
      </c>
      <c r="I1173" s="5">
        <f>Inddata!$D$34</f>
        <v>1</v>
      </c>
      <c r="J1173" s="5">
        <f>Inddata!$D$32+Inddata!$D$34</f>
        <v>5</v>
      </c>
      <c r="K1173" s="5"/>
    </row>
    <row r="1174" spans="1:11" x14ac:dyDescent="0.25">
      <c r="A1174">
        <v>1145</v>
      </c>
      <c r="C1174" s="5">
        <f t="shared" si="35"/>
        <v>9.9146666666666015</v>
      </c>
      <c r="D1174" s="5">
        <f>IF(Inddata!$D$35=0,0,IF(($D$30-C1174*(1/Inddata!$D$35))&lt;0,0,($D$30-C1174*(1/Inddata!$D$35))))</f>
        <v>0</v>
      </c>
      <c r="E1174" s="5">
        <v>0</v>
      </c>
      <c r="F1174" s="5">
        <f>IF(Inddata!$D$31*Inddata!$D$35+Inddata!$D$33&gt;'Beregninger scenarie 2'!C1174,0,F1173+$F$27)</f>
        <v>2.5375999999999972</v>
      </c>
      <c r="G1174" s="5">
        <f t="shared" si="34"/>
        <v>11.914666666666601</v>
      </c>
      <c r="H1174" s="5">
        <f>IF(D1174+E1174+F1174&gt;Inddata!$D$31,Inddata!$D$31,D1174+E1174+F1174)</f>
        <v>2.5375999999999972</v>
      </c>
      <c r="I1174" s="5">
        <f>Inddata!$D$34</f>
        <v>1</v>
      </c>
      <c r="J1174" s="5">
        <f>Inddata!$D$32+Inddata!$D$34</f>
        <v>5</v>
      </c>
      <c r="K1174" s="5"/>
    </row>
    <row r="1175" spans="1:11" x14ac:dyDescent="0.25">
      <c r="A1175">
        <v>1146</v>
      </c>
      <c r="C1175" s="5">
        <f t="shared" si="35"/>
        <v>9.9233333333332681</v>
      </c>
      <c r="D1175" s="5">
        <f>IF(Inddata!$D$35=0,0,IF(($D$30-C1175*(1/Inddata!$D$35))&lt;0,0,($D$30-C1175*(1/Inddata!$D$35))))</f>
        <v>0</v>
      </c>
      <c r="E1175" s="5">
        <v>0</v>
      </c>
      <c r="F1175" s="5">
        <f>IF(Inddata!$D$31*Inddata!$D$35+Inddata!$D$33&gt;'Beregninger scenarie 2'!C1175,0,F1174+$F$27)</f>
        <v>2.5445333333333306</v>
      </c>
      <c r="G1175" s="5">
        <f t="shared" si="34"/>
        <v>11.923333333333268</v>
      </c>
      <c r="H1175" s="5">
        <f>IF(D1175+E1175+F1175&gt;Inddata!$D$31,Inddata!$D$31,D1175+E1175+F1175)</f>
        <v>2.5445333333333306</v>
      </c>
      <c r="I1175" s="5">
        <f>Inddata!$D$34</f>
        <v>1</v>
      </c>
      <c r="J1175" s="5">
        <f>Inddata!$D$32+Inddata!$D$34</f>
        <v>5</v>
      </c>
      <c r="K1175" s="5"/>
    </row>
    <row r="1176" spans="1:11" x14ac:dyDescent="0.25">
      <c r="A1176">
        <v>1147</v>
      </c>
      <c r="C1176" s="5">
        <f t="shared" si="35"/>
        <v>9.9319999999999347</v>
      </c>
      <c r="D1176" s="5">
        <f>IF(Inddata!$D$35=0,0,IF(($D$30-C1176*(1/Inddata!$D$35))&lt;0,0,($D$30-C1176*(1/Inddata!$D$35))))</f>
        <v>0</v>
      </c>
      <c r="E1176" s="5">
        <v>0</v>
      </c>
      <c r="F1176" s="5">
        <f>IF(Inddata!$D$31*Inddata!$D$35+Inddata!$D$33&gt;'Beregninger scenarie 2'!C1176,0,F1175+$F$27)</f>
        <v>2.5514666666666641</v>
      </c>
      <c r="G1176" s="5">
        <f t="shared" si="34"/>
        <v>11.931999999999935</v>
      </c>
      <c r="H1176" s="5">
        <f>IF(D1176+E1176+F1176&gt;Inddata!$D$31,Inddata!$D$31,D1176+E1176+F1176)</f>
        <v>2.5514666666666641</v>
      </c>
      <c r="I1176" s="5">
        <f>Inddata!$D$34</f>
        <v>1</v>
      </c>
      <c r="J1176" s="5">
        <f>Inddata!$D$32+Inddata!$D$34</f>
        <v>5</v>
      </c>
      <c r="K1176" s="5"/>
    </row>
    <row r="1177" spans="1:11" x14ac:dyDescent="0.25">
      <c r="A1177">
        <v>1148</v>
      </c>
      <c r="C1177" s="5">
        <f t="shared" si="35"/>
        <v>9.9406666666666013</v>
      </c>
      <c r="D1177" s="5">
        <f>IF(Inddata!$D$35=0,0,IF(($D$30-C1177*(1/Inddata!$D$35))&lt;0,0,($D$30-C1177*(1/Inddata!$D$35))))</f>
        <v>0</v>
      </c>
      <c r="E1177" s="5">
        <v>0</v>
      </c>
      <c r="F1177" s="5">
        <f>IF(Inddata!$D$31*Inddata!$D$35+Inddata!$D$33&gt;'Beregninger scenarie 2'!C1177,0,F1176+$F$27)</f>
        <v>2.5583999999999976</v>
      </c>
      <c r="G1177" s="5">
        <f t="shared" si="34"/>
        <v>11.940666666666601</v>
      </c>
      <c r="H1177" s="5">
        <f>IF(D1177+E1177+F1177&gt;Inddata!$D$31,Inddata!$D$31,D1177+E1177+F1177)</f>
        <v>2.5583999999999976</v>
      </c>
      <c r="I1177" s="5">
        <f>Inddata!$D$34</f>
        <v>1</v>
      </c>
      <c r="J1177" s="5">
        <f>Inddata!$D$32+Inddata!$D$34</f>
        <v>5</v>
      </c>
      <c r="K1177" s="5"/>
    </row>
    <row r="1178" spans="1:11" x14ac:dyDescent="0.25">
      <c r="A1178">
        <v>1149</v>
      </c>
      <c r="C1178" s="5">
        <f t="shared" si="35"/>
        <v>9.9493333333332679</v>
      </c>
      <c r="D1178" s="5">
        <f>IF(Inddata!$D$35=0,0,IF(($D$30-C1178*(1/Inddata!$D$35))&lt;0,0,($D$30-C1178*(1/Inddata!$D$35))))</f>
        <v>0</v>
      </c>
      <c r="E1178" s="5">
        <v>0</v>
      </c>
      <c r="F1178" s="5">
        <f>IF(Inddata!$D$31*Inddata!$D$35+Inddata!$D$33&gt;'Beregninger scenarie 2'!C1178,0,F1177+$F$27)</f>
        <v>2.565333333333331</v>
      </c>
      <c r="G1178" s="5">
        <f t="shared" si="34"/>
        <v>11.949333333333268</v>
      </c>
      <c r="H1178" s="5">
        <f>IF(D1178+E1178+F1178&gt;Inddata!$D$31,Inddata!$D$31,D1178+E1178+F1178)</f>
        <v>2.565333333333331</v>
      </c>
      <c r="I1178" s="5">
        <f>Inddata!$D$34</f>
        <v>1</v>
      </c>
      <c r="J1178" s="5">
        <f>Inddata!$D$32+Inddata!$D$34</f>
        <v>5</v>
      </c>
      <c r="K1178" s="5"/>
    </row>
    <row r="1179" spans="1:11" x14ac:dyDescent="0.25">
      <c r="A1179">
        <v>1150</v>
      </c>
      <c r="C1179" s="5">
        <f t="shared" si="35"/>
        <v>9.9579999999999345</v>
      </c>
      <c r="D1179" s="5">
        <f>IF(Inddata!$D$35=0,0,IF(($D$30-C1179*(1/Inddata!$D$35))&lt;0,0,($D$30-C1179*(1/Inddata!$D$35))))</f>
        <v>0</v>
      </c>
      <c r="E1179" s="5">
        <v>0</v>
      </c>
      <c r="F1179" s="5">
        <f>IF(Inddata!$D$31*Inddata!$D$35+Inddata!$D$33&gt;'Beregninger scenarie 2'!C1179,0,F1178+$F$27)</f>
        <v>2.5722666666666645</v>
      </c>
      <c r="G1179" s="5">
        <f t="shared" si="34"/>
        <v>11.957999999999934</v>
      </c>
      <c r="H1179" s="5">
        <f>IF(D1179+E1179+F1179&gt;Inddata!$D$31,Inddata!$D$31,D1179+E1179+F1179)</f>
        <v>2.5722666666666645</v>
      </c>
      <c r="I1179" s="5">
        <f>Inddata!$D$34</f>
        <v>1</v>
      </c>
      <c r="J1179" s="5">
        <f>Inddata!$D$32+Inddata!$D$34</f>
        <v>5</v>
      </c>
      <c r="K1179" s="5"/>
    </row>
    <row r="1180" spans="1:11" x14ac:dyDescent="0.25">
      <c r="A1180">
        <v>1151</v>
      </c>
      <c r="C1180" s="5">
        <f t="shared" si="35"/>
        <v>9.9666666666666011</v>
      </c>
      <c r="D1180" s="5">
        <f>IF(Inddata!$D$35=0,0,IF(($D$30-C1180*(1/Inddata!$D$35))&lt;0,0,($D$30-C1180*(1/Inddata!$D$35))))</f>
        <v>0</v>
      </c>
      <c r="E1180" s="5">
        <v>0</v>
      </c>
      <c r="F1180" s="5">
        <f>IF(Inddata!$D$31*Inddata!$D$35+Inddata!$D$33&gt;'Beregninger scenarie 2'!C1180,0,F1179+$F$27)</f>
        <v>2.5791999999999979</v>
      </c>
      <c r="G1180" s="5">
        <f t="shared" si="34"/>
        <v>11.966666666666601</v>
      </c>
      <c r="H1180" s="5">
        <f>IF(D1180+E1180+F1180&gt;Inddata!$D$31,Inddata!$D$31,D1180+E1180+F1180)</f>
        <v>2.5791999999999979</v>
      </c>
      <c r="I1180" s="5">
        <f>Inddata!$D$34</f>
        <v>1</v>
      </c>
      <c r="J1180" s="5">
        <f>Inddata!$D$32+Inddata!$D$34</f>
        <v>5</v>
      </c>
      <c r="K1180" s="5"/>
    </row>
    <row r="1181" spans="1:11" x14ac:dyDescent="0.25">
      <c r="A1181">
        <v>1152</v>
      </c>
      <c r="C1181" s="5">
        <f t="shared" si="35"/>
        <v>9.9753333333332677</v>
      </c>
      <c r="D1181" s="5">
        <f>IF(Inddata!$D$35=0,0,IF(($D$30-C1181*(1/Inddata!$D$35))&lt;0,0,($D$30-C1181*(1/Inddata!$D$35))))</f>
        <v>0</v>
      </c>
      <c r="E1181" s="5">
        <v>0</v>
      </c>
      <c r="F1181" s="5">
        <f>IF(Inddata!$D$31*Inddata!$D$35+Inddata!$D$33&gt;'Beregninger scenarie 2'!C1181,0,F1180+$F$27)</f>
        <v>2.5861333333333314</v>
      </c>
      <c r="G1181" s="5">
        <f t="shared" si="34"/>
        <v>11.975333333333268</v>
      </c>
      <c r="H1181" s="5">
        <f>IF(D1181+E1181+F1181&gt;Inddata!$D$31,Inddata!$D$31,D1181+E1181+F1181)</f>
        <v>2.5861333333333314</v>
      </c>
      <c r="I1181" s="5">
        <f>Inddata!$D$34</f>
        <v>1</v>
      </c>
      <c r="J1181" s="5">
        <f>Inddata!$D$32+Inddata!$D$34</f>
        <v>5</v>
      </c>
      <c r="K1181" s="5"/>
    </row>
    <row r="1182" spans="1:11" x14ac:dyDescent="0.25">
      <c r="A1182">
        <v>1153</v>
      </c>
      <c r="C1182" s="5">
        <f t="shared" si="35"/>
        <v>9.9839999999999343</v>
      </c>
      <c r="D1182" s="5">
        <f>IF(Inddata!$D$35=0,0,IF(($D$30-C1182*(1/Inddata!$D$35))&lt;0,0,($D$30-C1182*(1/Inddata!$D$35))))</f>
        <v>0</v>
      </c>
      <c r="E1182" s="5">
        <v>0</v>
      </c>
      <c r="F1182" s="5">
        <f>IF(Inddata!$D$31*Inddata!$D$35+Inddata!$D$33&gt;'Beregninger scenarie 2'!C1182,0,F1181+$F$27)</f>
        <v>2.5930666666666649</v>
      </c>
      <c r="G1182" s="5">
        <f t="shared" si="34"/>
        <v>11.983999999999934</v>
      </c>
      <c r="H1182" s="5">
        <f>IF(D1182+E1182+F1182&gt;Inddata!$D$31,Inddata!$D$31,D1182+E1182+F1182)</f>
        <v>2.5930666666666649</v>
      </c>
      <c r="I1182" s="5">
        <f>Inddata!$D$34</f>
        <v>1</v>
      </c>
      <c r="J1182" s="5">
        <f>Inddata!$D$32+Inddata!$D$34</f>
        <v>5</v>
      </c>
      <c r="K1182" s="5"/>
    </row>
    <row r="1183" spans="1:11" x14ac:dyDescent="0.25">
      <c r="A1183">
        <v>1154</v>
      </c>
      <c r="C1183" s="5">
        <f t="shared" si="35"/>
        <v>9.9926666666666009</v>
      </c>
      <c r="D1183" s="5">
        <f>IF(Inddata!$D$35=0,0,IF(($D$30-C1183*(1/Inddata!$D$35))&lt;0,0,($D$30-C1183*(1/Inddata!$D$35))))</f>
        <v>0</v>
      </c>
      <c r="E1183" s="5">
        <v>0</v>
      </c>
      <c r="F1183" s="5">
        <f>IF(Inddata!$D$31*Inddata!$D$35+Inddata!$D$33&gt;'Beregninger scenarie 2'!C1183,0,F1182+$F$27)</f>
        <v>2.5999999999999983</v>
      </c>
      <c r="G1183" s="5">
        <f t="shared" si="34"/>
        <v>11.992666666666601</v>
      </c>
      <c r="H1183" s="5">
        <f>IF(D1183+E1183+F1183&gt;Inddata!$D$31,Inddata!$D$31,D1183+E1183+F1183)</f>
        <v>2.5999999999999983</v>
      </c>
      <c r="I1183" s="5">
        <f>Inddata!$D$34</f>
        <v>1</v>
      </c>
      <c r="J1183" s="5">
        <f>Inddata!$D$32+Inddata!$D$34</f>
        <v>5</v>
      </c>
      <c r="K1183" s="5"/>
    </row>
    <row r="1184" spans="1:11" x14ac:dyDescent="0.25">
      <c r="A1184">
        <v>1155</v>
      </c>
      <c r="C1184" s="5">
        <f t="shared" si="35"/>
        <v>10.001333333333267</v>
      </c>
      <c r="D1184" s="5">
        <f>IF(Inddata!$D$35=0,0,IF(($D$30-C1184*(1/Inddata!$D$35))&lt;0,0,($D$30-C1184*(1/Inddata!$D$35))))</f>
        <v>0</v>
      </c>
      <c r="E1184" s="5">
        <v>0</v>
      </c>
      <c r="F1184" s="5">
        <f>IF(Inddata!$D$31*Inddata!$D$35+Inddata!$D$33&gt;'Beregninger scenarie 2'!C1184,0,F1183+$F$27)</f>
        <v>2.6069333333333318</v>
      </c>
      <c r="G1184" s="5">
        <f t="shared" ref="G1184:G1247" si="36">C1184+2</f>
        <v>12.001333333333267</v>
      </c>
      <c r="H1184" s="5">
        <f>IF(D1184+E1184+F1184&gt;Inddata!$D$31,Inddata!$D$31,D1184+E1184+F1184)</f>
        <v>2.6069333333333318</v>
      </c>
      <c r="I1184" s="5">
        <f>Inddata!$D$34</f>
        <v>1</v>
      </c>
      <c r="J1184" s="5">
        <f>Inddata!$D$32+Inddata!$D$34</f>
        <v>5</v>
      </c>
      <c r="K1184" s="5"/>
    </row>
    <row r="1185" spans="1:11" x14ac:dyDescent="0.25">
      <c r="A1185">
        <v>1156</v>
      </c>
      <c r="C1185" s="5">
        <f t="shared" ref="C1185:C1248" si="37">C1184+$C$27</f>
        <v>10.009999999999934</v>
      </c>
      <c r="D1185" s="5">
        <f>IF(Inddata!$D$35=0,0,IF(($D$30-C1185*(1/Inddata!$D$35))&lt;0,0,($D$30-C1185*(1/Inddata!$D$35))))</f>
        <v>0</v>
      </c>
      <c r="E1185" s="5">
        <v>0</v>
      </c>
      <c r="F1185" s="5">
        <f>IF(Inddata!$D$31*Inddata!$D$35+Inddata!$D$33&gt;'Beregninger scenarie 2'!C1185,0,F1184+$F$27)</f>
        <v>2.6138666666666652</v>
      </c>
      <c r="G1185" s="5">
        <f t="shared" si="36"/>
        <v>12.009999999999934</v>
      </c>
      <c r="H1185" s="5">
        <f>IF(D1185+E1185+F1185&gt;Inddata!$D$31,Inddata!$D$31,D1185+E1185+F1185)</f>
        <v>2.6138666666666652</v>
      </c>
      <c r="I1185" s="5">
        <f>Inddata!$D$34</f>
        <v>1</v>
      </c>
      <c r="J1185" s="5">
        <f>Inddata!$D$32+Inddata!$D$34</f>
        <v>5</v>
      </c>
      <c r="K1185" s="5"/>
    </row>
    <row r="1186" spans="1:11" x14ac:dyDescent="0.25">
      <c r="A1186">
        <v>1157</v>
      </c>
      <c r="C1186" s="5">
        <f t="shared" si="37"/>
        <v>10.018666666666601</v>
      </c>
      <c r="D1186" s="5">
        <f>IF(Inddata!$D$35=0,0,IF(($D$30-C1186*(1/Inddata!$D$35))&lt;0,0,($D$30-C1186*(1/Inddata!$D$35))))</f>
        <v>0</v>
      </c>
      <c r="E1186" s="5">
        <v>0</v>
      </c>
      <c r="F1186" s="5">
        <f>IF(Inddata!$D$31*Inddata!$D$35+Inddata!$D$33&gt;'Beregninger scenarie 2'!C1186,0,F1185+$F$27)</f>
        <v>2.6207999999999987</v>
      </c>
      <c r="G1186" s="5">
        <f t="shared" si="36"/>
        <v>12.018666666666601</v>
      </c>
      <c r="H1186" s="5">
        <f>IF(D1186+E1186+F1186&gt;Inddata!$D$31,Inddata!$D$31,D1186+E1186+F1186)</f>
        <v>2.6207999999999987</v>
      </c>
      <c r="I1186" s="5">
        <f>Inddata!$D$34</f>
        <v>1</v>
      </c>
      <c r="J1186" s="5">
        <f>Inddata!$D$32+Inddata!$D$34</f>
        <v>5</v>
      </c>
      <c r="K1186" s="5"/>
    </row>
    <row r="1187" spans="1:11" x14ac:dyDescent="0.25">
      <c r="A1187">
        <v>1158</v>
      </c>
      <c r="C1187" s="5">
        <f t="shared" si="37"/>
        <v>10.027333333333267</v>
      </c>
      <c r="D1187" s="5">
        <f>IF(Inddata!$D$35=0,0,IF(($D$30-C1187*(1/Inddata!$D$35))&lt;0,0,($D$30-C1187*(1/Inddata!$D$35))))</f>
        <v>0</v>
      </c>
      <c r="E1187" s="5">
        <v>0</v>
      </c>
      <c r="F1187" s="5">
        <f>IF(Inddata!$D$31*Inddata!$D$35+Inddata!$D$33&gt;'Beregninger scenarie 2'!C1187,0,F1186+$F$27)</f>
        <v>2.6277333333333321</v>
      </c>
      <c r="G1187" s="5">
        <f t="shared" si="36"/>
        <v>12.027333333333267</v>
      </c>
      <c r="H1187" s="5">
        <f>IF(D1187+E1187+F1187&gt;Inddata!$D$31,Inddata!$D$31,D1187+E1187+F1187)</f>
        <v>2.6277333333333321</v>
      </c>
      <c r="I1187" s="5">
        <f>Inddata!$D$34</f>
        <v>1</v>
      </c>
      <c r="J1187" s="5">
        <f>Inddata!$D$32+Inddata!$D$34</f>
        <v>5</v>
      </c>
      <c r="K1187" s="5"/>
    </row>
    <row r="1188" spans="1:11" x14ac:dyDescent="0.25">
      <c r="A1188">
        <v>1159</v>
      </c>
      <c r="C1188" s="5">
        <f t="shared" si="37"/>
        <v>10.035999999999934</v>
      </c>
      <c r="D1188" s="5">
        <f>IF(Inddata!$D$35=0,0,IF(($D$30-C1188*(1/Inddata!$D$35))&lt;0,0,($D$30-C1188*(1/Inddata!$D$35))))</f>
        <v>0</v>
      </c>
      <c r="E1188" s="5">
        <v>0</v>
      </c>
      <c r="F1188" s="5">
        <f>IF(Inddata!$D$31*Inddata!$D$35+Inddata!$D$33&gt;'Beregninger scenarie 2'!C1188,0,F1187+$F$27)</f>
        <v>2.6346666666666656</v>
      </c>
      <c r="G1188" s="5">
        <f t="shared" si="36"/>
        <v>12.035999999999934</v>
      </c>
      <c r="H1188" s="5">
        <f>IF(D1188+E1188+F1188&gt;Inddata!$D$31,Inddata!$D$31,D1188+E1188+F1188)</f>
        <v>2.6346666666666656</v>
      </c>
      <c r="I1188" s="5">
        <f>Inddata!$D$34</f>
        <v>1</v>
      </c>
      <c r="J1188" s="5">
        <f>Inddata!$D$32+Inddata!$D$34</f>
        <v>5</v>
      </c>
      <c r="K1188" s="5"/>
    </row>
    <row r="1189" spans="1:11" x14ac:dyDescent="0.25">
      <c r="A1189">
        <v>1160</v>
      </c>
      <c r="C1189" s="5">
        <f t="shared" si="37"/>
        <v>10.0446666666666</v>
      </c>
      <c r="D1189" s="5">
        <f>IF(Inddata!$D$35=0,0,IF(($D$30-C1189*(1/Inddata!$D$35))&lt;0,0,($D$30-C1189*(1/Inddata!$D$35))))</f>
        <v>0</v>
      </c>
      <c r="E1189" s="5">
        <v>0</v>
      </c>
      <c r="F1189" s="5">
        <f>IF(Inddata!$D$31*Inddata!$D$35+Inddata!$D$33&gt;'Beregninger scenarie 2'!C1189,0,F1188+$F$27)</f>
        <v>2.6415999999999991</v>
      </c>
      <c r="G1189" s="5">
        <f t="shared" si="36"/>
        <v>12.0446666666666</v>
      </c>
      <c r="H1189" s="5">
        <f>IF(D1189+E1189+F1189&gt;Inddata!$D$31,Inddata!$D$31,D1189+E1189+F1189)</f>
        <v>2.6415999999999991</v>
      </c>
      <c r="I1189" s="5">
        <f>Inddata!$D$34</f>
        <v>1</v>
      </c>
      <c r="J1189" s="5">
        <f>Inddata!$D$32+Inddata!$D$34</f>
        <v>5</v>
      </c>
      <c r="K1189" s="5"/>
    </row>
    <row r="1190" spans="1:11" x14ac:dyDescent="0.25">
      <c r="A1190">
        <v>1161</v>
      </c>
      <c r="C1190" s="5">
        <f t="shared" si="37"/>
        <v>10.053333333333267</v>
      </c>
      <c r="D1190" s="5">
        <f>IF(Inddata!$D$35=0,0,IF(($D$30-C1190*(1/Inddata!$D$35))&lt;0,0,($D$30-C1190*(1/Inddata!$D$35))))</f>
        <v>0</v>
      </c>
      <c r="E1190" s="5">
        <v>0</v>
      </c>
      <c r="F1190" s="5">
        <f>IF(Inddata!$D$31*Inddata!$D$35+Inddata!$D$33&gt;'Beregninger scenarie 2'!C1190,0,F1189+$F$27)</f>
        <v>2.6485333333333325</v>
      </c>
      <c r="G1190" s="5">
        <f t="shared" si="36"/>
        <v>12.053333333333267</v>
      </c>
      <c r="H1190" s="5">
        <f>IF(D1190+E1190+F1190&gt;Inddata!$D$31,Inddata!$D$31,D1190+E1190+F1190)</f>
        <v>2.6485333333333325</v>
      </c>
      <c r="I1190" s="5">
        <f>Inddata!$D$34</f>
        <v>1</v>
      </c>
      <c r="J1190" s="5">
        <f>Inddata!$D$32+Inddata!$D$34</f>
        <v>5</v>
      </c>
      <c r="K1190" s="5"/>
    </row>
    <row r="1191" spans="1:11" x14ac:dyDescent="0.25">
      <c r="A1191">
        <v>1162</v>
      </c>
      <c r="C1191" s="5">
        <f t="shared" si="37"/>
        <v>10.061999999999934</v>
      </c>
      <c r="D1191" s="5">
        <f>IF(Inddata!$D$35=0,0,IF(($D$30-C1191*(1/Inddata!$D$35))&lt;0,0,($D$30-C1191*(1/Inddata!$D$35))))</f>
        <v>0</v>
      </c>
      <c r="E1191" s="5">
        <v>0</v>
      </c>
      <c r="F1191" s="5">
        <f>IF(Inddata!$D$31*Inddata!$D$35+Inddata!$D$33&gt;'Beregninger scenarie 2'!C1191,0,F1190+$F$27)</f>
        <v>2.655466666666666</v>
      </c>
      <c r="G1191" s="5">
        <f t="shared" si="36"/>
        <v>12.061999999999934</v>
      </c>
      <c r="H1191" s="5">
        <f>IF(D1191+E1191+F1191&gt;Inddata!$D$31,Inddata!$D$31,D1191+E1191+F1191)</f>
        <v>2.655466666666666</v>
      </c>
      <c r="I1191" s="5">
        <f>Inddata!$D$34</f>
        <v>1</v>
      </c>
      <c r="J1191" s="5">
        <f>Inddata!$D$32+Inddata!$D$34</f>
        <v>5</v>
      </c>
      <c r="K1191" s="5"/>
    </row>
    <row r="1192" spans="1:11" x14ac:dyDescent="0.25">
      <c r="A1192">
        <v>1163</v>
      </c>
      <c r="C1192" s="5">
        <f t="shared" si="37"/>
        <v>10.0706666666666</v>
      </c>
      <c r="D1192" s="5">
        <f>IF(Inddata!$D$35=0,0,IF(($D$30-C1192*(1/Inddata!$D$35))&lt;0,0,($D$30-C1192*(1/Inddata!$D$35))))</f>
        <v>0</v>
      </c>
      <c r="E1192" s="5">
        <v>0</v>
      </c>
      <c r="F1192" s="5">
        <f>IF(Inddata!$D$31*Inddata!$D$35+Inddata!$D$33&gt;'Beregninger scenarie 2'!C1192,0,F1191+$F$27)</f>
        <v>2.6623999999999994</v>
      </c>
      <c r="G1192" s="5">
        <f t="shared" si="36"/>
        <v>12.0706666666666</v>
      </c>
      <c r="H1192" s="5">
        <f>IF(D1192+E1192+F1192&gt;Inddata!$D$31,Inddata!$D$31,D1192+E1192+F1192)</f>
        <v>2.6623999999999994</v>
      </c>
      <c r="I1192" s="5">
        <f>Inddata!$D$34</f>
        <v>1</v>
      </c>
      <c r="J1192" s="5">
        <f>Inddata!$D$32+Inddata!$D$34</f>
        <v>5</v>
      </c>
      <c r="K1192" s="5"/>
    </row>
    <row r="1193" spans="1:11" x14ac:dyDescent="0.25">
      <c r="A1193">
        <v>1164</v>
      </c>
      <c r="C1193" s="5">
        <f t="shared" si="37"/>
        <v>10.079333333333267</v>
      </c>
      <c r="D1193" s="5">
        <f>IF(Inddata!$D$35=0,0,IF(($D$30-C1193*(1/Inddata!$D$35))&lt;0,0,($D$30-C1193*(1/Inddata!$D$35))))</f>
        <v>0</v>
      </c>
      <c r="E1193" s="5">
        <v>0</v>
      </c>
      <c r="F1193" s="5">
        <f>IF(Inddata!$D$31*Inddata!$D$35+Inddata!$D$33&gt;'Beregninger scenarie 2'!C1193,0,F1192+$F$27)</f>
        <v>2.6693333333333329</v>
      </c>
      <c r="G1193" s="5">
        <f t="shared" si="36"/>
        <v>12.079333333333267</v>
      </c>
      <c r="H1193" s="5">
        <f>IF(D1193+E1193+F1193&gt;Inddata!$D$31,Inddata!$D$31,D1193+E1193+F1193)</f>
        <v>2.6693333333333329</v>
      </c>
      <c r="I1193" s="5">
        <f>Inddata!$D$34</f>
        <v>1</v>
      </c>
      <c r="J1193" s="5">
        <f>Inddata!$D$32+Inddata!$D$34</f>
        <v>5</v>
      </c>
      <c r="K1193" s="5"/>
    </row>
    <row r="1194" spans="1:11" x14ac:dyDescent="0.25">
      <c r="A1194">
        <v>1165</v>
      </c>
      <c r="C1194" s="5">
        <f t="shared" si="37"/>
        <v>10.087999999999933</v>
      </c>
      <c r="D1194" s="5">
        <f>IF(Inddata!$D$35=0,0,IF(($D$30-C1194*(1/Inddata!$D$35))&lt;0,0,($D$30-C1194*(1/Inddata!$D$35))))</f>
        <v>0</v>
      </c>
      <c r="E1194" s="5">
        <v>0</v>
      </c>
      <c r="F1194" s="5">
        <f>IF(Inddata!$D$31*Inddata!$D$35+Inddata!$D$33&gt;'Beregninger scenarie 2'!C1194,0,F1193+$F$27)</f>
        <v>2.6762666666666663</v>
      </c>
      <c r="G1194" s="5">
        <f t="shared" si="36"/>
        <v>12.087999999999933</v>
      </c>
      <c r="H1194" s="5">
        <f>IF(D1194+E1194+F1194&gt;Inddata!$D$31,Inddata!$D$31,D1194+E1194+F1194)</f>
        <v>2.6762666666666663</v>
      </c>
      <c r="I1194" s="5">
        <f>Inddata!$D$34</f>
        <v>1</v>
      </c>
      <c r="J1194" s="5">
        <f>Inddata!$D$32+Inddata!$D$34</f>
        <v>5</v>
      </c>
      <c r="K1194" s="5"/>
    </row>
    <row r="1195" spans="1:11" x14ac:dyDescent="0.25">
      <c r="A1195">
        <v>1166</v>
      </c>
      <c r="C1195" s="5">
        <f t="shared" si="37"/>
        <v>10.0966666666666</v>
      </c>
      <c r="D1195" s="5">
        <f>IF(Inddata!$D$35=0,0,IF(($D$30-C1195*(1/Inddata!$D$35))&lt;0,0,($D$30-C1195*(1/Inddata!$D$35))))</f>
        <v>0</v>
      </c>
      <c r="E1195" s="5">
        <v>0</v>
      </c>
      <c r="F1195" s="5">
        <f>IF(Inddata!$D$31*Inddata!$D$35+Inddata!$D$33&gt;'Beregninger scenarie 2'!C1195,0,F1194+$F$27)</f>
        <v>2.6831999999999998</v>
      </c>
      <c r="G1195" s="5">
        <f t="shared" si="36"/>
        <v>12.0966666666666</v>
      </c>
      <c r="H1195" s="5">
        <f>IF(D1195+E1195+F1195&gt;Inddata!$D$31,Inddata!$D$31,D1195+E1195+F1195)</f>
        <v>2.6831999999999998</v>
      </c>
      <c r="I1195" s="5">
        <f>Inddata!$D$34</f>
        <v>1</v>
      </c>
      <c r="J1195" s="5">
        <f>Inddata!$D$32+Inddata!$D$34</f>
        <v>5</v>
      </c>
      <c r="K1195" s="5"/>
    </row>
    <row r="1196" spans="1:11" x14ac:dyDescent="0.25">
      <c r="A1196">
        <v>1167</v>
      </c>
      <c r="C1196" s="5">
        <f t="shared" si="37"/>
        <v>10.105333333333267</v>
      </c>
      <c r="D1196" s="5">
        <f>IF(Inddata!$D$35=0,0,IF(($D$30-C1196*(1/Inddata!$D$35))&lt;0,0,($D$30-C1196*(1/Inddata!$D$35))))</f>
        <v>0</v>
      </c>
      <c r="E1196" s="5">
        <v>0</v>
      </c>
      <c r="F1196" s="5">
        <f>IF(Inddata!$D$31*Inddata!$D$35+Inddata!$D$33&gt;'Beregninger scenarie 2'!C1196,0,F1195+$F$27)</f>
        <v>2.6901333333333333</v>
      </c>
      <c r="G1196" s="5">
        <f t="shared" si="36"/>
        <v>12.105333333333267</v>
      </c>
      <c r="H1196" s="5">
        <f>IF(D1196+E1196+F1196&gt;Inddata!$D$31,Inddata!$D$31,D1196+E1196+F1196)</f>
        <v>2.6901333333333333</v>
      </c>
      <c r="I1196" s="5">
        <f>Inddata!$D$34</f>
        <v>1</v>
      </c>
      <c r="J1196" s="5">
        <f>Inddata!$D$32+Inddata!$D$34</f>
        <v>5</v>
      </c>
      <c r="K1196" s="5"/>
    </row>
    <row r="1197" spans="1:11" x14ac:dyDescent="0.25">
      <c r="A1197">
        <v>1168</v>
      </c>
      <c r="C1197" s="5">
        <f t="shared" si="37"/>
        <v>10.113999999999933</v>
      </c>
      <c r="D1197" s="5">
        <f>IF(Inddata!$D$35=0,0,IF(($D$30-C1197*(1/Inddata!$D$35))&lt;0,0,($D$30-C1197*(1/Inddata!$D$35))))</f>
        <v>0</v>
      </c>
      <c r="E1197" s="5">
        <v>0</v>
      </c>
      <c r="F1197" s="5">
        <f>IF(Inddata!$D$31*Inddata!$D$35+Inddata!$D$33&gt;'Beregninger scenarie 2'!C1197,0,F1196+$F$27)</f>
        <v>2.6970666666666667</v>
      </c>
      <c r="G1197" s="5">
        <f t="shared" si="36"/>
        <v>12.113999999999933</v>
      </c>
      <c r="H1197" s="5">
        <f>IF(D1197+E1197+F1197&gt;Inddata!$D$31,Inddata!$D$31,D1197+E1197+F1197)</f>
        <v>2.6970666666666667</v>
      </c>
      <c r="I1197" s="5">
        <f>Inddata!$D$34</f>
        <v>1</v>
      </c>
      <c r="J1197" s="5">
        <f>Inddata!$D$32+Inddata!$D$34</f>
        <v>5</v>
      </c>
      <c r="K1197" s="5"/>
    </row>
    <row r="1198" spans="1:11" x14ac:dyDescent="0.25">
      <c r="A1198">
        <v>1169</v>
      </c>
      <c r="C1198" s="5">
        <f t="shared" si="37"/>
        <v>10.1226666666666</v>
      </c>
      <c r="D1198" s="5">
        <f>IF(Inddata!$D$35=0,0,IF(($D$30-C1198*(1/Inddata!$D$35))&lt;0,0,($D$30-C1198*(1/Inddata!$D$35))))</f>
        <v>0</v>
      </c>
      <c r="E1198" s="5">
        <v>0</v>
      </c>
      <c r="F1198" s="5">
        <f>IF(Inddata!$D$31*Inddata!$D$35+Inddata!$D$33&gt;'Beregninger scenarie 2'!C1198,0,F1197+$F$27)</f>
        <v>2.7040000000000002</v>
      </c>
      <c r="G1198" s="5">
        <f t="shared" si="36"/>
        <v>12.1226666666666</v>
      </c>
      <c r="H1198" s="5">
        <f>IF(D1198+E1198+F1198&gt;Inddata!$D$31,Inddata!$D$31,D1198+E1198+F1198)</f>
        <v>2.7040000000000002</v>
      </c>
      <c r="I1198" s="5">
        <f>Inddata!$D$34</f>
        <v>1</v>
      </c>
      <c r="J1198" s="5">
        <f>Inddata!$D$32+Inddata!$D$34</f>
        <v>5</v>
      </c>
      <c r="K1198" s="5"/>
    </row>
    <row r="1199" spans="1:11" x14ac:dyDescent="0.25">
      <c r="A1199">
        <v>1170</v>
      </c>
      <c r="C1199" s="5">
        <f t="shared" si="37"/>
        <v>10.131333333333266</v>
      </c>
      <c r="D1199" s="5">
        <f>IF(Inddata!$D$35=0,0,IF(($D$30-C1199*(1/Inddata!$D$35))&lt;0,0,($D$30-C1199*(1/Inddata!$D$35))))</f>
        <v>0</v>
      </c>
      <c r="E1199" s="5">
        <v>0</v>
      </c>
      <c r="F1199" s="5">
        <f>IF(Inddata!$D$31*Inddata!$D$35+Inddata!$D$33&gt;'Beregninger scenarie 2'!C1199,0,F1198+$F$27)</f>
        <v>2.7109333333333336</v>
      </c>
      <c r="G1199" s="5">
        <f t="shared" si="36"/>
        <v>12.131333333333266</v>
      </c>
      <c r="H1199" s="5">
        <f>IF(D1199+E1199+F1199&gt;Inddata!$D$31,Inddata!$D$31,D1199+E1199+F1199)</f>
        <v>2.7109333333333336</v>
      </c>
      <c r="I1199" s="5">
        <f>Inddata!$D$34</f>
        <v>1</v>
      </c>
      <c r="J1199" s="5">
        <f>Inddata!$D$32+Inddata!$D$34</f>
        <v>5</v>
      </c>
      <c r="K1199" s="5"/>
    </row>
    <row r="1200" spans="1:11" x14ac:dyDescent="0.25">
      <c r="A1200">
        <v>1171</v>
      </c>
      <c r="C1200" s="5">
        <f t="shared" si="37"/>
        <v>10.139999999999933</v>
      </c>
      <c r="D1200" s="5">
        <f>IF(Inddata!$D$35=0,0,IF(($D$30-C1200*(1/Inddata!$D$35))&lt;0,0,($D$30-C1200*(1/Inddata!$D$35))))</f>
        <v>0</v>
      </c>
      <c r="E1200" s="5">
        <v>0</v>
      </c>
      <c r="F1200" s="5">
        <f>IF(Inddata!$D$31*Inddata!$D$35+Inddata!$D$33&gt;'Beregninger scenarie 2'!C1200,0,F1199+$F$27)</f>
        <v>2.7178666666666671</v>
      </c>
      <c r="G1200" s="5">
        <f t="shared" si="36"/>
        <v>12.139999999999933</v>
      </c>
      <c r="H1200" s="5">
        <f>IF(D1200+E1200+F1200&gt;Inddata!$D$31,Inddata!$D$31,D1200+E1200+F1200)</f>
        <v>2.7178666666666671</v>
      </c>
      <c r="I1200" s="5">
        <f>Inddata!$D$34</f>
        <v>1</v>
      </c>
      <c r="J1200" s="5">
        <f>Inddata!$D$32+Inddata!$D$34</f>
        <v>5</v>
      </c>
      <c r="K1200" s="5"/>
    </row>
    <row r="1201" spans="1:11" x14ac:dyDescent="0.25">
      <c r="A1201">
        <v>1172</v>
      </c>
      <c r="C1201" s="5">
        <f t="shared" si="37"/>
        <v>10.1486666666666</v>
      </c>
      <c r="D1201" s="5">
        <f>IF(Inddata!$D$35=0,0,IF(($D$30-C1201*(1/Inddata!$D$35))&lt;0,0,($D$30-C1201*(1/Inddata!$D$35))))</f>
        <v>0</v>
      </c>
      <c r="E1201" s="5">
        <v>0</v>
      </c>
      <c r="F1201" s="5">
        <f>IF(Inddata!$D$31*Inddata!$D$35+Inddata!$D$33&gt;'Beregninger scenarie 2'!C1201,0,F1200+$F$27)</f>
        <v>2.7248000000000006</v>
      </c>
      <c r="G1201" s="5">
        <f t="shared" si="36"/>
        <v>12.1486666666666</v>
      </c>
      <c r="H1201" s="5">
        <f>IF(D1201+E1201+F1201&gt;Inddata!$D$31,Inddata!$D$31,D1201+E1201+F1201)</f>
        <v>2.7248000000000006</v>
      </c>
      <c r="I1201" s="5">
        <f>Inddata!$D$34</f>
        <v>1</v>
      </c>
      <c r="J1201" s="5">
        <f>Inddata!$D$32+Inddata!$D$34</f>
        <v>5</v>
      </c>
      <c r="K1201" s="5"/>
    </row>
    <row r="1202" spans="1:11" x14ac:dyDescent="0.25">
      <c r="A1202">
        <v>1173</v>
      </c>
      <c r="C1202" s="5">
        <f t="shared" si="37"/>
        <v>10.157333333333266</v>
      </c>
      <c r="D1202" s="5">
        <f>IF(Inddata!$D$35=0,0,IF(($D$30-C1202*(1/Inddata!$D$35))&lt;0,0,($D$30-C1202*(1/Inddata!$D$35))))</f>
        <v>0</v>
      </c>
      <c r="E1202" s="5">
        <v>0</v>
      </c>
      <c r="F1202" s="5">
        <f>IF(Inddata!$D$31*Inddata!$D$35+Inddata!$D$33&gt;'Beregninger scenarie 2'!C1202,0,F1201+$F$27)</f>
        <v>2.731733333333334</v>
      </c>
      <c r="G1202" s="5">
        <f t="shared" si="36"/>
        <v>12.157333333333266</v>
      </c>
      <c r="H1202" s="5">
        <f>IF(D1202+E1202+F1202&gt;Inddata!$D$31,Inddata!$D$31,D1202+E1202+F1202)</f>
        <v>2.731733333333334</v>
      </c>
      <c r="I1202" s="5">
        <f>Inddata!$D$34</f>
        <v>1</v>
      </c>
      <c r="J1202" s="5">
        <f>Inddata!$D$32+Inddata!$D$34</f>
        <v>5</v>
      </c>
      <c r="K1202" s="5"/>
    </row>
    <row r="1203" spans="1:11" x14ac:dyDescent="0.25">
      <c r="A1203">
        <v>1174</v>
      </c>
      <c r="C1203" s="5">
        <f t="shared" si="37"/>
        <v>10.165999999999933</v>
      </c>
      <c r="D1203" s="5">
        <f>IF(Inddata!$D$35=0,0,IF(($D$30-C1203*(1/Inddata!$D$35))&lt;0,0,($D$30-C1203*(1/Inddata!$D$35))))</f>
        <v>0</v>
      </c>
      <c r="E1203" s="5">
        <v>0</v>
      </c>
      <c r="F1203" s="5">
        <f>IF(Inddata!$D$31*Inddata!$D$35+Inddata!$D$33&gt;'Beregninger scenarie 2'!C1203,0,F1202+$F$27)</f>
        <v>2.7386666666666675</v>
      </c>
      <c r="G1203" s="5">
        <f t="shared" si="36"/>
        <v>12.165999999999933</v>
      </c>
      <c r="H1203" s="5">
        <f>IF(D1203+E1203+F1203&gt;Inddata!$D$31,Inddata!$D$31,D1203+E1203+F1203)</f>
        <v>2.7386666666666675</v>
      </c>
      <c r="I1203" s="5">
        <f>Inddata!$D$34</f>
        <v>1</v>
      </c>
      <c r="J1203" s="5">
        <f>Inddata!$D$32+Inddata!$D$34</f>
        <v>5</v>
      </c>
      <c r="K1203" s="5"/>
    </row>
    <row r="1204" spans="1:11" x14ac:dyDescent="0.25">
      <c r="A1204">
        <v>1175</v>
      </c>
      <c r="C1204" s="5">
        <f t="shared" si="37"/>
        <v>10.174666666666599</v>
      </c>
      <c r="D1204" s="5">
        <f>IF(Inddata!$D$35=0,0,IF(($D$30-C1204*(1/Inddata!$D$35))&lt;0,0,($D$30-C1204*(1/Inddata!$D$35))))</f>
        <v>0</v>
      </c>
      <c r="E1204" s="5">
        <v>0</v>
      </c>
      <c r="F1204" s="5">
        <f>IF(Inddata!$D$31*Inddata!$D$35+Inddata!$D$33&gt;'Beregninger scenarie 2'!C1204,0,F1203+$F$27)</f>
        <v>2.7456000000000009</v>
      </c>
      <c r="G1204" s="5">
        <f t="shared" si="36"/>
        <v>12.174666666666599</v>
      </c>
      <c r="H1204" s="5">
        <f>IF(D1204+E1204+F1204&gt;Inddata!$D$31,Inddata!$D$31,D1204+E1204+F1204)</f>
        <v>2.7456000000000009</v>
      </c>
      <c r="I1204" s="5">
        <f>Inddata!$D$34</f>
        <v>1</v>
      </c>
      <c r="J1204" s="5">
        <f>Inddata!$D$32+Inddata!$D$34</f>
        <v>5</v>
      </c>
      <c r="K1204" s="5"/>
    </row>
    <row r="1205" spans="1:11" x14ac:dyDescent="0.25">
      <c r="A1205">
        <v>1176</v>
      </c>
      <c r="C1205" s="5">
        <f t="shared" si="37"/>
        <v>10.183333333333266</v>
      </c>
      <c r="D1205" s="5">
        <f>IF(Inddata!$D$35=0,0,IF(($D$30-C1205*(1/Inddata!$D$35))&lt;0,0,($D$30-C1205*(1/Inddata!$D$35))))</f>
        <v>0</v>
      </c>
      <c r="E1205" s="5">
        <v>0</v>
      </c>
      <c r="F1205" s="5">
        <f>IF(Inddata!$D$31*Inddata!$D$35+Inddata!$D$33&gt;'Beregninger scenarie 2'!C1205,0,F1204+$F$27)</f>
        <v>2.7525333333333344</v>
      </c>
      <c r="G1205" s="5">
        <f t="shared" si="36"/>
        <v>12.183333333333266</v>
      </c>
      <c r="H1205" s="5">
        <f>IF(D1205+E1205+F1205&gt;Inddata!$D$31,Inddata!$D$31,D1205+E1205+F1205)</f>
        <v>2.7525333333333344</v>
      </c>
      <c r="I1205" s="5">
        <f>Inddata!$D$34</f>
        <v>1</v>
      </c>
      <c r="J1205" s="5">
        <f>Inddata!$D$32+Inddata!$D$34</f>
        <v>5</v>
      </c>
      <c r="K1205" s="5"/>
    </row>
    <row r="1206" spans="1:11" x14ac:dyDescent="0.25">
      <c r="A1206">
        <v>1177</v>
      </c>
      <c r="C1206" s="5">
        <f t="shared" si="37"/>
        <v>10.191999999999933</v>
      </c>
      <c r="D1206" s="5">
        <f>IF(Inddata!$D$35=0,0,IF(($D$30-C1206*(1/Inddata!$D$35))&lt;0,0,($D$30-C1206*(1/Inddata!$D$35))))</f>
        <v>0</v>
      </c>
      <c r="E1206" s="5">
        <v>0</v>
      </c>
      <c r="F1206" s="5">
        <f>IF(Inddata!$D$31*Inddata!$D$35+Inddata!$D$33&gt;'Beregninger scenarie 2'!C1206,0,F1205+$F$27)</f>
        <v>2.7594666666666678</v>
      </c>
      <c r="G1206" s="5">
        <f t="shared" si="36"/>
        <v>12.191999999999933</v>
      </c>
      <c r="H1206" s="5">
        <f>IF(D1206+E1206+F1206&gt;Inddata!$D$31,Inddata!$D$31,D1206+E1206+F1206)</f>
        <v>2.7594666666666678</v>
      </c>
      <c r="I1206" s="5">
        <f>Inddata!$D$34</f>
        <v>1</v>
      </c>
      <c r="J1206" s="5">
        <f>Inddata!$D$32+Inddata!$D$34</f>
        <v>5</v>
      </c>
      <c r="K1206" s="5"/>
    </row>
    <row r="1207" spans="1:11" x14ac:dyDescent="0.25">
      <c r="A1207">
        <v>1178</v>
      </c>
      <c r="C1207" s="5">
        <f t="shared" si="37"/>
        <v>10.200666666666599</v>
      </c>
      <c r="D1207" s="5">
        <f>IF(Inddata!$D$35=0,0,IF(($D$30-C1207*(1/Inddata!$D$35))&lt;0,0,($D$30-C1207*(1/Inddata!$D$35))))</f>
        <v>0</v>
      </c>
      <c r="E1207" s="5">
        <v>0</v>
      </c>
      <c r="F1207" s="5">
        <f>IF(Inddata!$D$31*Inddata!$D$35+Inddata!$D$33&gt;'Beregninger scenarie 2'!C1207,0,F1206+$F$27)</f>
        <v>2.7664000000000013</v>
      </c>
      <c r="G1207" s="5">
        <f t="shared" si="36"/>
        <v>12.200666666666599</v>
      </c>
      <c r="H1207" s="5">
        <f>IF(D1207+E1207+F1207&gt;Inddata!$D$31,Inddata!$D$31,D1207+E1207+F1207)</f>
        <v>2.7664000000000013</v>
      </c>
      <c r="I1207" s="5">
        <f>Inddata!$D$34</f>
        <v>1</v>
      </c>
      <c r="J1207" s="5">
        <f>Inddata!$D$32+Inddata!$D$34</f>
        <v>5</v>
      </c>
      <c r="K1207" s="5"/>
    </row>
    <row r="1208" spans="1:11" x14ac:dyDescent="0.25">
      <c r="A1208">
        <v>1179</v>
      </c>
      <c r="C1208" s="5">
        <f t="shared" si="37"/>
        <v>10.209333333333266</v>
      </c>
      <c r="D1208" s="5">
        <f>IF(Inddata!$D$35=0,0,IF(($D$30-C1208*(1/Inddata!$D$35))&lt;0,0,($D$30-C1208*(1/Inddata!$D$35))))</f>
        <v>0</v>
      </c>
      <c r="E1208" s="5">
        <v>0</v>
      </c>
      <c r="F1208" s="5">
        <f>IF(Inddata!$D$31*Inddata!$D$35+Inddata!$D$33&gt;'Beregninger scenarie 2'!C1208,0,F1207+$F$27)</f>
        <v>2.7733333333333348</v>
      </c>
      <c r="G1208" s="5">
        <f t="shared" si="36"/>
        <v>12.209333333333266</v>
      </c>
      <c r="H1208" s="5">
        <f>IF(D1208+E1208+F1208&gt;Inddata!$D$31,Inddata!$D$31,D1208+E1208+F1208)</f>
        <v>2.7733333333333348</v>
      </c>
      <c r="I1208" s="5">
        <f>Inddata!$D$34</f>
        <v>1</v>
      </c>
      <c r="J1208" s="5">
        <f>Inddata!$D$32+Inddata!$D$34</f>
        <v>5</v>
      </c>
      <c r="K1208" s="5"/>
    </row>
    <row r="1209" spans="1:11" x14ac:dyDescent="0.25">
      <c r="A1209">
        <v>1180</v>
      </c>
      <c r="C1209" s="5">
        <f t="shared" si="37"/>
        <v>10.217999999999932</v>
      </c>
      <c r="D1209" s="5">
        <f>IF(Inddata!$D$35=0,0,IF(($D$30-C1209*(1/Inddata!$D$35))&lt;0,0,($D$30-C1209*(1/Inddata!$D$35))))</f>
        <v>0</v>
      </c>
      <c r="E1209" s="5">
        <v>0</v>
      </c>
      <c r="F1209" s="5">
        <f>IF(Inddata!$D$31*Inddata!$D$35+Inddata!$D$33&gt;'Beregninger scenarie 2'!C1209,0,F1208+$F$27)</f>
        <v>2.7802666666666682</v>
      </c>
      <c r="G1209" s="5">
        <f t="shared" si="36"/>
        <v>12.217999999999932</v>
      </c>
      <c r="H1209" s="5">
        <f>IF(D1209+E1209+F1209&gt;Inddata!$D$31,Inddata!$D$31,D1209+E1209+F1209)</f>
        <v>2.7802666666666682</v>
      </c>
      <c r="I1209" s="5">
        <f>Inddata!$D$34</f>
        <v>1</v>
      </c>
      <c r="J1209" s="5">
        <f>Inddata!$D$32+Inddata!$D$34</f>
        <v>5</v>
      </c>
      <c r="K1209" s="5"/>
    </row>
    <row r="1210" spans="1:11" x14ac:dyDescent="0.25">
      <c r="A1210">
        <v>1181</v>
      </c>
      <c r="C1210" s="5">
        <f t="shared" si="37"/>
        <v>10.226666666666599</v>
      </c>
      <c r="D1210" s="5">
        <f>IF(Inddata!$D$35=0,0,IF(($D$30-C1210*(1/Inddata!$D$35))&lt;0,0,($D$30-C1210*(1/Inddata!$D$35))))</f>
        <v>0</v>
      </c>
      <c r="E1210" s="5">
        <v>0</v>
      </c>
      <c r="F1210" s="5">
        <f>IF(Inddata!$D$31*Inddata!$D$35+Inddata!$D$33&gt;'Beregninger scenarie 2'!C1210,0,F1209+$F$27)</f>
        <v>2.7872000000000017</v>
      </c>
      <c r="G1210" s="5">
        <f t="shared" si="36"/>
        <v>12.226666666666599</v>
      </c>
      <c r="H1210" s="5">
        <f>IF(D1210+E1210+F1210&gt;Inddata!$D$31,Inddata!$D$31,D1210+E1210+F1210)</f>
        <v>2.7872000000000017</v>
      </c>
      <c r="I1210" s="5">
        <f>Inddata!$D$34</f>
        <v>1</v>
      </c>
      <c r="J1210" s="5">
        <f>Inddata!$D$32+Inddata!$D$34</f>
        <v>5</v>
      </c>
      <c r="K1210" s="5"/>
    </row>
    <row r="1211" spans="1:11" x14ac:dyDescent="0.25">
      <c r="A1211">
        <v>1182</v>
      </c>
      <c r="C1211" s="5">
        <f t="shared" si="37"/>
        <v>10.235333333333266</v>
      </c>
      <c r="D1211" s="5">
        <f>IF(Inddata!$D$35=0,0,IF(($D$30-C1211*(1/Inddata!$D$35))&lt;0,0,($D$30-C1211*(1/Inddata!$D$35))))</f>
        <v>0</v>
      </c>
      <c r="E1211" s="5">
        <v>0</v>
      </c>
      <c r="F1211" s="5">
        <f>IF(Inddata!$D$31*Inddata!$D$35+Inddata!$D$33&gt;'Beregninger scenarie 2'!C1211,0,F1210+$F$27)</f>
        <v>2.7941333333333351</v>
      </c>
      <c r="G1211" s="5">
        <f t="shared" si="36"/>
        <v>12.235333333333266</v>
      </c>
      <c r="H1211" s="5">
        <f>IF(D1211+E1211+F1211&gt;Inddata!$D$31,Inddata!$D$31,D1211+E1211+F1211)</f>
        <v>2.7941333333333351</v>
      </c>
      <c r="I1211" s="5">
        <f>Inddata!$D$34</f>
        <v>1</v>
      </c>
      <c r="J1211" s="5">
        <f>Inddata!$D$32+Inddata!$D$34</f>
        <v>5</v>
      </c>
      <c r="K1211" s="5"/>
    </row>
    <row r="1212" spans="1:11" x14ac:dyDescent="0.25">
      <c r="A1212">
        <v>1183</v>
      </c>
      <c r="C1212" s="5">
        <f t="shared" si="37"/>
        <v>10.243999999999932</v>
      </c>
      <c r="D1212" s="5">
        <f>IF(Inddata!$D$35=0,0,IF(($D$30-C1212*(1/Inddata!$D$35))&lt;0,0,($D$30-C1212*(1/Inddata!$D$35))))</f>
        <v>0</v>
      </c>
      <c r="E1212" s="5">
        <v>0</v>
      </c>
      <c r="F1212" s="5">
        <f>IF(Inddata!$D$31*Inddata!$D$35+Inddata!$D$33&gt;'Beregninger scenarie 2'!C1212,0,F1211+$F$27)</f>
        <v>2.8010666666666686</v>
      </c>
      <c r="G1212" s="5">
        <f t="shared" si="36"/>
        <v>12.243999999999932</v>
      </c>
      <c r="H1212" s="5">
        <f>IF(D1212+E1212+F1212&gt;Inddata!$D$31,Inddata!$D$31,D1212+E1212+F1212)</f>
        <v>2.8010666666666686</v>
      </c>
      <c r="I1212" s="5">
        <f>Inddata!$D$34</f>
        <v>1</v>
      </c>
      <c r="J1212" s="5">
        <f>Inddata!$D$32+Inddata!$D$34</f>
        <v>5</v>
      </c>
      <c r="K1212" s="5"/>
    </row>
    <row r="1213" spans="1:11" x14ac:dyDescent="0.25">
      <c r="A1213">
        <v>1184</v>
      </c>
      <c r="C1213" s="5">
        <f t="shared" si="37"/>
        <v>10.252666666666599</v>
      </c>
      <c r="D1213" s="5">
        <f>IF(Inddata!$D$35=0,0,IF(($D$30-C1213*(1/Inddata!$D$35))&lt;0,0,($D$30-C1213*(1/Inddata!$D$35))))</f>
        <v>0</v>
      </c>
      <c r="E1213" s="5">
        <v>0</v>
      </c>
      <c r="F1213" s="5">
        <f>IF(Inddata!$D$31*Inddata!$D$35+Inddata!$D$33&gt;'Beregninger scenarie 2'!C1213,0,F1212+$F$27)</f>
        <v>2.808000000000002</v>
      </c>
      <c r="G1213" s="5">
        <f t="shared" si="36"/>
        <v>12.252666666666599</v>
      </c>
      <c r="H1213" s="5">
        <f>IF(D1213+E1213+F1213&gt;Inddata!$D$31,Inddata!$D$31,D1213+E1213+F1213)</f>
        <v>2.808000000000002</v>
      </c>
      <c r="I1213" s="5">
        <f>Inddata!$D$34</f>
        <v>1</v>
      </c>
      <c r="J1213" s="5">
        <f>Inddata!$D$32+Inddata!$D$34</f>
        <v>5</v>
      </c>
      <c r="K1213" s="5"/>
    </row>
    <row r="1214" spans="1:11" x14ac:dyDescent="0.25">
      <c r="A1214">
        <v>1185</v>
      </c>
      <c r="C1214" s="5">
        <f t="shared" si="37"/>
        <v>10.261333333333265</v>
      </c>
      <c r="D1214" s="5">
        <f>IF(Inddata!$D$35=0,0,IF(($D$30-C1214*(1/Inddata!$D$35))&lt;0,0,($D$30-C1214*(1/Inddata!$D$35))))</f>
        <v>0</v>
      </c>
      <c r="E1214" s="5">
        <v>0</v>
      </c>
      <c r="F1214" s="5">
        <f>IF(Inddata!$D$31*Inddata!$D$35+Inddata!$D$33&gt;'Beregninger scenarie 2'!C1214,0,F1213+$F$27)</f>
        <v>2.8149333333333355</v>
      </c>
      <c r="G1214" s="5">
        <f t="shared" si="36"/>
        <v>12.261333333333265</v>
      </c>
      <c r="H1214" s="5">
        <f>IF(D1214+E1214+F1214&gt;Inddata!$D$31,Inddata!$D$31,D1214+E1214+F1214)</f>
        <v>2.8149333333333355</v>
      </c>
      <c r="I1214" s="5">
        <f>Inddata!$D$34</f>
        <v>1</v>
      </c>
      <c r="J1214" s="5">
        <f>Inddata!$D$32+Inddata!$D$34</f>
        <v>5</v>
      </c>
      <c r="K1214" s="5"/>
    </row>
    <row r="1215" spans="1:11" x14ac:dyDescent="0.25">
      <c r="A1215">
        <v>1186</v>
      </c>
      <c r="C1215" s="5">
        <f t="shared" si="37"/>
        <v>10.269999999999932</v>
      </c>
      <c r="D1215" s="5">
        <f>IF(Inddata!$D$35=0,0,IF(($D$30-C1215*(1/Inddata!$D$35))&lt;0,0,($D$30-C1215*(1/Inddata!$D$35))))</f>
        <v>0</v>
      </c>
      <c r="E1215" s="5">
        <v>0</v>
      </c>
      <c r="F1215" s="5">
        <f>IF(Inddata!$D$31*Inddata!$D$35+Inddata!$D$33&gt;'Beregninger scenarie 2'!C1215,0,F1214+$F$27)</f>
        <v>2.821866666666669</v>
      </c>
      <c r="G1215" s="5">
        <f t="shared" si="36"/>
        <v>12.269999999999932</v>
      </c>
      <c r="H1215" s="5">
        <f>IF(D1215+E1215+F1215&gt;Inddata!$D$31,Inddata!$D$31,D1215+E1215+F1215)</f>
        <v>2.821866666666669</v>
      </c>
      <c r="I1215" s="5">
        <f>Inddata!$D$34</f>
        <v>1</v>
      </c>
      <c r="J1215" s="5">
        <f>Inddata!$D$32+Inddata!$D$34</f>
        <v>5</v>
      </c>
      <c r="K1215" s="5"/>
    </row>
    <row r="1216" spans="1:11" x14ac:dyDescent="0.25">
      <c r="A1216">
        <v>1187</v>
      </c>
      <c r="C1216" s="5">
        <f t="shared" si="37"/>
        <v>10.278666666666599</v>
      </c>
      <c r="D1216" s="5">
        <f>IF(Inddata!$D$35=0,0,IF(($D$30-C1216*(1/Inddata!$D$35))&lt;0,0,($D$30-C1216*(1/Inddata!$D$35))))</f>
        <v>0</v>
      </c>
      <c r="E1216" s="5">
        <v>0</v>
      </c>
      <c r="F1216" s="5">
        <f>IF(Inddata!$D$31*Inddata!$D$35+Inddata!$D$33&gt;'Beregninger scenarie 2'!C1216,0,F1215+$F$27)</f>
        <v>2.8288000000000024</v>
      </c>
      <c r="G1216" s="5">
        <f t="shared" si="36"/>
        <v>12.278666666666599</v>
      </c>
      <c r="H1216" s="5">
        <f>IF(D1216+E1216+F1216&gt;Inddata!$D$31,Inddata!$D$31,D1216+E1216+F1216)</f>
        <v>2.8288000000000024</v>
      </c>
      <c r="I1216" s="5">
        <f>Inddata!$D$34</f>
        <v>1</v>
      </c>
      <c r="J1216" s="5">
        <f>Inddata!$D$32+Inddata!$D$34</f>
        <v>5</v>
      </c>
      <c r="K1216" s="5"/>
    </row>
    <row r="1217" spans="1:11" x14ac:dyDescent="0.25">
      <c r="A1217">
        <v>1188</v>
      </c>
      <c r="C1217" s="5">
        <f t="shared" si="37"/>
        <v>10.287333333333265</v>
      </c>
      <c r="D1217" s="5">
        <f>IF(Inddata!$D$35=0,0,IF(($D$30-C1217*(1/Inddata!$D$35))&lt;0,0,($D$30-C1217*(1/Inddata!$D$35))))</f>
        <v>0</v>
      </c>
      <c r="E1217" s="5">
        <v>0</v>
      </c>
      <c r="F1217" s="5">
        <f>IF(Inddata!$D$31*Inddata!$D$35+Inddata!$D$33&gt;'Beregninger scenarie 2'!C1217,0,F1216+$F$27)</f>
        <v>2.8357333333333359</v>
      </c>
      <c r="G1217" s="5">
        <f t="shared" si="36"/>
        <v>12.287333333333265</v>
      </c>
      <c r="H1217" s="5">
        <f>IF(D1217+E1217+F1217&gt;Inddata!$D$31,Inddata!$D$31,D1217+E1217+F1217)</f>
        <v>2.8357333333333359</v>
      </c>
      <c r="I1217" s="5">
        <f>Inddata!$D$34</f>
        <v>1</v>
      </c>
      <c r="J1217" s="5">
        <f>Inddata!$D$32+Inddata!$D$34</f>
        <v>5</v>
      </c>
      <c r="K1217" s="5"/>
    </row>
    <row r="1218" spans="1:11" x14ac:dyDescent="0.25">
      <c r="A1218">
        <v>1189</v>
      </c>
      <c r="C1218" s="5">
        <f t="shared" si="37"/>
        <v>10.295999999999932</v>
      </c>
      <c r="D1218" s="5">
        <f>IF(Inddata!$D$35=0,0,IF(($D$30-C1218*(1/Inddata!$D$35))&lt;0,0,($D$30-C1218*(1/Inddata!$D$35))))</f>
        <v>0</v>
      </c>
      <c r="E1218" s="5">
        <v>0</v>
      </c>
      <c r="F1218" s="5">
        <f>IF(Inddata!$D$31*Inddata!$D$35+Inddata!$D$33&gt;'Beregninger scenarie 2'!C1218,0,F1217+$F$27)</f>
        <v>2.8426666666666693</v>
      </c>
      <c r="G1218" s="5">
        <f t="shared" si="36"/>
        <v>12.295999999999932</v>
      </c>
      <c r="H1218" s="5">
        <f>IF(D1218+E1218+F1218&gt;Inddata!$D$31,Inddata!$D$31,D1218+E1218+F1218)</f>
        <v>2.8426666666666693</v>
      </c>
      <c r="I1218" s="5">
        <f>Inddata!$D$34</f>
        <v>1</v>
      </c>
      <c r="J1218" s="5">
        <f>Inddata!$D$32+Inddata!$D$34</f>
        <v>5</v>
      </c>
      <c r="K1218" s="5"/>
    </row>
    <row r="1219" spans="1:11" x14ac:dyDescent="0.25">
      <c r="A1219">
        <v>1190</v>
      </c>
      <c r="C1219" s="5">
        <f t="shared" si="37"/>
        <v>10.304666666666598</v>
      </c>
      <c r="D1219" s="5">
        <f>IF(Inddata!$D$35=0,0,IF(($D$30-C1219*(1/Inddata!$D$35))&lt;0,0,($D$30-C1219*(1/Inddata!$D$35))))</f>
        <v>0</v>
      </c>
      <c r="E1219" s="5">
        <v>0</v>
      </c>
      <c r="F1219" s="5">
        <f>IF(Inddata!$D$31*Inddata!$D$35+Inddata!$D$33&gt;'Beregninger scenarie 2'!C1219,0,F1218+$F$27)</f>
        <v>2.8496000000000028</v>
      </c>
      <c r="G1219" s="5">
        <f t="shared" si="36"/>
        <v>12.304666666666598</v>
      </c>
      <c r="H1219" s="5">
        <f>IF(D1219+E1219+F1219&gt;Inddata!$D$31,Inddata!$D$31,D1219+E1219+F1219)</f>
        <v>2.8496000000000028</v>
      </c>
      <c r="I1219" s="5">
        <f>Inddata!$D$34</f>
        <v>1</v>
      </c>
      <c r="J1219" s="5">
        <f>Inddata!$D$32+Inddata!$D$34</f>
        <v>5</v>
      </c>
      <c r="K1219" s="5"/>
    </row>
    <row r="1220" spans="1:11" x14ac:dyDescent="0.25">
      <c r="A1220">
        <v>1191</v>
      </c>
      <c r="C1220" s="5">
        <f t="shared" si="37"/>
        <v>10.313333333333265</v>
      </c>
      <c r="D1220" s="5">
        <f>IF(Inddata!$D$35=0,0,IF(($D$30-C1220*(1/Inddata!$D$35))&lt;0,0,($D$30-C1220*(1/Inddata!$D$35))))</f>
        <v>0</v>
      </c>
      <c r="E1220" s="5">
        <v>0</v>
      </c>
      <c r="F1220" s="5">
        <f>IF(Inddata!$D$31*Inddata!$D$35+Inddata!$D$33&gt;'Beregninger scenarie 2'!C1220,0,F1219+$F$27)</f>
        <v>2.8565333333333363</v>
      </c>
      <c r="G1220" s="5">
        <f t="shared" si="36"/>
        <v>12.313333333333265</v>
      </c>
      <c r="H1220" s="5">
        <f>IF(D1220+E1220+F1220&gt;Inddata!$D$31,Inddata!$D$31,D1220+E1220+F1220)</f>
        <v>2.8565333333333363</v>
      </c>
      <c r="I1220" s="5">
        <f>Inddata!$D$34</f>
        <v>1</v>
      </c>
      <c r="J1220" s="5">
        <f>Inddata!$D$32+Inddata!$D$34</f>
        <v>5</v>
      </c>
      <c r="K1220" s="5"/>
    </row>
    <row r="1221" spans="1:11" x14ac:dyDescent="0.25">
      <c r="A1221">
        <v>1192</v>
      </c>
      <c r="C1221" s="5">
        <f t="shared" si="37"/>
        <v>10.321999999999932</v>
      </c>
      <c r="D1221" s="5">
        <f>IF(Inddata!$D$35=0,0,IF(($D$30-C1221*(1/Inddata!$D$35))&lt;0,0,($D$30-C1221*(1/Inddata!$D$35))))</f>
        <v>0</v>
      </c>
      <c r="E1221" s="5">
        <v>0</v>
      </c>
      <c r="F1221" s="5">
        <f>IF(Inddata!$D$31*Inddata!$D$35+Inddata!$D$33&gt;'Beregninger scenarie 2'!C1221,0,F1220+$F$27)</f>
        <v>2.8634666666666697</v>
      </c>
      <c r="G1221" s="5">
        <f t="shared" si="36"/>
        <v>12.321999999999932</v>
      </c>
      <c r="H1221" s="5">
        <f>IF(D1221+E1221+F1221&gt;Inddata!$D$31,Inddata!$D$31,D1221+E1221+F1221)</f>
        <v>2.8634666666666697</v>
      </c>
      <c r="I1221" s="5">
        <f>Inddata!$D$34</f>
        <v>1</v>
      </c>
      <c r="J1221" s="5">
        <f>Inddata!$D$32+Inddata!$D$34</f>
        <v>5</v>
      </c>
      <c r="K1221" s="5"/>
    </row>
    <row r="1222" spans="1:11" x14ac:dyDescent="0.25">
      <c r="A1222">
        <v>1193</v>
      </c>
      <c r="C1222" s="5">
        <f t="shared" si="37"/>
        <v>10.330666666666598</v>
      </c>
      <c r="D1222" s="5">
        <f>IF(Inddata!$D$35=0,0,IF(($D$30-C1222*(1/Inddata!$D$35))&lt;0,0,($D$30-C1222*(1/Inddata!$D$35))))</f>
        <v>0</v>
      </c>
      <c r="E1222" s="5">
        <v>0</v>
      </c>
      <c r="F1222" s="5">
        <f>IF(Inddata!$D$31*Inddata!$D$35+Inddata!$D$33&gt;'Beregninger scenarie 2'!C1222,0,F1221+$F$27)</f>
        <v>2.8704000000000032</v>
      </c>
      <c r="G1222" s="5">
        <f t="shared" si="36"/>
        <v>12.330666666666598</v>
      </c>
      <c r="H1222" s="5">
        <f>IF(D1222+E1222+F1222&gt;Inddata!$D$31,Inddata!$D$31,D1222+E1222+F1222)</f>
        <v>2.8704000000000032</v>
      </c>
      <c r="I1222" s="5">
        <f>Inddata!$D$34</f>
        <v>1</v>
      </c>
      <c r="J1222" s="5">
        <f>Inddata!$D$32+Inddata!$D$34</f>
        <v>5</v>
      </c>
      <c r="K1222" s="5"/>
    </row>
    <row r="1223" spans="1:11" x14ac:dyDescent="0.25">
      <c r="A1223">
        <v>1194</v>
      </c>
      <c r="C1223" s="5">
        <f t="shared" si="37"/>
        <v>10.339333333333265</v>
      </c>
      <c r="D1223" s="5">
        <f>IF(Inddata!$D$35=0,0,IF(($D$30-C1223*(1/Inddata!$D$35))&lt;0,0,($D$30-C1223*(1/Inddata!$D$35))))</f>
        <v>0</v>
      </c>
      <c r="E1223" s="5">
        <v>0</v>
      </c>
      <c r="F1223" s="5">
        <f>IF(Inddata!$D$31*Inddata!$D$35+Inddata!$D$33&gt;'Beregninger scenarie 2'!C1223,0,F1222+$F$27)</f>
        <v>2.8773333333333366</v>
      </c>
      <c r="G1223" s="5">
        <f t="shared" si="36"/>
        <v>12.339333333333265</v>
      </c>
      <c r="H1223" s="5">
        <f>IF(D1223+E1223+F1223&gt;Inddata!$D$31,Inddata!$D$31,D1223+E1223+F1223)</f>
        <v>2.8773333333333366</v>
      </c>
      <c r="I1223" s="5">
        <f>Inddata!$D$34</f>
        <v>1</v>
      </c>
      <c r="J1223" s="5">
        <f>Inddata!$D$32+Inddata!$D$34</f>
        <v>5</v>
      </c>
      <c r="K1223" s="5"/>
    </row>
    <row r="1224" spans="1:11" x14ac:dyDescent="0.25">
      <c r="A1224">
        <v>1195</v>
      </c>
      <c r="C1224" s="5">
        <f t="shared" si="37"/>
        <v>10.347999999999931</v>
      </c>
      <c r="D1224" s="5">
        <f>IF(Inddata!$D$35=0,0,IF(($D$30-C1224*(1/Inddata!$D$35))&lt;0,0,($D$30-C1224*(1/Inddata!$D$35))))</f>
        <v>0</v>
      </c>
      <c r="E1224" s="5">
        <v>0</v>
      </c>
      <c r="F1224" s="5">
        <f>IF(Inddata!$D$31*Inddata!$D$35+Inddata!$D$33&gt;'Beregninger scenarie 2'!C1224,0,F1223+$F$27)</f>
        <v>2.8842666666666701</v>
      </c>
      <c r="G1224" s="5">
        <f t="shared" si="36"/>
        <v>12.347999999999931</v>
      </c>
      <c r="H1224" s="5">
        <f>IF(D1224+E1224+F1224&gt;Inddata!$D$31,Inddata!$D$31,D1224+E1224+F1224)</f>
        <v>2.8842666666666701</v>
      </c>
      <c r="I1224" s="5">
        <f>Inddata!$D$34</f>
        <v>1</v>
      </c>
      <c r="J1224" s="5">
        <f>Inddata!$D$32+Inddata!$D$34</f>
        <v>5</v>
      </c>
      <c r="K1224" s="5"/>
    </row>
    <row r="1225" spans="1:11" x14ac:dyDescent="0.25">
      <c r="A1225">
        <v>1196</v>
      </c>
      <c r="C1225" s="5">
        <f t="shared" si="37"/>
        <v>10.356666666666598</v>
      </c>
      <c r="D1225" s="5">
        <f>IF(Inddata!$D$35=0,0,IF(($D$30-C1225*(1/Inddata!$D$35))&lt;0,0,($D$30-C1225*(1/Inddata!$D$35))))</f>
        <v>0</v>
      </c>
      <c r="E1225" s="5">
        <v>0</v>
      </c>
      <c r="F1225" s="5">
        <f>IF(Inddata!$D$31*Inddata!$D$35+Inddata!$D$33&gt;'Beregninger scenarie 2'!C1225,0,F1224+$F$27)</f>
        <v>2.8912000000000035</v>
      </c>
      <c r="G1225" s="5">
        <f t="shared" si="36"/>
        <v>12.356666666666598</v>
      </c>
      <c r="H1225" s="5">
        <f>IF(D1225+E1225+F1225&gt;Inddata!$D$31,Inddata!$D$31,D1225+E1225+F1225)</f>
        <v>2.8912000000000035</v>
      </c>
      <c r="I1225" s="5">
        <f>Inddata!$D$34</f>
        <v>1</v>
      </c>
      <c r="J1225" s="5">
        <f>Inddata!$D$32+Inddata!$D$34</f>
        <v>5</v>
      </c>
      <c r="K1225" s="5"/>
    </row>
    <row r="1226" spans="1:11" x14ac:dyDescent="0.25">
      <c r="A1226">
        <v>1197</v>
      </c>
      <c r="C1226" s="5">
        <f t="shared" si="37"/>
        <v>10.365333333333265</v>
      </c>
      <c r="D1226" s="5">
        <f>IF(Inddata!$D$35=0,0,IF(($D$30-C1226*(1/Inddata!$D$35))&lt;0,0,($D$30-C1226*(1/Inddata!$D$35))))</f>
        <v>0</v>
      </c>
      <c r="E1226" s="5">
        <v>0</v>
      </c>
      <c r="F1226" s="5">
        <f>IF(Inddata!$D$31*Inddata!$D$35+Inddata!$D$33&gt;'Beregninger scenarie 2'!C1226,0,F1225+$F$27)</f>
        <v>2.898133333333337</v>
      </c>
      <c r="G1226" s="5">
        <f t="shared" si="36"/>
        <v>12.365333333333265</v>
      </c>
      <c r="H1226" s="5">
        <f>IF(D1226+E1226+F1226&gt;Inddata!$D$31,Inddata!$D$31,D1226+E1226+F1226)</f>
        <v>2.898133333333337</v>
      </c>
      <c r="I1226" s="5">
        <f>Inddata!$D$34</f>
        <v>1</v>
      </c>
      <c r="J1226" s="5">
        <f>Inddata!$D$32+Inddata!$D$34</f>
        <v>5</v>
      </c>
      <c r="K1226" s="5"/>
    </row>
    <row r="1227" spans="1:11" x14ac:dyDescent="0.25">
      <c r="A1227">
        <v>1198</v>
      </c>
      <c r="C1227" s="5">
        <f t="shared" si="37"/>
        <v>10.373999999999931</v>
      </c>
      <c r="D1227" s="5">
        <f>IF(Inddata!$D$35=0,0,IF(($D$30-C1227*(1/Inddata!$D$35))&lt;0,0,($D$30-C1227*(1/Inddata!$D$35))))</f>
        <v>0</v>
      </c>
      <c r="E1227" s="5">
        <v>0</v>
      </c>
      <c r="F1227" s="5">
        <f>IF(Inddata!$D$31*Inddata!$D$35+Inddata!$D$33&gt;'Beregninger scenarie 2'!C1227,0,F1226+$F$27)</f>
        <v>2.9050666666666705</v>
      </c>
      <c r="G1227" s="5">
        <f t="shared" si="36"/>
        <v>12.373999999999931</v>
      </c>
      <c r="H1227" s="5">
        <f>IF(D1227+E1227+F1227&gt;Inddata!$D$31,Inddata!$D$31,D1227+E1227+F1227)</f>
        <v>2.9050666666666705</v>
      </c>
      <c r="I1227" s="5">
        <f>Inddata!$D$34</f>
        <v>1</v>
      </c>
      <c r="J1227" s="5">
        <f>Inddata!$D$32+Inddata!$D$34</f>
        <v>5</v>
      </c>
      <c r="K1227" s="5"/>
    </row>
    <row r="1228" spans="1:11" x14ac:dyDescent="0.25">
      <c r="A1228">
        <v>1199</v>
      </c>
      <c r="C1228" s="5">
        <f t="shared" si="37"/>
        <v>10.382666666666598</v>
      </c>
      <c r="D1228" s="5">
        <f>IF(Inddata!$D$35=0,0,IF(($D$30-C1228*(1/Inddata!$D$35))&lt;0,0,($D$30-C1228*(1/Inddata!$D$35))))</f>
        <v>0</v>
      </c>
      <c r="E1228" s="5">
        <v>0</v>
      </c>
      <c r="F1228" s="5">
        <f>IF(Inddata!$D$31*Inddata!$D$35+Inddata!$D$33&gt;'Beregninger scenarie 2'!C1228,0,F1227+$F$27)</f>
        <v>2.9120000000000039</v>
      </c>
      <c r="G1228" s="5">
        <f t="shared" si="36"/>
        <v>12.382666666666598</v>
      </c>
      <c r="H1228" s="5">
        <f>IF(D1228+E1228+F1228&gt;Inddata!$D$31,Inddata!$D$31,D1228+E1228+F1228)</f>
        <v>2.9120000000000039</v>
      </c>
      <c r="I1228" s="5">
        <f>Inddata!$D$34</f>
        <v>1</v>
      </c>
      <c r="J1228" s="5">
        <f>Inddata!$D$32+Inddata!$D$34</f>
        <v>5</v>
      </c>
      <c r="K1228" s="5"/>
    </row>
    <row r="1229" spans="1:11" x14ac:dyDescent="0.25">
      <c r="A1229">
        <v>1200</v>
      </c>
      <c r="C1229" s="5">
        <f t="shared" si="37"/>
        <v>10.391333333333264</v>
      </c>
      <c r="D1229" s="5">
        <f>IF(Inddata!$D$35=0,0,IF(($D$30-C1229*(1/Inddata!$D$35))&lt;0,0,($D$30-C1229*(1/Inddata!$D$35))))</f>
        <v>0</v>
      </c>
      <c r="E1229" s="5">
        <v>0</v>
      </c>
      <c r="F1229" s="5">
        <f>IF(Inddata!$D$31*Inddata!$D$35+Inddata!$D$33&gt;'Beregninger scenarie 2'!C1229,0,F1228+$F$27)</f>
        <v>2.9189333333333374</v>
      </c>
      <c r="G1229" s="5">
        <f t="shared" si="36"/>
        <v>12.391333333333264</v>
      </c>
      <c r="H1229" s="5">
        <f>IF(D1229+E1229+F1229&gt;Inddata!$D$31,Inddata!$D$31,D1229+E1229+F1229)</f>
        <v>2.9189333333333374</v>
      </c>
      <c r="I1229" s="5">
        <f>Inddata!$D$34</f>
        <v>1</v>
      </c>
      <c r="J1229" s="5">
        <f>Inddata!$D$32+Inddata!$D$34</f>
        <v>5</v>
      </c>
      <c r="K1229" s="5"/>
    </row>
    <row r="1230" spans="1:11" x14ac:dyDescent="0.25">
      <c r="A1230">
        <v>1201</v>
      </c>
      <c r="C1230" s="5">
        <f t="shared" si="37"/>
        <v>10.399999999999931</v>
      </c>
      <c r="D1230" s="5">
        <f>IF(Inddata!$D$35=0,0,IF(($D$30-C1230*(1/Inddata!$D$35))&lt;0,0,($D$30-C1230*(1/Inddata!$D$35))))</f>
        <v>0</v>
      </c>
      <c r="E1230" s="5">
        <v>0</v>
      </c>
      <c r="F1230" s="5">
        <f>IF(Inddata!$D$31*Inddata!$D$35+Inddata!$D$33&gt;'Beregninger scenarie 2'!C1230,0,F1229+$F$27)</f>
        <v>2.9258666666666708</v>
      </c>
      <c r="G1230" s="5">
        <f t="shared" si="36"/>
        <v>12.399999999999931</v>
      </c>
      <c r="H1230" s="5">
        <f>IF(D1230+E1230+F1230&gt;Inddata!$D$31,Inddata!$D$31,D1230+E1230+F1230)</f>
        <v>2.9258666666666708</v>
      </c>
      <c r="I1230" s="5">
        <f>Inddata!$D$34</f>
        <v>1</v>
      </c>
      <c r="J1230" s="5">
        <f>Inddata!$D$32+Inddata!$D$34</f>
        <v>5</v>
      </c>
      <c r="K1230" s="5"/>
    </row>
    <row r="1231" spans="1:11" x14ac:dyDescent="0.25">
      <c r="A1231">
        <v>1202</v>
      </c>
      <c r="C1231" s="5">
        <f t="shared" si="37"/>
        <v>10.408666666666598</v>
      </c>
      <c r="D1231" s="5">
        <f>IF(Inddata!$D$35=0,0,IF(($D$30-C1231*(1/Inddata!$D$35))&lt;0,0,($D$30-C1231*(1/Inddata!$D$35))))</f>
        <v>0</v>
      </c>
      <c r="E1231" s="5">
        <v>0</v>
      </c>
      <c r="F1231" s="5">
        <f>IF(Inddata!$D$31*Inddata!$D$35+Inddata!$D$33&gt;'Beregninger scenarie 2'!C1231,0,F1230+$F$27)</f>
        <v>2.9328000000000043</v>
      </c>
      <c r="G1231" s="5">
        <f t="shared" si="36"/>
        <v>12.408666666666598</v>
      </c>
      <c r="H1231" s="5">
        <f>IF(D1231+E1231+F1231&gt;Inddata!$D$31,Inddata!$D$31,D1231+E1231+F1231)</f>
        <v>2.9328000000000043</v>
      </c>
      <c r="I1231" s="5">
        <f>Inddata!$D$34</f>
        <v>1</v>
      </c>
      <c r="J1231" s="5">
        <f>Inddata!$D$32+Inddata!$D$34</f>
        <v>5</v>
      </c>
      <c r="K1231" s="5"/>
    </row>
    <row r="1232" spans="1:11" x14ac:dyDescent="0.25">
      <c r="A1232">
        <v>1203</v>
      </c>
      <c r="C1232" s="5">
        <f t="shared" si="37"/>
        <v>10.417333333333264</v>
      </c>
      <c r="D1232" s="5">
        <f>IF(Inddata!$D$35=0,0,IF(($D$30-C1232*(1/Inddata!$D$35))&lt;0,0,($D$30-C1232*(1/Inddata!$D$35))))</f>
        <v>0</v>
      </c>
      <c r="E1232" s="5">
        <v>0</v>
      </c>
      <c r="F1232" s="5">
        <f>IF(Inddata!$D$31*Inddata!$D$35+Inddata!$D$33&gt;'Beregninger scenarie 2'!C1232,0,F1231+$F$27)</f>
        <v>2.9397333333333378</v>
      </c>
      <c r="G1232" s="5">
        <f t="shared" si="36"/>
        <v>12.417333333333264</v>
      </c>
      <c r="H1232" s="5">
        <f>IF(D1232+E1232+F1232&gt;Inddata!$D$31,Inddata!$D$31,D1232+E1232+F1232)</f>
        <v>2.9397333333333378</v>
      </c>
      <c r="I1232" s="5">
        <f>Inddata!$D$34</f>
        <v>1</v>
      </c>
      <c r="J1232" s="5">
        <f>Inddata!$D$32+Inddata!$D$34</f>
        <v>5</v>
      </c>
      <c r="K1232" s="5"/>
    </row>
    <row r="1233" spans="1:11" x14ac:dyDescent="0.25">
      <c r="A1233">
        <v>1204</v>
      </c>
      <c r="C1233" s="5">
        <f t="shared" si="37"/>
        <v>10.425999999999931</v>
      </c>
      <c r="D1233" s="5">
        <f>IF(Inddata!$D$35=0,0,IF(($D$30-C1233*(1/Inddata!$D$35))&lt;0,0,($D$30-C1233*(1/Inddata!$D$35))))</f>
        <v>0</v>
      </c>
      <c r="E1233" s="5">
        <v>0</v>
      </c>
      <c r="F1233" s="5">
        <f>IF(Inddata!$D$31*Inddata!$D$35+Inddata!$D$33&gt;'Beregninger scenarie 2'!C1233,0,F1232+$F$27)</f>
        <v>2.9466666666666712</v>
      </c>
      <c r="G1233" s="5">
        <f t="shared" si="36"/>
        <v>12.425999999999931</v>
      </c>
      <c r="H1233" s="5">
        <f>IF(D1233+E1233+F1233&gt;Inddata!$D$31,Inddata!$D$31,D1233+E1233+F1233)</f>
        <v>2.9466666666666712</v>
      </c>
      <c r="I1233" s="5">
        <f>Inddata!$D$34</f>
        <v>1</v>
      </c>
      <c r="J1233" s="5">
        <f>Inddata!$D$32+Inddata!$D$34</f>
        <v>5</v>
      </c>
      <c r="K1233" s="5"/>
    </row>
    <row r="1234" spans="1:11" x14ac:dyDescent="0.25">
      <c r="A1234">
        <v>1205</v>
      </c>
      <c r="C1234" s="5">
        <f t="shared" si="37"/>
        <v>10.434666666666597</v>
      </c>
      <c r="D1234" s="5">
        <f>IF(Inddata!$D$35=0,0,IF(($D$30-C1234*(1/Inddata!$D$35))&lt;0,0,($D$30-C1234*(1/Inddata!$D$35))))</f>
        <v>0</v>
      </c>
      <c r="E1234" s="5">
        <v>0</v>
      </c>
      <c r="F1234" s="5">
        <f>IF(Inddata!$D$31*Inddata!$D$35+Inddata!$D$33&gt;'Beregninger scenarie 2'!C1234,0,F1233+$F$27)</f>
        <v>2.9536000000000047</v>
      </c>
      <c r="G1234" s="5">
        <f t="shared" si="36"/>
        <v>12.434666666666597</v>
      </c>
      <c r="H1234" s="5">
        <f>IF(D1234+E1234+F1234&gt;Inddata!$D$31,Inddata!$D$31,D1234+E1234+F1234)</f>
        <v>2.9536000000000047</v>
      </c>
      <c r="I1234" s="5">
        <f>Inddata!$D$34</f>
        <v>1</v>
      </c>
      <c r="J1234" s="5">
        <f>Inddata!$D$32+Inddata!$D$34</f>
        <v>5</v>
      </c>
      <c r="K1234" s="5"/>
    </row>
    <row r="1235" spans="1:11" x14ac:dyDescent="0.25">
      <c r="A1235">
        <v>1206</v>
      </c>
      <c r="C1235" s="5">
        <f t="shared" si="37"/>
        <v>10.443333333333264</v>
      </c>
      <c r="D1235" s="5">
        <f>IF(Inddata!$D$35=0,0,IF(($D$30-C1235*(1/Inddata!$D$35))&lt;0,0,($D$30-C1235*(1/Inddata!$D$35))))</f>
        <v>0</v>
      </c>
      <c r="E1235" s="5">
        <v>0</v>
      </c>
      <c r="F1235" s="5">
        <f>IF(Inddata!$D$31*Inddata!$D$35+Inddata!$D$33&gt;'Beregninger scenarie 2'!C1235,0,F1234+$F$27)</f>
        <v>2.9605333333333381</v>
      </c>
      <c r="G1235" s="5">
        <f t="shared" si="36"/>
        <v>12.443333333333264</v>
      </c>
      <c r="H1235" s="5">
        <f>IF(D1235+E1235+F1235&gt;Inddata!$D$31,Inddata!$D$31,D1235+E1235+F1235)</f>
        <v>2.9605333333333381</v>
      </c>
      <c r="I1235" s="5">
        <f>Inddata!$D$34</f>
        <v>1</v>
      </c>
      <c r="J1235" s="5">
        <f>Inddata!$D$32+Inddata!$D$34</f>
        <v>5</v>
      </c>
      <c r="K1235" s="5"/>
    </row>
    <row r="1236" spans="1:11" x14ac:dyDescent="0.25">
      <c r="A1236">
        <v>1207</v>
      </c>
      <c r="C1236" s="5">
        <f t="shared" si="37"/>
        <v>10.451999999999931</v>
      </c>
      <c r="D1236" s="5">
        <f>IF(Inddata!$D$35=0,0,IF(($D$30-C1236*(1/Inddata!$D$35))&lt;0,0,($D$30-C1236*(1/Inddata!$D$35))))</f>
        <v>0</v>
      </c>
      <c r="E1236" s="5">
        <v>0</v>
      </c>
      <c r="F1236" s="5">
        <f>IF(Inddata!$D$31*Inddata!$D$35+Inddata!$D$33&gt;'Beregninger scenarie 2'!C1236,0,F1235+$F$27)</f>
        <v>2.9674666666666716</v>
      </c>
      <c r="G1236" s="5">
        <f t="shared" si="36"/>
        <v>12.451999999999931</v>
      </c>
      <c r="H1236" s="5">
        <f>IF(D1236+E1236+F1236&gt;Inddata!$D$31,Inddata!$D$31,D1236+E1236+F1236)</f>
        <v>2.9674666666666716</v>
      </c>
      <c r="I1236" s="5">
        <f>Inddata!$D$34</f>
        <v>1</v>
      </c>
      <c r="J1236" s="5">
        <f>Inddata!$D$32+Inddata!$D$34</f>
        <v>5</v>
      </c>
      <c r="K1236" s="5"/>
    </row>
    <row r="1237" spans="1:11" x14ac:dyDescent="0.25">
      <c r="A1237">
        <v>1208</v>
      </c>
      <c r="C1237" s="5">
        <f t="shared" si="37"/>
        <v>10.460666666666597</v>
      </c>
      <c r="D1237" s="5">
        <f>IF(Inddata!$D$35=0,0,IF(($D$30-C1237*(1/Inddata!$D$35))&lt;0,0,($D$30-C1237*(1/Inddata!$D$35))))</f>
        <v>0</v>
      </c>
      <c r="E1237" s="5">
        <v>0</v>
      </c>
      <c r="F1237" s="5">
        <f>IF(Inddata!$D$31*Inddata!$D$35+Inddata!$D$33&gt;'Beregninger scenarie 2'!C1237,0,F1236+$F$27)</f>
        <v>2.974400000000005</v>
      </c>
      <c r="G1237" s="5">
        <f t="shared" si="36"/>
        <v>12.460666666666597</v>
      </c>
      <c r="H1237" s="5">
        <f>IF(D1237+E1237+F1237&gt;Inddata!$D$31,Inddata!$D$31,D1237+E1237+F1237)</f>
        <v>2.974400000000005</v>
      </c>
      <c r="I1237" s="5">
        <f>Inddata!$D$34</f>
        <v>1</v>
      </c>
      <c r="J1237" s="5">
        <f>Inddata!$D$32+Inddata!$D$34</f>
        <v>5</v>
      </c>
      <c r="K1237" s="5"/>
    </row>
    <row r="1238" spans="1:11" x14ac:dyDescent="0.25">
      <c r="A1238">
        <v>1209</v>
      </c>
      <c r="C1238" s="5">
        <f t="shared" si="37"/>
        <v>10.469333333333264</v>
      </c>
      <c r="D1238" s="5">
        <f>IF(Inddata!$D$35=0,0,IF(($D$30-C1238*(1/Inddata!$D$35))&lt;0,0,($D$30-C1238*(1/Inddata!$D$35))))</f>
        <v>0</v>
      </c>
      <c r="E1238" s="5">
        <v>0</v>
      </c>
      <c r="F1238" s="5">
        <f>IF(Inddata!$D$31*Inddata!$D$35+Inddata!$D$33&gt;'Beregninger scenarie 2'!C1238,0,F1237+$F$27)</f>
        <v>2.9813333333333385</v>
      </c>
      <c r="G1238" s="5">
        <f t="shared" si="36"/>
        <v>12.469333333333264</v>
      </c>
      <c r="H1238" s="5">
        <f>IF(D1238+E1238+F1238&gt;Inddata!$D$31,Inddata!$D$31,D1238+E1238+F1238)</f>
        <v>2.9813333333333385</v>
      </c>
      <c r="I1238" s="5">
        <f>Inddata!$D$34</f>
        <v>1</v>
      </c>
      <c r="J1238" s="5">
        <f>Inddata!$D$32+Inddata!$D$34</f>
        <v>5</v>
      </c>
      <c r="K1238" s="5"/>
    </row>
    <row r="1239" spans="1:11" x14ac:dyDescent="0.25">
      <c r="A1239">
        <v>1210</v>
      </c>
      <c r="C1239" s="5">
        <f t="shared" si="37"/>
        <v>10.47799999999993</v>
      </c>
      <c r="D1239" s="5">
        <f>IF(Inddata!$D$35=0,0,IF(($D$30-C1239*(1/Inddata!$D$35))&lt;0,0,($D$30-C1239*(1/Inddata!$D$35))))</f>
        <v>0</v>
      </c>
      <c r="E1239" s="5">
        <v>0</v>
      </c>
      <c r="F1239" s="5">
        <f>IF(Inddata!$D$31*Inddata!$D$35+Inddata!$D$33&gt;'Beregninger scenarie 2'!C1239,0,F1238+$F$27)</f>
        <v>2.988266666666672</v>
      </c>
      <c r="G1239" s="5">
        <f t="shared" si="36"/>
        <v>12.47799999999993</v>
      </c>
      <c r="H1239" s="5">
        <f>IF(D1239+E1239+F1239&gt;Inddata!$D$31,Inddata!$D$31,D1239+E1239+F1239)</f>
        <v>2.988266666666672</v>
      </c>
      <c r="I1239" s="5">
        <f>Inddata!$D$34</f>
        <v>1</v>
      </c>
      <c r="J1239" s="5">
        <f>Inddata!$D$32+Inddata!$D$34</f>
        <v>5</v>
      </c>
      <c r="K1239" s="5"/>
    </row>
    <row r="1240" spans="1:11" x14ac:dyDescent="0.25">
      <c r="A1240">
        <v>1211</v>
      </c>
      <c r="C1240" s="5">
        <f t="shared" si="37"/>
        <v>10.486666666666597</v>
      </c>
      <c r="D1240" s="5">
        <f>IF(Inddata!$D$35=0,0,IF(($D$30-C1240*(1/Inddata!$D$35))&lt;0,0,($D$30-C1240*(1/Inddata!$D$35))))</f>
        <v>0</v>
      </c>
      <c r="E1240" s="5">
        <v>0</v>
      </c>
      <c r="F1240" s="5">
        <f>IF(Inddata!$D$31*Inddata!$D$35+Inddata!$D$33&gt;'Beregninger scenarie 2'!C1240,0,F1239+$F$27)</f>
        <v>2.9952000000000054</v>
      </c>
      <c r="G1240" s="5">
        <f t="shared" si="36"/>
        <v>12.486666666666597</v>
      </c>
      <c r="H1240" s="5">
        <f>IF(D1240+E1240+F1240&gt;Inddata!$D$31,Inddata!$D$31,D1240+E1240+F1240)</f>
        <v>2.9952000000000054</v>
      </c>
      <c r="I1240" s="5">
        <f>Inddata!$D$34</f>
        <v>1</v>
      </c>
      <c r="J1240" s="5">
        <f>Inddata!$D$32+Inddata!$D$34</f>
        <v>5</v>
      </c>
      <c r="K1240" s="5"/>
    </row>
    <row r="1241" spans="1:11" x14ac:dyDescent="0.25">
      <c r="A1241">
        <v>1212</v>
      </c>
      <c r="C1241" s="5">
        <f t="shared" si="37"/>
        <v>10.495333333333264</v>
      </c>
      <c r="D1241" s="5">
        <f>IF(Inddata!$D$35=0,0,IF(($D$30-C1241*(1/Inddata!$D$35))&lt;0,0,($D$30-C1241*(1/Inddata!$D$35))))</f>
        <v>0</v>
      </c>
      <c r="E1241" s="5">
        <v>0</v>
      </c>
      <c r="F1241" s="5">
        <f>IF(Inddata!$D$31*Inddata!$D$35+Inddata!$D$33&gt;'Beregninger scenarie 2'!C1241,0,F1240+$F$27)</f>
        <v>3.0021333333333389</v>
      </c>
      <c r="G1241" s="5">
        <f t="shared" si="36"/>
        <v>12.495333333333264</v>
      </c>
      <c r="H1241" s="5">
        <f>IF(D1241+E1241+F1241&gt;Inddata!$D$31,Inddata!$D$31,D1241+E1241+F1241)</f>
        <v>3.0021333333333389</v>
      </c>
      <c r="I1241" s="5">
        <f>Inddata!$D$34</f>
        <v>1</v>
      </c>
      <c r="J1241" s="5">
        <f>Inddata!$D$32+Inddata!$D$34</f>
        <v>5</v>
      </c>
      <c r="K1241" s="5"/>
    </row>
    <row r="1242" spans="1:11" x14ac:dyDescent="0.25">
      <c r="A1242">
        <v>1213</v>
      </c>
      <c r="C1242" s="5">
        <f t="shared" si="37"/>
        <v>10.50399999999993</v>
      </c>
      <c r="D1242" s="5">
        <f>IF(Inddata!$D$35=0,0,IF(($D$30-C1242*(1/Inddata!$D$35))&lt;0,0,($D$30-C1242*(1/Inddata!$D$35))))</f>
        <v>0</v>
      </c>
      <c r="E1242" s="5">
        <v>0</v>
      </c>
      <c r="F1242" s="5">
        <f>IF(Inddata!$D$31*Inddata!$D$35+Inddata!$D$33&gt;'Beregninger scenarie 2'!C1242,0,F1241+$F$27)</f>
        <v>3.0090666666666723</v>
      </c>
      <c r="G1242" s="5">
        <f t="shared" si="36"/>
        <v>12.50399999999993</v>
      </c>
      <c r="H1242" s="5">
        <f>IF(D1242+E1242+F1242&gt;Inddata!$D$31,Inddata!$D$31,D1242+E1242+F1242)</f>
        <v>3.0090666666666723</v>
      </c>
      <c r="I1242" s="5">
        <f>Inddata!$D$34</f>
        <v>1</v>
      </c>
      <c r="J1242" s="5">
        <f>Inddata!$D$32+Inddata!$D$34</f>
        <v>5</v>
      </c>
      <c r="K1242" s="5"/>
    </row>
    <row r="1243" spans="1:11" x14ac:dyDescent="0.25">
      <c r="A1243">
        <v>1214</v>
      </c>
      <c r="C1243" s="5">
        <f t="shared" si="37"/>
        <v>10.512666666666597</v>
      </c>
      <c r="D1243" s="5">
        <f>IF(Inddata!$D$35=0,0,IF(($D$30-C1243*(1/Inddata!$D$35))&lt;0,0,($D$30-C1243*(1/Inddata!$D$35))))</f>
        <v>0</v>
      </c>
      <c r="E1243" s="5">
        <v>0</v>
      </c>
      <c r="F1243" s="5">
        <f>IF(Inddata!$D$31*Inddata!$D$35+Inddata!$D$33&gt;'Beregninger scenarie 2'!C1243,0,F1242+$F$27)</f>
        <v>3.0160000000000058</v>
      </c>
      <c r="G1243" s="5">
        <f t="shared" si="36"/>
        <v>12.512666666666597</v>
      </c>
      <c r="H1243" s="5">
        <f>IF(D1243+E1243+F1243&gt;Inddata!$D$31,Inddata!$D$31,D1243+E1243+F1243)</f>
        <v>3.0160000000000058</v>
      </c>
      <c r="I1243" s="5">
        <f>Inddata!$D$34</f>
        <v>1</v>
      </c>
      <c r="J1243" s="5">
        <f>Inddata!$D$32+Inddata!$D$34</f>
        <v>5</v>
      </c>
      <c r="K1243" s="5"/>
    </row>
    <row r="1244" spans="1:11" x14ac:dyDescent="0.25">
      <c r="A1244">
        <v>1215</v>
      </c>
      <c r="C1244" s="5">
        <f t="shared" si="37"/>
        <v>10.521333333333263</v>
      </c>
      <c r="D1244" s="5">
        <f>IF(Inddata!$D$35=0,0,IF(($D$30-C1244*(1/Inddata!$D$35))&lt;0,0,($D$30-C1244*(1/Inddata!$D$35))))</f>
        <v>0</v>
      </c>
      <c r="E1244" s="5">
        <v>0</v>
      </c>
      <c r="F1244" s="5">
        <f>IF(Inddata!$D$31*Inddata!$D$35+Inddata!$D$33&gt;'Beregninger scenarie 2'!C1244,0,F1243+$F$27)</f>
        <v>3.0229333333333392</v>
      </c>
      <c r="G1244" s="5">
        <f t="shared" si="36"/>
        <v>12.521333333333263</v>
      </c>
      <c r="H1244" s="5">
        <f>IF(D1244+E1244+F1244&gt;Inddata!$D$31,Inddata!$D$31,D1244+E1244+F1244)</f>
        <v>3.0229333333333392</v>
      </c>
      <c r="I1244" s="5">
        <f>Inddata!$D$34</f>
        <v>1</v>
      </c>
      <c r="J1244" s="5">
        <f>Inddata!$D$32+Inddata!$D$34</f>
        <v>5</v>
      </c>
      <c r="K1244" s="5"/>
    </row>
    <row r="1245" spans="1:11" x14ac:dyDescent="0.25">
      <c r="A1245">
        <v>1216</v>
      </c>
      <c r="C1245" s="5">
        <f t="shared" si="37"/>
        <v>10.52999999999993</v>
      </c>
      <c r="D1245" s="5">
        <f>IF(Inddata!$D$35=0,0,IF(($D$30-C1245*(1/Inddata!$D$35))&lt;0,0,($D$30-C1245*(1/Inddata!$D$35))))</f>
        <v>0</v>
      </c>
      <c r="E1245" s="5">
        <v>0</v>
      </c>
      <c r="F1245" s="5">
        <f>IF(Inddata!$D$31*Inddata!$D$35+Inddata!$D$33&gt;'Beregninger scenarie 2'!C1245,0,F1244+$F$27)</f>
        <v>3.0298666666666727</v>
      </c>
      <c r="G1245" s="5">
        <f t="shared" si="36"/>
        <v>12.52999999999993</v>
      </c>
      <c r="H1245" s="5">
        <f>IF(D1245+E1245+F1245&gt;Inddata!$D$31,Inddata!$D$31,D1245+E1245+F1245)</f>
        <v>3.0298666666666727</v>
      </c>
      <c r="I1245" s="5">
        <f>Inddata!$D$34</f>
        <v>1</v>
      </c>
      <c r="J1245" s="5">
        <f>Inddata!$D$32+Inddata!$D$34</f>
        <v>5</v>
      </c>
      <c r="K1245" s="5"/>
    </row>
    <row r="1246" spans="1:11" x14ac:dyDescent="0.25">
      <c r="A1246">
        <v>1217</v>
      </c>
      <c r="C1246" s="5">
        <f t="shared" si="37"/>
        <v>10.538666666666597</v>
      </c>
      <c r="D1246" s="5">
        <f>IF(Inddata!$D$35=0,0,IF(($D$30-C1246*(1/Inddata!$D$35))&lt;0,0,($D$30-C1246*(1/Inddata!$D$35))))</f>
        <v>0</v>
      </c>
      <c r="E1246" s="5">
        <v>0</v>
      </c>
      <c r="F1246" s="5">
        <f>IF(Inddata!$D$31*Inddata!$D$35+Inddata!$D$33&gt;'Beregninger scenarie 2'!C1246,0,F1245+$F$27)</f>
        <v>3.0368000000000062</v>
      </c>
      <c r="G1246" s="5">
        <f t="shared" si="36"/>
        <v>12.538666666666597</v>
      </c>
      <c r="H1246" s="5">
        <f>IF(D1246+E1246+F1246&gt;Inddata!$D$31,Inddata!$D$31,D1246+E1246+F1246)</f>
        <v>3.0368000000000062</v>
      </c>
      <c r="I1246" s="5">
        <f>Inddata!$D$34</f>
        <v>1</v>
      </c>
      <c r="J1246" s="5">
        <f>Inddata!$D$32+Inddata!$D$34</f>
        <v>5</v>
      </c>
      <c r="K1246" s="5"/>
    </row>
    <row r="1247" spans="1:11" x14ac:dyDescent="0.25">
      <c r="A1247">
        <v>1218</v>
      </c>
      <c r="C1247" s="5">
        <f t="shared" si="37"/>
        <v>10.547333333333263</v>
      </c>
      <c r="D1247" s="5">
        <f>IF(Inddata!$D$35=0,0,IF(($D$30-C1247*(1/Inddata!$D$35))&lt;0,0,($D$30-C1247*(1/Inddata!$D$35))))</f>
        <v>0</v>
      </c>
      <c r="E1247" s="5">
        <v>0</v>
      </c>
      <c r="F1247" s="5">
        <f>IF(Inddata!$D$31*Inddata!$D$35+Inddata!$D$33&gt;'Beregninger scenarie 2'!C1247,0,F1246+$F$27)</f>
        <v>3.0437333333333396</v>
      </c>
      <c r="G1247" s="5">
        <f t="shared" si="36"/>
        <v>12.547333333333263</v>
      </c>
      <c r="H1247" s="5">
        <f>IF(D1247+E1247+F1247&gt;Inddata!$D$31,Inddata!$D$31,D1247+E1247+F1247)</f>
        <v>3.0437333333333396</v>
      </c>
      <c r="I1247" s="5">
        <f>Inddata!$D$34</f>
        <v>1</v>
      </c>
      <c r="J1247" s="5">
        <f>Inddata!$D$32+Inddata!$D$34</f>
        <v>5</v>
      </c>
      <c r="K1247" s="5"/>
    </row>
    <row r="1248" spans="1:11" x14ac:dyDescent="0.25">
      <c r="A1248">
        <v>1219</v>
      </c>
      <c r="C1248" s="5">
        <f t="shared" si="37"/>
        <v>10.55599999999993</v>
      </c>
      <c r="D1248" s="5">
        <f>IF(Inddata!$D$35=0,0,IF(($D$30-C1248*(1/Inddata!$D$35))&lt;0,0,($D$30-C1248*(1/Inddata!$D$35))))</f>
        <v>0</v>
      </c>
      <c r="E1248" s="5">
        <v>0</v>
      </c>
      <c r="F1248" s="5">
        <f>IF(Inddata!$D$31*Inddata!$D$35+Inddata!$D$33&gt;'Beregninger scenarie 2'!C1248,0,F1247+$F$27)</f>
        <v>3.0506666666666731</v>
      </c>
      <c r="G1248" s="5">
        <f t="shared" ref="G1248:G1311" si="38">C1248+2</f>
        <v>12.55599999999993</v>
      </c>
      <c r="H1248" s="5">
        <f>IF(D1248+E1248+F1248&gt;Inddata!$D$31,Inddata!$D$31,D1248+E1248+F1248)</f>
        <v>3.0506666666666731</v>
      </c>
      <c r="I1248" s="5">
        <f>Inddata!$D$34</f>
        <v>1</v>
      </c>
      <c r="J1248" s="5">
        <f>Inddata!$D$32+Inddata!$D$34</f>
        <v>5</v>
      </c>
      <c r="K1248" s="5"/>
    </row>
    <row r="1249" spans="1:11" x14ac:dyDescent="0.25">
      <c r="A1249">
        <v>1220</v>
      </c>
      <c r="C1249" s="5">
        <f t="shared" ref="C1249:C1312" si="39">C1248+$C$27</f>
        <v>10.564666666666596</v>
      </c>
      <c r="D1249" s="5">
        <f>IF(Inddata!$D$35=0,0,IF(($D$30-C1249*(1/Inddata!$D$35))&lt;0,0,($D$30-C1249*(1/Inddata!$D$35))))</f>
        <v>0</v>
      </c>
      <c r="E1249" s="5">
        <v>0</v>
      </c>
      <c r="F1249" s="5">
        <f>IF(Inddata!$D$31*Inddata!$D$35+Inddata!$D$33&gt;'Beregninger scenarie 2'!C1249,0,F1248+$F$27)</f>
        <v>3.0576000000000065</v>
      </c>
      <c r="G1249" s="5">
        <f t="shared" si="38"/>
        <v>12.564666666666596</v>
      </c>
      <c r="H1249" s="5">
        <f>IF(D1249+E1249+F1249&gt;Inddata!$D$31,Inddata!$D$31,D1249+E1249+F1249)</f>
        <v>3.0576000000000065</v>
      </c>
      <c r="I1249" s="5">
        <f>Inddata!$D$34</f>
        <v>1</v>
      </c>
      <c r="J1249" s="5">
        <f>Inddata!$D$32+Inddata!$D$34</f>
        <v>5</v>
      </c>
      <c r="K1249" s="5"/>
    </row>
    <row r="1250" spans="1:11" x14ac:dyDescent="0.25">
      <c r="A1250">
        <v>1221</v>
      </c>
      <c r="C1250" s="5">
        <f t="shared" si="39"/>
        <v>10.573333333333263</v>
      </c>
      <c r="D1250" s="5">
        <f>IF(Inddata!$D$35=0,0,IF(($D$30-C1250*(1/Inddata!$D$35))&lt;0,0,($D$30-C1250*(1/Inddata!$D$35))))</f>
        <v>0</v>
      </c>
      <c r="E1250" s="5">
        <v>0</v>
      </c>
      <c r="F1250" s="5">
        <f>IF(Inddata!$D$31*Inddata!$D$35+Inddata!$D$33&gt;'Beregninger scenarie 2'!C1250,0,F1249+$F$27)</f>
        <v>3.06453333333334</v>
      </c>
      <c r="G1250" s="5">
        <f t="shared" si="38"/>
        <v>12.573333333333263</v>
      </c>
      <c r="H1250" s="5">
        <f>IF(D1250+E1250+F1250&gt;Inddata!$D$31,Inddata!$D$31,D1250+E1250+F1250)</f>
        <v>3.06453333333334</v>
      </c>
      <c r="I1250" s="5">
        <f>Inddata!$D$34</f>
        <v>1</v>
      </c>
      <c r="J1250" s="5">
        <f>Inddata!$D$32+Inddata!$D$34</f>
        <v>5</v>
      </c>
      <c r="K1250" s="5"/>
    </row>
    <row r="1251" spans="1:11" x14ac:dyDescent="0.25">
      <c r="A1251">
        <v>1222</v>
      </c>
      <c r="C1251" s="5">
        <f t="shared" si="39"/>
        <v>10.58199999999993</v>
      </c>
      <c r="D1251" s="5">
        <f>IF(Inddata!$D$35=0,0,IF(($D$30-C1251*(1/Inddata!$D$35))&lt;0,0,($D$30-C1251*(1/Inddata!$D$35))))</f>
        <v>0</v>
      </c>
      <c r="E1251" s="5">
        <v>0</v>
      </c>
      <c r="F1251" s="5">
        <f>IF(Inddata!$D$31*Inddata!$D$35+Inddata!$D$33&gt;'Beregninger scenarie 2'!C1251,0,F1250+$F$27)</f>
        <v>3.0714666666666735</v>
      </c>
      <c r="G1251" s="5">
        <f t="shared" si="38"/>
        <v>12.58199999999993</v>
      </c>
      <c r="H1251" s="5">
        <f>IF(D1251+E1251+F1251&gt;Inddata!$D$31,Inddata!$D$31,D1251+E1251+F1251)</f>
        <v>3.0714666666666735</v>
      </c>
      <c r="I1251" s="5">
        <f>Inddata!$D$34</f>
        <v>1</v>
      </c>
      <c r="J1251" s="5">
        <f>Inddata!$D$32+Inddata!$D$34</f>
        <v>5</v>
      </c>
      <c r="K1251" s="5"/>
    </row>
    <row r="1252" spans="1:11" x14ac:dyDescent="0.25">
      <c r="A1252">
        <v>1223</v>
      </c>
      <c r="C1252" s="5">
        <f t="shared" si="39"/>
        <v>10.590666666666596</v>
      </c>
      <c r="D1252" s="5">
        <f>IF(Inddata!$D$35=0,0,IF(($D$30-C1252*(1/Inddata!$D$35))&lt;0,0,($D$30-C1252*(1/Inddata!$D$35))))</f>
        <v>0</v>
      </c>
      <c r="E1252" s="5">
        <v>0</v>
      </c>
      <c r="F1252" s="5">
        <f>IF(Inddata!$D$31*Inddata!$D$35+Inddata!$D$33&gt;'Beregninger scenarie 2'!C1252,0,F1251+$F$27)</f>
        <v>3.0784000000000069</v>
      </c>
      <c r="G1252" s="5">
        <f t="shared" si="38"/>
        <v>12.590666666666596</v>
      </c>
      <c r="H1252" s="5">
        <f>IF(D1252+E1252+F1252&gt;Inddata!$D$31,Inddata!$D$31,D1252+E1252+F1252)</f>
        <v>3.0784000000000069</v>
      </c>
      <c r="I1252" s="5">
        <f>Inddata!$D$34</f>
        <v>1</v>
      </c>
      <c r="J1252" s="5">
        <f>Inddata!$D$32+Inddata!$D$34</f>
        <v>5</v>
      </c>
      <c r="K1252" s="5"/>
    </row>
    <row r="1253" spans="1:11" x14ac:dyDescent="0.25">
      <c r="A1253">
        <v>1224</v>
      </c>
      <c r="C1253" s="5">
        <f t="shared" si="39"/>
        <v>10.599333333333263</v>
      </c>
      <c r="D1253" s="5">
        <f>IF(Inddata!$D$35=0,0,IF(($D$30-C1253*(1/Inddata!$D$35))&lt;0,0,($D$30-C1253*(1/Inddata!$D$35))))</f>
        <v>0</v>
      </c>
      <c r="E1253" s="5">
        <v>0</v>
      </c>
      <c r="F1253" s="5">
        <f>IF(Inddata!$D$31*Inddata!$D$35+Inddata!$D$33&gt;'Beregninger scenarie 2'!C1253,0,F1252+$F$27)</f>
        <v>3.0853333333333404</v>
      </c>
      <c r="G1253" s="5">
        <f t="shared" si="38"/>
        <v>12.599333333333263</v>
      </c>
      <c r="H1253" s="5">
        <f>IF(D1253+E1253+F1253&gt;Inddata!$D$31,Inddata!$D$31,D1253+E1253+F1253)</f>
        <v>3.0853333333333404</v>
      </c>
      <c r="I1253" s="5">
        <f>Inddata!$D$34</f>
        <v>1</v>
      </c>
      <c r="J1253" s="5">
        <f>Inddata!$D$32+Inddata!$D$34</f>
        <v>5</v>
      </c>
      <c r="K1253" s="5"/>
    </row>
    <row r="1254" spans="1:11" x14ac:dyDescent="0.25">
      <c r="A1254">
        <v>1225</v>
      </c>
      <c r="C1254" s="5">
        <f t="shared" si="39"/>
        <v>10.607999999999929</v>
      </c>
      <c r="D1254" s="5">
        <f>IF(Inddata!$D$35=0,0,IF(($D$30-C1254*(1/Inddata!$D$35))&lt;0,0,($D$30-C1254*(1/Inddata!$D$35))))</f>
        <v>0</v>
      </c>
      <c r="E1254" s="5">
        <v>0</v>
      </c>
      <c r="F1254" s="5">
        <f>IF(Inddata!$D$31*Inddata!$D$35+Inddata!$D$33&gt;'Beregninger scenarie 2'!C1254,0,F1253+$F$27)</f>
        <v>3.0922666666666738</v>
      </c>
      <c r="G1254" s="5">
        <f t="shared" si="38"/>
        <v>12.607999999999929</v>
      </c>
      <c r="H1254" s="5">
        <f>IF(D1254+E1254+F1254&gt;Inddata!$D$31,Inddata!$D$31,D1254+E1254+F1254)</f>
        <v>3.0922666666666738</v>
      </c>
      <c r="I1254" s="5">
        <f>Inddata!$D$34</f>
        <v>1</v>
      </c>
      <c r="J1254" s="5">
        <f>Inddata!$D$32+Inddata!$D$34</f>
        <v>5</v>
      </c>
      <c r="K1254" s="5"/>
    </row>
    <row r="1255" spans="1:11" x14ac:dyDescent="0.25">
      <c r="A1255">
        <v>1226</v>
      </c>
      <c r="C1255" s="5">
        <f t="shared" si="39"/>
        <v>10.616666666666596</v>
      </c>
      <c r="D1255" s="5">
        <f>IF(Inddata!$D$35=0,0,IF(($D$30-C1255*(1/Inddata!$D$35))&lt;0,0,($D$30-C1255*(1/Inddata!$D$35))))</f>
        <v>0</v>
      </c>
      <c r="E1255" s="5">
        <v>0</v>
      </c>
      <c r="F1255" s="5">
        <f>IF(Inddata!$D$31*Inddata!$D$35+Inddata!$D$33&gt;'Beregninger scenarie 2'!C1255,0,F1254+$F$27)</f>
        <v>3.0992000000000073</v>
      </c>
      <c r="G1255" s="5">
        <f t="shared" si="38"/>
        <v>12.616666666666596</v>
      </c>
      <c r="H1255" s="5">
        <f>IF(D1255+E1255+F1255&gt;Inddata!$D$31,Inddata!$D$31,D1255+E1255+F1255)</f>
        <v>3.0992000000000073</v>
      </c>
      <c r="I1255" s="5">
        <f>Inddata!$D$34</f>
        <v>1</v>
      </c>
      <c r="J1255" s="5">
        <f>Inddata!$D$32+Inddata!$D$34</f>
        <v>5</v>
      </c>
      <c r="K1255" s="5"/>
    </row>
    <row r="1256" spans="1:11" x14ac:dyDescent="0.25">
      <c r="A1256">
        <v>1227</v>
      </c>
      <c r="C1256" s="5">
        <f t="shared" si="39"/>
        <v>10.625333333333263</v>
      </c>
      <c r="D1256" s="5">
        <f>IF(Inddata!$D$35=0,0,IF(($D$30-C1256*(1/Inddata!$D$35))&lt;0,0,($D$30-C1256*(1/Inddata!$D$35))))</f>
        <v>0</v>
      </c>
      <c r="E1256" s="5">
        <v>0</v>
      </c>
      <c r="F1256" s="5">
        <f>IF(Inddata!$D$31*Inddata!$D$35+Inddata!$D$33&gt;'Beregninger scenarie 2'!C1256,0,F1255+$F$27)</f>
        <v>3.1061333333333407</v>
      </c>
      <c r="G1256" s="5">
        <f t="shared" si="38"/>
        <v>12.625333333333263</v>
      </c>
      <c r="H1256" s="5">
        <f>IF(D1256+E1256+F1256&gt;Inddata!$D$31,Inddata!$D$31,D1256+E1256+F1256)</f>
        <v>3.1061333333333407</v>
      </c>
      <c r="I1256" s="5">
        <f>Inddata!$D$34</f>
        <v>1</v>
      </c>
      <c r="J1256" s="5">
        <f>Inddata!$D$32+Inddata!$D$34</f>
        <v>5</v>
      </c>
      <c r="K1256" s="5"/>
    </row>
    <row r="1257" spans="1:11" x14ac:dyDescent="0.25">
      <c r="A1257">
        <v>1228</v>
      </c>
      <c r="C1257" s="5">
        <f t="shared" si="39"/>
        <v>10.633999999999929</v>
      </c>
      <c r="D1257" s="5">
        <f>IF(Inddata!$D$35=0,0,IF(($D$30-C1257*(1/Inddata!$D$35))&lt;0,0,($D$30-C1257*(1/Inddata!$D$35))))</f>
        <v>0</v>
      </c>
      <c r="E1257" s="5">
        <v>0</v>
      </c>
      <c r="F1257" s="5">
        <f>IF(Inddata!$D$31*Inddata!$D$35+Inddata!$D$33&gt;'Beregninger scenarie 2'!C1257,0,F1256+$F$27)</f>
        <v>3.1130666666666742</v>
      </c>
      <c r="G1257" s="5">
        <f t="shared" si="38"/>
        <v>12.633999999999929</v>
      </c>
      <c r="H1257" s="5">
        <f>IF(D1257+E1257+F1257&gt;Inddata!$D$31,Inddata!$D$31,D1257+E1257+F1257)</f>
        <v>3.1130666666666742</v>
      </c>
      <c r="I1257" s="5">
        <f>Inddata!$D$34</f>
        <v>1</v>
      </c>
      <c r="J1257" s="5">
        <f>Inddata!$D$32+Inddata!$D$34</f>
        <v>5</v>
      </c>
      <c r="K1257" s="5"/>
    </row>
    <row r="1258" spans="1:11" x14ac:dyDescent="0.25">
      <c r="A1258">
        <v>1229</v>
      </c>
      <c r="C1258" s="5">
        <f t="shared" si="39"/>
        <v>10.642666666666596</v>
      </c>
      <c r="D1258" s="5">
        <f>IF(Inddata!$D$35=0,0,IF(($D$30-C1258*(1/Inddata!$D$35))&lt;0,0,($D$30-C1258*(1/Inddata!$D$35))))</f>
        <v>0</v>
      </c>
      <c r="E1258" s="5">
        <v>0</v>
      </c>
      <c r="F1258" s="5">
        <f>IF(Inddata!$D$31*Inddata!$D$35+Inddata!$D$33&gt;'Beregninger scenarie 2'!C1258,0,F1257+$F$27)</f>
        <v>3.1200000000000077</v>
      </c>
      <c r="G1258" s="5">
        <f t="shared" si="38"/>
        <v>12.642666666666596</v>
      </c>
      <c r="H1258" s="5">
        <f>IF(D1258+E1258+F1258&gt;Inddata!$D$31,Inddata!$D$31,D1258+E1258+F1258)</f>
        <v>3.1200000000000077</v>
      </c>
      <c r="I1258" s="5">
        <f>Inddata!$D$34</f>
        <v>1</v>
      </c>
      <c r="J1258" s="5">
        <f>Inddata!$D$32+Inddata!$D$34</f>
        <v>5</v>
      </c>
      <c r="K1258" s="5"/>
    </row>
    <row r="1259" spans="1:11" x14ac:dyDescent="0.25">
      <c r="A1259">
        <v>1230</v>
      </c>
      <c r="C1259" s="5">
        <f t="shared" si="39"/>
        <v>10.651333333333262</v>
      </c>
      <c r="D1259" s="5">
        <f>IF(Inddata!$D$35=0,0,IF(($D$30-C1259*(1/Inddata!$D$35))&lt;0,0,($D$30-C1259*(1/Inddata!$D$35))))</f>
        <v>0</v>
      </c>
      <c r="E1259" s="5">
        <v>0</v>
      </c>
      <c r="F1259" s="5">
        <f>IF(Inddata!$D$31*Inddata!$D$35+Inddata!$D$33&gt;'Beregninger scenarie 2'!C1259,0,F1258+$F$27)</f>
        <v>3.1269333333333411</v>
      </c>
      <c r="G1259" s="5">
        <f t="shared" si="38"/>
        <v>12.651333333333262</v>
      </c>
      <c r="H1259" s="5">
        <f>IF(D1259+E1259+F1259&gt;Inddata!$D$31,Inddata!$D$31,D1259+E1259+F1259)</f>
        <v>3.1269333333333411</v>
      </c>
      <c r="I1259" s="5">
        <f>Inddata!$D$34</f>
        <v>1</v>
      </c>
      <c r="J1259" s="5">
        <f>Inddata!$D$32+Inddata!$D$34</f>
        <v>5</v>
      </c>
      <c r="K1259" s="5"/>
    </row>
    <row r="1260" spans="1:11" x14ac:dyDescent="0.25">
      <c r="A1260">
        <v>1231</v>
      </c>
      <c r="C1260" s="5">
        <f t="shared" si="39"/>
        <v>10.659999999999929</v>
      </c>
      <c r="D1260" s="5">
        <f>IF(Inddata!$D$35=0,0,IF(($D$30-C1260*(1/Inddata!$D$35))&lt;0,0,($D$30-C1260*(1/Inddata!$D$35))))</f>
        <v>0</v>
      </c>
      <c r="E1260" s="5">
        <v>0</v>
      </c>
      <c r="F1260" s="5">
        <f>IF(Inddata!$D$31*Inddata!$D$35+Inddata!$D$33&gt;'Beregninger scenarie 2'!C1260,0,F1259+$F$27)</f>
        <v>3.1338666666666746</v>
      </c>
      <c r="G1260" s="5">
        <f t="shared" si="38"/>
        <v>12.659999999999929</v>
      </c>
      <c r="H1260" s="5">
        <f>IF(D1260+E1260+F1260&gt;Inddata!$D$31,Inddata!$D$31,D1260+E1260+F1260)</f>
        <v>3.1338666666666746</v>
      </c>
      <c r="I1260" s="5">
        <f>Inddata!$D$34</f>
        <v>1</v>
      </c>
      <c r="J1260" s="5">
        <f>Inddata!$D$32+Inddata!$D$34</f>
        <v>5</v>
      </c>
      <c r="K1260" s="5"/>
    </row>
    <row r="1261" spans="1:11" x14ac:dyDescent="0.25">
      <c r="A1261">
        <v>1232</v>
      </c>
      <c r="C1261" s="5">
        <f t="shared" si="39"/>
        <v>10.668666666666596</v>
      </c>
      <c r="D1261" s="5">
        <f>IF(Inddata!$D$35=0,0,IF(($D$30-C1261*(1/Inddata!$D$35))&lt;0,0,($D$30-C1261*(1/Inddata!$D$35))))</f>
        <v>0</v>
      </c>
      <c r="E1261" s="5">
        <v>0</v>
      </c>
      <c r="F1261" s="5">
        <f>IF(Inddata!$D$31*Inddata!$D$35+Inddata!$D$33&gt;'Beregninger scenarie 2'!C1261,0,F1260+$F$27)</f>
        <v>3.140800000000008</v>
      </c>
      <c r="G1261" s="5">
        <f t="shared" si="38"/>
        <v>12.668666666666596</v>
      </c>
      <c r="H1261" s="5">
        <f>IF(D1261+E1261+F1261&gt;Inddata!$D$31,Inddata!$D$31,D1261+E1261+F1261)</f>
        <v>3.140800000000008</v>
      </c>
      <c r="I1261" s="5">
        <f>Inddata!$D$34</f>
        <v>1</v>
      </c>
      <c r="J1261" s="5">
        <f>Inddata!$D$32+Inddata!$D$34</f>
        <v>5</v>
      </c>
      <c r="K1261" s="5"/>
    </row>
    <row r="1262" spans="1:11" x14ac:dyDescent="0.25">
      <c r="A1262">
        <v>1233</v>
      </c>
      <c r="C1262" s="5">
        <f t="shared" si="39"/>
        <v>10.677333333333262</v>
      </c>
      <c r="D1262" s="5">
        <f>IF(Inddata!$D$35=0,0,IF(($D$30-C1262*(1/Inddata!$D$35))&lt;0,0,($D$30-C1262*(1/Inddata!$D$35))))</f>
        <v>0</v>
      </c>
      <c r="E1262" s="5">
        <v>0</v>
      </c>
      <c r="F1262" s="5">
        <f>IF(Inddata!$D$31*Inddata!$D$35+Inddata!$D$33&gt;'Beregninger scenarie 2'!C1262,0,F1261+$F$27)</f>
        <v>3.1477333333333415</v>
      </c>
      <c r="G1262" s="5">
        <f t="shared" si="38"/>
        <v>12.677333333333262</v>
      </c>
      <c r="H1262" s="5">
        <f>IF(D1262+E1262+F1262&gt;Inddata!$D$31,Inddata!$D$31,D1262+E1262+F1262)</f>
        <v>3.1477333333333415</v>
      </c>
      <c r="I1262" s="5">
        <f>Inddata!$D$34</f>
        <v>1</v>
      </c>
      <c r="J1262" s="5">
        <f>Inddata!$D$32+Inddata!$D$34</f>
        <v>5</v>
      </c>
      <c r="K1262" s="5"/>
    </row>
    <row r="1263" spans="1:11" x14ac:dyDescent="0.25">
      <c r="A1263">
        <v>1234</v>
      </c>
      <c r="C1263" s="5">
        <f t="shared" si="39"/>
        <v>10.685999999999929</v>
      </c>
      <c r="D1263" s="5">
        <f>IF(Inddata!$D$35=0,0,IF(($D$30-C1263*(1/Inddata!$D$35))&lt;0,0,($D$30-C1263*(1/Inddata!$D$35))))</f>
        <v>0</v>
      </c>
      <c r="E1263" s="5">
        <v>0</v>
      </c>
      <c r="F1263" s="5">
        <f>IF(Inddata!$D$31*Inddata!$D$35+Inddata!$D$33&gt;'Beregninger scenarie 2'!C1263,0,F1262+$F$27)</f>
        <v>3.1546666666666749</v>
      </c>
      <c r="G1263" s="5">
        <f t="shared" si="38"/>
        <v>12.685999999999929</v>
      </c>
      <c r="H1263" s="5">
        <f>IF(D1263+E1263+F1263&gt;Inddata!$D$31,Inddata!$D$31,D1263+E1263+F1263)</f>
        <v>3.1546666666666749</v>
      </c>
      <c r="I1263" s="5">
        <f>Inddata!$D$34</f>
        <v>1</v>
      </c>
      <c r="J1263" s="5">
        <f>Inddata!$D$32+Inddata!$D$34</f>
        <v>5</v>
      </c>
      <c r="K1263" s="5"/>
    </row>
    <row r="1264" spans="1:11" x14ac:dyDescent="0.25">
      <c r="A1264">
        <v>1235</v>
      </c>
      <c r="C1264" s="5">
        <f t="shared" si="39"/>
        <v>10.694666666666595</v>
      </c>
      <c r="D1264" s="5">
        <f>IF(Inddata!$D$35=0,0,IF(($D$30-C1264*(1/Inddata!$D$35))&lt;0,0,($D$30-C1264*(1/Inddata!$D$35))))</f>
        <v>0</v>
      </c>
      <c r="E1264" s="5">
        <v>0</v>
      </c>
      <c r="F1264" s="5">
        <f>IF(Inddata!$D$31*Inddata!$D$35+Inddata!$D$33&gt;'Beregninger scenarie 2'!C1264,0,F1263+$F$27)</f>
        <v>3.1616000000000084</v>
      </c>
      <c r="G1264" s="5">
        <f t="shared" si="38"/>
        <v>12.694666666666595</v>
      </c>
      <c r="H1264" s="5">
        <f>IF(D1264+E1264+F1264&gt;Inddata!$D$31,Inddata!$D$31,D1264+E1264+F1264)</f>
        <v>3.1616000000000084</v>
      </c>
      <c r="I1264" s="5">
        <f>Inddata!$D$34</f>
        <v>1</v>
      </c>
      <c r="J1264" s="5">
        <f>Inddata!$D$32+Inddata!$D$34</f>
        <v>5</v>
      </c>
      <c r="K1264" s="5"/>
    </row>
    <row r="1265" spans="1:11" x14ac:dyDescent="0.25">
      <c r="A1265">
        <v>1236</v>
      </c>
      <c r="C1265" s="5">
        <f t="shared" si="39"/>
        <v>10.703333333333262</v>
      </c>
      <c r="D1265" s="5">
        <f>IF(Inddata!$D$35=0,0,IF(($D$30-C1265*(1/Inddata!$D$35))&lt;0,0,($D$30-C1265*(1/Inddata!$D$35))))</f>
        <v>0</v>
      </c>
      <c r="E1265" s="5">
        <v>0</v>
      </c>
      <c r="F1265" s="5">
        <f>IF(Inddata!$D$31*Inddata!$D$35+Inddata!$D$33&gt;'Beregninger scenarie 2'!C1265,0,F1264+$F$27)</f>
        <v>3.1685333333333419</v>
      </c>
      <c r="G1265" s="5">
        <f t="shared" si="38"/>
        <v>12.703333333333262</v>
      </c>
      <c r="H1265" s="5">
        <f>IF(D1265+E1265+F1265&gt;Inddata!$D$31,Inddata!$D$31,D1265+E1265+F1265)</f>
        <v>3.1685333333333419</v>
      </c>
      <c r="I1265" s="5">
        <f>Inddata!$D$34</f>
        <v>1</v>
      </c>
      <c r="J1265" s="5">
        <f>Inddata!$D$32+Inddata!$D$34</f>
        <v>5</v>
      </c>
      <c r="K1265" s="5"/>
    </row>
    <row r="1266" spans="1:11" x14ac:dyDescent="0.25">
      <c r="A1266">
        <v>1237</v>
      </c>
      <c r="C1266" s="5">
        <f t="shared" si="39"/>
        <v>10.711999999999929</v>
      </c>
      <c r="D1266" s="5">
        <f>IF(Inddata!$D$35=0,0,IF(($D$30-C1266*(1/Inddata!$D$35))&lt;0,0,($D$30-C1266*(1/Inddata!$D$35))))</f>
        <v>0</v>
      </c>
      <c r="E1266" s="5">
        <v>0</v>
      </c>
      <c r="F1266" s="5">
        <f>IF(Inddata!$D$31*Inddata!$D$35+Inddata!$D$33&gt;'Beregninger scenarie 2'!C1266,0,F1265+$F$27)</f>
        <v>3.1754666666666753</v>
      </c>
      <c r="G1266" s="5">
        <f t="shared" si="38"/>
        <v>12.711999999999929</v>
      </c>
      <c r="H1266" s="5">
        <f>IF(D1266+E1266+F1266&gt;Inddata!$D$31,Inddata!$D$31,D1266+E1266+F1266)</f>
        <v>3.1754666666666753</v>
      </c>
      <c r="I1266" s="5">
        <f>Inddata!$D$34</f>
        <v>1</v>
      </c>
      <c r="J1266" s="5">
        <f>Inddata!$D$32+Inddata!$D$34</f>
        <v>5</v>
      </c>
      <c r="K1266" s="5"/>
    </row>
    <row r="1267" spans="1:11" x14ac:dyDescent="0.25">
      <c r="A1267">
        <v>1238</v>
      </c>
      <c r="C1267" s="5">
        <f t="shared" si="39"/>
        <v>10.720666666666595</v>
      </c>
      <c r="D1267" s="5">
        <f>IF(Inddata!$D$35=0,0,IF(($D$30-C1267*(1/Inddata!$D$35))&lt;0,0,($D$30-C1267*(1/Inddata!$D$35))))</f>
        <v>0</v>
      </c>
      <c r="E1267" s="5">
        <v>0</v>
      </c>
      <c r="F1267" s="5">
        <f>IF(Inddata!$D$31*Inddata!$D$35+Inddata!$D$33&gt;'Beregninger scenarie 2'!C1267,0,F1266+$F$27)</f>
        <v>3.1824000000000088</v>
      </c>
      <c r="G1267" s="5">
        <f t="shared" si="38"/>
        <v>12.720666666666595</v>
      </c>
      <c r="H1267" s="5">
        <f>IF(D1267+E1267+F1267&gt;Inddata!$D$31,Inddata!$D$31,D1267+E1267+F1267)</f>
        <v>3.1824000000000088</v>
      </c>
      <c r="I1267" s="5">
        <f>Inddata!$D$34</f>
        <v>1</v>
      </c>
      <c r="J1267" s="5">
        <f>Inddata!$D$32+Inddata!$D$34</f>
        <v>5</v>
      </c>
      <c r="K1267" s="5"/>
    </row>
    <row r="1268" spans="1:11" x14ac:dyDescent="0.25">
      <c r="A1268">
        <v>1239</v>
      </c>
      <c r="C1268" s="5">
        <f t="shared" si="39"/>
        <v>10.729333333333262</v>
      </c>
      <c r="D1268" s="5">
        <f>IF(Inddata!$D$35=0,0,IF(($D$30-C1268*(1/Inddata!$D$35))&lt;0,0,($D$30-C1268*(1/Inddata!$D$35))))</f>
        <v>0</v>
      </c>
      <c r="E1268" s="5">
        <v>0</v>
      </c>
      <c r="F1268" s="5">
        <f>IF(Inddata!$D$31*Inddata!$D$35+Inddata!$D$33&gt;'Beregninger scenarie 2'!C1268,0,F1267+$F$27)</f>
        <v>3.1893333333333422</v>
      </c>
      <c r="G1268" s="5">
        <f t="shared" si="38"/>
        <v>12.729333333333262</v>
      </c>
      <c r="H1268" s="5">
        <f>IF(D1268+E1268+F1268&gt;Inddata!$D$31,Inddata!$D$31,D1268+E1268+F1268)</f>
        <v>3.1893333333333422</v>
      </c>
      <c r="I1268" s="5">
        <f>Inddata!$D$34</f>
        <v>1</v>
      </c>
      <c r="J1268" s="5">
        <f>Inddata!$D$32+Inddata!$D$34</f>
        <v>5</v>
      </c>
      <c r="K1268" s="5"/>
    </row>
    <row r="1269" spans="1:11" x14ac:dyDescent="0.25">
      <c r="A1269">
        <v>1240</v>
      </c>
      <c r="C1269" s="5">
        <f t="shared" si="39"/>
        <v>10.737999999999928</v>
      </c>
      <c r="D1269" s="5">
        <f>IF(Inddata!$D$35=0,0,IF(($D$30-C1269*(1/Inddata!$D$35))&lt;0,0,($D$30-C1269*(1/Inddata!$D$35))))</f>
        <v>0</v>
      </c>
      <c r="E1269" s="5">
        <v>0</v>
      </c>
      <c r="F1269" s="5">
        <f>IF(Inddata!$D$31*Inddata!$D$35+Inddata!$D$33&gt;'Beregninger scenarie 2'!C1269,0,F1268+$F$27)</f>
        <v>3.1962666666666757</v>
      </c>
      <c r="G1269" s="5">
        <f t="shared" si="38"/>
        <v>12.737999999999928</v>
      </c>
      <c r="H1269" s="5">
        <f>IF(D1269+E1269+F1269&gt;Inddata!$D$31,Inddata!$D$31,D1269+E1269+F1269)</f>
        <v>3.1962666666666757</v>
      </c>
      <c r="I1269" s="5">
        <f>Inddata!$D$34</f>
        <v>1</v>
      </c>
      <c r="J1269" s="5">
        <f>Inddata!$D$32+Inddata!$D$34</f>
        <v>5</v>
      </c>
      <c r="K1269" s="5"/>
    </row>
    <row r="1270" spans="1:11" x14ac:dyDescent="0.25">
      <c r="A1270">
        <v>1241</v>
      </c>
      <c r="C1270" s="5">
        <f t="shared" si="39"/>
        <v>10.746666666666595</v>
      </c>
      <c r="D1270" s="5">
        <f>IF(Inddata!$D$35=0,0,IF(($D$30-C1270*(1/Inddata!$D$35))&lt;0,0,($D$30-C1270*(1/Inddata!$D$35))))</f>
        <v>0</v>
      </c>
      <c r="E1270" s="5">
        <v>0</v>
      </c>
      <c r="F1270" s="5">
        <f>IF(Inddata!$D$31*Inddata!$D$35+Inddata!$D$33&gt;'Beregninger scenarie 2'!C1270,0,F1269+$F$27)</f>
        <v>3.2032000000000092</v>
      </c>
      <c r="G1270" s="5">
        <f t="shared" si="38"/>
        <v>12.746666666666595</v>
      </c>
      <c r="H1270" s="5">
        <f>IF(D1270+E1270+F1270&gt;Inddata!$D$31,Inddata!$D$31,D1270+E1270+F1270)</f>
        <v>3.2032000000000092</v>
      </c>
      <c r="I1270" s="5">
        <f>Inddata!$D$34</f>
        <v>1</v>
      </c>
      <c r="J1270" s="5">
        <f>Inddata!$D$32+Inddata!$D$34</f>
        <v>5</v>
      </c>
      <c r="K1270" s="5"/>
    </row>
    <row r="1271" spans="1:11" x14ac:dyDescent="0.25">
      <c r="A1271">
        <v>1242</v>
      </c>
      <c r="C1271" s="5">
        <f t="shared" si="39"/>
        <v>10.755333333333262</v>
      </c>
      <c r="D1271" s="5">
        <f>IF(Inddata!$D$35=0,0,IF(($D$30-C1271*(1/Inddata!$D$35))&lt;0,0,($D$30-C1271*(1/Inddata!$D$35))))</f>
        <v>0</v>
      </c>
      <c r="E1271" s="5">
        <v>0</v>
      </c>
      <c r="F1271" s="5">
        <f>IF(Inddata!$D$31*Inddata!$D$35+Inddata!$D$33&gt;'Beregninger scenarie 2'!C1271,0,F1270+$F$27)</f>
        <v>3.2101333333333426</v>
      </c>
      <c r="G1271" s="5">
        <f t="shared" si="38"/>
        <v>12.755333333333262</v>
      </c>
      <c r="H1271" s="5">
        <f>IF(D1271+E1271+F1271&gt;Inddata!$D$31,Inddata!$D$31,D1271+E1271+F1271)</f>
        <v>3.2101333333333426</v>
      </c>
      <c r="I1271" s="5">
        <f>Inddata!$D$34</f>
        <v>1</v>
      </c>
      <c r="J1271" s="5">
        <f>Inddata!$D$32+Inddata!$D$34</f>
        <v>5</v>
      </c>
      <c r="K1271" s="5"/>
    </row>
    <row r="1272" spans="1:11" x14ac:dyDescent="0.25">
      <c r="A1272">
        <v>1243</v>
      </c>
      <c r="C1272" s="5">
        <f t="shared" si="39"/>
        <v>10.763999999999928</v>
      </c>
      <c r="D1272" s="5">
        <f>IF(Inddata!$D$35=0,0,IF(($D$30-C1272*(1/Inddata!$D$35))&lt;0,0,($D$30-C1272*(1/Inddata!$D$35))))</f>
        <v>0</v>
      </c>
      <c r="E1272" s="5">
        <v>0</v>
      </c>
      <c r="F1272" s="5">
        <f>IF(Inddata!$D$31*Inddata!$D$35+Inddata!$D$33&gt;'Beregninger scenarie 2'!C1272,0,F1271+$F$27)</f>
        <v>3.2170666666666761</v>
      </c>
      <c r="G1272" s="5">
        <f t="shared" si="38"/>
        <v>12.763999999999928</v>
      </c>
      <c r="H1272" s="5">
        <f>IF(D1272+E1272+F1272&gt;Inddata!$D$31,Inddata!$D$31,D1272+E1272+F1272)</f>
        <v>3.2170666666666761</v>
      </c>
      <c r="I1272" s="5">
        <f>Inddata!$D$34</f>
        <v>1</v>
      </c>
      <c r="J1272" s="5">
        <f>Inddata!$D$32+Inddata!$D$34</f>
        <v>5</v>
      </c>
      <c r="K1272" s="5"/>
    </row>
    <row r="1273" spans="1:11" x14ac:dyDescent="0.25">
      <c r="A1273">
        <v>1244</v>
      </c>
      <c r="C1273" s="5">
        <f t="shared" si="39"/>
        <v>10.772666666666595</v>
      </c>
      <c r="D1273" s="5">
        <f>IF(Inddata!$D$35=0,0,IF(($D$30-C1273*(1/Inddata!$D$35))&lt;0,0,($D$30-C1273*(1/Inddata!$D$35))))</f>
        <v>0</v>
      </c>
      <c r="E1273" s="5">
        <v>0</v>
      </c>
      <c r="F1273" s="5">
        <f>IF(Inddata!$D$31*Inddata!$D$35+Inddata!$D$33&gt;'Beregninger scenarie 2'!C1273,0,F1272+$F$27)</f>
        <v>3.2240000000000095</v>
      </c>
      <c r="G1273" s="5">
        <f t="shared" si="38"/>
        <v>12.772666666666595</v>
      </c>
      <c r="H1273" s="5">
        <f>IF(D1273+E1273+F1273&gt;Inddata!$D$31,Inddata!$D$31,D1273+E1273+F1273)</f>
        <v>3.2240000000000095</v>
      </c>
      <c r="I1273" s="5">
        <f>Inddata!$D$34</f>
        <v>1</v>
      </c>
      <c r="J1273" s="5">
        <f>Inddata!$D$32+Inddata!$D$34</f>
        <v>5</v>
      </c>
      <c r="K1273" s="5"/>
    </row>
    <row r="1274" spans="1:11" x14ac:dyDescent="0.25">
      <c r="A1274">
        <v>1245</v>
      </c>
      <c r="C1274" s="5">
        <f t="shared" si="39"/>
        <v>10.781333333333261</v>
      </c>
      <c r="D1274" s="5">
        <f>IF(Inddata!$D$35=0,0,IF(($D$30-C1274*(1/Inddata!$D$35))&lt;0,0,($D$30-C1274*(1/Inddata!$D$35))))</f>
        <v>0</v>
      </c>
      <c r="E1274" s="5">
        <v>0</v>
      </c>
      <c r="F1274" s="5">
        <f>IF(Inddata!$D$31*Inddata!$D$35+Inddata!$D$33&gt;'Beregninger scenarie 2'!C1274,0,F1273+$F$27)</f>
        <v>3.230933333333343</v>
      </c>
      <c r="G1274" s="5">
        <f t="shared" si="38"/>
        <v>12.781333333333261</v>
      </c>
      <c r="H1274" s="5">
        <f>IF(D1274+E1274+F1274&gt;Inddata!$D$31,Inddata!$D$31,D1274+E1274+F1274)</f>
        <v>3.230933333333343</v>
      </c>
      <c r="I1274" s="5">
        <f>Inddata!$D$34</f>
        <v>1</v>
      </c>
      <c r="J1274" s="5">
        <f>Inddata!$D$32+Inddata!$D$34</f>
        <v>5</v>
      </c>
      <c r="K1274" s="5"/>
    </row>
    <row r="1275" spans="1:11" x14ac:dyDescent="0.25">
      <c r="A1275">
        <v>1246</v>
      </c>
      <c r="C1275" s="5">
        <f t="shared" si="39"/>
        <v>10.789999999999928</v>
      </c>
      <c r="D1275" s="5">
        <f>IF(Inddata!$D$35=0,0,IF(($D$30-C1275*(1/Inddata!$D$35))&lt;0,0,($D$30-C1275*(1/Inddata!$D$35))))</f>
        <v>0</v>
      </c>
      <c r="E1275" s="5">
        <v>0</v>
      </c>
      <c r="F1275" s="5">
        <f>IF(Inddata!$D$31*Inddata!$D$35+Inddata!$D$33&gt;'Beregninger scenarie 2'!C1275,0,F1274+$F$27)</f>
        <v>3.2378666666666764</v>
      </c>
      <c r="G1275" s="5">
        <f t="shared" si="38"/>
        <v>12.789999999999928</v>
      </c>
      <c r="H1275" s="5">
        <f>IF(D1275+E1275+F1275&gt;Inddata!$D$31,Inddata!$D$31,D1275+E1275+F1275)</f>
        <v>3.2378666666666764</v>
      </c>
      <c r="I1275" s="5">
        <f>Inddata!$D$34</f>
        <v>1</v>
      </c>
      <c r="J1275" s="5">
        <f>Inddata!$D$32+Inddata!$D$34</f>
        <v>5</v>
      </c>
      <c r="K1275" s="5"/>
    </row>
    <row r="1276" spans="1:11" x14ac:dyDescent="0.25">
      <c r="A1276">
        <v>1247</v>
      </c>
      <c r="C1276" s="5">
        <f t="shared" si="39"/>
        <v>10.798666666666595</v>
      </c>
      <c r="D1276" s="5">
        <f>IF(Inddata!$D$35=0,0,IF(($D$30-C1276*(1/Inddata!$D$35))&lt;0,0,($D$30-C1276*(1/Inddata!$D$35))))</f>
        <v>0</v>
      </c>
      <c r="E1276" s="5">
        <v>0</v>
      </c>
      <c r="F1276" s="5">
        <f>IF(Inddata!$D$31*Inddata!$D$35+Inddata!$D$33&gt;'Beregninger scenarie 2'!C1276,0,F1275+$F$27)</f>
        <v>3.2448000000000099</v>
      </c>
      <c r="G1276" s="5">
        <f t="shared" si="38"/>
        <v>12.798666666666595</v>
      </c>
      <c r="H1276" s="5">
        <f>IF(D1276+E1276+F1276&gt;Inddata!$D$31,Inddata!$D$31,D1276+E1276+F1276)</f>
        <v>3.2448000000000099</v>
      </c>
      <c r="I1276" s="5">
        <f>Inddata!$D$34</f>
        <v>1</v>
      </c>
      <c r="J1276" s="5">
        <f>Inddata!$D$32+Inddata!$D$34</f>
        <v>5</v>
      </c>
      <c r="K1276" s="5"/>
    </row>
    <row r="1277" spans="1:11" x14ac:dyDescent="0.25">
      <c r="A1277">
        <v>1248</v>
      </c>
      <c r="C1277" s="5">
        <f t="shared" si="39"/>
        <v>10.807333333333261</v>
      </c>
      <c r="D1277" s="5">
        <f>IF(Inddata!$D$35=0,0,IF(($D$30-C1277*(1/Inddata!$D$35))&lt;0,0,($D$30-C1277*(1/Inddata!$D$35))))</f>
        <v>0</v>
      </c>
      <c r="E1277" s="5">
        <v>0</v>
      </c>
      <c r="F1277" s="5">
        <f>IF(Inddata!$D$31*Inddata!$D$35+Inddata!$D$33&gt;'Beregninger scenarie 2'!C1277,0,F1276+$F$27)</f>
        <v>3.2517333333333434</v>
      </c>
      <c r="G1277" s="5">
        <f t="shared" si="38"/>
        <v>12.807333333333261</v>
      </c>
      <c r="H1277" s="5">
        <f>IF(D1277+E1277+F1277&gt;Inddata!$D$31,Inddata!$D$31,D1277+E1277+F1277)</f>
        <v>3.2517333333333434</v>
      </c>
      <c r="I1277" s="5">
        <f>Inddata!$D$34</f>
        <v>1</v>
      </c>
      <c r="J1277" s="5">
        <f>Inddata!$D$32+Inddata!$D$34</f>
        <v>5</v>
      </c>
      <c r="K1277" s="5"/>
    </row>
    <row r="1278" spans="1:11" x14ac:dyDescent="0.25">
      <c r="A1278">
        <v>1249</v>
      </c>
      <c r="C1278" s="5">
        <f t="shared" si="39"/>
        <v>10.815999999999928</v>
      </c>
      <c r="D1278" s="5">
        <f>IF(Inddata!$D$35=0,0,IF(($D$30-C1278*(1/Inddata!$D$35))&lt;0,0,($D$30-C1278*(1/Inddata!$D$35))))</f>
        <v>0</v>
      </c>
      <c r="E1278" s="5">
        <v>0</v>
      </c>
      <c r="F1278" s="5">
        <f>IF(Inddata!$D$31*Inddata!$D$35+Inddata!$D$33&gt;'Beregninger scenarie 2'!C1278,0,F1277+$F$27)</f>
        <v>3.2586666666666768</v>
      </c>
      <c r="G1278" s="5">
        <f t="shared" si="38"/>
        <v>12.815999999999928</v>
      </c>
      <c r="H1278" s="5">
        <f>IF(D1278+E1278+F1278&gt;Inddata!$D$31,Inddata!$D$31,D1278+E1278+F1278)</f>
        <v>3.2586666666666768</v>
      </c>
      <c r="I1278" s="5">
        <f>Inddata!$D$34</f>
        <v>1</v>
      </c>
      <c r="J1278" s="5">
        <f>Inddata!$D$32+Inddata!$D$34</f>
        <v>5</v>
      </c>
      <c r="K1278" s="5"/>
    </row>
    <row r="1279" spans="1:11" x14ac:dyDescent="0.25">
      <c r="A1279">
        <v>1250</v>
      </c>
      <c r="C1279" s="5">
        <f t="shared" si="39"/>
        <v>10.824666666666594</v>
      </c>
      <c r="D1279" s="5">
        <f>IF(Inddata!$D$35=0,0,IF(($D$30-C1279*(1/Inddata!$D$35))&lt;0,0,($D$30-C1279*(1/Inddata!$D$35))))</f>
        <v>0</v>
      </c>
      <c r="E1279" s="5">
        <v>0</v>
      </c>
      <c r="F1279" s="5">
        <f>IF(Inddata!$D$31*Inddata!$D$35+Inddata!$D$33&gt;'Beregninger scenarie 2'!C1279,0,F1278+$F$27)</f>
        <v>3.2656000000000103</v>
      </c>
      <c r="G1279" s="5">
        <f t="shared" si="38"/>
        <v>12.824666666666594</v>
      </c>
      <c r="H1279" s="5">
        <f>IF(D1279+E1279+F1279&gt;Inddata!$D$31,Inddata!$D$31,D1279+E1279+F1279)</f>
        <v>3.2656000000000103</v>
      </c>
      <c r="I1279" s="5">
        <f>Inddata!$D$34</f>
        <v>1</v>
      </c>
      <c r="J1279" s="5">
        <f>Inddata!$D$32+Inddata!$D$34</f>
        <v>5</v>
      </c>
      <c r="K1279" s="5"/>
    </row>
    <row r="1280" spans="1:11" x14ac:dyDescent="0.25">
      <c r="A1280">
        <v>1251</v>
      </c>
      <c r="C1280" s="5">
        <f t="shared" si="39"/>
        <v>10.833333333333261</v>
      </c>
      <c r="D1280" s="5">
        <f>IF(Inddata!$D$35=0,0,IF(($D$30-C1280*(1/Inddata!$D$35))&lt;0,0,($D$30-C1280*(1/Inddata!$D$35))))</f>
        <v>0</v>
      </c>
      <c r="E1280" s="5">
        <v>0</v>
      </c>
      <c r="F1280" s="5">
        <f>IF(Inddata!$D$31*Inddata!$D$35+Inddata!$D$33&gt;'Beregninger scenarie 2'!C1280,0,F1279+$F$27)</f>
        <v>3.2725333333333437</v>
      </c>
      <c r="G1280" s="5">
        <f t="shared" si="38"/>
        <v>12.833333333333261</v>
      </c>
      <c r="H1280" s="5">
        <f>IF(D1280+E1280+F1280&gt;Inddata!$D$31,Inddata!$D$31,D1280+E1280+F1280)</f>
        <v>3.2725333333333437</v>
      </c>
      <c r="I1280" s="5">
        <f>Inddata!$D$34</f>
        <v>1</v>
      </c>
      <c r="J1280" s="5">
        <f>Inddata!$D$32+Inddata!$D$34</f>
        <v>5</v>
      </c>
      <c r="K1280" s="5"/>
    </row>
    <row r="1281" spans="1:11" x14ac:dyDescent="0.25">
      <c r="A1281">
        <v>1252</v>
      </c>
      <c r="C1281" s="5">
        <f t="shared" si="39"/>
        <v>10.841999999999928</v>
      </c>
      <c r="D1281" s="5">
        <f>IF(Inddata!$D$35=0,0,IF(($D$30-C1281*(1/Inddata!$D$35))&lt;0,0,($D$30-C1281*(1/Inddata!$D$35))))</f>
        <v>0</v>
      </c>
      <c r="E1281" s="5">
        <v>0</v>
      </c>
      <c r="F1281" s="5">
        <f>IF(Inddata!$D$31*Inddata!$D$35+Inddata!$D$33&gt;'Beregninger scenarie 2'!C1281,0,F1280+$F$27)</f>
        <v>3.2794666666666772</v>
      </c>
      <c r="G1281" s="5">
        <f t="shared" si="38"/>
        <v>12.841999999999928</v>
      </c>
      <c r="H1281" s="5">
        <f>IF(D1281+E1281+F1281&gt;Inddata!$D$31,Inddata!$D$31,D1281+E1281+F1281)</f>
        <v>3.2794666666666772</v>
      </c>
      <c r="I1281" s="5">
        <f>Inddata!$D$34</f>
        <v>1</v>
      </c>
      <c r="J1281" s="5">
        <f>Inddata!$D$32+Inddata!$D$34</f>
        <v>5</v>
      </c>
      <c r="K1281" s="5"/>
    </row>
    <row r="1282" spans="1:11" x14ac:dyDescent="0.25">
      <c r="A1282">
        <v>1253</v>
      </c>
      <c r="C1282" s="5">
        <f t="shared" si="39"/>
        <v>10.850666666666594</v>
      </c>
      <c r="D1282" s="5">
        <f>IF(Inddata!$D$35=0,0,IF(($D$30-C1282*(1/Inddata!$D$35))&lt;0,0,($D$30-C1282*(1/Inddata!$D$35))))</f>
        <v>0</v>
      </c>
      <c r="E1282" s="5">
        <v>0</v>
      </c>
      <c r="F1282" s="5">
        <f>IF(Inddata!$D$31*Inddata!$D$35+Inddata!$D$33&gt;'Beregninger scenarie 2'!C1282,0,F1281+$F$27)</f>
        <v>3.2864000000000106</v>
      </c>
      <c r="G1282" s="5">
        <f t="shared" si="38"/>
        <v>12.850666666666594</v>
      </c>
      <c r="H1282" s="5">
        <f>IF(D1282+E1282+F1282&gt;Inddata!$D$31,Inddata!$D$31,D1282+E1282+F1282)</f>
        <v>3.2864000000000106</v>
      </c>
      <c r="I1282" s="5">
        <f>Inddata!$D$34</f>
        <v>1</v>
      </c>
      <c r="J1282" s="5">
        <f>Inddata!$D$32+Inddata!$D$34</f>
        <v>5</v>
      </c>
      <c r="K1282" s="5"/>
    </row>
    <row r="1283" spans="1:11" x14ac:dyDescent="0.25">
      <c r="A1283">
        <v>1254</v>
      </c>
      <c r="C1283" s="5">
        <f t="shared" si="39"/>
        <v>10.859333333333261</v>
      </c>
      <c r="D1283" s="5">
        <f>IF(Inddata!$D$35=0,0,IF(($D$30-C1283*(1/Inddata!$D$35))&lt;0,0,($D$30-C1283*(1/Inddata!$D$35))))</f>
        <v>0</v>
      </c>
      <c r="E1283" s="5">
        <v>0</v>
      </c>
      <c r="F1283" s="5">
        <f>IF(Inddata!$D$31*Inddata!$D$35+Inddata!$D$33&gt;'Beregninger scenarie 2'!C1283,0,F1282+$F$27)</f>
        <v>3.2933333333333441</v>
      </c>
      <c r="G1283" s="5">
        <f t="shared" si="38"/>
        <v>12.859333333333261</v>
      </c>
      <c r="H1283" s="5">
        <f>IF(D1283+E1283+F1283&gt;Inddata!$D$31,Inddata!$D$31,D1283+E1283+F1283)</f>
        <v>3.2933333333333441</v>
      </c>
      <c r="I1283" s="5">
        <f>Inddata!$D$34</f>
        <v>1</v>
      </c>
      <c r="J1283" s="5">
        <f>Inddata!$D$32+Inddata!$D$34</f>
        <v>5</v>
      </c>
      <c r="K1283" s="5"/>
    </row>
    <row r="1284" spans="1:11" x14ac:dyDescent="0.25">
      <c r="A1284">
        <v>1255</v>
      </c>
      <c r="C1284" s="5">
        <f t="shared" si="39"/>
        <v>10.867999999999927</v>
      </c>
      <c r="D1284" s="5">
        <f>IF(Inddata!$D$35=0,0,IF(($D$30-C1284*(1/Inddata!$D$35))&lt;0,0,($D$30-C1284*(1/Inddata!$D$35))))</f>
        <v>0</v>
      </c>
      <c r="E1284" s="5">
        <v>0</v>
      </c>
      <c r="F1284" s="5">
        <f>IF(Inddata!$D$31*Inddata!$D$35+Inddata!$D$33&gt;'Beregninger scenarie 2'!C1284,0,F1283+$F$27)</f>
        <v>3.3002666666666776</v>
      </c>
      <c r="G1284" s="5">
        <f t="shared" si="38"/>
        <v>12.867999999999927</v>
      </c>
      <c r="H1284" s="5">
        <f>IF(D1284+E1284+F1284&gt;Inddata!$D$31,Inddata!$D$31,D1284+E1284+F1284)</f>
        <v>3.3002666666666776</v>
      </c>
      <c r="I1284" s="5">
        <f>Inddata!$D$34</f>
        <v>1</v>
      </c>
      <c r="J1284" s="5">
        <f>Inddata!$D$32+Inddata!$D$34</f>
        <v>5</v>
      </c>
      <c r="K1284" s="5"/>
    </row>
    <row r="1285" spans="1:11" x14ac:dyDescent="0.25">
      <c r="A1285">
        <v>1256</v>
      </c>
      <c r="C1285" s="5">
        <f t="shared" si="39"/>
        <v>10.876666666666594</v>
      </c>
      <c r="D1285" s="5">
        <f>IF(Inddata!$D$35=0,0,IF(($D$30-C1285*(1/Inddata!$D$35))&lt;0,0,($D$30-C1285*(1/Inddata!$D$35))))</f>
        <v>0</v>
      </c>
      <c r="E1285" s="5">
        <v>0</v>
      </c>
      <c r="F1285" s="5">
        <f>IF(Inddata!$D$31*Inddata!$D$35+Inddata!$D$33&gt;'Beregninger scenarie 2'!C1285,0,F1284+$F$27)</f>
        <v>3.307200000000011</v>
      </c>
      <c r="G1285" s="5">
        <f t="shared" si="38"/>
        <v>12.876666666666594</v>
      </c>
      <c r="H1285" s="5">
        <f>IF(D1285+E1285+F1285&gt;Inddata!$D$31,Inddata!$D$31,D1285+E1285+F1285)</f>
        <v>3.307200000000011</v>
      </c>
      <c r="I1285" s="5">
        <f>Inddata!$D$34</f>
        <v>1</v>
      </c>
      <c r="J1285" s="5">
        <f>Inddata!$D$32+Inddata!$D$34</f>
        <v>5</v>
      </c>
      <c r="K1285" s="5"/>
    </row>
    <row r="1286" spans="1:11" x14ac:dyDescent="0.25">
      <c r="A1286">
        <v>1257</v>
      </c>
      <c r="C1286" s="5">
        <f t="shared" si="39"/>
        <v>10.885333333333261</v>
      </c>
      <c r="D1286" s="5">
        <f>IF(Inddata!$D$35=0,0,IF(($D$30-C1286*(1/Inddata!$D$35))&lt;0,0,($D$30-C1286*(1/Inddata!$D$35))))</f>
        <v>0</v>
      </c>
      <c r="E1286" s="5">
        <v>0</v>
      </c>
      <c r="F1286" s="5">
        <f>IF(Inddata!$D$31*Inddata!$D$35+Inddata!$D$33&gt;'Beregninger scenarie 2'!C1286,0,F1285+$F$27)</f>
        <v>3.3141333333333445</v>
      </c>
      <c r="G1286" s="5">
        <f t="shared" si="38"/>
        <v>12.885333333333261</v>
      </c>
      <c r="H1286" s="5">
        <f>IF(D1286+E1286+F1286&gt;Inddata!$D$31,Inddata!$D$31,D1286+E1286+F1286)</f>
        <v>3.3141333333333445</v>
      </c>
      <c r="I1286" s="5">
        <f>Inddata!$D$34</f>
        <v>1</v>
      </c>
      <c r="J1286" s="5">
        <f>Inddata!$D$32+Inddata!$D$34</f>
        <v>5</v>
      </c>
      <c r="K1286" s="5"/>
    </row>
    <row r="1287" spans="1:11" x14ac:dyDescent="0.25">
      <c r="A1287">
        <v>1258</v>
      </c>
      <c r="C1287" s="5">
        <f t="shared" si="39"/>
        <v>10.893999999999927</v>
      </c>
      <c r="D1287" s="5">
        <f>IF(Inddata!$D$35=0,0,IF(($D$30-C1287*(1/Inddata!$D$35))&lt;0,0,($D$30-C1287*(1/Inddata!$D$35))))</f>
        <v>0</v>
      </c>
      <c r="E1287" s="5">
        <v>0</v>
      </c>
      <c r="F1287" s="5">
        <f>IF(Inddata!$D$31*Inddata!$D$35+Inddata!$D$33&gt;'Beregninger scenarie 2'!C1287,0,F1286+$F$27)</f>
        <v>3.3210666666666779</v>
      </c>
      <c r="G1287" s="5">
        <f t="shared" si="38"/>
        <v>12.893999999999927</v>
      </c>
      <c r="H1287" s="5">
        <f>IF(D1287+E1287+F1287&gt;Inddata!$D$31,Inddata!$D$31,D1287+E1287+F1287)</f>
        <v>3.3210666666666779</v>
      </c>
      <c r="I1287" s="5">
        <f>Inddata!$D$34</f>
        <v>1</v>
      </c>
      <c r="J1287" s="5">
        <f>Inddata!$D$32+Inddata!$D$34</f>
        <v>5</v>
      </c>
      <c r="K1287" s="5"/>
    </row>
    <row r="1288" spans="1:11" x14ac:dyDescent="0.25">
      <c r="A1288">
        <v>1259</v>
      </c>
      <c r="C1288" s="5">
        <f t="shared" si="39"/>
        <v>10.902666666666594</v>
      </c>
      <c r="D1288" s="5">
        <f>IF(Inddata!$D$35=0,0,IF(($D$30-C1288*(1/Inddata!$D$35))&lt;0,0,($D$30-C1288*(1/Inddata!$D$35))))</f>
        <v>0</v>
      </c>
      <c r="E1288" s="5">
        <v>0</v>
      </c>
      <c r="F1288" s="5">
        <f>IF(Inddata!$D$31*Inddata!$D$35+Inddata!$D$33&gt;'Beregninger scenarie 2'!C1288,0,F1287+$F$27)</f>
        <v>3.3280000000000114</v>
      </c>
      <c r="G1288" s="5">
        <f t="shared" si="38"/>
        <v>12.902666666666594</v>
      </c>
      <c r="H1288" s="5">
        <f>IF(D1288+E1288+F1288&gt;Inddata!$D$31,Inddata!$D$31,D1288+E1288+F1288)</f>
        <v>3.3280000000000114</v>
      </c>
      <c r="I1288" s="5">
        <f>Inddata!$D$34</f>
        <v>1</v>
      </c>
      <c r="J1288" s="5">
        <f>Inddata!$D$32+Inddata!$D$34</f>
        <v>5</v>
      </c>
      <c r="K1288" s="5"/>
    </row>
    <row r="1289" spans="1:11" x14ac:dyDescent="0.25">
      <c r="A1289">
        <v>1260</v>
      </c>
      <c r="C1289" s="5">
        <f t="shared" si="39"/>
        <v>10.91133333333326</v>
      </c>
      <c r="D1289" s="5">
        <f>IF(Inddata!$D$35=0,0,IF(($D$30-C1289*(1/Inddata!$D$35))&lt;0,0,($D$30-C1289*(1/Inddata!$D$35))))</f>
        <v>0</v>
      </c>
      <c r="E1289" s="5">
        <v>0</v>
      </c>
      <c r="F1289" s="5">
        <f>IF(Inddata!$D$31*Inddata!$D$35+Inddata!$D$33&gt;'Beregninger scenarie 2'!C1289,0,F1288+$F$27)</f>
        <v>3.3349333333333449</v>
      </c>
      <c r="G1289" s="5">
        <f t="shared" si="38"/>
        <v>12.91133333333326</v>
      </c>
      <c r="H1289" s="5">
        <f>IF(D1289+E1289+F1289&gt;Inddata!$D$31,Inddata!$D$31,D1289+E1289+F1289)</f>
        <v>3.3349333333333449</v>
      </c>
      <c r="I1289" s="5">
        <f>Inddata!$D$34</f>
        <v>1</v>
      </c>
      <c r="J1289" s="5">
        <f>Inddata!$D$32+Inddata!$D$34</f>
        <v>5</v>
      </c>
      <c r="K1289" s="5"/>
    </row>
    <row r="1290" spans="1:11" x14ac:dyDescent="0.25">
      <c r="A1290">
        <v>1261</v>
      </c>
      <c r="C1290" s="5">
        <f t="shared" si="39"/>
        <v>10.919999999999927</v>
      </c>
      <c r="D1290" s="5">
        <f>IF(Inddata!$D$35=0,0,IF(($D$30-C1290*(1/Inddata!$D$35))&lt;0,0,($D$30-C1290*(1/Inddata!$D$35))))</f>
        <v>0</v>
      </c>
      <c r="E1290" s="5">
        <v>0</v>
      </c>
      <c r="F1290" s="5">
        <f>IF(Inddata!$D$31*Inddata!$D$35+Inddata!$D$33&gt;'Beregninger scenarie 2'!C1290,0,F1289+$F$27)</f>
        <v>3.3418666666666783</v>
      </c>
      <c r="G1290" s="5">
        <f t="shared" si="38"/>
        <v>12.919999999999927</v>
      </c>
      <c r="H1290" s="5">
        <f>IF(D1290+E1290+F1290&gt;Inddata!$D$31,Inddata!$D$31,D1290+E1290+F1290)</f>
        <v>3.3418666666666783</v>
      </c>
      <c r="I1290" s="5">
        <f>Inddata!$D$34</f>
        <v>1</v>
      </c>
      <c r="J1290" s="5">
        <f>Inddata!$D$32+Inddata!$D$34</f>
        <v>5</v>
      </c>
      <c r="K1290" s="5"/>
    </row>
    <row r="1291" spans="1:11" x14ac:dyDescent="0.25">
      <c r="A1291">
        <v>1262</v>
      </c>
      <c r="C1291" s="5">
        <f t="shared" si="39"/>
        <v>10.928666666666594</v>
      </c>
      <c r="D1291" s="5">
        <f>IF(Inddata!$D$35=0,0,IF(($D$30-C1291*(1/Inddata!$D$35))&lt;0,0,($D$30-C1291*(1/Inddata!$D$35))))</f>
        <v>0</v>
      </c>
      <c r="E1291" s="5">
        <v>0</v>
      </c>
      <c r="F1291" s="5">
        <f>IF(Inddata!$D$31*Inddata!$D$35+Inddata!$D$33&gt;'Beregninger scenarie 2'!C1291,0,F1290+$F$27)</f>
        <v>3.3488000000000118</v>
      </c>
      <c r="G1291" s="5">
        <f t="shared" si="38"/>
        <v>12.928666666666594</v>
      </c>
      <c r="H1291" s="5">
        <f>IF(D1291+E1291+F1291&gt;Inddata!$D$31,Inddata!$D$31,D1291+E1291+F1291)</f>
        <v>3.3488000000000118</v>
      </c>
      <c r="I1291" s="5">
        <f>Inddata!$D$34</f>
        <v>1</v>
      </c>
      <c r="J1291" s="5">
        <f>Inddata!$D$32+Inddata!$D$34</f>
        <v>5</v>
      </c>
      <c r="K1291" s="5"/>
    </row>
    <row r="1292" spans="1:11" x14ac:dyDescent="0.25">
      <c r="A1292">
        <v>1263</v>
      </c>
      <c r="C1292" s="5">
        <f t="shared" si="39"/>
        <v>10.93733333333326</v>
      </c>
      <c r="D1292" s="5">
        <f>IF(Inddata!$D$35=0,0,IF(($D$30-C1292*(1/Inddata!$D$35))&lt;0,0,($D$30-C1292*(1/Inddata!$D$35))))</f>
        <v>0</v>
      </c>
      <c r="E1292" s="5">
        <v>0</v>
      </c>
      <c r="F1292" s="5">
        <f>IF(Inddata!$D$31*Inddata!$D$35+Inddata!$D$33&gt;'Beregninger scenarie 2'!C1292,0,F1291+$F$27)</f>
        <v>3.3557333333333452</v>
      </c>
      <c r="G1292" s="5">
        <f t="shared" si="38"/>
        <v>12.93733333333326</v>
      </c>
      <c r="H1292" s="5">
        <f>IF(D1292+E1292+F1292&gt;Inddata!$D$31,Inddata!$D$31,D1292+E1292+F1292)</f>
        <v>3.3557333333333452</v>
      </c>
      <c r="I1292" s="5">
        <f>Inddata!$D$34</f>
        <v>1</v>
      </c>
      <c r="J1292" s="5">
        <f>Inddata!$D$32+Inddata!$D$34</f>
        <v>5</v>
      </c>
      <c r="K1292" s="5"/>
    </row>
    <row r="1293" spans="1:11" x14ac:dyDescent="0.25">
      <c r="A1293">
        <v>1264</v>
      </c>
      <c r="C1293" s="5">
        <f t="shared" si="39"/>
        <v>10.945999999999927</v>
      </c>
      <c r="D1293" s="5">
        <f>IF(Inddata!$D$35=0,0,IF(($D$30-C1293*(1/Inddata!$D$35))&lt;0,0,($D$30-C1293*(1/Inddata!$D$35))))</f>
        <v>0</v>
      </c>
      <c r="E1293" s="5">
        <v>0</v>
      </c>
      <c r="F1293" s="5">
        <f>IF(Inddata!$D$31*Inddata!$D$35+Inddata!$D$33&gt;'Beregninger scenarie 2'!C1293,0,F1292+$F$27)</f>
        <v>3.3626666666666787</v>
      </c>
      <c r="G1293" s="5">
        <f t="shared" si="38"/>
        <v>12.945999999999927</v>
      </c>
      <c r="H1293" s="5">
        <f>IF(D1293+E1293+F1293&gt;Inddata!$D$31,Inddata!$D$31,D1293+E1293+F1293)</f>
        <v>3.3626666666666787</v>
      </c>
      <c r="I1293" s="5">
        <f>Inddata!$D$34</f>
        <v>1</v>
      </c>
      <c r="J1293" s="5">
        <f>Inddata!$D$32+Inddata!$D$34</f>
        <v>5</v>
      </c>
      <c r="K1293" s="5"/>
    </row>
    <row r="1294" spans="1:11" x14ac:dyDescent="0.25">
      <c r="A1294">
        <v>1265</v>
      </c>
      <c r="C1294" s="5">
        <f t="shared" si="39"/>
        <v>10.954666666666593</v>
      </c>
      <c r="D1294" s="5">
        <f>IF(Inddata!$D$35=0,0,IF(($D$30-C1294*(1/Inddata!$D$35))&lt;0,0,($D$30-C1294*(1/Inddata!$D$35))))</f>
        <v>0</v>
      </c>
      <c r="E1294" s="5">
        <v>0</v>
      </c>
      <c r="F1294" s="5">
        <f>IF(Inddata!$D$31*Inddata!$D$35+Inddata!$D$33&gt;'Beregninger scenarie 2'!C1294,0,F1293+$F$27)</f>
        <v>3.3696000000000121</v>
      </c>
      <c r="G1294" s="5">
        <f t="shared" si="38"/>
        <v>12.954666666666593</v>
      </c>
      <c r="H1294" s="5">
        <f>IF(D1294+E1294+F1294&gt;Inddata!$D$31,Inddata!$D$31,D1294+E1294+F1294)</f>
        <v>3.3696000000000121</v>
      </c>
      <c r="I1294" s="5">
        <f>Inddata!$D$34</f>
        <v>1</v>
      </c>
      <c r="J1294" s="5">
        <f>Inddata!$D$32+Inddata!$D$34</f>
        <v>5</v>
      </c>
      <c r="K1294" s="5"/>
    </row>
    <row r="1295" spans="1:11" x14ac:dyDescent="0.25">
      <c r="A1295">
        <v>1266</v>
      </c>
      <c r="C1295" s="5">
        <f t="shared" si="39"/>
        <v>10.96333333333326</v>
      </c>
      <c r="D1295" s="5">
        <f>IF(Inddata!$D$35=0,0,IF(($D$30-C1295*(1/Inddata!$D$35))&lt;0,0,($D$30-C1295*(1/Inddata!$D$35))))</f>
        <v>0</v>
      </c>
      <c r="E1295" s="5">
        <v>0</v>
      </c>
      <c r="F1295" s="5">
        <f>IF(Inddata!$D$31*Inddata!$D$35+Inddata!$D$33&gt;'Beregninger scenarie 2'!C1295,0,F1294+$F$27)</f>
        <v>3.3765333333333456</v>
      </c>
      <c r="G1295" s="5">
        <f t="shared" si="38"/>
        <v>12.96333333333326</v>
      </c>
      <c r="H1295" s="5">
        <f>IF(D1295+E1295+F1295&gt;Inddata!$D$31,Inddata!$D$31,D1295+E1295+F1295)</f>
        <v>3.3765333333333456</v>
      </c>
      <c r="I1295" s="5">
        <f>Inddata!$D$34</f>
        <v>1</v>
      </c>
      <c r="J1295" s="5">
        <f>Inddata!$D$32+Inddata!$D$34</f>
        <v>5</v>
      </c>
      <c r="K1295" s="5"/>
    </row>
    <row r="1296" spans="1:11" x14ac:dyDescent="0.25">
      <c r="A1296">
        <v>1267</v>
      </c>
      <c r="C1296" s="5">
        <f t="shared" si="39"/>
        <v>10.971999999999927</v>
      </c>
      <c r="D1296" s="5">
        <f>IF(Inddata!$D$35=0,0,IF(($D$30-C1296*(1/Inddata!$D$35))&lt;0,0,($D$30-C1296*(1/Inddata!$D$35))))</f>
        <v>0</v>
      </c>
      <c r="E1296" s="5">
        <v>0</v>
      </c>
      <c r="F1296" s="5">
        <f>IF(Inddata!$D$31*Inddata!$D$35+Inddata!$D$33&gt;'Beregninger scenarie 2'!C1296,0,F1295+$F$27)</f>
        <v>3.3834666666666791</v>
      </c>
      <c r="G1296" s="5">
        <f t="shared" si="38"/>
        <v>12.971999999999927</v>
      </c>
      <c r="H1296" s="5">
        <f>IF(D1296+E1296+F1296&gt;Inddata!$D$31,Inddata!$D$31,D1296+E1296+F1296)</f>
        <v>3.3834666666666791</v>
      </c>
      <c r="I1296" s="5">
        <f>Inddata!$D$34</f>
        <v>1</v>
      </c>
      <c r="J1296" s="5">
        <f>Inddata!$D$32+Inddata!$D$34</f>
        <v>5</v>
      </c>
      <c r="K1296" s="5"/>
    </row>
    <row r="1297" spans="1:11" x14ac:dyDescent="0.25">
      <c r="A1297">
        <v>1268</v>
      </c>
      <c r="C1297" s="5">
        <f t="shared" si="39"/>
        <v>10.980666666666593</v>
      </c>
      <c r="D1297" s="5">
        <f>IF(Inddata!$D$35=0,0,IF(($D$30-C1297*(1/Inddata!$D$35))&lt;0,0,($D$30-C1297*(1/Inddata!$D$35))))</f>
        <v>0</v>
      </c>
      <c r="E1297" s="5">
        <v>0</v>
      </c>
      <c r="F1297" s="5">
        <f>IF(Inddata!$D$31*Inddata!$D$35+Inddata!$D$33&gt;'Beregninger scenarie 2'!C1297,0,F1296+$F$27)</f>
        <v>3.3904000000000125</v>
      </c>
      <c r="G1297" s="5">
        <f t="shared" si="38"/>
        <v>12.980666666666593</v>
      </c>
      <c r="H1297" s="5">
        <f>IF(D1297+E1297+F1297&gt;Inddata!$D$31,Inddata!$D$31,D1297+E1297+F1297)</f>
        <v>3.3904000000000125</v>
      </c>
      <c r="I1297" s="5">
        <f>Inddata!$D$34</f>
        <v>1</v>
      </c>
      <c r="J1297" s="5">
        <f>Inddata!$D$32+Inddata!$D$34</f>
        <v>5</v>
      </c>
      <c r="K1297" s="5"/>
    </row>
    <row r="1298" spans="1:11" x14ac:dyDescent="0.25">
      <c r="A1298">
        <v>1269</v>
      </c>
      <c r="C1298" s="5">
        <f t="shared" si="39"/>
        <v>10.98933333333326</v>
      </c>
      <c r="D1298" s="5">
        <f>IF(Inddata!$D$35=0,0,IF(($D$30-C1298*(1/Inddata!$D$35))&lt;0,0,($D$30-C1298*(1/Inddata!$D$35))))</f>
        <v>0</v>
      </c>
      <c r="E1298" s="5">
        <v>0</v>
      </c>
      <c r="F1298" s="5">
        <f>IF(Inddata!$D$31*Inddata!$D$35+Inddata!$D$33&gt;'Beregninger scenarie 2'!C1298,0,F1297+$F$27)</f>
        <v>3.397333333333346</v>
      </c>
      <c r="G1298" s="5">
        <f t="shared" si="38"/>
        <v>12.98933333333326</v>
      </c>
      <c r="H1298" s="5">
        <f>IF(D1298+E1298+F1298&gt;Inddata!$D$31,Inddata!$D$31,D1298+E1298+F1298)</f>
        <v>3.397333333333346</v>
      </c>
      <c r="I1298" s="5">
        <f>Inddata!$D$34</f>
        <v>1</v>
      </c>
      <c r="J1298" s="5">
        <f>Inddata!$D$32+Inddata!$D$34</f>
        <v>5</v>
      </c>
      <c r="K1298" s="5"/>
    </row>
    <row r="1299" spans="1:11" x14ac:dyDescent="0.25">
      <c r="A1299">
        <v>1270</v>
      </c>
      <c r="C1299" s="5">
        <f t="shared" si="39"/>
        <v>10.997999999999927</v>
      </c>
      <c r="D1299" s="5">
        <f>IF(Inddata!$D$35=0,0,IF(($D$30-C1299*(1/Inddata!$D$35))&lt;0,0,($D$30-C1299*(1/Inddata!$D$35))))</f>
        <v>0</v>
      </c>
      <c r="E1299" s="5">
        <v>0</v>
      </c>
      <c r="F1299" s="5">
        <f>IF(Inddata!$D$31*Inddata!$D$35+Inddata!$D$33&gt;'Beregninger scenarie 2'!C1299,0,F1298+$F$27)</f>
        <v>3.4042666666666794</v>
      </c>
      <c r="G1299" s="5">
        <f t="shared" si="38"/>
        <v>12.997999999999927</v>
      </c>
      <c r="H1299" s="5">
        <f>IF(D1299+E1299+F1299&gt;Inddata!$D$31,Inddata!$D$31,D1299+E1299+F1299)</f>
        <v>3.4042666666666794</v>
      </c>
      <c r="I1299" s="5">
        <f>Inddata!$D$34</f>
        <v>1</v>
      </c>
      <c r="J1299" s="5">
        <f>Inddata!$D$32+Inddata!$D$34</f>
        <v>5</v>
      </c>
      <c r="K1299" s="5"/>
    </row>
    <row r="1300" spans="1:11" x14ac:dyDescent="0.25">
      <c r="A1300">
        <v>1271</v>
      </c>
      <c r="C1300" s="5">
        <f t="shared" si="39"/>
        <v>11.006666666666593</v>
      </c>
      <c r="D1300" s="5">
        <f>IF(Inddata!$D$35=0,0,IF(($D$30-C1300*(1/Inddata!$D$35))&lt;0,0,($D$30-C1300*(1/Inddata!$D$35))))</f>
        <v>0</v>
      </c>
      <c r="E1300" s="5">
        <v>0</v>
      </c>
      <c r="F1300" s="5">
        <f>IF(Inddata!$D$31*Inddata!$D$35+Inddata!$D$33&gt;'Beregninger scenarie 2'!C1300,0,F1299+$F$27)</f>
        <v>3.4112000000000129</v>
      </c>
      <c r="G1300" s="5">
        <f t="shared" si="38"/>
        <v>13.006666666666593</v>
      </c>
      <c r="H1300" s="5">
        <f>IF(D1300+E1300+F1300&gt;Inddata!$D$31,Inddata!$D$31,D1300+E1300+F1300)</f>
        <v>3.4112000000000129</v>
      </c>
      <c r="I1300" s="5">
        <f>Inddata!$D$34</f>
        <v>1</v>
      </c>
      <c r="J1300" s="5">
        <f>Inddata!$D$32+Inddata!$D$34</f>
        <v>5</v>
      </c>
      <c r="K1300" s="5"/>
    </row>
    <row r="1301" spans="1:11" x14ac:dyDescent="0.25">
      <c r="A1301">
        <v>1272</v>
      </c>
      <c r="C1301" s="5">
        <f t="shared" si="39"/>
        <v>11.01533333333326</v>
      </c>
      <c r="D1301" s="5">
        <f>IF(Inddata!$D$35=0,0,IF(($D$30-C1301*(1/Inddata!$D$35))&lt;0,0,($D$30-C1301*(1/Inddata!$D$35))))</f>
        <v>0</v>
      </c>
      <c r="E1301" s="5">
        <v>0</v>
      </c>
      <c r="F1301" s="5">
        <f>IF(Inddata!$D$31*Inddata!$D$35+Inddata!$D$33&gt;'Beregninger scenarie 2'!C1301,0,F1300+$F$27)</f>
        <v>3.4181333333333463</v>
      </c>
      <c r="G1301" s="5">
        <f t="shared" si="38"/>
        <v>13.01533333333326</v>
      </c>
      <c r="H1301" s="5">
        <f>IF(D1301+E1301+F1301&gt;Inddata!$D$31,Inddata!$D$31,D1301+E1301+F1301)</f>
        <v>3.4181333333333463</v>
      </c>
      <c r="I1301" s="5">
        <f>Inddata!$D$34</f>
        <v>1</v>
      </c>
      <c r="J1301" s="5">
        <f>Inddata!$D$32+Inddata!$D$34</f>
        <v>5</v>
      </c>
      <c r="K1301" s="5"/>
    </row>
    <row r="1302" spans="1:11" x14ac:dyDescent="0.25">
      <c r="A1302">
        <v>1273</v>
      </c>
      <c r="C1302" s="5">
        <f t="shared" si="39"/>
        <v>11.023999999999926</v>
      </c>
      <c r="D1302" s="5">
        <f>IF(Inddata!$D$35=0,0,IF(($D$30-C1302*(1/Inddata!$D$35))&lt;0,0,($D$30-C1302*(1/Inddata!$D$35))))</f>
        <v>0</v>
      </c>
      <c r="E1302" s="5">
        <v>0</v>
      </c>
      <c r="F1302" s="5">
        <f>IF(Inddata!$D$31*Inddata!$D$35+Inddata!$D$33&gt;'Beregninger scenarie 2'!C1302,0,F1301+$F$27)</f>
        <v>3.4250666666666798</v>
      </c>
      <c r="G1302" s="5">
        <f t="shared" si="38"/>
        <v>13.023999999999926</v>
      </c>
      <c r="H1302" s="5">
        <f>IF(D1302+E1302+F1302&gt;Inddata!$D$31,Inddata!$D$31,D1302+E1302+F1302)</f>
        <v>3.4250666666666798</v>
      </c>
      <c r="I1302" s="5">
        <f>Inddata!$D$34</f>
        <v>1</v>
      </c>
      <c r="J1302" s="5">
        <f>Inddata!$D$32+Inddata!$D$34</f>
        <v>5</v>
      </c>
      <c r="K1302" s="5"/>
    </row>
    <row r="1303" spans="1:11" x14ac:dyDescent="0.25">
      <c r="A1303">
        <v>1274</v>
      </c>
      <c r="C1303" s="5">
        <f t="shared" si="39"/>
        <v>11.032666666666593</v>
      </c>
      <c r="D1303" s="5">
        <f>IF(Inddata!$D$35=0,0,IF(($D$30-C1303*(1/Inddata!$D$35))&lt;0,0,($D$30-C1303*(1/Inddata!$D$35))))</f>
        <v>0</v>
      </c>
      <c r="E1303" s="5">
        <v>0</v>
      </c>
      <c r="F1303" s="5">
        <f>IF(Inddata!$D$31*Inddata!$D$35+Inddata!$D$33&gt;'Beregninger scenarie 2'!C1303,0,F1302+$F$27)</f>
        <v>3.4320000000000133</v>
      </c>
      <c r="G1303" s="5">
        <f t="shared" si="38"/>
        <v>13.032666666666593</v>
      </c>
      <c r="H1303" s="5">
        <f>IF(D1303+E1303+F1303&gt;Inddata!$D$31,Inddata!$D$31,D1303+E1303+F1303)</f>
        <v>3.4320000000000133</v>
      </c>
      <c r="I1303" s="5">
        <f>Inddata!$D$34</f>
        <v>1</v>
      </c>
      <c r="J1303" s="5">
        <f>Inddata!$D$32+Inddata!$D$34</f>
        <v>5</v>
      </c>
      <c r="K1303" s="5"/>
    </row>
    <row r="1304" spans="1:11" x14ac:dyDescent="0.25">
      <c r="A1304">
        <v>1275</v>
      </c>
      <c r="C1304" s="5">
        <f t="shared" si="39"/>
        <v>11.04133333333326</v>
      </c>
      <c r="D1304" s="5">
        <f>IF(Inddata!$D$35=0,0,IF(($D$30-C1304*(1/Inddata!$D$35))&lt;0,0,($D$30-C1304*(1/Inddata!$D$35))))</f>
        <v>0</v>
      </c>
      <c r="E1304" s="5">
        <v>0</v>
      </c>
      <c r="F1304" s="5">
        <f>IF(Inddata!$D$31*Inddata!$D$35+Inddata!$D$33&gt;'Beregninger scenarie 2'!C1304,0,F1303+$F$27)</f>
        <v>3.4389333333333467</v>
      </c>
      <c r="G1304" s="5">
        <f t="shared" si="38"/>
        <v>13.04133333333326</v>
      </c>
      <c r="H1304" s="5">
        <f>IF(D1304+E1304+F1304&gt;Inddata!$D$31,Inddata!$D$31,D1304+E1304+F1304)</f>
        <v>3.4389333333333467</v>
      </c>
      <c r="I1304" s="5">
        <f>Inddata!$D$34</f>
        <v>1</v>
      </c>
      <c r="J1304" s="5">
        <f>Inddata!$D$32+Inddata!$D$34</f>
        <v>5</v>
      </c>
      <c r="K1304" s="5"/>
    </row>
    <row r="1305" spans="1:11" x14ac:dyDescent="0.25">
      <c r="A1305">
        <v>1276</v>
      </c>
      <c r="C1305" s="5">
        <f t="shared" si="39"/>
        <v>11.049999999999926</v>
      </c>
      <c r="D1305" s="5">
        <f>IF(Inddata!$D$35=0,0,IF(($D$30-C1305*(1/Inddata!$D$35))&lt;0,0,($D$30-C1305*(1/Inddata!$D$35))))</f>
        <v>0</v>
      </c>
      <c r="E1305" s="5">
        <v>0</v>
      </c>
      <c r="F1305" s="5">
        <f>IF(Inddata!$D$31*Inddata!$D$35+Inddata!$D$33&gt;'Beregninger scenarie 2'!C1305,0,F1304+$F$27)</f>
        <v>3.4458666666666802</v>
      </c>
      <c r="G1305" s="5">
        <f t="shared" si="38"/>
        <v>13.049999999999926</v>
      </c>
      <c r="H1305" s="5">
        <f>IF(D1305+E1305+F1305&gt;Inddata!$D$31,Inddata!$D$31,D1305+E1305+F1305)</f>
        <v>3.4458666666666802</v>
      </c>
      <c r="I1305" s="5">
        <f>Inddata!$D$34</f>
        <v>1</v>
      </c>
      <c r="J1305" s="5">
        <f>Inddata!$D$32+Inddata!$D$34</f>
        <v>5</v>
      </c>
      <c r="K1305" s="5"/>
    </row>
    <row r="1306" spans="1:11" x14ac:dyDescent="0.25">
      <c r="A1306">
        <v>1277</v>
      </c>
      <c r="C1306" s="5">
        <f t="shared" si="39"/>
        <v>11.058666666666593</v>
      </c>
      <c r="D1306" s="5">
        <f>IF(Inddata!$D$35=0,0,IF(($D$30-C1306*(1/Inddata!$D$35))&lt;0,0,($D$30-C1306*(1/Inddata!$D$35))))</f>
        <v>0</v>
      </c>
      <c r="E1306" s="5">
        <v>0</v>
      </c>
      <c r="F1306" s="5">
        <f>IF(Inddata!$D$31*Inddata!$D$35+Inddata!$D$33&gt;'Beregninger scenarie 2'!C1306,0,F1305+$F$27)</f>
        <v>3.4528000000000136</v>
      </c>
      <c r="G1306" s="5">
        <f t="shared" si="38"/>
        <v>13.058666666666593</v>
      </c>
      <c r="H1306" s="5">
        <f>IF(D1306+E1306+F1306&gt;Inddata!$D$31,Inddata!$D$31,D1306+E1306+F1306)</f>
        <v>3.4528000000000136</v>
      </c>
      <c r="I1306" s="5">
        <f>Inddata!$D$34</f>
        <v>1</v>
      </c>
      <c r="J1306" s="5">
        <f>Inddata!$D$32+Inddata!$D$34</f>
        <v>5</v>
      </c>
      <c r="K1306" s="5"/>
    </row>
    <row r="1307" spans="1:11" x14ac:dyDescent="0.25">
      <c r="A1307">
        <v>1278</v>
      </c>
      <c r="C1307" s="5">
        <f t="shared" si="39"/>
        <v>11.067333333333259</v>
      </c>
      <c r="D1307" s="5">
        <f>IF(Inddata!$D$35=0,0,IF(($D$30-C1307*(1/Inddata!$D$35))&lt;0,0,($D$30-C1307*(1/Inddata!$D$35))))</f>
        <v>0</v>
      </c>
      <c r="E1307" s="5">
        <v>0</v>
      </c>
      <c r="F1307" s="5">
        <f>IF(Inddata!$D$31*Inddata!$D$35+Inddata!$D$33&gt;'Beregninger scenarie 2'!C1307,0,F1306+$F$27)</f>
        <v>3.4597333333333471</v>
      </c>
      <c r="G1307" s="5">
        <f t="shared" si="38"/>
        <v>13.067333333333259</v>
      </c>
      <c r="H1307" s="5">
        <f>IF(D1307+E1307+F1307&gt;Inddata!$D$31,Inddata!$D$31,D1307+E1307+F1307)</f>
        <v>3.4597333333333471</v>
      </c>
      <c r="I1307" s="5">
        <f>Inddata!$D$34</f>
        <v>1</v>
      </c>
      <c r="J1307" s="5">
        <f>Inddata!$D$32+Inddata!$D$34</f>
        <v>5</v>
      </c>
      <c r="K1307" s="5"/>
    </row>
    <row r="1308" spans="1:11" x14ac:dyDescent="0.25">
      <c r="A1308">
        <v>1279</v>
      </c>
      <c r="C1308" s="5">
        <f t="shared" si="39"/>
        <v>11.075999999999926</v>
      </c>
      <c r="D1308" s="5">
        <f>IF(Inddata!$D$35=0,0,IF(($D$30-C1308*(1/Inddata!$D$35))&lt;0,0,($D$30-C1308*(1/Inddata!$D$35))))</f>
        <v>0</v>
      </c>
      <c r="E1308" s="5">
        <v>0</v>
      </c>
      <c r="F1308" s="5">
        <f>IF(Inddata!$D$31*Inddata!$D$35+Inddata!$D$33&gt;'Beregninger scenarie 2'!C1308,0,F1307+$F$27)</f>
        <v>3.4666666666666806</v>
      </c>
      <c r="G1308" s="5">
        <f t="shared" si="38"/>
        <v>13.075999999999926</v>
      </c>
      <c r="H1308" s="5">
        <f>IF(D1308+E1308+F1308&gt;Inddata!$D$31,Inddata!$D$31,D1308+E1308+F1308)</f>
        <v>3.4666666666666806</v>
      </c>
      <c r="I1308" s="5">
        <f>Inddata!$D$34</f>
        <v>1</v>
      </c>
      <c r="J1308" s="5">
        <f>Inddata!$D$32+Inddata!$D$34</f>
        <v>5</v>
      </c>
      <c r="K1308" s="5"/>
    </row>
    <row r="1309" spans="1:11" x14ac:dyDescent="0.25">
      <c r="A1309">
        <v>1280</v>
      </c>
      <c r="C1309" s="5">
        <f t="shared" si="39"/>
        <v>11.084666666666593</v>
      </c>
      <c r="D1309" s="5">
        <f>IF(Inddata!$D$35=0,0,IF(($D$30-C1309*(1/Inddata!$D$35))&lt;0,0,($D$30-C1309*(1/Inddata!$D$35))))</f>
        <v>0</v>
      </c>
      <c r="E1309" s="5">
        <v>0</v>
      </c>
      <c r="F1309" s="5">
        <f>IF(Inddata!$D$31*Inddata!$D$35+Inddata!$D$33&gt;'Beregninger scenarie 2'!C1309,0,F1308+$F$27)</f>
        <v>3.473600000000014</v>
      </c>
      <c r="G1309" s="5">
        <f t="shared" si="38"/>
        <v>13.084666666666593</v>
      </c>
      <c r="H1309" s="5">
        <f>IF(D1309+E1309+F1309&gt;Inddata!$D$31,Inddata!$D$31,D1309+E1309+F1309)</f>
        <v>3.473600000000014</v>
      </c>
      <c r="I1309" s="5">
        <f>Inddata!$D$34</f>
        <v>1</v>
      </c>
      <c r="J1309" s="5">
        <f>Inddata!$D$32+Inddata!$D$34</f>
        <v>5</v>
      </c>
      <c r="K1309" s="5"/>
    </row>
    <row r="1310" spans="1:11" x14ac:dyDescent="0.25">
      <c r="A1310">
        <v>1281</v>
      </c>
      <c r="C1310" s="5">
        <f t="shared" si="39"/>
        <v>11.093333333333259</v>
      </c>
      <c r="D1310" s="5">
        <f>IF(Inddata!$D$35=0,0,IF(($D$30-C1310*(1/Inddata!$D$35))&lt;0,0,($D$30-C1310*(1/Inddata!$D$35))))</f>
        <v>0</v>
      </c>
      <c r="E1310" s="5">
        <v>0</v>
      </c>
      <c r="F1310" s="5">
        <f>IF(Inddata!$D$31*Inddata!$D$35+Inddata!$D$33&gt;'Beregninger scenarie 2'!C1310,0,F1309+$F$27)</f>
        <v>3.4805333333333475</v>
      </c>
      <c r="G1310" s="5">
        <f t="shared" si="38"/>
        <v>13.093333333333259</v>
      </c>
      <c r="H1310" s="5">
        <f>IF(D1310+E1310+F1310&gt;Inddata!$D$31,Inddata!$D$31,D1310+E1310+F1310)</f>
        <v>3.4805333333333475</v>
      </c>
      <c r="I1310" s="5">
        <f>Inddata!$D$34</f>
        <v>1</v>
      </c>
      <c r="J1310" s="5">
        <f>Inddata!$D$32+Inddata!$D$34</f>
        <v>5</v>
      </c>
      <c r="K1310" s="5"/>
    </row>
    <row r="1311" spans="1:11" x14ac:dyDescent="0.25">
      <c r="A1311">
        <v>1282</v>
      </c>
      <c r="C1311" s="5">
        <f t="shared" si="39"/>
        <v>11.101999999999926</v>
      </c>
      <c r="D1311" s="5">
        <f>IF(Inddata!$D$35=0,0,IF(($D$30-C1311*(1/Inddata!$D$35))&lt;0,0,($D$30-C1311*(1/Inddata!$D$35))))</f>
        <v>0</v>
      </c>
      <c r="E1311" s="5">
        <v>0</v>
      </c>
      <c r="F1311" s="5">
        <f>IF(Inddata!$D$31*Inddata!$D$35+Inddata!$D$33&gt;'Beregninger scenarie 2'!C1311,0,F1310+$F$27)</f>
        <v>3.4874666666666809</v>
      </c>
      <c r="G1311" s="5">
        <f t="shared" si="38"/>
        <v>13.101999999999926</v>
      </c>
      <c r="H1311" s="5">
        <f>IF(D1311+E1311+F1311&gt;Inddata!$D$31,Inddata!$D$31,D1311+E1311+F1311)</f>
        <v>3.4874666666666809</v>
      </c>
      <c r="I1311" s="5">
        <f>Inddata!$D$34</f>
        <v>1</v>
      </c>
      <c r="J1311" s="5">
        <f>Inddata!$D$32+Inddata!$D$34</f>
        <v>5</v>
      </c>
      <c r="K1311" s="5"/>
    </row>
    <row r="1312" spans="1:11" x14ac:dyDescent="0.25">
      <c r="A1312">
        <v>1283</v>
      </c>
      <c r="C1312" s="5">
        <f t="shared" si="39"/>
        <v>11.110666666666592</v>
      </c>
      <c r="D1312" s="5">
        <f>IF(Inddata!$D$35=0,0,IF(($D$30-C1312*(1/Inddata!$D$35))&lt;0,0,($D$30-C1312*(1/Inddata!$D$35))))</f>
        <v>0</v>
      </c>
      <c r="E1312" s="5">
        <v>0</v>
      </c>
      <c r="F1312" s="5">
        <f>IF(Inddata!$D$31*Inddata!$D$35+Inddata!$D$33&gt;'Beregninger scenarie 2'!C1312,0,F1311+$F$27)</f>
        <v>3.4944000000000144</v>
      </c>
      <c r="G1312" s="5">
        <f t="shared" ref="G1312:G1375" si="40">C1312+2</f>
        <v>13.110666666666592</v>
      </c>
      <c r="H1312" s="5">
        <f>IF(D1312+E1312+F1312&gt;Inddata!$D$31,Inddata!$D$31,D1312+E1312+F1312)</f>
        <v>3.4944000000000144</v>
      </c>
      <c r="I1312" s="5">
        <f>Inddata!$D$34</f>
        <v>1</v>
      </c>
      <c r="J1312" s="5">
        <f>Inddata!$D$32+Inddata!$D$34</f>
        <v>5</v>
      </c>
      <c r="K1312" s="5"/>
    </row>
    <row r="1313" spans="1:11" x14ac:dyDescent="0.25">
      <c r="A1313">
        <v>1284</v>
      </c>
      <c r="C1313" s="5">
        <f t="shared" ref="C1313:C1376" si="41">C1312+$C$27</f>
        <v>11.119333333333259</v>
      </c>
      <c r="D1313" s="5">
        <f>IF(Inddata!$D$35=0,0,IF(($D$30-C1313*(1/Inddata!$D$35))&lt;0,0,($D$30-C1313*(1/Inddata!$D$35))))</f>
        <v>0</v>
      </c>
      <c r="E1313" s="5">
        <v>0</v>
      </c>
      <c r="F1313" s="5">
        <f>IF(Inddata!$D$31*Inddata!$D$35+Inddata!$D$33&gt;'Beregninger scenarie 2'!C1313,0,F1312+$F$27)</f>
        <v>3.5013333333333478</v>
      </c>
      <c r="G1313" s="5">
        <f t="shared" si="40"/>
        <v>13.119333333333259</v>
      </c>
      <c r="H1313" s="5">
        <f>IF(D1313+E1313+F1313&gt;Inddata!$D$31,Inddata!$D$31,D1313+E1313+F1313)</f>
        <v>3.5013333333333478</v>
      </c>
      <c r="I1313" s="5">
        <f>Inddata!$D$34</f>
        <v>1</v>
      </c>
      <c r="J1313" s="5">
        <f>Inddata!$D$32+Inddata!$D$34</f>
        <v>5</v>
      </c>
      <c r="K1313" s="5"/>
    </row>
    <row r="1314" spans="1:11" x14ac:dyDescent="0.25">
      <c r="A1314">
        <v>1285</v>
      </c>
      <c r="C1314" s="5">
        <f t="shared" si="41"/>
        <v>11.127999999999926</v>
      </c>
      <c r="D1314" s="5">
        <f>IF(Inddata!$D$35=0,0,IF(($D$30-C1314*(1/Inddata!$D$35))&lt;0,0,($D$30-C1314*(1/Inddata!$D$35))))</f>
        <v>0</v>
      </c>
      <c r="E1314" s="5">
        <v>0</v>
      </c>
      <c r="F1314" s="5">
        <f>IF(Inddata!$D$31*Inddata!$D$35+Inddata!$D$33&gt;'Beregninger scenarie 2'!C1314,0,F1313+$F$27)</f>
        <v>3.5082666666666813</v>
      </c>
      <c r="G1314" s="5">
        <f t="shared" si="40"/>
        <v>13.127999999999926</v>
      </c>
      <c r="H1314" s="5">
        <f>IF(D1314+E1314+F1314&gt;Inddata!$D$31,Inddata!$D$31,D1314+E1314+F1314)</f>
        <v>3.5082666666666813</v>
      </c>
      <c r="I1314" s="5">
        <f>Inddata!$D$34</f>
        <v>1</v>
      </c>
      <c r="J1314" s="5">
        <f>Inddata!$D$32+Inddata!$D$34</f>
        <v>5</v>
      </c>
      <c r="K1314" s="5"/>
    </row>
    <row r="1315" spans="1:11" x14ac:dyDescent="0.25">
      <c r="A1315">
        <v>1286</v>
      </c>
      <c r="C1315" s="5">
        <f t="shared" si="41"/>
        <v>11.136666666666592</v>
      </c>
      <c r="D1315" s="5">
        <f>IF(Inddata!$D$35=0,0,IF(($D$30-C1315*(1/Inddata!$D$35))&lt;0,0,($D$30-C1315*(1/Inddata!$D$35))))</f>
        <v>0</v>
      </c>
      <c r="E1315" s="5">
        <v>0</v>
      </c>
      <c r="F1315" s="5">
        <f>IF(Inddata!$D$31*Inddata!$D$35+Inddata!$D$33&gt;'Beregninger scenarie 2'!C1315,0,F1314+$F$27)</f>
        <v>3.5152000000000148</v>
      </c>
      <c r="G1315" s="5">
        <f t="shared" si="40"/>
        <v>13.136666666666592</v>
      </c>
      <c r="H1315" s="5">
        <f>IF(D1315+E1315+F1315&gt;Inddata!$D$31,Inddata!$D$31,D1315+E1315+F1315)</f>
        <v>3.5152000000000148</v>
      </c>
      <c r="I1315" s="5">
        <f>Inddata!$D$34</f>
        <v>1</v>
      </c>
      <c r="J1315" s="5">
        <f>Inddata!$D$32+Inddata!$D$34</f>
        <v>5</v>
      </c>
      <c r="K1315" s="5"/>
    </row>
    <row r="1316" spans="1:11" x14ac:dyDescent="0.25">
      <c r="A1316">
        <v>1287</v>
      </c>
      <c r="C1316" s="5">
        <f t="shared" si="41"/>
        <v>11.145333333333259</v>
      </c>
      <c r="D1316" s="5">
        <f>IF(Inddata!$D$35=0,0,IF(($D$30-C1316*(1/Inddata!$D$35))&lt;0,0,($D$30-C1316*(1/Inddata!$D$35))))</f>
        <v>0</v>
      </c>
      <c r="E1316" s="5">
        <v>0</v>
      </c>
      <c r="F1316" s="5">
        <f>IF(Inddata!$D$31*Inddata!$D$35+Inddata!$D$33&gt;'Beregninger scenarie 2'!C1316,0,F1315+$F$27)</f>
        <v>3.5221333333333482</v>
      </c>
      <c r="G1316" s="5">
        <f t="shared" si="40"/>
        <v>13.145333333333259</v>
      </c>
      <c r="H1316" s="5">
        <f>IF(D1316+E1316+F1316&gt;Inddata!$D$31,Inddata!$D$31,D1316+E1316+F1316)</f>
        <v>3.5221333333333482</v>
      </c>
      <c r="I1316" s="5">
        <f>Inddata!$D$34</f>
        <v>1</v>
      </c>
      <c r="J1316" s="5">
        <f>Inddata!$D$32+Inddata!$D$34</f>
        <v>5</v>
      </c>
      <c r="K1316" s="5"/>
    </row>
    <row r="1317" spans="1:11" x14ac:dyDescent="0.25">
      <c r="A1317">
        <v>1288</v>
      </c>
      <c r="C1317" s="5">
        <f t="shared" si="41"/>
        <v>11.153999999999925</v>
      </c>
      <c r="D1317" s="5">
        <f>IF(Inddata!$D$35=0,0,IF(($D$30-C1317*(1/Inddata!$D$35))&lt;0,0,($D$30-C1317*(1/Inddata!$D$35))))</f>
        <v>0</v>
      </c>
      <c r="E1317" s="5">
        <v>0</v>
      </c>
      <c r="F1317" s="5">
        <f>IF(Inddata!$D$31*Inddata!$D$35+Inddata!$D$33&gt;'Beregninger scenarie 2'!C1317,0,F1316+$F$27)</f>
        <v>3.5290666666666817</v>
      </c>
      <c r="G1317" s="5">
        <f t="shared" si="40"/>
        <v>13.153999999999925</v>
      </c>
      <c r="H1317" s="5">
        <f>IF(D1317+E1317+F1317&gt;Inddata!$D$31,Inddata!$D$31,D1317+E1317+F1317)</f>
        <v>3.5290666666666817</v>
      </c>
      <c r="I1317" s="5">
        <f>Inddata!$D$34</f>
        <v>1</v>
      </c>
      <c r="J1317" s="5">
        <f>Inddata!$D$32+Inddata!$D$34</f>
        <v>5</v>
      </c>
      <c r="K1317" s="5"/>
    </row>
    <row r="1318" spans="1:11" x14ac:dyDescent="0.25">
      <c r="A1318">
        <v>1289</v>
      </c>
      <c r="C1318" s="5">
        <f t="shared" si="41"/>
        <v>11.162666666666592</v>
      </c>
      <c r="D1318" s="5">
        <f>IF(Inddata!$D$35=0,0,IF(($D$30-C1318*(1/Inddata!$D$35))&lt;0,0,($D$30-C1318*(1/Inddata!$D$35))))</f>
        <v>0</v>
      </c>
      <c r="E1318" s="5">
        <v>0</v>
      </c>
      <c r="F1318" s="5">
        <f>IF(Inddata!$D$31*Inddata!$D$35+Inddata!$D$33&gt;'Beregninger scenarie 2'!C1318,0,F1317+$F$27)</f>
        <v>3.5360000000000151</v>
      </c>
      <c r="G1318" s="5">
        <f t="shared" si="40"/>
        <v>13.162666666666592</v>
      </c>
      <c r="H1318" s="5">
        <f>IF(D1318+E1318+F1318&gt;Inddata!$D$31,Inddata!$D$31,D1318+E1318+F1318)</f>
        <v>3.5360000000000151</v>
      </c>
      <c r="I1318" s="5">
        <f>Inddata!$D$34</f>
        <v>1</v>
      </c>
      <c r="J1318" s="5">
        <f>Inddata!$D$32+Inddata!$D$34</f>
        <v>5</v>
      </c>
      <c r="K1318" s="5"/>
    </row>
    <row r="1319" spans="1:11" x14ac:dyDescent="0.25">
      <c r="A1319">
        <v>1290</v>
      </c>
      <c r="C1319" s="5">
        <f t="shared" si="41"/>
        <v>11.171333333333259</v>
      </c>
      <c r="D1319" s="5">
        <f>IF(Inddata!$D$35=0,0,IF(($D$30-C1319*(1/Inddata!$D$35))&lt;0,0,($D$30-C1319*(1/Inddata!$D$35))))</f>
        <v>0</v>
      </c>
      <c r="E1319" s="5">
        <v>0</v>
      </c>
      <c r="F1319" s="5">
        <f>IF(Inddata!$D$31*Inddata!$D$35+Inddata!$D$33&gt;'Beregninger scenarie 2'!C1319,0,F1318+$F$27)</f>
        <v>3.5429333333333486</v>
      </c>
      <c r="G1319" s="5">
        <f t="shared" si="40"/>
        <v>13.171333333333259</v>
      </c>
      <c r="H1319" s="5">
        <f>IF(D1319+E1319+F1319&gt;Inddata!$D$31,Inddata!$D$31,D1319+E1319+F1319)</f>
        <v>3.5429333333333486</v>
      </c>
      <c r="I1319" s="5">
        <f>Inddata!$D$34</f>
        <v>1</v>
      </c>
      <c r="J1319" s="5">
        <f>Inddata!$D$32+Inddata!$D$34</f>
        <v>5</v>
      </c>
      <c r="K1319" s="5"/>
    </row>
    <row r="1320" spans="1:11" x14ac:dyDescent="0.25">
      <c r="A1320">
        <v>1291</v>
      </c>
      <c r="C1320" s="5">
        <f t="shared" si="41"/>
        <v>11.179999999999925</v>
      </c>
      <c r="D1320" s="5">
        <f>IF(Inddata!$D$35=0,0,IF(($D$30-C1320*(1/Inddata!$D$35))&lt;0,0,($D$30-C1320*(1/Inddata!$D$35))))</f>
        <v>0</v>
      </c>
      <c r="E1320" s="5">
        <v>0</v>
      </c>
      <c r="F1320" s="5">
        <f>IF(Inddata!$D$31*Inddata!$D$35+Inddata!$D$33&gt;'Beregninger scenarie 2'!C1320,0,F1319+$F$27)</f>
        <v>3.549866666666682</v>
      </c>
      <c r="G1320" s="5">
        <f t="shared" si="40"/>
        <v>13.179999999999925</v>
      </c>
      <c r="H1320" s="5">
        <f>IF(D1320+E1320+F1320&gt;Inddata!$D$31,Inddata!$D$31,D1320+E1320+F1320)</f>
        <v>3.549866666666682</v>
      </c>
      <c r="I1320" s="5">
        <f>Inddata!$D$34</f>
        <v>1</v>
      </c>
      <c r="J1320" s="5">
        <f>Inddata!$D$32+Inddata!$D$34</f>
        <v>5</v>
      </c>
      <c r="K1320" s="5"/>
    </row>
    <row r="1321" spans="1:11" x14ac:dyDescent="0.25">
      <c r="A1321">
        <v>1292</v>
      </c>
      <c r="C1321" s="5">
        <f t="shared" si="41"/>
        <v>11.188666666666592</v>
      </c>
      <c r="D1321" s="5">
        <f>IF(Inddata!$D$35=0,0,IF(($D$30-C1321*(1/Inddata!$D$35))&lt;0,0,($D$30-C1321*(1/Inddata!$D$35))))</f>
        <v>0</v>
      </c>
      <c r="E1321" s="5">
        <v>0</v>
      </c>
      <c r="F1321" s="5">
        <f>IF(Inddata!$D$31*Inddata!$D$35+Inddata!$D$33&gt;'Beregninger scenarie 2'!C1321,0,F1320+$F$27)</f>
        <v>3.5568000000000155</v>
      </c>
      <c r="G1321" s="5">
        <f t="shared" si="40"/>
        <v>13.188666666666592</v>
      </c>
      <c r="H1321" s="5">
        <f>IF(D1321+E1321+F1321&gt;Inddata!$D$31,Inddata!$D$31,D1321+E1321+F1321)</f>
        <v>3.5568000000000155</v>
      </c>
      <c r="I1321" s="5">
        <f>Inddata!$D$34</f>
        <v>1</v>
      </c>
      <c r="J1321" s="5">
        <f>Inddata!$D$32+Inddata!$D$34</f>
        <v>5</v>
      </c>
      <c r="K1321" s="5"/>
    </row>
    <row r="1322" spans="1:11" x14ac:dyDescent="0.25">
      <c r="A1322">
        <v>1293</v>
      </c>
      <c r="C1322" s="5">
        <f t="shared" si="41"/>
        <v>11.197333333333258</v>
      </c>
      <c r="D1322" s="5">
        <f>IF(Inddata!$D$35=0,0,IF(($D$30-C1322*(1/Inddata!$D$35))&lt;0,0,($D$30-C1322*(1/Inddata!$D$35))))</f>
        <v>0</v>
      </c>
      <c r="E1322" s="5">
        <v>0</v>
      </c>
      <c r="F1322" s="5">
        <f>IF(Inddata!$D$31*Inddata!$D$35+Inddata!$D$33&gt;'Beregninger scenarie 2'!C1322,0,F1321+$F$27)</f>
        <v>3.563733333333349</v>
      </c>
      <c r="G1322" s="5">
        <f t="shared" si="40"/>
        <v>13.197333333333258</v>
      </c>
      <c r="H1322" s="5">
        <f>IF(D1322+E1322+F1322&gt;Inddata!$D$31,Inddata!$D$31,D1322+E1322+F1322)</f>
        <v>3.563733333333349</v>
      </c>
      <c r="I1322" s="5">
        <f>Inddata!$D$34</f>
        <v>1</v>
      </c>
      <c r="J1322" s="5">
        <f>Inddata!$D$32+Inddata!$D$34</f>
        <v>5</v>
      </c>
      <c r="K1322" s="5"/>
    </row>
    <row r="1323" spans="1:11" x14ac:dyDescent="0.25">
      <c r="A1323">
        <v>1294</v>
      </c>
      <c r="C1323" s="5">
        <f t="shared" si="41"/>
        <v>11.205999999999925</v>
      </c>
      <c r="D1323" s="5">
        <f>IF(Inddata!$D$35=0,0,IF(($D$30-C1323*(1/Inddata!$D$35))&lt;0,0,($D$30-C1323*(1/Inddata!$D$35))))</f>
        <v>0</v>
      </c>
      <c r="E1323" s="5">
        <v>0</v>
      </c>
      <c r="F1323" s="5">
        <f>IF(Inddata!$D$31*Inddata!$D$35+Inddata!$D$33&gt;'Beregninger scenarie 2'!C1323,0,F1322+$F$27)</f>
        <v>3.5706666666666824</v>
      </c>
      <c r="G1323" s="5">
        <f t="shared" si="40"/>
        <v>13.205999999999925</v>
      </c>
      <c r="H1323" s="5">
        <f>IF(D1323+E1323+F1323&gt;Inddata!$D$31,Inddata!$D$31,D1323+E1323+F1323)</f>
        <v>3.5706666666666824</v>
      </c>
      <c r="I1323" s="5">
        <f>Inddata!$D$34</f>
        <v>1</v>
      </c>
      <c r="J1323" s="5">
        <f>Inddata!$D$32+Inddata!$D$34</f>
        <v>5</v>
      </c>
      <c r="K1323" s="5"/>
    </row>
    <row r="1324" spans="1:11" x14ac:dyDescent="0.25">
      <c r="A1324">
        <v>1295</v>
      </c>
      <c r="C1324" s="5">
        <f t="shared" si="41"/>
        <v>11.214666666666592</v>
      </c>
      <c r="D1324" s="5">
        <f>IF(Inddata!$D$35=0,0,IF(($D$30-C1324*(1/Inddata!$D$35))&lt;0,0,($D$30-C1324*(1/Inddata!$D$35))))</f>
        <v>0</v>
      </c>
      <c r="E1324" s="5">
        <v>0</v>
      </c>
      <c r="F1324" s="5">
        <f>IF(Inddata!$D$31*Inddata!$D$35+Inddata!$D$33&gt;'Beregninger scenarie 2'!C1324,0,F1323+$F$27)</f>
        <v>3.5776000000000159</v>
      </c>
      <c r="G1324" s="5">
        <f t="shared" si="40"/>
        <v>13.214666666666592</v>
      </c>
      <c r="H1324" s="5">
        <f>IF(D1324+E1324+F1324&gt;Inddata!$D$31,Inddata!$D$31,D1324+E1324+F1324)</f>
        <v>3.5776000000000159</v>
      </c>
      <c r="I1324" s="5">
        <f>Inddata!$D$34</f>
        <v>1</v>
      </c>
      <c r="J1324" s="5">
        <f>Inddata!$D$32+Inddata!$D$34</f>
        <v>5</v>
      </c>
      <c r="K1324" s="5"/>
    </row>
    <row r="1325" spans="1:11" x14ac:dyDescent="0.25">
      <c r="A1325">
        <v>1296</v>
      </c>
      <c r="C1325" s="5">
        <f t="shared" si="41"/>
        <v>11.223333333333258</v>
      </c>
      <c r="D1325" s="5">
        <f>IF(Inddata!$D$35=0,0,IF(($D$30-C1325*(1/Inddata!$D$35))&lt;0,0,($D$30-C1325*(1/Inddata!$D$35))))</f>
        <v>0</v>
      </c>
      <c r="E1325" s="5">
        <v>0</v>
      </c>
      <c r="F1325" s="5">
        <f>IF(Inddata!$D$31*Inddata!$D$35+Inddata!$D$33&gt;'Beregninger scenarie 2'!C1325,0,F1324+$F$27)</f>
        <v>3.5845333333333493</v>
      </c>
      <c r="G1325" s="5">
        <f t="shared" si="40"/>
        <v>13.223333333333258</v>
      </c>
      <c r="H1325" s="5">
        <f>IF(D1325+E1325+F1325&gt;Inddata!$D$31,Inddata!$D$31,D1325+E1325+F1325)</f>
        <v>3.5845333333333493</v>
      </c>
      <c r="I1325" s="5">
        <f>Inddata!$D$34</f>
        <v>1</v>
      </c>
      <c r="J1325" s="5">
        <f>Inddata!$D$32+Inddata!$D$34</f>
        <v>5</v>
      </c>
      <c r="K1325" s="5"/>
    </row>
    <row r="1326" spans="1:11" x14ac:dyDescent="0.25">
      <c r="A1326">
        <v>1297</v>
      </c>
      <c r="C1326" s="5">
        <f t="shared" si="41"/>
        <v>11.231999999999925</v>
      </c>
      <c r="D1326" s="5">
        <f>IF(Inddata!$D$35=0,0,IF(($D$30-C1326*(1/Inddata!$D$35))&lt;0,0,($D$30-C1326*(1/Inddata!$D$35))))</f>
        <v>0</v>
      </c>
      <c r="E1326" s="5">
        <v>0</v>
      </c>
      <c r="F1326" s="5">
        <f>IF(Inddata!$D$31*Inddata!$D$35+Inddata!$D$33&gt;'Beregninger scenarie 2'!C1326,0,F1325+$F$27)</f>
        <v>3.5914666666666828</v>
      </c>
      <c r="G1326" s="5">
        <f t="shared" si="40"/>
        <v>13.231999999999925</v>
      </c>
      <c r="H1326" s="5">
        <f>IF(D1326+E1326+F1326&gt;Inddata!$D$31,Inddata!$D$31,D1326+E1326+F1326)</f>
        <v>3.5914666666666828</v>
      </c>
      <c r="I1326" s="5">
        <f>Inddata!$D$34</f>
        <v>1</v>
      </c>
      <c r="J1326" s="5">
        <f>Inddata!$D$32+Inddata!$D$34</f>
        <v>5</v>
      </c>
      <c r="K1326" s="5"/>
    </row>
    <row r="1327" spans="1:11" x14ac:dyDescent="0.25">
      <c r="A1327">
        <v>1298</v>
      </c>
      <c r="C1327" s="5">
        <f t="shared" si="41"/>
        <v>11.240666666666591</v>
      </c>
      <c r="D1327" s="5">
        <f>IF(Inddata!$D$35=0,0,IF(($D$30-C1327*(1/Inddata!$D$35))&lt;0,0,($D$30-C1327*(1/Inddata!$D$35))))</f>
        <v>0</v>
      </c>
      <c r="E1327" s="5">
        <v>0</v>
      </c>
      <c r="F1327" s="5">
        <f>IF(Inddata!$D$31*Inddata!$D$35+Inddata!$D$33&gt;'Beregninger scenarie 2'!C1327,0,F1326+$F$27)</f>
        <v>3.5984000000000163</v>
      </c>
      <c r="G1327" s="5">
        <f t="shared" si="40"/>
        <v>13.240666666666591</v>
      </c>
      <c r="H1327" s="5">
        <f>IF(D1327+E1327+F1327&gt;Inddata!$D$31,Inddata!$D$31,D1327+E1327+F1327)</f>
        <v>3.5984000000000163</v>
      </c>
      <c r="I1327" s="5">
        <f>Inddata!$D$34</f>
        <v>1</v>
      </c>
      <c r="J1327" s="5">
        <f>Inddata!$D$32+Inddata!$D$34</f>
        <v>5</v>
      </c>
      <c r="K1327" s="5"/>
    </row>
    <row r="1328" spans="1:11" x14ac:dyDescent="0.25">
      <c r="A1328">
        <v>1299</v>
      </c>
      <c r="C1328" s="5">
        <f t="shared" si="41"/>
        <v>11.249333333333258</v>
      </c>
      <c r="D1328" s="5">
        <f>IF(Inddata!$D$35=0,0,IF(($D$30-C1328*(1/Inddata!$D$35))&lt;0,0,($D$30-C1328*(1/Inddata!$D$35))))</f>
        <v>0</v>
      </c>
      <c r="E1328" s="5">
        <v>0</v>
      </c>
      <c r="F1328" s="5">
        <f>IF(Inddata!$D$31*Inddata!$D$35+Inddata!$D$33&gt;'Beregninger scenarie 2'!C1328,0,F1327+$F$27)</f>
        <v>3.6053333333333497</v>
      </c>
      <c r="G1328" s="5">
        <f t="shared" si="40"/>
        <v>13.249333333333258</v>
      </c>
      <c r="H1328" s="5">
        <f>IF(D1328+E1328+F1328&gt;Inddata!$D$31,Inddata!$D$31,D1328+E1328+F1328)</f>
        <v>3.6053333333333497</v>
      </c>
      <c r="I1328" s="5">
        <f>Inddata!$D$34</f>
        <v>1</v>
      </c>
      <c r="J1328" s="5">
        <f>Inddata!$D$32+Inddata!$D$34</f>
        <v>5</v>
      </c>
      <c r="K1328" s="5"/>
    </row>
    <row r="1329" spans="1:11" x14ac:dyDescent="0.25">
      <c r="A1329">
        <v>1300</v>
      </c>
      <c r="C1329" s="5">
        <f t="shared" si="41"/>
        <v>11.257999999999925</v>
      </c>
      <c r="D1329" s="5">
        <f>IF(Inddata!$D$35=0,0,IF(($D$30-C1329*(1/Inddata!$D$35))&lt;0,0,($D$30-C1329*(1/Inddata!$D$35))))</f>
        <v>0</v>
      </c>
      <c r="E1329" s="5">
        <v>0</v>
      </c>
      <c r="F1329" s="5">
        <f>IF(Inddata!$D$31*Inddata!$D$35+Inddata!$D$33&gt;'Beregninger scenarie 2'!C1329,0,F1328+$F$27)</f>
        <v>3.6122666666666832</v>
      </c>
      <c r="G1329" s="5">
        <f t="shared" si="40"/>
        <v>13.257999999999925</v>
      </c>
      <c r="H1329" s="5">
        <f>IF(D1329+E1329+F1329&gt;Inddata!$D$31,Inddata!$D$31,D1329+E1329+F1329)</f>
        <v>3.6122666666666832</v>
      </c>
      <c r="I1329" s="5">
        <f>Inddata!$D$34</f>
        <v>1</v>
      </c>
      <c r="J1329" s="5">
        <f>Inddata!$D$32+Inddata!$D$34</f>
        <v>5</v>
      </c>
      <c r="K1329" s="5"/>
    </row>
    <row r="1330" spans="1:11" x14ac:dyDescent="0.25">
      <c r="A1330">
        <v>1301</v>
      </c>
      <c r="C1330" s="5">
        <f t="shared" si="41"/>
        <v>11.266666666666591</v>
      </c>
      <c r="D1330" s="5">
        <f>IF(Inddata!$D$35=0,0,IF(($D$30-C1330*(1/Inddata!$D$35))&lt;0,0,($D$30-C1330*(1/Inddata!$D$35))))</f>
        <v>0</v>
      </c>
      <c r="E1330" s="5">
        <v>0</v>
      </c>
      <c r="F1330" s="5">
        <f>IF(Inddata!$D$31*Inddata!$D$35+Inddata!$D$33&gt;'Beregninger scenarie 2'!C1330,0,F1329+$F$27)</f>
        <v>3.6192000000000166</v>
      </c>
      <c r="G1330" s="5">
        <f t="shared" si="40"/>
        <v>13.266666666666591</v>
      </c>
      <c r="H1330" s="5">
        <f>IF(D1330+E1330+F1330&gt;Inddata!$D$31,Inddata!$D$31,D1330+E1330+F1330)</f>
        <v>3.6192000000000166</v>
      </c>
      <c r="I1330" s="5">
        <f>Inddata!$D$34</f>
        <v>1</v>
      </c>
      <c r="J1330" s="5">
        <f>Inddata!$D$32+Inddata!$D$34</f>
        <v>5</v>
      </c>
      <c r="K1330" s="5"/>
    </row>
    <row r="1331" spans="1:11" x14ac:dyDescent="0.25">
      <c r="A1331">
        <v>1302</v>
      </c>
      <c r="C1331" s="5">
        <f t="shared" si="41"/>
        <v>11.275333333333258</v>
      </c>
      <c r="D1331" s="5">
        <f>IF(Inddata!$D$35=0,0,IF(($D$30-C1331*(1/Inddata!$D$35))&lt;0,0,($D$30-C1331*(1/Inddata!$D$35))))</f>
        <v>0</v>
      </c>
      <c r="E1331" s="5">
        <v>0</v>
      </c>
      <c r="F1331" s="5">
        <f>IF(Inddata!$D$31*Inddata!$D$35+Inddata!$D$33&gt;'Beregninger scenarie 2'!C1331,0,F1330+$F$27)</f>
        <v>3.6261333333333501</v>
      </c>
      <c r="G1331" s="5">
        <f t="shared" si="40"/>
        <v>13.275333333333258</v>
      </c>
      <c r="H1331" s="5">
        <f>IF(D1331+E1331+F1331&gt;Inddata!$D$31,Inddata!$D$31,D1331+E1331+F1331)</f>
        <v>3.6261333333333501</v>
      </c>
      <c r="I1331" s="5">
        <f>Inddata!$D$34</f>
        <v>1</v>
      </c>
      <c r="J1331" s="5">
        <f>Inddata!$D$32+Inddata!$D$34</f>
        <v>5</v>
      </c>
      <c r="K1331" s="5"/>
    </row>
    <row r="1332" spans="1:11" x14ac:dyDescent="0.25">
      <c r="A1332">
        <v>1303</v>
      </c>
      <c r="C1332" s="5">
        <f t="shared" si="41"/>
        <v>11.283999999999924</v>
      </c>
      <c r="D1332" s="5">
        <f>IF(Inddata!$D$35=0,0,IF(($D$30-C1332*(1/Inddata!$D$35))&lt;0,0,($D$30-C1332*(1/Inddata!$D$35))))</f>
        <v>0</v>
      </c>
      <c r="E1332" s="5">
        <v>0</v>
      </c>
      <c r="F1332" s="5">
        <f>IF(Inddata!$D$31*Inddata!$D$35+Inddata!$D$33&gt;'Beregninger scenarie 2'!C1332,0,F1331+$F$27)</f>
        <v>3.6330666666666835</v>
      </c>
      <c r="G1332" s="5">
        <f t="shared" si="40"/>
        <v>13.283999999999924</v>
      </c>
      <c r="H1332" s="5">
        <f>IF(D1332+E1332+F1332&gt;Inddata!$D$31,Inddata!$D$31,D1332+E1332+F1332)</f>
        <v>3.6330666666666835</v>
      </c>
      <c r="I1332" s="5">
        <f>Inddata!$D$34</f>
        <v>1</v>
      </c>
      <c r="J1332" s="5">
        <f>Inddata!$D$32+Inddata!$D$34</f>
        <v>5</v>
      </c>
      <c r="K1332" s="5"/>
    </row>
    <row r="1333" spans="1:11" x14ac:dyDescent="0.25">
      <c r="A1333">
        <v>1304</v>
      </c>
      <c r="C1333" s="5">
        <f t="shared" si="41"/>
        <v>11.292666666666591</v>
      </c>
      <c r="D1333" s="5">
        <f>IF(Inddata!$D$35=0,0,IF(($D$30-C1333*(1/Inddata!$D$35))&lt;0,0,($D$30-C1333*(1/Inddata!$D$35))))</f>
        <v>0</v>
      </c>
      <c r="E1333" s="5">
        <v>0</v>
      </c>
      <c r="F1333" s="5">
        <f>IF(Inddata!$D$31*Inddata!$D$35+Inddata!$D$33&gt;'Beregninger scenarie 2'!C1333,0,F1332+$F$27)</f>
        <v>3.640000000000017</v>
      </c>
      <c r="G1333" s="5">
        <f t="shared" si="40"/>
        <v>13.292666666666591</v>
      </c>
      <c r="H1333" s="5">
        <f>IF(D1333+E1333+F1333&gt;Inddata!$D$31,Inddata!$D$31,D1333+E1333+F1333)</f>
        <v>3.640000000000017</v>
      </c>
      <c r="I1333" s="5">
        <f>Inddata!$D$34</f>
        <v>1</v>
      </c>
      <c r="J1333" s="5">
        <f>Inddata!$D$32+Inddata!$D$34</f>
        <v>5</v>
      </c>
      <c r="K1333" s="5"/>
    </row>
    <row r="1334" spans="1:11" x14ac:dyDescent="0.25">
      <c r="A1334">
        <v>1305</v>
      </c>
      <c r="C1334" s="5">
        <f t="shared" si="41"/>
        <v>11.301333333333258</v>
      </c>
      <c r="D1334" s="5">
        <f>IF(Inddata!$D$35=0,0,IF(($D$30-C1334*(1/Inddata!$D$35))&lt;0,0,($D$30-C1334*(1/Inddata!$D$35))))</f>
        <v>0</v>
      </c>
      <c r="E1334" s="5">
        <v>0</v>
      </c>
      <c r="F1334" s="5">
        <f>IF(Inddata!$D$31*Inddata!$D$35+Inddata!$D$33&gt;'Beregninger scenarie 2'!C1334,0,F1333+$F$27)</f>
        <v>3.6469333333333505</v>
      </c>
      <c r="G1334" s="5">
        <f t="shared" si="40"/>
        <v>13.301333333333258</v>
      </c>
      <c r="H1334" s="5">
        <f>IF(D1334+E1334+F1334&gt;Inddata!$D$31,Inddata!$D$31,D1334+E1334+F1334)</f>
        <v>3.6469333333333505</v>
      </c>
      <c r="I1334" s="5">
        <f>Inddata!$D$34</f>
        <v>1</v>
      </c>
      <c r="J1334" s="5">
        <f>Inddata!$D$32+Inddata!$D$34</f>
        <v>5</v>
      </c>
      <c r="K1334" s="5"/>
    </row>
    <row r="1335" spans="1:11" x14ac:dyDescent="0.25">
      <c r="A1335">
        <v>1306</v>
      </c>
      <c r="C1335" s="5">
        <f t="shared" si="41"/>
        <v>11.309999999999924</v>
      </c>
      <c r="D1335" s="5">
        <f>IF(Inddata!$D$35=0,0,IF(($D$30-C1335*(1/Inddata!$D$35))&lt;0,0,($D$30-C1335*(1/Inddata!$D$35))))</f>
        <v>0</v>
      </c>
      <c r="E1335" s="5">
        <v>0</v>
      </c>
      <c r="F1335" s="5">
        <f>IF(Inddata!$D$31*Inddata!$D$35+Inddata!$D$33&gt;'Beregninger scenarie 2'!C1335,0,F1334+$F$27)</f>
        <v>3.6538666666666839</v>
      </c>
      <c r="G1335" s="5">
        <f t="shared" si="40"/>
        <v>13.309999999999924</v>
      </c>
      <c r="H1335" s="5">
        <f>IF(D1335+E1335+F1335&gt;Inddata!$D$31,Inddata!$D$31,D1335+E1335+F1335)</f>
        <v>3.6538666666666839</v>
      </c>
      <c r="I1335" s="5">
        <f>Inddata!$D$34</f>
        <v>1</v>
      </c>
      <c r="J1335" s="5">
        <f>Inddata!$D$32+Inddata!$D$34</f>
        <v>5</v>
      </c>
      <c r="K1335" s="5"/>
    </row>
    <row r="1336" spans="1:11" x14ac:dyDescent="0.25">
      <c r="A1336">
        <v>1307</v>
      </c>
      <c r="C1336" s="5">
        <f t="shared" si="41"/>
        <v>11.318666666666591</v>
      </c>
      <c r="D1336" s="5">
        <f>IF(Inddata!$D$35=0,0,IF(($D$30-C1336*(1/Inddata!$D$35))&lt;0,0,($D$30-C1336*(1/Inddata!$D$35))))</f>
        <v>0</v>
      </c>
      <c r="E1336" s="5">
        <v>0</v>
      </c>
      <c r="F1336" s="5">
        <f>IF(Inddata!$D$31*Inddata!$D$35+Inddata!$D$33&gt;'Beregninger scenarie 2'!C1336,0,F1335+$F$27)</f>
        <v>3.6608000000000174</v>
      </c>
      <c r="G1336" s="5">
        <f t="shared" si="40"/>
        <v>13.318666666666591</v>
      </c>
      <c r="H1336" s="5">
        <f>IF(D1336+E1336+F1336&gt;Inddata!$D$31,Inddata!$D$31,D1336+E1336+F1336)</f>
        <v>3.6608000000000174</v>
      </c>
      <c r="I1336" s="5">
        <f>Inddata!$D$34</f>
        <v>1</v>
      </c>
      <c r="J1336" s="5">
        <f>Inddata!$D$32+Inddata!$D$34</f>
        <v>5</v>
      </c>
      <c r="K1336" s="5"/>
    </row>
    <row r="1337" spans="1:11" x14ac:dyDescent="0.25">
      <c r="A1337">
        <v>1308</v>
      </c>
      <c r="C1337" s="5">
        <f t="shared" si="41"/>
        <v>11.327333333333257</v>
      </c>
      <c r="D1337" s="5">
        <f>IF(Inddata!$D$35=0,0,IF(($D$30-C1337*(1/Inddata!$D$35))&lt;0,0,($D$30-C1337*(1/Inddata!$D$35))))</f>
        <v>0</v>
      </c>
      <c r="E1337" s="5">
        <v>0</v>
      </c>
      <c r="F1337" s="5">
        <f>IF(Inddata!$D$31*Inddata!$D$35+Inddata!$D$33&gt;'Beregninger scenarie 2'!C1337,0,F1336+$F$27)</f>
        <v>3.6677333333333508</v>
      </c>
      <c r="G1337" s="5">
        <f t="shared" si="40"/>
        <v>13.327333333333257</v>
      </c>
      <c r="H1337" s="5">
        <f>IF(D1337+E1337+F1337&gt;Inddata!$D$31,Inddata!$D$31,D1337+E1337+F1337)</f>
        <v>3.6677333333333508</v>
      </c>
      <c r="I1337" s="5">
        <f>Inddata!$D$34</f>
        <v>1</v>
      </c>
      <c r="J1337" s="5">
        <f>Inddata!$D$32+Inddata!$D$34</f>
        <v>5</v>
      </c>
      <c r="K1337" s="5"/>
    </row>
    <row r="1338" spans="1:11" x14ac:dyDescent="0.25">
      <c r="A1338">
        <v>1309</v>
      </c>
      <c r="C1338" s="5">
        <f t="shared" si="41"/>
        <v>11.335999999999924</v>
      </c>
      <c r="D1338" s="5">
        <f>IF(Inddata!$D$35=0,0,IF(($D$30-C1338*(1/Inddata!$D$35))&lt;0,0,($D$30-C1338*(1/Inddata!$D$35))))</f>
        <v>0</v>
      </c>
      <c r="E1338" s="5">
        <v>0</v>
      </c>
      <c r="F1338" s="5">
        <f>IF(Inddata!$D$31*Inddata!$D$35+Inddata!$D$33&gt;'Beregninger scenarie 2'!C1338,0,F1337+$F$27)</f>
        <v>3.6746666666666843</v>
      </c>
      <c r="G1338" s="5">
        <f t="shared" si="40"/>
        <v>13.335999999999924</v>
      </c>
      <c r="H1338" s="5">
        <f>IF(D1338+E1338+F1338&gt;Inddata!$D$31,Inddata!$D$31,D1338+E1338+F1338)</f>
        <v>3.6746666666666843</v>
      </c>
      <c r="I1338" s="5">
        <f>Inddata!$D$34</f>
        <v>1</v>
      </c>
      <c r="J1338" s="5">
        <f>Inddata!$D$32+Inddata!$D$34</f>
        <v>5</v>
      </c>
      <c r="K1338" s="5"/>
    </row>
    <row r="1339" spans="1:11" x14ac:dyDescent="0.25">
      <c r="A1339">
        <v>1310</v>
      </c>
      <c r="C1339" s="5">
        <f t="shared" si="41"/>
        <v>11.344666666666591</v>
      </c>
      <c r="D1339" s="5">
        <f>IF(Inddata!$D$35=0,0,IF(($D$30-C1339*(1/Inddata!$D$35))&lt;0,0,($D$30-C1339*(1/Inddata!$D$35))))</f>
        <v>0</v>
      </c>
      <c r="E1339" s="5">
        <v>0</v>
      </c>
      <c r="F1339" s="5">
        <f>IF(Inddata!$D$31*Inddata!$D$35+Inddata!$D$33&gt;'Beregninger scenarie 2'!C1339,0,F1338+$F$27)</f>
        <v>3.6816000000000177</v>
      </c>
      <c r="G1339" s="5">
        <f t="shared" si="40"/>
        <v>13.344666666666591</v>
      </c>
      <c r="H1339" s="5">
        <f>IF(D1339+E1339+F1339&gt;Inddata!$D$31,Inddata!$D$31,D1339+E1339+F1339)</f>
        <v>3.6816000000000177</v>
      </c>
      <c r="I1339" s="5">
        <f>Inddata!$D$34</f>
        <v>1</v>
      </c>
      <c r="J1339" s="5">
        <f>Inddata!$D$32+Inddata!$D$34</f>
        <v>5</v>
      </c>
      <c r="K1339" s="5"/>
    </row>
    <row r="1340" spans="1:11" x14ac:dyDescent="0.25">
      <c r="A1340">
        <v>1311</v>
      </c>
      <c r="C1340" s="5">
        <f t="shared" si="41"/>
        <v>11.353333333333257</v>
      </c>
      <c r="D1340" s="5">
        <f>IF(Inddata!$D$35=0,0,IF(($D$30-C1340*(1/Inddata!$D$35))&lt;0,0,($D$30-C1340*(1/Inddata!$D$35))))</f>
        <v>0</v>
      </c>
      <c r="E1340" s="5">
        <v>0</v>
      </c>
      <c r="F1340" s="5">
        <f>IF(Inddata!$D$31*Inddata!$D$35+Inddata!$D$33&gt;'Beregninger scenarie 2'!C1340,0,F1339+$F$27)</f>
        <v>3.6885333333333512</v>
      </c>
      <c r="G1340" s="5">
        <f t="shared" si="40"/>
        <v>13.353333333333257</v>
      </c>
      <c r="H1340" s="5">
        <f>IF(D1340+E1340+F1340&gt;Inddata!$D$31,Inddata!$D$31,D1340+E1340+F1340)</f>
        <v>3.6885333333333512</v>
      </c>
      <c r="I1340" s="5">
        <f>Inddata!$D$34</f>
        <v>1</v>
      </c>
      <c r="J1340" s="5">
        <f>Inddata!$D$32+Inddata!$D$34</f>
        <v>5</v>
      </c>
      <c r="K1340" s="5"/>
    </row>
    <row r="1341" spans="1:11" x14ac:dyDescent="0.25">
      <c r="A1341">
        <v>1312</v>
      </c>
      <c r="C1341" s="5">
        <f t="shared" si="41"/>
        <v>11.361999999999924</v>
      </c>
      <c r="D1341" s="5">
        <f>IF(Inddata!$D$35=0,0,IF(($D$30-C1341*(1/Inddata!$D$35))&lt;0,0,($D$30-C1341*(1/Inddata!$D$35))))</f>
        <v>0</v>
      </c>
      <c r="E1341" s="5">
        <v>0</v>
      </c>
      <c r="F1341" s="5">
        <f>IF(Inddata!$D$31*Inddata!$D$35+Inddata!$D$33&gt;'Beregninger scenarie 2'!C1341,0,F1340+$F$27)</f>
        <v>3.6954666666666847</v>
      </c>
      <c r="G1341" s="5">
        <f t="shared" si="40"/>
        <v>13.361999999999924</v>
      </c>
      <c r="H1341" s="5">
        <f>IF(D1341+E1341+F1341&gt;Inddata!$D$31,Inddata!$D$31,D1341+E1341+F1341)</f>
        <v>3.6954666666666847</v>
      </c>
      <c r="I1341" s="5">
        <f>Inddata!$D$34</f>
        <v>1</v>
      </c>
      <c r="J1341" s="5">
        <f>Inddata!$D$32+Inddata!$D$34</f>
        <v>5</v>
      </c>
      <c r="K1341" s="5"/>
    </row>
    <row r="1342" spans="1:11" x14ac:dyDescent="0.25">
      <c r="A1342">
        <v>1313</v>
      </c>
      <c r="C1342" s="5">
        <f t="shared" si="41"/>
        <v>11.37066666666659</v>
      </c>
      <c r="D1342" s="5">
        <f>IF(Inddata!$D$35=0,0,IF(($D$30-C1342*(1/Inddata!$D$35))&lt;0,0,($D$30-C1342*(1/Inddata!$D$35))))</f>
        <v>0</v>
      </c>
      <c r="E1342" s="5">
        <v>0</v>
      </c>
      <c r="F1342" s="5">
        <f>IF(Inddata!$D$31*Inddata!$D$35+Inddata!$D$33&gt;'Beregninger scenarie 2'!C1342,0,F1341+$F$27)</f>
        <v>3.7024000000000181</v>
      </c>
      <c r="G1342" s="5">
        <f t="shared" si="40"/>
        <v>13.37066666666659</v>
      </c>
      <c r="H1342" s="5">
        <f>IF(D1342+E1342+F1342&gt;Inddata!$D$31,Inddata!$D$31,D1342+E1342+F1342)</f>
        <v>3.7024000000000181</v>
      </c>
      <c r="I1342" s="5">
        <f>Inddata!$D$34</f>
        <v>1</v>
      </c>
      <c r="J1342" s="5">
        <f>Inddata!$D$32+Inddata!$D$34</f>
        <v>5</v>
      </c>
      <c r="K1342" s="5"/>
    </row>
    <row r="1343" spans="1:11" x14ac:dyDescent="0.25">
      <c r="A1343">
        <v>1314</v>
      </c>
      <c r="C1343" s="5">
        <f t="shared" si="41"/>
        <v>11.379333333333257</v>
      </c>
      <c r="D1343" s="5">
        <f>IF(Inddata!$D$35=0,0,IF(($D$30-C1343*(1/Inddata!$D$35))&lt;0,0,($D$30-C1343*(1/Inddata!$D$35))))</f>
        <v>0</v>
      </c>
      <c r="E1343" s="5">
        <v>0</v>
      </c>
      <c r="F1343" s="5">
        <f>IF(Inddata!$D$31*Inddata!$D$35+Inddata!$D$33&gt;'Beregninger scenarie 2'!C1343,0,F1342+$F$27)</f>
        <v>3.7093333333333516</v>
      </c>
      <c r="G1343" s="5">
        <f t="shared" si="40"/>
        <v>13.379333333333257</v>
      </c>
      <c r="H1343" s="5">
        <f>IF(D1343+E1343+F1343&gt;Inddata!$D$31,Inddata!$D$31,D1343+E1343+F1343)</f>
        <v>3.7093333333333516</v>
      </c>
      <c r="I1343" s="5">
        <f>Inddata!$D$34</f>
        <v>1</v>
      </c>
      <c r="J1343" s="5">
        <f>Inddata!$D$32+Inddata!$D$34</f>
        <v>5</v>
      </c>
      <c r="K1343" s="5"/>
    </row>
    <row r="1344" spans="1:11" x14ac:dyDescent="0.25">
      <c r="A1344">
        <v>1315</v>
      </c>
      <c r="C1344" s="5">
        <f t="shared" si="41"/>
        <v>11.387999999999924</v>
      </c>
      <c r="D1344" s="5">
        <f>IF(Inddata!$D$35=0,0,IF(($D$30-C1344*(1/Inddata!$D$35))&lt;0,0,($D$30-C1344*(1/Inddata!$D$35))))</f>
        <v>0</v>
      </c>
      <c r="E1344" s="5">
        <v>0</v>
      </c>
      <c r="F1344" s="5">
        <f>IF(Inddata!$D$31*Inddata!$D$35+Inddata!$D$33&gt;'Beregninger scenarie 2'!C1344,0,F1343+$F$27)</f>
        <v>3.716266666666685</v>
      </c>
      <c r="G1344" s="5">
        <f t="shared" si="40"/>
        <v>13.387999999999924</v>
      </c>
      <c r="H1344" s="5">
        <f>IF(D1344+E1344+F1344&gt;Inddata!$D$31,Inddata!$D$31,D1344+E1344+F1344)</f>
        <v>3.716266666666685</v>
      </c>
      <c r="I1344" s="5">
        <f>Inddata!$D$34</f>
        <v>1</v>
      </c>
      <c r="J1344" s="5">
        <f>Inddata!$D$32+Inddata!$D$34</f>
        <v>5</v>
      </c>
      <c r="K1344" s="5"/>
    </row>
    <row r="1345" spans="1:11" x14ac:dyDescent="0.25">
      <c r="A1345">
        <v>1316</v>
      </c>
      <c r="C1345" s="5">
        <f t="shared" si="41"/>
        <v>11.39666666666659</v>
      </c>
      <c r="D1345" s="5">
        <f>IF(Inddata!$D$35=0,0,IF(($D$30-C1345*(1/Inddata!$D$35))&lt;0,0,($D$30-C1345*(1/Inddata!$D$35))))</f>
        <v>0</v>
      </c>
      <c r="E1345" s="5">
        <v>0</v>
      </c>
      <c r="F1345" s="5">
        <f>IF(Inddata!$D$31*Inddata!$D$35+Inddata!$D$33&gt;'Beregninger scenarie 2'!C1345,0,F1344+$F$27)</f>
        <v>3.7232000000000185</v>
      </c>
      <c r="G1345" s="5">
        <f t="shared" si="40"/>
        <v>13.39666666666659</v>
      </c>
      <c r="H1345" s="5">
        <f>IF(D1345+E1345+F1345&gt;Inddata!$D$31,Inddata!$D$31,D1345+E1345+F1345)</f>
        <v>3.7232000000000185</v>
      </c>
      <c r="I1345" s="5">
        <f>Inddata!$D$34</f>
        <v>1</v>
      </c>
      <c r="J1345" s="5">
        <f>Inddata!$D$32+Inddata!$D$34</f>
        <v>5</v>
      </c>
      <c r="K1345" s="5"/>
    </row>
    <row r="1346" spans="1:11" x14ac:dyDescent="0.25">
      <c r="A1346">
        <v>1317</v>
      </c>
      <c r="C1346" s="5">
        <f t="shared" si="41"/>
        <v>11.405333333333257</v>
      </c>
      <c r="D1346" s="5">
        <f>IF(Inddata!$D$35=0,0,IF(($D$30-C1346*(1/Inddata!$D$35))&lt;0,0,($D$30-C1346*(1/Inddata!$D$35))))</f>
        <v>0</v>
      </c>
      <c r="E1346" s="5">
        <v>0</v>
      </c>
      <c r="F1346" s="5">
        <f>IF(Inddata!$D$31*Inddata!$D$35+Inddata!$D$33&gt;'Beregninger scenarie 2'!C1346,0,F1345+$F$27)</f>
        <v>3.730133333333352</v>
      </c>
      <c r="G1346" s="5">
        <f t="shared" si="40"/>
        <v>13.405333333333257</v>
      </c>
      <c r="H1346" s="5">
        <f>IF(D1346+E1346+F1346&gt;Inddata!$D$31,Inddata!$D$31,D1346+E1346+F1346)</f>
        <v>3.730133333333352</v>
      </c>
      <c r="I1346" s="5">
        <f>Inddata!$D$34</f>
        <v>1</v>
      </c>
      <c r="J1346" s="5">
        <f>Inddata!$D$32+Inddata!$D$34</f>
        <v>5</v>
      </c>
      <c r="K1346" s="5"/>
    </row>
    <row r="1347" spans="1:11" x14ac:dyDescent="0.25">
      <c r="A1347">
        <v>1318</v>
      </c>
      <c r="C1347" s="5">
        <f t="shared" si="41"/>
        <v>11.413999999999923</v>
      </c>
      <c r="D1347" s="5">
        <f>IF(Inddata!$D$35=0,0,IF(($D$30-C1347*(1/Inddata!$D$35))&lt;0,0,($D$30-C1347*(1/Inddata!$D$35))))</f>
        <v>0</v>
      </c>
      <c r="E1347" s="5">
        <v>0</v>
      </c>
      <c r="F1347" s="5">
        <f>IF(Inddata!$D$31*Inddata!$D$35+Inddata!$D$33&gt;'Beregninger scenarie 2'!C1347,0,F1346+$F$27)</f>
        <v>3.7370666666666854</v>
      </c>
      <c r="G1347" s="5">
        <f t="shared" si="40"/>
        <v>13.413999999999923</v>
      </c>
      <c r="H1347" s="5">
        <f>IF(D1347+E1347+F1347&gt;Inddata!$D$31,Inddata!$D$31,D1347+E1347+F1347)</f>
        <v>3.7370666666666854</v>
      </c>
      <c r="I1347" s="5">
        <f>Inddata!$D$34</f>
        <v>1</v>
      </c>
      <c r="J1347" s="5">
        <f>Inddata!$D$32+Inddata!$D$34</f>
        <v>5</v>
      </c>
      <c r="K1347" s="5"/>
    </row>
    <row r="1348" spans="1:11" x14ac:dyDescent="0.25">
      <c r="A1348">
        <v>1319</v>
      </c>
      <c r="C1348" s="5">
        <f t="shared" si="41"/>
        <v>11.42266666666659</v>
      </c>
      <c r="D1348" s="5">
        <f>IF(Inddata!$D$35=0,0,IF(($D$30-C1348*(1/Inddata!$D$35))&lt;0,0,($D$30-C1348*(1/Inddata!$D$35))))</f>
        <v>0</v>
      </c>
      <c r="E1348" s="5">
        <v>0</v>
      </c>
      <c r="F1348" s="5">
        <f>IF(Inddata!$D$31*Inddata!$D$35+Inddata!$D$33&gt;'Beregninger scenarie 2'!C1348,0,F1347+$F$27)</f>
        <v>3.7440000000000189</v>
      </c>
      <c r="G1348" s="5">
        <f t="shared" si="40"/>
        <v>13.42266666666659</v>
      </c>
      <c r="H1348" s="5">
        <f>IF(D1348+E1348+F1348&gt;Inddata!$D$31,Inddata!$D$31,D1348+E1348+F1348)</f>
        <v>3.7440000000000189</v>
      </c>
      <c r="I1348" s="5">
        <f>Inddata!$D$34</f>
        <v>1</v>
      </c>
      <c r="J1348" s="5">
        <f>Inddata!$D$32+Inddata!$D$34</f>
        <v>5</v>
      </c>
      <c r="K1348" s="5"/>
    </row>
    <row r="1349" spans="1:11" x14ac:dyDescent="0.25">
      <c r="A1349">
        <v>1320</v>
      </c>
      <c r="C1349" s="5">
        <f t="shared" si="41"/>
        <v>11.431333333333257</v>
      </c>
      <c r="D1349" s="5">
        <f>IF(Inddata!$D$35=0,0,IF(($D$30-C1349*(1/Inddata!$D$35))&lt;0,0,($D$30-C1349*(1/Inddata!$D$35))))</f>
        <v>0</v>
      </c>
      <c r="E1349" s="5">
        <v>0</v>
      </c>
      <c r="F1349" s="5">
        <f>IF(Inddata!$D$31*Inddata!$D$35+Inddata!$D$33&gt;'Beregninger scenarie 2'!C1349,0,F1348+$F$27)</f>
        <v>3.7509333333333523</v>
      </c>
      <c r="G1349" s="5">
        <f t="shared" si="40"/>
        <v>13.431333333333257</v>
      </c>
      <c r="H1349" s="5">
        <f>IF(D1349+E1349+F1349&gt;Inddata!$D$31,Inddata!$D$31,D1349+E1349+F1349)</f>
        <v>3.7509333333333523</v>
      </c>
      <c r="I1349" s="5">
        <f>Inddata!$D$34</f>
        <v>1</v>
      </c>
      <c r="J1349" s="5">
        <f>Inddata!$D$32+Inddata!$D$34</f>
        <v>5</v>
      </c>
      <c r="K1349" s="5"/>
    </row>
    <row r="1350" spans="1:11" x14ac:dyDescent="0.25">
      <c r="A1350">
        <v>1321</v>
      </c>
      <c r="C1350" s="5">
        <f t="shared" si="41"/>
        <v>11.439999999999923</v>
      </c>
      <c r="D1350" s="5">
        <f>IF(Inddata!$D$35=0,0,IF(($D$30-C1350*(1/Inddata!$D$35))&lt;0,0,($D$30-C1350*(1/Inddata!$D$35))))</f>
        <v>0</v>
      </c>
      <c r="E1350" s="5">
        <v>0</v>
      </c>
      <c r="F1350" s="5">
        <f>IF(Inddata!$D$31*Inddata!$D$35+Inddata!$D$33&gt;'Beregninger scenarie 2'!C1350,0,F1349+$F$27)</f>
        <v>3.7578666666666858</v>
      </c>
      <c r="G1350" s="5">
        <f t="shared" si="40"/>
        <v>13.439999999999923</v>
      </c>
      <c r="H1350" s="5">
        <f>IF(D1350+E1350+F1350&gt;Inddata!$D$31,Inddata!$D$31,D1350+E1350+F1350)</f>
        <v>3.7578666666666858</v>
      </c>
      <c r="I1350" s="5">
        <f>Inddata!$D$34</f>
        <v>1</v>
      </c>
      <c r="J1350" s="5">
        <f>Inddata!$D$32+Inddata!$D$34</f>
        <v>5</v>
      </c>
      <c r="K1350" s="5"/>
    </row>
    <row r="1351" spans="1:11" x14ac:dyDescent="0.25">
      <c r="A1351">
        <v>1322</v>
      </c>
      <c r="C1351" s="5">
        <f t="shared" si="41"/>
        <v>11.44866666666659</v>
      </c>
      <c r="D1351" s="5">
        <f>IF(Inddata!$D$35=0,0,IF(($D$30-C1351*(1/Inddata!$D$35))&lt;0,0,($D$30-C1351*(1/Inddata!$D$35))))</f>
        <v>0</v>
      </c>
      <c r="E1351" s="5">
        <v>0</v>
      </c>
      <c r="F1351" s="5">
        <f>IF(Inddata!$D$31*Inddata!$D$35+Inddata!$D$33&gt;'Beregninger scenarie 2'!C1351,0,F1350+$F$27)</f>
        <v>3.7648000000000192</v>
      </c>
      <c r="G1351" s="5">
        <f t="shared" si="40"/>
        <v>13.44866666666659</v>
      </c>
      <c r="H1351" s="5">
        <f>IF(D1351+E1351+F1351&gt;Inddata!$D$31,Inddata!$D$31,D1351+E1351+F1351)</f>
        <v>3.7648000000000192</v>
      </c>
      <c r="I1351" s="5">
        <f>Inddata!$D$34</f>
        <v>1</v>
      </c>
      <c r="J1351" s="5">
        <f>Inddata!$D$32+Inddata!$D$34</f>
        <v>5</v>
      </c>
      <c r="K1351" s="5"/>
    </row>
    <row r="1352" spans="1:11" x14ac:dyDescent="0.25">
      <c r="A1352">
        <v>1323</v>
      </c>
      <c r="C1352" s="5">
        <f t="shared" si="41"/>
        <v>11.457333333333256</v>
      </c>
      <c r="D1352" s="5">
        <f>IF(Inddata!$D$35=0,0,IF(($D$30-C1352*(1/Inddata!$D$35))&lt;0,0,($D$30-C1352*(1/Inddata!$D$35))))</f>
        <v>0</v>
      </c>
      <c r="E1352" s="5">
        <v>0</v>
      </c>
      <c r="F1352" s="5">
        <f>IF(Inddata!$D$31*Inddata!$D$35+Inddata!$D$33&gt;'Beregninger scenarie 2'!C1352,0,F1351+$F$27)</f>
        <v>3.7717333333333527</v>
      </c>
      <c r="G1352" s="5">
        <f t="shared" si="40"/>
        <v>13.457333333333256</v>
      </c>
      <c r="H1352" s="5">
        <f>IF(D1352+E1352+F1352&gt;Inddata!$D$31,Inddata!$D$31,D1352+E1352+F1352)</f>
        <v>3.7717333333333527</v>
      </c>
      <c r="I1352" s="5">
        <f>Inddata!$D$34</f>
        <v>1</v>
      </c>
      <c r="J1352" s="5">
        <f>Inddata!$D$32+Inddata!$D$34</f>
        <v>5</v>
      </c>
      <c r="K1352" s="5"/>
    </row>
    <row r="1353" spans="1:11" x14ac:dyDescent="0.25">
      <c r="A1353">
        <v>1324</v>
      </c>
      <c r="C1353" s="5">
        <f t="shared" si="41"/>
        <v>11.465999999999923</v>
      </c>
      <c r="D1353" s="5">
        <f>IF(Inddata!$D$35=0,0,IF(($D$30-C1353*(1/Inddata!$D$35))&lt;0,0,($D$30-C1353*(1/Inddata!$D$35))))</f>
        <v>0</v>
      </c>
      <c r="E1353" s="5">
        <v>0</v>
      </c>
      <c r="F1353" s="5">
        <f>IF(Inddata!$D$31*Inddata!$D$35+Inddata!$D$33&gt;'Beregninger scenarie 2'!C1353,0,F1352+$F$27)</f>
        <v>3.7786666666666862</v>
      </c>
      <c r="G1353" s="5">
        <f t="shared" si="40"/>
        <v>13.465999999999923</v>
      </c>
      <c r="H1353" s="5">
        <f>IF(D1353+E1353+F1353&gt;Inddata!$D$31,Inddata!$D$31,D1353+E1353+F1353)</f>
        <v>3.7786666666666862</v>
      </c>
      <c r="I1353" s="5">
        <f>Inddata!$D$34</f>
        <v>1</v>
      </c>
      <c r="J1353" s="5">
        <f>Inddata!$D$32+Inddata!$D$34</f>
        <v>5</v>
      </c>
      <c r="K1353" s="5"/>
    </row>
    <row r="1354" spans="1:11" x14ac:dyDescent="0.25">
      <c r="A1354">
        <v>1325</v>
      </c>
      <c r="C1354" s="5">
        <f t="shared" si="41"/>
        <v>11.47466666666659</v>
      </c>
      <c r="D1354" s="5">
        <f>IF(Inddata!$D$35=0,0,IF(($D$30-C1354*(1/Inddata!$D$35))&lt;0,0,($D$30-C1354*(1/Inddata!$D$35))))</f>
        <v>0</v>
      </c>
      <c r="E1354" s="5">
        <v>0</v>
      </c>
      <c r="F1354" s="5">
        <f>IF(Inddata!$D$31*Inddata!$D$35+Inddata!$D$33&gt;'Beregninger scenarie 2'!C1354,0,F1353+$F$27)</f>
        <v>3.7856000000000196</v>
      </c>
      <c r="G1354" s="5">
        <f t="shared" si="40"/>
        <v>13.47466666666659</v>
      </c>
      <c r="H1354" s="5">
        <f>IF(D1354+E1354+F1354&gt;Inddata!$D$31,Inddata!$D$31,D1354+E1354+F1354)</f>
        <v>3.7856000000000196</v>
      </c>
      <c r="I1354" s="5">
        <f>Inddata!$D$34</f>
        <v>1</v>
      </c>
      <c r="J1354" s="5">
        <f>Inddata!$D$32+Inddata!$D$34</f>
        <v>5</v>
      </c>
      <c r="K1354" s="5"/>
    </row>
    <row r="1355" spans="1:11" x14ac:dyDescent="0.25">
      <c r="A1355">
        <v>1326</v>
      </c>
      <c r="C1355" s="5">
        <f t="shared" si="41"/>
        <v>11.483333333333256</v>
      </c>
      <c r="D1355" s="5">
        <f>IF(Inddata!$D$35=0,0,IF(($D$30-C1355*(1/Inddata!$D$35))&lt;0,0,($D$30-C1355*(1/Inddata!$D$35))))</f>
        <v>0</v>
      </c>
      <c r="E1355" s="5">
        <v>0</v>
      </c>
      <c r="F1355" s="5">
        <f>IF(Inddata!$D$31*Inddata!$D$35+Inddata!$D$33&gt;'Beregninger scenarie 2'!C1355,0,F1354+$F$27)</f>
        <v>3.7925333333333531</v>
      </c>
      <c r="G1355" s="5">
        <f t="shared" si="40"/>
        <v>13.483333333333256</v>
      </c>
      <c r="H1355" s="5">
        <f>IF(D1355+E1355+F1355&gt;Inddata!$D$31,Inddata!$D$31,D1355+E1355+F1355)</f>
        <v>3.7925333333333531</v>
      </c>
      <c r="I1355" s="5">
        <f>Inddata!$D$34</f>
        <v>1</v>
      </c>
      <c r="J1355" s="5">
        <f>Inddata!$D$32+Inddata!$D$34</f>
        <v>5</v>
      </c>
      <c r="K1355" s="5"/>
    </row>
    <row r="1356" spans="1:11" x14ac:dyDescent="0.25">
      <c r="A1356">
        <v>1327</v>
      </c>
      <c r="C1356" s="5">
        <f t="shared" si="41"/>
        <v>11.491999999999923</v>
      </c>
      <c r="D1356" s="5">
        <f>IF(Inddata!$D$35=0,0,IF(($D$30-C1356*(1/Inddata!$D$35))&lt;0,0,($D$30-C1356*(1/Inddata!$D$35))))</f>
        <v>0</v>
      </c>
      <c r="E1356" s="5">
        <v>0</v>
      </c>
      <c r="F1356" s="5">
        <f>IF(Inddata!$D$31*Inddata!$D$35+Inddata!$D$33&gt;'Beregninger scenarie 2'!C1356,0,F1355+$F$27)</f>
        <v>3.7994666666666865</v>
      </c>
      <c r="G1356" s="5">
        <f t="shared" si="40"/>
        <v>13.491999999999923</v>
      </c>
      <c r="H1356" s="5">
        <f>IF(D1356+E1356+F1356&gt;Inddata!$D$31,Inddata!$D$31,D1356+E1356+F1356)</f>
        <v>3.7994666666666865</v>
      </c>
      <c r="I1356" s="5">
        <f>Inddata!$D$34</f>
        <v>1</v>
      </c>
      <c r="J1356" s="5">
        <f>Inddata!$D$32+Inddata!$D$34</f>
        <v>5</v>
      </c>
      <c r="K1356" s="5"/>
    </row>
    <row r="1357" spans="1:11" x14ac:dyDescent="0.25">
      <c r="A1357">
        <v>1328</v>
      </c>
      <c r="C1357" s="5">
        <f t="shared" si="41"/>
        <v>11.500666666666589</v>
      </c>
      <c r="D1357" s="5">
        <f>IF(Inddata!$D$35=0,0,IF(($D$30-C1357*(1/Inddata!$D$35))&lt;0,0,($D$30-C1357*(1/Inddata!$D$35))))</f>
        <v>0</v>
      </c>
      <c r="E1357" s="5">
        <v>0</v>
      </c>
      <c r="F1357" s="5">
        <f>IF(Inddata!$D$31*Inddata!$D$35+Inddata!$D$33&gt;'Beregninger scenarie 2'!C1357,0,F1356+$F$27)</f>
        <v>3.80640000000002</v>
      </c>
      <c r="G1357" s="5">
        <f t="shared" si="40"/>
        <v>13.500666666666589</v>
      </c>
      <c r="H1357" s="5">
        <f>IF(D1357+E1357+F1357&gt;Inddata!$D$31,Inddata!$D$31,D1357+E1357+F1357)</f>
        <v>3.80640000000002</v>
      </c>
      <c r="I1357" s="5">
        <f>Inddata!$D$34</f>
        <v>1</v>
      </c>
      <c r="J1357" s="5">
        <f>Inddata!$D$32+Inddata!$D$34</f>
        <v>5</v>
      </c>
      <c r="K1357" s="5"/>
    </row>
    <row r="1358" spans="1:11" x14ac:dyDescent="0.25">
      <c r="A1358">
        <v>1329</v>
      </c>
      <c r="C1358" s="5">
        <f t="shared" si="41"/>
        <v>11.509333333333256</v>
      </c>
      <c r="D1358" s="5">
        <f>IF(Inddata!$D$35=0,0,IF(($D$30-C1358*(1/Inddata!$D$35))&lt;0,0,($D$30-C1358*(1/Inddata!$D$35))))</f>
        <v>0</v>
      </c>
      <c r="E1358" s="5">
        <v>0</v>
      </c>
      <c r="F1358" s="5">
        <f>IF(Inddata!$D$31*Inddata!$D$35+Inddata!$D$33&gt;'Beregninger scenarie 2'!C1358,0,F1357+$F$27)</f>
        <v>3.8133333333333534</v>
      </c>
      <c r="G1358" s="5">
        <f t="shared" si="40"/>
        <v>13.509333333333256</v>
      </c>
      <c r="H1358" s="5">
        <f>IF(D1358+E1358+F1358&gt;Inddata!$D$31,Inddata!$D$31,D1358+E1358+F1358)</f>
        <v>3.8133333333333534</v>
      </c>
      <c r="I1358" s="5">
        <f>Inddata!$D$34</f>
        <v>1</v>
      </c>
      <c r="J1358" s="5">
        <f>Inddata!$D$32+Inddata!$D$34</f>
        <v>5</v>
      </c>
      <c r="K1358" s="5"/>
    </row>
    <row r="1359" spans="1:11" x14ac:dyDescent="0.25">
      <c r="A1359">
        <v>1330</v>
      </c>
      <c r="C1359" s="5">
        <f t="shared" si="41"/>
        <v>11.517999999999923</v>
      </c>
      <c r="D1359" s="5">
        <f>IF(Inddata!$D$35=0,0,IF(($D$30-C1359*(1/Inddata!$D$35))&lt;0,0,($D$30-C1359*(1/Inddata!$D$35))))</f>
        <v>0</v>
      </c>
      <c r="E1359" s="5">
        <v>0</v>
      </c>
      <c r="F1359" s="5">
        <f>IF(Inddata!$D$31*Inddata!$D$35+Inddata!$D$33&gt;'Beregninger scenarie 2'!C1359,0,F1358+$F$27)</f>
        <v>3.8202666666666869</v>
      </c>
      <c r="G1359" s="5">
        <f t="shared" si="40"/>
        <v>13.517999999999923</v>
      </c>
      <c r="H1359" s="5">
        <f>IF(D1359+E1359+F1359&gt;Inddata!$D$31,Inddata!$D$31,D1359+E1359+F1359)</f>
        <v>3.8202666666666869</v>
      </c>
      <c r="I1359" s="5">
        <f>Inddata!$D$34</f>
        <v>1</v>
      </c>
      <c r="J1359" s="5">
        <f>Inddata!$D$32+Inddata!$D$34</f>
        <v>5</v>
      </c>
      <c r="K1359" s="5"/>
    </row>
    <row r="1360" spans="1:11" x14ac:dyDescent="0.25">
      <c r="A1360">
        <v>1331</v>
      </c>
      <c r="C1360" s="5">
        <f t="shared" si="41"/>
        <v>11.526666666666589</v>
      </c>
      <c r="D1360" s="5">
        <f>IF(Inddata!$D$35=0,0,IF(($D$30-C1360*(1/Inddata!$D$35))&lt;0,0,($D$30-C1360*(1/Inddata!$D$35))))</f>
        <v>0</v>
      </c>
      <c r="E1360" s="5">
        <v>0</v>
      </c>
      <c r="F1360" s="5">
        <f>IF(Inddata!$D$31*Inddata!$D$35+Inddata!$D$33&gt;'Beregninger scenarie 2'!C1360,0,F1359+$F$27)</f>
        <v>3.8272000000000204</v>
      </c>
      <c r="G1360" s="5">
        <f t="shared" si="40"/>
        <v>13.526666666666589</v>
      </c>
      <c r="H1360" s="5">
        <f>IF(D1360+E1360+F1360&gt;Inddata!$D$31,Inddata!$D$31,D1360+E1360+F1360)</f>
        <v>3.8272000000000204</v>
      </c>
      <c r="I1360" s="5">
        <f>Inddata!$D$34</f>
        <v>1</v>
      </c>
      <c r="J1360" s="5">
        <f>Inddata!$D$32+Inddata!$D$34</f>
        <v>5</v>
      </c>
      <c r="K1360" s="5"/>
    </row>
    <row r="1361" spans="1:11" x14ac:dyDescent="0.25">
      <c r="A1361">
        <v>1332</v>
      </c>
      <c r="C1361" s="5">
        <f t="shared" si="41"/>
        <v>11.535333333333256</v>
      </c>
      <c r="D1361" s="5">
        <f>IF(Inddata!$D$35=0,0,IF(($D$30-C1361*(1/Inddata!$D$35))&lt;0,0,($D$30-C1361*(1/Inddata!$D$35))))</f>
        <v>0</v>
      </c>
      <c r="E1361" s="5">
        <v>0</v>
      </c>
      <c r="F1361" s="5">
        <f>IF(Inddata!$D$31*Inddata!$D$35+Inddata!$D$33&gt;'Beregninger scenarie 2'!C1361,0,F1360+$F$27)</f>
        <v>3.8341333333333538</v>
      </c>
      <c r="G1361" s="5">
        <f t="shared" si="40"/>
        <v>13.535333333333256</v>
      </c>
      <c r="H1361" s="5">
        <f>IF(D1361+E1361+F1361&gt;Inddata!$D$31,Inddata!$D$31,D1361+E1361+F1361)</f>
        <v>3.8341333333333538</v>
      </c>
      <c r="I1361" s="5">
        <f>Inddata!$D$34</f>
        <v>1</v>
      </c>
      <c r="J1361" s="5">
        <f>Inddata!$D$32+Inddata!$D$34</f>
        <v>5</v>
      </c>
      <c r="K1361" s="5"/>
    </row>
    <row r="1362" spans="1:11" x14ac:dyDescent="0.25">
      <c r="A1362">
        <v>1333</v>
      </c>
      <c r="C1362" s="5">
        <f t="shared" si="41"/>
        <v>11.543999999999922</v>
      </c>
      <c r="D1362" s="5">
        <f>IF(Inddata!$D$35=0,0,IF(($D$30-C1362*(1/Inddata!$D$35))&lt;0,0,($D$30-C1362*(1/Inddata!$D$35))))</f>
        <v>0</v>
      </c>
      <c r="E1362" s="5">
        <v>0</v>
      </c>
      <c r="F1362" s="5">
        <f>IF(Inddata!$D$31*Inddata!$D$35+Inddata!$D$33&gt;'Beregninger scenarie 2'!C1362,0,F1361+$F$27)</f>
        <v>3.8410666666666873</v>
      </c>
      <c r="G1362" s="5">
        <f t="shared" si="40"/>
        <v>13.543999999999922</v>
      </c>
      <c r="H1362" s="5">
        <f>IF(D1362+E1362+F1362&gt;Inddata!$D$31,Inddata!$D$31,D1362+E1362+F1362)</f>
        <v>3.8410666666666873</v>
      </c>
      <c r="I1362" s="5">
        <f>Inddata!$D$34</f>
        <v>1</v>
      </c>
      <c r="J1362" s="5">
        <f>Inddata!$D$32+Inddata!$D$34</f>
        <v>5</v>
      </c>
      <c r="K1362" s="5"/>
    </row>
    <row r="1363" spans="1:11" x14ac:dyDescent="0.25">
      <c r="A1363">
        <v>1334</v>
      </c>
      <c r="C1363" s="5">
        <f t="shared" si="41"/>
        <v>11.552666666666589</v>
      </c>
      <c r="D1363" s="5">
        <f>IF(Inddata!$D$35=0,0,IF(($D$30-C1363*(1/Inddata!$D$35))&lt;0,0,($D$30-C1363*(1/Inddata!$D$35))))</f>
        <v>0</v>
      </c>
      <c r="E1363" s="5">
        <v>0</v>
      </c>
      <c r="F1363" s="5">
        <f>IF(Inddata!$D$31*Inddata!$D$35+Inddata!$D$33&gt;'Beregninger scenarie 2'!C1363,0,F1362+$F$27)</f>
        <v>3.8480000000000207</v>
      </c>
      <c r="G1363" s="5">
        <f t="shared" si="40"/>
        <v>13.552666666666589</v>
      </c>
      <c r="H1363" s="5">
        <f>IF(D1363+E1363+F1363&gt;Inddata!$D$31,Inddata!$D$31,D1363+E1363+F1363)</f>
        <v>3.8480000000000207</v>
      </c>
      <c r="I1363" s="5">
        <f>Inddata!$D$34</f>
        <v>1</v>
      </c>
      <c r="J1363" s="5">
        <f>Inddata!$D$32+Inddata!$D$34</f>
        <v>5</v>
      </c>
      <c r="K1363" s="5"/>
    </row>
    <row r="1364" spans="1:11" x14ac:dyDescent="0.25">
      <c r="A1364">
        <v>1335</v>
      </c>
      <c r="C1364" s="5">
        <f t="shared" si="41"/>
        <v>11.561333333333256</v>
      </c>
      <c r="D1364" s="5">
        <f>IF(Inddata!$D$35=0,0,IF(($D$30-C1364*(1/Inddata!$D$35))&lt;0,0,($D$30-C1364*(1/Inddata!$D$35))))</f>
        <v>0</v>
      </c>
      <c r="E1364" s="5">
        <v>0</v>
      </c>
      <c r="F1364" s="5">
        <f>IF(Inddata!$D$31*Inddata!$D$35+Inddata!$D$33&gt;'Beregninger scenarie 2'!C1364,0,F1363+$F$27)</f>
        <v>3.8549333333333542</v>
      </c>
      <c r="G1364" s="5">
        <f t="shared" si="40"/>
        <v>13.561333333333256</v>
      </c>
      <c r="H1364" s="5">
        <f>IF(D1364+E1364+F1364&gt;Inddata!$D$31,Inddata!$D$31,D1364+E1364+F1364)</f>
        <v>3.8549333333333542</v>
      </c>
      <c r="I1364" s="5">
        <f>Inddata!$D$34</f>
        <v>1</v>
      </c>
      <c r="J1364" s="5">
        <f>Inddata!$D$32+Inddata!$D$34</f>
        <v>5</v>
      </c>
      <c r="K1364" s="5"/>
    </row>
    <row r="1365" spans="1:11" x14ac:dyDescent="0.25">
      <c r="A1365">
        <v>1336</v>
      </c>
      <c r="C1365" s="5">
        <f t="shared" si="41"/>
        <v>11.569999999999922</v>
      </c>
      <c r="D1365" s="5">
        <f>IF(Inddata!$D$35=0,0,IF(($D$30-C1365*(1/Inddata!$D$35))&lt;0,0,($D$30-C1365*(1/Inddata!$D$35))))</f>
        <v>0</v>
      </c>
      <c r="E1365" s="5">
        <v>0</v>
      </c>
      <c r="F1365" s="5">
        <f>IF(Inddata!$D$31*Inddata!$D$35+Inddata!$D$33&gt;'Beregninger scenarie 2'!C1365,0,F1364+$F$27)</f>
        <v>3.8618666666666877</v>
      </c>
      <c r="G1365" s="5">
        <f t="shared" si="40"/>
        <v>13.569999999999922</v>
      </c>
      <c r="H1365" s="5">
        <f>IF(D1365+E1365+F1365&gt;Inddata!$D$31,Inddata!$D$31,D1365+E1365+F1365)</f>
        <v>3.8618666666666877</v>
      </c>
      <c r="I1365" s="5">
        <f>Inddata!$D$34</f>
        <v>1</v>
      </c>
      <c r="J1365" s="5">
        <f>Inddata!$D$32+Inddata!$D$34</f>
        <v>5</v>
      </c>
      <c r="K1365" s="5"/>
    </row>
    <row r="1366" spans="1:11" x14ac:dyDescent="0.25">
      <c r="A1366">
        <v>1337</v>
      </c>
      <c r="C1366" s="5">
        <f t="shared" si="41"/>
        <v>11.578666666666589</v>
      </c>
      <c r="D1366" s="5">
        <f>IF(Inddata!$D$35=0,0,IF(($D$30-C1366*(1/Inddata!$D$35))&lt;0,0,($D$30-C1366*(1/Inddata!$D$35))))</f>
        <v>0</v>
      </c>
      <c r="E1366" s="5">
        <v>0</v>
      </c>
      <c r="F1366" s="5">
        <f>IF(Inddata!$D$31*Inddata!$D$35+Inddata!$D$33&gt;'Beregninger scenarie 2'!C1366,0,F1365+$F$27)</f>
        <v>3.8688000000000211</v>
      </c>
      <c r="G1366" s="5">
        <f t="shared" si="40"/>
        <v>13.578666666666589</v>
      </c>
      <c r="H1366" s="5">
        <f>IF(D1366+E1366+F1366&gt;Inddata!$D$31,Inddata!$D$31,D1366+E1366+F1366)</f>
        <v>3.8688000000000211</v>
      </c>
      <c r="I1366" s="5">
        <f>Inddata!$D$34</f>
        <v>1</v>
      </c>
      <c r="J1366" s="5">
        <f>Inddata!$D$32+Inddata!$D$34</f>
        <v>5</v>
      </c>
      <c r="K1366" s="5"/>
    </row>
    <row r="1367" spans="1:11" x14ac:dyDescent="0.25">
      <c r="A1367">
        <v>1338</v>
      </c>
      <c r="C1367" s="5">
        <f t="shared" si="41"/>
        <v>11.587333333333255</v>
      </c>
      <c r="D1367" s="5">
        <f>IF(Inddata!$D$35=0,0,IF(($D$30-C1367*(1/Inddata!$D$35))&lt;0,0,($D$30-C1367*(1/Inddata!$D$35))))</f>
        <v>0</v>
      </c>
      <c r="E1367" s="5">
        <v>0</v>
      </c>
      <c r="F1367" s="5">
        <f>IF(Inddata!$D$31*Inddata!$D$35+Inddata!$D$33&gt;'Beregninger scenarie 2'!C1367,0,F1366+$F$27)</f>
        <v>3.8757333333333546</v>
      </c>
      <c r="G1367" s="5">
        <f t="shared" si="40"/>
        <v>13.587333333333255</v>
      </c>
      <c r="H1367" s="5">
        <f>IF(D1367+E1367+F1367&gt;Inddata!$D$31,Inddata!$D$31,D1367+E1367+F1367)</f>
        <v>3.8757333333333546</v>
      </c>
      <c r="I1367" s="5">
        <f>Inddata!$D$34</f>
        <v>1</v>
      </c>
      <c r="J1367" s="5">
        <f>Inddata!$D$32+Inddata!$D$34</f>
        <v>5</v>
      </c>
      <c r="K1367" s="5"/>
    </row>
    <row r="1368" spans="1:11" x14ac:dyDescent="0.25">
      <c r="A1368">
        <v>1339</v>
      </c>
      <c r="C1368" s="5">
        <f t="shared" si="41"/>
        <v>11.595999999999922</v>
      </c>
      <c r="D1368" s="5">
        <f>IF(Inddata!$D$35=0,0,IF(($D$30-C1368*(1/Inddata!$D$35))&lt;0,0,($D$30-C1368*(1/Inddata!$D$35))))</f>
        <v>0</v>
      </c>
      <c r="E1368" s="5">
        <v>0</v>
      </c>
      <c r="F1368" s="5">
        <f>IF(Inddata!$D$31*Inddata!$D$35+Inddata!$D$33&gt;'Beregninger scenarie 2'!C1368,0,F1367+$F$27)</f>
        <v>3.882666666666688</v>
      </c>
      <c r="G1368" s="5">
        <f t="shared" si="40"/>
        <v>13.595999999999922</v>
      </c>
      <c r="H1368" s="5">
        <f>IF(D1368+E1368+F1368&gt;Inddata!$D$31,Inddata!$D$31,D1368+E1368+F1368)</f>
        <v>3.882666666666688</v>
      </c>
      <c r="I1368" s="5">
        <f>Inddata!$D$34</f>
        <v>1</v>
      </c>
      <c r="J1368" s="5">
        <f>Inddata!$D$32+Inddata!$D$34</f>
        <v>5</v>
      </c>
      <c r="K1368" s="5"/>
    </row>
    <row r="1369" spans="1:11" x14ac:dyDescent="0.25">
      <c r="A1369">
        <v>1340</v>
      </c>
      <c r="C1369" s="5">
        <f t="shared" si="41"/>
        <v>11.604666666666589</v>
      </c>
      <c r="D1369" s="5">
        <f>IF(Inddata!$D$35=0,0,IF(($D$30-C1369*(1/Inddata!$D$35))&lt;0,0,($D$30-C1369*(1/Inddata!$D$35))))</f>
        <v>0</v>
      </c>
      <c r="E1369" s="5">
        <v>0</v>
      </c>
      <c r="F1369" s="5">
        <f>IF(Inddata!$D$31*Inddata!$D$35+Inddata!$D$33&gt;'Beregninger scenarie 2'!C1369,0,F1368+$F$27)</f>
        <v>3.8896000000000215</v>
      </c>
      <c r="G1369" s="5">
        <f t="shared" si="40"/>
        <v>13.604666666666589</v>
      </c>
      <c r="H1369" s="5">
        <f>IF(D1369+E1369+F1369&gt;Inddata!$D$31,Inddata!$D$31,D1369+E1369+F1369)</f>
        <v>3.8896000000000215</v>
      </c>
      <c r="I1369" s="5">
        <f>Inddata!$D$34</f>
        <v>1</v>
      </c>
      <c r="J1369" s="5">
        <f>Inddata!$D$32+Inddata!$D$34</f>
        <v>5</v>
      </c>
      <c r="K1369" s="5"/>
    </row>
    <row r="1370" spans="1:11" x14ac:dyDescent="0.25">
      <c r="A1370">
        <v>1341</v>
      </c>
      <c r="C1370" s="5">
        <f t="shared" si="41"/>
        <v>11.613333333333255</v>
      </c>
      <c r="D1370" s="5">
        <f>IF(Inddata!$D$35=0,0,IF(($D$30-C1370*(1/Inddata!$D$35))&lt;0,0,($D$30-C1370*(1/Inddata!$D$35))))</f>
        <v>0</v>
      </c>
      <c r="E1370" s="5">
        <v>0</v>
      </c>
      <c r="F1370" s="5">
        <f>IF(Inddata!$D$31*Inddata!$D$35+Inddata!$D$33&gt;'Beregninger scenarie 2'!C1370,0,F1369+$F$27)</f>
        <v>3.8965333333333549</v>
      </c>
      <c r="G1370" s="5">
        <f t="shared" si="40"/>
        <v>13.613333333333255</v>
      </c>
      <c r="H1370" s="5">
        <f>IF(D1370+E1370+F1370&gt;Inddata!$D$31,Inddata!$D$31,D1370+E1370+F1370)</f>
        <v>3.8965333333333549</v>
      </c>
      <c r="I1370" s="5">
        <f>Inddata!$D$34</f>
        <v>1</v>
      </c>
      <c r="J1370" s="5">
        <f>Inddata!$D$32+Inddata!$D$34</f>
        <v>5</v>
      </c>
      <c r="K1370" s="5"/>
    </row>
    <row r="1371" spans="1:11" x14ac:dyDescent="0.25">
      <c r="A1371">
        <v>1342</v>
      </c>
      <c r="C1371" s="5">
        <f t="shared" si="41"/>
        <v>11.621999999999922</v>
      </c>
      <c r="D1371" s="5">
        <f>IF(Inddata!$D$35=0,0,IF(($D$30-C1371*(1/Inddata!$D$35))&lt;0,0,($D$30-C1371*(1/Inddata!$D$35))))</f>
        <v>0</v>
      </c>
      <c r="E1371" s="5">
        <v>0</v>
      </c>
      <c r="F1371" s="5">
        <f>IF(Inddata!$D$31*Inddata!$D$35+Inddata!$D$33&gt;'Beregninger scenarie 2'!C1371,0,F1370+$F$27)</f>
        <v>3.9034666666666884</v>
      </c>
      <c r="G1371" s="5">
        <f t="shared" si="40"/>
        <v>13.621999999999922</v>
      </c>
      <c r="H1371" s="5">
        <f>IF(D1371+E1371+F1371&gt;Inddata!$D$31,Inddata!$D$31,D1371+E1371+F1371)</f>
        <v>3.9034666666666884</v>
      </c>
      <c r="I1371" s="5">
        <f>Inddata!$D$34</f>
        <v>1</v>
      </c>
      <c r="J1371" s="5">
        <f>Inddata!$D$32+Inddata!$D$34</f>
        <v>5</v>
      </c>
      <c r="K1371" s="5"/>
    </row>
    <row r="1372" spans="1:11" x14ac:dyDescent="0.25">
      <c r="A1372">
        <v>1343</v>
      </c>
      <c r="C1372" s="5">
        <f t="shared" si="41"/>
        <v>11.630666666666588</v>
      </c>
      <c r="D1372" s="5">
        <f>IF(Inddata!$D$35=0,0,IF(($D$30-C1372*(1/Inddata!$D$35))&lt;0,0,($D$30-C1372*(1/Inddata!$D$35))))</f>
        <v>0</v>
      </c>
      <c r="E1372" s="5">
        <v>0</v>
      </c>
      <c r="F1372" s="5">
        <f>IF(Inddata!$D$31*Inddata!$D$35+Inddata!$D$33&gt;'Beregninger scenarie 2'!C1372,0,F1371+$F$27)</f>
        <v>3.9104000000000219</v>
      </c>
      <c r="G1372" s="5">
        <f t="shared" si="40"/>
        <v>13.630666666666588</v>
      </c>
      <c r="H1372" s="5">
        <f>IF(D1372+E1372+F1372&gt;Inddata!$D$31,Inddata!$D$31,D1372+E1372+F1372)</f>
        <v>3.9104000000000219</v>
      </c>
      <c r="I1372" s="5">
        <f>Inddata!$D$34</f>
        <v>1</v>
      </c>
      <c r="J1372" s="5">
        <f>Inddata!$D$32+Inddata!$D$34</f>
        <v>5</v>
      </c>
      <c r="K1372" s="5"/>
    </row>
    <row r="1373" spans="1:11" x14ac:dyDescent="0.25">
      <c r="A1373">
        <v>1344</v>
      </c>
      <c r="C1373" s="5">
        <f t="shared" si="41"/>
        <v>11.639333333333255</v>
      </c>
      <c r="D1373" s="5">
        <f>IF(Inddata!$D$35=0,0,IF(($D$30-C1373*(1/Inddata!$D$35))&lt;0,0,($D$30-C1373*(1/Inddata!$D$35))))</f>
        <v>0</v>
      </c>
      <c r="E1373" s="5">
        <v>0</v>
      </c>
      <c r="F1373" s="5">
        <f>IF(Inddata!$D$31*Inddata!$D$35+Inddata!$D$33&gt;'Beregninger scenarie 2'!C1373,0,F1372+$F$27)</f>
        <v>3.9173333333333553</v>
      </c>
      <c r="G1373" s="5">
        <f t="shared" si="40"/>
        <v>13.639333333333255</v>
      </c>
      <c r="H1373" s="5">
        <f>IF(D1373+E1373+F1373&gt;Inddata!$D$31,Inddata!$D$31,D1373+E1373+F1373)</f>
        <v>3.9173333333333553</v>
      </c>
      <c r="I1373" s="5">
        <f>Inddata!$D$34</f>
        <v>1</v>
      </c>
      <c r="J1373" s="5">
        <f>Inddata!$D$32+Inddata!$D$34</f>
        <v>5</v>
      </c>
      <c r="K1373" s="5"/>
    </row>
    <row r="1374" spans="1:11" x14ac:dyDescent="0.25">
      <c r="A1374">
        <v>1345</v>
      </c>
      <c r="C1374" s="5">
        <f t="shared" si="41"/>
        <v>11.647999999999922</v>
      </c>
      <c r="D1374" s="5">
        <f>IF(Inddata!$D$35=0,0,IF(($D$30-C1374*(1/Inddata!$D$35))&lt;0,0,($D$30-C1374*(1/Inddata!$D$35))))</f>
        <v>0</v>
      </c>
      <c r="E1374" s="5">
        <v>0</v>
      </c>
      <c r="F1374" s="5">
        <f>IF(Inddata!$D$31*Inddata!$D$35+Inddata!$D$33&gt;'Beregninger scenarie 2'!C1374,0,F1373+$F$27)</f>
        <v>3.9242666666666888</v>
      </c>
      <c r="G1374" s="5">
        <f t="shared" si="40"/>
        <v>13.647999999999922</v>
      </c>
      <c r="H1374" s="5">
        <f>IF(D1374+E1374+F1374&gt;Inddata!$D$31,Inddata!$D$31,D1374+E1374+F1374)</f>
        <v>3.9242666666666888</v>
      </c>
      <c r="I1374" s="5">
        <f>Inddata!$D$34</f>
        <v>1</v>
      </c>
      <c r="J1374" s="5">
        <f>Inddata!$D$32+Inddata!$D$34</f>
        <v>5</v>
      </c>
      <c r="K1374" s="5"/>
    </row>
    <row r="1375" spans="1:11" x14ac:dyDescent="0.25">
      <c r="A1375">
        <v>1346</v>
      </c>
      <c r="C1375" s="5">
        <f t="shared" si="41"/>
        <v>11.656666666666588</v>
      </c>
      <c r="D1375" s="5">
        <f>IF(Inddata!$D$35=0,0,IF(($D$30-C1375*(1/Inddata!$D$35))&lt;0,0,($D$30-C1375*(1/Inddata!$D$35))))</f>
        <v>0</v>
      </c>
      <c r="E1375" s="5">
        <v>0</v>
      </c>
      <c r="F1375" s="5">
        <f>IF(Inddata!$D$31*Inddata!$D$35+Inddata!$D$33&gt;'Beregninger scenarie 2'!C1375,0,F1374+$F$27)</f>
        <v>3.9312000000000222</v>
      </c>
      <c r="G1375" s="5">
        <f t="shared" si="40"/>
        <v>13.656666666666588</v>
      </c>
      <c r="H1375" s="5">
        <f>IF(D1375+E1375+F1375&gt;Inddata!$D$31,Inddata!$D$31,D1375+E1375+F1375)</f>
        <v>3.9312000000000222</v>
      </c>
      <c r="I1375" s="5">
        <f>Inddata!$D$34</f>
        <v>1</v>
      </c>
      <c r="J1375" s="5">
        <f>Inddata!$D$32+Inddata!$D$34</f>
        <v>5</v>
      </c>
      <c r="K1375" s="5"/>
    </row>
    <row r="1376" spans="1:11" x14ac:dyDescent="0.25">
      <c r="A1376">
        <v>1347</v>
      </c>
      <c r="C1376" s="5">
        <f t="shared" si="41"/>
        <v>11.665333333333255</v>
      </c>
      <c r="D1376" s="5">
        <f>IF(Inddata!$D$35=0,0,IF(($D$30-C1376*(1/Inddata!$D$35))&lt;0,0,($D$30-C1376*(1/Inddata!$D$35))))</f>
        <v>0</v>
      </c>
      <c r="E1376" s="5">
        <v>0</v>
      </c>
      <c r="F1376" s="5">
        <f>IF(Inddata!$D$31*Inddata!$D$35+Inddata!$D$33&gt;'Beregninger scenarie 2'!C1376,0,F1375+$F$27)</f>
        <v>3.9381333333333557</v>
      </c>
      <c r="G1376" s="5">
        <f t="shared" ref="G1376:G1439" si="42">C1376+2</f>
        <v>13.665333333333255</v>
      </c>
      <c r="H1376" s="5">
        <f>IF(D1376+E1376+F1376&gt;Inddata!$D$31,Inddata!$D$31,D1376+E1376+F1376)</f>
        <v>3.9381333333333557</v>
      </c>
      <c r="I1376" s="5">
        <f>Inddata!$D$34</f>
        <v>1</v>
      </c>
      <c r="J1376" s="5">
        <f>Inddata!$D$32+Inddata!$D$34</f>
        <v>5</v>
      </c>
      <c r="K1376" s="5"/>
    </row>
    <row r="1377" spans="1:11" x14ac:dyDescent="0.25">
      <c r="A1377">
        <v>1348</v>
      </c>
      <c r="C1377" s="5">
        <f t="shared" ref="C1377:C1440" si="43">C1376+$C$27</f>
        <v>11.673999999999921</v>
      </c>
      <c r="D1377" s="5">
        <f>IF(Inddata!$D$35=0,0,IF(($D$30-C1377*(1/Inddata!$D$35))&lt;0,0,($D$30-C1377*(1/Inddata!$D$35))))</f>
        <v>0</v>
      </c>
      <c r="E1377" s="5">
        <v>0</v>
      </c>
      <c r="F1377" s="5">
        <f>IF(Inddata!$D$31*Inddata!$D$35+Inddata!$D$33&gt;'Beregninger scenarie 2'!C1377,0,F1376+$F$27)</f>
        <v>3.9450666666666891</v>
      </c>
      <c r="G1377" s="5">
        <f t="shared" si="42"/>
        <v>13.673999999999921</v>
      </c>
      <c r="H1377" s="5">
        <f>IF(D1377+E1377+F1377&gt;Inddata!$D$31,Inddata!$D$31,D1377+E1377+F1377)</f>
        <v>3.9450666666666891</v>
      </c>
      <c r="I1377" s="5">
        <f>Inddata!$D$34</f>
        <v>1</v>
      </c>
      <c r="J1377" s="5">
        <f>Inddata!$D$32+Inddata!$D$34</f>
        <v>5</v>
      </c>
      <c r="K1377" s="5"/>
    </row>
    <row r="1378" spans="1:11" x14ac:dyDescent="0.25">
      <c r="A1378">
        <v>1349</v>
      </c>
      <c r="C1378" s="5">
        <f t="shared" si="43"/>
        <v>11.682666666666588</v>
      </c>
      <c r="D1378" s="5">
        <f>IF(Inddata!$D$35=0,0,IF(($D$30-C1378*(1/Inddata!$D$35))&lt;0,0,($D$30-C1378*(1/Inddata!$D$35))))</f>
        <v>0</v>
      </c>
      <c r="E1378" s="5">
        <v>0</v>
      </c>
      <c r="F1378" s="5">
        <f>IF(Inddata!$D$31*Inddata!$D$35+Inddata!$D$33&gt;'Beregninger scenarie 2'!C1378,0,F1377+$F$27)</f>
        <v>3.9520000000000226</v>
      </c>
      <c r="G1378" s="5">
        <f t="shared" si="42"/>
        <v>13.682666666666588</v>
      </c>
      <c r="H1378" s="5">
        <f>IF(D1378+E1378+F1378&gt;Inddata!$D$31,Inddata!$D$31,D1378+E1378+F1378)</f>
        <v>3.9520000000000226</v>
      </c>
      <c r="I1378" s="5">
        <f>Inddata!$D$34</f>
        <v>1</v>
      </c>
      <c r="J1378" s="5">
        <f>Inddata!$D$32+Inddata!$D$34</f>
        <v>5</v>
      </c>
      <c r="K1378" s="5"/>
    </row>
    <row r="1379" spans="1:11" x14ac:dyDescent="0.25">
      <c r="A1379">
        <v>1350</v>
      </c>
      <c r="C1379" s="5">
        <f t="shared" si="43"/>
        <v>11.691333333333255</v>
      </c>
      <c r="D1379" s="5">
        <f>IF(Inddata!$D$35=0,0,IF(($D$30-C1379*(1/Inddata!$D$35))&lt;0,0,($D$30-C1379*(1/Inddata!$D$35))))</f>
        <v>0</v>
      </c>
      <c r="E1379" s="5">
        <v>0</v>
      </c>
      <c r="F1379" s="5">
        <f>IF(Inddata!$D$31*Inddata!$D$35+Inddata!$D$33&gt;'Beregninger scenarie 2'!C1379,0,F1378+$F$27)</f>
        <v>3.9589333333333561</v>
      </c>
      <c r="G1379" s="5">
        <f t="shared" si="42"/>
        <v>13.691333333333255</v>
      </c>
      <c r="H1379" s="5">
        <f>IF(D1379+E1379+F1379&gt;Inddata!$D$31,Inddata!$D$31,D1379+E1379+F1379)</f>
        <v>3.9589333333333561</v>
      </c>
      <c r="I1379" s="5">
        <f>Inddata!$D$34</f>
        <v>1</v>
      </c>
      <c r="J1379" s="5">
        <f>Inddata!$D$32+Inddata!$D$34</f>
        <v>5</v>
      </c>
      <c r="K1379" s="5"/>
    </row>
    <row r="1380" spans="1:11" x14ac:dyDescent="0.25">
      <c r="A1380">
        <v>1351</v>
      </c>
      <c r="C1380" s="5">
        <f t="shared" si="43"/>
        <v>11.699999999999921</v>
      </c>
      <c r="D1380" s="5">
        <f>IF(Inddata!$D$35=0,0,IF(($D$30-C1380*(1/Inddata!$D$35))&lt;0,0,($D$30-C1380*(1/Inddata!$D$35))))</f>
        <v>0</v>
      </c>
      <c r="E1380" s="5">
        <v>0</v>
      </c>
      <c r="F1380" s="5">
        <f>IF(Inddata!$D$31*Inddata!$D$35+Inddata!$D$33&gt;'Beregninger scenarie 2'!C1380,0,F1379+$F$27)</f>
        <v>3.9658666666666895</v>
      </c>
      <c r="G1380" s="5">
        <f t="shared" si="42"/>
        <v>13.699999999999921</v>
      </c>
      <c r="H1380" s="5">
        <f>IF(D1380+E1380+F1380&gt;Inddata!$D$31,Inddata!$D$31,D1380+E1380+F1380)</f>
        <v>3.9658666666666895</v>
      </c>
      <c r="I1380" s="5">
        <f>Inddata!$D$34</f>
        <v>1</v>
      </c>
      <c r="J1380" s="5">
        <f>Inddata!$D$32+Inddata!$D$34</f>
        <v>5</v>
      </c>
      <c r="K1380" s="5"/>
    </row>
    <row r="1381" spans="1:11" x14ac:dyDescent="0.25">
      <c r="A1381">
        <v>1352</v>
      </c>
      <c r="C1381" s="5">
        <f t="shared" si="43"/>
        <v>11.708666666666588</v>
      </c>
      <c r="D1381" s="5">
        <f>IF(Inddata!$D$35=0,0,IF(($D$30-C1381*(1/Inddata!$D$35))&lt;0,0,($D$30-C1381*(1/Inddata!$D$35))))</f>
        <v>0</v>
      </c>
      <c r="E1381" s="5">
        <v>0</v>
      </c>
      <c r="F1381" s="5">
        <f>IF(Inddata!$D$31*Inddata!$D$35+Inddata!$D$33&gt;'Beregninger scenarie 2'!C1381,0,F1380+$F$27)</f>
        <v>3.972800000000023</v>
      </c>
      <c r="G1381" s="5">
        <f t="shared" si="42"/>
        <v>13.708666666666588</v>
      </c>
      <c r="H1381" s="5">
        <f>IF(D1381+E1381+F1381&gt;Inddata!$D$31,Inddata!$D$31,D1381+E1381+F1381)</f>
        <v>3.972800000000023</v>
      </c>
      <c r="I1381" s="5">
        <f>Inddata!$D$34</f>
        <v>1</v>
      </c>
      <c r="J1381" s="5">
        <f>Inddata!$D$32+Inddata!$D$34</f>
        <v>5</v>
      </c>
      <c r="K1381" s="5"/>
    </row>
    <row r="1382" spans="1:11" x14ac:dyDescent="0.25">
      <c r="A1382">
        <v>1353</v>
      </c>
      <c r="C1382" s="5">
        <f t="shared" si="43"/>
        <v>11.717333333333254</v>
      </c>
      <c r="D1382" s="5">
        <f>IF(Inddata!$D$35=0,0,IF(($D$30-C1382*(1/Inddata!$D$35))&lt;0,0,($D$30-C1382*(1/Inddata!$D$35))))</f>
        <v>0</v>
      </c>
      <c r="E1382" s="5">
        <v>0</v>
      </c>
      <c r="F1382" s="5">
        <f>IF(Inddata!$D$31*Inddata!$D$35+Inddata!$D$33&gt;'Beregninger scenarie 2'!C1382,0,F1381+$F$27)</f>
        <v>3.9797333333333564</v>
      </c>
      <c r="G1382" s="5">
        <f t="shared" si="42"/>
        <v>13.717333333333254</v>
      </c>
      <c r="H1382" s="5">
        <f>IF(D1382+E1382+F1382&gt;Inddata!$D$31,Inddata!$D$31,D1382+E1382+F1382)</f>
        <v>3.9797333333333564</v>
      </c>
      <c r="I1382" s="5">
        <f>Inddata!$D$34</f>
        <v>1</v>
      </c>
      <c r="J1382" s="5">
        <f>Inddata!$D$32+Inddata!$D$34</f>
        <v>5</v>
      </c>
      <c r="K1382" s="5"/>
    </row>
    <row r="1383" spans="1:11" x14ac:dyDescent="0.25">
      <c r="A1383">
        <v>1354</v>
      </c>
      <c r="C1383" s="5">
        <f t="shared" si="43"/>
        <v>11.725999999999921</v>
      </c>
      <c r="D1383" s="5">
        <f>IF(Inddata!$D$35=0,0,IF(($D$30-C1383*(1/Inddata!$D$35))&lt;0,0,($D$30-C1383*(1/Inddata!$D$35))))</f>
        <v>0</v>
      </c>
      <c r="E1383" s="5">
        <v>0</v>
      </c>
      <c r="F1383" s="5">
        <f>IF(Inddata!$D$31*Inddata!$D$35+Inddata!$D$33&gt;'Beregninger scenarie 2'!C1383,0,F1382+$F$27)</f>
        <v>3.9866666666666899</v>
      </c>
      <c r="G1383" s="5">
        <f t="shared" si="42"/>
        <v>13.725999999999921</v>
      </c>
      <c r="H1383" s="5">
        <f>IF(D1383+E1383+F1383&gt;Inddata!$D$31,Inddata!$D$31,D1383+E1383+F1383)</f>
        <v>3.9866666666666899</v>
      </c>
      <c r="I1383" s="5">
        <f>Inddata!$D$34</f>
        <v>1</v>
      </c>
      <c r="J1383" s="5">
        <f>Inddata!$D$32+Inddata!$D$34</f>
        <v>5</v>
      </c>
      <c r="K1383" s="5"/>
    </row>
    <row r="1384" spans="1:11" x14ac:dyDescent="0.25">
      <c r="A1384">
        <v>1355</v>
      </c>
      <c r="C1384" s="5">
        <f t="shared" si="43"/>
        <v>11.734666666666588</v>
      </c>
      <c r="D1384" s="5">
        <f>IF(Inddata!$D$35=0,0,IF(($D$30-C1384*(1/Inddata!$D$35))&lt;0,0,($D$30-C1384*(1/Inddata!$D$35))))</f>
        <v>0</v>
      </c>
      <c r="E1384" s="5">
        <v>0</v>
      </c>
      <c r="F1384" s="5">
        <f>IF(Inddata!$D$31*Inddata!$D$35+Inddata!$D$33&gt;'Beregninger scenarie 2'!C1384,0,F1383+$F$27)</f>
        <v>3.9936000000000234</v>
      </c>
      <c r="G1384" s="5">
        <f t="shared" si="42"/>
        <v>13.734666666666588</v>
      </c>
      <c r="H1384" s="5">
        <f>IF(D1384+E1384+F1384&gt;Inddata!$D$31,Inddata!$D$31,D1384+E1384+F1384)</f>
        <v>3.9936000000000234</v>
      </c>
      <c r="I1384" s="5">
        <f>Inddata!$D$34</f>
        <v>1</v>
      </c>
      <c r="J1384" s="5">
        <f>Inddata!$D$32+Inddata!$D$34</f>
        <v>5</v>
      </c>
      <c r="K1384" s="5"/>
    </row>
    <row r="1385" spans="1:11" x14ac:dyDescent="0.25">
      <c r="A1385">
        <v>1356</v>
      </c>
      <c r="C1385" s="5">
        <f t="shared" si="43"/>
        <v>11.743333333333254</v>
      </c>
      <c r="D1385" s="5">
        <f>IF(Inddata!$D$35=0,0,IF(($D$30-C1385*(1/Inddata!$D$35))&lt;0,0,($D$30-C1385*(1/Inddata!$D$35))))</f>
        <v>0</v>
      </c>
      <c r="E1385" s="5">
        <v>0</v>
      </c>
      <c r="F1385" s="5">
        <f>IF(Inddata!$D$31*Inddata!$D$35+Inddata!$D$33&gt;'Beregninger scenarie 2'!C1385,0,F1384+$F$27)</f>
        <v>4.0005333333333564</v>
      </c>
      <c r="G1385" s="5">
        <f t="shared" si="42"/>
        <v>13.743333333333254</v>
      </c>
      <c r="H1385" s="5">
        <f>IF(D1385+E1385+F1385&gt;Inddata!$D$31,Inddata!$D$31,D1385+E1385+F1385)</f>
        <v>4.0005333333333564</v>
      </c>
      <c r="I1385" s="5">
        <f>Inddata!$D$34</f>
        <v>1</v>
      </c>
      <c r="J1385" s="5">
        <f>Inddata!$D$32+Inddata!$D$34</f>
        <v>5</v>
      </c>
      <c r="K1385" s="5"/>
    </row>
    <row r="1386" spans="1:11" x14ac:dyDescent="0.25">
      <c r="A1386">
        <v>1357</v>
      </c>
      <c r="C1386" s="5">
        <f t="shared" si="43"/>
        <v>11.751999999999921</v>
      </c>
      <c r="D1386" s="5">
        <f>IF(Inddata!$D$35=0,0,IF(($D$30-C1386*(1/Inddata!$D$35))&lt;0,0,($D$30-C1386*(1/Inddata!$D$35))))</f>
        <v>0</v>
      </c>
      <c r="E1386" s="5">
        <v>0</v>
      </c>
      <c r="F1386" s="5">
        <f>IF(Inddata!$D$31*Inddata!$D$35+Inddata!$D$33&gt;'Beregninger scenarie 2'!C1386,0,F1385+$F$27)</f>
        <v>4.0074666666666898</v>
      </c>
      <c r="G1386" s="5">
        <f t="shared" si="42"/>
        <v>13.751999999999921</v>
      </c>
      <c r="H1386" s="5">
        <f>IF(D1386+E1386+F1386&gt;Inddata!$D$31,Inddata!$D$31,D1386+E1386+F1386)</f>
        <v>4.0074666666666898</v>
      </c>
      <c r="I1386" s="5">
        <f>Inddata!$D$34</f>
        <v>1</v>
      </c>
      <c r="J1386" s="5">
        <f>Inddata!$D$32+Inddata!$D$34</f>
        <v>5</v>
      </c>
      <c r="K1386" s="5"/>
    </row>
    <row r="1387" spans="1:11" x14ac:dyDescent="0.25">
      <c r="A1387">
        <v>1358</v>
      </c>
      <c r="C1387" s="5">
        <f t="shared" si="43"/>
        <v>11.760666666666587</v>
      </c>
      <c r="D1387" s="5">
        <f>IF(Inddata!$D$35=0,0,IF(($D$30-C1387*(1/Inddata!$D$35))&lt;0,0,($D$30-C1387*(1/Inddata!$D$35))))</f>
        <v>0</v>
      </c>
      <c r="E1387" s="5">
        <v>0</v>
      </c>
      <c r="F1387" s="5">
        <f>IF(Inddata!$D$31*Inddata!$D$35+Inddata!$D$33&gt;'Beregninger scenarie 2'!C1387,0,F1386+$F$27)</f>
        <v>4.0144000000000233</v>
      </c>
      <c r="G1387" s="5">
        <f t="shared" si="42"/>
        <v>13.760666666666587</v>
      </c>
      <c r="H1387" s="5">
        <f>IF(D1387+E1387+F1387&gt;Inddata!$D$31,Inddata!$D$31,D1387+E1387+F1387)</f>
        <v>4.0144000000000233</v>
      </c>
      <c r="I1387" s="5">
        <f>Inddata!$D$34</f>
        <v>1</v>
      </c>
      <c r="J1387" s="5">
        <f>Inddata!$D$32+Inddata!$D$34</f>
        <v>5</v>
      </c>
      <c r="K1387" s="5"/>
    </row>
    <row r="1388" spans="1:11" x14ac:dyDescent="0.25">
      <c r="A1388">
        <v>1359</v>
      </c>
      <c r="C1388" s="5">
        <f t="shared" si="43"/>
        <v>11.769333333333254</v>
      </c>
      <c r="D1388" s="5">
        <f>IF(Inddata!$D$35=0,0,IF(($D$30-C1388*(1/Inddata!$D$35))&lt;0,0,($D$30-C1388*(1/Inddata!$D$35))))</f>
        <v>0</v>
      </c>
      <c r="E1388" s="5">
        <v>0</v>
      </c>
      <c r="F1388" s="5">
        <f>IF(Inddata!$D$31*Inddata!$D$35+Inddata!$D$33&gt;'Beregninger scenarie 2'!C1388,0,F1387+$F$27)</f>
        <v>4.0213333333333567</v>
      </c>
      <c r="G1388" s="5">
        <f t="shared" si="42"/>
        <v>13.769333333333254</v>
      </c>
      <c r="H1388" s="5">
        <f>IF(D1388+E1388+F1388&gt;Inddata!$D$31,Inddata!$D$31,D1388+E1388+F1388)</f>
        <v>4.0213333333333567</v>
      </c>
      <c r="I1388" s="5">
        <f>Inddata!$D$34</f>
        <v>1</v>
      </c>
      <c r="J1388" s="5">
        <f>Inddata!$D$32+Inddata!$D$34</f>
        <v>5</v>
      </c>
      <c r="K1388" s="5"/>
    </row>
    <row r="1389" spans="1:11" x14ac:dyDescent="0.25">
      <c r="A1389">
        <v>1360</v>
      </c>
      <c r="C1389" s="5">
        <f t="shared" si="43"/>
        <v>11.777999999999921</v>
      </c>
      <c r="D1389" s="5">
        <f>IF(Inddata!$D$35=0,0,IF(($D$30-C1389*(1/Inddata!$D$35))&lt;0,0,($D$30-C1389*(1/Inddata!$D$35))))</f>
        <v>0</v>
      </c>
      <c r="E1389" s="5">
        <v>0</v>
      </c>
      <c r="F1389" s="5">
        <f>IF(Inddata!$D$31*Inddata!$D$35+Inddata!$D$33&gt;'Beregninger scenarie 2'!C1389,0,F1388+$F$27)</f>
        <v>4.0282666666666902</v>
      </c>
      <c r="G1389" s="5">
        <f t="shared" si="42"/>
        <v>13.777999999999921</v>
      </c>
      <c r="H1389" s="5">
        <f>IF(D1389+E1389+F1389&gt;Inddata!$D$31,Inddata!$D$31,D1389+E1389+F1389)</f>
        <v>4.0282666666666902</v>
      </c>
      <c r="I1389" s="5">
        <f>Inddata!$D$34</f>
        <v>1</v>
      </c>
      <c r="J1389" s="5">
        <f>Inddata!$D$32+Inddata!$D$34</f>
        <v>5</v>
      </c>
      <c r="K1389" s="5"/>
    </row>
    <row r="1390" spans="1:11" x14ac:dyDescent="0.25">
      <c r="A1390">
        <v>1361</v>
      </c>
      <c r="C1390" s="5">
        <f t="shared" si="43"/>
        <v>11.786666666666587</v>
      </c>
      <c r="D1390" s="5">
        <f>IF(Inddata!$D$35=0,0,IF(($D$30-C1390*(1/Inddata!$D$35))&lt;0,0,($D$30-C1390*(1/Inddata!$D$35))))</f>
        <v>0</v>
      </c>
      <c r="E1390" s="5">
        <v>0</v>
      </c>
      <c r="F1390" s="5">
        <f>IF(Inddata!$D$31*Inddata!$D$35+Inddata!$D$33&gt;'Beregninger scenarie 2'!C1390,0,F1389+$F$27)</f>
        <v>4.0352000000000237</v>
      </c>
      <c r="G1390" s="5">
        <f t="shared" si="42"/>
        <v>13.786666666666587</v>
      </c>
      <c r="H1390" s="5">
        <f>IF(D1390+E1390+F1390&gt;Inddata!$D$31,Inddata!$D$31,D1390+E1390+F1390)</f>
        <v>4.0352000000000237</v>
      </c>
      <c r="I1390" s="5">
        <f>Inddata!$D$34</f>
        <v>1</v>
      </c>
      <c r="J1390" s="5">
        <f>Inddata!$D$32+Inddata!$D$34</f>
        <v>5</v>
      </c>
      <c r="K1390" s="5"/>
    </row>
    <row r="1391" spans="1:11" x14ac:dyDescent="0.25">
      <c r="A1391">
        <v>1362</v>
      </c>
      <c r="C1391" s="5">
        <f t="shared" si="43"/>
        <v>11.795333333333254</v>
      </c>
      <c r="D1391" s="5">
        <f>IF(Inddata!$D$35=0,0,IF(($D$30-C1391*(1/Inddata!$D$35))&lt;0,0,($D$30-C1391*(1/Inddata!$D$35))))</f>
        <v>0</v>
      </c>
      <c r="E1391" s="5">
        <v>0</v>
      </c>
      <c r="F1391" s="5">
        <f>IF(Inddata!$D$31*Inddata!$D$35+Inddata!$D$33&gt;'Beregninger scenarie 2'!C1391,0,F1390+$F$27)</f>
        <v>4.0421333333333571</v>
      </c>
      <c r="G1391" s="5">
        <f t="shared" si="42"/>
        <v>13.795333333333254</v>
      </c>
      <c r="H1391" s="5">
        <f>IF(D1391+E1391+F1391&gt;Inddata!$D$31,Inddata!$D$31,D1391+E1391+F1391)</f>
        <v>4.0421333333333571</v>
      </c>
      <c r="I1391" s="5">
        <f>Inddata!$D$34</f>
        <v>1</v>
      </c>
      <c r="J1391" s="5">
        <f>Inddata!$D$32+Inddata!$D$34</f>
        <v>5</v>
      </c>
      <c r="K1391" s="5"/>
    </row>
    <row r="1392" spans="1:11" x14ac:dyDescent="0.25">
      <c r="A1392">
        <v>1363</v>
      </c>
      <c r="C1392" s="5">
        <f t="shared" si="43"/>
        <v>11.80399999999992</v>
      </c>
      <c r="D1392" s="5">
        <f>IF(Inddata!$D$35=0,0,IF(($D$30-C1392*(1/Inddata!$D$35))&lt;0,0,($D$30-C1392*(1/Inddata!$D$35))))</f>
        <v>0</v>
      </c>
      <c r="E1392" s="5">
        <v>0</v>
      </c>
      <c r="F1392" s="5">
        <f>IF(Inddata!$D$31*Inddata!$D$35+Inddata!$D$33&gt;'Beregninger scenarie 2'!C1392,0,F1391+$F$27)</f>
        <v>4.0490666666666906</v>
      </c>
      <c r="G1392" s="5">
        <f t="shared" si="42"/>
        <v>13.80399999999992</v>
      </c>
      <c r="H1392" s="5">
        <f>IF(D1392+E1392+F1392&gt;Inddata!$D$31,Inddata!$D$31,D1392+E1392+F1392)</f>
        <v>4.0490666666666906</v>
      </c>
      <c r="I1392" s="5">
        <f>Inddata!$D$34</f>
        <v>1</v>
      </c>
      <c r="J1392" s="5">
        <f>Inddata!$D$32+Inddata!$D$34</f>
        <v>5</v>
      </c>
      <c r="K1392" s="5"/>
    </row>
    <row r="1393" spans="1:11" x14ac:dyDescent="0.25">
      <c r="A1393">
        <v>1364</v>
      </c>
      <c r="C1393" s="5">
        <f t="shared" si="43"/>
        <v>11.812666666666587</v>
      </c>
      <c r="D1393" s="5">
        <f>IF(Inddata!$D$35=0,0,IF(($D$30-C1393*(1/Inddata!$D$35))&lt;0,0,($D$30-C1393*(1/Inddata!$D$35))))</f>
        <v>0</v>
      </c>
      <c r="E1393" s="5">
        <v>0</v>
      </c>
      <c r="F1393" s="5">
        <f>IF(Inddata!$D$31*Inddata!$D$35+Inddata!$D$33&gt;'Beregninger scenarie 2'!C1393,0,F1392+$F$27)</f>
        <v>4.056000000000024</v>
      </c>
      <c r="G1393" s="5">
        <f t="shared" si="42"/>
        <v>13.812666666666587</v>
      </c>
      <c r="H1393" s="5">
        <f>IF(D1393+E1393+F1393&gt;Inddata!$D$31,Inddata!$D$31,D1393+E1393+F1393)</f>
        <v>4.056000000000024</v>
      </c>
      <c r="I1393" s="5">
        <f>Inddata!$D$34</f>
        <v>1</v>
      </c>
      <c r="J1393" s="5">
        <f>Inddata!$D$32+Inddata!$D$34</f>
        <v>5</v>
      </c>
      <c r="K1393" s="5"/>
    </row>
    <row r="1394" spans="1:11" x14ac:dyDescent="0.25">
      <c r="A1394">
        <v>1365</v>
      </c>
      <c r="C1394" s="5">
        <f t="shared" si="43"/>
        <v>11.821333333333254</v>
      </c>
      <c r="D1394" s="5">
        <f>IF(Inddata!$D$35=0,0,IF(($D$30-C1394*(1/Inddata!$D$35))&lt;0,0,($D$30-C1394*(1/Inddata!$D$35))))</f>
        <v>0</v>
      </c>
      <c r="E1394" s="5">
        <v>0</v>
      </c>
      <c r="F1394" s="5">
        <f>IF(Inddata!$D$31*Inddata!$D$35+Inddata!$D$33&gt;'Beregninger scenarie 2'!C1394,0,F1393+$F$27)</f>
        <v>4.0629333333333575</v>
      </c>
      <c r="G1394" s="5">
        <f t="shared" si="42"/>
        <v>13.821333333333254</v>
      </c>
      <c r="H1394" s="5">
        <f>IF(D1394+E1394+F1394&gt;Inddata!$D$31,Inddata!$D$31,D1394+E1394+F1394)</f>
        <v>4.0629333333333575</v>
      </c>
      <c r="I1394" s="5">
        <f>Inddata!$D$34</f>
        <v>1</v>
      </c>
      <c r="J1394" s="5">
        <f>Inddata!$D$32+Inddata!$D$34</f>
        <v>5</v>
      </c>
      <c r="K1394" s="5"/>
    </row>
    <row r="1395" spans="1:11" x14ac:dyDescent="0.25">
      <c r="A1395">
        <v>1366</v>
      </c>
      <c r="C1395" s="5">
        <f t="shared" si="43"/>
        <v>11.82999999999992</v>
      </c>
      <c r="D1395" s="5">
        <f>IF(Inddata!$D$35=0,0,IF(($D$30-C1395*(1/Inddata!$D$35))&lt;0,0,($D$30-C1395*(1/Inddata!$D$35))))</f>
        <v>0</v>
      </c>
      <c r="E1395" s="5">
        <v>0</v>
      </c>
      <c r="F1395" s="5">
        <f>IF(Inddata!$D$31*Inddata!$D$35+Inddata!$D$33&gt;'Beregninger scenarie 2'!C1395,0,F1394+$F$27)</f>
        <v>4.0698666666666909</v>
      </c>
      <c r="G1395" s="5">
        <f t="shared" si="42"/>
        <v>13.82999999999992</v>
      </c>
      <c r="H1395" s="5">
        <f>IF(D1395+E1395+F1395&gt;Inddata!$D$31,Inddata!$D$31,D1395+E1395+F1395)</f>
        <v>4.0698666666666909</v>
      </c>
      <c r="I1395" s="5">
        <f>Inddata!$D$34</f>
        <v>1</v>
      </c>
      <c r="J1395" s="5">
        <f>Inddata!$D$32+Inddata!$D$34</f>
        <v>5</v>
      </c>
      <c r="K1395" s="5"/>
    </row>
    <row r="1396" spans="1:11" x14ac:dyDescent="0.25">
      <c r="A1396">
        <v>1367</v>
      </c>
      <c r="C1396" s="5">
        <f t="shared" si="43"/>
        <v>11.838666666666587</v>
      </c>
      <c r="D1396" s="5">
        <f>IF(Inddata!$D$35=0,0,IF(($D$30-C1396*(1/Inddata!$D$35))&lt;0,0,($D$30-C1396*(1/Inddata!$D$35))))</f>
        <v>0</v>
      </c>
      <c r="E1396" s="5">
        <v>0</v>
      </c>
      <c r="F1396" s="5">
        <f>IF(Inddata!$D$31*Inddata!$D$35+Inddata!$D$33&gt;'Beregninger scenarie 2'!C1396,0,F1395+$F$27)</f>
        <v>4.0768000000000244</v>
      </c>
      <c r="G1396" s="5">
        <f t="shared" si="42"/>
        <v>13.838666666666587</v>
      </c>
      <c r="H1396" s="5">
        <f>IF(D1396+E1396+F1396&gt;Inddata!$D$31,Inddata!$D$31,D1396+E1396+F1396)</f>
        <v>4.0768000000000244</v>
      </c>
      <c r="I1396" s="5">
        <f>Inddata!$D$34</f>
        <v>1</v>
      </c>
      <c r="J1396" s="5">
        <f>Inddata!$D$32+Inddata!$D$34</f>
        <v>5</v>
      </c>
      <c r="K1396" s="5"/>
    </row>
    <row r="1397" spans="1:11" x14ac:dyDescent="0.25">
      <c r="A1397">
        <v>1368</v>
      </c>
      <c r="C1397" s="5">
        <f t="shared" si="43"/>
        <v>11.847333333333253</v>
      </c>
      <c r="D1397" s="5">
        <f>IF(Inddata!$D$35=0,0,IF(($D$30-C1397*(1/Inddata!$D$35))&lt;0,0,($D$30-C1397*(1/Inddata!$D$35))))</f>
        <v>0</v>
      </c>
      <c r="E1397" s="5">
        <v>0</v>
      </c>
      <c r="F1397" s="5">
        <f>IF(Inddata!$D$31*Inddata!$D$35+Inddata!$D$33&gt;'Beregninger scenarie 2'!C1397,0,F1396+$F$27)</f>
        <v>4.0837333333333579</v>
      </c>
      <c r="G1397" s="5">
        <f t="shared" si="42"/>
        <v>13.847333333333253</v>
      </c>
      <c r="H1397" s="5">
        <f>IF(D1397+E1397+F1397&gt;Inddata!$D$31,Inddata!$D$31,D1397+E1397+F1397)</f>
        <v>4.0837333333333579</v>
      </c>
      <c r="I1397" s="5">
        <f>Inddata!$D$34</f>
        <v>1</v>
      </c>
      <c r="J1397" s="5">
        <f>Inddata!$D$32+Inddata!$D$34</f>
        <v>5</v>
      </c>
      <c r="K1397" s="5"/>
    </row>
    <row r="1398" spans="1:11" x14ac:dyDescent="0.25">
      <c r="A1398">
        <v>1369</v>
      </c>
      <c r="C1398" s="5">
        <f t="shared" si="43"/>
        <v>11.85599999999992</v>
      </c>
      <c r="D1398" s="5">
        <f>IF(Inddata!$D$35=0,0,IF(($D$30-C1398*(1/Inddata!$D$35))&lt;0,0,($D$30-C1398*(1/Inddata!$D$35))))</f>
        <v>0</v>
      </c>
      <c r="E1398" s="5">
        <v>0</v>
      </c>
      <c r="F1398" s="5">
        <f>IF(Inddata!$D$31*Inddata!$D$35+Inddata!$D$33&gt;'Beregninger scenarie 2'!C1398,0,F1397+$F$27)</f>
        <v>4.0906666666666913</v>
      </c>
      <c r="G1398" s="5">
        <f t="shared" si="42"/>
        <v>13.85599999999992</v>
      </c>
      <c r="H1398" s="5">
        <f>IF(D1398+E1398+F1398&gt;Inddata!$D$31,Inddata!$D$31,D1398+E1398+F1398)</f>
        <v>4.0906666666666913</v>
      </c>
      <c r="I1398" s="5">
        <f>Inddata!$D$34</f>
        <v>1</v>
      </c>
      <c r="J1398" s="5">
        <f>Inddata!$D$32+Inddata!$D$34</f>
        <v>5</v>
      </c>
      <c r="K1398" s="5"/>
    </row>
    <row r="1399" spans="1:11" x14ac:dyDescent="0.25">
      <c r="A1399">
        <v>1370</v>
      </c>
      <c r="C1399" s="5">
        <f t="shared" si="43"/>
        <v>11.864666666666587</v>
      </c>
      <c r="D1399" s="5">
        <f>IF(Inddata!$D$35=0,0,IF(($D$30-C1399*(1/Inddata!$D$35))&lt;0,0,($D$30-C1399*(1/Inddata!$D$35))))</f>
        <v>0</v>
      </c>
      <c r="E1399" s="5">
        <v>0</v>
      </c>
      <c r="F1399" s="5">
        <f>IF(Inddata!$D$31*Inddata!$D$35+Inddata!$D$33&gt;'Beregninger scenarie 2'!C1399,0,F1398+$F$27)</f>
        <v>4.0976000000000248</v>
      </c>
      <c r="G1399" s="5">
        <f t="shared" si="42"/>
        <v>13.864666666666587</v>
      </c>
      <c r="H1399" s="5">
        <f>IF(D1399+E1399+F1399&gt;Inddata!$D$31,Inddata!$D$31,D1399+E1399+F1399)</f>
        <v>4.0976000000000248</v>
      </c>
      <c r="I1399" s="5">
        <f>Inddata!$D$34</f>
        <v>1</v>
      </c>
      <c r="J1399" s="5">
        <f>Inddata!$D$32+Inddata!$D$34</f>
        <v>5</v>
      </c>
      <c r="K1399" s="5"/>
    </row>
    <row r="1400" spans="1:11" x14ac:dyDescent="0.25">
      <c r="A1400">
        <v>1371</v>
      </c>
      <c r="C1400" s="5">
        <f t="shared" si="43"/>
        <v>11.873333333333253</v>
      </c>
      <c r="D1400" s="5">
        <f>IF(Inddata!$D$35=0,0,IF(($D$30-C1400*(1/Inddata!$D$35))&lt;0,0,($D$30-C1400*(1/Inddata!$D$35))))</f>
        <v>0</v>
      </c>
      <c r="E1400" s="5">
        <v>0</v>
      </c>
      <c r="F1400" s="5">
        <f>IF(Inddata!$D$31*Inddata!$D$35+Inddata!$D$33&gt;'Beregninger scenarie 2'!C1400,0,F1399+$F$27)</f>
        <v>4.1045333333333582</v>
      </c>
      <c r="G1400" s="5">
        <f t="shared" si="42"/>
        <v>13.873333333333253</v>
      </c>
      <c r="H1400" s="5">
        <f>IF(D1400+E1400+F1400&gt;Inddata!$D$31,Inddata!$D$31,D1400+E1400+F1400)</f>
        <v>4.1045333333333582</v>
      </c>
      <c r="I1400" s="5">
        <f>Inddata!$D$34</f>
        <v>1</v>
      </c>
      <c r="J1400" s="5">
        <f>Inddata!$D$32+Inddata!$D$34</f>
        <v>5</v>
      </c>
      <c r="K1400" s="5"/>
    </row>
    <row r="1401" spans="1:11" x14ac:dyDescent="0.25">
      <c r="A1401">
        <v>1372</v>
      </c>
      <c r="C1401" s="5">
        <f t="shared" si="43"/>
        <v>11.88199999999992</v>
      </c>
      <c r="D1401" s="5">
        <f>IF(Inddata!$D$35=0,0,IF(($D$30-C1401*(1/Inddata!$D$35))&lt;0,0,($D$30-C1401*(1/Inddata!$D$35))))</f>
        <v>0</v>
      </c>
      <c r="E1401" s="5">
        <v>0</v>
      </c>
      <c r="F1401" s="5">
        <f>IF(Inddata!$D$31*Inddata!$D$35+Inddata!$D$33&gt;'Beregninger scenarie 2'!C1401,0,F1400+$F$27)</f>
        <v>4.1114666666666917</v>
      </c>
      <c r="G1401" s="5">
        <f t="shared" si="42"/>
        <v>13.88199999999992</v>
      </c>
      <c r="H1401" s="5">
        <f>IF(D1401+E1401+F1401&gt;Inddata!$D$31,Inddata!$D$31,D1401+E1401+F1401)</f>
        <v>4.1114666666666917</v>
      </c>
      <c r="I1401" s="5">
        <f>Inddata!$D$34</f>
        <v>1</v>
      </c>
      <c r="J1401" s="5">
        <f>Inddata!$D$32+Inddata!$D$34</f>
        <v>5</v>
      </c>
      <c r="K1401" s="5"/>
    </row>
    <row r="1402" spans="1:11" x14ac:dyDescent="0.25">
      <c r="A1402">
        <v>1373</v>
      </c>
      <c r="C1402" s="5">
        <f t="shared" si="43"/>
        <v>11.890666666666586</v>
      </c>
      <c r="D1402" s="5">
        <f>IF(Inddata!$D$35=0,0,IF(($D$30-C1402*(1/Inddata!$D$35))&lt;0,0,($D$30-C1402*(1/Inddata!$D$35))))</f>
        <v>0</v>
      </c>
      <c r="E1402" s="5">
        <v>0</v>
      </c>
      <c r="F1402" s="5">
        <f>IF(Inddata!$D$31*Inddata!$D$35+Inddata!$D$33&gt;'Beregninger scenarie 2'!C1402,0,F1401+$F$27)</f>
        <v>4.1184000000000252</v>
      </c>
      <c r="G1402" s="5">
        <f t="shared" si="42"/>
        <v>13.890666666666586</v>
      </c>
      <c r="H1402" s="5">
        <f>IF(D1402+E1402+F1402&gt;Inddata!$D$31,Inddata!$D$31,D1402+E1402+F1402)</f>
        <v>4.1184000000000252</v>
      </c>
      <c r="I1402" s="5">
        <f>Inddata!$D$34</f>
        <v>1</v>
      </c>
      <c r="J1402" s="5">
        <f>Inddata!$D$32+Inddata!$D$34</f>
        <v>5</v>
      </c>
      <c r="K1402" s="5"/>
    </row>
    <row r="1403" spans="1:11" x14ac:dyDescent="0.25">
      <c r="A1403">
        <v>1374</v>
      </c>
      <c r="C1403" s="5">
        <f t="shared" si="43"/>
        <v>11.899333333333253</v>
      </c>
      <c r="D1403" s="5">
        <f>IF(Inddata!$D$35=0,0,IF(($D$30-C1403*(1/Inddata!$D$35))&lt;0,0,($D$30-C1403*(1/Inddata!$D$35))))</f>
        <v>0</v>
      </c>
      <c r="E1403" s="5">
        <v>0</v>
      </c>
      <c r="F1403" s="5">
        <f>IF(Inddata!$D$31*Inddata!$D$35+Inddata!$D$33&gt;'Beregninger scenarie 2'!C1403,0,F1402+$F$27)</f>
        <v>4.1253333333333586</v>
      </c>
      <c r="G1403" s="5">
        <f t="shared" si="42"/>
        <v>13.899333333333253</v>
      </c>
      <c r="H1403" s="5">
        <f>IF(D1403+E1403+F1403&gt;Inddata!$D$31,Inddata!$D$31,D1403+E1403+F1403)</f>
        <v>4.1253333333333586</v>
      </c>
      <c r="I1403" s="5">
        <f>Inddata!$D$34</f>
        <v>1</v>
      </c>
      <c r="J1403" s="5">
        <f>Inddata!$D$32+Inddata!$D$34</f>
        <v>5</v>
      </c>
      <c r="K1403" s="5"/>
    </row>
    <row r="1404" spans="1:11" x14ac:dyDescent="0.25">
      <c r="A1404">
        <v>1375</v>
      </c>
      <c r="C1404" s="5">
        <f t="shared" si="43"/>
        <v>11.90799999999992</v>
      </c>
      <c r="D1404" s="5">
        <f>IF(Inddata!$D$35=0,0,IF(($D$30-C1404*(1/Inddata!$D$35))&lt;0,0,($D$30-C1404*(1/Inddata!$D$35))))</f>
        <v>0</v>
      </c>
      <c r="E1404" s="5">
        <v>0</v>
      </c>
      <c r="F1404" s="5">
        <f>IF(Inddata!$D$31*Inddata!$D$35+Inddata!$D$33&gt;'Beregninger scenarie 2'!C1404,0,F1403+$F$27)</f>
        <v>4.1322666666666921</v>
      </c>
      <c r="G1404" s="5">
        <f t="shared" si="42"/>
        <v>13.90799999999992</v>
      </c>
      <c r="H1404" s="5">
        <f>IF(D1404+E1404+F1404&gt;Inddata!$D$31,Inddata!$D$31,D1404+E1404+F1404)</f>
        <v>4.1322666666666921</v>
      </c>
      <c r="I1404" s="5">
        <f>Inddata!$D$34</f>
        <v>1</v>
      </c>
      <c r="J1404" s="5">
        <f>Inddata!$D$32+Inddata!$D$34</f>
        <v>5</v>
      </c>
      <c r="K1404" s="5"/>
    </row>
    <row r="1405" spans="1:11" x14ac:dyDescent="0.25">
      <c r="A1405">
        <v>1376</v>
      </c>
      <c r="C1405" s="5">
        <f t="shared" si="43"/>
        <v>11.916666666666586</v>
      </c>
      <c r="D1405" s="5">
        <f>IF(Inddata!$D$35=0,0,IF(($D$30-C1405*(1/Inddata!$D$35))&lt;0,0,($D$30-C1405*(1/Inddata!$D$35))))</f>
        <v>0</v>
      </c>
      <c r="E1405" s="5">
        <v>0</v>
      </c>
      <c r="F1405" s="5">
        <f>IF(Inddata!$D$31*Inddata!$D$35+Inddata!$D$33&gt;'Beregninger scenarie 2'!C1405,0,F1404+$F$27)</f>
        <v>4.1392000000000255</v>
      </c>
      <c r="G1405" s="5">
        <f t="shared" si="42"/>
        <v>13.916666666666586</v>
      </c>
      <c r="H1405" s="5">
        <f>IF(D1405+E1405+F1405&gt;Inddata!$D$31,Inddata!$D$31,D1405+E1405+F1405)</f>
        <v>4.1392000000000255</v>
      </c>
      <c r="I1405" s="5">
        <f>Inddata!$D$34</f>
        <v>1</v>
      </c>
      <c r="J1405" s="5">
        <f>Inddata!$D$32+Inddata!$D$34</f>
        <v>5</v>
      </c>
      <c r="K1405" s="5"/>
    </row>
    <row r="1406" spans="1:11" x14ac:dyDescent="0.25">
      <c r="A1406">
        <v>1377</v>
      </c>
      <c r="C1406" s="5">
        <f t="shared" si="43"/>
        <v>11.925333333333253</v>
      </c>
      <c r="D1406" s="5">
        <f>IF(Inddata!$D$35=0,0,IF(($D$30-C1406*(1/Inddata!$D$35))&lt;0,0,($D$30-C1406*(1/Inddata!$D$35))))</f>
        <v>0</v>
      </c>
      <c r="E1406" s="5">
        <v>0</v>
      </c>
      <c r="F1406" s="5">
        <f>IF(Inddata!$D$31*Inddata!$D$35+Inddata!$D$33&gt;'Beregninger scenarie 2'!C1406,0,F1405+$F$27)</f>
        <v>4.146133333333359</v>
      </c>
      <c r="G1406" s="5">
        <f t="shared" si="42"/>
        <v>13.925333333333253</v>
      </c>
      <c r="H1406" s="5">
        <f>IF(D1406+E1406+F1406&gt;Inddata!$D$31,Inddata!$D$31,D1406+E1406+F1406)</f>
        <v>4.146133333333359</v>
      </c>
      <c r="I1406" s="5">
        <f>Inddata!$D$34</f>
        <v>1</v>
      </c>
      <c r="J1406" s="5">
        <f>Inddata!$D$32+Inddata!$D$34</f>
        <v>5</v>
      </c>
      <c r="K1406" s="5"/>
    </row>
    <row r="1407" spans="1:11" x14ac:dyDescent="0.25">
      <c r="A1407">
        <v>1378</v>
      </c>
      <c r="C1407" s="5">
        <f t="shared" si="43"/>
        <v>11.933999999999919</v>
      </c>
      <c r="D1407" s="5">
        <f>IF(Inddata!$D$35=0,0,IF(($D$30-C1407*(1/Inddata!$D$35))&lt;0,0,($D$30-C1407*(1/Inddata!$D$35))))</f>
        <v>0</v>
      </c>
      <c r="E1407" s="5">
        <v>0</v>
      </c>
      <c r="F1407" s="5">
        <f>IF(Inddata!$D$31*Inddata!$D$35+Inddata!$D$33&gt;'Beregninger scenarie 2'!C1407,0,F1406+$F$27)</f>
        <v>4.1530666666666924</v>
      </c>
      <c r="G1407" s="5">
        <f t="shared" si="42"/>
        <v>13.933999999999919</v>
      </c>
      <c r="H1407" s="5">
        <f>IF(D1407+E1407+F1407&gt;Inddata!$D$31,Inddata!$D$31,D1407+E1407+F1407)</f>
        <v>4.1530666666666924</v>
      </c>
      <c r="I1407" s="5">
        <f>Inddata!$D$34</f>
        <v>1</v>
      </c>
      <c r="J1407" s="5">
        <f>Inddata!$D$32+Inddata!$D$34</f>
        <v>5</v>
      </c>
      <c r="K1407" s="5"/>
    </row>
    <row r="1408" spans="1:11" x14ac:dyDescent="0.25">
      <c r="A1408">
        <v>1379</v>
      </c>
      <c r="C1408" s="5">
        <f t="shared" si="43"/>
        <v>11.942666666666586</v>
      </c>
      <c r="D1408" s="5">
        <f>IF(Inddata!$D$35=0,0,IF(($D$30-C1408*(1/Inddata!$D$35))&lt;0,0,($D$30-C1408*(1/Inddata!$D$35))))</f>
        <v>0</v>
      </c>
      <c r="E1408" s="5">
        <v>0</v>
      </c>
      <c r="F1408" s="5">
        <f>IF(Inddata!$D$31*Inddata!$D$35+Inddata!$D$33&gt;'Beregninger scenarie 2'!C1408,0,F1407+$F$27)</f>
        <v>4.1600000000000259</v>
      </c>
      <c r="G1408" s="5">
        <f t="shared" si="42"/>
        <v>13.942666666666586</v>
      </c>
      <c r="H1408" s="5">
        <f>IF(D1408+E1408+F1408&gt;Inddata!$D$31,Inddata!$D$31,D1408+E1408+F1408)</f>
        <v>4.1600000000000259</v>
      </c>
      <c r="I1408" s="5">
        <f>Inddata!$D$34</f>
        <v>1</v>
      </c>
      <c r="J1408" s="5">
        <f>Inddata!$D$32+Inddata!$D$34</f>
        <v>5</v>
      </c>
      <c r="K1408" s="5"/>
    </row>
    <row r="1409" spans="1:11" x14ac:dyDescent="0.25">
      <c r="A1409">
        <v>1380</v>
      </c>
      <c r="C1409" s="5">
        <f t="shared" si="43"/>
        <v>11.951333333333253</v>
      </c>
      <c r="D1409" s="5">
        <f>IF(Inddata!$D$35=0,0,IF(($D$30-C1409*(1/Inddata!$D$35))&lt;0,0,($D$30-C1409*(1/Inddata!$D$35))))</f>
        <v>0</v>
      </c>
      <c r="E1409" s="5">
        <v>0</v>
      </c>
      <c r="F1409" s="5">
        <f>IF(Inddata!$D$31*Inddata!$D$35+Inddata!$D$33&gt;'Beregninger scenarie 2'!C1409,0,F1408+$F$27)</f>
        <v>4.1669333333333594</v>
      </c>
      <c r="G1409" s="5">
        <f t="shared" si="42"/>
        <v>13.951333333333253</v>
      </c>
      <c r="H1409" s="5">
        <f>IF(D1409+E1409+F1409&gt;Inddata!$D$31,Inddata!$D$31,D1409+E1409+F1409)</f>
        <v>4.1669333333333594</v>
      </c>
      <c r="I1409" s="5">
        <f>Inddata!$D$34</f>
        <v>1</v>
      </c>
      <c r="J1409" s="5">
        <f>Inddata!$D$32+Inddata!$D$34</f>
        <v>5</v>
      </c>
      <c r="K1409" s="5"/>
    </row>
    <row r="1410" spans="1:11" x14ac:dyDescent="0.25">
      <c r="A1410">
        <v>1381</v>
      </c>
      <c r="C1410" s="5">
        <f t="shared" si="43"/>
        <v>11.959999999999919</v>
      </c>
      <c r="D1410" s="5">
        <f>IF(Inddata!$D$35=0,0,IF(($D$30-C1410*(1/Inddata!$D$35))&lt;0,0,($D$30-C1410*(1/Inddata!$D$35))))</f>
        <v>0</v>
      </c>
      <c r="E1410" s="5">
        <v>0</v>
      </c>
      <c r="F1410" s="5">
        <f>IF(Inddata!$D$31*Inddata!$D$35+Inddata!$D$33&gt;'Beregninger scenarie 2'!C1410,0,F1409+$F$27)</f>
        <v>4.1738666666666928</v>
      </c>
      <c r="G1410" s="5">
        <f t="shared" si="42"/>
        <v>13.959999999999919</v>
      </c>
      <c r="H1410" s="5">
        <f>IF(D1410+E1410+F1410&gt;Inddata!$D$31,Inddata!$D$31,D1410+E1410+F1410)</f>
        <v>4.1738666666666928</v>
      </c>
      <c r="I1410" s="5">
        <f>Inddata!$D$34</f>
        <v>1</v>
      </c>
      <c r="J1410" s="5">
        <f>Inddata!$D$32+Inddata!$D$34</f>
        <v>5</v>
      </c>
      <c r="K1410" s="5"/>
    </row>
    <row r="1411" spans="1:11" x14ac:dyDescent="0.25">
      <c r="A1411">
        <v>1382</v>
      </c>
      <c r="C1411" s="5">
        <f t="shared" si="43"/>
        <v>11.968666666666586</v>
      </c>
      <c r="D1411" s="5">
        <f>IF(Inddata!$D$35=0,0,IF(($D$30-C1411*(1/Inddata!$D$35))&lt;0,0,($D$30-C1411*(1/Inddata!$D$35))))</f>
        <v>0</v>
      </c>
      <c r="E1411" s="5">
        <v>0</v>
      </c>
      <c r="F1411" s="5">
        <f>IF(Inddata!$D$31*Inddata!$D$35+Inddata!$D$33&gt;'Beregninger scenarie 2'!C1411,0,F1410+$F$27)</f>
        <v>4.1808000000000263</v>
      </c>
      <c r="G1411" s="5">
        <f t="shared" si="42"/>
        <v>13.968666666666586</v>
      </c>
      <c r="H1411" s="5">
        <f>IF(D1411+E1411+F1411&gt;Inddata!$D$31,Inddata!$D$31,D1411+E1411+F1411)</f>
        <v>4.1808000000000263</v>
      </c>
      <c r="I1411" s="5">
        <f>Inddata!$D$34</f>
        <v>1</v>
      </c>
      <c r="J1411" s="5">
        <f>Inddata!$D$32+Inddata!$D$34</f>
        <v>5</v>
      </c>
      <c r="K1411" s="5"/>
    </row>
    <row r="1412" spans="1:11" x14ac:dyDescent="0.25">
      <c r="A1412">
        <v>1383</v>
      </c>
      <c r="C1412" s="5">
        <f t="shared" si="43"/>
        <v>11.977333333333252</v>
      </c>
      <c r="D1412" s="5">
        <f>IF(Inddata!$D$35=0,0,IF(($D$30-C1412*(1/Inddata!$D$35))&lt;0,0,($D$30-C1412*(1/Inddata!$D$35))))</f>
        <v>0</v>
      </c>
      <c r="E1412" s="5">
        <v>0</v>
      </c>
      <c r="F1412" s="5">
        <f>IF(Inddata!$D$31*Inddata!$D$35+Inddata!$D$33&gt;'Beregninger scenarie 2'!C1412,0,F1411+$F$27)</f>
        <v>4.1877333333333597</v>
      </c>
      <c r="G1412" s="5">
        <f t="shared" si="42"/>
        <v>13.977333333333252</v>
      </c>
      <c r="H1412" s="5">
        <f>IF(D1412+E1412+F1412&gt;Inddata!$D$31,Inddata!$D$31,D1412+E1412+F1412)</f>
        <v>4.1877333333333597</v>
      </c>
      <c r="I1412" s="5">
        <f>Inddata!$D$34</f>
        <v>1</v>
      </c>
      <c r="J1412" s="5">
        <f>Inddata!$D$32+Inddata!$D$34</f>
        <v>5</v>
      </c>
      <c r="K1412" s="5"/>
    </row>
    <row r="1413" spans="1:11" x14ac:dyDescent="0.25">
      <c r="A1413">
        <v>1384</v>
      </c>
      <c r="C1413" s="5">
        <f t="shared" si="43"/>
        <v>11.985999999999919</v>
      </c>
      <c r="D1413" s="5">
        <f>IF(Inddata!$D$35=0,0,IF(($D$30-C1413*(1/Inddata!$D$35))&lt;0,0,($D$30-C1413*(1/Inddata!$D$35))))</f>
        <v>0</v>
      </c>
      <c r="E1413" s="5">
        <v>0</v>
      </c>
      <c r="F1413" s="5">
        <f>IF(Inddata!$D$31*Inddata!$D$35+Inddata!$D$33&gt;'Beregninger scenarie 2'!C1413,0,F1412+$F$27)</f>
        <v>4.1946666666666932</v>
      </c>
      <c r="G1413" s="5">
        <f t="shared" si="42"/>
        <v>13.985999999999919</v>
      </c>
      <c r="H1413" s="5">
        <f>IF(D1413+E1413+F1413&gt;Inddata!$D$31,Inddata!$D$31,D1413+E1413+F1413)</f>
        <v>4.1946666666666932</v>
      </c>
      <c r="I1413" s="5">
        <f>Inddata!$D$34</f>
        <v>1</v>
      </c>
      <c r="J1413" s="5">
        <f>Inddata!$D$32+Inddata!$D$34</f>
        <v>5</v>
      </c>
      <c r="K1413" s="5"/>
    </row>
    <row r="1414" spans="1:11" x14ac:dyDescent="0.25">
      <c r="A1414">
        <v>1385</v>
      </c>
      <c r="C1414" s="5">
        <f t="shared" si="43"/>
        <v>11.994666666666586</v>
      </c>
      <c r="D1414" s="5">
        <f>IF(Inddata!$D$35=0,0,IF(($D$30-C1414*(1/Inddata!$D$35))&lt;0,0,($D$30-C1414*(1/Inddata!$D$35))))</f>
        <v>0</v>
      </c>
      <c r="E1414" s="5">
        <v>0</v>
      </c>
      <c r="F1414" s="5">
        <f>IF(Inddata!$D$31*Inddata!$D$35+Inddata!$D$33&gt;'Beregninger scenarie 2'!C1414,0,F1413+$F$27)</f>
        <v>4.2016000000000266</v>
      </c>
      <c r="G1414" s="5">
        <f t="shared" si="42"/>
        <v>13.994666666666586</v>
      </c>
      <c r="H1414" s="5">
        <f>IF(D1414+E1414+F1414&gt;Inddata!$D$31,Inddata!$D$31,D1414+E1414+F1414)</f>
        <v>4.2016000000000266</v>
      </c>
      <c r="I1414" s="5">
        <f>Inddata!$D$34</f>
        <v>1</v>
      </c>
      <c r="J1414" s="5">
        <f>Inddata!$D$32+Inddata!$D$34</f>
        <v>5</v>
      </c>
      <c r="K1414" s="5"/>
    </row>
    <row r="1415" spans="1:11" x14ac:dyDescent="0.25">
      <c r="A1415">
        <v>1386</v>
      </c>
      <c r="C1415" s="5">
        <f t="shared" si="43"/>
        <v>12.003333333333252</v>
      </c>
      <c r="D1415" s="5">
        <f>IF(Inddata!$D$35=0,0,IF(($D$30-C1415*(1/Inddata!$D$35))&lt;0,0,($D$30-C1415*(1/Inddata!$D$35))))</f>
        <v>0</v>
      </c>
      <c r="E1415" s="5">
        <v>0</v>
      </c>
      <c r="F1415" s="5">
        <f>IF(Inddata!$D$31*Inddata!$D$35+Inddata!$D$33&gt;'Beregninger scenarie 2'!C1415,0,F1414+$F$27)</f>
        <v>4.2085333333333601</v>
      </c>
      <c r="G1415" s="5">
        <f t="shared" si="42"/>
        <v>14.003333333333252</v>
      </c>
      <c r="H1415" s="5">
        <f>IF(D1415+E1415+F1415&gt;Inddata!$D$31,Inddata!$D$31,D1415+E1415+F1415)</f>
        <v>4.2085333333333601</v>
      </c>
      <c r="I1415" s="5">
        <f>Inddata!$D$34</f>
        <v>1</v>
      </c>
      <c r="J1415" s="5">
        <f>Inddata!$D$32+Inddata!$D$34</f>
        <v>5</v>
      </c>
      <c r="K1415" s="5"/>
    </row>
    <row r="1416" spans="1:11" x14ac:dyDescent="0.25">
      <c r="A1416">
        <v>1387</v>
      </c>
      <c r="C1416" s="5">
        <f t="shared" si="43"/>
        <v>12.011999999999919</v>
      </c>
      <c r="D1416" s="5">
        <f>IF(Inddata!$D$35=0,0,IF(($D$30-C1416*(1/Inddata!$D$35))&lt;0,0,($D$30-C1416*(1/Inddata!$D$35))))</f>
        <v>0</v>
      </c>
      <c r="E1416" s="5">
        <v>0</v>
      </c>
      <c r="F1416" s="5">
        <f>IF(Inddata!$D$31*Inddata!$D$35+Inddata!$D$33&gt;'Beregninger scenarie 2'!C1416,0,F1415+$F$27)</f>
        <v>4.2154666666666936</v>
      </c>
      <c r="G1416" s="5">
        <f t="shared" si="42"/>
        <v>14.011999999999919</v>
      </c>
      <c r="H1416" s="5">
        <f>IF(D1416+E1416+F1416&gt;Inddata!$D$31,Inddata!$D$31,D1416+E1416+F1416)</f>
        <v>4.2154666666666936</v>
      </c>
      <c r="I1416" s="5">
        <f>Inddata!$D$34</f>
        <v>1</v>
      </c>
      <c r="J1416" s="5">
        <f>Inddata!$D$32+Inddata!$D$34</f>
        <v>5</v>
      </c>
      <c r="K1416" s="5"/>
    </row>
    <row r="1417" spans="1:11" x14ac:dyDescent="0.25">
      <c r="A1417">
        <v>1388</v>
      </c>
      <c r="C1417" s="5">
        <f t="shared" si="43"/>
        <v>12.020666666666585</v>
      </c>
      <c r="D1417" s="5">
        <f>IF(Inddata!$D$35=0,0,IF(($D$30-C1417*(1/Inddata!$D$35))&lt;0,0,($D$30-C1417*(1/Inddata!$D$35))))</f>
        <v>0</v>
      </c>
      <c r="E1417" s="5">
        <v>0</v>
      </c>
      <c r="F1417" s="5">
        <f>IF(Inddata!$D$31*Inddata!$D$35+Inddata!$D$33&gt;'Beregninger scenarie 2'!C1417,0,F1416+$F$27)</f>
        <v>4.222400000000027</v>
      </c>
      <c r="G1417" s="5">
        <f t="shared" si="42"/>
        <v>14.020666666666585</v>
      </c>
      <c r="H1417" s="5">
        <f>IF(D1417+E1417+F1417&gt;Inddata!$D$31,Inddata!$D$31,D1417+E1417+F1417)</f>
        <v>4.222400000000027</v>
      </c>
      <c r="I1417" s="5">
        <f>Inddata!$D$34</f>
        <v>1</v>
      </c>
      <c r="J1417" s="5">
        <f>Inddata!$D$32+Inddata!$D$34</f>
        <v>5</v>
      </c>
      <c r="K1417" s="5"/>
    </row>
    <row r="1418" spans="1:11" x14ac:dyDescent="0.25">
      <c r="A1418">
        <v>1389</v>
      </c>
      <c r="C1418" s="5">
        <f t="shared" si="43"/>
        <v>12.029333333333252</v>
      </c>
      <c r="D1418" s="5">
        <f>IF(Inddata!$D$35=0,0,IF(($D$30-C1418*(1/Inddata!$D$35))&lt;0,0,($D$30-C1418*(1/Inddata!$D$35))))</f>
        <v>0</v>
      </c>
      <c r="E1418" s="5">
        <v>0</v>
      </c>
      <c r="F1418" s="5">
        <f>IF(Inddata!$D$31*Inddata!$D$35+Inddata!$D$33&gt;'Beregninger scenarie 2'!C1418,0,F1417+$F$27)</f>
        <v>4.2293333333333605</v>
      </c>
      <c r="G1418" s="5">
        <f t="shared" si="42"/>
        <v>14.029333333333252</v>
      </c>
      <c r="H1418" s="5">
        <f>IF(D1418+E1418+F1418&gt;Inddata!$D$31,Inddata!$D$31,D1418+E1418+F1418)</f>
        <v>4.2293333333333605</v>
      </c>
      <c r="I1418" s="5">
        <f>Inddata!$D$34</f>
        <v>1</v>
      </c>
      <c r="J1418" s="5">
        <f>Inddata!$D$32+Inddata!$D$34</f>
        <v>5</v>
      </c>
      <c r="K1418" s="5"/>
    </row>
    <row r="1419" spans="1:11" x14ac:dyDescent="0.25">
      <c r="A1419">
        <v>1390</v>
      </c>
      <c r="C1419" s="5">
        <f t="shared" si="43"/>
        <v>12.037999999999919</v>
      </c>
      <c r="D1419" s="5">
        <f>IF(Inddata!$D$35=0,0,IF(($D$30-C1419*(1/Inddata!$D$35))&lt;0,0,($D$30-C1419*(1/Inddata!$D$35))))</f>
        <v>0</v>
      </c>
      <c r="E1419" s="5">
        <v>0</v>
      </c>
      <c r="F1419" s="5">
        <f>IF(Inddata!$D$31*Inddata!$D$35+Inddata!$D$33&gt;'Beregninger scenarie 2'!C1419,0,F1418+$F$27)</f>
        <v>4.2362666666666939</v>
      </c>
      <c r="G1419" s="5">
        <f t="shared" si="42"/>
        <v>14.037999999999919</v>
      </c>
      <c r="H1419" s="5">
        <f>IF(D1419+E1419+F1419&gt;Inddata!$D$31,Inddata!$D$31,D1419+E1419+F1419)</f>
        <v>4.2362666666666939</v>
      </c>
      <c r="I1419" s="5">
        <f>Inddata!$D$34</f>
        <v>1</v>
      </c>
      <c r="J1419" s="5">
        <f>Inddata!$D$32+Inddata!$D$34</f>
        <v>5</v>
      </c>
      <c r="K1419" s="5"/>
    </row>
    <row r="1420" spans="1:11" x14ac:dyDescent="0.25">
      <c r="A1420">
        <v>1391</v>
      </c>
      <c r="C1420" s="5">
        <f t="shared" si="43"/>
        <v>12.046666666666585</v>
      </c>
      <c r="D1420" s="5">
        <f>IF(Inddata!$D$35=0,0,IF(($D$30-C1420*(1/Inddata!$D$35))&lt;0,0,($D$30-C1420*(1/Inddata!$D$35))))</f>
        <v>0</v>
      </c>
      <c r="E1420" s="5">
        <v>0</v>
      </c>
      <c r="F1420" s="5">
        <f>IF(Inddata!$D$31*Inddata!$D$35+Inddata!$D$33&gt;'Beregninger scenarie 2'!C1420,0,F1419+$F$27)</f>
        <v>4.2432000000000274</v>
      </c>
      <c r="G1420" s="5">
        <f t="shared" si="42"/>
        <v>14.046666666666585</v>
      </c>
      <c r="H1420" s="5">
        <f>IF(D1420+E1420+F1420&gt;Inddata!$D$31,Inddata!$D$31,D1420+E1420+F1420)</f>
        <v>4.2432000000000274</v>
      </c>
      <c r="I1420" s="5">
        <f>Inddata!$D$34</f>
        <v>1</v>
      </c>
      <c r="J1420" s="5">
        <f>Inddata!$D$32+Inddata!$D$34</f>
        <v>5</v>
      </c>
      <c r="K1420" s="5"/>
    </row>
    <row r="1421" spans="1:11" x14ac:dyDescent="0.25">
      <c r="A1421">
        <v>1392</v>
      </c>
      <c r="C1421" s="5">
        <f t="shared" si="43"/>
        <v>12.055333333333252</v>
      </c>
      <c r="D1421" s="5">
        <f>IF(Inddata!$D$35=0,0,IF(($D$30-C1421*(1/Inddata!$D$35))&lt;0,0,($D$30-C1421*(1/Inddata!$D$35))))</f>
        <v>0</v>
      </c>
      <c r="E1421" s="5">
        <v>0</v>
      </c>
      <c r="F1421" s="5">
        <f>IF(Inddata!$D$31*Inddata!$D$35+Inddata!$D$33&gt;'Beregninger scenarie 2'!C1421,0,F1420+$F$27)</f>
        <v>4.2501333333333609</v>
      </c>
      <c r="G1421" s="5">
        <f t="shared" si="42"/>
        <v>14.055333333333252</v>
      </c>
      <c r="H1421" s="5">
        <f>IF(D1421+E1421+F1421&gt;Inddata!$D$31,Inddata!$D$31,D1421+E1421+F1421)</f>
        <v>4.2501333333333609</v>
      </c>
      <c r="I1421" s="5">
        <f>Inddata!$D$34</f>
        <v>1</v>
      </c>
      <c r="J1421" s="5">
        <f>Inddata!$D$32+Inddata!$D$34</f>
        <v>5</v>
      </c>
      <c r="K1421" s="5"/>
    </row>
    <row r="1422" spans="1:11" x14ac:dyDescent="0.25">
      <c r="A1422">
        <v>1393</v>
      </c>
      <c r="C1422" s="5">
        <f t="shared" si="43"/>
        <v>12.063999999999918</v>
      </c>
      <c r="D1422" s="5">
        <f>IF(Inddata!$D$35=0,0,IF(($D$30-C1422*(1/Inddata!$D$35))&lt;0,0,($D$30-C1422*(1/Inddata!$D$35))))</f>
        <v>0</v>
      </c>
      <c r="E1422" s="5">
        <v>0</v>
      </c>
      <c r="F1422" s="5">
        <f>IF(Inddata!$D$31*Inddata!$D$35+Inddata!$D$33&gt;'Beregninger scenarie 2'!C1422,0,F1421+$F$27)</f>
        <v>4.2570666666666943</v>
      </c>
      <c r="G1422" s="5">
        <f t="shared" si="42"/>
        <v>14.063999999999918</v>
      </c>
      <c r="H1422" s="5">
        <f>IF(D1422+E1422+F1422&gt;Inddata!$D$31,Inddata!$D$31,D1422+E1422+F1422)</f>
        <v>4.2570666666666943</v>
      </c>
      <c r="I1422" s="5">
        <f>Inddata!$D$34</f>
        <v>1</v>
      </c>
      <c r="J1422" s="5">
        <f>Inddata!$D$32+Inddata!$D$34</f>
        <v>5</v>
      </c>
      <c r="K1422" s="5"/>
    </row>
    <row r="1423" spans="1:11" x14ac:dyDescent="0.25">
      <c r="A1423">
        <v>1394</v>
      </c>
      <c r="C1423" s="5">
        <f t="shared" si="43"/>
        <v>12.072666666666585</v>
      </c>
      <c r="D1423" s="5">
        <f>IF(Inddata!$D$35=0,0,IF(($D$30-C1423*(1/Inddata!$D$35))&lt;0,0,($D$30-C1423*(1/Inddata!$D$35))))</f>
        <v>0</v>
      </c>
      <c r="E1423" s="5">
        <v>0</v>
      </c>
      <c r="F1423" s="5">
        <f>IF(Inddata!$D$31*Inddata!$D$35+Inddata!$D$33&gt;'Beregninger scenarie 2'!C1423,0,F1422+$F$27)</f>
        <v>4.2640000000000278</v>
      </c>
      <c r="G1423" s="5">
        <f t="shared" si="42"/>
        <v>14.072666666666585</v>
      </c>
      <c r="H1423" s="5">
        <f>IF(D1423+E1423+F1423&gt;Inddata!$D$31,Inddata!$D$31,D1423+E1423+F1423)</f>
        <v>4.2640000000000278</v>
      </c>
      <c r="I1423" s="5">
        <f>Inddata!$D$34</f>
        <v>1</v>
      </c>
      <c r="J1423" s="5">
        <f>Inddata!$D$32+Inddata!$D$34</f>
        <v>5</v>
      </c>
      <c r="K1423" s="5"/>
    </row>
    <row r="1424" spans="1:11" x14ac:dyDescent="0.25">
      <c r="A1424">
        <v>1395</v>
      </c>
      <c r="C1424" s="5">
        <f t="shared" si="43"/>
        <v>12.081333333333252</v>
      </c>
      <c r="D1424" s="5">
        <f>IF(Inddata!$D$35=0,0,IF(($D$30-C1424*(1/Inddata!$D$35))&lt;0,0,($D$30-C1424*(1/Inddata!$D$35))))</f>
        <v>0</v>
      </c>
      <c r="E1424" s="5">
        <v>0</v>
      </c>
      <c r="F1424" s="5">
        <f>IF(Inddata!$D$31*Inddata!$D$35+Inddata!$D$33&gt;'Beregninger scenarie 2'!C1424,0,F1423+$F$27)</f>
        <v>4.2709333333333612</v>
      </c>
      <c r="G1424" s="5">
        <f t="shared" si="42"/>
        <v>14.081333333333252</v>
      </c>
      <c r="H1424" s="5">
        <f>IF(D1424+E1424+F1424&gt;Inddata!$D$31,Inddata!$D$31,D1424+E1424+F1424)</f>
        <v>4.2709333333333612</v>
      </c>
      <c r="I1424" s="5">
        <f>Inddata!$D$34</f>
        <v>1</v>
      </c>
      <c r="J1424" s="5">
        <f>Inddata!$D$32+Inddata!$D$34</f>
        <v>5</v>
      </c>
      <c r="K1424" s="5"/>
    </row>
    <row r="1425" spans="1:11" x14ac:dyDescent="0.25">
      <c r="A1425">
        <v>1396</v>
      </c>
      <c r="C1425" s="5">
        <f t="shared" si="43"/>
        <v>12.089999999999918</v>
      </c>
      <c r="D1425" s="5">
        <f>IF(Inddata!$D$35=0,0,IF(($D$30-C1425*(1/Inddata!$D$35))&lt;0,0,($D$30-C1425*(1/Inddata!$D$35))))</f>
        <v>0</v>
      </c>
      <c r="E1425" s="5">
        <v>0</v>
      </c>
      <c r="F1425" s="5">
        <f>IF(Inddata!$D$31*Inddata!$D$35+Inddata!$D$33&gt;'Beregninger scenarie 2'!C1425,0,F1424+$F$27)</f>
        <v>4.2778666666666947</v>
      </c>
      <c r="G1425" s="5">
        <f t="shared" si="42"/>
        <v>14.089999999999918</v>
      </c>
      <c r="H1425" s="5">
        <f>IF(D1425+E1425+F1425&gt;Inddata!$D$31,Inddata!$D$31,D1425+E1425+F1425)</f>
        <v>4.2778666666666947</v>
      </c>
      <c r="I1425" s="5">
        <f>Inddata!$D$34</f>
        <v>1</v>
      </c>
      <c r="J1425" s="5">
        <f>Inddata!$D$32+Inddata!$D$34</f>
        <v>5</v>
      </c>
      <c r="K1425" s="5"/>
    </row>
    <row r="1426" spans="1:11" x14ac:dyDescent="0.25">
      <c r="A1426">
        <v>1397</v>
      </c>
      <c r="C1426" s="5">
        <f t="shared" si="43"/>
        <v>12.098666666666585</v>
      </c>
      <c r="D1426" s="5">
        <f>IF(Inddata!$D$35=0,0,IF(($D$30-C1426*(1/Inddata!$D$35))&lt;0,0,($D$30-C1426*(1/Inddata!$D$35))))</f>
        <v>0</v>
      </c>
      <c r="E1426" s="5">
        <v>0</v>
      </c>
      <c r="F1426" s="5">
        <f>IF(Inddata!$D$31*Inddata!$D$35+Inddata!$D$33&gt;'Beregninger scenarie 2'!C1426,0,F1425+$F$27)</f>
        <v>4.2848000000000281</v>
      </c>
      <c r="G1426" s="5">
        <f t="shared" si="42"/>
        <v>14.098666666666585</v>
      </c>
      <c r="H1426" s="5">
        <f>IF(D1426+E1426+F1426&gt;Inddata!$D$31,Inddata!$D$31,D1426+E1426+F1426)</f>
        <v>4.2848000000000281</v>
      </c>
      <c r="I1426" s="5">
        <f>Inddata!$D$34</f>
        <v>1</v>
      </c>
      <c r="J1426" s="5">
        <f>Inddata!$D$32+Inddata!$D$34</f>
        <v>5</v>
      </c>
      <c r="K1426" s="5"/>
    </row>
    <row r="1427" spans="1:11" x14ac:dyDescent="0.25">
      <c r="A1427">
        <v>1398</v>
      </c>
      <c r="C1427" s="5">
        <f t="shared" si="43"/>
        <v>12.107333333333251</v>
      </c>
      <c r="D1427" s="5">
        <f>IF(Inddata!$D$35=0,0,IF(($D$30-C1427*(1/Inddata!$D$35))&lt;0,0,($D$30-C1427*(1/Inddata!$D$35))))</f>
        <v>0</v>
      </c>
      <c r="E1427" s="5">
        <v>0</v>
      </c>
      <c r="F1427" s="5">
        <f>IF(Inddata!$D$31*Inddata!$D$35+Inddata!$D$33&gt;'Beregninger scenarie 2'!C1427,0,F1426+$F$27)</f>
        <v>4.2917333333333616</v>
      </c>
      <c r="G1427" s="5">
        <f t="shared" si="42"/>
        <v>14.107333333333251</v>
      </c>
      <c r="H1427" s="5">
        <f>IF(D1427+E1427+F1427&gt;Inddata!$D$31,Inddata!$D$31,D1427+E1427+F1427)</f>
        <v>4.2917333333333616</v>
      </c>
      <c r="I1427" s="5">
        <f>Inddata!$D$34</f>
        <v>1</v>
      </c>
      <c r="J1427" s="5">
        <f>Inddata!$D$32+Inddata!$D$34</f>
        <v>5</v>
      </c>
      <c r="K1427" s="5"/>
    </row>
    <row r="1428" spans="1:11" x14ac:dyDescent="0.25">
      <c r="A1428">
        <v>1399</v>
      </c>
      <c r="C1428" s="5">
        <f t="shared" si="43"/>
        <v>12.115999999999918</v>
      </c>
      <c r="D1428" s="5">
        <f>IF(Inddata!$D$35=0,0,IF(($D$30-C1428*(1/Inddata!$D$35))&lt;0,0,($D$30-C1428*(1/Inddata!$D$35))))</f>
        <v>0</v>
      </c>
      <c r="E1428" s="5">
        <v>0</v>
      </c>
      <c r="F1428" s="5">
        <f>IF(Inddata!$D$31*Inddata!$D$35+Inddata!$D$33&gt;'Beregninger scenarie 2'!C1428,0,F1427+$F$27)</f>
        <v>4.2986666666666951</v>
      </c>
      <c r="G1428" s="5">
        <f t="shared" si="42"/>
        <v>14.115999999999918</v>
      </c>
      <c r="H1428" s="5">
        <f>IF(D1428+E1428+F1428&gt;Inddata!$D$31,Inddata!$D$31,D1428+E1428+F1428)</f>
        <v>4.2986666666666951</v>
      </c>
      <c r="I1428" s="5">
        <f>Inddata!$D$34</f>
        <v>1</v>
      </c>
      <c r="J1428" s="5">
        <f>Inddata!$D$32+Inddata!$D$34</f>
        <v>5</v>
      </c>
      <c r="K1428" s="5"/>
    </row>
    <row r="1429" spans="1:11" x14ac:dyDescent="0.25">
      <c r="A1429">
        <v>1400</v>
      </c>
      <c r="C1429" s="5">
        <f t="shared" si="43"/>
        <v>12.124666666666585</v>
      </c>
      <c r="D1429" s="5">
        <f>IF(Inddata!$D$35=0,0,IF(($D$30-C1429*(1/Inddata!$D$35))&lt;0,0,($D$30-C1429*(1/Inddata!$D$35))))</f>
        <v>0</v>
      </c>
      <c r="E1429" s="5">
        <v>0</v>
      </c>
      <c r="F1429" s="5">
        <f>IF(Inddata!$D$31*Inddata!$D$35+Inddata!$D$33&gt;'Beregninger scenarie 2'!C1429,0,F1428+$F$27)</f>
        <v>4.3056000000000285</v>
      </c>
      <c r="G1429" s="5">
        <f t="shared" si="42"/>
        <v>14.124666666666585</v>
      </c>
      <c r="H1429" s="5">
        <f>IF(D1429+E1429+F1429&gt;Inddata!$D$31,Inddata!$D$31,D1429+E1429+F1429)</f>
        <v>4.3056000000000285</v>
      </c>
      <c r="I1429" s="5">
        <f>Inddata!$D$34</f>
        <v>1</v>
      </c>
      <c r="J1429" s="5">
        <f>Inddata!$D$32+Inddata!$D$34</f>
        <v>5</v>
      </c>
      <c r="K1429" s="5"/>
    </row>
    <row r="1430" spans="1:11" x14ac:dyDescent="0.25">
      <c r="A1430">
        <v>1401</v>
      </c>
      <c r="C1430" s="5">
        <f t="shared" si="43"/>
        <v>12.133333333333251</v>
      </c>
      <c r="D1430" s="5">
        <f>IF(Inddata!$D$35=0,0,IF(($D$30-C1430*(1/Inddata!$D$35))&lt;0,0,($D$30-C1430*(1/Inddata!$D$35))))</f>
        <v>0</v>
      </c>
      <c r="E1430" s="5">
        <v>0</v>
      </c>
      <c r="F1430" s="5">
        <f>IF(Inddata!$D$31*Inddata!$D$35+Inddata!$D$33&gt;'Beregninger scenarie 2'!C1430,0,F1429+$F$27)</f>
        <v>4.312533333333362</v>
      </c>
      <c r="G1430" s="5">
        <f t="shared" si="42"/>
        <v>14.133333333333251</v>
      </c>
      <c r="H1430" s="5">
        <f>IF(D1430+E1430+F1430&gt;Inddata!$D$31,Inddata!$D$31,D1430+E1430+F1430)</f>
        <v>4.312533333333362</v>
      </c>
      <c r="I1430" s="5">
        <f>Inddata!$D$34</f>
        <v>1</v>
      </c>
      <c r="J1430" s="5">
        <f>Inddata!$D$32+Inddata!$D$34</f>
        <v>5</v>
      </c>
      <c r="K1430" s="5"/>
    </row>
    <row r="1431" spans="1:11" x14ac:dyDescent="0.25">
      <c r="A1431">
        <v>1402</v>
      </c>
      <c r="C1431" s="5">
        <f t="shared" si="43"/>
        <v>12.141999999999918</v>
      </c>
      <c r="D1431" s="5">
        <f>IF(Inddata!$D$35=0,0,IF(($D$30-C1431*(1/Inddata!$D$35))&lt;0,0,($D$30-C1431*(1/Inddata!$D$35))))</f>
        <v>0</v>
      </c>
      <c r="E1431" s="5">
        <v>0</v>
      </c>
      <c r="F1431" s="5">
        <f>IF(Inddata!$D$31*Inddata!$D$35+Inddata!$D$33&gt;'Beregninger scenarie 2'!C1431,0,F1430+$F$27)</f>
        <v>4.3194666666666954</v>
      </c>
      <c r="G1431" s="5">
        <f t="shared" si="42"/>
        <v>14.141999999999918</v>
      </c>
      <c r="H1431" s="5">
        <f>IF(D1431+E1431+F1431&gt;Inddata!$D$31,Inddata!$D$31,D1431+E1431+F1431)</f>
        <v>4.3194666666666954</v>
      </c>
      <c r="I1431" s="5">
        <f>Inddata!$D$34</f>
        <v>1</v>
      </c>
      <c r="J1431" s="5">
        <f>Inddata!$D$32+Inddata!$D$34</f>
        <v>5</v>
      </c>
      <c r="K1431" s="5"/>
    </row>
    <row r="1432" spans="1:11" x14ac:dyDescent="0.25">
      <c r="A1432">
        <v>1403</v>
      </c>
      <c r="C1432" s="5">
        <f t="shared" si="43"/>
        <v>12.150666666666584</v>
      </c>
      <c r="D1432" s="5">
        <f>IF(Inddata!$D$35=0,0,IF(($D$30-C1432*(1/Inddata!$D$35))&lt;0,0,($D$30-C1432*(1/Inddata!$D$35))))</f>
        <v>0</v>
      </c>
      <c r="E1432" s="5">
        <v>0</v>
      </c>
      <c r="F1432" s="5">
        <f>IF(Inddata!$D$31*Inddata!$D$35+Inddata!$D$33&gt;'Beregninger scenarie 2'!C1432,0,F1431+$F$27)</f>
        <v>4.3264000000000289</v>
      </c>
      <c r="G1432" s="5">
        <f t="shared" si="42"/>
        <v>14.150666666666584</v>
      </c>
      <c r="H1432" s="5">
        <f>IF(D1432+E1432+F1432&gt;Inddata!$D$31,Inddata!$D$31,D1432+E1432+F1432)</f>
        <v>4.3264000000000289</v>
      </c>
      <c r="I1432" s="5">
        <f>Inddata!$D$34</f>
        <v>1</v>
      </c>
      <c r="J1432" s="5">
        <f>Inddata!$D$32+Inddata!$D$34</f>
        <v>5</v>
      </c>
      <c r="K1432" s="5"/>
    </row>
    <row r="1433" spans="1:11" x14ac:dyDescent="0.25">
      <c r="A1433">
        <v>1404</v>
      </c>
      <c r="C1433" s="5">
        <f t="shared" si="43"/>
        <v>12.159333333333251</v>
      </c>
      <c r="D1433" s="5">
        <f>IF(Inddata!$D$35=0,0,IF(($D$30-C1433*(1/Inddata!$D$35))&lt;0,0,($D$30-C1433*(1/Inddata!$D$35))))</f>
        <v>0</v>
      </c>
      <c r="E1433" s="5">
        <v>0</v>
      </c>
      <c r="F1433" s="5">
        <f>IF(Inddata!$D$31*Inddata!$D$35+Inddata!$D$33&gt;'Beregninger scenarie 2'!C1433,0,F1432+$F$27)</f>
        <v>4.3333333333333623</v>
      </c>
      <c r="G1433" s="5">
        <f t="shared" si="42"/>
        <v>14.159333333333251</v>
      </c>
      <c r="H1433" s="5">
        <f>IF(D1433+E1433+F1433&gt;Inddata!$D$31,Inddata!$D$31,D1433+E1433+F1433)</f>
        <v>4.3333333333333623</v>
      </c>
      <c r="I1433" s="5">
        <f>Inddata!$D$34</f>
        <v>1</v>
      </c>
      <c r="J1433" s="5">
        <f>Inddata!$D$32+Inddata!$D$34</f>
        <v>5</v>
      </c>
      <c r="K1433" s="5"/>
    </row>
    <row r="1434" spans="1:11" x14ac:dyDescent="0.25">
      <c r="A1434">
        <v>1405</v>
      </c>
      <c r="C1434" s="5">
        <f t="shared" si="43"/>
        <v>12.167999999999918</v>
      </c>
      <c r="D1434" s="5">
        <f>IF(Inddata!$D$35=0,0,IF(($D$30-C1434*(1/Inddata!$D$35))&lt;0,0,($D$30-C1434*(1/Inddata!$D$35))))</f>
        <v>0</v>
      </c>
      <c r="E1434" s="5">
        <v>0</v>
      </c>
      <c r="F1434" s="5">
        <f>IF(Inddata!$D$31*Inddata!$D$35+Inddata!$D$33&gt;'Beregninger scenarie 2'!C1434,0,F1433+$F$27)</f>
        <v>4.3402666666666958</v>
      </c>
      <c r="G1434" s="5">
        <f t="shared" si="42"/>
        <v>14.167999999999918</v>
      </c>
      <c r="H1434" s="5">
        <f>IF(D1434+E1434+F1434&gt;Inddata!$D$31,Inddata!$D$31,D1434+E1434+F1434)</f>
        <v>4.3402666666666958</v>
      </c>
      <c r="I1434" s="5">
        <f>Inddata!$D$34</f>
        <v>1</v>
      </c>
      <c r="J1434" s="5">
        <f>Inddata!$D$32+Inddata!$D$34</f>
        <v>5</v>
      </c>
      <c r="K1434" s="5"/>
    </row>
    <row r="1435" spans="1:11" x14ac:dyDescent="0.25">
      <c r="A1435">
        <v>1406</v>
      </c>
      <c r="C1435" s="5">
        <f t="shared" si="43"/>
        <v>12.176666666666584</v>
      </c>
      <c r="D1435" s="5">
        <f>IF(Inddata!$D$35=0,0,IF(($D$30-C1435*(1/Inddata!$D$35))&lt;0,0,($D$30-C1435*(1/Inddata!$D$35))))</f>
        <v>0</v>
      </c>
      <c r="E1435" s="5">
        <v>0</v>
      </c>
      <c r="F1435" s="5">
        <f>IF(Inddata!$D$31*Inddata!$D$35+Inddata!$D$33&gt;'Beregninger scenarie 2'!C1435,0,F1434+$F$27)</f>
        <v>4.3472000000000293</v>
      </c>
      <c r="G1435" s="5">
        <f t="shared" si="42"/>
        <v>14.176666666666584</v>
      </c>
      <c r="H1435" s="5">
        <f>IF(D1435+E1435+F1435&gt;Inddata!$D$31,Inddata!$D$31,D1435+E1435+F1435)</f>
        <v>4.3472000000000293</v>
      </c>
      <c r="I1435" s="5">
        <f>Inddata!$D$34</f>
        <v>1</v>
      </c>
      <c r="J1435" s="5">
        <f>Inddata!$D$32+Inddata!$D$34</f>
        <v>5</v>
      </c>
      <c r="K1435" s="5"/>
    </row>
    <row r="1436" spans="1:11" x14ac:dyDescent="0.25">
      <c r="A1436">
        <v>1407</v>
      </c>
      <c r="C1436" s="5">
        <f t="shared" si="43"/>
        <v>12.185333333333251</v>
      </c>
      <c r="D1436" s="5">
        <f>IF(Inddata!$D$35=0,0,IF(($D$30-C1436*(1/Inddata!$D$35))&lt;0,0,($D$30-C1436*(1/Inddata!$D$35))))</f>
        <v>0</v>
      </c>
      <c r="E1436" s="5">
        <v>0</v>
      </c>
      <c r="F1436" s="5">
        <f>IF(Inddata!$D$31*Inddata!$D$35+Inddata!$D$33&gt;'Beregninger scenarie 2'!C1436,0,F1435+$F$27)</f>
        <v>4.3541333333333627</v>
      </c>
      <c r="G1436" s="5">
        <f t="shared" si="42"/>
        <v>14.185333333333251</v>
      </c>
      <c r="H1436" s="5">
        <f>IF(D1436+E1436+F1436&gt;Inddata!$D$31,Inddata!$D$31,D1436+E1436+F1436)</f>
        <v>4.3541333333333627</v>
      </c>
      <c r="I1436" s="5">
        <f>Inddata!$D$34</f>
        <v>1</v>
      </c>
      <c r="J1436" s="5">
        <f>Inddata!$D$32+Inddata!$D$34</f>
        <v>5</v>
      </c>
      <c r="K1436" s="5"/>
    </row>
    <row r="1437" spans="1:11" x14ac:dyDescent="0.25">
      <c r="A1437">
        <v>1408</v>
      </c>
      <c r="C1437" s="5">
        <f t="shared" si="43"/>
        <v>12.193999999999917</v>
      </c>
      <c r="D1437" s="5">
        <f>IF(Inddata!$D$35=0,0,IF(($D$30-C1437*(1/Inddata!$D$35))&lt;0,0,($D$30-C1437*(1/Inddata!$D$35))))</f>
        <v>0</v>
      </c>
      <c r="E1437" s="5">
        <v>0</v>
      </c>
      <c r="F1437" s="5">
        <f>IF(Inddata!$D$31*Inddata!$D$35+Inddata!$D$33&gt;'Beregninger scenarie 2'!C1437,0,F1436+$F$27)</f>
        <v>4.3610666666666962</v>
      </c>
      <c r="G1437" s="5">
        <f t="shared" si="42"/>
        <v>14.193999999999917</v>
      </c>
      <c r="H1437" s="5">
        <f>IF(D1437+E1437+F1437&gt;Inddata!$D$31,Inddata!$D$31,D1437+E1437+F1437)</f>
        <v>4.3610666666666962</v>
      </c>
      <c r="I1437" s="5">
        <f>Inddata!$D$34</f>
        <v>1</v>
      </c>
      <c r="J1437" s="5">
        <f>Inddata!$D$32+Inddata!$D$34</f>
        <v>5</v>
      </c>
      <c r="K1437" s="5"/>
    </row>
    <row r="1438" spans="1:11" x14ac:dyDescent="0.25">
      <c r="A1438">
        <v>1409</v>
      </c>
      <c r="C1438" s="5">
        <f t="shared" si="43"/>
        <v>12.202666666666584</v>
      </c>
      <c r="D1438" s="5">
        <f>IF(Inddata!$D$35=0,0,IF(($D$30-C1438*(1/Inddata!$D$35))&lt;0,0,($D$30-C1438*(1/Inddata!$D$35))))</f>
        <v>0</v>
      </c>
      <c r="E1438" s="5">
        <v>0</v>
      </c>
      <c r="F1438" s="5">
        <f>IF(Inddata!$D$31*Inddata!$D$35+Inddata!$D$33&gt;'Beregninger scenarie 2'!C1438,0,F1437+$F$27)</f>
        <v>4.3680000000000296</v>
      </c>
      <c r="G1438" s="5">
        <f t="shared" si="42"/>
        <v>14.202666666666584</v>
      </c>
      <c r="H1438" s="5">
        <f>IF(D1438+E1438+F1438&gt;Inddata!$D$31,Inddata!$D$31,D1438+E1438+F1438)</f>
        <v>4.3680000000000296</v>
      </c>
      <c r="I1438" s="5">
        <f>Inddata!$D$34</f>
        <v>1</v>
      </c>
      <c r="J1438" s="5">
        <f>Inddata!$D$32+Inddata!$D$34</f>
        <v>5</v>
      </c>
      <c r="K1438" s="5"/>
    </row>
    <row r="1439" spans="1:11" x14ac:dyDescent="0.25">
      <c r="A1439">
        <v>1410</v>
      </c>
      <c r="C1439" s="5">
        <f t="shared" si="43"/>
        <v>12.211333333333251</v>
      </c>
      <c r="D1439" s="5">
        <f>IF(Inddata!$D$35=0,0,IF(($D$30-C1439*(1/Inddata!$D$35))&lt;0,0,($D$30-C1439*(1/Inddata!$D$35))))</f>
        <v>0</v>
      </c>
      <c r="E1439" s="5">
        <v>0</v>
      </c>
      <c r="F1439" s="5">
        <f>IF(Inddata!$D$31*Inddata!$D$35+Inddata!$D$33&gt;'Beregninger scenarie 2'!C1439,0,F1438+$F$27)</f>
        <v>4.3749333333333631</v>
      </c>
      <c r="G1439" s="5">
        <f t="shared" si="42"/>
        <v>14.211333333333251</v>
      </c>
      <c r="H1439" s="5">
        <f>IF(D1439+E1439+F1439&gt;Inddata!$D$31,Inddata!$D$31,D1439+E1439+F1439)</f>
        <v>4.3749333333333631</v>
      </c>
      <c r="I1439" s="5">
        <f>Inddata!$D$34</f>
        <v>1</v>
      </c>
      <c r="J1439" s="5">
        <f>Inddata!$D$32+Inddata!$D$34</f>
        <v>5</v>
      </c>
      <c r="K1439" s="5"/>
    </row>
    <row r="1440" spans="1:11" x14ac:dyDescent="0.25">
      <c r="A1440">
        <v>1411</v>
      </c>
      <c r="C1440" s="5">
        <f t="shared" si="43"/>
        <v>12.219999999999917</v>
      </c>
      <c r="D1440" s="5">
        <f>IF(Inddata!$D$35=0,0,IF(($D$30-C1440*(1/Inddata!$D$35))&lt;0,0,($D$30-C1440*(1/Inddata!$D$35))))</f>
        <v>0</v>
      </c>
      <c r="E1440" s="5">
        <v>0</v>
      </c>
      <c r="F1440" s="5">
        <f>IF(Inddata!$D$31*Inddata!$D$35+Inddata!$D$33&gt;'Beregninger scenarie 2'!C1440,0,F1439+$F$27)</f>
        <v>4.3818666666666966</v>
      </c>
      <c r="G1440" s="5">
        <f t="shared" ref="G1440:G1503" si="44">C1440+2</f>
        <v>14.219999999999917</v>
      </c>
      <c r="H1440" s="5">
        <f>IF(D1440+E1440+F1440&gt;Inddata!$D$31,Inddata!$D$31,D1440+E1440+F1440)</f>
        <v>4.3818666666666966</v>
      </c>
      <c r="I1440" s="5">
        <f>Inddata!$D$34</f>
        <v>1</v>
      </c>
      <c r="J1440" s="5">
        <f>Inddata!$D$32+Inddata!$D$34</f>
        <v>5</v>
      </c>
      <c r="K1440" s="5"/>
    </row>
    <row r="1441" spans="1:11" x14ac:dyDescent="0.25">
      <c r="A1441">
        <v>1412</v>
      </c>
      <c r="C1441" s="5">
        <f t="shared" ref="C1441:C1504" si="45">C1440+$C$27</f>
        <v>12.228666666666584</v>
      </c>
      <c r="D1441" s="5">
        <f>IF(Inddata!$D$35=0,0,IF(($D$30-C1441*(1/Inddata!$D$35))&lt;0,0,($D$30-C1441*(1/Inddata!$D$35))))</f>
        <v>0</v>
      </c>
      <c r="E1441" s="5">
        <v>0</v>
      </c>
      <c r="F1441" s="5">
        <f>IF(Inddata!$D$31*Inddata!$D$35+Inddata!$D$33&gt;'Beregninger scenarie 2'!C1441,0,F1440+$F$27)</f>
        <v>4.38880000000003</v>
      </c>
      <c r="G1441" s="5">
        <f t="shared" si="44"/>
        <v>14.228666666666584</v>
      </c>
      <c r="H1441" s="5">
        <f>IF(D1441+E1441+F1441&gt;Inddata!$D$31,Inddata!$D$31,D1441+E1441+F1441)</f>
        <v>4.38880000000003</v>
      </c>
      <c r="I1441" s="5">
        <f>Inddata!$D$34</f>
        <v>1</v>
      </c>
      <c r="J1441" s="5">
        <f>Inddata!$D$32+Inddata!$D$34</f>
        <v>5</v>
      </c>
      <c r="K1441" s="5"/>
    </row>
    <row r="1442" spans="1:11" x14ac:dyDescent="0.25">
      <c r="A1442">
        <v>1413</v>
      </c>
      <c r="C1442" s="5">
        <f t="shared" si="45"/>
        <v>12.23733333333325</v>
      </c>
      <c r="D1442" s="5">
        <f>IF(Inddata!$D$35=0,0,IF(($D$30-C1442*(1/Inddata!$D$35))&lt;0,0,($D$30-C1442*(1/Inddata!$D$35))))</f>
        <v>0</v>
      </c>
      <c r="E1442" s="5">
        <v>0</v>
      </c>
      <c r="F1442" s="5">
        <f>IF(Inddata!$D$31*Inddata!$D$35+Inddata!$D$33&gt;'Beregninger scenarie 2'!C1442,0,F1441+$F$27)</f>
        <v>4.3957333333333635</v>
      </c>
      <c r="G1442" s="5">
        <f t="shared" si="44"/>
        <v>14.23733333333325</v>
      </c>
      <c r="H1442" s="5">
        <f>IF(D1442+E1442+F1442&gt;Inddata!$D$31,Inddata!$D$31,D1442+E1442+F1442)</f>
        <v>4.3957333333333635</v>
      </c>
      <c r="I1442" s="5">
        <f>Inddata!$D$34</f>
        <v>1</v>
      </c>
      <c r="J1442" s="5">
        <f>Inddata!$D$32+Inddata!$D$34</f>
        <v>5</v>
      </c>
      <c r="K1442" s="5"/>
    </row>
    <row r="1443" spans="1:11" x14ac:dyDescent="0.25">
      <c r="A1443">
        <v>1414</v>
      </c>
      <c r="C1443" s="5">
        <f t="shared" si="45"/>
        <v>12.245999999999917</v>
      </c>
      <c r="D1443" s="5">
        <f>IF(Inddata!$D$35=0,0,IF(($D$30-C1443*(1/Inddata!$D$35))&lt;0,0,($D$30-C1443*(1/Inddata!$D$35))))</f>
        <v>0</v>
      </c>
      <c r="E1443" s="5">
        <v>0</v>
      </c>
      <c r="F1443" s="5">
        <f>IF(Inddata!$D$31*Inddata!$D$35+Inddata!$D$33&gt;'Beregninger scenarie 2'!C1443,0,F1442+$F$27)</f>
        <v>4.4026666666666969</v>
      </c>
      <c r="G1443" s="5">
        <f t="shared" si="44"/>
        <v>14.245999999999917</v>
      </c>
      <c r="H1443" s="5">
        <f>IF(D1443+E1443+F1443&gt;Inddata!$D$31,Inddata!$D$31,D1443+E1443+F1443)</f>
        <v>4.4026666666666969</v>
      </c>
      <c r="I1443" s="5">
        <f>Inddata!$D$34</f>
        <v>1</v>
      </c>
      <c r="J1443" s="5">
        <f>Inddata!$D$32+Inddata!$D$34</f>
        <v>5</v>
      </c>
      <c r="K1443" s="5"/>
    </row>
    <row r="1444" spans="1:11" x14ac:dyDescent="0.25">
      <c r="A1444">
        <v>1415</v>
      </c>
      <c r="C1444" s="5">
        <f t="shared" si="45"/>
        <v>12.254666666666584</v>
      </c>
      <c r="D1444" s="5">
        <f>IF(Inddata!$D$35=0,0,IF(($D$30-C1444*(1/Inddata!$D$35))&lt;0,0,($D$30-C1444*(1/Inddata!$D$35))))</f>
        <v>0</v>
      </c>
      <c r="E1444" s="5">
        <v>0</v>
      </c>
      <c r="F1444" s="5">
        <f>IF(Inddata!$D$31*Inddata!$D$35+Inddata!$D$33&gt;'Beregninger scenarie 2'!C1444,0,F1443+$F$27)</f>
        <v>4.4096000000000304</v>
      </c>
      <c r="G1444" s="5">
        <f t="shared" si="44"/>
        <v>14.254666666666584</v>
      </c>
      <c r="H1444" s="5">
        <f>IF(D1444+E1444+F1444&gt;Inddata!$D$31,Inddata!$D$31,D1444+E1444+F1444)</f>
        <v>4.4096000000000304</v>
      </c>
      <c r="I1444" s="5">
        <f>Inddata!$D$34</f>
        <v>1</v>
      </c>
      <c r="J1444" s="5">
        <f>Inddata!$D$32+Inddata!$D$34</f>
        <v>5</v>
      </c>
      <c r="K1444" s="5"/>
    </row>
    <row r="1445" spans="1:11" x14ac:dyDescent="0.25">
      <c r="A1445">
        <v>1416</v>
      </c>
      <c r="C1445" s="5">
        <f t="shared" si="45"/>
        <v>12.26333333333325</v>
      </c>
      <c r="D1445" s="5">
        <f>IF(Inddata!$D$35=0,0,IF(($D$30-C1445*(1/Inddata!$D$35))&lt;0,0,($D$30-C1445*(1/Inddata!$D$35))))</f>
        <v>0</v>
      </c>
      <c r="E1445" s="5">
        <v>0</v>
      </c>
      <c r="F1445" s="5">
        <f>IF(Inddata!$D$31*Inddata!$D$35+Inddata!$D$33&gt;'Beregninger scenarie 2'!C1445,0,F1444+$F$27)</f>
        <v>4.4165333333333638</v>
      </c>
      <c r="G1445" s="5">
        <f t="shared" si="44"/>
        <v>14.26333333333325</v>
      </c>
      <c r="H1445" s="5">
        <f>IF(D1445+E1445+F1445&gt;Inddata!$D$31,Inddata!$D$31,D1445+E1445+F1445)</f>
        <v>4.4165333333333638</v>
      </c>
      <c r="I1445" s="5">
        <f>Inddata!$D$34</f>
        <v>1</v>
      </c>
      <c r="J1445" s="5">
        <f>Inddata!$D$32+Inddata!$D$34</f>
        <v>5</v>
      </c>
      <c r="K1445" s="5"/>
    </row>
    <row r="1446" spans="1:11" x14ac:dyDescent="0.25">
      <c r="A1446">
        <v>1417</v>
      </c>
      <c r="C1446" s="5">
        <f t="shared" si="45"/>
        <v>12.271999999999917</v>
      </c>
      <c r="D1446" s="5">
        <f>IF(Inddata!$D$35=0,0,IF(($D$30-C1446*(1/Inddata!$D$35))&lt;0,0,($D$30-C1446*(1/Inddata!$D$35))))</f>
        <v>0</v>
      </c>
      <c r="E1446" s="5">
        <v>0</v>
      </c>
      <c r="F1446" s="5">
        <f>IF(Inddata!$D$31*Inddata!$D$35+Inddata!$D$33&gt;'Beregninger scenarie 2'!C1446,0,F1445+$F$27)</f>
        <v>4.4234666666666973</v>
      </c>
      <c r="G1446" s="5">
        <f t="shared" si="44"/>
        <v>14.271999999999917</v>
      </c>
      <c r="H1446" s="5">
        <f>IF(D1446+E1446+F1446&gt;Inddata!$D$31,Inddata!$D$31,D1446+E1446+F1446)</f>
        <v>4.4234666666666973</v>
      </c>
      <c r="I1446" s="5">
        <f>Inddata!$D$34</f>
        <v>1</v>
      </c>
      <c r="J1446" s="5">
        <f>Inddata!$D$32+Inddata!$D$34</f>
        <v>5</v>
      </c>
      <c r="K1446" s="5"/>
    </row>
    <row r="1447" spans="1:11" x14ac:dyDescent="0.25">
      <c r="A1447">
        <v>1418</v>
      </c>
      <c r="C1447" s="5">
        <f t="shared" si="45"/>
        <v>12.280666666666583</v>
      </c>
      <c r="D1447" s="5">
        <f>IF(Inddata!$D$35=0,0,IF(($D$30-C1447*(1/Inddata!$D$35))&lt;0,0,($D$30-C1447*(1/Inddata!$D$35))))</f>
        <v>0</v>
      </c>
      <c r="E1447" s="5">
        <v>0</v>
      </c>
      <c r="F1447" s="5">
        <f>IF(Inddata!$D$31*Inddata!$D$35+Inddata!$D$33&gt;'Beregninger scenarie 2'!C1447,0,F1446+$F$27)</f>
        <v>4.4304000000000308</v>
      </c>
      <c r="G1447" s="5">
        <f t="shared" si="44"/>
        <v>14.280666666666583</v>
      </c>
      <c r="H1447" s="5">
        <f>IF(D1447+E1447+F1447&gt;Inddata!$D$31,Inddata!$D$31,D1447+E1447+F1447)</f>
        <v>4.4304000000000308</v>
      </c>
      <c r="I1447" s="5">
        <f>Inddata!$D$34</f>
        <v>1</v>
      </c>
      <c r="J1447" s="5">
        <f>Inddata!$D$32+Inddata!$D$34</f>
        <v>5</v>
      </c>
      <c r="K1447" s="5"/>
    </row>
    <row r="1448" spans="1:11" x14ac:dyDescent="0.25">
      <c r="A1448">
        <v>1419</v>
      </c>
      <c r="C1448" s="5">
        <f t="shared" si="45"/>
        <v>12.28933333333325</v>
      </c>
      <c r="D1448" s="5">
        <f>IF(Inddata!$D$35=0,0,IF(($D$30-C1448*(1/Inddata!$D$35))&lt;0,0,($D$30-C1448*(1/Inddata!$D$35))))</f>
        <v>0</v>
      </c>
      <c r="E1448" s="5">
        <v>0</v>
      </c>
      <c r="F1448" s="5">
        <f>IF(Inddata!$D$31*Inddata!$D$35+Inddata!$D$33&gt;'Beregninger scenarie 2'!C1448,0,F1447+$F$27)</f>
        <v>4.4373333333333642</v>
      </c>
      <c r="G1448" s="5">
        <f t="shared" si="44"/>
        <v>14.28933333333325</v>
      </c>
      <c r="H1448" s="5">
        <f>IF(D1448+E1448+F1448&gt;Inddata!$D$31,Inddata!$D$31,D1448+E1448+F1448)</f>
        <v>4.4373333333333642</v>
      </c>
      <c r="I1448" s="5">
        <f>Inddata!$D$34</f>
        <v>1</v>
      </c>
      <c r="J1448" s="5">
        <f>Inddata!$D$32+Inddata!$D$34</f>
        <v>5</v>
      </c>
      <c r="K1448" s="5"/>
    </row>
    <row r="1449" spans="1:11" x14ac:dyDescent="0.25">
      <c r="A1449">
        <v>1420</v>
      </c>
      <c r="C1449" s="5">
        <f t="shared" si="45"/>
        <v>12.297999999999917</v>
      </c>
      <c r="D1449" s="5">
        <f>IF(Inddata!$D$35=0,0,IF(($D$30-C1449*(1/Inddata!$D$35))&lt;0,0,($D$30-C1449*(1/Inddata!$D$35))))</f>
        <v>0</v>
      </c>
      <c r="E1449" s="5">
        <v>0</v>
      </c>
      <c r="F1449" s="5">
        <f>IF(Inddata!$D$31*Inddata!$D$35+Inddata!$D$33&gt;'Beregninger scenarie 2'!C1449,0,F1448+$F$27)</f>
        <v>4.4442666666666977</v>
      </c>
      <c r="G1449" s="5">
        <f t="shared" si="44"/>
        <v>14.297999999999917</v>
      </c>
      <c r="H1449" s="5">
        <f>IF(D1449+E1449+F1449&gt;Inddata!$D$31,Inddata!$D$31,D1449+E1449+F1449)</f>
        <v>4.4442666666666977</v>
      </c>
      <c r="I1449" s="5">
        <f>Inddata!$D$34</f>
        <v>1</v>
      </c>
      <c r="J1449" s="5">
        <f>Inddata!$D$32+Inddata!$D$34</f>
        <v>5</v>
      </c>
      <c r="K1449" s="5"/>
    </row>
    <row r="1450" spans="1:11" x14ac:dyDescent="0.25">
      <c r="A1450">
        <v>1421</v>
      </c>
      <c r="C1450" s="5">
        <f t="shared" si="45"/>
        <v>12.306666666666583</v>
      </c>
      <c r="D1450" s="5">
        <f>IF(Inddata!$D$35=0,0,IF(($D$30-C1450*(1/Inddata!$D$35))&lt;0,0,($D$30-C1450*(1/Inddata!$D$35))))</f>
        <v>0</v>
      </c>
      <c r="E1450" s="5">
        <v>0</v>
      </c>
      <c r="F1450" s="5">
        <f>IF(Inddata!$D$31*Inddata!$D$35+Inddata!$D$33&gt;'Beregninger scenarie 2'!C1450,0,F1449+$F$27)</f>
        <v>4.4512000000000311</v>
      </c>
      <c r="G1450" s="5">
        <f t="shared" si="44"/>
        <v>14.306666666666583</v>
      </c>
      <c r="H1450" s="5">
        <f>IF(D1450+E1450+F1450&gt;Inddata!$D$31,Inddata!$D$31,D1450+E1450+F1450)</f>
        <v>4.4512000000000311</v>
      </c>
      <c r="I1450" s="5">
        <f>Inddata!$D$34</f>
        <v>1</v>
      </c>
      <c r="J1450" s="5">
        <f>Inddata!$D$32+Inddata!$D$34</f>
        <v>5</v>
      </c>
      <c r="K1450" s="5"/>
    </row>
    <row r="1451" spans="1:11" x14ac:dyDescent="0.25">
      <c r="A1451">
        <v>1422</v>
      </c>
      <c r="C1451" s="5">
        <f t="shared" si="45"/>
        <v>12.31533333333325</v>
      </c>
      <c r="D1451" s="5">
        <f>IF(Inddata!$D$35=0,0,IF(($D$30-C1451*(1/Inddata!$D$35))&lt;0,0,($D$30-C1451*(1/Inddata!$D$35))))</f>
        <v>0</v>
      </c>
      <c r="E1451" s="5">
        <v>0</v>
      </c>
      <c r="F1451" s="5">
        <f>IF(Inddata!$D$31*Inddata!$D$35+Inddata!$D$33&gt;'Beregninger scenarie 2'!C1451,0,F1450+$F$27)</f>
        <v>4.4581333333333646</v>
      </c>
      <c r="G1451" s="5">
        <f t="shared" si="44"/>
        <v>14.31533333333325</v>
      </c>
      <c r="H1451" s="5">
        <f>IF(D1451+E1451+F1451&gt;Inddata!$D$31,Inddata!$D$31,D1451+E1451+F1451)</f>
        <v>4.4581333333333646</v>
      </c>
      <c r="I1451" s="5">
        <f>Inddata!$D$34</f>
        <v>1</v>
      </c>
      <c r="J1451" s="5">
        <f>Inddata!$D$32+Inddata!$D$34</f>
        <v>5</v>
      </c>
      <c r="K1451" s="5"/>
    </row>
    <row r="1452" spans="1:11" x14ac:dyDescent="0.25">
      <c r="A1452">
        <v>1423</v>
      </c>
      <c r="C1452" s="5">
        <f t="shared" si="45"/>
        <v>12.323999999999916</v>
      </c>
      <c r="D1452" s="5">
        <f>IF(Inddata!$D$35=0,0,IF(($D$30-C1452*(1/Inddata!$D$35))&lt;0,0,($D$30-C1452*(1/Inddata!$D$35))))</f>
        <v>0</v>
      </c>
      <c r="E1452" s="5">
        <v>0</v>
      </c>
      <c r="F1452" s="5">
        <f>IF(Inddata!$D$31*Inddata!$D$35+Inddata!$D$33&gt;'Beregninger scenarie 2'!C1452,0,F1451+$F$27)</f>
        <v>4.465066666666698</v>
      </c>
      <c r="G1452" s="5">
        <f t="shared" si="44"/>
        <v>14.323999999999916</v>
      </c>
      <c r="H1452" s="5">
        <f>IF(D1452+E1452+F1452&gt;Inddata!$D$31,Inddata!$D$31,D1452+E1452+F1452)</f>
        <v>4.465066666666698</v>
      </c>
      <c r="I1452" s="5">
        <f>Inddata!$D$34</f>
        <v>1</v>
      </c>
      <c r="J1452" s="5">
        <f>Inddata!$D$32+Inddata!$D$34</f>
        <v>5</v>
      </c>
      <c r="K1452" s="5"/>
    </row>
    <row r="1453" spans="1:11" x14ac:dyDescent="0.25">
      <c r="A1453">
        <v>1424</v>
      </c>
      <c r="C1453" s="5">
        <f t="shared" si="45"/>
        <v>12.332666666666583</v>
      </c>
      <c r="D1453" s="5">
        <f>IF(Inddata!$D$35=0,0,IF(($D$30-C1453*(1/Inddata!$D$35))&lt;0,0,($D$30-C1453*(1/Inddata!$D$35))))</f>
        <v>0</v>
      </c>
      <c r="E1453" s="5">
        <v>0</v>
      </c>
      <c r="F1453" s="5">
        <f>IF(Inddata!$D$31*Inddata!$D$35+Inddata!$D$33&gt;'Beregninger scenarie 2'!C1453,0,F1452+$F$27)</f>
        <v>4.4720000000000315</v>
      </c>
      <c r="G1453" s="5">
        <f t="shared" si="44"/>
        <v>14.332666666666583</v>
      </c>
      <c r="H1453" s="5">
        <f>IF(D1453+E1453+F1453&gt;Inddata!$D$31,Inddata!$D$31,D1453+E1453+F1453)</f>
        <v>4.4720000000000315</v>
      </c>
      <c r="I1453" s="5">
        <f>Inddata!$D$34</f>
        <v>1</v>
      </c>
      <c r="J1453" s="5">
        <f>Inddata!$D$32+Inddata!$D$34</f>
        <v>5</v>
      </c>
      <c r="K1453" s="5"/>
    </row>
    <row r="1454" spans="1:11" x14ac:dyDescent="0.25">
      <c r="A1454">
        <v>1425</v>
      </c>
      <c r="C1454" s="5">
        <f t="shared" si="45"/>
        <v>12.34133333333325</v>
      </c>
      <c r="D1454" s="5">
        <f>IF(Inddata!$D$35=0,0,IF(($D$30-C1454*(1/Inddata!$D$35))&lt;0,0,($D$30-C1454*(1/Inddata!$D$35))))</f>
        <v>0</v>
      </c>
      <c r="E1454" s="5">
        <v>0</v>
      </c>
      <c r="F1454" s="5">
        <f>IF(Inddata!$D$31*Inddata!$D$35+Inddata!$D$33&gt;'Beregninger scenarie 2'!C1454,0,F1453+$F$27)</f>
        <v>4.478933333333365</v>
      </c>
      <c r="G1454" s="5">
        <f t="shared" si="44"/>
        <v>14.34133333333325</v>
      </c>
      <c r="H1454" s="5">
        <f>IF(D1454+E1454+F1454&gt;Inddata!$D$31,Inddata!$D$31,D1454+E1454+F1454)</f>
        <v>4.478933333333365</v>
      </c>
      <c r="I1454" s="5">
        <f>Inddata!$D$34</f>
        <v>1</v>
      </c>
      <c r="J1454" s="5">
        <f>Inddata!$D$32+Inddata!$D$34</f>
        <v>5</v>
      </c>
      <c r="K1454" s="5"/>
    </row>
    <row r="1455" spans="1:11" x14ac:dyDescent="0.25">
      <c r="A1455">
        <v>1426</v>
      </c>
      <c r="C1455" s="5">
        <f t="shared" si="45"/>
        <v>12.349999999999916</v>
      </c>
      <c r="D1455" s="5">
        <f>IF(Inddata!$D$35=0,0,IF(($D$30-C1455*(1/Inddata!$D$35))&lt;0,0,($D$30-C1455*(1/Inddata!$D$35))))</f>
        <v>0</v>
      </c>
      <c r="E1455" s="5">
        <v>0</v>
      </c>
      <c r="F1455" s="5">
        <f>IF(Inddata!$D$31*Inddata!$D$35+Inddata!$D$33&gt;'Beregninger scenarie 2'!C1455,0,F1454+$F$27)</f>
        <v>4.4858666666666984</v>
      </c>
      <c r="G1455" s="5">
        <f t="shared" si="44"/>
        <v>14.349999999999916</v>
      </c>
      <c r="H1455" s="5">
        <f>IF(D1455+E1455+F1455&gt;Inddata!$D$31,Inddata!$D$31,D1455+E1455+F1455)</f>
        <v>4.4858666666666984</v>
      </c>
      <c r="I1455" s="5">
        <f>Inddata!$D$34</f>
        <v>1</v>
      </c>
      <c r="J1455" s="5">
        <f>Inddata!$D$32+Inddata!$D$34</f>
        <v>5</v>
      </c>
      <c r="K1455" s="5"/>
    </row>
    <row r="1456" spans="1:11" x14ac:dyDescent="0.25">
      <c r="A1456">
        <v>1427</v>
      </c>
      <c r="C1456" s="5">
        <f t="shared" si="45"/>
        <v>12.358666666666583</v>
      </c>
      <c r="D1456" s="5">
        <f>IF(Inddata!$D$35=0,0,IF(($D$30-C1456*(1/Inddata!$D$35))&lt;0,0,($D$30-C1456*(1/Inddata!$D$35))))</f>
        <v>0</v>
      </c>
      <c r="E1456" s="5">
        <v>0</v>
      </c>
      <c r="F1456" s="5">
        <f>IF(Inddata!$D$31*Inddata!$D$35+Inddata!$D$33&gt;'Beregninger scenarie 2'!C1456,0,F1455+$F$27)</f>
        <v>4.4928000000000319</v>
      </c>
      <c r="G1456" s="5">
        <f t="shared" si="44"/>
        <v>14.358666666666583</v>
      </c>
      <c r="H1456" s="5">
        <f>IF(D1456+E1456+F1456&gt;Inddata!$D$31,Inddata!$D$31,D1456+E1456+F1456)</f>
        <v>4.4928000000000319</v>
      </c>
      <c r="I1456" s="5">
        <f>Inddata!$D$34</f>
        <v>1</v>
      </c>
      <c r="J1456" s="5">
        <f>Inddata!$D$32+Inddata!$D$34</f>
        <v>5</v>
      </c>
      <c r="K1456" s="5"/>
    </row>
    <row r="1457" spans="1:11" x14ac:dyDescent="0.25">
      <c r="A1457">
        <v>1428</v>
      </c>
      <c r="C1457" s="5">
        <f t="shared" si="45"/>
        <v>12.367333333333249</v>
      </c>
      <c r="D1457" s="5">
        <f>IF(Inddata!$D$35=0,0,IF(($D$30-C1457*(1/Inddata!$D$35))&lt;0,0,($D$30-C1457*(1/Inddata!$D$35))))</f>
        <v>0</v>
      </c>
      <c r="E1457" s="5">
        <v>0</v>
      </c>
      <c r="F1457" s="5">
        <f>IF(Inddata!$D$31*Inddata!$D$35+Inddata!$D$33&gt;'Beregninger scenarie 2'!C1457,0,F1456+$F$27)</f>
        <v>4.4997333333333653</v>
      </c>
      <c r="G1457" s="5">
        <f t="shared" si="44"/>
        <v>14.367333333333249</v>
      </c>
      <c r="H1457" s="5">
        <f>IF(D1457+E1457+F1457&gt;Inddata!$D$31,Inddata!$D$31,D1457+E1457+F1457)</f>
        <v>4.4997333333333653</v>
      </c>
      <c r="I1457" s="5">
        <f>Inddata!$D$34</f>
        <v>1</v>
      </c>
      <c r="J1457" s="5">
        <f>Inddata!$D$32+Inddata!$D$34</f>
        <v>5</v>
      </c>
      <c r="K1457" s="5"/>
    </row>
    <row r="1458" spans="1:11" x14ac:dyDescent="0.25">
      <c r="A1458">
        <v>1429</v>
      </c>
      <c r="C1458" s="5">
        <f t="shared" si="45"/>
        <v>12.375999999999916</v>
      </c>
      <c r="D1458" s="5">
        <f>IF(Inddata!$D$35=0,0,IF(($D$30-C1458*(1/Inddata!$D$35))&lt;0,0,($D$30-C1458*(1/Inddata!$D$35))))</f>
        <v>0</v>
      </c>
      <c r="E1458" s="5">
        <v>0</v>
      </c>
      <c r="F1458" s="5">
        <f>IF(Inddata!$D$31*Inddata!$D$35+Inddata!$D$33&gt;'Beregninger scenarie 2'!C1458,0,F1457+$F$27)</f>
        <v>4.5066666666666988</v>
      </c>
      <c r="G1458" s="5">
        <f t="shared" si="44"/>
        <v>14.375999999999916</v>
      </c>
      <c r="H1458" s="5">
        <f>IF(D1458+E1458+F1458&gt;Inddata!$D$31,Inddata!$D$31,D1458+E1458+F1458)</f>
        <v>4.5066666666666988</v>
      </c>
      <c r="I1458" s="5">
        <f>Inddata!$D$34</f>
        <v>1</v>
      </c>
      <c r="J1458" s="5">
        <f>Inddata!$D$32+Inddata!$D$34</f>
        <v>5</v>
      </c>
      <c r="K1458" s="5"/>
    </row>
    <row r="1459" spans="1:11" x14ac:dyDescent="0.25">
      <c r="A1459">
        <v>1430</v>
      </c>
      <c r="C1459" s="5">
        <f t="shared" si="45"/>
        <v>12.384666666666583</v>
      </c>
      <c r="D1459" s="5">
        <f>IF(Inddata!$D$35=0,0,IF(($D$30-C1459*(1/Inddata!$D$35))&lt;0,0,($D$30-C1459*(1/Inddata!$D$35))))</f>
        <v>0</v>
      </c>
      <c r="E1459" s="5">
        <v>0</v>
      </c>
      <c r="F1459" s="5">
        <f>IF(Inddata!$D$31*Inddata!$D$35+Inddata!$D$33&gt;'Beregninger scenarie 2'!C1459,0,F1458+$F$27)</f>
        <v>4.5136000000000323</v>
      </c>
      <c r="G1459" s="5">
        <f t="shared" si="44"/>
        <v>14.384666666666583</v>
      </c>
      <c r="H1459" s="5">
        <f>IF(D1459+E1459+F1459&gt;Inddata!$D$31,Inddata!$D$31,D1459+E1459+F1459)</f>
        <v>4.5136000000000323</v>
      </c>
      <c r="I1459" s="5">
        <f>Inddata!$D$34</f>
        <v>1</v>
      </c>
      <c r="J1459" s="5">
        <f>Inddata!$D$32+Inddata!$D$34</f>
        <v>5</v>
      </c>
      <c r="K1459" s="5"/>
    </row>
    <row r="1460" spans="1:11" x14ac:dyDescent="0.25">
      <c r="A1460">
        <v>1431</v>
      </c>
      <c r="C1460" s="5">
        <f t="shared" si="45"/>
        <v>12.393333333333249</v>
      </c>
      <c r="D1460" s="5">
        <f>IF(Inddata!$D$35=0,0,IF(($D$30-C1460*(1/Inddata!$D$35))&lt;0,0,($D$30-C1460*(1/Inddata!$D$35))))</f>
        <v>0</v>
      </c>
      <c r="E1460" s="5">
        <v>0</v>
      </c>
      <c r="F1460" s="5">
        <f>IF(Inddata!$D$31*Inddata!$D$35+Inddata!$D$33&gt;'Beregninger scenarie 2'!C1460,0,F1459+$F$27)</f>
        <v>4.5205333333333657</v>
      </c>
      <c r="G1460" s="5">
        <f t="shared" si="44"/>
        <v>14.393333333333249</v>
      </c>
      <c r="H1460" s="5">
        <f>IF(D1460+E1460+F1460&gt;Inddata!$D$31,Inddata!$D$31,D1460+E1460+F1460)</f>
        <v>4.5205333333333657</v>
      </c>
      <c r="I1460" s="5">
        <f>Inddata!$D$34</f>
        <v>1</v>
      </c>
      <c r="J1460" s="5">
        <f>Inddata!$D$32+Inddata!$D$34</f>
        <v>5</v>
      </c>
      <c r="K1460" s="5"/>
    </row>
    <row r="1461" spans="1:11" x14ac:dyDescent="0.25">
      <c r="A1461">
        <v>1432</v>
      </c>
      <c r="C1461" s="5">
        <f t="shared" si="45"/>
        <v>12.401999999999916</v>
      </c>
      <c r="D1461" s="5">
        <f>IF(Inddata!$D$35=0,0,IF(($D$30-C1461*(1/Inddata!$D$35))&lt;0,0,($D$30-C1461*(1/Inddata!$D$35))))</f>
        <v>0</v>
      </c>
      <c r="E1461" s="5">
        <v>0</v>
      </c>
      <c r="F1461" s="5">
        <f>IF(Inddata!$D$31*Inddata!$D$35+Inddata!$D$33&gt;'Beregninger scenarie 2'!C1461,0,F1460+$F$27)</f>
        <v>4.5274666666666992</v>
      </c>
      <c r="G1461" s="5">
        <f t="shared" si="44"/>
        <v>14.401999999999916</v>
      </c>
      <c r="H1461" s="5">
        <f>IF(D1461+E1461+F1461&gt;Inddata!$D$31,Inddata!$D$31,D1461+E1461+F1461)</f>
        <v>4.5274666666666992</v>
      </c>
      <c r="I1461" s="5">
        <f>Inddata!$D$34</f>
        <v>1</v>
      </c>
      <c r="J1461" s="5">
        <f>Inddata!$D$32+Inddata!$D$34</f>
        <v>5</v>
      </c>
      <c r="K1461" s="5"/>
    </row>
    <row r="1462" spans="1:11" x14ac:dyDescent="0.25">
      <c r="A1462">
        <v>1433</v>
      </c>
      <c r="C1462" s="5">
        <f t="shared" si="45"/>
        <v>12.410666666666582</v>
      </c>
      <c r="D1462" s="5">
        <f>IF(Inddata!$D$35=0,0,IF(($D$30-C1462*(1/Inddata!$D$35))&lt;0,0,($D$30-C1462*(1/Inddata!$D$35))))</f>
        <v>0</v>
      </c>
      <c r="E1462" s="5">
        <v>0</v>
      </c>
      <c r="F1462" s="5">
        <f>IF(Inddata!$D$31*Inddata!$D$35+Inddata!$D$33&gt;'Beregninger scenarie 2'!C1462,0,F1461+$F$27)</f>
        <v>4.5344000000000326</v>
      </c>
      <c r="G1462" s="5">
        <f t="shared" si="44"/>
        <v>14.410666666666582</v>
      </c>
      <c r="H1462" s="5">
        <f>IF(D1462+E1462+F1462&gt;Inddata!$D$31,Inddata!$D$31,D1462+E1462+F1462)</f>
        <v>4.5344000000000326</v>
      </c>
      <c r="I1462" s="5">
        <f>Inddata!$D$34</f>
        <v>1</v>
      </c>
      <c r="J1462" s="5">
        <f>Inddata!$D$32+Inddata!$D$34</f>
        <v>5</v>
      </c>
      <c r="K1462" s="5"/>
    </row>
    <row r="1463" spans="1:11" x14ac:dyDescent="0.25">
      <c r="A1463">
        <v>1434</v>
      </c>
      <c r="C1463" s="5">
        <f t="shared" si="45"/>
        <v>12.419333333333249</v>
      </c>
      <c r="D1463" s="5">
        <f>IF(Inddata!$D$35=0,0,IF(($D$30-C1463*(1/Inddata!$D$35))&lt;0,0,($D$30-C1463*(1/Inddata!$D$35))))</f>
        <v>0</v>
      </c>
      <c r="E1463" s="5">
        <v>0</v>
      </c>
      <c r="F1463" s="5">
        <f>IF(Inddata!$D$31*Inddata!$D$35+Inddata!$D$33&gt;'Beregninger scenarie 2'!C1463,0,F1462+$F$27)</f>
        <v>4.5413333333333661</v>
      </c>
      <c r="G1463" s="5">
        <f t="shared" si="44"/>
        <v>14.419333333333249</v>
      </c>
      <c r="H1463" s="5">
        <f>IF(D1463+E1463+F1463&gt;Inddata!$D$31,Inddata!$D$31,D1463+E1463+F1463)</f>
        <v>4.5413333333333661</v>
      </c>
      <c r="I1463" s="5">
        <f>Inddata!$D$34</f>
        <v>1</v>
      </c>
      <c r="J1463" s="5">
        <f>Inddata!$D$32+Inddata!$D$34</f>
        <v>5</v>
      </c>
      <c r="K1463" s="5"/>
    </row>
    <row r="1464" spans="1:11" x14ac:dyDescent="0.25">
      <c r="A1464">
        <v>1435</v>
      </c>
      <c r="C1464" s="5">
        <f t="shared" si="45"/>
        <v>12.427999999999916</v>
      </c>
      <c r="D1464" s="5">
        <f>IF(Inddata!$D$35=0,0,IF(($D$30-C1464*(1/Inddata!$D$35))&lt;0,0,($D$30-C1464*(1/Inddata!$D$35))))</f>
        <v>0</v>
      </c>
      <c r="E1464" s="5">
        <v>0</v>
      </c>
      <c r="F1464" s="5">
        <f>IF(Inddata!$D$31*Inddata!$D$35+Inddata!$D$33&gt;'Beregninger scenarie 2'!C1464,0,F1463+$F$27)</f>
        <v>4.5482666666666995</v>
      </c>
      <c r="G1464" s="5">
        <f t="shared" si="44"/>
        <v>14.427999999999916</v>
      </c>
      <c r="H1464" s="5">
        <f>IF(D1464+E1464+F1464&gt;Inddata!$D$31,Inddata!$D$31,D1464+E1464+F1464)</f>
        <v>4.5482666666666995</v>
      </c>
      <c r="I1464" s="5">
        <f>Inddata!$D$34</f>
        <v>1</v>
      </c>
      <c r="J1464" s="5">
        <f>Inddata!$D$32+Inddata!$D$34</f>
        <v>5</v>
      </c>
      <c r="K1464" s="5"/>
    </row>
    <row r="1465" spans="1:11" x14ac:dyDescent="0.25">
      <c r="A1465">
        <v>1436</v>
      </c>
      <c r="C1465" s="5">
        <f t="shared" si="45"/>
        <v>12.436666666666582</v>
      </c>
      <c r="D1465" s="5">
        <f>IF(Inddata!$D$35=0,0,IF(($D$30-C1465*(1/Inddata!$D$35))&lt;0,0,($D$30-C1465*(1/Inddata!$D$35))))</f>
        <v>0</v>
      </c>
      <c r="E1465" s="5">
        <v>0</v>
      </c>
      <c r="F1465" s="5">
        <f>IF(Inddata!$D$31*Inddata!$D$35+Inddata!$D$33&gt;'Beregninger scenarie 2'!C1465,0,F1464+$F$27)</f>
        <v>4.555200000000033</v>
      </c>
      <c r="G1465" s="5">
        <f t="shared" si="44"/>
        <v>14.436666666666582</v>
      </c>
      <c r="H1465" s="5">
        <f>IF(D1465+E1465+F1465&gt;Inddata!$D$31,Inddata!$D$31,D1465+E1465+F1465)</f>
        <v>4.555200000000033</v>
      </c>
      <c r="I1465" s="5">
        <f>Inddata!$D$34</f>
        <v>1</v>
      </c>
      <c r="J1465" s="5">
        <f>Inddata!$D$32+Inddata!$D$34</f>
        <v>5</v>
      </c>
      <c r="K1465" s="5"/>
    </row>
    <row r="1466" spans="1:11" x14ac:dyDescent="0.25">
      <c r="A1466">
        <v>1437</v>
      </c>
      <c r="C1466" s="5">
        <f t="shared" si="45"/>
        <v>12.445333333333249</v>
      </c>
      <c r="D1466" s="5">
        <f>IF(Inddata!$D$35=0,0,IF(($D$30-C1466*(1/Inddata!$D$35))&lt;0,0,($D$30-C1466*(1/Inddata!$D$35))))</f>
        <v>0</v>
      </c>
      <c r="E1466" s="5">
        <v>0</v>
      </c>
      <c r="F1466" s="5">
        <f>IF(Inddata!$D$31*Inddata!$D$35+Inddata!$D$33&gt;'Beregninger scenarie 2'!C1466,0,F1465+$F$27)</f>
        <v>4.5621333333333665</v>
      </c>
      <c r="G1466" s="5">
        <f t="shared" si="44"/>
        <v>14.445333333333249</v>
      </c>
      <c r="H1466" s="5">
        <f>IF(D1466+E1466+F1466&gt;Inddata!$D$31,Inddata!$D$31,D1466+E1466+F1466)</f>
        <v>4.5621333333333665</v>
      </c>
      <c r="I1466" s="5">
        <f>Inddata!$D$34</f>
        <v>1</v>
      </c>
      <c r="J1466" s="5">
        <f>Inddata!$D$32+Inddata!$D$34</f>
        <v>5</v>
      </c>
      <c r="K1466" s="5"/>
    </row>
    <row r="1467" spans="1:11" x14ac:dyDescent="0.25">
      <c r="A1467">
        <v>1438</v>
      </c>
      <c r="C1467" s="5">
        <f t="shared" si="45"/>
        <v>12.453999999999915</v>
      </c>
      <c r="D1467" s="5">
        <f>IF(Inddata!$D$35=0,0,IF(($D$30-C1467*(1/Inddata!$D$35))&lt;0,0,($D$30-C1467*(1/Inddata!$D$35))))</f>
        <v>0</v>
      </c>
      <c r="E1467" s="5">
        <v>0</v>
      </c>
      <c r="F1467" s="5">
        <f>IF(Inddata!$D$31*Inddata!$D$35+Inddata!$D$33&gt;'Beregninger scenarie 2'!C1467,0,F1466+$F$27)</f>
        <v>4.5690666666666999</v>
      </c>
      <c r="G1467" s="5">
        <f t="shared" si="44"/>
        <v>14.453999999999915</v>
      </c>
      <c r="H1467" s="5">
        <f>IF(D1467+E1467+F1467&gt;Inddata!$D$31,Inddata!$D$31,D1467+E1467+F1467)</f>
        <v>4.5690666666666999</v>
      </c>
      <c r="I1467" s="5">
        <f>Inddata!$D$34</f>
        <v>1</v>
      </c>
      <c r="J1467" s="5">
        <f>Inddata!$D$32+Inddata!$D$34</f>
        <v>5</v>
      </c>
      <c r="K1467" s="5"/>
    </row>
    <row r="1468" spans="1:11" x14ac:dyDescent="0.25">
      <c r="A1468">
        <v>1439</v>
      </c>
      <c r="C1468" s="5">
        <f t="shared" si="45"/>
        <v>12.462666666666582</v>
      </c>
      <c r="D1468" s="5">
        <f>IF(Inddata!$D$35=0,0,IF(($D$30-C1468*(1/Inddata!$D$35))&lt;0,0,($D$30-C1468*(1/Inddata!$D$35))))</f>
        <v>0</v>
      </c>
      <c r="E1468" s="5">
        <v>0</v>
      </c>
      <c r="F1468" s="5">
        <f>IF(Inddata!$D$31*Inddata!$D$35+Inddata!$D$33&gt;'Beregninger scenarie 2'!C1468,0,F1467+$F$27)</f>
        <v>4.5760000000000334</v>
      </c>
      <c r="G1468" s="5">
        <f t="shared" si="44"/>
        <v>14.462666666666582</v>
      </c>
      <c r="H1468" s="5">
        <f>IF(D1468+E1468+F1468&gt;Inddata!$D$31,Inddata!$D$31,D1468+E1468+F1468)</f>
        <v>4.5760000000000334</v>
      </c>
      <c r="I1468" s="5">
        <f>Inddata!$D$34</f>
        <v>1</v>
      </c>
      <c r="J1468" s="5">
        <f>Inddata!$D$32+Inddata!$D$34</f>
        <v>5</v>
      </c>
      <c r="K1468" s="5"/>
    </row>
    <row r="1469" spans="1:11" x14ac:dyDescent="0.25">
      <c r="A1469">
        <v>1440</v>
      </c>
      <c r="C1469" s="5">
        <f t="shared" si="45"/>
        <v>12.471333333333249</v>
      </c>
      <c r="D1469" s="5">
        <f>IF(Inddata!$D$35=0,0,IF(($D$30-C1469*(1/Inddata!$D$35))&lt;0,0,($D$30-C1469*(1/Inddata!$D$35))))</f>
        <v>0</v>
      </c>
      <c r="E1469" s="5">
        <v>0</v>
      </c>
      <c r="F1469" s="5">
        <f>IF(Inddata!$D$31*Inddata!$D$35+Inddata!$D$33&gt;'Beregninger scenarie 2'!C1469,0,F1468+$F$27)</f>
        <v>4.5829333333333668</v>
      </c>
      <c r="G1469" s="5">
        <f t="shared" si="44"/>
        <v>14.471333333333249</v>
      </c>
      <c r="H1469" s="5">
        <f>IF(D1469+E1469+F1469&gt;Inddata!$D$31,Inddata!$D$31,D1469+E1469+F1469)</f>
        <v>4.5829333333333668</v>
      </c>
      <c r="I1469" s="5">
        <f>Inddata!$D$34</f>
        <v>1</v>
      </c>
      <c r="J1469" s="5">
        <f>Inddata!$D$32+Inddata!$D$34</f>
        <v>5</v>
      </c>
      <c r="K1469" s="5"/>
    </row>
    <row r="1470" spans="1:11" x14ac:dyDescent="0.25">
      <c r="A1470">
        <v>1441</v>
      </c>
      <c r="C1470" s="5">
        <f t="shared" si="45"/>
        <v>12.479999999999915</v>
      </c>
      <c r="D1470" s="5">
        <f>IF(Inddata!$D$35=0,0,IF(($D$30-C1470*(1/Inddata!$D$35))&lt;0,0,($D$30-C1470*(1/Inddata!$D$35))))</f>
        <v>0</v>
      </c>
      <c r="E1470" s="5">
        <v>0</v>
      </c>
      <c r="F1470" s="5">
        <f>IF(Inddata!$D$31*Inddata!$D$35+Inddata!$D$33&gt;'Beregninger scenarie 2'!C1470,0,F1469+$F$27)</f>
        <v>4.5898666666667003</v>
      </c>
      <c r="G1470" s="5">
        <f t="shared" si="44"/>
        <v>14.479999999999915</v>
      </c>
      <c r="H1470" s="5">
        <f>IF(D1470+E1470+F1470&gt;Inddata!$D$31,Inddata!$D$31,D1470+E1470+F1470)</f>
        <v>4.5898666666667003</v>
      </c>
      <c r="I1470" s="5">
        <f>Inddata!$D$34</f>
        <v>1</v>
      </c>
      <c r="J1470" s="5">
        <f>Inddata!$D$32+Inddata!$D$34</f>
        <v>5</v>
      </c>
      <c r="K1470" s="5"/>
    </row>
    <row r="1471" spans="1:11" x14ac:dyDescent="0.25">
      <c r="A1471">
        <v>1442</v>
      </c>
      <c r="C1471" s="5">
        <f t="shared" si="45"/>
        <v>12.488666666666582</v>
      </c>
      <c r="D1471" s="5">
        <f>IF(Inddata!$D$35=0,0,IF(($D$30-C1471*(1/Inddata!$D$35))&lt;0,0,($D$30-C1471*(1/Inddata!$D$35))))</f>
        <v>0</v>
      </c>
      <c r="E1471" s="5">
        <v>0</v>
      </c>
      <c r="F1471" s="5">
        <f>IF(Inddata!$D$31*Inddata!$D$35+Inddata!$D$33&gt;'Beregninger scenarie 2'!C1471,0,F1470+$F$27)</f>
        <v>4.5968000000000337</v>
      </c>
      <c r="G1471" s="5">
        <f t="shared" si="44"/>
        <v>14.488666666666582</v>
      </c>
      <c r="H1471" s="5">
        <f>IF(D1471+E1471+F1471&gt;Inddata!$D$31,Inddata!$D$31,D1471+E1471+F1471)</f>
        <v>4.5968000000000337</v>
      </c>
      <c r="I1471" s="5">
        <f>Inddata!$D$34</f>
        <v>1</v>
      </c>
      <c r="J1471" s="5">
        <f>Inddata!$D$32+Inddata!$D$34</f>
        <v>5</v>
      </c>
      <c r="K1471" s="5"/>
    </row>
    <row r="1472" spans="1:11" x14ac:dyDescent="0.25">
      <c r="A1472">
        <v>1443</v>
      </c>
      <c r="C1472" s="5">
        <f t="shared" si="45"/>
        <v>12.497333333333248</v>
      </c>
      <c r="D1472" s="5">
        <f>IF(Inddata!$D$35=0,0,IF(($D$30-C1472*(1/Inddata!$D$35))&lt;0,0,($D$30-C1472*(1/Inddata!$D$35))))</f>
        <v>0</v>
      </c>
      <c r="E1472" s="5">
        <v>0</v>
      </c>
      <c r="F1472" s="5">
        <f>IF(Inddata!$D$31*Inddata!$D$35+Inddata!$D$33&gt;'Beregninger scenarie 2'!C1472,0,F1471+$F$27)</f>
        <v>4.6037333333333672</v>
      </c>
      <c r="G1472" s="5">
        <f t="shared" si="44"/>
        <v>14.497333333333248</v>
      </c>
      <c r="H1472" s="5">
        <f>IF(D1472+E1472+F1472&gt;Inddata!$D$31,Inddata!$D$31,D1472+E1472+F1472)</f>
        <v>4.6037333333333672</v>
      </c>
      <c r="I1472" s="5">
        <f>Inddata!$D$34</f>
        <v>1</v>
      </c>
      <c r="J1472" s="5">
        <f>Inddata!$D$32+Inddata!$D$34</f>
        <v>5</v>
      </c>
      <c r="K1472" s="5"/>
    </row>
    <row r="1473" spans="1:11" x14ac:dyDescent="0.25">
      <c r="A1473">
        <v>1444</v>
      </c>
      <c r="C1473" s="5">
        <f t="shared" si="45"/>
        <v>12.505999999999915</v>
      </c>
      <c r="D1473" s="5">
        <f>IF(Inddata!$D$35=0,0,IF(($D$30-C1473*(1/Inddata!$D$35))&lt;0,0,($D$30-C1473*(1/Inddata!$D$35))))</f>
        <v>0</v>
      </c>
      <c r="E1473" s="5">
        <v>0</v>
      </c>
      <c r="F1473" s="5">
        <f>IF(Inddata!$D$31*Inddata!$D$35+Inddata!$D$33&gt;'Beregninger scenarie 2'!C1473,0,F1472+$F$27)</f>
        <v>4.6106666666667007</v>
      </c>
      <c r="G1473" s="5">
        <f t="shared" si="44"/>
        <v>14.505999999999915</v>
      </c>
      <c r="H1473" s="5">
        <f>IF(D1473+E1473+F1473&gt;Inddata!$D$31,Inddata!$D$31,D1473+E1473+F1473)</f>
        <v>4.6106666666667007</v>
      </c>
      <c r="I1473" s="5">
        <f>Inddata!$D$34</f>
        <v>1</v>
      </c>
      <c r="J1473" s="5">
        <f>Inddata!$D$32+Inddata!$D$34</f>
        <v>5</v>
      </c>
      <c r="K1473" s="5"/>
    </row>
    <row r="1474" spans="1:11" x14ac:dyDescent="0.25">
      <c r="A1474">
        <v>1445</v>
      </c>
      <c r="C1474" s="5">
        <f t="shared" si="45"/>
        <v>12.514666666666582</v>
      </c>
      <c r="D1474" s="5">
        <f>IF(Inddata!$D$35=0,0,IF(($D$30-C1474*(1/Inddata!$D$35))&lt;0,0,($D$30-C1474*(1/Inddata!$D$35))))</f>
        <v>0</v>
      </c>
      <c r="E1474" s="5">
        <v>0</v>
      </c>
      <c r="F1474" s="5">
        <f>IF(Inddata!$D$31*Inddata!$D$35+Inddata!$D$33&gt;'Beregninger scenarie 2'!C1474,0,F1473+$F$27)</f>
        <v>4.6176000000000341</v>
      </c>
      <c r="G1474" s="5">
        <f t="shared" si="44"/>
        <v>14.514666666666582</v>
      </c>
      <c r="H1474" s="5">
        <f>IF(D1474+E1474+F1474&gt;Inddata!$D$31,Inddata!$D$31,D1474+E1474+F1474)</f>
        <v>4.6176000000000341</v>
      </c>
      <c r="I1474" s="5">
        <f>Inddata!$D$34</f>
        <v>1</v>
      </c>
      <c r="J1474" s="5">
        <f>Inddata!$D$32+Inddata!$D$34</f>
        <v>5</v>
      </c>
      <c r="K1474" s="5"/>
    </row>
    <row r="1475" spans="1:11" x14ac:dyDescent="0.25">
      <c r="A1475">
        <v>1446</v>
      </c>
      <c r="C1475" s="5">
        <f t="shared" si="45"/>
        <v>12.523333333333248</v>
      </c>
      <c r="D1475" s="5">
        <f>IF(Inddata!$D$35=0,0,IF(($D$30-C1475*(1/Inddata!$D$35))&lt;0,0,($D$30-C1475*(1/Inddata!$D$35))))</f>
        <v>0</v>
      </c>
      <c r="E1475" s="5">
        <v>0</v>
      </c>
      <c r="F1475" s="5">
        <f>IF(Inddata!$D$31*Inddata!$D$35+Inddata!$D$33&gt;'Beregninger scenarie 2'!C1475,0,F1474+$F$27)</f>
        <v>4.6245333333333676</v>
      </c>
      <c r="G1475" s="5">
        <f t="shared" si="44"/>
        <v>14.523333333333248</v>
      </c>
      <c r="H1475" s="5">
        <f>IF(D1475+E1475+F1475&gt;Inddata!$D$31,Inddata!$D$31,D1475+E1475+F1475)</f>
        <v>4.6245333333333676</v>
      </c>
      <c r="I1475" s="5">
        <f>Inddata!$D$34</f>
        <v>1</v>
      </c>
      <c r="J1475" s="5">
        <f>Inddata!$D$32+Inddata!$D$34</f>
        <v>5</v>
      </c>
      <c r="K1475" s="5"/>
    </row>
    <row r="1476" spans="1:11" x14ac:dyDescent="0.25">
      <c r="A1476">
        <v>1447</v>
      </c>
      <c r="C1476" s="5">
        <f t="shared" si="45"/>
        <v>12.531999999999915</v>
      </c>
      <c r="D1476" s="5">
        <f>IF(Inddata!$D$35=0,0,IF(($D$30-C1476*(1/Inddata!$D$35))&lt;0,0,($D$30-C1476*(1/Inddata!$D$35))))</f>
        <v>0</v>
      </c>
      <c r="E1476" s="5">
        <v>0</v>
      </c>
      <c r="F1476" s="5">
        <f>IF(Inddata!$D$31*Inddata!$D$35+Inddata!$D$33&gt;'Beregninger scenarie 2'!C1476,0,F1475+$F$27)</f>
        <v>4.631466666666701</v>
      </c>
      <c r="G1476" s="5">
        <f t="shared" si="44"/>
        <v>14.531999999999915</v>
      </c>
      <c r="H1476" s="5">
        <f>IF(D1476+E1476+F1476&gt;Inddata!$D$31,Inddata!$D$31,D1476+E1476+F1476)</f>
        <v>4.631466666666701</v>
      </c>
      <c r="I1476" s="5">
        <f>Inddata!$D$34</f>
        <v>1</v>
      </c>
      <c r="J1476" s="5">
        <f>Inddata!$D$32+Inddata!$D$34</f>
        <v>5</v>
      </c>
      <c r="K1476" s="5"/>
    </row>
    <row r="1477" spans="1:11" x14ac:dyDescent="0.25">
      <c r="A1477">
        <v>1448</v>
      </c>
      <c r="C1477" s="5">
        <f t="shared" si="45"/>
        <v>12.540666666666581</v>
      </c>
      <c r="D1477" s="5">
        <f>IF(Inddata!$D$35=0,0,IF(($D$30-C1477*(1/Inddata!$D$35))&lt;0,0,($D$30-C1477*(1/Inddata!$D$35))))</f>
        <v>0</v>
      </c>
      <c r="E1477" s="5">
        <v>0</v>
      </c>
      <c r="F1477" s="5">
        <f>IF(Inddata!$D$31*Inddata!$D$35+Inddata!$D$33&gt;'Beregninger scenarie 2'!C1477,0,F1476+$F$27)</f>
        <v>4.6384000000000345</v>
      </c>
      <c r="G1477" s="5">
        <f t="shared" si="44"/>
        <v>14.540666666666581</v>
      </c>
      <c r="H1477" s="5">
        <f>IF(D1477+E1477+F1477&gt;Inddata!$D$31,Inddata!$D$31,D1477+E1477+F1477)</f>
        <v>4.6384000000000345</v>
      </c>
      <c r="I1477" s="5">
        <f>Inddata!$D$34</f>
        <v>1</v>
      </c>
      <c r="J1477" s="5">
        <f>Inddata!$D$32+Inddata!$D$34</f>
        <v>5</v>
      </c>
      <c r="K1477" s="5"/>
    </row>
    <row r="1478" spans="1:11" x14ac:dyDescent="0.25">
      <c r="A1478">
        <v>1449</v>
      </c>
      <c r="C1478" s="5">
        <f t="shared" si="45"/>
        <v>12.549333333333248</v>
      </c>
      <c r="D1478" s="5">
        <f>IF(Inddata!$D$35=0,0,IF(($D$30-C1478*(1/Inddata!$D$35))&lt;0,0,($D$30-C1478*(1/Inddata!$D$35))))</f>
        <v>0</v>
      </c>
      <c r="E1478" s="5">
        <v>0</v>
      </c>
      <c r="F1478" s="5">
        <f>IF(Inddata!$D$31*Inddata!$D$35+Inddata!$D$33&gt;'Beregninger scenarie 2'!C1478,0,F1477+$F$27)</f>
        <v>4.645333333333368</v>
      </c>
      <c r="G1478" s="5">
        <f t="shared" si="44"/>
        <v>14.549333333333248</v>
      </c>
      <c r="H1478" s="5">
        <f>IF(D1478+E1478+F1478&gt;Inddata!$D$31,Inddata!$D$31,D1478+E1478+F1478)</f>
        <v>4.645333333333368</v>
      </c>
      <c r="I1478" s="5">
        <f>Inddata!$D$34</f>
        <v>1</v>
      </c>
      <c r="J1478" s="5">
        <f>Inddata!$D$32+Inddata!$D$34</f>
        <v>5</v>
      </c>
      <c r="K1478" s="5"/>
    </row>
    <row r="1479" spans="1:11" x14ac:dyDescent="0.25">
      <c r="A1479">
        <v>1450</v>
      </c>
      <c r="C1479" s="5">
        <f t="shared" si="45"/>
        <v>12.557999999999915</v>
      </c>
      <c r="D1479" s="5">
        <f>IF(Inddata!$D$35=0,0,IF(($D$30-C1479*(1/Inddata!$D$35))&lt;0,0,($D$30-C1479*(1/Inddata!$D$35))))</f>
        <v>0</v>
      </c>
      <c r="E1479" s="5">
        <v>0</v>
      </c>
      <c r="F1479" s="5">
        <f>IF(Inddata!$D$31*Inddata!$D$35+Inddata!$D$33&gt;'Beregninger scenarie 2'!C1479,0,F1478+$F$27)</f>
        <v>4.6522666666667014</v>
      </c>
      <c r="G1479" s="5">
        <f t="shared" si="44"/>
        <v>14.557999999999915</v>
      </c>
      <c r="H1479" s="5">
        <f>IF(D1479+E1479+F1479&gt;Inddata!$D$31,Inddata!$D$31,D1479+E1479+F1479)</f>
        <v>4.6522666666667014</v>
      </c>
      <c r="I1479" s="5">
        <f>Inddata!$D$34</f>
        <v>1</v>
      </c>
      <c r="J1479" s="5">
        <f>Inddata!$D$32+Inddata!$D$34</f>
        <v>5</v>
      </c>
      <c r="K1479" s="5"/>
    </row>
    <row r="1480" spans="1:11" x14ac:dyDescent="0.25">
      <c r="A1480">
        <v>1451</v>
      </c>
      <c r="C1480" s="5">
        <f t="shared" si="45"/>
        <v>12.566666666666581</v>
      </c>
      <c r="D1480" s="5">
        <f>IF(Inddata!$D$35=0,0,IF(($D$30-C1480*(1/Inddata!$D$35))&lt;0,0,($D$30-C1480*(1/Inddata!$D$35))))</f>
        <v>0</v>
      </c>
      <c r="E1480" s="5">
        <v>0</v>
      </c>
      <c r="F1480" s="5">
        <f>IF(Inddata!$D$31*Inddata!$D$35+Inddata!$D$33&gt;'Beregninger scenarie 2'!C1480,0,F1479+$F$27)</f>
        <v>4.6592000000000349</v>
      </c>
      <c r="G1480" s="5">
        <f t="shared" si="44"/>
        <v>14.566666666666581</v>
      </c>
      <c r="H1480" s="5">
        <f>IF(D1480+E1480+F1480&gt;Inddata!$D$31,Inddata!$D$31,D1480+E1480+F1480)</f>
        <v>4.6592000000000349</v>
      </c>
      <c r="I1480" s="5">
        <f>Inddata!$D$34</f>
        <v>1</v>
      </c>
      <c r="J1480" s="5">
        <f>Inddata!$D$32+Inddata!$D$34</f>
        <v>5</v>
      </c>
      <c r="K1480" s="5"/>
    </row>
    <row r="1481" spans="1:11" x14ac:dyDescent="0.25">
      <c r="A1481">
        <v>1452</v>
      </c>
      <c r="C1481" s="5">
        <f t="shared" si="45"/>
        <v>12.575333333333248</v>
      </c>
      <c r="D1481" s="5">
        <f>IF(Inddata!$D$35=0,0,IF(($D$30-C1481*(1/Inddata!$D$35))&lt;0,0,($D$30-C1481*(1/Inddata!$D$35))))</f>
        <v>0</v>
      </c>
      <c r="E1481" s="5">
        <v>0</v>
      </c>
      <c r="F1481" s="5">
        <f>IF(Inddata!$D$31*Inddata!$D$35+Inddata!$D$33&gt;'Beregninger scenarie 2'!C1481,0,F1480+$F$27)</f>
        <v>4.6661333333333683</v>
      </c>
      <c r="G1481" s="5">
        <f t="shared" si="44"/>
        <v>14.575333333333248</v>
      </c>
      <c r="H1481" s="5">
        <f>IF(D1481+E1481+F1481&gt;Inddata!$D$31,Inddata!$D$31,D1481+E1481+F1481)</f>
        <v>4.6661333333333683</v>
      </c>
      <c r="I1481" s="5">
        <f>Inddata!$D$34</f>
        <v>1</v>
      </c>
      <c r="J1481" s="5">
        <f>Inddata!$D$32+Inddata!$D$34</f>
        <v>5</v>
      </c>
      <c r="K1481" s="5"/>
    </row>
    <row r="1482" spans="1:11" x14ac:dyDescent="0.25">
      <c r="A1482">
        <v>1453</v>
      </c>
      <c r="C1482" s="5">
        <f t="shared" si="45"/>
        <v>12.583999999999914</v>
      </c>
      <c r="D1482" s="5">
        <f>IF(Inddata!$D$35=0,0,IF(($D$30-C1482*(1/Inddata!$D$35))&lt;0,0,($D$30-C1482*(1/Inddata!$D$35))))</f>
        <v>0</v>
      </c>
      <c r="E1482" s="5">
        <v>0</v>
      </c>
      <c r="F1482" s="5">
        <f>IF(Inddata!$D$31*Inddata!$D$35+Inddata!$D$33&gt;'Beregninger scenarie 2'!C1482,0,F1481+$F$27)</f>
        <v>4.6730666666667018</v>
      </c>
      <c r="G1482" s="5">
        <f t="shared" si="44"/>
        <v>14.583999999999914</v>
      </c>
      <c r="H1482" s="5">
        <f>IF(D1482+E1482+F1482&gt;Inddata!$D$31,Inddata!$D$31,D1482+E1482+F1482)</f>
        <v>4.6730666666667018</v>
      </c>
      <c r="I1482" s="5">
        <f>Inddata!$D$34</f>
        <v>1</v>
      </c>
      <c r="J1482" s="5">
        <f>Inddata!$D$32+Inddata!$D$34</f>
        <v>5</v>
      </c>
      <c r="K1482" s="5"/>
    </row>
    <row r="1483" spans="1:11" x14ac:dyDescent="0.25">
      <c r="A1483">
        <v>1454</v>
      </c>
      <c r="C1483" s="5">
        <f t="shared" si="45"/>
        <v>12.592666666666581</v>
      </c>
      <c r="D1483" s="5">
        <f>IF(Inddata!$D$35=0,0,IF(($D$30-C1483*(1/Inddata!$D$35))&lt;0,0,($D$30-C1483*(1/Inddata!$D$35))))</f>
        <v>0</v>
      </c>
      <c r="E1483" s="5">
        <v>0</v>
      </c>
      <c r="F1483" s="5">
        <f>IF(Inddata!$D$31*Inddata!$D$35+Inddata!$D$33&gt;'Beregninger scenarie 2'!C1483,0,F1482+$F$27)</f>
        <v>4.6800000000000352</v>
      </c>
      <c r="G1483" s="5">
        <f t="shared" si="44"/>
        <v>14.592666666666581</v>
      </c>
      <c r="H1483" s="5">
        <f>IF(D1483+E1483+F1483&gt;Inddata!$D$31,Inddata!$D$31,D1483+E1483+F1483)</f>
        <v>4.6800000000000352</v>
      </c>
      <c r="I1483" s="5">
        <f>Inddata!$D$34</f>
        <v>1</v>
      </c>
      <c r="J1483" s="5">
        <f>Inddata!$D$32+Inddata!$D$34</f>
        <v>5</v>
      </c>
      <c r="K1483" s="5"/>
    </row>
    <row r="1484" spans="1:11" x14ac:dyDescent="0.25">
      <c r="A1484">
        <v>1455</v>
      </c>
      <c r="C1484" s="5">
        <f t="shared" si="45"/>
        <v>12.601333333333248</v>
      </c>
      <c r="D1484" s="5">
        <f>IF(Inddata!$D$35=0,0,IF(($D$30-C1484*(1/Inddata!$D$35))&lt;0,0,($D$30-C1484*(1/Inddata!$D$35))))</f>
        <v>0</v>
      </c>
      <c r="E1484" s="5">
        <v>0</v>
      </c>
      <c r="F1484" s="5">
        <f>IF(Inddata!$D$31*Inddata!$D$35+Inddata!$D$33&gt;'Beregninger scenarie 2'!C1484,0,F1483+$F$27)</f>
        <v>4.6869333333333687</v>
      </c>
      <c r="G1484" s="5">
        <f t="shared" si="44"/>
        <v>14.601333333333248</v>
      </c>
      <c r="H1484" s="5">
        <f>IF(D1484+E1484+F1484&gt;Inddata!$D$31,Inddata!$D$31,D1484+E1484+F1484)</f>
        <v>4.6869333333333687</v>
      </c>
      <c r="I1484" s="5">
        <f>Inddata!$D$34</f>
        <v>1</v>
      </c>
      <c r="J1484" s="5">
        <f>Inddata!$D$32+Inddata!$D$34</f>
        <v>5</v>
      </c>
      <c r="K1484" s="5"/>
    </row>
    <row r="1485" spans="1:11" x14ac:dyDescent="0.25">
      <c r="A1485">
        <v>1456</v>
      </c>
      <c r="C1485" s="5">
        <f t="shared" si="45"/>
        <v>12.609999999999914</v>
      </c>
      <c r="D1485" s="5">
        <f>IF(Inddata!$D$35=0,0,IF(($D$30-C1485*(1/Inddata!$D$35))&lt;0,0,($D$30-C1485*(1/Inddata!$D$35))))</f>
        <v>0</v>
      </c>
      <c r="E1485" s="5">
        <v>0</v>
      </c>
      <c r="F1485" s="5">
        <f>IF(Inddata!$D$31*Inddata!$D$35+Inddata!$D$33&gt;'Beregninger scenarie 2'!C1485,0,F1484+$F$27)</f>
        <v>4.6938666666667022</v>
      </c>
      <c r="G1485" s="5">
        <f t="shared" si="44"/>
        <v>14.609999999999914</v>
      </c>
      <c r="H1485" s="5">
        <f>IF(D1485+E1485+F1485&gt;Inddata!$D$31,Inddata!$D$31,D1485+E1485+F1485)</f>
        <v>4.6938666666667022</v>
      </c>
      <c r="I1485" s="5">
        <f>Inddata!$D$34</f>
        <v>1</v>
      </c>
      <c r="J1485" s="5">
        <f>Inddata!$D$32+Inddata!$D$34</f>
        <v>5</v>
      </c>
      <c r="K1485" s="5"/>
    </row>
    <row r="1486" spans="1:11" x14ac:dyDescent="0.25">
      <c r="A1486">
        <v>1457</v>
      </c>
      <c r="C1486" s="5">
        <f t="shared" si="45"/>
        <v>12.618666666666581</v>
      </c>
      <c r="D1486" s="5">
        <f>IF(Inddata!$D$35=0,0,IF(($D$30-C1486*(1/Inddata!$D$35))&lt;0,0,($D$30-C1486*(1/Inddata!$D$35))))</f>
        <v>0</v>
      </c>
      <c r="E1486" s="5">
        <v>0</v>
      </c>
      <c r="F1486" s="5">
        <f>IF(Inddata!$D$31*Inddata!$D$35+Inddata!$D$33&gt;'Beregninger scenarie 2'!C1486,0,F1485+$F$27)</f>
        <v>4.7008000000000356</v>
      </c>
      <c r="G1486" s="5">
        <f t="shared" si="44"/>
        <v>14.618666666666581</v>
      </c>
      <c r="H1486" s="5">
        <f>IF(D1486+E1486+F1486&gt;Inddata!$D$31,Inddata!$D$31,D1486+E1486+F1486)</f>
        <v>4.7008000000000356</v>
      </c>
      <c r="I1486" s="5">
        <f>Inddata!$D$34</f>
        <v>1</v>
      </c>
      <c r="J1486" s="5">
        <f>Inddata!$D$32+Inddata!$D$34</f>
        <v>5</v>
      </c>
      <c r="K1486" s="5"/>
    </row>
    <row r="1487" spans="1:11" x14ac:dyDescent="0.25">
      <c r="A1487">
        <v>1458</v>
      </c>
      <c r="C1487" s="5">
        <f t="shared" si="45"/>
        <v>12.627333333333247</v>
      </c>
      <c r="D1487" s="5">
        <f>IF(Inddata!$D$35=0,0,IF(($D$30-C1487*(1/Inddata!$D$35))&lt;0,0,($D$30-C1487*(1/Inddata!$D$35))))</f>
        <v>0</v>
      </c>
      <c r="E1487" s="5">
        <v>0</v>
      </c>
      <c r="F1487" s="5">
        <f>IF(Inddata!$D$31*Inddata!$D$35+Inddata!$D$33&gt;'Beregninger scenarie 2'!C1487,0,F1486+$F$27)</f>
        <v>4.7077333333333691</v>
      </c>
      <c r="G1487" s="5">
        <f t="shared" si="44"/>
        <v>14.627333333333247</v>
      </c>
      <c r="H1487" s="5">
        <f>IF(D1487+E1487+F1487&gt;Inddata!$D$31,Inddata!$D$31,D1487+E1487+F1487)</f>
        <v>4.7077333333333691</v>
      </c>
      <c r="I1487" s="5">
        <f>Inddata!$D$34</f>
        <v>1</v>
      </c>
      <c r="J1487" s="5">
        <f>Inddata!$D$32+Inddata!$D$34</f>
        <v>5</v>
      </c>
      <c r="K1487" s="5"/>
    </row>
    <row r="1488" spans="1:11" x14ac:dyDescent="0.25">
      <c r="A1488">
        <v>1459</v>
      </c>
      <c r="C1488" s="5">
        <f t="shared" si="45"/>
        <v>12.635999999999914</v>
      </c>
      <c r="D1488" s="5">
        <f>IF(Inddata!$D$35=0,0,IF(($D$30-C1488*(1/Inddata!$D$35))&lt;0,0,($D$30-C1488*(1/Inddata!$D$35))))</f>
        <v>0</v>
      </c>
      <c r="E1488" s="5">
        <v>0</v>
      </c>
      <c r="F1488" s="5">
        <f>IF(Inddata!$D$31*Inddata!$D$35+Inddata!$D$33&gt;'Beregninger scenarie 2'!C1488,0,F1487+$F$27)</f>
        <v>4.7146666666667025</v>
      </c>
      <c r="G1488" s="5">
        <f t="shared" si="44"/>
        <v>14.635999999999914</v>
      </c>
      <c r="H1488" s="5">
        <f>IF(D1488+E1488+F1488&gt;Inddata!$D$31,Inddata!$D$31,D1488+E1488+F1488)</f>
        <v>4.7146666666667025</v>
      </c>
      <c r="I1488" s="5">
        <f>Inddata!$D$34</f>
        <v>1</v>
      </c>
      <c r="J1488" s="5">
        <f>Inddata!$D$32+Inddata!$D$34</f>
        <v>5</v>
      </c>
      <c r="K1488" s="5"/>
    </row>
    <row r="1489" spans="1:11" x14ac:dyDescent="0.25">
      <c r="A1489">
        <v>1460</v>
      </c>
      <c r="C1489" s="5">
        <f t="shared" si="45"/>
        <v>12.644666666666581</v>
      </c>
      <c r="D1489" s="5">
        <f>IF(Inddata!$D$35=0,0,IF(($D$30-C1489*(1/Inddata!$D$35))&lt;0,0,($D$30-C1489*(1/Inddata!$D$35))))</f>
        <v>0</v>
      </c>
      <c r="E1489" s="5">
        <v>0</v>
      </c>
      <c r="F1489" s="5">
        <f>IF(Inddata!$D$31*Inddata!$D$35+Inddata!$D$33&gt;'Beregninger scenarie 2'!C1489,0,F1488+$F$27)</f>
        <v>4.721600000000036</v>
      </c>
      <c r="G1489" s="5">
        <f t="shared" si="44"/>
        <v>14.644666666666581</v>
      </c>
      <c r="H1489" s="5">
        <f>IF(D1489+E1489+F1489&gt;Inddata!$D$31,Inddata!$D$31,D1489+E1489+F1489)</f>
        <v>4.721600000000036</v>
      </c>
      <c r="I1489" s="5">
        <f>Inddata!$D$34</f>
        <v>1</v>
      </c>
      <c r="J1489" s="5">
        <f>Inddata!$D$32+Inddata!$D$34</f>
        <v>5</v>
      </c>
      <c r="K1489" s="5"/>
    </row>
    <row r="1490" spans="1:11" x14ac:dyDescent="0.25">
      <c r="A1490">
        <v>1461</v>
      </c>
      <c r="C1490" s="5">
        <f t="shared" si="45"/>
        <v>12.653333333333247</v>
      </c>
      <c r="D1490" s="5">
        <f>IF(Inddata!$D$35=0,0,IF(($D$30-C1490*(1/Inddata!$D$35))&lt;0,0,($D$30-C1490*(1/Inddata!$D$35))))</f>
        <v>0</v>
      </c>
      <c r="E1490" s="5">
        <v>0</v>
      </c>
      <c r="F1490" s="5">
        <f>IF(Inddata!$D$31*Inddata!$D$35+Inddata!$D$33&gt;'Beregninger scenarie 2'!C1490,0,F1489+$F$27)</f>
        <v>4.7285333333333694</v>
      </c>
      <c r="G1490" s="5">
        <f t="shared" si="44"/>
        <v>14.653333333333247</v>
      </c>
      <c r="H1490" s="5">
        <f>IF(D1490+E1490+F1490&gt;Inddata!$D$31,Inddata!$D$31,D1490+E1490+F1490)</f>
        <v>4.7285333333333694</v>
      </c>
      <c r="I1490" s="5">
        <f>Inddata!$D$34</f>
        <v>1</v>
      </c>
      <c r="J1490" s="5">
        <f>Inddata!$D$32+Inddata!$D$34</f>
        <v>5</v>
      </c>
      <c r="K1490" s="5"/>
    </row>
    <row r="1491" spans="1:11" x14ac:dyDescent="0.25">
      <c r="A1491">
        <v>1462</v>
      </c>
      <c r="C1491" s="5">
        <f t="shared" si="45"/>
        <v>12.661999999999914</v>
      </c>
      <c r="D1491" s="5">
        <f>IF(Inddata!$D$35=0,0,IF(($D$30-C1491*(1/Inddata!$D$35))&lt;0,0,($D$30-C1491*(1/Inddata!$D$35))))</f>
        <v>0</v>
      </c>
      <c r="E1491" s="5">
        <v>0</v>
      </c>
      <c r="F1491" s="5">
        <f>IF(Inddata!$D$31*Inddata!$D$35+Inddata!$D$33&gt;'Beregninger scenarie 2'!C1491,0,F1490+$F$27)</f>
        <v>4.7354666666667029</v>
      </c>
      <c r="G1491" s="5">
        <f t="shared" si="44"/>
        <v>14.661999999999914</v>
      </c>
      <c r="H1491" s="5">
        <f>IF(D1491+E1491+F1491&gt;Inddata!$D$31,Inddata!$D$31,D1491+E1491+F1491)</f>
        <v>4.7354666666667029</v>
      </c>
      <c r="I1491" s="5">
        <f>Inddata!$D$34</f>
        <v>1</v>
      </c>
      <c r="J1491" s="5">
        <f>Inddata!$D$32+Inddata!$D$34</f>
        <v>5</v>
      </c>
      <c r="K1491" s="5"/>
    </row>
    <row r="1492" spans="1:11" x14ac:dyDescent="0.25">
      <c r="A1492">
        <v>1463</v>
      </c>
      <c r="C1492" s="5">
        <f t="shared" si="45"/>
        <v>12.67066666666658</v>
      </c>
      <c r="D1492" s="5">
        <f>IF(Inddata!$D$35=0,0,IF(($D$30-C1492*(1/Inddata!$D$35))&lt;0,0,($D$30-C1492*(1/Inddata!$D$35))))</f>
        <v>0</v>
      </c>
      <c r="E1492" s="5">
        <v>0</v>
      </c>
      <c r="F1492" s="5">
        <f>IF(Inddata!$D$31*Inddata!$D$35+Inddata!$D$33&gt;'Beregninger scenarie 2'!C1492,0,F1491+$F$27)</f>
        <v>4.7424000000000364</v>
      </c>
      <c r="G1492" s="5">
        <f t="shared" si="44"/>
        <v>14.67066666666658</v>
      </c>
      <c r="H1492" s="5">
        <f>IF(D1492+E1492+F1492&gt;Inddata!$D$31,Inddata!$D$31,D1492+E1492+F1492)</f>
        <v>4.7424000000000364</v>
      </c>
      <c r="I1492" s="5">
        <f>Inddata!$D$34</f>
        <v>1</v>
      </c>
      <c r="J1492" s="5">
        <f>Inddata!$D$32+Inddata!$D$34</f>
        <v>5</v>
      </c>
      <c r="K1492" s="5"/>
    </row>
    <row r="1493" spans="1:11" x14ac:dyDescent="0.25">
      <c r="A1493">
        <v>1464</v>
      </c>
      <c r="C1493" s="5">
        <f t="shared" si="45"/>
        <v>12.679333333333247</v>
      </c>
      <c r="D1493" s="5">
        <f>IF(Inddata!$D$35=0,0,IF(($D$30-C1493*(1/Inddata!$D$35))&lt;0,0,($D$30-C1493*(1/Inddata!$D$35))))</f>
        <v>0</v>
      </c>
      <c r="E1493" s="5">
        <v>0</v>
      </c>
      <c r="F1493" s="5">
        <f>IF(Inddata!$D$31*Inddata!$D$35+Inddata!$D$33&gt;'Beregninger scenarie 2'!C1493,0,F1492+$F$27)</f>
        <v>4.7493333333333698</v>
      </c>
      <c r="G1493" s="5">
        <f t="shared" si="44"/>
        <v>14.679333333333247</v>
      </c>
      <c r="H1493" s="5">
        <f>IF(D1493+E1493+F1493&gt;Inddata!$D$31,Inddata!$D$31,D1493+E1493+F1493)</f>
        <v>4.7493333333333698</v>
      </c>
      <c r="I1493" s="5">
        <f>Inddata!$D$34</f>
        <v>1</v>
      </c>
      <c r="J1493" s="5">
        <f>Inddata!$D$32+Inddata!$D$34</f>
        <v>5</v>
      </c>
      <c r="K1493" s="5"/>
    </row>
    <row r="1494" spans="1:11" x14ac:dyDescent="0.25">
      <c r="A1494">
        <v>1465</v>
      </c>
      <c r="C1494" s="5">
        <f t="shared" si="45"/>
        <v>12.687999999999914</v>
      </c>
      <c r="D1494" s="5">
        <f>IF(Inddata!$D$35=0,0,IF(($D$30-C1494*(1/Inddata!$D$35))&lt;0,0,($D$30-C1494*(1/Inddata!$D$35))))</f>
        <v>0</v>
      </c>
      <c r="E1494" s="5">
        <v>0</v>
      </c>
      <c r="F1494" s="5">
        <f>IF(Inddata!$D$31*Inddata!$D$35+Inddata!$D$33&gt;'Beregninger scenarie 2'!C1494,0,F1493+$F$27)</f>
        <v>4.7562666666667033</v>
      </c>
      <c r="G1494" s="5">
        <f t="shared" si="44"/>
        <v>14.687999999999914</v>
      </c>
      <c r="H1494" s="5">
        <f>IF(D1494+E1494+F1494&gt;Inddata!$D$31,Inddata!$D$31,D1494+E1494+F1494)</f>
        <v>4.7562666666667033</v>
      </c>
      <c r="I1494" s="5">
        <f>Inddata!$D$34</f>
        <v>1</v>
      </c>
      <c r="J1494" s="5">
        <f>Inddata!$D$32+Inddata!$D$34</f>
        <v>5</v>
      </c>
      <c r="K1494" s="5"/>
    </row>
    <row r="1495" spans="1:11" x14ac:dyDescent="0.25">
      <c r="A1495">
        <v>1466</v>
      </c>
      <c r="C1495" s="5">
        <f t="shared" si="45"/>
        <v>12.69666666666658</v>
      </c>
      <c r="D1495" s="5">
        <f>IF(Inddata!$D$35=0,0,IF(($D$30-C1495*(1/Inddata!$D$35))&lt;0,0,($D$30-C1495*(1/Inddata!$D$35))))</f>
        <v>0</v>
      </c>
      <c r="E1495" s="5">
        <v>0</v>
      </c>
      <c r="F1495" s="5">
        <f>IF(Inddata!$D$31*Inddata!$D$35+Inddata!$D$33&gt;'Beregninger scenarie 2'!C1495,0,F1494+$F$27)</f>
        <v>4.7632000000000367</v>
      </c>
      <c r="G1495" s="5">
        <f t="shared" si="44"/>
        <v>14.69666666666658</v>
      </c>
      <c r="H1495" s="5">
        <f>IF(D1495+E1495+F1495&gt;Inddata!$D$31,Inddata!$D$31,D1495+E1495+F1495)</f>
        <v>4.7632000000000367</v>
      </c>
      <c r="I1495" s="5">
        <f>Inddata!$D$34</f>
        <v>1</v>
      </c>
      <c r="J1495" s="5">
        <f>Inddata!$D$32+Inddata!$D$34</f>
        <v>5</v>
      </c>
      <c r="K1495" s="5"/>
    </row>
    <row r="1496" spans="1:11" x14ac:dyDescent="0.25">
      <c r="A1496">
        <v>1467</v>
      </c>
      <c r="C1496" s="5">
        <f t="shared" si="45"/>
        <v>12.705333333333247</v>
      </c>
      <c r="D1496" s="5">
        <f>IF(Inddata!$D$35=0,0,IF(($D$30-C1496*(1/Inddata!$D$35))&lt;0,0,($D$30-C1496*(1/Inddata!$D$35))))</f>
        <v>0</v>
      </c>
      <c r="E1496" s="5">
        <v>0</v>
      </c>
      <c r="F1496" s="5">
        <f>IF(Inddata!$D$31*Inddata!$D$35+Inddata!$D$33&gt;'Beregninger scenarie 2'!C1496,0,F1495+$F$27)</f>
        <v>4.7701333333333702</v>
      </c>
      <c r="G1496" s="5">
        <f t="shared" si="44"/>
        <v>14.705333333333247</v>
      </c>
      <c r="H1496" s="5">
        <f>IF(D1496+E1496+F1496&gt;Inddata!$D$31,Inddata!$D$31,D1496+E1496+F1496)</f>
        <v>4.7701333333333702</v>
      </c>
      <c r="I1496" s="5">
        <f>Inddata!$D$34</f>
        <v>1</v>
      </c>
      <c r="J1496" s="5">
        <f>Inddata!$D$32+Inddata!$D$34</f>
        <v>5</v>
      </c>
      <c r="K1496" s="5"/>
    </row>
    <row r="1497" spans="1:11" x14ac:dyDescent="0.25">
      <c r="A1497">
        <v>1468</v>
      </c>
      <c r="C1497" s="5">
        <f t="shared" si="45"/>
        <v>12.713999999999913</v>
      </c>
      <c r="D1497" s="5">
        <f>IF(Inddata!$D$35=0,0,IF(($D$30-C1497*(1/Inddata!$D$35))&lt;0,0,($D$30-C1497*(1/Inddata!$D$35))))</f>
        <v>0</v>
      </c>
      <c r="E1497" s="5">
        <v>0</v>
      </c>
      <c r="F1497" s="5">
        <f>IF(Inddata!$D$31*Inddata!$D$35+Inddata!$D$33&gt;'Beregninger scenarie 2'!C1497,0,F1496+$F$27)</f>
        <v>4.7770666666667037</v>
      </c>
      <c r="G1497" s="5">
        <f t="shared" si="44"/>
        <v>14.713999999999913</v>
      </c>
      <c r="H1497" s="5">
        <f>IF(D1497+E1497+F1497&gt;Inddata!$D$31,Inddata!$D$31,D1497+E1497+F1497)</f>
        <v>4.7770666666667037</v>
      </c>
      <c r="I1497" s="5">
        <f>Inddata!$D$34</f>
        <v>1</v>
      </c>
      <c r="J1497" s="5">
        <f>Inddata!$D$32+Inddata!$D$34</f>
        <v>5</v>
      </c>
      <c r="K1497" s="5"/>
    </row>
    <row r="1498" spans="1:11" x14ac:dyDescent="0.25">
      <c r="A1498">
        <v>1469</v>
      </c>
      <c r="C1498" s="5">
        <f t="shared" si="45"/>
        <v>12.72266666666658</v>
      </c>
      <c r="D1498" s="5">
        <f>IF(Inddata!$D$35=0,0,IF(($D$30-C1498*(1/Inddata!$D$35))&lt;0,0,($D$30-C1498*(1/Inddata!$D$35))))</f>
        <v>0</v>
      </c>
      <c r="E1498" s="5">
        <v>0</v>
      </c>
      <c r="F1498" s="5">
        <f>IF(Inddata!$D$31*Inddata!$D$35+Inddata!$D$33&gt;'Beregninger scenarie 2'!C1498,0,F1497+$F$27)</f>
        <v>4.7840000000000371</v>
      </c>
      <c r="G1498" s="5">
        <f t="shared" si="44"/>
        <v>14.72266666666658</v>
      </c>
      <c r="H1498" s="5">
        <f>IF(D1498+E1498+F1498&gt;Inddata!$D$31,Inddata!$D$31,D1498+E1498+F1498)</f>
        <v>4.7840000000000371</v>
      </c>
      <c r="I1498" s="5">
        <f>Inddata!$D$34</f>
        <v>1</v>
      </c>
      <c r="J1498" s="5">
        <f>Inddata!$D$32+Inddata!$D$34</f>
        <v>5</v>
      </c>
      <c r="K1498" s="5"/>
    </row>
    <row r="1499" spans="1:11" x14ac:dyDescent="0.25">
      <c r="A1499">
        <v>1470</v>
      </c>
      <c r="C1499" s="5">
        <f t="shared" si="45"/>
        <v>12.731333333333247</v>
      </c>
      <c r="D1499" s="5">
        <f>IF(Inddata!$D$35=0,0,IF(($D$30-C1499*(1/Inddata!$D$35))&lt;0,0,($D$30-C1499*(1/Inddata!$D$35))))</f>
        <v>0</v>
      </c>
      <c r="E1499" s="5">
        <v>0</v>
      </c>
      <c r="F1499" s="5">
        <f>IF(Inddata!$D$31*Inddata!$D$35+Inddata!$D$33&gt;'Beregninger scenarie 2'!C1499,0,F1498+$F$27)</f>
        <v>4.7909333333333706</v>
      </c>
      <c r="G1499" s="5">
        <f t="shared" si="44"/>
        <v>14.731333333333247</v>
      </c>
      <c r="H1499" s="5">
        <f>IF(D1499+E1499+F1499&gt;Inddata!$D$31,Inddata!$D$31,D1499+E1499+F1499)</f>
        <v>4.7909333333333706</v>
      </c>
      <c r="I1499" s="5">
        <f>Inddata!$D$34</f>
        <v>1</v>
      </c>
      <c r="J1499" s="5">
        <f>Inddata!$D$32+Inddata!$D$34</f>
        <v>5</v>
      </c>
      <c r="K1499" s="5"/>
    </row>
    <row r="1500" spans="1:11" x14ac:dyDescent="0.25">
      <c r="A1500">
        <v>1471</v>
      </c>
      <c r="C1500" s="5">
        <f t="shared" si="45"/>
        <v>12.739999999999913</v>
      </c>
      <c r="D1500" s="5">
        <f>IF(Inddata!$D$35=0,0,IF(($D$30-C1500*(1/Inddata!$D$35))&lt;0,0,($D$30-C1500*(1/Inddata!$D$35))))</f>
        <v>0</v>
      </c>
      <c r="E1500" s="5">
        <v>0</v>
      </c>
      <c r="F1500" s="5">
        <f>IF(Inddata!$D$31*Inddata!$D$35+Inddata!$D$33&gt;'Beregninger scenarie 2'!C1500,0,F1499+$F$27)</f>
        <v>4.797866666666704</v>
      </c>
      <c r="G1500" s="5">
        <f t="shared" si="44"/>
        <v>14.739999999999913</v>
      </c>
      <c r="H1500" s="5">
        <f>IF(D1500+E1500+F1500&gt;Inddata!$D$31,Inddata!$D$31,D1500+E1500+F1500)</f>
        <v>4.797866666666704</v>
      </c>
      <c r="I1500" s="5">
        <f>Inddata!$D$34</f>
        <v>1</v>
      </c>
      <c r="J1500" s="5">
        <f>Inddata!$D$32+Inddata!$D$34</f>
        <v>5</v>
      </c>
      <c r="K1500" s="5"/>
    </row>
    <row r="1501" spans="1:11" x14ac:dyDescent="0.25">
      <c r="A1501">
        <v>1472</v>
      </c>
      <c r="C1501" s="5">
        <f t="shared" si="45"/>
        <v>12.74866666666658</v>
      </c>
      <c r="D1501" s="5">
        <f>IF(Inddata!$D$35=0,0,IF(($D$30-C1501*(1/Inddata!$D$35))&lt;0,0,($D$30-C1501*(1/Inddata!$D$35))))</f>
        <v>0</v>
      </c>
      <c r="E1501" s="5">
        <v>0</v>
      </c>
      <c r="F1501" s="5">
        <f>IF(Inddata!$D$31*Inddata!$D$35+Inddata!$D$33&gt;'Beregninger scenarie 2'!C1501,0,F1500+$F$27)</f>
        <v>4.8048000000000375</v>
      </c>
      <c r="G1501" s="5">
        <f t="shared" si="44"/>
        <v>14.74866666666658</v>
      </c>
      <c r="H1501" s="5">
        <f>IF(D1501+E1501+F1501&gt;Inddata!$D$31,Inddata!$D$31,D1501+E1501+F1501)</f>
        <v>4.8048000000000375</v>
      </c>
      <c r="I1501" s="5">
        <f>Inddata!$D$34</f>
        <v>1</v>
      </c>
      <c r="J1501" s="5">
        <f>Inddata!$D$32+Inddata!$D$34</f>
        <v>5</v>
      </c>
      <c r="K1501" s="5"/>
    </row>
    <row r="1502" spans="1:11" x14ac:dyDescent="0.25">
      <c r="A1502">
        <v>1473</v>
      </c>
      <c r="C1502" s="5">
        <f t="shared" si="45"/>
        <v>12.757333333333246</v>
      </c>
      <c r="D1502" s="5">
        <f>IF(Inddata!$D$35=0,0,IF(($D$30-C1502*(1/Inddata!$D$35))&lt;0,0,($D$30-C1502*(1/Inddata!$D$35))))</f>
        <v>0</v>
      </c>
      <c r="E1502" s="5">
        <v>0</v>
      </c>
      <c r="F1502" s="5">
        <f>IF(Inddata!$D$31*Inddata!$D$35+Inddata!$D$33&gt;'Beregninger scenarie 2'!C1502,0,F1501+$F$27)</f>
        <v>4.8117333333333709</v>
      </c>
      <c r="G1502" s="5">
        <f t="shared" si="44"/>
        <v>14.757333333333246</v>
      </c>
      <c r="H1502" s="5">
        <f>IF(D1502+E1502+F1502&gt;Inddata!$D$31,Inddata!$D$31,D1502+E1502+F1502)</f>
        <v>4.8117333333333709</v>
      </c>
      <c r="I1502" s="5">
        <f>Inddata!$D$34</f>
        <v>1</v>
      </c>
      <c r="J1502" s="5">
        <f>Inddata!$D$32+Inddata!$D$34</f>
        <v>5</v>
      </c>
      <c r="K1502" s="5"/>
    </row>
    <row r="1503" spans="1:11" x14ac:dyDescent="0.25">
      <c r="A1503">
        <v>1474</v>
      </c>
      <c r="C1503" s="5">
        <f t="shared" si="45"/>
        <v>12.765999999999913</v>
      </c>
      <c r="D1503" s="5">
        <f>IF(Inddata!$D$35=0,0,IF(($D$30-C1503*(1/Inddata!$D$35))&lt;0,0,($D$30-C1503*(1/Inddata!$D$35))))</f>
        <v>0</v>
      </c>
      <c r="E1503" s="5">
        <v>0</v>
      </c>
      <c r="F1503" s="5">
        <f>IF(Inddata!$D$31*Inddata!$D$35+Inddata!$D$33&gt;'Beregninger scenarie 2'!C1503,0,F1502+$F$27)</f>
        <v>4.8186666666667044</v>
      </c>
      <c r="G1503" s="5">
        <f t="shared" si="44"/>
        <v>14.765999999999913</v>
      </c>
      <c r="H1503" s="5">
        <f>IF(D1503+E1503+F1503&gt;Inddata!$D$31,Inddata!$D$31,D1503+E1503+F1503)</f>
        <v>4.8186666666667044</v>
      </c>
      <c r="I1503" s="5">
        <f>Inddata!$D$34</f>
        <v>1</v>
      </c>
      <c r="J1503" s="5">
        <f>Inddata!$D$32+Inddata!$D$34</f>
        <v>5</v>
      </c>
      <c r="K1503" s="5"/>
    </row>
    <row r="1504" spans="1:11" x14ac:dyDescent="0.25">
      <c r="A1504">
        <v>1475</v>
      </c>
      <c r="C1504" s="5">
        <f t="shared" si="45"/>
        <v>12.77466666666658</v>
      </c>
      <c r="D1504" s="5">
        <f>IF(Inddata!$D$35=0,0,IF(($D$30-C1504*(1/Inddata!$D$35))&lt;0,0,($D$30-C1504*(1/Inddata!$D$35))))</f>
        <v>0</v>
      </c>
      <c r="E1504" s="5">
        <v>0</v>
      </c>
      <c r="F1504" s="5">
        <f>IF(Inddata!$D$31*Inddata!$D$35+Inddata!$D$33&gt;'Beregninger scenarie 2'!C1504,0,F1503+$F$27)</f>
        <v>4.8256000000000379</v>
      </c>
      <c r="G1504" s="5">
        <f t="shared" ref="G1504:G1530" si="46">C1504+2</f>
        <v>14.77466666666658</v>
      </c>
      <c r="H1504" s="5">
        <f>IF(D1504+E1504+F1504&gt;Inddata!$D$31,Inddata!$D$31,D1504+E1504+F1504)</f>
        <v>4.8256000000000379</v>
      </c>
      <c r="I1504" s="5">
        <f>Inddata!$D$34</f>
        <v>1</v>
      </c>
      <c r="J1504" s="5">
        <f>Inddata!$D$32+Inddata!$D$34</f>
        <v>5</v>
      </c>
      <c r="K1504" s="5"/>
    </row>
    <row r="1505" spans="1:11" x14ac:dyDescent="0.25">
      <c r="A1505">
        <v>1476</v>
      </c>
      <c r="C1505" s="5">
        <f t="shared" ref="C1505:C1530" si="47">C1504+$C$27</f>
        <v>12.783333333333246</v>
      </c>
      <c r="D1505" s="5">
        <f>IF(Inddata!$D$35=0,0,IF(($D$30-C1505*(1/Inddata!$D$35))&lt;0,0,($D$30-C1505*(1/Inddata!$D$35))))</f>
        <v>0</v>
      </c>
      <c r="E1505" s="5">
        <v>0</v>
      </c>
      <c r="F1505" s="5">
        <f>IF(Inddata!$D$31*Inddata!$D$35+Inddata!$D$33&gt;'Beregninger scenarie 2'!C1505,0,F1504+$F$27)</f>
        <v>4.8325333333333713</v>
      </c>
      <c r="G1505" s="5">
        <f t="shared" si="46"/>
        <v>14.783333333333246</v>
      </c>
      <c r="H1505" s="5">
        <f>IF(D1505+E1505+F1505&gt;Inddata!$D$31,Inddata!$D$31,D1505+E1505+F1505)</f>
        <v>4.8325333333333713</v>
      </c>
      <c r="I1505" s="5">
        <f>Inddata!$D$34</f>
        <v>1</v>
      </c>
      <c r="J1505" s="5">
        <f>Inddata!$D$32+Inddata!$D$34</f>
        <v>5</v>
      </c>
      <c r="K1505" s="5"/>
    </row>
    <row r="1506" spans="1:11" x14ac:dyDescent="0.25">
      <c r="A1506">
        <v>1477</v>
      </c>
      <c r="C1506" s="5">
        <f t="shared" si="47"/>
        <v>12.791999999999913</v>
      </c>
      <c r="D1506" s="5">
        <f>IF(Inddata!$D$35=0,0,IF(($D$30-C1506*(1/Inddata!$D$35))&lt;0,0,($D$30-C1506*(1/Inddata!$D$35))))</f>
        <v>0</v>
      </c>
      <c r="E1506" s="5">
        <v>0</v>
      </c>
      <c r="F1506" s="5">
        <f>IF(Inddata!$D$31*Inddata!$D$35+Inddata!$D$33&gt;'Beregninger scenarie 2'!C1506,0,F1505+$F$27)</f>
        <v>4.8394666666667048</v>
      </c>
      <c r="G1506" s="5">
        <f t="shared" si="46"/>
        <v>14.791999999999913</v>
      </c>
      <c r="H1506" s="5">
        <f>IF(D1506+E1506+F1506&gt;Inddata!$D$31,Inddata!$D$31,D1506+E1506+F1506)</f>
        <v>4.8394666666667048</v>
      </c>
      <c r="I1506" s="5">
        <f>Inddata!$D$34</f>
        <v>1</v>
      </c>
      <c r="J1506" s="5">
        <f>Inddata!$D$32+Inddata!$D$34</f>
        <v>5</v>
      </c>
      <c r="K1506" s="5"/>
    </row>
    <row r="1507" spans="1:11" x14ac:dyDescent="0.25">
      <c r="A1507">
        <v>1478</v>
      </c>
      <c r="C1507" s="5">
        <f t="shared" si="47"/>
        <v>12.800666666666579</v>
      </c>
      <c r="D1507" s="5">
        <f>IF(Inddata!$D$35=0,0,IF(($D$30-C1507*(1/Inddata!$D$35))&lt;0,0,($D$30-C1507*(1/Inddata!$D$35))))</f>
        <v>0</v>
      </c>
      <c r="E1507" s="5">
        <v>0</v>
      </c>
      <c r="F1507" s="5">
        <f>IF(Inddata!$D$31*Inddata!$D$35+Inddata!$D$33&gt;'Beregninger scenarie 2'!C1507,0,F1506+$F$27)</f>
        <v>4.8464000000000382</v>
      </c>
      <c r="G1507" s="5">
        <f t="shared" si="46"/>
        <v>14.800666666666579</v>
      </c>
      <c r="H1507" s="5">
        <f>IF(D1507+E1507+F1507&gt;Inddata!$D$31,Inddata!$D$31,D1507+E1507+F1507)</f>
        <v>4.8464000000000382</v>
      </c>
      <c r="I1507" s="5">
        <f>Inddata!$D$34</f>
        <v>1</v>
      </c>
      <c r="J1507" s="5">
        <f>Inddata!$D$32+Inddata!$D$34</f>
        <v>5</v>
      </c>
      <c r="K1507" s="5"/>
    </row>
    <row r="1508" spans="1:11" x14ac:dyDescent="0.25">
      <c r="A1508">
        <v>1479</v>
      </c>
      <c r="C1508" s="5">
        <f t="shared" si="47"/>
        <v>12.809333333333246</v>
      </c>
      <c r="D1508" s="5">
        <f>IF(Inddata!$D$35=0,0,IF(($D$30-C1508*(1/Inddata!$D$35))&lt;0,0,($D$30-C1508*(1/Inddata!$D$35))))</f>
        <v>0</v>
      </c>
      <c r="E1508" s="5">
        <v>0</v>
      </c>
      <c r="F1508" s="5">
        <f>IF(Inddata!$D$31*Inddata!$D$35+Inddata!$D$33&gt;'Beregninger scenarie 2'!C1508,0,F1507+$F$27)</f>
        <v>4.8533333333333717</v>
      </c>
      <c r="G1508" s="5">
        <f t="shared" si="46"/>
        <v>14.809333333333246</v>
      </c>
      <c r="H1508" s="5">
        <f>IF(D1508+E1508+F1508&gt;Inddata!$D$31,Inddata!$D$31,D1508+E1508+F1508)</f>
        <v>4.8533333333333717</v>
      </c>
      <c r="I1508" s="5">
        <f>Inddata!$D$34</f>
        <v>1</v>
      </c>
      <c r="J1508" s="5">
        <f>Inddata!$D$32+Inddata!$D$34</f>
        <v>5</v>
      </c>
      <c r="K1508" s="5"/>
    </row>
    <row r="1509" spans="1:11" x14ac:dyDescent="0.25">
      <c r="A1509">
        <v>1480</v>
      </c>
      <c r="C1509" s="5">
        <f t="shared" si="47"/>
        <v>12.817999999999913</v>
      </c>
      <c r="D1509" s="5">
        <f>IF(Inddata!$D$35=0,0,IF(($D$30-C1509*(1/Inddata!$D$35))&lt;0,0,($D$30-C1509*(1/Inddata!$D$35))))</f>
        <v>0</v>
      </c>
      <c r="E1509" s="5">
        <v>0</v>
      </c>
      <c r="F1509" s="5">
        <f>IF(Inddata!$D$31*Inddata!$D$35+Inddata!$D$33&gt;'Beregninger scenarie 2'!C1509,0,F1508+$F$27)</f>
        <v>4.8602666666667051</v>
      </c>
      <c r="G1509" s="5">
        <f t="shared" si="46"/>
        <v>14.817999999999913</v>
      </c>
      <c r="H1509" s="5">
        <f>IF(D1509+E1509+F1509&gt;Inddata!$D$31,Inddata!$D$31,D1509+E1509+F1509)</f>
        <v>4.8602666666667051</v>
      </c>
      <c r="I1509" s="5">
        <f>Inddata!$D$34</f>
        <v>1</v>
      </c>
      <c r="J1509" s="5">
        <f>Inddata!$D$32+Inddata!$D$34</f>
        <v>5</v>
      </c>
      <c r="K1509" s="5"/>
    </row>
    <row r="1510" spans="1:11" x14ac:dyDescent="0.25">
      <c r="A1510">
        <v>1481</v>
      </c>
      <c r="C1510" s="5">
        <f t="shared" si="47"/>
        <v>12.826666666666579</v>
      </c>
      <c r="D1510" s="5">
        <f>IF(Inddata!$D$35=0,0,IF(($D$30-C1510*(1/Inddata!$D$35))&lt;0,0,($D$30-C1510*(1/Inddata!$D$35))))</f>
        <v>0</v>
      </c>
      <c r="E1510" s="5">
        <v>0</v>
      </c>
      <c r="F1510" s="5">
        <f>IF(Inddata!$D$31*Inddata!$D$35+Inddata!$D$33&gt;'Beregninger scenarie 2'!C1510,0,F1509+$F$27)</f>
        <v>4.8672000000000386</v>
      </c>
      <c r="G1510" s="5">
        <f t="shared" si="46"/>
        <v>14.826666666666579</v>
      </c>
      <c r="H1510" s="5">
        <f>IF(D1510+E1510+F1510&gt;Inddata!$D$31,Inddata!$D$31,D1510+E1510+F1510)</f>
        <v>4.8672000000000386</v>
      </c>
      <c r="I1510" s="5">
        <f>Inddata!$D$34</f>
        <v>1</v>
      </c>
      <c r="J1510" s="5">
        <f>Inddata!$D$32+Inddata!$D$34</f>
        <v>5</v>
      </c>
      <c r="K1510" s="5"/>
    </row>
    <row r="1511" spans="1:11" x14ac:dyDescent="0.25">
      <c r="A1511">
        <v>1482</v>
      </c>
      <c r="C1511" s="5">
        <f t="shared" si="47"/>
        <v>12.835333333333246</v>
      </c>
      <c r="D1511" s="5">
        <f>IF(Inddata!$D$35=0,0,IF(($D$30-C1511*(1/Inddata!$D$35))&lt;0,0,($D$30-C1511*(1/Inddata!$D$35))))</f>
        <v>0</v>
      </c>
      <c r="E1511" s="5">
        <v>0</v>
      </c>
      <c r="F1511" s="5">
        <f>IF(Inddata!$D$31*Inddata!$D$35+Inddata!$D$33&gt;'Beregninger scenarie 2'!C1511,0,F1510+$F$27)</f>
        <v>4.8741333333333721</v>
      </c>
      <c r="G1511" s="5">
        <f t="shared" si="46"/>
        <v>14.835333333333246</v>
      </c>
      <c r="H1511" s="5">
        <f>IF(D1511+E1511+F1511&gt;Inddata!$D$31,Inddata!$D$31,D1511+E1511+F1511)</f>
        <v>4.8741333333333721</v>
      </c>
      <c r="I1511" s="5">
        <f>Inddata!$D$34</f>
        <v>1</v>
      </c>
      <c r="J1511" s="5">
        <f>Inddata!$D$32+Inddata!$D$34</f>
        <v>5</v>
      </c>
      <c r="K1511" s="5"/>
    </row>
    <row r="1512" spans="1:11" x14ac:dyDescent="0.25">
      <c r="A1512">
        <v>1483</v>
      </c>
      <c r="C1512" s="5">
        <f t="shared" si="47"/>
        <v>12.843999999999912</v>
      </c>
      <c r="D1512" s="5">
        <f>IF(Inddata!$D$35=0,0,IF(($D$30-C1512*(1/Inddata!$D$35))&lt;0,0,($D$30-C1512*(1/Inddata!$D$35))))</f>
        <v>0</v>
      </c>
      <c r="E1512" s="5">
        <v>0</v>
      </c>
      <c r="F1512" s="5">
        <f>IF(Inddata!$D$31*Inddata!$D$35+Inddata!$D$33&gt;'Beregninger scenarie 2'!C1512,0,F1511+$F$27)</f>
        <v>4.8810666666667055</v>
      </c>
      <c r="G1512" s="5">
        <f t="shared" si="46"/>
        <v>14.843999999999912</v>
      </c>
      <c r="H1512" s="5">
        <f>IF(D1512+E1512+F1512&gt;Inddata!$D$31,Inddata!$D$31,D1512+E1512+F1512)</f>
        <v>4.8810666666667055</v>
      </c>
      <c r="I1512" s="5">
        <f>Inddata!$D$34</f>
        <v>1</v>
      </c>
      <c r="J1512" s="5">
        <f>Inddata!$D$32+Inddata!$D$34</f>
        <v>5</v>
      </c>
      <c r="K1512" s="5"/>
    </row>
    <row r="1513" spans="1:11" x14ac:dyDescent="0.25">
      <c r="A1513">
        <v>1484</v>
      </c>
      <c r="C1513" s="5">
        <f t="shared" si="47"/>
        <v>12.852666666666579</v>
      </c>
      <c r="D1513" s="5">
        <f>IF(Inddata!$D$35=0,0,IF(($D$30-C1513*(1/Inddata!$D$35))&lt;0,0,($D$30-C1513*(1/Inddata!$D$35))))</f>
        <v>0</v>
      </c>
      <c r="E1513" s="5">
        <v>0</v>
      </c>
      <c r="F1513" s="5">
        <f>IF(Inddata!$D$31*Inddata!$D$35+Inddata!$D$33&gt;'Beregninger scenarie 2'!C1513,0,F1512+$F$27)</f>
        <v>4.888000000000039</v>
      </c>
      <c r="G1513" s="5">
        <f t="shared" si="46"/>
        <v>14.852666666666579</v>
      </c>
      <c r="H1513" s="5">
        <f>IF(D1513+E1513+F1513&gt;Inddata!$D$31,Inddata!$D$31,D1513+E1513+F1513)</f>
        <v>4.888000000000039</v>
      </c>
      <c r="I1513" s="5">
        <f>Inddata!$D$34</f>
        <v>1</v>
      </c>
      <c r="J1513" s="5">
        <f>Inddata!$D$32+Inddata!$D$34</f>
        <v>5</v>
      </c>
      <c r="K1513" s="5"/>
    </row>
    <row r="1514" spans="1:11" x14ac:dyDescent="0.25">
      <c r="A1514">
        <v>1485</v>
      </c>
      <c r="C1514" s="5">
        <f t="shared" si="47"/>
        <v>12.861333333333246</v>
      </c>
      <c r="D1514" s="5">
        <f>IF(Inddata!$D$35=0,0,IF(($D$30-C1514*(1/Inddata!$D$35))&lt;0,0,($D$30-C1514*(1/Inddata!$D$35))))</f>
        <v>0</v>
      </c>
      <c r="E1514" s="5">
        <v>0</v>
      </c>
      <c r="F1514" s="5">
        <f>IF(Inddata!$D$31*Inddata!$D$35+Inddata!$D$33&gt;'Beregninger scenarie 2'!C1514,0,F1513+$F$27)</f>
        <v>4.8949333333333724</v>
      </c>
      <c r="G1514" s="5">
        <f t="shared" si="46"/>
        <v>14.861333333333246</v>
      </c>
      <c r="H1514" s="5">
        <f>IF(D1514+E1514+F1514&gt;Inddata!$D$31,Inddata!$D$31,D1514+E1514+F1514)</f>
        <v>4.8949333333333724</v>
      </c>
      <c r="I1514" s="5">
        <f>Inddata!$D$34</f>
        <v>1</v>
      </c>
      <c r="J1514" s="5">
        <f>Inddata!$D$32+Inddata!$D$34</f>
        <v>5</v>
      </c>
      <c r="K1514" s="5"/>
    </row>
    <row r="1515" spans="1:11" x14ac:dyDescent="0.25">
      <c r="A1515">
        <v>1486</v>
      </c>
      <c r="C1515" s="5">
        <f t="shared" si="47"/>
        <v>12.869999999999912</v>
      </c>
      <c r="D1515" s="5">
        <f>IF(Inddata!$D$35=0,0,IF(($D$30-C1515*(1/Inddata!$D$35))&lt;0,0,($D$30-C1515*(1/Inddata!$D$35))))</f>
        <v>0</v>
      </c>
      <c r="E1515" s="5">
        <v>0</v>
      </c>
      <c r="F1515" s="5">
        <f>IF(Inddata!$D$31*Inddata!$D$35+Inddata!$D$33&gt;'Beregninger scenarie 2'!C1515,0,F1514+$F$27)</f>
        <v>4.9018666666667059</v>
      </c>
      <c r="G1515" s="5">
        <f t="shared" si="46"/>
        <v>14.869999999999912</v>
      </c>
      <c r="H1515" s="5">
        <f>IF(D1515+E1515+F1515&gt;Inddata!$D$31,Inddata!$D$31,D1515+E1515+F1515)</f>
        <v>4.9018666666667059</v>
      </c>
      <c r="I1515" s="5">
        <f>Inddata!$D$34</f>
        <v>1</v>
      </c>
      <c r="J1515" s="5">
        <f>Inddata!$D$32+Inddata!$D$34</f>
        <v>5</v>
      </c>
      <c r="K1515" s="5"/>
    </row>
    <row r="1516" spans="1:11" x14ac:dyDescent="0.25">
      <c r="A1516">
        <v>1487</v>
      </c>
      <c r="C1516" s="5">
        <f t="shared" si="47"/>
        <v>12.878666666666579</v>
      </c>
      <c r="D1516" s="5">
        <f>IF(Inddata!$D$35=0,0,IF(($D$30-C1516*(1/Inddata!$D$35))&lt;0,0,($D$30-C1516*(1/Inddata!$D$35))))</f>
        <v>0</v>
      </c>
      <c r="E1516" s="5">
        <v>0</v>
      </c>
      <c r="F1516" s="5">
        <f>IF(Inddata!$D$31*Inddata!$D$35+Inddata!$D$33&gt;'Beregninger scenarie 2'!C1516,0,F1515+$F$27)</f>
        <v>4.9088000000000394</v>
      </c>
      <c r="G1516" s="5">
        <f t="shared" si="46"/>
        <v>14.878666666666579</v>
      </c>
      <c r="H1516" s="5">
        <f>IF(D1516+E1516+F1516&gt;Inddata!$D$31,Inddata!$D$31,D1516+E1516+F1516)</f>
        <v>4.9088000000000394</v>
      </c>
      <c r="I1516" s="5">
        <f>Inddata!$D$34</f>
        <v>1</v>
      </c>
      <c r="J1516" s="5">
        <f>Inddata!$D$32+Inddata!$D$34</f>
        <v>5</v>
      </c>
      <c r="K1516" s="5"/>
    </row>
    <row r="1517" spans="1:11" x14ac:dyDescent="0.25">
      <c r="A1517">
        <v>1488</v>
      </c>
      <c r="C1517" s="5">
        <f t="shared" si="47"/>
        <v>12.887333333333245</v>
      </c>
      <c r="D1517" s="5">
        <f>IF(Inddata!$D$35=0,0,IF(($D$30-C1517*(1/Inddata!$D$35))&lt;0,0,($D$30-C1517*(1/Inddata!$D$35))))</f>
        <v>0</v>
      </c>
      <c r="E1517" s="5">
        <v>0</v>
      </c>
      <c r="F1517" s="5">
        <f>IF(Inddata!$D$31*Inddata!$D$35+Inddata!$D$33&gt;'Beregninger scenarie 2'!C1517,0,F1516+$F$27)</f>
        <v>4.9157333333333728</v>
      </c>
      <c r="G1517" s="5">
        <f t="shared" si="46"/>
        <v>14.887333333333245</v>
      </c>
      <c r="H1517" s="5">
        <f>IF(D1517+E1517+F1517&gt;Inddata!$D$31,Inddata!$D$31,D1517+E1517+F1517)</f>
        <v>4.9157333333333728</v>
      </c>
      <c r="I1517" s="5">
        <f>Inddata!$D$34</f>
        <v>1</v>
      </c>
      <c r="J1517" s="5">
        <f>Inddata!$D$32+Inddata!$D$34</f>
        <v>5</v>
      </c>
      <c r="K1517" s="5"/>
    </row>
    <row r="1518" spans="1:11" x14ac:dyDescent="0.25">
      <c r="A1518">
        <v>1489</v>
      </c>
      <c r="C1518" s="5">
        <f t="shared" si="47"/>
        <v>12.895999999999912</v>
      </c>
      <c r="D1518" s="5">
        <f>IF(Inddata!$D$35=0,0,IF(($D$30-C1518*(1/Inddata!$D$35))&lt;0,0,($D$30-C1518*(1/Inddata!$D$35))))</f>
        <v>0</v>
      </c>
      <c r="E1518" s="5">
        <v>0</v>
      </c>
      <c r="F1518" s="5">
        <f>IF(Inddata!$D$31*Inddata!$D$35+Inddata!$D$33&gt;'Beregninger scenarie 2'!C1518,0,F1517+$F$27)</f>
        <v>4.9226666666667063</v>
      </c>
      <c r="G1518" s="5">
        <f t="shared" si="46"/>
        <v>14.895999999999912</v>
      </c>
      <c r="H1518" s="5">
        <f>IF(D1518+E1518+F1518&gt;Inddata!$D$31,Inddata!$D$31,D1518+E1518+F1518)</f>
        <v>4.9226666666667063</v>
      </c>
      <c r="I1518" s="5">
        <f>Inddata!$D$34</f>
        <v>1</v>
      </c>
      <c r="J1518" s="5">
        <f>Inddata!$D$32+Inddata!$D$34</f>
        <v>5</v>
      </c>
      <c r="K1518" s="5"/>
    </row>
    <row r="1519" spans="1:11" x14ac:dyDescent="0.25">
      <c r="A1519">
        <v>1490</v>
      </c>
      <c r="C1519" s="5">
        <f t="shared" si="47"/>
        <v>12.904666666666579</v>
      </c>
      <c r="D1519" s="5">
        <f>IF(Inddata!$D$35=0,0,IF(($D$30-C1519*(1/Inddata!$D$35))&lt;0,0,($D$30-C1519*(1/Inddata!$D$35))))</f>
        <v>0</v>
      </c>
      <c r="E1519" s="5">
        <v>0</v>
      </c>
      <c r="F1519" s="5">
        <f>IF(Inddata!$D$31*Inddata!$D$35+Inddata!$D$33&gt;'Beregninger scenarie 2'!C1519,0,F1518+$F$27)</f>
        <v>4.9296000000000397</v>
      </c>
      <c r="G1519" s="5">
        <f t="shared" si="46"/>
        <v>14.904666666666579</v>
      </c>
      <c r="H1519" s="5">
        <f>IF(D1519+E1519+F1519&gt;Inddata!$D$31,Inddata!$D$31,D1519+E1519+F1519)</f>
        <v>4.9296000000000397</v>
      </c>
      <c r="I1519" s="5">
        <f>Inddata!$D$34</f>
        <v>1</v>
      </c>
      <c r="J1519" s="5">
        <f>Inddata!$D$32+Inddata!$D$34</f>
        <v>5</v>
      </c>
      <c r="K1519" s="5"/>
    </row>
    <row r="1520" spans="1:11" x14ac:dyDescent="0.25">
      <c r="A1520">
        <v>1491</v>
      </c>
      <c r="C1520" s="5">
        <f t="shared" si="47"/>
        <v>12.913333333333245</v>
      </c>
      <c r="D1520" s="5">
        <f>IF(Inddata!$D$35=0,0,IF(($D$30-C1520*(1/Inddata!$D$35))&lt;0,0,($D$30-C1520*(1/Inddata!$D$35))))</f>
        <v>0</v>
      </c>
      <c r="E1520" s="5">
        <v>0</v>
      </c>
      <c r="F1520" s="5">
        <f>IF(Inddata!$D$31*Inddata!$D$35+Inddata!$D$33&gt;'Beregninger scenarie 2'!C1520,0,F1519+$F$27)</f>
        <v>4.9365333333333732</v>
      </c>
      <c r="G1520" s="5">
        <f t="shared" si="46"/>
        <v>14.913333333333245</v>
      </c>
      <c r="H1520" s="5">
        <f>IF(D1520+E1520+F1520&gt;Inddata!$D$31,Inddata!$D$31,D1520+E1520+F1520)</f>
        <v>4.9365333333333732</v>
      </c>
      <c r="I1520" s="5">
        <f>Inddata!$D$34</f>
        <v>1</v>
      </c>
      <c r="J1520" s="5">
        <f>Inddata!$D$32+Inddata!$D$34</f>
        <v>5</v>
      </c>
      <c r="K1520" s="5"/>
    </row>
    <row r="1521" spans="1:11" x14ac:dyDescent="0.25">
      <c r="A1521">
        <v>1492</v>
      </c>
      <c r="C1521" s="5">
        <f t="shared" si="47"/>
        <v>12.921999999999912</v>
      </c>
      <c r="D1521" s="5">
        <f>IF(Inddata!$D$35=0,0,IF(($D$30-C1521*(1/Inddata!$D$35))&lt;0,0,($D$30-C1521*(1/Inddata!$D$35))))</f>
        <v>0</v>
      </c>
      <c r="E1521" s="5">
        <v>0</v>
      </c>
      <c r="F1521" s="5">
        <f>IF(Inddata!$D$31*Inddata!$D$35+Inddata!$D$33&gt;'Beregninger scenarie 2'!C1521,0,F1520+$F$27)</f>
        <v>4.9434666666667066</v>
      </c>
      <c r="G1521" s="5">
        <f t="shared" si="46"/>
        <v>14.921999999999912</v>
      </c>
      <c r="H1521" s="5">
        <f>IF(D1521+E1521+F1521&gt;Inddata!$D$31,Inddata!$D$31,D1521+E1521+F1521)</f>
        <v>4.9434666666667066</v>
      </c>
      <c r="I1521" s="5">
        <f>Inddata!$D$34</f>
        <v>1</v>
      </c>
      <c r="J1521" s="5">
        <f>Inddata!$D$32+Inddata!$D$34</f>
        <v>5</v>
      </c>
      <c r="K1521" s="5"/>
    </row>
    <row r="1522" spans="1:11" x14ac:dyDescent="0.25">
      <c r="A1522">
        <v>1493</v>
      </c>
      <c r="C1522" s="5">
        <f t="shared" si="47"/>
        <v>12.930666666666578</v>
      </c>
      <c r="D1522" s="5">
        <f>IF(Inddata!$D$35=0,0,IF(($D$30-C1522*(1/Inddata!$D$35))&lt;0,0,($D$30-C1522*(1/Inddata!$D$35))))</f>
        <v>0</v>
      </c>
      <c r="E1522" s="5">
        <v>0</v>
      </c>
      <c r="F1522" s="5">
        <f>IF(Inddata!$D$31*Inddata!$D$35+Inddata!$D$33&gt;'Beregninger scenarie 2'!C1522,0,F1521+$F$27)</f>
        <v>4.9504000000000401</v>
      </c>
      <c r="G1522" s="5">
        <f t="shared" si="46"/>
        <v>14.930666666666578</v>
      </c>
      <c r="H1522" s="5">
        <f>IF(D1522+E1522+F1522&gt;Inddata!$D$31,Inddata!$D$31,D1522+E1522+F1522)</f>
        <v>4.9504000000000401</v>
      </c>
      <c r="I1522" s="5">
        <f>Inddata!$D$34</f>
        <v>1</v>
      </c>
      <c r="J1522" s="5">
        <f>Inddata!$D$32+Inddata!$D$34</f>
        <v>5</v>
      </c>
      <c r="K1522" s="5"/>
    </row>
    <row r="1523" spans="1:11" x14ac:dyDescent="0.25">
      <c r="A1523">
        <v>1494</v>
      </c>
      <c r="C1523" s="5">
        <f t="shared" si="47"/>
        <v>12.939333333333245</v>
      </c>
      <c r="D1523" s="5">
        <f>IF(Inddata!$D$35=0,0,IF(($D$30-C1523*(1/Inddata!$D$35))&lt;0,0,($D$30-C1523*(1/Inddata!$D$35))))</f>
        <v>0</v>
      </c>
      <c r="E1523" s="5">
        <v>0</v>
      </c>
      <c r="F1523" s="5">
        <f>IF(Inddata!$D$31*Inddata!$D$35+Inddata!$D$33&gt;'Beregninger scenarie 2'!C1523,0,F1522+$F$27)</f>
        <v>4.9573333333333736</v>
      </c>
      <c r="G1523" s="5">
        <f t="shared" si="46"/>
        <v>14.939333333333245</v>
      </c>
      <c r="H1523" s="5">
        <f>IF(D1523+E1523+F1523&gt;Inddata!$D$31,Inddata!$D$31,D1523+E1523+F1523)</f>
        <v>4.9573333333333736</v>
      </c>
      <c r="I1523" s="5">
        <f>Inddata!$D$34</f>
        <v>1</v>
      </c>
      <c r="J1523" s="5">
        <f>Inddata!$D$32+Inddata!$D$34</f>
        <v>5</v>
      </c>
      <c r="K1523" s="5"/>
    </row>
    <row r="1524" spans="1:11" x14ac:dyDescent="0.25">
      <c r="A1524">
        <v>1495</v>
      </c>
      <c r="C1524" s="5">
        <f t="shared" si="47"/>
        <v>12.947999999999912</v>
      </c>
      <c r="D1524" s="5">
        <f>IF(Inddata!$D$35=0,0,IF(($D$30-C1524*(1/Inddata!$D$35))&lt;0,0,($D$30-C1524*(1/Inddata!$D$35))))</f>
        <v>0</v>
      </c>
      <c r="E1524" s="5">
        <v>0</v>
      </c>
      <c r="F1524" s="5">
        <f>IF(Inddata!$D$31*Inddata!$D$35+Inddata!$D$33&gt;'Beregninger scenarie 2'!C1524,0,F1523+$F$27)</f>
        <v>4.964266666666707</v>
      </c>
      <c r="G1524" s="5">
        <f t="shared" si="46"/>
        <v>14.947999999999912</v>
      </c>
      <c r="H1524" s="5">
        <f>IF(D1524+E1524+F1524&gt;Inddata!$D$31,Inddata!$D$31,D1524+E1524+F1524)</f>
        <v>4.964266666666707</v>
      </c>
      <c r="I1524" s="5">
        <f>Inddata!$D$34</f>
        <v>1</v>
      </c>
      <c r="J1524" s="5">
        <f>Inddata!$D$32+Inddata!$D$34</f>
        <v>5</v>
      </c>
      <c r="K1524" s="5"/>
    </row>
    <row r="1525" spans="1:11" x14ac:dyDescent="0.25">
      <c r="A1525">
        <v>1496</v>
      </c>
      <c r="C1525" s="5">
        <f t="shared" si="47"/>
        <v>12.956666666666578</v>
      </c>
      <c r="D1525" s="5">
        <f>IF(Inddata!$D$35=0,0,IF(($D$30-C1525*(1/Inddata!$D$35))&lt;0,0,($D$30-C1525*(1/Inddata!$D$35))))</f>
        <v>0</v>
      </c>
      <c r="E1525" s="5">
        <v>0</v>
      </c>
      <c r="F1525" s="5">
        <f>IF(Inddata!$D$31*Inddata!$D$35+Inddata!$D$33&gt;'Beregninger scenarie 2'!C1525,0,F1524+$F$27)</f>
        <v>4.9712000000000405</v>
      </c>
      <c r="G1525" s="5">
        <f t="shared" si="46"/>
        <v>14.956666666666578</v>
      </c>
      <c r="H1525" s="5">
        <f>IF(D1525+E1525+F1525&gt;Inddata!$D$31,Inddata!$D$31,D1525+E1525+F1525)</f>
        <v>4.9712000000000405</v>
      </c>
      <c r="I1525" s="5">
        <f>Inddata!$D$34</f>
        <v>1</v>
      </c>
      <c r="J1525" s="5">
        <f>Inddata!$D$32+Inddata!$D$34</f>
        <v>5</v>
      </c>
      <c r="K1525" s="5"/>
    </row>
    <row r="1526" spans="1:11" x14ac:dyDescent="0.25">
      <c r="A1526">
        <v>1497</v>
      </c>
      <c r="C1526" s="5">
        <f t="shared" si="47"/>
        <v>12.965333333333245</v>
      </c>
      <c r="D1526" s="5">
        <f>IF(Inddata!$D$35=0,0,IF(($D$30-C1526*(1/Inddata!$D$35))&lt;0,0,($D$30-C1526*(1/Inddata!$D$35))))</f>
        <v>0</v>
      </c>
      <c r="E1526" s="5">
        <v>0</v>
      </c>
      <c r="F1526" s="5">
        <f>IF(Inddata!$D$31*Inddata!$D$35+Inddata!$D$33&gt;'Beregninger scenarie 2'!C1526,0,F1525+$F$27)</f>
        <v>4.9781333333333739</v>
      </c>
      <c r="G1526" s="5">
        <f t="shared" si="46"/>
        <v>14.965333333333245</v>
      </c>
      <c r="H1526" s="5">
        <f>IF(D1526+E1526+F1526&gt;Inddata!$D$31,Inddata!$D$31,D1526+E1526+F1526)</f>
        <v>4.9781333333333739</v>
      </c>
      <c r="I1526" s="5">
        <f>Inddata!$D$34</f>
        <v>1</v>
      </c>
      <c r="J1526" s="5">
        <f>Inddata!$D$32+Inddata!$D$34</f>
        <v>5</v>
      </c>
      <c r="K1526" s="5"/>
    </row>
    <row r="1527" spans="1:11" x14ac:dyDescent="0.25">
      <c r="A1527">
        <v>1498</v>
      </c>
      <c r="C1527" s="5">
        <f t="shared" si="47"/>
        <v>12.973999999999911</v>
      </c>
      <c r="D1527" s="5">
        <f>IF(Inddata!$D$35=0,0,IF(($D$30-C1527*(1/Inddata!$D$35))&lt;0,0,($D$30-C1527*(1/Inddata!$D$35))))</f>
        <v>0</v>
      </c>
      <c r="E1527" s="5">
        <v>0</v>
      </c>
      <c r="F1527" s="5">
        <f>IF(Inddata!$D$31*Inddata!$D$35+Inddata!$D$33&gt;'Beregninger scenarie 2'!C1527,0,F1526+$F$27)</f>
        <v>4.9850666666667074</v>
      </c>
      <c r="G1527" s="5">
        <f t="shared" si="46"/>
        <v>14.973999999999911</v>
      </c>
      <c r="H1527" s="5">
        <f>IF(D1527+E1527+F1527&gt;Inddata!$D$31,Inddata!$D$31,D1527+E1527+F1527)</f>
        <v>4.9850666666667074</v>
      </c>
      <c r="I1527" s="5">
        <f>Inddata!$D$34</f>
        <v>1</v>
      </c>
      <c r="J1527" s="5">
        <f>Inddata!$D$32+Inddata!$D$34</f>
        <v>5</v>
      </c>
      <c r="K1527" s="5"/>
    </row>
    <row r="1528" spans="1:11" x14ac:dyDescent="0.25">
      <c r="A1528">
        <v>1499</v>
      </c>
      <c r="C1528" s="5">
        <f t="shared" si="47"/>
        <v>12.982666666666578</v>
      </c>
      <c r="D1528" s="5">
        <f>IF(Inddata!$D$35=0,0,IF(($D$30-C1528*(1/Inddata!$D$35))&lt;0,0,($D$30-C1528*(1/Inddata!$D$35))))</f>
        <v>0</v>
      </c>
      <c r="E1528" s="5">
        <v>0</v>
      </c>
      <c r="F1528" s="5">
        <f>IF(Inddata!$D$31*Inddata!$D$35+Inddata!$D$33&gt;'Beregninger scenarie 2'!C1528,0,F1527+$F$27)</f>
        <v>4.9920000000000408</v>
      </c>
      <c r="G1528" s="5">
        <f t="shared" si="46"/>
        <v>14.982666666666578</v>
      </c>
      <c r="H1528" s="5">
        <f>IF(D1528+E1528+F1528&gt;Inddata!$D$31,Inddata!$D$31,D1528+E1528+F1528)</f>
        <v>4.9920000000000408</v>
      </c>
      <c r="I1528" s="5">
        <f>Inddata!$D$34</f>
        <v>1</v>
      </c>
      <c r="J1528" s="5">
        <f>Inddata!$D$32+Inddata!$D$34</f>
        <v>5</v>
      </c>
      <c r="K1528" s="5"/>
    </row>
    <row r="1529" spans="1:11" x14ac:dyDescent="0.25">
      <c r="A1529">
        <v>1500</v>
      </c>
      <c r="C1529" s="5">
        <f t="shared" si="47"/>
        <v>12.991333333333245</v>
      </c>
      <c r="D1529" s="5">
        <f>IF(Inddata!$D$35=0,0,IF(($D$30-C1529*(1/Inddata!$D$35))&lt;0,0,($D$30-C1529*(1/Inddata!$D$35))))</f>
        <v>0</v>
      </c>
      <c r="E1529" s="5">
        <v>0</v>
      </c>
      <c r="F1529" s="5">
        <f>IF(Inddata!$D$31*Inddata!$D$35+Inddata!$D$33&gt;'Beregninger scenarie 2'!C1529,0,F1528+$F$27)</f>
        <v>4.9989333333333743</v>
      </c>
      <c r="G1529" s="5">
        <f t="shared" si="46"/>
        <v>14.991333333333245</v>
      </c>
      <c r="H1529" s="5">
        <f>IF(D1529+E1529+F1529&gt;Inddata!$D$31,Inddata!$D$31,D1529+E1529+F1529)</f>
        <v>4.9989333333333743</v>
      </c>
      <c r="I1529" s="5">
        <f>Inddata!$D$34</f>
        <v>1</v>
      </c>
      <c r="J1529" s="5">
        <f>Inddata!$D$32+Inddata!$D$34</f>
        <v>5</v>
      </c>
      <c r="K1529" s="5"/>
    </row>
    <row r="1530" spans="1:11" x14ac:dyDescent="0.25">
      <c r="A1530">
        <v>1501</v>
      </c>
      <c r="C1530" s="5">
        <f t="shared" si="47"/>
        <v>12.999999999999911</v>
      </c>
      <c r="D1530" s="5">
        <f>IF(Inddata!$D$35=0,0,IF(($D$30-C1530*(1/Inddata!$D$35))&lt;0,0,($D$30-C1530*(1/Inddata!$D$35))))</f>
        <v>0</v>
      </c>
      <c r="E1530" s="5">
        <v>0</v>
      </c>
      <c r="F1530" s="5">
        <f>IF(Inddata!$D$35=0,'Beregninger scenarie 2'!D30,IF(Inddata!$D$31*Inddata!$D$35+Inddata!$D$33&gt;'Beregninger scenarie 2'!C1530,0,F1529+$F$27))</f>
        <v>5.0058666666667078</v>
      </c>
      <c r="G1530" s="5">
        <f t="shared" si="46"/>
        <v>14.999999999999911</v>
      </c>
      <c r="H1530" s="5">
        <f>IF(D1530+E1530+F1530&gt;Inddata!$D$31,Inddata!$D$31,D1530+E1530+F1530)</f>
        <v>5</v>
      </c>
      <c r="I1530" s="5">
        <f>Inddata!$D$34</f>
        <v>1</v>
      </c>
      <c r="J1530" s="5">
        <f>Inddata!$D$32+Inddata!$D$34</f>
        <v>5</v>
      </c>
      <c r="K1530" s="5"/>
    </row>
    <row r="1531" spans="1:11" x14ac:dyDescent="0.25">
      <c r="C1531" s="5"/>
      <c r="D1531" s="5"/>
      <c r="E1531" s="5"/>
      <c r="F1531" s="5"/>
      <c r="G1531" s="5">
        <f>G1530+2</f>
        <v>16.999999999999911</v>
      </c>
      <c r="H1531" s="5">
        <f>H1530</f>
        <v>5</v>
      </c>
      <c r="I1531" s="5"/>
      <c r="J1531" s="5"/>
      <c r="K1531" s="5"/>
    </row>
    <row r="1533" spans="1:11" x14ac:dyDescent="0.25">
      <c r="B1533" s="3" t="s">
        <v>90</v>
      </c>
    </row>
    <row r="1535" spans="1:11" x14ac:dyDescent="0.25">
      <c r="B1535" t="s">
        <v>58</v>
      </c>
      <c r="C1535" s="2">
        <f>Inddata!$D$31-Inddata!$D$34</f>
        <v>4</v>
      </c>
    </row>
    <row r="1536" spans="1:11" x14ac:dyDescent="0.25">
      <c r="B1536" t="s">
        <v>11</v>
      </c>
      <c r="C1536">
        <f>C1535/400</f>
        <v>0.01</v>
      </c>
    </row>
    <row r="1537" spans="2:19" x14ac:dyDescent="0.25">
      <c r="C1537" t="s">
        <v>60</v>
      </c>
      <c r="D1537" t="s">
        <v>36</v>
      </c>
      <c r="E1537" t="s">
        <v>61</v>
      </c>
      <c r="F1537" t="s">
        <v>22</v>
      </c>
      <c r="G1537" t="s">
        <v>23</v>
      </c>
      <c r="H1537" t="s">
        <v>62</v>
      </c>
      <c r="I1537" t="s">
        <v>63</v>
      </c>
      <c r="J1537" t="s">
        <v>34</v>
      </c>
      <c r="K1537" t="s">
        <v>64</v>
      </c>
      <c r="L1537" t="s">
        <v>65</v>
      </c>
      <c r="M1537" t="s">
        <v>66</v>
      </c>
      <c r="N1537" t="s">
        <v>71</v>
      </c>
      <c r="O1537" t="s">
        <v>67</v>
      </c>
      <c r="P1537" t="s">
        <v>68</v>
      </c>
      <c r="Q1537" t="s">
        <v>69</v>
      </c>
      <c r="R1537" t="s">
        <v>53</v>
      </c>
      <c r="S1537" t="s">
        <v>70</v>
      </c>
    </row>
    <row r="1538" spans="2:19" x14ac:dyDescent="0.25">
      <c r="I1538">
        <v>0</v>
      </c>
      <c r="J1538">
        <v>0</v>
      </c>
      <c r="K1538">
        <v>0</v>
      </c>
      <c r="L1538" s="2">
        <f>Inddata!$D$34</f>
        <v>1</v>
      </c>
      <c r="M1538" s="2">
        <f>Inddata!$D$34+Inddata!$D$32</f>
        <v>5</v>
      </c>
      <c r="N1538" s="2">
        <f>I1538*0.5</f>
        <v>0</v>
      </c>
      <c r="O1538" s="2">
        <f>N1538*E1538</f>
        <v>0</v>
      </c>
      <c r="P1538" s="5">
        <f t="shared" ref="P1538:P1601" si="48">((J1538*3600*24)/$M$14)*1000</f>
        <v>0</v>
      </c>
      <c r="Q1538" s="5">
        <f>P1538/2</f>
        <v>0</v>
      </c>
      <c r="R1538" s="2">
        <f>(J1538*1000)/$M$13</f>
        <v>0</v>
      </c>
      <c r="S1538" s="2">
        <f>R1538/2</f>
        <v>0</v>
      </c>
    </row>
    <row r="1539" spans="2:19" x14ac:dyDescent="0.25">
      <c r="B1539" t="s">
        <v>59</v>
      </c>
      <c r="C1539">
        <v>0</v>
      </c>
      <c r="D1539" s="5">
        <f>$C$2+2*Inddata!$D$35*'Beregninger scenarie 2'!C1539</f>
        <v>3</v>
      </c>
      <c r="E1539" s="5">
        <f>0.5*(D1539+$C$2)*C1539</f>
        <v>0</v>
      </c>
      <c r="F1539" s="5">
        <f>SQRT(C1539^2+(Inddata!$D$35*C1539)^2)</f>
        <v>0</v>
      </c>
      <c r="G1539" s="5">
        <f>$C$2+2*F1539</f>
        <v>3</v>
      </c>
      <c r="H1539" s="5">
        <f>E1539/G1539</f>
        <v>0</v>
      </c>
      <c r="I1539" s="5">
        <f>$C$14*(H1539^(2/3))*SQRT($C$13)</f>
        <v>0</v>
      </c>
      <c r="J1539" s="5">
        <f>I1539*E1539</f>
        <v>0</v>
      </c>
      <c r="K1539" s="2">
        <f>Inddata!D34</f>
        <v>1</v>
      </c>
      <c r="L1539" s="2">
        <f>Inddata!$D$34</f>
        <v>1</v>
      </c>
      <c r="M1539" s="2">
        <f>Inddata!$D$34+Inddata!$D$32</f>
        <v>5</v>
      </c>
      <c r="N1539" s="2">
        <f t="shared" ref="N1539:N1602" si="49">I1539*0.5</f>
        <v>0</v>
      </c>
      <c r="O1539" s="2">
        <f t="shared" ref="O1539:O1602" si="50">N1539*E1539</f>
        <v>0</v>
      </c>
      <c r="P1539" s="5">
        <f t="shared" si="48"/>
        <v>0</v>
      </c>
      <c r="Q1539" s="5">
        <f t="shared" ref="Q1539:Q1602" si="51">P1539/2</f>
        <v>0</v>
      </c>
      <c r="R1539" s="2">
        <f>(J1539*1000)/$M$13</f>
        <v>0</v>
      </c>
      <c r="S1539" s="2">
        <f t="shared" ref="S1539:S1602" si="52">R1539/2</f>
        <v>0</v>
      </c>
    </row>
    <row r="1540" spans="2:19" x14ac:dyDescent="0.25">
      <c r="C1540">
        <f>C1539+$C$1536</f>
        <v>0.01</v>
      </c>
      <c r="D1540" s="5">
        <f>$C$2+2*Inddata!$D$35*'Beregninger scenarie 2'!C1540</f>
        <v>3.0249999999999999</v>
      </c>
      <c r="E1540" s="5">
        <f t="shared" ref="E1540:E1603" si="53">0.5*(D1540+$C$2)*C1540</f>
        <v>3.0125000000000002E-2</v>
      </c>
      <c r="F1540" s="5">
        <f>SQRT(C1540^2+(Inddata!$D$35*C1540)^2)</f>
        <v>1.6007810593582122E-2</v>
      </c>
      <c r="G1540" s="5">
        <f t="shared" ref="G1540:G1603" si="54">$C$2+2*F1540</f>
        <v>3.0320156211871643</v>
      </c>
      <c r="H1540" s="5">
        <f t="shared" ref="H1540:H1603" si="55">E1540/G1540</f>
        <v>9.9356348263815245E-3</v>
      </c>
      <c r="I1540" s="5">
        <f t="shared" ref="I1540:I1603" si="56">$C$14*(H1540^(2/3))*SQRT($C$13)</f>
        <v>2.9722743246249021E-3</v>
      </c>
      <c r="J1540" s="5">
        <f t="shared" ref="J1540:J1603" si="57">I1540*E1540</f>
        <v>8.9539764029325183E-5</v>
      </c>
      <c r="K1540">
        <f>$K$1539+C1540</f>
        <v>1.01</v>
      </c>
      <c r="L1540" s="2">
        <f>Inddata!$D$34</f>
        <v>1</v>
      </c>
      <c r="M1540" s="2">
        <f>Inddata!$D$34+Inddata!$D$32</f>
        <v>5</v>
      </c>
      <c r="N1540" s="2">
        <f t="shared" si="49"/>
        <v>1.486137162312451E-3</v>
      </c>
      <c r="O1540" s="2">
        <f t="shared" si="50"/>
        <v>4.4769882014662591E-5</v>
      </c>
      <c r="P1540" s="5">
        <f t="shared" si="48"/>
        <v>1.5434877083766766E-4</v>
      </c>
      <c r="Q1540" s="5">
        <f t="shared" si="51"/>
        <v>7.7174385418833828E-5</v>
      </c>
      <c r="R1540" s="2">
        <f t="shared" ref="R1540:R1602" si="58">(J1540*1000)/$M$13</f>
        <v>1.7864441069174497E-5</v>
      </c>
      <c r="S1540" s="2">
        <f t="shared" si="52"/>
        <v>8.9322205345872487E-6</v>
      </c>
    </row>
    <row r="1541" spans="2:19" x14ac:dyDescent="0.25">
      <c r="C1541">
        <f>C1540+$C$1536</f>
        <v>0.02</v>
      </c>
      <c r="D1541" s="5">
        <f>$C$2+2*Inddata!$D$35*'Beregninger scenarie 2'!C1541</f>
        <v>3.05</v>
      </c>
      <c r="E1541" s="5">
        <f t="shared" si="53"/>
        <v>6.0499999999999998E-2</v>
      </c>
      <c r="F1541" s="5">
        <f>SQRT(C1541^2+(Inddata!$D$35*C1541)^2)</f>
        <v>3.2015621187164243E-2</v>
      </c>
      <c r="G1541" s="5">
        <f t="shared" si="54"/>
        <v>3.0640312423743286</v>
      </c>
      <c r="H1541" s="5">
        <f t="shared" si="55"/>
        <v>1.9745229475244624E-2</v>
      </c>
      <c r="I1541" s="5">
        <f t="shared" si="56"/>
        <v>4.6982191003145162E-3</v>
      </c>
      <c r="J1541" s="5">
        <f t="shared" si="57"/>
        <v>2.8424225556902821E-4</v>
      </c>
      <c r="K1541">
        <f>$K$1539+C1541</f>
        <v>1.02</v>
      </c>
      <c r="L1541" s="2">
        <f>Inddata!$D$34</f>
        <v>1</v>
      </c>
      <c r="M1541" s="2">
        <f>Inddata!$D$34+Inddata!$D$32</f>
        <v>5</v>
      </c>
      <c r="N1541" s="2">
        <f t="shared" si="49"/>
        <v>2.3491095501572581E-3</v>
      </c>
      <c r="O1541" s="2">
        <f t="shared" si="50"/>
        <v>1.4212112778451411E-4</v>
      </c>
      <c r="P1541" s="5">
        <f t="shared" si="48"/>
        <v>4.8997719887710494E-4</v>
      </c>
      <c r="Q1541" s="5">
        <f t="shared" si="51"/>
        <v>2.4498859943855247E-4</v>
      </c>
      <c r="R1541" s="2">
        <f t="shared" si="58"/>
        <v>5.6710323944109348E-5</v>
      </c>
      <c r="S1541" s="2">
        <f t="shared" si="52"/>
        <v>2.8355161972054674E-5</v>
      </c>
    </row>
    <row r="1542" spans="2:19" x14ac:dyDescent="0.25">
      <c r="C1542">
        <f t="shared" ref="C1542:C1605" si="59">C1541+$C$1536</f>
        <v>0.03</v>
      </c>
      <c r="D1542" s="5">
        <f>$C$2+2*Inddata!$D$35*'Beregninger scenarie 2'!C1542</f>
        <v>3.0750000000000002</v>
      </c>
      <c r="E1542" s="5">
        <f t="shared" si="53"/>
        <v>9.1124999999999998E-2</v>
      </c>
      <c r="F1542" s="5">
        <f>SQRT(C1542^2+(Inddata!$D$35*C1542)^2)</f>
        <v>4.8023431780746369E-2</v>
      </c>
      <c r="G1542" s="5">
        <f t="shared" si="54"/>
        <v>3.0960468635614928</v>
      </c>
      <c r="H1542" s="5">
        <f t="shared" si="55"/>
        <v>2.9432694017808139E-2</v>
      </c>
      <c r="I1542" s="5">
        <f t="shared" si="56"/>
        <v>6.1307247702488349E-3</v>
      </c>
      <c r="J1542" s="5">
        <f t="shared" si="57"/>
        <v>5.5866229468892509E-4</v>
      </c>
      <c r="K1542">
        <f t="shared" ref="K1542:K1605" si="60">$K$1539+C1542</f>
        <v>1.03</v>
      </c>
      <c r="L1542" s="2">
        <f>Inddata!$D$34</f>
        <v>1</v>
      </c>
      <c r="M1542" s="2">
        <f>Inddata!$D$34+Inddata!$D$32</f>
        <v>5</v>
      </c>
      <c r="N1542" s="2">
        <f t="shared" si="49"/>
        <v>3.0653623851244175E-3</v>
      </c>
      <c r="O1542" s="2">
        <f t="shared" si="50"/>
        <v>2.7933114734446254E-4</v>
      </c>
      <c r="P1542" s="5">
        <f t="shared" si="48"/>
        <v>9.6302284726086228E-4</v>
      </c>
      <c r="Q1542" s="5">
        <f t="shared" si="51"/>
        <v>4.8151142363043114E-4</v>
      </c>
      <c r="R1542" s="2">
        <f t="shared" si="58"/>
        <v>1.1146097769222942E-4</v>
      </c>
      <c r="S1542" s="2">
        <f t="shared" si="52"/>
        <v>5.5730488846114708E-5</v>
      </c>
    </row>
    <row r="1543" spans="2:19" x14ac:dyDescent="0.25">
      <c r="C1543">
        <f t="shared" si="59"/>
        <v>0.04</v>
      </c>
      <c r="D1543" s="5">
        <f>$C$2+2*Inddata!$D$35*'Beregninger scenarie 2'!C1543</f>
        <v>3.1</v>
      </c>
      <c r="E1543" s="5">
        <f t="shared" si="53"/>
        <v>0.122</v>
      </c>
      <c r="F1543" s="5">
        <f>SQRT(C1543^2+(Inddata!$D$35*C1543)^2)</f>
        <v>6.4031242374328487E-2</v>
      </c>
      <c r="G1543" s="5">
        <f t="shared" si="54"/>
        <v>3.1280624847486571</v>
      </c>
      <c r="H1543" s="5">
        <f t="shared" si="55"/>
        <v>3.9001778447466919E-2</v>
      </c>
      <c r="I1543" s="5">
        <f t="shared" si="56"/>
        <v>7.3963039450185303E-3</v>
      </c>
      <c r="J1543" s="5">
        <f t="shared" si="57"/>
        <v>9.0234908129226067E-4</v>
      </c>
      <c r="K1543">
        <f t="shared" si="60"/>
        <v>1.04</v>
      </c>
      <c r="L1543" s="2">
        <f>Inddata!$D$34</f>
        <v>1</v>
      </c>
      <c r="M1543" s="2">
        <f>Inddata!$D$34+Inddata!$D$32</f>
        <v>5</v>
      </c>
      <c r="N1543" s="2">
        <f t="shared" si="49"/>
        <v>3.6981519725092652E-3</v>
      </c>
      <c r="O1543" s="2">
        <f t="shared" si="50"/>
        <v>4.5117454064613034E-4</v>
      </c>
      <c r="P1543" s="5">
        <f t="shared" si="48"/>
        <v>1.5554706121220583E-3</v>
      </c>
      <c r="Q1543" s="5">
        <f t="shared" si="51"/>
        <v>7.7773530606102916E-4</v>
      </c>
      <c r="R1543" s="2">
        <f t="shared" si="58"/>
        <v>1.8003132084746043E-4</v>
      </c>
      <c r="S1543" s="2">
        <f t="shared" si="52"/>
        <v>9.0015660423730214E-5</v>
      </c>
    </row>
    <row r="1544" spans="2:19" x14ac:dyDescent="0.25">
      <c r="C1544">
        <f t="shared" si="59"/>
        <v>0.05</v>
      </c>
      <c r="D1544" s="5">
        <f>$C$2+2*Inddata!$D$35*'Beregninger scenarie 2'!C1544</f>
        <v>3.125</v>
      </c>
      <c r="E1544" s="5">
        <f t="shared" si="53"/>
        <v>0.15312500000000001</v>
      </c>
      <c r="F1544" s="5">
        <f>SQRT(C1544^2+(Inddata!$D$35*C1544)^2)</f>
        <v>8.0039052967910612E-2</v>
      </c>
      <c r="G1544" s="5">
        <f t="shared" si="54"/>
        <v>3.1600781059358214</v>
      </c>
      <c r="H1544" s="5">
        <f t="shared" si="55"/>
        <v>4.8456080788754359E-2</v>
      </c>
      <c r="I1544" s="5">
        <f t="shared" si="56"/>
        <v>8.5478586586399102E-3</v>
      </c>
      <c r="J1544" s="5">
        <f t="shared" si="57"/>
        <v>1.3088908571042364E-3</v>
      </c>
      <c r="K1544">
        <f t="shared" si="60"/>
        <v>1.05</v>
      </c>
      <c r="L1544" s="2">
        <f>Inddata!$D$34</f>
        <v>1</v>
      </c>
      <c r="M1544" s="2">
        <f>Inddata!$D$34+Inddata!$D$32</f>
        <v>5</v>
      </c>
      <c r="N1544" s="2">
        <f t="shared" si="49"/>
        <v>4.2739293293199551E-3</v>
      </c>
      <c r="O1544" s="2">
        <f t="shared" si="50"/>
        <v>6.5444542855211819E-4</v>
      </c>
      <c r="P1544" s="5">
        <f t="shared" si="48"/>
        <v>2.2562678955523568E-3</v>
      </c>
      <c r="Q1544" s="5">
        <f t="shared" si="51"/>
        <v>1.1281339477761784E-3</v>
      </c>
      <c r="R1544" s="2">
        <f t="shared" si="58"/>
        <v>2.6114211754078208E-4</v>
      </c>
      <c r="S1544" s="2">
        <f t="shared" si="52"/>
        <v>1.3057105877039104E-4</v>
      </c>
    </row>
    <row r="1545" spans="2:19" x14ac:dyDescent="0.25">
      <c r="C1545">
        <f t="shared" si="59"/>
        <v>6.0000000000000005E-2</v>
      </c>
      <c r="D1545" s="5">
        <f>$C$2+2*Inddata!$D$35*'Beregninger scenarie 2'!C1545</f>
        <v>3.15</v>
      </c>
      <c r="E1545" s="5">
        <f t="shared" si="53"/>
        <v>0.18450000000000003</v>
      </c>
      <c r="F1545" s="5">
        <f>SQRT(C1545^2+(Inddata!$D$35*C1545)^2)</f>
        <v>9.6046863561492737E-2</v>
      </c>
      <c r="G1545" s="5">
        <f t="shared" si="54"/>
        <v>3.1920937271229857</v>
      </c>
      <c r="H1545" s="5">
        <f t="shared" si="55"/>
        <v>5.7799054718323931E-2</v>
      </c>
      <c r="I1545" s="5">
        <f t="shared" si="56"/>
        <v>9.6140335432663461E-3</v>
      </c>
      <c r="J1545" s="5">
        <f t="shared" si="57"/>
        <v>1.7737891887326411E-3</v>
      </c>
      <c r="K1545">
        <f t="shared" si="60"/>
        <v>1.06</v>
      </c>
      <c r="L1545" s="2">
        <f>Inddata!$D$34</f>
        <v>1</v>
      </c>
      <c r="M1545" s="2">
        <f>Inddata!$D$34+Inddata!$D$32</f>
        <v>5</v>
      </c>
      <c r="N1545" s="2">
        <f t="shared" si="49"/>
        <v>4.807016771633173E-3</v>
      </c>
      <c r="O1545" s="2">
        <f t="shared" si="50"/>
        <v>8.8689459436632053E-4</v>
      </c>
      <c r="P1545" s="5">
        <f t="shared" si="48"/>
        <v>3.0576602917599871E-3</v>
      </c>
      <c r="Q1545" s="5">
        <f t="shared" si="51"/>
        <v>1.5288301458799935E-3</v>
      </c>
      <c r="R1545" s="2">
        <f t="shared" si="58"/>
        <v>3.538958671018504E-4</v>
      </c>
      <c r="S1545" s="2">
        <f t="shared" si="52"/>
        <v>1.769479335509252E-4</v>
      </c>
    </row>
    <row r="1546" spans="2:19" x14ac:dyDescent="0.25">
      <c r="C1546">
        <f t="shared" si="59"/>
        <v>7.0000000000000007E-2</v>
      </c>
      <c r="D1546" s="5">
        <f>$C$2+2*Inddata!$D$35*'Beregninger scenarie 2'!C1546</f>
        <v>3.1749999999999998</v>
      </c>
      <c r="E1546" s="5">
        <f t="shared" si="53"/>
        <v>0.21612500000000001</v>
      </c>
      <c r="F1546" s="5">
        <f>SQRT(C1546^2+(Inddata!$D$35*C1546)^2)</f>
        <v>0.11205467415507486</v>
      </c>
      <c r="G1546" s="5">
        <f t="shared" si="54"/>
        <v>3.2241093483101499</v>
      </c>
      <c r="H1546" s="5">
        <f t="shared" si="55"/>
        <v>6.7034016731869664E-2</v>
      </c>
      <c r="I1546" s="5">
        <f t="shared" si="56"/>
        <v>1.061260430030226E-2</v>
      </c>
      <c r="J1546" s="5">
        <f t="shared" si="57"/>
        <v>2.2936491044028263E-3</v>
      </c>
      <c r="K1546">
        <f t="shared" si="60"/>
        <v>1.07</v>
      </c>
      <c r="L1546" s="2">
        <f>Inddata!$D$34</f>
        <v>1</v>
      </c>
      <c r="M1546" s="2">
        <f>Inddata!$D$34+Inddata!$D$32</f>
        <v>5</v>
      </c>
      <c r="N1546" s="2">
        <f t="shared" si="49"/>
        <v>5.30630215015113E-3</v>
      </c>
      <c r="O1546" s="2">
        <f t="shared" si="50"/>
        <v>1.1468245522014131E-3</v>
      </c>
      <c r="P1546" s="5">
        <f t="shared" si="48"/>
        <v>3.9537955436374358E-3</v>
      </c>
      <c r="Q1546" s="5">
        <f t="shared" si="51"/>
        <v>1.9768977718187179E-3</v>
      </c>
      <c r="R1546" s="2">
        <f t="shared" si="58"/>
        <v>4.5761522495803655E-4</v>
      </c>
      <c r="S1546" s="2">
        <f t="shared" si="52"/>
        <v>2.2880761247901827E-4</v>
      </c>
    </row>
    <row r="1547" spans="2:19" x14ac:dyDescent="0.25">
      <c r="C1547">
        <f t="shared" si="59"/>
        <v>0.08</v>
      </c>
      <c r="D1547" s="5">
        <f>$C$2+2*Inddata!$D$35*'Beregninger scenarie 2'!C1547</f>
        <v>3.2</v>
      </c>
      <c r="E1547" s="5">
        <f t="shared" si="53"/>
        <v>0.24800000000000003</v>
      </c>
      <c r="F1547" s="5">
        <f>SQRT(C1547^2+(Inddata!$D$35*C1547)^2)</f>
        <v>0.12806248474865697</v>
      </c>
      <c r="G1547" s="5">
        <f t="shared" si="54"/>
        <v>3.2561249694973138</v>
      </c>
      <c r="H1547" s="5">
        <f t="shared" si="55"/>
        <v>7.6164152888237177E-2</v>
      </c>
      <c r="I1547" s="5">
        <f t="shared" si="56"/>
        <v>1.1555592543173268E-2</v>
      </c>
      <c r="J1547" s="5">
        <f t="shared" si="57"/>
        <v>2.865786950706971E-3</v>
      </c>
      <c r="K1547">
        <f t="shared" si="60"/>
        <v>1.08</v>
      </c>
      <c r="L1547" s="2">
        <f>Inddata!$D$34</f>
        <v>1</v>
      </c>
      <c r="M1547" s="2">
        <f>Inddata!$D$34+Inddata!$D$32</f>
        <v>5</v>
      </c>
      <c r="N1547" s="2">
        <f t="shared" si="49"/>
        <v>5.7777962715866342E-3</v>
      </c>
      <c r="O1547" s="2">
        <f t="shared" si="50"/>
        <v>1.4328934753534855E-3</v>
      </c>
      <c r="P1547" s="5">
        <f t="shared" si="48"/>
        <v>4.9400475656757462E-3</v>
      </c>
      <c r="Q1547" s="5">
        <f t="shared" si="51"/>
        <v>2.4700237828378731E-3</v>
      </c>
      <c r="R1547" s="2">
        <f t="shared" si="58"/>
        <v>5.7176476454580394E-4</v>
      </c>
      <c r="S1547" s="2">
        <f t="shared" si="52"/>
        <v>2.8588238227290197E-4</v>
      </c>
    </row>
    <row r="1548" spans="2:19" x14ac:dyDescent="0.25">
      <c r="C1548">
        <f t="shared" si="59"/>
        <v>0.09</v>
      </c>
      <c r="D1548" s="5">
        <f>$C$2+2*Inddata!$D$35*'Beregninger scenarie 2'!C1548</f>
        <v>3.2250000000000001</v>
      </c>
      <c r="E1548" s="5">
        <f t="shared" si="53"/>
        <v>0.28012499999999996</v>
      </c>
      <c r="F1548" s="5">
        <f>SQRT(C1548^2+(Inddata!$D$35*C1548)^2)</f>
        <v>0.14407029534223909</v>
      </c>
      <c r="G1548" s="5">
        <f t="shared" si="54"/>
        <v>3.2881405906844781</v>
      </c>
      <c r="H1548" s="5">
        <f t="shared" si="55"/>
        <v>8.5192525159542384E-2</v>
      </c>
      <c r="I1548" s="5">
        <f t="shared" si="56"/>
        <v>1.2451627979308537E-2</v>
      </c>
      <c r="J1548" s="5">
        <f t="shared" si="57"/>
        <v>3.4880122877038035E-3</v>
      </c>
      <c r="K1548">
        <f t="shared" si="60"/>
        <v>1.0900000000000001</v>
      </c>
      <c r="L1548" s="2">
        <f>Inddata!$D$34</f>
        <v>1</v>
      </c>
      <c r="M1548" s="2">
        <f>Inddata!$D$34+Inddata!$D$32</f>
        <v>5</v>
      </c>
      <c r="N1548" s="2">
        <f t="shared" si="49"/>
        <v>6.2258139896542684E-3</v>
      </c>
      <c r="O1548" s="2">
        <f t="shared" si="50"/>
        <v>1.7440061438519017E-3</v>
      </c>
      <c r="P1548" s="5">
        <f t="shared" si="48"/>
        <v>6.012640474431466E-3</v>
      </c>
      <c r="Q1548" s="5">
        <f t="shared" si="51"/>
        <v>3.006320237215733E-3</v>
      </c>
      <c r="R1548" s="2">
        <f t="shared" si="58"/>
        <v>6.9590746231845669E-4</v>
      </c>
      <c r="S1548" s="2">
        <f t="shared" si="52"/>
        <v>3.4795373115922834E-4</v>
      </c>
    </row>
    <row r="1549" spans="2:19" x14ac:dyDescent="0.25">
      <c r="C1549">
        <f t="shared" si="59"/>
        <v>9.9999999999999992E-2</v>
      </c>
      <c r="D1549" s="5">
        <f>$C$2+2*Inddata!$D$35*'Beregninger scenarie 2'!C1549</f>
        <v>3.25</v>
      </c>
      <c r="E1549" s="5">
        <f t="shared" si="53"/>
        <v>0.3125</v>
      </c>
      <c r="F1549" s="5">
        <f>SQRT(C1549^2+(Inddata!$D$35*C1549)^2)</f>
        <v>0.1600781059358212</v>
      </c>
      <c r="G1549" s="5">
        <f t="shared" si="54"/>
        <v>3.3201562118716423</v>
      </c>
      <c r="H1549" s="5">
        <f t="shared" si="55"/>
        <v>9.4122077413892863E-2</v>
      </c>
      <c r="I1549" s="5">
        <f t="shared" si="56"/>
        <v>1.3307183489317601E-2</v>
      </c>
      <c r="J1549" s="5">
        <f t="shared" si="57"/>
        <v>4.1584948404117502E-3</v>
      </c>
      <c r="K1549">
        <f t="shared" si="60"/>
        <v>1.1000000000000001</v>
      </c>
      <c r="L1549" s="2">
        <f>Inddata!$D$34</f>
        <v>1</v>
      </c>
      <c r="M1549" s="2">
        <f>Inddata!$D$34+Inddata!$D$32</f>
        <v>5</v>
      </c>
      <c r="N1549" s="2">
        <f t="shared" si="49"/>
        <v>6.6535917446588003E-3</v>
      </c>
      <c r="O1549" s="2">
        <f t="shared" si="50"/>
        <v>2.0792474202058751E-3</v>
      </c>
      <c r="P1549" s="5">
        <f t="shared" si="48"/>
        <v>7.1684192393238989E-3</v>
      </c>
      <c r="Q1549" s="5">
        <f t="shared" si="51"/>
        <v>3.5842096196619494E-3</v>
      </c>
      <c r="R1549" s="2">
        <f t="shared" si="58"/>
        <v>8.2967815269952526E-4</v>
      </c>
      <c r="S1549" s="2">
        <f t="shared" si="52"/>
        <v>4.1483907634976263E-4</v>
      </c>
    </row>
    <row r="1550" spans="2:19" x14ac:dyDescent="0.25">
      <c r="C1550">
        <f t="shared" si="59"/>
        <v>0.10999999999999999</v>
      </c>
      <c r="D1550" s="5">
        <f>$C$2+2*Inddata!$D$35*'Beregninger scenarie 2'!C1550</f>
        <v>3.2749999999999999</v>
      </c>
      <c r="E1550" s="5">
        <f t="shared" si="53"/>
        <v>0.34512499999999996</v>
      </c>
      <c r="F1550" s="5">
        <f>SQRT(C1550^2+(Inddata!$D$35*C1550)^2)</f>
        <v>0.17608591652940331</v>
      </c>
      <c r="G1550" s="5">
        <f t="shared" si="54"/>
        <v>3.3521718330588066</v>
      </c>
      <c r="H1550" s="5">
        <f t="shared" si="55"/>
        <v>0.10295564105527329</v>
      </c>
      <c r="I1550" s="5">
        <f t="shared" si="56"/>
        <v>1.4127280684765191E-2</v>
      </c>
      <c r="J1550" s="5">
        <f t="shared" si="57"/>
        <v>4.8756777463295859E-3</v>
      </c>
      <c r="K1550">
        <f t="shared" si="60"/>
        <v>1.1099999999999999</v>
      </c>
      <c r="L1550" s="2">
        <f>Inddata!$D$34</f>
        <v>1</v>
      </c>
      <c r="M1550" s="2">
        <f>Inddata!$D$34+Inddata!$D$32</f>
        <v>5</v>
      </c>
      <c r="N1550" s="2">
        <f t="shared" si="49"/>
        <v>7.0636403423825957E-3</v>
      </c>
      <c r="O1550" s="2">
        <f t="shared" si="50"/>
        <v>2.437838873164793E-3</v>
      </c>
      <c r="P1550" s="5">
        <f t="shared" si="48"/>
        <v>8.4047001385895072E-3</v>
      </c>
      <c r="Q1550" s="5">
        <f t="shared" si="51"/>
        <v>4.2023500692947536E-3</v>
      </c>
      <c r="R1550" s="2">
        <f t="shared" si="58"/>
        <v>9.7276621974415605E-4</v>
      </c>
      <c r="S1550" s="2">
        <f t="shared" si="52"/>
        <v>4.8638310987207802E-4</v>
      </c>
    </row>
    <row r="1551" spans="2:19" x14ac:dyDescent="0.25">
      <c r="C1551">
        <f t="shared" si="59"/>
        <v>0.11999999999999998</v>
      </c>
      <c r="D1551" s="5">
        <f>$C$2+2*Inddata!$D$35*'Beregninger scenarie 2'!C1551</f>
        <v>3.3</v>
      </c>
      <c r="E1551" s="5">
        <f t="shared" si="53"/>
        <v>0.37799999999999995</v>
      </c>
      <c r="F1551" s="5">
        <f>SQRT(C1551^2+(Inddata!$D$35*C1551)^2)</f>
        <v>0.19209372712298542</v>
      </c>
      <c r="G1551" s="5">
        <f t="shared" si="54"/>
        <v>3.3841874542459709</v>
      </c>
      <c r="H1551" s="5">
        <f t="shared" si="55"/>
        <v>0.11169594034329931</v>
      </c>
      <c r="I1551" s="5">
        <f t="shared" si="56"/>
        <v>1.491592078795294E-2</v>
      </c>
      <c r="J1551" s="5">
        <f t="shared" si="57"/>
        <v>5.6382180578462109E-3</v>
      </c>
      <c r="K1551">
        <f t="shared" si="60"/>
        <v>1.1199999999999999</v>
      </c>
      <c r="L1551" s="2">
        <f>Inddata!$D$34</f>
        <v>1</v>
      </c>
      <c r="M1551" s="2">
        <f>Inddata!$D$34+Inddata!$D$32</f>
        <v>5</v>
      </c>
      <c r="N1551" s="2">
        <f t="shared" si="49"/>
        <v>7.45796039397647E-3</v>
      </c>
      <c r="O1551" s="2">
        <f t="shared" si="50"/>
        <v>2.8191090289231054E-3</v>
      </c>
      <c r="P1551" s="5">
        <f t="shared" si="48"/>
        <v>9.7191681972524317E-3</v>
      </c>
      <c r="Q1551" s="5">
        <f t="shared" si="51"/>
        <v>4.8595840986262158E-3</v>
      </c>
      <c r="R1551" s="2">
        <f t="shared" si="58"/>
        <v>1.1249037265338461E-3</v>
      </c>
      <c r="S1551" s="2">
        <f t="shared" si="52"/>
        <v>5.6245186326692306E-4</v>
      </c>
    </row>
    <row r="1552" spans="2:19" x14ac:dyDescent="0.25">
      <c r="C1552">
        <f t="shared" si="59"/>
        <v>0.12999999999999998</v>
      </c>
      <c r="D1552" s="5">
        <f>$C$2+2*Inddata!$D$35*'Beregninger scenarie 2'!C1552</f>
        <v>3.3250000000000002</v>
      </c>
      <c r="E1552" s="5">
        <f t="shared" si="53"/>
        <v>0.41112499999999996</v>
      </c>
      <c r="F1552" s="5">
        <f>SQRT(C1552^2+(Inddata!$D$35*C1552)^2)</f>
        <v>0.20810153771656756</v>
      </c>
      <c r="G1552" s="5">
        <f t="shared" si="54"/>
        <v>3.4162030754331352</v>
      </c>
      <c r="H1552" s="5">
        <f t="shared" si="55"/>
        <v>0.12034559741384053</v>
      </c>
      <c r="I1552" s="5">
        <f t="shared" si="56"/>
        <v>1.5676361890315543E-2</v>
      </c>
      <c r="J1552" s="5">
        <f t="shared" si="57"/>
        <v>6.4449442821559767E-3</v>
      </c>
      <c r="K1552">
        <f t="shared" si="60"/>
        <v>1.1299999999999999</v>
      </c>
      <c r="L1552" s="2">
        <f>Inddata!$D$34</f>
        <v>1</v>
      </c>
      <c r="M1552" s="2">
        <f>Inddata!$D$34+Inddata!$D$32</f>
        <v>5</v>
      </c>
      <c r="N1552" s="2">
        <f t="shared" si="49"/>
        <v>7.8381809451577716E-3</v>
      </c>
      <c r="O1552" s="2">
        <f t="shared" si="50"/>
        <v>3.2224721410779884E-3</v>
      </c>
      <c r="P1552" s="5">
        <f t="shared" si="48"/>
        <v>1.1109803994370953E-2</v>
      </c>
      <c r="Q1552" s="5">
        <f t="shared" si="51"/>
        <v>5.5549019971854767E-3</v>
      </c>
      <c r="R1552" s="2">
        <f t="shared" si="58"/>
        <v>1.2858569437929341E-3</v>
      </c>
      <c r="S1552" s="2">
        <f t="shared" si="52"/>
        <v>6.4292847189646707E-4</v>
      </c>
    </row>
    <row r="1553" spans="3:19" x14ac:dyDescent="0.25">
      <c r="C1553">
        <f t="shared" si="59"/>
        <v>0.13999999999999999</v>
      </c>
      <c r="D1553" s="5">
        <f>$C$2+2*Inddata!$D$35*'Beregninger scenarie 2'!C1553</f>
        <v>3.35</v>
      </c>
      <c r="E1553" s="5">
        <f t="shared" si="53"/>
        <v>0.44449999999999995</v>
      </c>
      <c r="F1553" s="5">
        <f>SQRT(C1553^2+(Inddata!$D$35*C1553)^2)</f>
        <v>0.2241093483101497</v>
      </c>
      <c r="G1553" s="5">
        <f t="shared" si="54"/>
        <v>3.4482186966202995</v>
      </c>
      <c r="H1553" s="5">
        <f t="shared" si="55"/>
        <v>0.12890713701995396</v>
      </c>
      <c r="I1553" s="5">
        <f t="shared" si="56"/>
        <v>1.6411305039945107E-2</v>
      </c>
      <c r="J1553" s="5">
        <f t="shared" si="57"/>
        <v>7.2948250902555994E-3</v>
      </c>
      <c r="K1553">
        <f t="shared" si="60"/>
        <v>1.1399999999999999</v>
      </c>
      <c r="L1553" s="2">
        <f>Inddata!$D$34</f>
        <v>1</v>
      </c>
      <c r="M1553" s="2">
        <f>Inddata!$D$34+Inddata!$D$32</f>
        <v>5</v>
      </c>
      <c r="N1553" s="2">
        <f t="shared" si="49"/>
        <v>8.2056525199725536E-3</v>
      </c>
      <c r="O1553" s="2">
        <f t="shared" si="50"/>
        <v>3.6474125451277997E-3</v>
      </c>
      <c r="P1553" s="5">
        <f t="shared" si="48"/>
        <v>1.257482972356249E-2</v>
      </c>
      <c r="Q1553" s="5">
        <f t="shared" si="51"/>
        <v>6.2874148617812452E-3</v>
      </c>
      <c r="R1553" s="2">
        <f t="shared" si="58"/>
        <v>1.4554201068938068E-3</v>
      </c>
      <c r="S1553" s="2">
        <f t="shared" si="52"/>
        <v>7.2771005344690338E-4</v>
      </c>
    </row>
    <row r="1554" spans="3:19" x14ac:dyDescent="0.25">
      <c r="C1554">
        <f t="shared" si="59"/>
        <v>0.15</v>
      </c>
      <c r="D1554" s="5">
        <f>$C$2+2*Inddata!$D$35*'Beregninger scenarie 2'!C1554</f>
        <v>3.375</v>
      </c>
      <c r="E1554" s="5">
        <f t="shared" si="53"/>
        <v>0.47812499999999997</v>
      </c>
      <c r="F1554" s="5">
        <f>SQRT(C1554^2+(Inddata!$D$35*C1554)^2)</f>
        <v>0.24011715890373184</v>
      </c>
      <c r="G1554" s="5">
        <f t="shared" si="54"/>
        <v>3.4802343178074637</v>
      </c>
      <c r="H1554" s="5">
        <f t="shared" si="55"/>
        <v>0.13738299101113891</v>
      </c>
      <c r="I1554" s="5">
        <f t="shared" si="56"/>
        <v>1.7123023553946674E-2</v>
      </c>
      <c r="J1554" s="5">
        <f t="shared" si="57"/>
        <v>8.1869456367307525E-3</v>
      </c>
      <c r="K1554">
        <f t="shared" si="60"/>
        <v>1.1499999999999999</v>
      </c>
      <c r="L1554" s="2">
        <f>Inddata!$D$34</f>
        <v>1</v>
      </c>
      <c r="M1554" s="2">
        <f>Inddata!$D$34+Inddata!$D$32</f>
        <v>5</v>
      </c>
      <c r="N1554" s="2">
        <f t="shared" si="49"/>
        <v>8.5615117769733372E-3</v>
      </c>
      <c r="O1554" s="2">
        <f t="shared" si="50"/>
        <v>4.0934728183653762E-3</v>
      </c>
      <c r="P1554" s="5">
        <f t="shared" si="48"/>
        <v>1.411266837301851E-2</v>
      </c>
      <c r="Q1554" s="5">
        <f t="shared" si="51"/>
        <v>7.0563341865092551E-3</v>
      </c>
      <c r="R1554" s="2">
        <f t="shared" si="58"/>
        <v>1.6334106913215871E-3</v>
      </c>
      <c r="S1554" s="2">
        <f t="shared" si="52"/>
        <v>8.1670534566079353E-4</v>
      </c>
    </row>
    <row r="1555" spans="3:19" x14ac:dyDescent="0.25">
      <c r="C1555">
        <f t="shared" si="59"/>
        <v>0.16</v>
      </c>
      <c r="D1555" s="5">
        <f>$C$2+2*Inddata!$D$35*'Beregninger scenarie 2'!C1555</f>
        <v>3.4</v>
      </c>
      <c r="E1555" s="5">
        <f t="shared" si="53"/>
        <v>0.51200000000000001</v>
      </c>
      <c r="F1555" s="5">
        <f>SQRT(C1555^2+(Inddata!$D$35*C1555)^2)</f>
        <v>0.25612496949731395</v>
      </c>
      <c r="G1555" s="5">
        <f t="shared" si="54"/>
        <v>3.512249938994628</v>
      </c>
      <c r="H1555" s="5">
        <f t="shared" si="55"/>
        <v>0.14577550256761015</v>
      </c>
      <c r="I1555" s="5">
        <f t="shared" si="56"/>
        <v>1.7813455537139696E-2</v>
      </c>
      <c r="J1555" s="5">
        <f t="shared" si="57"/>
        <v>9.1204892350155251E-3</v>
      </c>
      <c r="K1555">
        <f t="shared" si="60"/>
        <v>1.1599999999999999</v>
      </c>
      <c r="L1555" s="2">
        <f>Inddata!$D$34</f>
        <v>1</v>
      </c>
      <c r="M1555" s="2">
        <f>Inddata!$D$34+Inddata!$D$32</f>
        <v>5</v>
      </c>
      <c r="N1555" s="2">
        <f t="shared" si="49"/>
        <v>8.9067277685698481E-3</v>
      </c>
      <c r="O1555" s="2">
        <f t="shared" si="50"/>
        <v>4.5602446175077626E-3</v>
      </c>
      <c r="P1555" s="5">
        <f t="shared" si="48"/>
        <v>1.5721912137291072E-2</v>
      </c>
      <c r="Q1555" s="5">
        <f t="shared" si="51"/>
        <v>7.860956068645536E-3</v>
      </c>
      <c r="R1555" s="2">
        <f t="shared" si="58"/>
        <v>1.819665756630911E-3</v>
      </c>
      <c r="S1555" s="2">
        <f t="shared" si="52"/>
        <v>9.0983287831545548E-4</v>
      </c>
    </row>
    <row r="1556" spans="3:19" x14ac:dyDescent="0.25">
      <c r="C1556">
        <f t="shared" si="59"/>
        <v>0.17</v>
      </c>
      <c r="D1556" s="5">
        <f>$C$2+2*Inddata!$D$35*'Beregninger scenarie 2'!C1556</f>
        <v>3.4249999999999998</v>
      </c>
      <c r="E1556" s="5">
        <f t="shared" si="53"/>
        <v>0.54612499999999997</v>
      </c>
      <c r="F1556" s="5">
        <f>SQRT(C1556^2+(Inddata!$D$35*C1556)^2)</f>
        <v>0.27213278009089609</v>
      </c>
      <c r="G1556" s="5">
        <f t="shared" si="54"/>
        <v>3.5442655601817923</v>
      </c>
      <c r="H1556" s="5">
        <f t="shared" si="55"/>
        <v>0.15408693020507983</v>
      </c>
      <c r="I1556" s="5">
        <f t="shared" si="56"/>
        <v>1.8484271741494248E-2</v>
      </c>
      <c r="J1556" s="5">
        <f t="shared" si="57"/>
        <v>1.0094722904823546E-2</v>
      </c>
      <c r="K1556">
        <f t="shared" si="60"/>
        <v>1.17</v>
      </c>
      <c r="L1556" s="2">
        <f>Inddata!$D$34</f>
        <v>1</v>
      </c>
      <c r="M1556" s="2">
        <f>Inddata!$D$34+Inddata!$D$32</f>
        <v>5</v>
      </c>
      <c r="N1556" s="2">
        <f t="shared" si="49"/>
        <v>9.242135870747124E-3</v>
      </c>
      <c r="O1556" s="2">
        <f t="shared" si="50"/>
        <v>5.0473614524117732E-3</v>
      </c>
      <c r="P1556" s="5">
        <f t="shared" si="48"/>
        <v>1.7401297503934321E-2</v>
      </c>
      <c r="Q1556" s="5">
        <f t="shared" si="51"/>
        <v>8.7006487519671605E-3</v>
      </c>
      <c r="R1556" s="2">
        <f t="shared" si="58"/>
        <v>2.0140390629553614E-3</v>
      </c>
      <c r="S1556" s="2">
        <f t="shared" si="52"/>
        <v>1.0070195314776807E-3</v>
      </c>
    </row>
    <row r="1557" spans="3:19" x14ac:dyDescent="0.25">
      <c r="C1557">
        <f t="shared" si="59"/>
        <v>0.18000000000000002</v>
      </c>
      <c r="D1557" s="5">
        <f>$C$2+2*Inddata!$D$35*'Beregninger scenarie 2'!C1557</f>
        <v>3.45</v>
      </c>
      <c r="E1557" s="5">
        <f t="shared" si="53"/>
        <v>0.58050000000000013</v>
      </c>
      <c r="F1557" s="5">
        <f>SQRT(C1557^2+(Inddata!$D$35*C1557)^2)</f>
        <v>0.28814059068447823</v>
      </c>
      <c r="G1557" s="5">
        <f t="shared" si="54"/>
        <v>3.5762811813689566</v>
      </c>
      <c r="H1557" s="5">
        <f t="shared" si="55"/>
        <v>0.16231945156442981</v>
      </c>
      <c r="I1557" s="5">
        <f t="shared" si="56"/>
        <v>1.9136926417108301E-2</v>
      </c>
      <c r="J1557" s="5">
        <f t="shared" si="57"/>
        <v>1.1108985785131371E-2</v>
      </c>
      <c r="K1557">
        <f t="shared" si="60"/>
        <v>1.18</v>
      </c>
      <c r="L1557" s="2">
        <f>Inddata!$D$34</f>
        <v>1</v>
      </c>
      <c r="M1557" s="2">
        <f>Inddata!$D$34+Inddata!$D$32</f>
        <v>5</v>
      </c>
      <c r="N1557" s="2">
        <f t="shared" si="49"/>
        <v>9.5684632085541507E-3</v>
      </c>
      <c r="O1557" s="2">
        <f t="shared" si="50"/>
        <v>5.5544928925656857E-3</v>
      </c>
      <c r="P1557" s="5">
        <f t="shared" si="48"/>
        <v>1.9149685279789004E-2</v>
      </c>
      <c r="Q1557" s="5">
        <f t="shared" si="51"/>
        <v>9.574842639894502E-3</v>
      </c>
      <c r="R1557" s="2">
        <f t="shared" si="58"/>
        <v>2.2163987592348387E-3</v>
      </c>
      <c r="S1557" s="2">
        <f t="shared" si="52"/>
        <v>1.1081993796174193E-3</v>
      </c>
    </row>
    <row r="1558" spans="3:19" x14ac:dyDescent="0.25">
      <c r="C1558">
        <f t="shared" si="59"/>
        <v>0.19000000000000003</v>
      </c>
      <c r="D1558" s="5">
        <f>$C$2+2*Inddata!$D$35*'Beregninger scenarie 2'!C1558</f>
        <v>3.4750000000000001</v>
      </c>
      <c r="E1558" s="5">
        <f t="shared" si="53"/>
        <v>0.61512500000000003</v>
      </c>
      <c r="F1558" s="5">
        <f>SQRT(C1558^2+(Inddata!$D$35*C1558)^2)</f>
        <v>0.30414840127806037</v>
      </c>
      <c r="G1558" s="5">
        <f t="shared" si="54"/>
        <v>3.6082968025561208</v>
      </c>
      <c r="H1558" s="5">
        <f t="shared" si="55"/>
        <v>0.17047516699963397</v>
      </c>
      <c r="I1558" s="5">
        <f t="shared" si="56"/>
        <v>1.977269613644931E-2</v>
      </c>
      <c r="J1558" s="5">
        <f t="shared" si="57"/>
        <v>1.2162679710933383E-2</v>
      </c>
      <c r="K1558">
        <f t="shared" si="60"/>
        <v>1.19</v>
      </c>
      <c r="L1558" s="2">
        <f>Inddata!$D$34</f>
        <v>1</v>
      </c>
      <c r="M1558" s="2">
        <f>Inddata!$D$34+Inddata!$D$32</f>
        <v>5</v>
      </c>
      <c r="N1558" s="2">
        <f t="shared" si="49"/>
        <v>9.8863480682246548E-3</v>
      </c>
      <c r="O1558" s="2">
        <f t="shared" si="50"/>
        <v>6.0813398554666913E-3</v>
      </c>
      <c r="P1558" s="5">
        <f t="shared" si="48"/>
        <v>2.0966044347179358E-2</v>
      </c>
      <c r="Q1558" s="5">
        <f t="shared" si="51"/>
        <v>1.0483022173589679E-2</v>
      </c>
      <c r="R1558" s="2">
        <f t="shared" si="58"/>
        <v>2.4266255031457585E-3</v>
      </c>
      <c r="S1558" s="2">
        <f t="shared" si="52"/>
        <v>1.2133127515728793E-3</v>
      </c>
    </row>
    <row r="1559" spans="3:19" x14ac:dyDescent="0.25">
      <c r="C1559">
        <f t="shared" si="59"/>
        <v>0.20000000000000004</v>
      </c>
      <c r="D1559" s="5">
        <f>$C$2+2*Inddata!$D$35*'Beregninger scenarie 2'!C1559</f>
        <v>3.5</v>
      </c>
      <c r="E1559" s="5">
        <f t="shared" si="53"/>
        <v>0.65000000000000013</v>
      </c>
      <c r="F1559" s="5">
        <f>SQRT(C1559^2+(Inddata!$D$35*C1559)^2)</f>
        <v>0.3201562118716425</v>
      </c>
      <c r="G1559" s="5">
        <f t="shared" si="54"/>
        <v>3.6403124237432851</v>
      </c>
      <c r="H1559" s="5">
        <f t="shared" si="55"/>
        <v>0.17855610297635216</v>
      </c>
      <c r="I1559" s="5">
        <f t="shared" si="56"/>
        <v>2.0392709927566526E-2</v>
      </c>
      <c r="J1559" s="5">
        <f t="shared" si="57"/>
        <v>1.3255261452918244E-2</v>
      </c>
      <c r="K1559">
        <f t="shared" si="60"/>
        <v>1.2</v>
      </c>
      <c r="L1559" s="2">
        <f>Inddata!$D$34</f>
        <v>1</v>
      </c>
      <c r="M1559" s="2">
        <f>Inddata!$D$34+Inddata!$D$32</f>
        <v>5</v>
      </c>
      <c r="N1559" s="2">
        <f t="shared" si="49"/>
        <v>1.0196354963783263E-2</v>
      </c>
      <c r="O1559" s="2">
        <f t="shared" si="50"/>
        <v>6.6276307264591218E-3</v>
      </c>
      <c r="P1559" s="5">
        <f t="shared" si="48"/>
        <v>2.2849438286656462E-2</v>
      </c>
      <c r="Q1559" s="5">
        <f t="shared" si="51"/>
        <v>1.1424719143328231E-2</v>
      </c>
      <c r="R1559" s="2">
        <f t="shared" si="58"/>
        <v>2.6446109128074606E-3</v>
      </c>
      <c r="S1559" s="2">
        <f t="shared" si="52"/>
        <v>1.3223054564037303E-3</v>
      </c>
    </row>
    <row r="1560" spans="3:19" x14ac:dyDescent="0.25">
      <c r="C1560">
        <f t="shared" si="59"/>
        <v>0.21000000000000005</v>
      </c>
      <c r="D1560" s="5">
        <f>$C$2+2*Inddata!$D$35*'Beregninger scenarie 2'!C1560</f>
        <v>3.5250000000000004</v>
      </c>
      <c r="E1560" s="5">
        <f t="shared" si="53"/>
        <v>0.68512500000000021</v>
      </c>
      <c r="F1560" s="5">
        <f>SQRT(C1560^2+(Inddata!$D$35*C1560)^2)</f>
        <v>0.33616402246522464</v>
      </c>
      <c r="G1560" s="5">
        <f t="shared" si="54"/>
        <v>3.6723280449304494</v>
      </c>
      <c r="H1560" s="5">
        <f t="shared" si="55"/>
        <v>0.18656421529274786</v>
      </c>
      <c r="I1560" s="5">
        <f t="shared" si="56"/>
        <v>2.0997973005210731E-2</v>
      </c>
      <c r="J1560" s="5">
        <f t="shared" si="57"/>
        <v>1.4386236255195006E-2</v>
      </c>
      <c r="K1560">
        <f t="shared" si="60"/>
        <v>1.21</v>
      </c>
      <c r="L1560" s="2">
        <f>Inddata!$D$34</f>
        <v>1</v>
      </c>
      <c r="M1560" s="2">
        <f>Inddata!$D$34+Inddata!$D$32</f>
        <v>5</v>
      </c>
      <c r="N1560" s="2">
        <f t="shared" si="49"/>
        <v>1.0498986502605365E-2</v>
      </c>
      <c r="O1560" s="2">
        <f t="shared" si="50"/>
        <v>7.193118127597503E-3</v>
      </c>
      <c r="P1560" s="5">
        <f t="shared" si="48"/>
        <v>2.4799014237321473E-2</v>
      </c>
      <c r="Q1560" s="5">
        <f t="shared" si="51"/>
        <v>1.2399507118660736E-2</v>
      </c>
      <c r="R1560" s="2">
        <f t="shared" si="58"/>
        <v>2.870256277467763E-3</v>
      </c>
      <c r="S1560" s="2">
        <f t="shared" si="52"/>
        <v>1.4351281387338815E-3</v>
      </c>
    </row>
    <row r="1561" spans="3:19" x14ac:dyDescent="0.25">
      <c r="C1561">
        <f t="shared" si="59"/>
        <v>0.22000000000000006</v>
      </c>
      <c r="D1561" s="5">
        <f>$C$2+2*Inddata!$D$35*'Beregninger scenarie 2'!C1561</f>
        <v>3.5500000000000003</v>
      </c>
      <c r="E1561" s="5">
        <f t="shared" si="53"/>
        <v>0.72050000000000025</v>
      </c>
      <c r="F1561" s="5">
        <f>SQRT(C1561^2+(Inddata!$D$35*C1561)^2)</f>
        <v>0.35217183305880678</v>
      </c>
      <c r="G1561" s="5">
        <f t="shared" si="54"/>
        <v>3.7043436661176137</v>
      </c>
      <c r="H1561" s="5">
        <f t="shared" si="55"/>
        <v>0.19450139213328707</v>
      </c>
      <c r="I1561" s="5">
        <f t="shared" si="56"/>
        <v>2.1589385704896782E-2</v>
      </c>
      <c r="J1561" s="5">
        <f t="shared" si="57"/>
        <v>1.5555152400378138E-2</v>
      </c>
      <c r="K1561">
        <f t="shared" si="60"/>
        <v>1.22</v>
      </c>
      <c r="L1561" s="2">
        <f>Inddata!$D$34</f>
        <v>1</v>
      </c>
      <c r="M1561" s="2">
        <f>Inddata!$D$34+Inddata!$D$32</f>
        <v>5</v>
      </c>
      <c r="N1561" s="2">
        <f t="shared" si="49"/>
        <v>1.0794692852448391E-2</v>
      </c>
      <c r="O1561" s="2">
        <f t="shared" si="50"/>
        <v>7.7775762001890689E-3</v>
      </c>
      <c r="P1561" s="5">
        <f t="shared" si="48"/>
        <v>2.6813993528111552E-2</v>
      </c>
      <c r="Q1561" s="5">
        <f t="shared" si="51"/>
        <v>1.3406996764055776E-2</v>
      </c>
      <c r="R1561" s="2">
        <f t="shared" si="58"/>
        <v>3.1034714731610594E-3</v>
      </c>
      <c r="S1561" s="2">
        <f t="shared" si="52"/>
        <v>1.5517357365805297E-3</v>
      </c>
    </row>
    <row r="1562" spans="3:19" x14ac:dyDescent="0.25">
      <c r="C1562">
        <f t="shared" si="59"/>
        <v>0.23000000000000007</v>
      </c>
      <c r="D1562" s="5">
        <f>$C$2+2*Inddata!$D$35*'Beregninger scenarie 2'!C1562</f>
        <v>3.5750000000000002</v>
      </c>
      <c r="E1562" s="5">
        <f t="shared" si="53"/>
        <v>0.75612500000000027</v>
      </c>
      <c r="F1562" s="5">
        <f>SQRT(C1562^2+(Inddata!$D$35*C1562)^2)</f>
        <v>0.36817964365238892</v>
      </c>
      <c r="G1562" s="5">
        <f t="shared" si="54"/>
        <v>3.736359287304778</v>
      </c>
      <c r="H1562" s="5">
        <f t="shared" si="55"/>
        <v>0.20236945696553474</v>
      </c>
      <c r="I1562" s="5">
        <f t="shared" si="56"/>
        <v>2.2167758767303539E-2</v>
      </c>
      <c r="J1562" s="5">
        <f t="shared" si="57"/>
        <v>1.6761596597927395E-2</v>
      </c>
      <c r="K1562">
        <f t="shared" si="60"/>
        <v>1.23</v>
      </c>
      <c r="L1562" s="2">
        <f>Inddata!$D$34</f>
        <v>1</v>
      </c>
      <c r="M1562" s="2">
        <f>Inddata!$D$34+Inddata!$D$32</f>
        <v>5</v>
      </c>
      <c r="N1562" s="2">
        <f t="shared" si="49"/>
        <v>1.108387938365177E-2</v>
      </c>
      <c r="O1562" s="2">
        <f t="shared" si="50"/>
        <v>8.3807982989636976E-3</v>
      </c>
      <c r="P1562" s="5">
        <f t="shared" si="48"/>
        <v>2.8893663728213687E-2</v>
      </c>
      <c r="Q1562" s="5">
        <f t="shared" si="51"/>
        <v>1.4446831864106844E-2</v>
      </c>
      <c r="R1562" s="2">
        <f t="shared" si="58"/>
        <v>3.3441740426173243E-3</v>
      </c>
      <c r="S1562" s="2">
        <f t="shared" si="52"/>
        <v>1.6720870213086621E-3</v>
      </c>
    </row>
    <row r="1563" spans="3:19" x14ac:dyDescent="0.25">
      <c r="C1563">
        <f t="shared" si="59"/>
        <v>0.24000000000000007</v>
      </c>
      <c r="D1563" s="5">
        <f>$C$2+2*Inddata!$D$35*'Beregninger scenarie 2'!C1563</f>
        <v>3.6</v>
      </c>
      <c r="E1563" s="5">
        <f t="shared" si="53"/>
        <v>0.79200000000000015</v>
      </c>
      <c r="F1563" s="5">
        <f>SQRT(C1563^2+(Inddata!$D$35*C1563)^2)</f>
        <v>0.38418745424597106</v>
      </c>
      <c r="G1563" s="5">
        <f t="shared" si="54"/>
        <v>3.7683749084919422</v>
      </c>
      <c r="H1563" s="5">
        <f t="shared" si="55"/>
        <v>0.21017017128928631</v>
      </c>
      <c r="I1563" s="5">
        <f t="shared" si="56"/>
        <v>2.2733825807561923E-2</v>
      </c>
      <c r="J1563" s="5">
        <f t="shared" si="57"/>
        <v>1.8005190039589045E-2</v>
      </c>
      <c r="K1563">
        <f t="shared" si="60"/>
        <v>1.24</v>
      </c>
      <c r="L1563" s="2">
        <f>Inddata!$D$34</f>
        <v>1</v>
      </c>
      <c r="M1563" s="2">
        <f>Inddata!$D$34+Inddata!$D$32</f>
        <v>5</v>
      </c>
      <c r="N1563" s="2">
        <f t="shared" si="49"/>
        <v>1.1366912903780961E-2</v>
      </c>
      <c r="O1563" s="2">
        <f t="shared" si="50"/>
        <v>9.0025950197945223E-3</v>
      </c>
      <c r="P1563" s="5">
        <f t="shared" si="48"/>
        <v>3.1037371847428698E-2</v>
      </c>
      <c r="Q1563" s="5">
        <f t="shared" si="51"/>
        <v>1.5518685923714349E-2</v>
      </c>
      <c r="R1563" s="2">
        <f t="shared" si="58"/>
        <v>3.5922884082672099E-3</v>
      </c>
      <c r="S1563" s="2">
        <f t="shared" si="52"/>
        <v>1.7961442041336049E-3</v>
      </c>
    </row>
    <row r="1564" spans="3:19" x14ac:dyDescent="0.25">
      <c r="C1564">
        <f t="shared" si="59"/>
        <v>0.25000000000000006</v>
      </c>
      <c r="D1564" s="5">
        <f>$C$2+2*Inddata!$D$35*'Beregninger scenarie 2'!C1564</f>
        <v>3.625</v>
      </c>
      <c r="E1564" s="5">
        <f t="shared" si="53"/>
        <v>0.82812500000000022</v>
      </c>
      <c r="F1564" s="5">
        <f>SQRT(C1564^2+(Inddata!$D$35*C1564)^2)</f>
        <v>0.40019526483955309</v>
      </c>
      <c r="G1564" s="5">
        <f t="shared" si="54"/>
        <v>3.8003905296791061</v>
      </c>
      <c r="H1564" s="5">
        <f t="shared" si="55"/>
        <v>0.21790523724674282</v>
      </c>
      <c r="I1564" s="5">
        <f t="shared" si="56"/>
        <v>2.3288253585980863E-2</v>
      </c>
      <c r="J1564" s="5">
        <f t="shared" si="57"/>
        <v>1.9285585000890407E-2</v>
      </c>
      <c r="K1564">
        <f t="shared" si="60"/>
        <v>1.25</v>
      </c>
      <c r="L1564" s="2">
        <f>Inddata!$D$34</f>
        <v>1</v>
      </c>
      <c r="M1564" s="2">
        <f>Inddata!$D$34+Inddata!$D$32</f>
        <v>5</v>
      </c>
      <c r="N1564" s="2">
        <f t="shared" si="49"/>
        <v>1.1644126792990431E-2</v>
      </c>
      <c r="O1564" s="2">
        <f t="shared" si="50"/>
        <v>9.6427925004452034E-3</v>
      </c>
      <c r="P1564" s="5">
        <f t="shared" si="48"/>
        <v>3.3244518477822803E-2</v>
      </c>
      <c r="Q1564" s="5">
        <f t="shared" si="51"/>
        <v>1.6622259238911401E-2</v>
      </c>
      <c r="R1564" s="2">
        <f t="shared" si="58"/>
        <v>3.8477451941924534E-3</v>
      </c>
      <c r="S1564" s="2">
        <f t="shared" si="52"/>
        <v>1.9238725970962267E-3</v>
      </c>
    </row>
    <row r="1565" spans="3:19" x14ac:dyDescent="0.25">
      <c r="C1565">
        <f t="shared" si="59"/>
        <v>0.26000000000000006</v>
      </c>
      <c r="D1565" s="5">
        <f>$C$2+2*Inddata!$D$35*'Beregninger scenarie 2'!C1565</f>
        <v>3.6500000000000004</v>
      </c>
      <c r="E1565" s="5">
        <f t="shared" si="53"/>
        <v>0.86450000000000027</v>
      </c>
      <c r="F1565" s="5">
        <f>SQRT(C1565^2+(Inddata!$D$35*C1565)^2)</f>
        <v>0.41620307543313523</v>
      </c>
      <c r="G1565" s="5">
        <f t="shared" si="54"/>
        <v>3.8324061508662703</v>
      </c>
      <c r="H1565" s="5">
        <f t="shared" si="55"/>
        <v>0.22557630010185381</v>
      </c>
      <c r="I1565" s="5">
        <f t="shared" si="56"/>
        <v>2.3831650542194646E-2</v>
      </c>
      <c r="J1565" s="5">
        <f t="shared" si="57"/>
        <v>2.0602461893727279E-2</v>
      </c>
      <c r="K1565">
        <f t="shared" si="60"/>
        <v>1.26</v>
      </c>
      <c r="L1565" s="2">
        <f>Inddata!$D$34</f>
        <v>1</v>
      </c>
      <c r="M1565" s="2">
        <f>Inddata!$D$34+Inddata!$D$32</f>
        <v>5</v>
      </c>
      <c r="N1565" s="2">
        <f t="shared" si="49"/>
        <v>1.1915825271097323E-2</v>
      </c>
      <c r="O1565" s="2">
        <f t="shared" si="50"/>
        <v>1.0301230946863639E-2</v>
      </c>
      <c r="P1565" s="5">
        <f t="shared" si="48"/>
        <v>3.5514552712973671E-2</v>
      </c>
      <c r="Q1565" s="5">
        <f t="shared" si="51"/>
        <v>1.7757276356486836E-2</v>
      </c>
      <c r="R1565" s="2">
        <f t="shared" si="58"/>
        <v>4.1104806380756554E-3</v>
      </c>
      <c r="S1565" s="2">
        <f t="shared" si="52"/>
        <v>2.0552403190378277E-3</v>
      </c>
    </row>
    <row r="1566" spans="3:19" x14ac:dyDescent="0.25">
      <c r="C1566">
        <f t="shared" si="59"/>
        <v>0.27000000000000007</v>
      </c>
      <c r="D1566" s="5">
        <f>$C$2+2*Inddata!$D$35*'Beregninger scenarie 2'!C1566</f>
        <v>3.6750000000000003</v>
      </c>
      <c r="E1566" s="5">
        <f t="shared" si="53"/>
        <v>0.90112500000000029</v>
      </c>
      <c r="F1566" s="5">
        <f>SQRT(C1566^2+(Inddata!$D$35*C1566)^2)</f>
        <v>0.43221088602671737</v>
      </c>
      <c r="G1566" s="5">
        <f t="shared" si="54"/>
        <v>3.8644217720534346</v>
      </c>
      <c r="H1566" s="5">
        <f t="shared" si="55"/>
        <v>0.2331849505964175</v>
      </c>
      <c r="I1566" s="5">
        <f t="shared" si="56"/>
        <v>2.4364573943388326E-2</v>
      </c>
      <c r="J1566" s="5">
        <f t="shared" si="57"/>
        <v>2.1955526694735814E-2</v>
      </c>
      <c r="K1566">
        <f t="shared" si="60"/>
        <v>1.27</v>
      </c>
      <c r="L1566" s="2">
        <f>Inddata!$D$34</f>
        <v>1</v>
      </c>
      <c r="M1566" s="2">
        <f>Inddata!$D$34+Inddata!$D$32</f>
        <v>5</v>
      </c>
      <c r="N1566" s="2">
        <f t="shared" si="49"/>
        <v>1.2182286971694163E-2</v>
      </c>
      <c r="O1566" s="2">
        <f t="shared" si="50"/>
        <v>1.0977763347367907E-2</v>
      </c>
      <c r="P1566" s="5">
        <f t="shared" si="48"/>
        <v>3.784696771499424E-2</v>
      </c>
      <c r="Q1566" s="5">
        <f t="shared" si="51"/>
        <v>1.892348385749712E-2</v>
      </c>
      <c r="R1566" s="2">
        <f t="shared" si="58"/>
        <v>4.3804360781243331E-3</v>
      </c>
      <c r="S1566" s="2">
        <f t="shared" si="52"/>
        <v>2.1902180390621665E-3</v>
      </c>
    </row>
    <row r="1567" spans="3:19" x14ac:dyDescent="0.25">
      <c r="C1567">
        <f t="shared" si="59"/>
        <v>0.28000000000000008</v>
      </c>
      <c r="D1567" s="5">
        <f>$C$2+2*Inddata!$D$35*'Beregninger scenarie 2'!C1567</f>
        <v>3.7</v>
      </c>
      <c r="E1567" s="5">
        <f t="shared" si="53"/>
        <v>0.93800000000000028</v>
      </c>
      <c r="F1567" s="5">
        <f>SQRT(C1567^2+(Inddata!$D$35*C1567)^2)</f>
        <v>0.44821869662029951</v>
      </c>
      <c r="G1567" s="5">
        <f t="shared" si="54"/>
        <v>3.8964373932405989</v>
      </c>
      <c r="H1567" s="5">
        <f t="shared" si="55"/>
        <v>0.24073272719002475</v>
      </c>
      <c r="I1567" s="5">
        <f t="shared" si="56"/>
        <v>2.4887535915914468E-2</v>
      </c>
      <c r="J1567" s="5">
        <f t="shared" si="57"/>
        <v>2.3344508689127779E-2</v>
      </c>
      <c r="K1567">
        <f t="shared" si="60"/>
        <v>1.28</v>
      </c>
      <c r="L1567" s="2">
        <f>Inddata!$D$34</f>
        <v>1</v>
      </c>
      <c r="M1567" s="2">
        <f>Inddata!$D$34+Inddata!$D$32</f>
        <v>5</v>
      </c>
      <c r="N1567" s="2">
        <f t="shared" si="49"/>
        <v>1.2443767957957234E-2</v>
      </c>
      <c r="O1567" s="2">
        <f t="shared" si="50"/>
        <v>1.167225434456389E-2</v>
      </c>
      <c r="P1567" s="5">
        <f t="shared" si="48"/>
        <v>4.0241296825352831E-2</v>
      </c>
      <c r="Q1567" s="5">
        <f t="shared" si="51"/>
        <v>2.0120648412676415E-2</v>
      </c>
      <c r="R1567" s="2">
        <f t="shared" si="58"/>
        <v>4.6575575029343553E-3</v>
      </c>
      <c r="S1567" s="2">
        <f t="shared" si="52"/>
        <v>2.3287787514671776E-3</v>
      </c>
    </row>
    <row r="1568" spans="3:19" x14ac:dyDescent="0.25">
      <c r="C1568">
        <f t="shared" si="59"/>
        <v>0.29000000000000009</v>
      </c>
      <c r="D1568" s="5">
        <f>$C$2+2*Inddata!$D$35*'Beregninger scenarie 2'!C1568</f>
        <v>3.7250000000000001</v>
      </c>
      <c r="E1568" s="5">
        <f t="shared" si="53"/>
        <v>0.97512500000000024</v>
      </c>
      <c r="F1568" s="5">
        <f>SQRT(C1568^2+(Inddata!$D$35*C1568)^2)</f>
        <v>0.46422650721388165</v>
      </c>
      <c r="G1568" s="5">
        <f t="shared" si="54"/>
        <v>3.9284530144277632</v>
      </c>
      <c r="H1568" s="5">
        <f t="shared" si="55"/>
        <v>0.24822111819047465</v>
      </c>
      <c r="I1568" s="5">
        <f t="shared" si="56"/>
        <v>2.5401008569393625E-2</v>
      </c>
      <c r="J1568" s="5">
        <f t="shared" si="57"/>
        <v>2.4769158481229965E-2</v>
      </c>
      <c r="K1568">
        <f t="shared" si="60"/>
        <v>1.29</v>
      </c>
      <c r="L1568" s="2">
        <f>Inddata!$D$34</f>
        <v>1</v>
      </c>
      <c r="M1568" s="2">
        <f>Inddata!$D$34+Inddata!$D$32</f>
        <v>5</v>
      </c>
      <c r="N1568" s="2">
        <f t="shared" si="49"/>
        <v>1.2700504284696813E-2</v>
      </c>
      <c r="O1568" s="2">
        <f t="shared" si="50"/>
        <v>1.2384579240614983E-2</v>
      </c>
      <c r="P1568" s="5">
        <f t="shared" si="48"/>
        <v>4.2697110135438109E-2</v>
      </c>
      <c r="Q1568" s="5">
        <f t="shared" si="51"/>
        <v>2.1348555067719054E-2</v>
      </c>
      <c r="R1568" s="2">
        <f t="shared" si="58"/>
        <v>4.9417951545645952E-3</v>
      </c>
      <c r="S1568" s="2">
        <f t="shared" si="52"/>
        <v>2.4708975772822976E-3</v>
      </c>
    </row>
    <row r="1569" spans="3:19" x14ac:dyDescent="0.25">
      <c r="C1569">
        <f t="shared" si="59"/>
        <v>0.3000000000000001</v>
      </c>
      <c r="D1569" s="5">
        <f>$C$2+2*Inddata!$D$35*'Beregninger scenarie 2'!C1569</f>
        <v>3.75</v>
      </c>
      <c r="E1569" s="5">
        <f t="shared" si="53"/>
        <v>1.0125000000000004</v>
      </c>
      <c r="F1569" s="5">
        <f>SQRT(C1569^2+(Inddata!$D$35*C1569)^2)</f>
        <v>0.48023431780746378</v>
      </c>
      <c r="G1569" s="5">
        <f t="shared" si="54"/>
        <v>3.9604686356149275</v>
      </c>
      <c r="H1569" s="5">
        <f t="shared" si="55"/>
        <v>0.25565156378085879</v>
      </c>
      <c r="I1569" s="5">
        <f t="shared" si="56"/>
        <v>2.5905428377264384E-2</v>
      </c>
      <c r="J1569" s="5">
        <f t="shared" si="57"/>
        <v>2.62292462319802E-2</v>
      </c>
      <c r="K1569">
        <f t="shared" si="60"/>
        <v>1.3</v>
      </c>
      <c r="L1569" s="2">
        <f>Inddata!$D$34</f>
        <v>1</v>
      </c>
      <c r="M1569" s="2">
        <f>Inddata!$D$34+Inddata!$D$32</f>
        <v>5</v>
      </c>
      <c r="N1569" s="2">
        <f t="shared" si="49"/>
        <v>1.2952714188632192E-2</v>
      </c>
      <c r="O1569" s="2">
        <f t="shared" si="50"/>
        <v>1.31146231159901E-2</v>
      </c>
      <c r="P1569" s="5">
        <f t="shared" si="48"/>
        <v>4.5214011448352277E-2</v>
      </c>
      <c r="Q1569" s="5">
        <f t="shared" si="51"/>
        <v>2.2607005724176139E-2</v>
      </c>
      <c r="R1569" s="2">
        <f t="shared" si="58"/>
        <v>5.233103176892624E-3</v>
      </c>
      <c r="S1569" s="2">
        <f t="shared" si="52"/>
        <v>2.616551588446312E-3</v>
      </c>
    </row>
    <row r="1570" spans="3:19" x14ac:dyDescent="0.25">
      <c r="C1570">
        <f t="shared" si="59"/>
        <v>0.31000000000000011</v>
      </c>
      <c r="D1570" s="5">
        <f>$C$2+2*Inddata!$D$35*'Beregninger scenarie 2'!C1570</f>
        <v>3.7750000000000004</v>
      </c>
      <c r="E1570" s="5">
        <f t="shared" si="53"/>
        <v>1.0501250000000004</v>
      </c>
      <c r="F1570" s="5">
        <f>SQRT(C1570^2+(Inddata!$D$35*C1570)^2)</f>
        <v>0.49624212840104592</v>
      </c>
      <c r="G1570" s="5">
        <f t="shared" si="54"/>
        <v>3.9924842568020917</v>
      </c>
      <c r="H1570" s="5">
        <f t="shared" si="55"/>
        <v>0.26302545794911453</v>
      </c>
      <c r="I1570" s="5">
        <f t="shared" si="56"/>
        <v>2.6401199943554738E-2</v>
      </c>
      <c r="J1570" s="5">
        <f t="shared" si="57"/>
        <v>2.7724560090725429E-2</v>
      </c>
      <c r="K1570">
        <f t="shared" si="60"/>
        <v>1.31</v>
      </c>
      <c r="L1570" s="2">
        <f>Inddata!$D$34</f>
        <v>1</v>
      </c>
      <c r="M1570" s="2">
        <f>Inddata!$D$34+Inddata!$D$32</f>
        <v>5</v>
      </c>
      <c r="N1570" s="2">
        <f t="shared" si="49"/>
        <v>1.3200599971777369E-2</v>
      </c>
      <c r="O1570" s="2">
        <f t="shared" si="50"/>
        <v>1.3862280045362715E-2</v>
      </c>
      <c r="P1570" s="5">
        <f t="shared" si="48"/>
        <v>4.7791635575642435E-2</v>
      </c>
      <c r="Q1570" s="5">
        <f t="shared" si="51"/>
        <v>2.3895817787821218E-2</v>
      </c>
      <c r="R1570" s="2">
        <f t="shared" si="58"/>
        <v>5.5314393027363924E-3</v>
      </c>
      <c r="S1570" s="2">
        <f t="shared" si="52"/>
        <v>2.7657196513681962E-3</v>
      </c>
    </row>
    <row r="1571" spans="3:19" x14ac:dyDescent="0.25">
      <c r="C1571">
        <f t="shared" si="59"/>
        <v>0.32000000000000012</v>
      </c>
      <c r="D1571" s="5">
        <f>$C$2+2*Inddata!$D$35*'Beregninger scenarie 2'!C1571</f>
        <v>3.8000000000000003</v>
      </c>
      <c r="E1571" s="5">
        <f t="shared" si="53"/>
        <v>1.0880000000000005</v>
      </c>
      <c r="F1571" s="5">
        <f>SQRT(C1571^2+(Inddata!$D$35*C1571)^2)</f>
        <v>0.51224993899462812</v>
      </c>
      <c r="G1571" s="5">
        <f t="shared" si="54"/>
        <v>4.024499877989256</v>
      </c>
      <c r="H1571" s="5">
        <f t="shared" si="55"/>
        <v>0.27034415032547932</v>
      </c>
      <c r="I1571" s="5">
        <f t="shared" si="56"/>
        <v>2.6888699259466967E-2</v>
      </c>
      <c r="J1571" s="5">
        <f t="shared" si="57"/>
        <v>2.9254904794300075E-2</v>
      </c>
      <c r="K1571">
        <f t="shared" si="60"/>
        <v>1.32</v>
      </c>
      <c r="L1571" s="2">
        <f>Inddata!$D$34</f>
        <v>1</v>
      </c>
      <c r="M1571" s="2">
        <f>Inddata!$D$34+Inddata!$D$32</f>
        <v>5</v>
      </c>
      <c r="N1571" s="2">
        <f t="shared" si="49"/>
        <v>1.3444349629733484E-2</v>
      </c>
      <c r="O1571" s="2">
        <f t="shared" si="50"/>
        <v>1.4627452397150038E-2</v>
      </c>
      <c r="P1571" s="5">
        <f t="shared" si="48"/>
        <v>5.042964592238984E-2</v>
      </c>
      <c r="Q1571" s="5">
        <f t="shared" si="51"/>
        <v>2.521482296119492E-2</v>
      </c>
      <c r="R1571" s="2">
        <f t="shared" si="58"/>
        <v>5.8367645743506759E-3</v>
      </c>
      <c r="S1571" s="2">
        <f t="shared" si="52"/>
        <v>2.9183822871753379E-3</v>
      </c>
    </row>
    <row r="1572" spans="3:19" x14ac:dyDescent="0.25">
      <c r="C1572">
        <f t="shared" si="59"/>
        <v>0.33000000000000013</v>
      </c>
      <c r="D1572" s="5">
        <f>$C$2+2*Inddata!$D$35*'Beregninger scenarie 2'!C1572</f>
        <v>3.8250000000000002</v>
      </c>
      <c r="E1572" s="5">
        <f t="shared" si="53"/>
        <v>1.1261250000000005</v>
      </c>
      <c r="F1572" s="5">
        <f>SQRT(C1572^2+(Inddata!$D$35*C1572)^2)</f>
        <v>0.52825774958821026</v>
      </c>
      <c r="G1572" s="5">
        <f t="shared" si="54"/>
        <v>4.0565154991764203</v>
      </c>
      <c r="H1572" s="5">
        <f t="shared" si="55"/>
        <v>0.2776089479329325</v>
      </c>
      <c r="I1572" s="5">
        <f t="shared" si="56"/>
        <v>2.7368276533131185E-2</v>
      </c>
      <c r="J1572" s="5">
        <f t="shared" si="57"/>
        <v>3.082010041087237E-2</v>
      </c>
      <c r="K1572">
        <f t="shared" si="60"/>
        <v>1.33</v>
      </c>
      <c r="L1572" s="2">
        <f>Inddata!$D$34</f>
        <v>1</v>
      </c>
      <c r="M1572" s="2">
        <f>Inddata!$D$34+Inddata!$D$32</f>
        <v>5</v>
      </c>
      <c r="N1572" s="2">
        <f t="shared" si="49"/>
        <v>1.3684138266565593E-2</v>
      </c>
      <c r="O1572" s="2">
        <f t="shared" si="50"/>
        <v>1.5410050205436185E-2</v>
      </c>
      <c r="P1572" s="5">
        <f t="shared" si="48"/>
        <v>5.3127732321850502E-2</v>
      </c>
      <c r="Q1572" s="5">
        <f t="shared" si="51"/>
        <v>2.6563866160925251E-2</v>
      </c>
      <c r="R1572" s="2">
        <f t="shared" si="58"/>
        <v>6.1490430928067708E-3</v>
      </c>
      <c r="S1572" s="2">
        <f t="shared" si="52"/>
        <v>3.0745215464033854E-3</v>
      </c>
    </row>
    <row r="1573" spans="3:19" x14ac:dyDescent="0.25">
      <c r="C1573">
        <f t="shared" si="59"/>
        <v>0.34000000000000014</v>
      </c>
      <c r="D1573" s="5">
        <f>$C$2+2*Inddata!$D$35*'Beregninger scenarie 2'!C1573</f>
        <v>3.8500000000000005</v>
      </c>
      <c r="E1573" s="5">
        <f t="shared" si="53"/>
        <v>1.1645000000000005</v>
      </c>
      <c r="F1573" s="5">
        <f>SQRT(C1573^2+(Inddata!$D$35*C1573)^2)</f>
        <v>0.54426556018179229</v>
      </c>
      <c r="G1573" s="5">
        <f t="shared" si="54"/>
        <v>4.0885311203635846</v>
      </c>
      <c r="H1573" s="5">
        <f t="shared" si="55"/>
        <v>0.28482111685539624</v>
      </c>
      <c r="I1573" s="5">
        <f t="shared" si="56"/>
        <v>2.784025866010029E-2</v>
      </c>
      <c r="J1573" s="5">
        <f t="shared" si="57"/>
        <v>3.2419981209686803E-2</v>
      </c>
      <c r="K1573">
        <f t="shared" si="60"/>
        <v>1.34</v>
      </c>
      <c r="L1573" s="2">
        <f>Inddata!$D$34</f>
        <v>1</v>
      </c>
      <c r="M1573" s="2">
        <f>Inddata!$D$34+Inddata!$D$32</f>
        <v>5</v>
      </c>
      <c r="N1573" s="2">
        <f t="shared" si="49"/>
        <v>1.3920129330050145E-2</v>
      </c>
      <c r="O1573" s="2">
        <f t="shared" si="50"/>
        <v>1.6209990604843402E-2</v>
      </c>
      <c r="P1573" s="5">
        <f t="shared" si="48"/>
        <v>5.5885609087115581E-2</v>
      </c>
      <c r="Q1573" s="5">
        <f t="shared" si="51"/>
        <v>2.7942804543557791E-2</v>
      </c>
      <c r="R1573" s="2">
        <f t="shared" si="58"/>
        <v>6.4682417924902284E-3</v>
      </c>
      <c r="S1573" s="2">
        <f t="shared" si="52"/>
        <v>3.2341208962451142E-3</v>
      </c>
    </row>
    <row r="1574" spans="3:19" x14ac:dyDescent="0.25">
      <c r="C1574">
        <f t="shared" si="59"/>
        <v>0.35000000000000014</v>
      </c>
      <c r="D1574" s="5">
        <f>$C$2+2*Inddata!$D$35*'Beregninger scenarie 2'!C1574</f>
        <v>3.8750000000000004</v>
      </c>
      <c r="E1574" s="5">
        <f t="shared" si="53"/>
        <v>1.2031250000000004</v>
      </c>
      <c r="F1574" s="5">
        <f>SQRT(C1574^2+(Inddata!$D$35*C1574)^2)</f>
        <v>0.56027337077537442</v>
      </c>
      <c r="G1574" s="5">
        <f t="shared" si="54"/>
        <v>4.1205467415507488</v>
      </c>
      <c r="H1574" s="5">
        <f t="shared" si="55"/>
        <v>0.29198188382816642</v>
      </c>
      <c r="I1574" s="5">
        <f t="shared" si="56"/>
        <v>2.830495138974572E-2</v>
      </c>
      <c r="J1574" s="5">
        <f t="shared" si="57"/>
        <v>3.4054394640787834E-2</v>
      </c>
      <c r="K1574">
        <f t="shared" si="60"/>
        <v>1.35</v>
      </c>
      <c r="L1574" s="2">
        <f>Inddata!$D$34</f>
        <v>1</v>
      </c>
      <c r="M1574" s="2">
        <f>Inddata!$D$34+Inddata!$D$32</f>
        <v>5</v>
      </c>
      <c r="N1574" s="2">
        <f t="shared" si="49"/>
        <v>1.415247569487286E-2</v>
      </c>
      <c r="O1574" s="2">
        <f t="shared" si="50"/>
        <v>1.7027197320393917E-2</v>
      </c>
      <c r="P1574" s="5">
        <f t="shared" si="48"/>
        <v>5.8703013252357723E-2</v>
      </c>
      <c r="Q1574" s="5">
        <f t="shared" si="51"/>
        <v>2.9351506626178862E-2</v>
      </c>
      <c r="R1574" s="2">
        <f t="shared" si="58"/>
        <v>6.7943302375414027E-3</v>
      </c>
      <c r="S1574" s="2">
        <f t="shared" si="52"/>
        <v>3.3971651187707013E-3</v>
      </c>
    </row>
    <row r="1575" spans="3:19" x14ac:dyDescent="0.25">
      <c r="C1575">
        <f t="shared" si="59"/>
        <v>0.36000000000000015</v>
      </c>
      <c r="D1575" s="5">
        <f>$C$2+2*Inddata!$D$35*'Beregninger scenarie 2'!C1575</f>
        <v>3.9000000000000004</v>
      </c>
      <c r="E1575" s="5">
        <f t="shared" si="53"/>
        <v>1.2420000000000007</v>
      </c>
      <c r="F1575" s="5">
        <f>SQRT(C1575^2+(Inddata!$D$35*C1575)^2)</f>
        <v>0.57628118136895667</v>
      </c>
      <c r="G1575" s="5">
        <f t="shared" si="54"/>
        <v>4.1525623627379131</v>
      </c>
      <c r="H1575" s="5">
        <f t="shared" si="55"/>
        <v>0.29909243775477257</v>
      </c>
      <c r="I1575" s="5">
        <f t="shared" si="56"/>
        <v>2.8762641232875627E-2</v>
      </c>
      <c r="J1575" s="5">
        <f t="shared" si="57"/>
        <v>3.5723200411231545E-2</v>
      </c>
      <c r="K1575">
        <f t="shared" si="60"/>
        <v>1.36</v>
      </c>
      <c r="L1575" s="2">
        <f>Inddata!$D$34</f>
        <v>1</v>
      </c>
      <c r="M1575" s="2">
        <f>Inddata!$D$34+Inddata!$D$32</f>
        <v>5</v>
      </c>
      <c r="N1575" s="2">
        <f t="shared" si="49"/>
        <v>1.4381320616437814E-2</v>
      </c>
      <c r="O1575" s="2">
        <f t="shared" si="50"/>
        <v>1.7861600205615773E-2</v>
      </c>
      <c r="P1575" s="5">
        <f t="shared" si="48"/>
        <v>6.1579702980403397E-2</v>
      </c>
      <c r="Q1575" s="5">
        <f t="shared" si="51"/>
        <v>3.0789851490201699E-2</v>
      </c>
      <c r="R1575" s="2">
        <f t="shared" si="58"/>
        <v>7.1272804375466896E-3</v>
      </c>
      <c r="S1575" s="2">
        <f t="shared" si="52"/>
        <v>3.5636402187733448E-3</v>
      </c>
    </row>
    <row r="1576" spans="3:19" x14ac:dyDescent="0.25">
      <c r="C1576">
        <f t="shared" si="59"/>
        <v>0.37000000000000016</v>
      </c>
      <c r="D1576" s="5">
        <f>$C$2+2*Inddata!$D$35*'Beregninger scenarie 2'!C1576</f>
        <v>3.9250000000000003</v>
      </c>
      <c r="E1576" s="5">
        <f t="shared" si="53"/>
        <v>1.2811250000000007</v>
      </c>
      <c r="F1576" s="5">
        <f>SQRT(C1576^2+(Inddata!$D$35*C1576)^2)</f>
        <v>0.59228899196253881</v>
      </c>
      <c r="G1576" s="5">
        <f t="shared" si="54"/>
        <v>4.1845779839250774</v>
      </c>
      <c r="H1576" s="5">
        <f t="shared" si="55"/>
        <v>0.30615393115420514</v>
      </c>
      <c r="I1576" s="5">
        <f t="shared" si="56"/>
        <v>2.9213597148041497E-2</v>
      </c>
      <c r="J1576" s="5">
        <f t="shared" si="57"/>
        <v>3.7426269646284684E-2</v>
      </c>
      <c r="K1576">
        <f t="shared" si="60"/>
        <v>1.37</v>
      </c>
      <c r="L1576" s="2">
        <f>Inddata!$D$34</f>
        <v>1</v>
      </c>
      <c r="M1576" s="2">
        <f>Inddata!$D$34+Inddata!$D$32</f>
        <v>5</v>
      </c>
      <c r="N1576" s="2">
        <f t="shared" si="49"/>
        <v>1.4606798574020748E-2</v>
      </c>
      <c r="O1576" s="2">
        <f t="shared" si="50"/>
        <v>1.8713134823142342E-2</v>
      </c>
      <c r="P1576" s="5">
        <f t="shared" si="48"/>
        <v>6.451545611680666E-2</v>
      </c>
      <c r="Q1576" s="5">
        <f t="shared" si="51"/>
        <v>3.225772805840333E-2</v>
      </c>
      <c r="R1576" s="2">
        <f t="shared" si="58"/>
        <v>7.4670666801859541E-3</v>
      </c>
      <c r="S1576" s="2">
        <f t="shared" si="52"/>
        <v>3.733533340092977E-3</v>
      </c>
    </row>
    <row r="1577" spans="3:19" x14ac:dyDescent="0.25">
      <c r="C1577">
        <f t="shared" si="59"/>
        <v>0.38000000000000017</v>
      </c>
      <c r="D1577" s="5">
        <f>$C$2+2*Inddata!$D$35*'Beregninger scenarie 2'!C1577</f>
        <v>3.95</v>
      </c>
      <c r="E1577" s="5">
        <f t="shared" si="53"/>
        <v>1.3205000000000007</v>
      </c>
      <c r="F1577" s="5">
        <f>SQRT(C1577^2+(Inddata!$D$35*C1577)^2)</f>
        <v>0.60829680255612084</v>
      </c>
      <c r="G1577" s="5">
        <f t="shared" si="54"/>
        <v>4.2165936051122417</v>
      </c>
      <c r="H1577" s="5">
        <f t="shared" si="55"/>
        <v>0.31316748154221286</v>
      </c>
      <c r="I1577" s="5">
        <f t="shared" si="56"/>
        <v>2.965807203768437E-2</v>
      </c>
      <c r="J1577" s="5">
        <f t="shared" si="57"/>
        <v>3.9163484125762232E-2</v>
      </c>
      <c r="K1577">
        <f t="shared" si="60"/>
        <v>1.3800000000000001</v>
      </c>
      <c r="L1577" s="2">
        <f>Inddata!$D$34</f>
        <v>1</v>
      </c>
      <c r="M1577" s="2">
        <f>Inddata!$D$34+Inddata!$D$32</f>
        <v>5</v>
      </c>
      <c r="N1577" s="2">
        <f t="shared" si="49"/>
        <v>1.4829036018842185E-2</v>
      </c>
      <c r="O1577" s="2">
        <f t="shared" si="50"/>
        <v>1.9581742062881116E-2</v>
      </c>
      <c r="P1577" s="5">
        <f t="shared" si="48"/>
        <v>6.7510068873446724E-2</v>
      </c>
      <c r="Q1577" s="5">
        <f t="shared" si="51"/>
        <v>3.3755034436723362E-2</v>
      </c>
      <c r="R1577" s="2">
        <f t="shared" si="58"/>
        <v>7.8136653788711471E-3</v>
      </c>
      <c r="S1577" s="2">
        <f t="shared" si="52"/>
        <v>3.9068326894355736E-3</v>
      </c>
    </row>
    <row r="1578" spans="3:19" x14ac:dyDescent="0.25">
      <c r="C1578">
        <f t="shared" si="59"/>
        <v>0.39000000000000018</v>
      </c>
      <c r="D1578" s="5">
        <f>$C$2+2*Inddata!$D$35*'Beregninger scenarie 2'!C1578</f>
        <v>3.9750000000000005</v>
      </c>
      <c r="E1578" s="5">
        <f t="shared" si="53"/>
        <v>1.3601250000000007</v>
      </c>
      <c r="F1578" s="5">
        <f>SQRT(C1578^2+(Inddata!$D$35*C1578)^2)</f>
        <v>0.62430461314970298</v>
      </c>
      <c r="G1578" s="5">
        <f t="shared" si="54"/>
        <v>4.248609226299406</v>
      </c>
      <c r="H1578" s="5">
        <f t="shared" si="55"/>
        <v>0.32013417275014661</v>
      </c>
      <c r="I1578" s="5">
        <f t="shared" si="56"/>
        <v>3.0096304080161965E-2</v>
      </c>
      <c r="J1578" s="5">
        <f t="shared" si="57"/>
        <v>4.0934735587030313E-2</v>
      </c>
      <c r="K1578">
        <f t="shared" si="60"/>
        <v>1.3900000000000001</v>
      </c>
      <c r="L1578" s="2">
        <f>Inddata!$D$34</f>
        <v>1</v>
      </c>
      <c r="M1578" s="2">
        <f>Inddata!$D$34+Inddata!$D$32</f>
        <v>5</v>
      </c>
      <c r="N1578" s="2">
        <f t="shared" si="49"/>
        <v>1.5048152040080982E-2</v>
      </c>
      <c r="O1578" s="2">
        <f t="shared" si="50"/>
        <v>2.0467367793515157E-2</v>
      </c>
      <c r="P1578" s="5">
        <f t="shared" si="48"/>
        <v>7.056335462704344E-2</v>
      </c>
      <c r="Q1578" s="5">
        <f t="shared" si="51"/>
        <v>3.528167731352172E-2</v>
      </c>
      <c r="R1578" s="2">
        <f t="shared" si="58"/>
        <v>8.167054933685582E-3</v>
      </c>
      <c r="S1578" s="2">
        <f t="shared" si="52"/>
        <v>4.083527466842791E-3</v>
      </c>
    </row>
    <row r="1579" spans="3:19" x14ac:dyDescent="0.25">
      <c r="C1579">
        <f t="shared" si="59"/>
        <v>0.40000000000000019</v>
      </c>
      <c r="D1579" s="5">
        <f>$C$2+2*Inddata!$D$35*'Beregninger scenarie 2'!C1579</f>
        <v>4</v>
      </c>
      <c r="E1579" s="5">
        <f t="shared" si="53"/>
        <v>1.4000000000000006</v>
      </c>
      <c r="F1579" s="5">
        <f>SQRT(C1579^2+(Inddata!$D$35*C1579)^2)</f>
        <v>0.64031242374328512</v>
      </c>
      <c r="G1579" s="5">
        <f t="shared" si="54"/>
        <v>4.2806248474865702</v>
      </c>
      <c r="H1579" s="5">
        <f t="shared" si="55"/>
        <v>0.32705505618462</v>
      </c>
      <c r="I1579" s="5">
        <f t="shared" si="56"/>
        <v>3.0528517919537933E-2</v>
      </c>
      <c r="J1579" s="5">
        <f t="shared" si="57"/>
        <v>4.2739925087353123E-2</v>
      </c>
      <c r="K1579">
        <f t="shared" si="60"/>
        <v>1.4000000000000001</v>
      </c>
      <c r="L1579" s="2">
        <f>Inddata!$D$34</f>
        <v>1</v>
      </c>
      <c r="M1579" s="2">
        <f>Inddata!$D$34+Inddata!$D$32</f>
        <v>5</v>
      </c>
      <c r="N1579" s="2">
        <f t="shared" si="49"/>
        <v>1.5264258959768967E-2</v>
      </c>
      <c r="O1579" s="2">
        <f t="shared" si="50"/>
        <v>2.1369962543676561E-2</v>
      </c>
      <c r="P1579" s="5">
        <f t="shared" si="48"/>
        <v>7.3675142819970063E-2</v>
      </c>
      <c r="Q1579" s="5">
        <f t="shared" si="51"/>
        <v>3.6837571409985032E-2</v>
      </c>
      <c r="R1579" s="2">
        <f t="shared" si="58"/>
        <v>8.5272156041631998E-3</v>
      </c>
      <c r="S1579" s="2">
        <f t="shared" si="52"/>
        <v>4.2636078020815999E-3</v>
      </c>
    </row>
    <row r="1580" spans="3:19" x14ac:dyDescent="0.25">
      <c r="C1580">
        <f t="shared" si="59"/>
        <v>0.4100000000000002</v>
      </c>
      <c r="D1580" s="5">
        <f>$C$2+2*Inddata!$D$35*'Beregninger scenarie 2'!C1580</f>
        <v>4.0250000000000004</v>
      </c>
      <c r="E1580" s="5">
        <f t="shared" si="53"/>
        <v>1.4401250000000008</v>
      </c>
      <c r="F1580" s="5">
        <f>SQRT(C1580^2+(Inddata!$D$35*C1580)^2)</f>
        <v>0.65632023433686737</v>
      </c>
      <c r="G1580" s="5">
        <f t="shared" si="54"/>
        <v>4.3126404686737345</v>
      </c>
      <c r="H1580" s="5">
        <f t="shared" si="55"/>
        <v>0.33393115203106233</v>
      </c>
      <c r="I1580" s="5">
        <f t="shared" si="56"/>
        <v>3.0954925731608528E-2</v>
      </c>
      <c r="J1580" s="5">
        <f t="shared" si="57"/>
        <v>4.4578962419232752E-2</v>
      </c>
      <c r="K1580">
        <f t="shared" si="60"/>
        <v>1.4100000000000001</v>
      </c>
      <c r="L1580" s="2">
        <f>Inddata!$D$34</f>
        <v>1</v>
      </c>
      <c r="M1580" s="2">
        <f>Inddata!$D$34+Inddata!$D$32</f>
        <v>5</v>
      </c>
      <c r="N1580" s="2">
        <f t="shared" si="49"/>
        <v>1.5477462865804264E-2</v>
      </c>
      <c r="O1580" s="2">
        <f t="shared" si="50"/>
        <v>2.2289481209616376E-2</v>
      </c>
      <c r="P1580" s="5">
        <f t="shared" si="48"/>
        <v>7.6845277952415122E-2</v>
      </c>
      <c r="Q1580" s="5">
        <f t="shared" si="51"/>
        <v>3.8422638976207561E-2</v>
      </c>
      <c r="R1580" s="2">
        <f t="shared" si="58"/>
        <v>8.8941293926406394E-3</v>
      </c>
      <c r="S1580" s="2">
        <f t="shared" si="52"/>
        <v>4.4470646963203197E-3</v>
      </c>
    </row>
    <row r="1581" spans="3:19" x14ac:dyDescent="0.25">
      <c r="C1581">
        <f t="shared" si="59"/>
        <v>0.42000000000000021</v>
      </c>
      <c r="D1581" s="5">
        <f>$C$2+2*Inddata!$D$35*'Beregninger scenarie 2'!C1581</f>
        <v>4.0500000000000007</v>
      </c>
      <c r="E1581" s="5">
        <f t="shared" si="53"/>
        <v>1.4805000000000008</v>
      </c>
      <c r="F1581" s="5">
        <f>SQRT(C1581^2+(Inddata!$D$35*C1581)^2)</f>
        <v>0.6723280449304494</v>
      </c>
      <c r="G1581" s="5">
        <f t="shared" si="54"/>
        <v>4.3446560898608988</v>
      </c>
      <c r="H1581" s="5">
        <f t="shared" si="55"/>
        <v>0.34076345040405753</v>
      </c>
      <c r="I1581" s="5">
        <f t="shared" si="56"/>
        <v>3.1375728181837474E-2</v>
      </c>
      <c r="J1581" s="5">
        <f t="shared" si="57"/>
        <v>4.6451765573210409E-2</v>
      </c>
      <c r="K1581">
        <f t="shared" si="60"/>
        <v>1.4200000000000002</v>
      </c>
      <c r="L1581" s="2">
        <f>Inddata!$D$34</f>
        <v>1</v>
      </c>
      <c r="M1581" s="2">
        <f>Inddata!$D$34+Inddata!$D$32</f>
        <v>5</v>
      </c>
      <c r="N1581" s="2">
        <f t="shared" si="49"/>
        <v>1.5687864090918737E-2</v>
      </c>
      <c r="O1581" s="2">
        <f t="shared" si="50"/>
        <v>2.3225882786605204E-2</v>
      </c>
      <c r="P1581" s="5">
        <f t="shared" si="48"/>
        <v>8.0073618656358522E-2</v>
      </c>
      <c r="Q1581" s="5">
        <f t="shared" si="51"/>
        <v>4.0036809328179261E-2</v>
      </c>
      <c r="R1581" s="2">
        <f t="shared" si="58"/>
        <v>9.2677799370785331E-3</v>
      </c>
      <c r="S1581" s="2">
        <f t="shared" si="52"/>
        <v>4.6338899685392666E-3</v>
      </c>
    </row>
    <row r="1582" spans="3:19" x14ac:dyDescent="0.25">
      <c r="C1582">
        <f t="shared" si="59"/>
        <v>0.43000000000000022</v>
      </c>
      <c r="D1582" s="5">
        <f>$C$2+2*Inddata!$D$35*'Beregninger scenarie 2'!C1582</f>
        <v>4.0750000000000011</v>
      </c>
      <c r="E1582" s="5">
        <f t="shared" si="53"/>
        <v>1.5211250000000009</v>
      </c>
      <c r="F1582" s="5">
        <f>SQRT(C1582^2+(Inddata!$D$35*C1582)^2)</f>
        <v>0.68833585552403154</v>
      </c>
      <c r="G1582" s="5">
        <f t="shared" si="54"/>
        <v>4.3766717110480631</v>
      </c>
      <c r="H1582" s="5">
        <f t="shared" si="55"/>
        <v>0.34755291244719461</v>
      </c>
      <c r="I1582" s="5">
        <f t="shared" si="56"/>
        <v>3.1791115288549325E-2</v>
      </c>
      <c r="J1582" s="5">
        <f t="shared" si="57"/>
        <v>4.8358260243294621E-2</v>
      </c>
      <c r="K1582">
        <f t="shared" si="60"/>
        <v>1.4300000000000002</v>
      </c>
      <c r="L1582" s="2">
        <f>Inddata!$D$34</f>
        <v>1</v>
      </c>
      <c r="M1582" s="2">
        <f>Inddata!$D$34+Inddata!$D$32</f>
        <v>5</v>
      </c>
      <c r="N1582" s="2">
        <f t="shared" si="49"/>
        <v>1.5895557644274663E-2</v>
      </c>
      <c r="O1582" s="2">
        <f t="shared" si="50"/>
        <v>2.417913012164731E-2</v>
      </c>
      <c r="P1582" s="5">
        <f t="shared" si="48"/>
        <v>8.3360036843027965E-2</v>
      </c>
      <c r="Q1582" s="5">
        <f t="shared" si="51"/>
        <v>4.1680018421513983E-2</v>
      </c>
      <c r="R1582" s="2">
        <f t="shared" si="58"/>
        <v>9.6481524123874941E-3</v>
      </c>
      <c r="S1582" s="2">
        <f t="shared" si="52"/>
        <v>4.824076206193747E-3</v>
      </c>
    </row>
    <row r="1583" spans="3:19" x14ac:dyDescent="0.25">
      <c r="C1583">
        <f t="shared" si="59"/>
        <v>0.44000000000000022</v>
      </c>
      <c r="D1583" s="5">
        <f>$C$2+2*Inddata!$D$35*'Beregninger scenarie 2'!C1583</f>
        <v>4.1000000000000005</v>
      </c>
      <c r="E1583" s="5">
        <f t="shared" si="53"/>
        <v>1.5620000000000009</v>
      </c>
      <c r="F1583" s="5">
        <f>SQRT(C1583^2+(Inddata!$D$35*C1583)^2)</f>
        <v>0.70434366611761368</v>
      </c>
      <c r="G1583" s="5">
        <f t="shared" si="54"/>
        <v>4.4086873322352274</v>
      </c>
      <c r="H1583" s="5">
        <f t="shared" si="55"/>
        <v>0.35430047138499587</v>
      </c>
      <c r="I1583" s="5">
        <f t="shared" si="56"/>
        <v>3.2201267202801434E-2</v>
      </c>
      <c r="J1583" s="5">
        <f t="shared" si="57"/>
        <v>5.0298379370775873E-2</v>
      </c>
      <c r="K1583">
        <f t="shared" si="60"/>
        <v>1.4400000000000002</v>
      </c>
      <c r="L1583" s="2">
        <f>Inddata!$D$34</f>
        <v>1</v>
      </c>
      <c r="M1583" s="2">
        <f>Inddata!$D$34+Inddata!$D$32</f>
        <v>5</v>
      </c>
      <c r="N1583" s="2">
        <f t="shared" si="49"/>
        <v>1.6100633601400717E-2</v>
      </c>
      <c r="O1583" s="2">
        <f t="shared" si="50"/>
        <v>2.5149189685387936E-2</v>
      </c>
      <c r="P1583" s="5">
        <f t="shared" si="48"/>
        <v>8.6704416916525862E-2</v>
      </c>
      <c r="Q1583" s="5">
        <f t="shared" si="51"/>
        <v>4.3352208458262931E-2</v>
      </c>
      <c r="R1583" s="2">
        <f t="shared" si="58"/>
        <v>1.0035233439412714E-2</v>
      </c>
      <c r="S1583" s="2">
        <f t="shared" si="52"/>
        <v>5.0176167197063569E-3</v>
      </c>
    </row>
    <row r="1584" spans="3:19" x14ac:dyDescent="0.25">
      <c r="C1584">
        <f t="shared" si="59"/>
        <v>0.45000000000000023</v>
      </c>
      <c r="D1584" s="5">
        <f>$C$2+2*Inddata!$D$35*'Beregninger scenarie 2'!C1584</f>
        <v>4.1250000000000009</v>
      </c>
      <c r="E1584" s="5">
        <f t="shared" si="53"/>
        <v>1.603125000000001</v>
      </c>
      <c r="F1584" s="5">
        <f>SQRT(C1584^2+(Inddata!$D$35*C1584)^2)</f>
        <v>0.72035147671119593</v>
      </c>
      <c r="G1584" s="5">
        <f t="shared" si="54"/>
        <v>4.4407029534223916</v>
      </c>
      <c r="H1584" s="5">
        <f t="shared" si="55"/>
        <v>0.36100703352934099</v>
      </c>
      <c r="I1584" s="5">
        <f t="shared" si="56"/>
        <v>3.2606354914742376E-2</v>
      </c>
      <c r="J1584" s="5">
        <f t="shared" si="57"/>
        <v>5.2272062722696404E-2</v>
      </c>
      <c r="K1584">
        <f t="shared" si="60"/>
        <v>1.4500000000000002</v>
      </c>
      <c r="L1584" s="2">
        <f>Inddata!$D$34</f>
        <v>1</v>
      </c>
      <c r="M1584" s="2">
        <f>Inddata!$D$34+Inddata!$D$32</f>
        <v>5</v>
      </c>
      <c r="N1584" s="2">
        <f t="shared" si="49"/>
        <v>1.6303177457371188E-2</v>
      </c>
      <c r="O1584" s="2">
        <f t="shared" si="50"/>
        <v>2.6136031361348202E-2</v>
      </c>
      <c r="P1584" s="5">
        <f t="shared" si="48"/>
        <v>9.0106655047195144E-2</v>
      </c>
      <c r="Q1584" s="5">
        <f t="shared" si="51"/>
        <v>4.5053327523597572E-2</v>
      </c>
      <c r="R1584" s="2">
        <f t="shared" si="58"/>
        <v>1.0429011000832773E-2</v>
      </c>
      <c r="S1584" s="2">
        <f t="shared" si="52"/>
        <v>5.2145055004163866E-3</v>
      </c>
    </row>
    <row r="1585" spans="3:19" x14ac:dyDescent="0.25">
      <c r="C1585">
        <f t="shared" si="59"/>
        <v>0.46000000000000024</v>
      </c>
      <c r="D1585" s="5">
        <f>$C$2+2*Inddata!$D$35*'Beregninger scenarie 2'!C1585</f>
        <v>4.1500000000000004</v>
      </c>
      <c r="E1585" s="5">
        <f t="shared" si="53"/>
        <v>1.644500000000001</v>
      </c>
      <c r="F1585" s="5">
        <f>SQRT(C1585^2+(Inddata!$D$35*C1585)^2)</f>
        <v>0.73635928730477807</v>
      </c>
      <c r="G1585" s="5">
        <f t="shared" si="54"/>
        <v>4.4727185746095559</v>
      </c>
      <c r="H1585" s="5">
        <f t="shared" si="55"/>
        <v>0.36767347924266774</v>
      </c>
      <c r="I1585" s="5">
        <f t="shared" si="56"/>
        <v>3.3006540894911278E-2</v>
      </c>
      <c r="J1585" s="5">
        <f t="shared" si="57"/>
        <v>5.4279256501681632E-2</v>
      </c>
      <c r="K1585">
        <f t="shared" si="60"/>
        <v>1.4600000000000002</v>
      </c>
      <c r="L1585" s="2">
        <f>Inddata!$D$34</f>
        <v>1</v>
      </c>
      <c r="M1585" s="2">
        <f>Inddata!$D$34+Inddata!$D$32</f>
        <v>5</v>
      </c>
      <c r="N1585" s="2">
        <f t="shared" si="49"/>
        <v>1.6503270447455639E-2</v>
      </c>
      <c r="O1585" s="2">
        <f t="shared" si="50"/>
        <v>2.7139628250840816E-2</v>
      </c>
      <c r="P1585" s="5">
        <f t="shared" si="48"/>
        <v>9.3566658499046093E-2</v>
      </c>
      <c r="Q1585" s="5">
        <f t="shared" si="51"/>
        <v>4.6783329249523047E-2</v>
      </c>
      <c r="R1585" s="2">
        <f t="shared" si="58"/>
        <v>1.0829474363315519E-2</v>
      </c>
      <c r="S1585" s="2">
        <f t="shared" si="52"/>
        <v>5.4147371816577593E-3</v>
      </c>
    </row>
    <row r="1586" spans="3:19" x14ac:dyDescent="0.25">
      <c r="C1586">
        <f t="shared" si="59"/>
        <v>0.47000000000000025</v>
      </c>
      <c r="D1586" s="5">
        <f>$C$2+2*Inddata!$D$35*'Beregninger scenarie 2'!C1586</f>
        <v>4.1750000000000007</v>
      </c>
      <c r="E1586" s="5">
        <f t="shared" si="53"/>
        <v>1.686125000000001</v>
      </c>
      <c r="F1586" s="5">
        <f>SQRT(C1586^2+(Inddata!$D$35*C1586)^2)</f>
        <v>0.7523670978983602</v>
      </c>
      <c r="G1586" s="5">
        <f t="shared" si="54"/>
        <v>4.5047341957967202</v>
      </c>
      <c r="H1586" s="5">
        <f t="shared" si="55"/>
        <v>0.37430066386009886</v>
      </c>
      <c r="I1586" s="5">
        <f t="shared" si="56"/>
        <v>3.3401979677791911E-2</v>
      </c>
      <c r="J1586" s="5">
        <f t="shared" si="57"/>
        <v>5.6319912984216916E-2</v>
      </c>
      <c r="K1586">
        <f t="shared" si="60"/>
        <v>1.4700000000000002</v>
      </c>
      <c r="L1586" s="2">
        <f>Inddata!$D$34</f>
        <v>1</v>
      </c>
      <c r="M1586" s="2">
        <f>Inddata!$D$34+Inddata!$D$32</f>
        <v>5</v>
      </c>
      <c r="N1586" s="2">
        <f t="shared" si="49"/>
        <v>1.6700989838895956E-2</v>
      </c>
      <c r="O1586" s="2">
        <f t="shared" si="50"/>
        <v>2.8159956492108458E-2</v>
      </c>
      <c r="P1586" s="5">
        <f t="shared" si="48"/>
        <v>9.7084345006217168E-2</v>
      </c>
      <c r="Q1586" s="5">
        <f t="shared" si="51"/>
        <v>4.8542172503108584E-2</v>
      </c>
      <c r="R1586" s="2">
        <f t="shared" si="58"/>
        <v>1.123661400534921E-2</v>
      </c>
      <c r="S1586" s="2">
        <f t="shared" si="52"/>
        <v>5.6183070026746048E-3</v>
      </c>
    </row>
    <row r="1587" spans="3:19" x14ac:dyDescent="0.25">
      <c r="C1587">
        <f t="shared" si="59"/>
        <v>0.48000000000000026</v>
      </c>
      <c r="D1587" s="5">
        <f>$C$2+2*Inddata!$D$35*'Beregninger scenarie 2'!C1587</f>
        <v>4.2000000000000011</v>
      </c>
      <c r="E1587" s="5">
        <f t="shared" si="53"/>
        <v>1.7280000000000011</v>
      </c>
      <c r="F1587" s="5">
        <f>SQRT(C1587^2+(Inddata!$D$35*C1587)^2)</f>
        <v>0.76837490849194223</v>
      </c>
      <c r="G1587" s="5">
        <f t="shared" si="54"/>
        <v>4.5367498169838845</v>
      </c>
      <c r="H1587" s="5">
        <f t="shared" si="55"/>
        <v>0.38088941857252501</v>
      </c>
      <c r="I1587" s="5">
        <f t="shared" si="56"/>
        <v>3.3792818393970699E-2</v>
      </c>
      <c r="J1587" s="5">
        <f t="shared" si="57"/>
        <v>5.8393990184781405E-2</v>
      </c>
      <c r="K1587">
        <f t="shared" si="60"/>
        <v>1.4800000000000002</v>
      </c>
      <c r="L1587" s="2">
        <f>Inddata!$D$34</f>
        <v>1</v>
      </c>
      <c r="M1587" s="2">
        <f>Inddata!$D$34+Inddata!$D$32</f>
        <v>5</v>
      </c>
      <c r="N1587" s="2">
        <f t="shared" si="49"/>
        <v>1.6896409196985349E-2</v>
      </c>
      <c r="O1587" s="2">
        <f t="shared" si="50"/>
        <v>2.9196995092390703E-2</v>
      </c>
      <c r="P1587" s="5">
        <f t="shared" si="48"/>
        <v>0.10065964219400866</v>
      </c>
      <c r="Q1587" s="5">
        <f t="shared" si="51"/>
        <v>5.0329821097004332E-2</v>
      </c>
      <c r="R1587" s="2">
        <f t="shared" si="58"/>
        <v>1.1650421550232484E-2</v>
      </c>
      <c r="S1587" s="2">
        <f t="shared" si="52"/>
        <v>5.825210775116242E-3</v>
      </c>
    </row>
    <row r="1588" spans="3:19" x14ac:dyDescent="0.25">
      <c r="C1588">
        <f t="shared" si="59"/>
        <v>0.49000000000000027</v>
      </c>
      <c r="D1588" s="5">
        <f>$C$2+2*Inddata!$D$35*'Beregninger scenarie 2'!C1588</f>
        <v>4.2250000000000005</v>
      </c>
      <c r="E1588" s="5">
        <f t="shared" si="53"/>
        <v>1.7701250000000011</v>
      </c>
      <c r="F1588" s="5">
        <f>SQRT(C1588^2+(Inddata!$D$35*C1588)^2)</f>
        <v>0.78438271908552448</v>
      </c>
      <c r="G1588" s="5">
        <f t="shared" si="54"/>
        <v>4.5687654381710487</v>
      </c>
      <c r="H1588" s="5">
        <f t="shared" si="55"/>
        <v>0.387440551272558</v>
      </c>
      <c r="I1588" s="5">
        <f t="shared" si="56"/>
        <v>3.417919725642736E-2</v>
      </c>
      <c r="J1588" s="5">
        <f t="shared" si="57"/>
        <v>6.0501451543533515E-2</v>
      </c>
      <c r="K1588">
        <f t="shared" si="60"/>
        <v>1.4900000000000002</v>
      </c>
      <c r="L1588" s="2">
        <f>Inddata!$D$34</f>
        <v>1</v>
      </c>
      <c r="M1588" s="2">
        <f>Inddata!$D$34+Inddata!$D$32</f>
        <v>5</v>
      </c>
      <c r="N1588" s="2">
        <f t="shared" si="49"/>
        <v>1.708959862821368E-2</v>
      </c>
      <c r="O1588" s="2">
        <f t="shared" si="50"/>
        <v>3.0250725771766757E-2</v>
      </c>
      <c r="P1588" s="5">
        <f t="shared" si="48"/>
        <v>0.10429248704051435</v>
      </c>
      <c r="Q1588" s="5">
        <f t="shared" si="51"/>
        <v>5.2146243520257173E-2</v>
      </c>
      <c r="R1588" s="2">
        <f t="shared" si="58"/>
        <v>1.2070889703763233E-2</v>
      </c>
      <c r="S1588" s="2">
        <f t="shared" si="52"/>
        <v>6.0354448518816165E-3</v>
      </c>
    </row>
    <row r="1589" spans="3:19" x14ac:dyDescent="0.25">
      <c r="C1589">
        <f t="shared" si="59"/>
        <v>0.50000000000000022</v>
      </c>
      <c r="D1589" s="5">
        <f>$C$2+2*Inddata!$D$35*'Beregninger scenarie 2'!C1589</f>
        <v>4.25</v>
      </c>
      <c r="E1589" s="5">
        <f t="shared" si="53"/>
        <v>1.8125000000000009</v>
      </c>
      <c r="F1589" s="5">
        <f>SQRT(C1589^2+(Inddata!$D$35*C1589)^2)</f>
        <v>0.8003905296791064</v>
      </c>
      <c r="G1589" s="5">
        <f t="shared" si="54"/>
        <v>4.600781059358213</v>
      </c>
      <c r="H1589" s="5">
        <f t="shared" si="55"/>
        <v>0.39395484736516367</v>
      </c>
      <c r="I1589" s="5">
        <f t="shared" si="56"/>
        <v>3.4561250005788496E-2</v>
      </c>
      <c r="J1589" s="5">
        <f t="shared" si="57"/>
        <v>6.2642265635491676E-2</v>
      </c>
      <c r="K1589">
        <f t="shared" si="60"/>
        <v>1.5000000000000002</v>
      </c>
      <c r="L1589" s="2">
        <f>Inddata!$D$34</f>
        <v>1</v>
      </c>
      <c r="M1589" s="2">
        <f>Inddata!$D$34+Inddata!$D$32</f>
        <v>5</v>
      </c>
      <c r="N1589" s="2">
        <f t="shared" si="49"/>
        <v>1.7280625002894248E-2</v>
      </c>
      <c r="O1589" s="2">
        <f t="shared" si="50"/>
        <v>3.1321132817745838E-2</v>
      </c>
      <c r="P1589" s="5">
        <f t="shared" si="48"/>
        <v>0.10798282537530692</v>
      </c>
      <c r="Q1589" s="5">
        <f t="shared" si="51"/>
        <v>5.3991412687653458E-2</v>
      </c>
      <c r="R1589" s="2">
        <f t="shared" si="58"/>
        <v>1.2498012196216077E-2</v>
      </c>
      <c r="S1589" s="2">
        <f t="shared" si="52"/>
        <v>6.2490060981080387E-3</v>
      </c>
    </row>
    <row r="1590" spans="3:19" x14ac:dyDescent="0.25">
      <c r="C1590">
        <f t="shared" si="59"/>
        <v>0.51000000000000023</v>
      </c>
      <c r="D1590" s="5">
        <f>$C$2+2*Inddata!$D$35*'Beregninger scenarie 2'!C1590</f>
        <v>4.2750000000000004</v>
      </c>
      <c r="E1590" s="5">
        <f t="shared" si="53"/>
        <v>1.855125000000001</v>
      </c>
      <c r="F1590" s="5">
        <f>SQRT(C1590^2+(Inddata!$D$35*C1590)^2)</f>
        <v>0.81639834027268854</v>
      </c>
      <c r="G1590" s="5">
        <f t="shared" si="54"/>
        <v>4.6327966805453773</v>
      </c>
      <c r="H1590" s="5">
        <f t="shared" si="55"/>
        <v>0.40043307054468313</v>
      </c>
      <c r="I1590" s="5">
        <f t="shared" si="56"/>
        <v>3.4939104318776275E-2</v>
      </c>
      <c r="J1590" s="5">
        <f t="shared" si="57"/>
        <v>6.4816405899369878E-2</v>
      </c>
      <c r="K1590">
        <f t="shared" si="60"/>
        <v>1.5100000000000002</v>
      </c>
      <c r="L1590" s="2">
        <f>Inddata!$D$34</f>
        <v>1</v>
      </c>
      <c r="M1590" s="2">
        <f>Inddata!$D$34+Inddata!$D$32</f>
        <v>5</v>
      </c>
      <c r="N1590" s="2">
        <f t="shared" si="49"/>
        <v>1.7469552159388137E-2</v>
      </c>
      <c r="O1590" s="2">
        <f t="shared" si="50"/>
        <v>3.2408202949684939E-2</v>
      </c>
      <c r="P1590" s="5">
        <f t="shared" si="48"/>
        <v>0.1117306114120043</v>
      </c>
      <c r="Q1590" s="5">
        <f t="shared" si="51"/>
        <v>5.586530570600215E-2</v>
      </c>
      <c r="R1590" s="2">
        <f t="shared" si="58"/>
        <v>1.2931783728241239E-2</v>
      </c>
      <c r="S1590" s="2">
        <f t="shared" si="52"/>
        <v>6.4658918641206193E-3</v>
      </c>
    </row>
    <row r="1591" spans="3:19" x14ac:dyDescent="0.25">
      <c r="C1591">
        <f t="shared" si="59"/>
        <v>0.52000000000000024</v>
      </c>
      <c r="D1591" s="5">
        <f>$C$2+2*Inddata!$D$35*'Beregninger scenarie 2'!C1591</f>
        <v>4.3000000000000007</v>
      </c>
      <c r="E1591" s="5">
        <f t="shared" si="53"/>
        <v>1.898000000000001</v>
      </c>
      <c r="F1591" s="5">
        <f>SQRT(C1591^2+(Inddata!$D$35*C1591)^2)</f>
        <v>0.83240615086627079</v>
      </c>
      <c r="G1591" s="5">
        <f t="shared" si="54"/>
        <v>4.6648123017325416</v>
      </c>
      <c r="H1591" s="5">
        <f t="shared" si="55"/>
        <v>0.40687596353985594</v>
      </c>
      <c r="I1591" s="5">
        <f t="shared" si="56"/>
        <v>3.5312882183570538E-2</v>
      </c>
      <c r="J1591" s="5">
        <f t="shared" si="57"/>
        <v>6.7023850384416911E-2</v>
      </c>
      <c r="K1591">
        <f t="shared" si="60"/>
        <v>1.5200000000000002</v>
      </c>
      <c r="L1591" s="2">
        <f>Inddata!$D$34</f>
        <v>1</v>
      </c>
      <c r="M1591" s="2">
        <f>Inddata!$D$34+Inddata!$D$32</f>
        <v>5</v>
      </c>
      <c r="N1591" s="2">
        <f t="shared" si="49"/>
        <v>1.7656441091785269E-2</v>
      </c>
      <c r="O1591" s="2">
        <f t="shared" si="50"/>
        <v>3.3511925192208455E-2</v>
      </c>
      <c r="P1591" s="5">
        <f t="shared" si="48"/>
        <v>0.11553580731187076</v>
      </c>
      <c r="Q1591" s="5">
        <f t="shared" si="51"/>
        <v>5.7767903655935378E-2</v>
      </c>
      <c r="R1591" s="2">
        <f t="shared" si="58"/>
        <v>1.3372199920355411E-2</v>
      </c>
      <c r="S1591" s="2">
        <f t="shared" si="52"/>
        <v>6.6860999601777056E-3</v>
      </c>
    </row>
    <row r="1592" spans="3:19" x14ac:dyDescent="0.25">
      <c r="C1592">
        <f t="shared" si="59"/>
        <v>0.53000000000000025</v>
      </c>
      <c r="D1592" s="5">
        <f>$C$2+2*Inddata!$D$35*'Beregninger scenarie 2'!C1592</f>
        <v>4.3250000000000011</v>
      </c>
      <c r="E1592" s="5">
        <f t="shared" si="53"/>
        <v>1.9411250000000011</v>
      </c>
      <c r="F1592" s="5">
        <f>SQRT(C1592^2+(Inddata!$D$35*C1592)^2)</f>
        <v>0.84841396145985282</v>
      </c>
      <c r="G1592" s="5">
        <f t="shared" si="54"/>
        <v>4.6968279229197059</v>
      </c>
      <c r="H1592" s="5">
        <f t="shared" si="55"/>
        <v>0.41328424882837367</v>
      </c>
      <c r="I1592" s="5">
        <f t="shared" si="56"/>
        <v>3.5682700245361305E-2</v>
      </c>
      <c r="J1592" s="5">
        <f t="shared" si="57"/>
        <v>6.9264581513776999E-2</v>
      </c>
      <c r="K1592">
        <f t="shared" si="60"/>
        <v>1.5300000000000002</v>
      </c>
      <c r="L1592" s="2">
        <f>Inddata!$D$34</f>
        <v>1</v>
      </c>
      <c r="M1592" s="2">
        <f>Inddata!$D$34+Inddata!$D$32</f>
        <v>5</v>
      </c>
      <c r="N1592" s="2">
        <f t="shared" si="49"/>
        <v>1.7841350122680653E-2</v>
      </c>
      <c r="O1592" s="2">
        <f t="shared" si="50"/>
        <v>3.4632290756888499E-2</v>
      </c>
      <c r="P1592" s="5">
        <f t="shared" si="48"/>
        <v>0.11939838277589764</v>
      </c>
      <c r="Q1592" s="5">
        <f t="shared" si="51"/>
        <v>5.9699191387948818E-2</v>
      </c>
      <c r="R1592" s="2">
        <f t="shared" si="58"/>
        <v>1.3819257265728892E-2</v>
      </c>
      <c r="S1592" s="2">
        <f t="shared" si="52"/>
        <v>6.9096286328644459E-3</v>
      </c>
    </row>
    <row r="1593" spans="3:19" x14ac:dyDescent="0.25">
      <c r="C1593">
        <f t="shared" si="59"/>
        <v>0.54000000000000026</v>
      </c>
      <c r="D1593" s="5">
        <f>$C$2+2*Inddata!$D$35*'Beregninger scenarie 2'!C1593</f>
        <v>4.3500000000000005</v>
      </c>
      <c r="E1593" s="5">
        <f t="shared" si="53"/>
        <v>1.984500000000001</v>
      </c>
      <c r="F1593" s="5">
        <f>SQRT(C1593^2+(Inddata!$D$35*C1593)^2)</f>
        <v>0.86442177205343496</v>
      </c>
      <c r="G1593" s="5">
        <f t="shared" si="54"/>
        <v>4.7288435441068701</v>
      </c>
      <c r="H1593" s="5">
        <f t="shared" si="55"/>
        <v>0.41965862932240672</v>
      </c>
      <c r="I1593" s="5">
        <f t="shared" si="56"/>
        <v>3.6048670124985589E-2</v>
      </c>
      <c r="J1593" s="5">
        <f t="shared" si="57"/>
        <v>7.1538585863033938E-2</v>
      </c>
      <c r="K1593">
        <f t="shared" si="60"/>
        <v>1.5400000000000003</v>
      </c>
      <c r="L1593" s="2">
        <f>Inddata!$D$34</f>
        <v>1</v>
      </c>
      <c r="M1593" s="2">
        <f>Inddata!$D$34+Inddata!$D$32</f>
        <v>5</v>
      </c>
      <c r="N1593" s="2">
        <f t="shared" si="49"/>
        <v>1.8024335062492795E-2</v>
      </c>
      <c r="O1593" s="2">
        <f t="shared" si="50"/>
        <v>3.5769292931516969E-2</v>
      </c>
      <c r="P1593" s="5">
        <f t="shared" si="48"/>
        <v>0.12331831466305747</v>
      </c>
      <c r="Q1593" s="5">
        <f t="shared" si="51"/>
        <v>6.1659157331528734E-2</v>
      </c>
      <c r="R1593" s="2">
        <f t="shared" si="58"/>
        <v>1.4272953086002021E-2</v>
      </c>
      <c r="S1593" s="2">
        <f t="shared" si="52"/>
        <v>7.1364765430010106E-3</v>
      </c>
    </row>
    <row r="1594" spans="3:19" x14ac:dyDescent="0.25">
      <c r="C1594">
        <f t="shared" si="59"/>
        <v>0.55000000000000027</v>
      </c>
      <c r="D1594" s="5">
        <f>$C$2+2*Inddata!$D$35*'Beregninger scenarie 2'!C1594</f>
        <v>4.3750000000000009</v>
      </c>
      <c r="E1594" s="5">
        <f t="shared" si="53"/>
        <v>2.0281250000000011</v>
      </c>
      <c r="F1594" s="5">
        <f>SQRT(C1594^2+(Inddata!$D$35*C1594)^2)</f>
        <v>0.88042958264701709</v>
      </c>
      <c r="G1594" s="5">
        <f t="shared" si="54"/>
        <v>4.7608591652940344</v>
      </c>
      <c r="H1594" s="5">
        <f t="shared" si="55"/>
        <v>0.42599978902647134</v>
      </c>
      <c r="I1594" s="5">
        <f t="shared" si="56"/>
        <v>3.6410898713212417E-2</v>
      </c>
      <c r="J1594" s="5">
        <f t="shared" si="57"/>
        <v>7.3845853952733978E-2</v>
      </c>
      <c r="K1594">
        <f t="shared" si="60"/>
        <v>1.5500000000000003</v>
      </c>
      <c r="L1594" s="2">
        <f>Inddata!$D$34</f>
        <v>1</v>
      </c>
      <c r="M1594" s="2">
        <f>Inddata!$D$34+Inddata!$D$32</f>
        <v>5</v>
      </c>
      <c r="N1594" s="2">
        <f t="shared" si="49"/>
        <v>1.8205449356606208E-2</v>
      </c>
      <c r="O1594" s="2">
        <f t="shared" si="50"/>
        <v>3.6922926976366989E-2</v>
      </c>
      <c r="P1594" s="5">
        <f t="shared" si="48"/>
        <v>0.12729558663265458</v>
      </c>
      <c r="Q1594" s="5">
        <f t="shared" si="51"/>
        <v>6.3647793316327292E-2</v>
      </c>
      <c r="R1594" s="2">
        <f t="shared" si="58"/>
        <v>1.4733285489890575E-2</v>
      </c>
      <c r="S1594" s="2">
        <f t="shared" si="52"/>
        <v>7.3666427449452874E-3</v>
      </c>
    </row>
    <row r="1595" spans="3:19" x14ac:dyDescent="0.25">
      <c r="C1595">
        <f t="shared" si="59"/>
        <v>0.56000000000000028</v>
      </c>
      <c r="D1595" s="5">
        <f>$C$2+2*Inddata!$D$35*'Beregninger scenarie 2'!C1595</f>
        <v>4.4000000000000004</v>
      </c>
      <c r="E1595" s="5">
        <f t="shared" si="53"/>
        <v>2.072000000000001</v>
      </c>
      <c r="F1595" s="5">
        <f>SQRT(C1595^2+(Inddata!$D$35*C1595)^2)</f>
        <v>0.89643739324059935</v>
      </c>
      <c r="G1595" s="5">
        <f t="shared" si="54"/>
        <v>4.7928747864811987</v>
      </c>
      <c r="H1595" s="5">
        <f t="shared" si="55"/>
        <v>0.43230839366892959</v>
      </c>
      <c r="I1595" s="5">
        <f t="shared" si="56"/>
        <v>3.6769488442951491E-2</v>
      </c>
      <c r="J1595" s="5">
        <f t="shared" si="57"/>
        <v>7.6186380053795522E-2</v>
      </c>
      <c r="K1595">
        <f t="shared" si="60"/>
        <v>1.5600000000000003</v>
      </c>
      <c r="L1595" s="2">
        <f>Inddata!$D$34</f>
        <v>1</v>
      </c>
      <c r="M1595" s="2">
        <f>Inddata!$D$34+Inddata!$D$32</f>
        <v>5</v>
      </c>
      <c r="N1595" s="2">
        <f t="shared" si="49"/>
        <v>1.8384744221475745E-2</v>
      </c>
      <c r="O1595" s="2">
        <f t="shared" si="50"/>
        <v>3.8093190026897761E-2</v>
      </c>
      <c r="P1595" s="5">
        <f t="shared" si="48"/>
        <v>0.13133018880889005</v>
      </c>
      <c r="Q1595" s="5">
        <f t="shared" si="51"/>
        <v>6.5665094404445026E-2</v>
      </c>
      <c r="R1595" s="2">
        <f t="shared" si="58"/>
        <v>1.5200253334362274E-2</v>
      </c>
      <c r="S1595" s="2">
        <f t="shared" si="52"/>
        <v>7.6001266671811372E-3</v>
      </c>
    </row>
    <row r="1596" spans="3:19" x14ac:dyDescent="0.25">
      <c r="C1596">
        <f t="shared" si="59"/>
        <v>0.57000000000000028</v>
      </c>
      <c r="D1596" s="5">
        <f>$C$2+2*Inddata!$D$35*'Beregninger scenarie 2'!C1596</f>
        <v>4.4250000000000007</v>
      </c>
      <c r="E1596" s="5">
        <f t="shared" si="53"/>
        <v>2.1161250000000011</v>
      </c>
      <c r="F1596" s="5">
        <f>SQRT(C1596^2+(Inddata!$D$35*C1596)^2)</f>
        <v>0.91244520383418137</v>
      </c>
      <c r="G1596" s="5">
        <f t="shared" si="54"/>
        <v>4.824890407668363</v>
      </c>
      <c r="H1596" s="5">
        <f t="shared" si="55"/>
        <v>0.43858509130834794</v>
      </c>
      <c r="I1596" s="5">
        <f t="shared" si="56"/>
        <v>3.7124537541410617E-2</v>
      </c>
      <c r="J1596" s="5">
        <f t="shared" si="57"/>
        <v>7.856016200481758E-2</v>
      </c>
      <c r="K1596">
        <f t="shared" si="60"/>
        <v>1.5700000000000003</v>
      </c>
      <c r="L1596" s="2">
        <f>Inddata!$D$34</f>
        <v>1</v>
      </c>
      <c r="M1596" s="2">
        <f>Inddata!$D$34+Inddata!$D$32</f>
        <v>5</v>
      </c>
      <c r="N1596" s="2">
        <f t="shared" si="49"/>
        <v>1.8562268770705308E-2</v>
      </c>
      <c r="O1596" s="2">
        <f t="shared" si="50"/>
        <v>3.928008100240879E-2</v>
      </c>
      <c r="P1596" s="5">
        <f t="shared" si="48"/>
        <v>0.13542211746593788</v>
      </c>
      <c r="Q1596" s="5">
        <f t="shared" si="51"/>
        <v>6.771105873296894E-2</v>
      </c>
      <c r="R1596" s="2">
        <f t="shared" si="58"/>
        <v>1.5673856188187257E-2</v>
      </c>
      <c r="S1596" s="2">
        <f t="shared" si="52"/>
        <v>7.8369280940936287E-3</v>
      </c>
    </row>
    <row r="1597" spans="3:19" x14ac:dyDescent="0.25">
      <c r="C1597">
        <f t="shared" si="59"/>
        <v>0.58000000000000029</v>
      </c>
      <c r="D1597" s="5">
        <f>$C$2+2*Inddata!$D$35*'Beregninger scenarie 2'!C1597</f>
        <v>4.4500000000000011</v>
      </c>
      <c r="E1597" s="5">
        <f t="shared" si="53"/>
        <v>2.1605000000000012</v>
      </c>
      <c r="F1597" s="5">
        <f>SQRT(C1597^2+(Inddata!$D$35*C1597)^2)</f>
        <v>0.92845301442776351</v>
      </c>
      <c r="G1597" s="5">
        <f t="shared" si="54"/>
        <v>4.8569060288555272</v>
      </c>
      <c r="H1597" s="5">
        <f t="shared" si="55"/>
        <v>0.44483051291587322</v>
      </c>
      <c r="I1597" s="5">
        <f t="shared" si="56"/>
        <v>3.7476140264007966E-2</v>
      </c>
      <c r="J1597" s="5">
        <f t="shared" si="57"/>
        <v>8.096720104038925E-2</v>
      </c>
      <c r="K1597">
        <f t="shared" si="60"/>
        <v>1.5800000000000003</v>
      </c>
      <c r="L1597" s="2">
        <f>Inddata!$D$34</f>
        <v>1</v>
      </c>
      <c r="M1597" s="2">
        <f>Inddata!$D$34+Inddata!$D$32</f>
        <v>5</v>
      </c>
      <c r="N1597" s="2">
        <f t="shared" si="49"/>
        <v>1.8738070132003983E-2</v>
      </c>
      <c r="O1597" s="2">
        <f t="shared" si="50"/>
        <v>4.0483600520194625E-2</v>
      </c>
      <c r="P1597" s="5">
        <f t="shared" si="48"/>
        <v>0.13957137473198447</v>
      </c>
      <c r="Q1597" s="5">
        <f t="shared" si="51"/>
        <v>6.9785687365992236E-2</v>
      </c>
      <c r="R1597" s="2">
        <f t="shared" si="58"/>
        <v>1.6154094297683386E-2</v>
      </c>
      <c r="S1597" s="2">
        <f t="shared" si="52"/>
        <v>8.0770471488416928E-3</v>
      </c>
    </row>
    <row r="1598" spans="3:19" x14ac:dyDescent="0.25">
      <c r="C1598">
        <f t="shared" si="59"/>
        <v>0.5900000000000003</v>
      </c>
      <c r="D1598" s="5">
        <f>$C$2+2*Inddata!$D$35*'Beregninger scenarie 2'!C1598</f>
        <v>4.4750000000000005</v>
      </c>
      <c r="E1598" s="5">
        <f t="shared" si="53"/>
        <v>2.2051250000000011</v>
      </c>
      <c r="F1598" s="5">
        <f>SQRT(C1598^2+(Inddata!$D$35*C1598)^2)</f>
        <v>0.94446082502134576</v>
      </c>
      <c r="G1598" s="5">
        <f t="shared" si="54"/>
        <v>4.8889216500426915</v>
      </c>
      <c r="H1598" s="5">
        <f t="shared" si="55"/>
        <v>0.4510452729347269</v>
      </c>
      <c r="I1598" s="5">
        <f t="shared" si="56"/>
        <v>3.7824387111653285E-2</v>
      </c>
      <c r="J1598" s="5">
        <f t="shared" si="57"/>
        <v>8.3407501629584491E-2</v>
      </c>
      <c r="K1598">
        <f t="shared" si="60"/>
        <v>1.5900000000000003</v>
      </c>
      <c r="L1598" s="2">
        <f>Inddata!$D$34</f>
        <v>1</v>
      </c>
      <c r="M1598" s="2">
        <f>Inddata!$D$34+Inddata!$D$32</f>
        <v>5</v>
      </c>
      <c r="N1598" s="2">
        <f t="shared" si="49"/>
        <v>1.8912193555826642E-2</v>
      </c>
      <c r="O1598" s="2">
        <f t="shared" si="50"/>
        <v>4.1703750814792245E-2</v>
      </c>
      <c r="P1598" s="5">
        <f t="shared" si="48"/>
        <v>0.1437779683108257</v>
      </c>
      <c r="Q1598" s="5">
        <f t="shared" si="51"/>
        <v>7.1888984155412852E-2</v>
      </c>
      <c r="R1598" s="2">
        <f t="shared" si="58"/>
        <v>1.6640968554493717E-2</v>
      </c>
      <c r="S1598" s="2">
        <f t="shared" si="52"/>
        <v>8.3204842772468587E-3</v>
      </c>
    </row>
    <row r="1599" spans="3:19" x14ac:dyDescent="0.25">
      <c r="C1599">
        <f t="shared" si="59"/>
        <v>0.60000000000000031</v>
      </c>
      <c r="D1599" s="5">
        <f>$C$2+2*Inddata!$D$35*'Beregninger scenarie 2'!C1599</f>
        <v>4.5000000000000009</v>
      </c>
      <c r="E1599" s="5">
        <f t="shared" si="53"/>
        <v>2.2500000000000013</v>
      </c>
      <c r="F1599" s="5">
        <f>SQRT(C1599^2+(Inddata!$D$35*C1599)^2)</f>
        <v>0.96046863561492779</v>
      </c>
      <c r="G1599" s="5">
        <f t="shared" si="54"/>
        <v>4.9209372712298558</v>
      </c>
      <c r="H1599" s="5">
        <f t="shared" si="55"/>
        <v>0.45722996981785835</v>
      </c>
      <c r="I1599" s="5">
        <f t="shared" si="56"/>
        <v>3.8169365032843773E-2</v>
      </c>
      <c r="J1599" s="5">
        <f t="shared" si="57"/>
        <v>8.5881071323898536E-2</v>
      </c>
      <c r="K1599">
        <f t="shared" si="60"/>
        <v>1.6000000000000003</v>
      </c>
      <c r="L1599" s="2">
        <f>Inddata!$D$34</f>
        <v>1</v>
      </c>
      <c r="M1599" s="2">
        <f>Inddata!$D$34+Inddata!$D$32</f>
        <v>5</v>
      </c>
      <c r="N1599" s="2">
        <f t="shared" si="49"/>
        <v>1.9084682516421887E-2</v>
      </c>
      <c r="O1599" s="2">
        <f t="shared" si="50"/>
        <v>4.2940535661949268E-2</v>
      </c>
      <c r="P1599" s="5">
        <f t="shared" si="48"/>
        <v>0.14804191121973975</v>
      </c>
      <c r="Q1599" s="5">
        <f t="shared" si="51"/>
        <v>7.4020955609869876E-2</v>
      </c>
      <c r="R1599" s="2">
        <f t="shared" si="58"/>
        <v>1.7134480465247657E-2</v>
      </c>
      <c r="S1599" s="2">
        <f t="shared" si="52"/>
        <v>8.5672402326238285E-3</v>
      </c>
    </row>
    <row r="1600" spans="3:19" x14ac:dyDescent="0.25">
      <c r="C1600">
        <f t="shared" si="59"/>
        <v>0.61000000000000032</v>
      </c>
      <c r="D1600" s="5">
        <f>$C$2+2*Inddata!$D$35*'Beregninger scenarie 2'!C1600</f>
        <v>4.5250000000000004</v>
      </c>
      <c r="E1600" s="5">
        <f t="shared" si="53"/>
        <v>2.2951250000000014</v>
      </c>
      <c r="F1600" s="5">
        <f>SQRT(C1600^2+(Inddata!$D$35*C1600)^2)</f>
        <v>0.97647644620850993</v>
      </c>
      <c r="G1600" s="5">
        <f t="shared" si="54"/>
        <v>4.9529528924170201</v>
      </c>
      <c r="H1600" s="5">
        <f t="shared" si="55"/>
        <v>0.46338518654474625</v>
      </c>
      <c r="I1600" s="5">
        <f t="shared" si="56"/>
        <v>3.8511157611871814E-2</v>
      </c>
      <c r="J1600" s="5">
        <f t="shared" si="57"/>
        <v>8.8387920613947346E-2</v>
      </c>
      <c r="K1600">
        <f t="shared" si="60"/>
        <v>1.6100000000000003</v>
      </c>
      <c r="L1600" s="2">
        <f>Inddata!$D$34</f>
        <v>1</v>
      </c>
      <c r="M1600" s="2">
        <f>Inddata!$D$34+Inddata!$D$32</f>
        <v>5</v>
      </c>
      <c r="N1600" s="2">
        <f t="shared" si="49"/>
        <v>1.9255578805935907E-2</v>
      </c>
      <c r="O1600" s="2">
        <f t="shared" si="50"/>
        <v>4.4193960306973673E-2</v>
      </c>
      <c r="P1600" s="5">
        <f t="shared" si="48"/>
        <v>0.15236322154246512</v>
      </c>
      <c r="Q1600" s="5">
        <f t="shared" si="51"/>
        <v>7.6181610771232561E-2</v>
      </c>
      <c r="R1600" s="2">
        <f t="shared" si="58"/>
        <v>1.7634632122970496E-2</v>
      </c>
      <c r="S1600" s="2">
        <f t="shared" si="52"/>
        <v>8.8173160614852478E-3</v>
      </c>
    </row>
    <row r="1601" spans="3:19" x14ac:dyDescent="0.25">
      <c r="C1601">
        <f t="shared" si="59"/>
        <v>0.62000000000000033</v>
      </c>
      <c r="D1601" s="5">
        <f>$C$2+2*Inddata!$D$35*'Beregninger scenarie 2'!C1601</f>
        <v>4.5500000000000007</v>
      </c>
      <c r="E1601" s="5">
        <f t="shared" si="53"/>
        <v>2.3405000000000014</v>
      </c>
      <c r="F1601" s="5">
        <f>SQRT(C1601^2+(Inddata!$D$35*C1601)^2)</f>
        <v>0.99248425680209207</v>
      </c>
      <c r="G1601" s="5">
        <f t="shared" si="54"/>
        <v>4.9849685136041844</v>
      </c>
      <c r="H1601" s="5">
        <f t="shared" si="55"/>
        <v>0.469511491118285</v>
      </c>
      <c r="I1601" s="5">
        <f t="shared" si="56"/>
        <v>3.8849845244311489E-2</v>
      </c>
      <c r="J1601" s="5">
        <f t="shared" si="57"/>
        <v>9.0928062794311093E-2</v>
      </c>
      <c r="K1601">
        <f t="shared" si="60"/>
        <v>1.6200000000000003</v>
      </c>
      <c r="L1601" s="2">
        <f>Inddata!$D$34</f>
        <v>1</v>
      </c>
      <c r="M1601" s="2">
        <f>Inddata!$D$34+Inddata!$D$32</f>
        <v>5</v>
      </c>
      <c r="N1601" s="2">
        <f t="shared" si="49"/>
        <v>1.9424922622155744E-2</v>
      </c>
      <c r="O1601" s="2">
        <f t="shared" si="50"/>
        <v>4.5464031397155547E-2</v>
      </c>
      <c r="P1601" s="5">
        <f t="shared" si="48"/>
        <v>0.15674192219621771</v>
      </c>
      <c r="Q1601" s="5">
        <f t="shared" si="51"/>
        <v>7.8370961098108857E-2</v>
      </c>
      <c r="R1601" s="2">
        <f t="shared" si="58"/>
        <v>1.8141426180117784E-2</v>
      </c>
      <c r="S1601" s="2">
        <f t="shared" si="52"/>
        <v>9.070713090058892E-3</v>
      </c>
    </row>
    <row r="1602" spans="3:19" x14ac:dyDescent="0.25">
      <c r="C1602">
        <f t="shared" si="59"/>
        <v>0.63000000000000034</v>
      </c>
      <c r="D1602" s="5">
        <f>$C$2+2*Inddata!$D$35*'Beregninger scenarie 2'!C1602</f>
        <v>4.5750000000000011</v>
      </c>
      <c r="E1602" s="5">
        <f t="shared" si="53"/>
        <v>2.3861250000000016</v>
      </c>
      <c r="F1602" s="5">
        <f>SQRT(C1602^2+(Inddata!$D$35*C1602)^2)</f>
        <v>1.0084920673956743</v>
      </c>
      <c r="G1602" s="5">
        <f t="shared" si="54"/>
        <v>5.0169841347913486</v>
      </c>
      <c r="H1602" s="5">
        <f t="shared" si="55"/>
        <v>0.47560943704264635</v>
      </c>
      <c r="I1602" s="5">
        <f t="shared" si="56"/>
        <v>3.918550530083429E-2</v>
      </c>
      <c r="J1602" s="5">
        <f t="shared" si="57"/>
        <v>9.3501513835953287E-2</v>
      </c>
      <c r="K1602">
        <f t="shared" si="60"/>
        <v>1.6300000000000003</v>
      </c>
      <c r="L1602" s="2">
        <f>Inddata!$D$34</f>
        <v>1</v>
      </c>
      <c r="M1602" s="2">
        <f>Inddata!$D$34+Inddata!$D$32</f>
        <v>5</v>
      </c>
      <c r="N1602" s="2">
        <f t="shared" si="49"/>
        <v>1.9592752650417145E-2</v>
      </c>
      <c r="O1602" s="2">
        <f t="shared" si="50"/>
        <v>4.6750756917976644E-2</v>
      </c>
      <c r="P1602" s="5">
        <f t="shared" ref="P1602:P1665" si="61">((J1602*3600*24)/$M$14)*1000</f>
        <v>0.16117804071176681</v>
      </c>
      <c r="Q1602" s="5">
        <f t="shared" si="51"/>
        <v>8.0589020355883403E-2</v>
      </c>
      <c r="R1602" s="2">
        <f t="shared" si="58"/>
        <v>1.8654865823121158E-2</v>
      </c>
      <c r="S1602" s="2">
        <f t="shared" si="52"/>
        <v>9.3274329115605788E-3</v>
      </c>
    </row>
    <row r="1603" spans="3:19" x14ac:dyDescent="0.25">
      <c r="C1603">
        <f t="shared" si="59"/>
        <v>0.64000000000000035</v>
      </c>
      <c r="D1603" s="5">
        <f>$C$2+2*Inddata!$D$35*'Beregninger scenarie 2'!C1603</f>
        <v>4.6000000000000014</v>
      </c>
      <c r="E1603" s="5">
        <f t="shared" si="53"/>
        <v>2.4320000000000017</v>
      </c>
      <c r="F1603" s="5">
        <f>SQRT(C1603^2+(Inddata!$D$35*C1603)^2)</f>
        <v>1.0244998779892565</v>
      </c>
      <c r="G1603" s="5">
        <f t="shared" si="54"/>
        <v>5.0489997559785129</v>
      </c>
      <c r="H1603" s="5">
        <f t="shared" si="55"/>
        <v>0.48167956378296001</v>
      </c>
      <c r="I1603" s="5">
        <f t="shared" si="56"/>
        <v>3.9518212280302716E-2</v>
      </c>
      <c r="J1603" s="5">
        <f t="shared" si="57"/>
        <v>9.6108292265696268E-2</v>
      </c>
      <c r="K1603">
        <f t="shared" si="60"/>
        <v>1.6400000000000003</v>
      </c>
      <c r="L1603" s="2">
        <f>Inddata!$D$34</f>
        <v>1</v>
      </c>
      <c r="M1603" s="2">
        <f>Inddata!$D$34+Inddata!$D$32</f>
        <v>5</v>
      </c>
      <c r="N1603" s="2">
        <f t="shared" ref="N1603:N1666" si="62">I1603*0.5</f>
        <v>1.9759106140151358E-2</v>
      </c>
      <c r="O1603" s="2">
        <f t="shared" ref="O1603:O1666" si="63">N1603*E1603</f>
        <v>4.8054146132848134E-2</v>
      </c>
      <c r="P1603" s="5">
        <f t="shared" si="61"/>
        <v>0.16567160902567479</v>
      </c>
      <c r="Q1603" s="5">
        <f t="shared" ref="Q1603:Q1666" si="64">P1603/2</f>
        <v>8.2835804512837397E-2</v>
      </c>
      <c r="R1603" s="2">
        <f t="shared" ref="R1603:R1666" si="65">(J1603*1000)/$M$13</f>
        <v>1.9174954748341987E-2</v>
      </c>
      <c r="S1603" s="2">
        <f t="shared" ref="S1603:S1666" si="66">R1603/2</f>
        <v>9.5874773741709933E-3</v>
      </c>
    </row>
    <row r="1604" spans="3:19" x14ac:dyDescent="0.25">
      <c r="C1604">
        <f t="shared" si="59"/>
        <v>0.65000000000000036</v>
      </c>
      <c r="D1604" s="5">
        <f>$C$2+2*Inddata!$D$35*'Beregninger scenarie 2'!C1604</f>
        <v>4.6250000000000009</v>
      </c>
      <c r="E1604" s="5">
        <f t="shared" ref="E1604:E1667" si="67">0.5*(D1604+$C$2)*C1604</f>
        <v>2.4781250000000017</v>
      </c>
      <c r="F1604" s="5">
        <f>SQRT(C1604^2+(Inddata!$D$35*C1604)^2)</f>
        <v>1.0405076885828386</v>
      </c>
      <c r="G1604" s="5">
        <f t="shared" ref="G1604:G1667" si="68">$C$2+2*F1604</f>
        <v>5.0810153771656772</v>
      </c>
      <c r="H1604" s="5">
        <f t="shared" ref="H1604:H1667" si="69">E1604/G1604</f>
        <v>0.48772239720761568</v>
      </c>
      <c r="I1604" s="5">
        <f t="shared" ref="I1604:I1667" si="70">$C$14*(H1604^(2/3))*SQRT($C$13)</f>
        <v>3.9848037952998974E-2</v>
      </c>
      <c r="J1604" s="5">
        <f t="shared" ref="J1604:J1667" si="71">I1604*E1604</f>
        <v>9.8748419052275646E-2</v>
      </c>
      <c r="K1604">
        <f t="shared" si="60"/>
        <v>1.6500000000000004</v>
      </c>
      <c r="L1604" s="2">
        <f>Inddata!$D$34</f>
        <v>1</v>
      </c>
      <c r="M1604" s="2">
        <f>Inddata!$D$34+Inddata!$D$32</f>
        <v>5</v>
      </c>
      <c r="N1604" s="2">
        <f t="shared" si="62"/>
        <v>1.9924018976499487E-2</v>
      </c>
      <c r="O1604" s="2">
        <f t="shared" si="63"/>
        <v>4.9374209526137823E-2</v>
      </c>
      <c r="P1604" s="5">
        <f t="shared" si="61"/>
        <v>0.1702226632838775</v>
      </c>
      <c r="Q1604" s="5">
        <f t="shared" si="64"/>
        <v>8.5111331641938751E-2</v>
      </c>
      <c r="R1604" s="2">
        <f t="shared" si="65"/>
        <v>1.9701697139337677E-2</v>
      </c>
      <c r="S1604" s="2">
        <f t="shared" si="66"/>
        <v>9.8508485696688387E-3</v>
      </c>
    </row>
    <row r="1605" spans="3:19" x14ac:dyDescent="0.25">
      <c r="C1605">
        <f t="shared" si="59"/>
        <v>0.66000000000000036</v>
      </c>
      <c r="D1605" s="5">
        <f>$C$2+2*Inddata!$D$35*'Beregninger scenarie 2'!C1605</f>
        <v>4.6500000000000004</v>
      </c>
      <c r="E1605" s="5">
        <f t="shared" si="67"/>
        <v>2.5245000000000015</v>
      </c>
      <c r="F1605" s="5">
        <f>SQRT(C1605^2+(Inddata!$D$35*C1605)^2)</f>
        <v>1.0565154991764205</v>
      </c>
      <c r="G1605" s="5">
        <f t="shared" si="68"/>
        <v>5.1130309983528406</v>
      </c>
      <c r="H1605" s="5">
        <f t="shared" si="69"/>
        <v>0.49373845001394817</v>
      </c>
      <c r="I1605" s="5">
        <f t="shared" si="70"/>
        <v>4.0175051494765232E-2</v>
      </c>
      <c r="J1605" s="5">
        <f t="shared" si="71"/>
        <v>0.10142191749853489</v>
      </c>
      <c r="K1605">
        <f t="shared" si="60"/>
        <v>1.6600000000000004</v>
      </c>
      <c r="L1605" s="2">
        <f>Inddata!$D$34</f>
        <v>1</v>
      </c>
      <c r="M1605" s="2">
        <f>Inddata!$D$34+Inddata!$D$32</f>
        <v>5</v>
      </c>
      <c r="N1605" s="2">
        <f t="shared" si="62"/>
        <v>2.0087525747382616E-2</v>
      </c>
      <c r="O1605" s="2">
        <f t="shared" si="63"/>
        <v>5.0710958749267447E-2</v>
      </c>
      <c r="P1605" s="5">
        <f t="shared" si="61"/>
        <v>0.17483124365584926</v>
      </c>
      <c r="Q1605" s="5">
        <f t="shared" si="64"/>
        <v>8.7415621827924631E-2</v>
      </c>
      <c r="R1605" s="2">
        <f t="shared" si="65"/>
        <v>2.0235097645352924E-2</v>
      </c>
      <c r="S1605" s="2">
        <f t="shared" si="66"/>
        <v>1.0117548822676462E-2</v>
      </c>
    </row>
    <row r="1606" spans="3:19" x14ac:dyDescent="0.25">
      <c r="C1606">
        <f t="shared" ref="C1606:C1669" si="72">C1605+$C$1536</f>
        <v>0.67000000000000037</v>
      </c>
      <c r="D1606" s="5">
        <f>$C$2+2*Inddata!$D$35*'Beregninger scenarie 2'!C1606</f>
        <v>4.6750000000000007</v>
      </c>
      <c r="E1606" s="5">
        <f t="shared" si="67"/>
        <v>2.5711250000000017</v>
      </c>
      <c r="F1606" s="5">
        <f>SQRT(C1606^2+(Inddata!$D$35*C1606)^2)</f>
        <v>1.0725233097700027</v>
      </c>
      <c r="G1606" s="5">
        <f t="shared" si="68"/>
        <v>5.1450466195400058</v>
      </c>
      <c r="H1606" s="5">
        <f t="shared" si="69"/>
        <v>0.4997282221380287</v>
      </c>
      <c r="I1606" s="5">
        <f t="shared" si="70"/>
        <v>4.0499319612759509E-2</v>
      </c>
      <c r="J1606" s="5">
        <f t="shared" si="71"/>
        <v>0.10412881313935636</v>
      </c>
      <c r="K1606">
        <f t="shared" ref="K1606:K1669" si="73">$K$1539+C1606</f>
        <v>1.6700000000000004</v>
      </c>
      <c r="L1606" s="2">
        <f>Inddata!$D$34</f>
        <v>1</v>
      </c>
      <c r="M1606" s="2">
        <f>Inddata!$D$34+Inddata!$D$32</f>
        <v>5</v>
      </c>
      <c r="N1606" s="2">
        <f t="shared" si="62"/>
        <v>2.0249659806379754E-2</v>
      </c>
      <c r="O1606" s="2">
        <f t="shared" si="63"/>
        <v>5.206440656967818E-2</v>
      </c>
      <c r="P1606" s="5">
        <f t="shared" si="61"/>
        <v>0.17949739415865604</v>
      </c>
      <c r="Q1606" s="5">
        <f t="shared" si="64"/>
        <v>8.9748697079328019E-2</v>
      </c>
      <c r="R1606" s="2">
        <f t="shared" si="65"/>
        <v>2.0775161360955557E-2</v>
      </c>
      <c r="S1606" s="2">
        <f t="shared" si="66"/>
        <v>1.0387580680477779E-2</v>
      </c>
    </row>
    <row r="1607" spans="3:19" x14ac:dyDescent="0.25">
      <c r="C1607">
        <f t="shared" si="72"/>
        <v>0.68000000000000038</v>
      </c>
      <c r="D1607" s="5">
        <f>$C$2+2*Inddata!$D$35*'Beregninger scenarie 2'!C1607</f>
        <v>4.7000000000000011</v>
      </c>
      <c r="E1607" s="5">
        <f t="shared" si="67"/>
        <v>2.6180000000000017</v>
      </c>
      <c r="F1607" s="5">
        <f>SQRT(C1607^2+(Inddata!$D$35*C1607)^2)</f>
        <v>1.088531120363585</v>
      </c>
      <c r="G1607" s="5">
        <f t="shared" si="68"/>
        <v>5.17706224072717</v>
      </c>
      <c r="H1607" s="5">
        <f t="shared" si="69"/>
        <v>0.50569220114925206</v>
      </c>
      <c r="I1607" s="5">
        <f t="shared" si="70"/>
        <v>4.0820906663467181E-2</v>
      </c>
      <c r="J1607" s="5">
        <f t="shared" si="71"/>
        <v>0.10686913364495715</v>
      </c>
      <c r="K1607">
        <f t="shared" si="73"/>
        <v>1.6800000000000004</v>
      </c>
      <c r="L1607" s="2">
        <f>Inddata!$D$34</f>
        <v>1</v>
      </c>
      <c r="M1607" s="2">
        <f>Inddata!$D$34+Inddata!$D$32</f>
        <v>5</v>
      </c>
      <c r="N1607" s="2">
        <f t="shared" si="62"/>
        <v>2.0410453331733591E-2</v>
      </c>
      <c r="O1607" s="2">
        <f t="shared" si="63"/>
        <v>5.3434566822478574E-2</v>
      </c>
      <c r="P1607" s="5">
        <f t="shared" si="61"/>
        <v>0.18422116249025688</v>
      </c>
      <c r="Q1607" s="5">
        <f t="shared" si="64"/>
        <v>9.2110581245128442E-2</v>
      </c>
      <c r="R1607" s="2">
        <f t="shared" si="65"/>
        <v>2.1321893806742688E-2</v>
      </c>
      <c r="S1607" s="2">
        <f t="shared" si="66"/>
        <v>1.0660946903371344E-2</v>
      </c>
    </row>
    <row r="1608" spans="3:19" x14ac:dyDescent="0.25">
      <c r="C1608">
        <f t="shared" si="72"/>
        <v>0.69000000000000039</v>
      </c>
      <c r="D1608" s="5">
        <f>$C$2+2*Inddata!$D$35*'Beregninger scenarie 2'!C1608</f>
        <v>4.7250000000000014</v>
      </c>
      <c r="E1608" s="5">
        <f t="shared" si="67"/>
        <v>2.665125000000002</v>
      </c>
      <c r="F1608" s="5">
        <f>SQRT(C1608^2+(Inddata!$D$35*C1608)^2)</f>
        <v>1.1045389309571669</v>
      </c>
      <c r="G1608" s="5">
        <f t="shared" si="68"/>
        <v>5.2090778619143343</v>
      </c>
      <c r="H1608" s="5">
        <f t="shared" si="69"/>
        <v>0.5116308626303715</v>
      </c>
      <c r="I1608" s="5">
        <f t="shared" si="70"/>
        <v>4.113987476354989E-2</v>
      </c>
      <c r="J1608" s="5">
        <f t="shared" si="71"/>
        <v>0.10964290872920598</v>
      </c>
      <c r="K1608">
        <f t="shared" si="73"/>
        <v>1.6900000000000004</v>
      </c>
      <c r="L1608" s="2">
        <f>Inddata!$D$34</f>
        <v>1</v>
      </c>
      <c r="M1608" s="2">
        <f>Inddata!$D$34+Inddata!$D$32</f>
        <v>5</v>
      </c>
      <c r="N1608" s="2">
        <f t="shared" si="62"/>
        <v>2.0569937381774945E-2</v>
      </c>
      <c r="O1608" s="2">
        <f t="shared" si="63"/>
        <v>5.4821454364602992E-2</v>
      </c>
      <c r="P1608" s="5">
        <f t="shared" si="61"/>
        <v>0.18900259987146037</v>
      </c>
      <c r="Q1608" s="5">
        <f t="shared" si="64"/>
        <v>9.4501299935730185E-2</v>
      </c>
      <c r="R1608" s="2">
        <f t="shared" si="65"/>
        <v>2.187530091104865E-2</v>
      </c>
      <c r="S1608" s="2">
        <f t="shared" si="66"/>
        <v>1.0937650455524325E-2</v>
      </c>
    </row>
    <row r="1609" spans="3:19" x14ac:dyDescent="0.25">
      <c r="C1609">
        <f t="shared" si="72"/>
        <v>0.7000000000000004</v>
      </c>
      <c r="D1609" s="5">
        <f>$C$2+2*Inddata!$D$35*'Beregninger scenarie 2'!C1609</f>
        <v>4.7500000000000009</v>
      </c>
      <c r="E1609" s="5">
        <f t="shared" si="67"/>
        <v>2.7125000000000017</v>
      </c>
      <c r="F1609" s="5">
        <f>SQRT(C1609^2+(Inddata!$D$35*C1609)^2)</f>
        <v>1.1205467415507491</v>
      </c>
      <c r="G1609" s="5">
        <f t="shared" si="68"/>
        <v>5.2410934831014977</v>
      </c>
      <c r="H1609" s="5">
        <f t="shared" si="69"/>
        <v>0.51754467054360531</v>
      </c>
      <c r="I1609" s="5">
        <f t="shared" si="70"/>
        <v>4.1456283894062508E-2</v>
      </c>
      <c r="J1609" s="5">
        <f t="shared" si="71"/>
        <v>0.11245017006264463</v>
      </c>
      <c r="K1609">
        <f t="shared" si="73"/>
        <v>1.7000000000000004</v>
      </c>
      <c r="L1609" s="2">
        <f>Inddata!$D$34</f>
        <v>1</v>
      </c>
      <c r="M1609" s="2">
        <f>Inddata!$D$34+Inddata!$D$32</f>
        <v>5</v>
      </c>
      <c r="N1609" s="2">
        <f t="shared" si="62"/>
        <v>2.0728141947031254E-2</v>
      </c>
      <c r="O1609" s="2">
        <f t="shared" si="63"/>
        <v>5.6225085031322314E-2</v>
      </c>
      <c r="P1609" s="5">
        <f t="shared" si="61"/>
        <v>0.19384176089599087</v>
      </c>
      <c r="Q1609" s="5">
        <f t="shared" si="64"/>
        <v>9.6920880447995433E-2</v>
      </c>
      <c r="R1609" s="2">
        <f t="shared" si="65"/>
        <v>2.243538899259153E-2</v>
      </c>
      <c r="S1609" s="2">
        <f t="shared" si="66"/>
        <v>1.1217694496295765E-2</v>
      </c>
    </row>
    <row r="1610" spans="3:19" x14ac:dyDescent="0.25">
      <c r="C1610">
        <f t="shared" si="72"/>
        <v>0.71000000000000041</v>
      </c>
      <c r="D1610" s="5">
        <f>$C$2+2*Inddata!$D$35*'Beregninger scenarie 2'!C1610</f>
        <v>4.7750000000000012</v>
      </c>
      <c r="E1610" s="5">
        <f t="shared" si="67"/>
        <v>2.7601250000000022</v>
      </c>
      <c r="F1610" s="5">
        <f>SQRT(C1610^2+(Inddata!$D$35*C1610)^2)</f>
        <v>1.1365545521443312</v>
      </c>
      <c r="G1610" s="5">
        <f t="shared" si="68"/>
        <v>5.2731091042886629</v>
      </c>
      <c r="H1610" s="5">
        <f t="shared" si="69"/>
        <v>0.5234340775834071</v>
      </c>
      <c r="I1610" s="5">
        <f t="shared" si="70"/>
        <v>4.1770191998522013E-2</v>
      </c>
      <c r="J1610" s="5">
        <f t="shared" si="71"/>
        <v>0.11529095118992067</v>
      </c>
      <c r="K1610">
        <f t="shared" si="73"/>
        <v>1.7100000000000004</v>
      </c>
      <c r="L1610" s="2">
        <f>Inddata!$D$34</f>
        <v>1</v>
      </c>
      <c r="M1610" s="2">
        <f>Inddata!$D$34+Inddata!$D$32</f>
        <v>5</v>
      </c>
      <c r="N1610" s="2">
        <f t="shared" si="62"/>
        <v>2.0885095999261007E-2</v>
      </c>
      <c r="O1610" s="2">
        <f t="shared" si="63"/>
        <v>5.7645475594960333E-2</v>
      </c>
      <c r="P1610" s="5">
        <f t="shared" si="61"/>
        <v>0.19873870338815885</v>
      </c>
      <c r="Q1610" s="5">
        <f t="shared" si="64"/>
        <v>9.9369351694079427E-2</v>
      </c>
      <c r="R1610" s="2">
        <f t="shared" si="65"/>
        <v>2.3002164743999867E-2</v>
      </c>
      <c r="S1610" s="2">
        <f t="shared" si="66"/>
        <v>1.1501082371999934E-2</v>
      </c>
    </row>
    <row r="1611" spans="3:19" x14ac:dyDescent="0.25">
      <c r="C1611">
        <f t="shared" si="72"/>
        <v>0.72000000000000042</v>
      </c>
      <c r="D1611" s="5">
        <f>$C$2+2*Inddata!$D$35*'Beregninger scenarie 2'!C1611</f>
        <v>4.8000000000000007</v>
      </c>
      <c r="E1611" s="5">
        <f t="shared" si="67"/>
        <v>2.808000000000002</v>
      </c>
      <c r="F1611" s="5">
        <f>SQRT(C1611^2+(Inddata!$D$35*C1611)^2)</f>
        <v>1.1525623627379133</v>
      </c>
      <c r="G1611" s="5">
        <f t="shared" si="68"/>
        <v>5.3051247254758263</v>
      </c>
      <c r="H1611" s="5">
        <f t="shared" si="69"/>
        <v>0.52929952551646131</v>
      </c>
      <c r="I1611" s="5">
        <f t="shared" si="70"/>
        <v>4.2081655075270556E-2</v>
      </c>
      <c r="J1611" s="5">
        <f t="shared" si="71"/>
        <v>0.1181652874513598</v>
      </c>
      <c r="K1611">
        <f t="shared" si="73"/>
        <v>1.7200000000000004</v>
      </c>
      <c r="L1611" s="2">
        <f>Inddata!$D$34</f>
        <v>1</v>
      </c>
      <c r="M1611" s="2">
        <f>Inddata!$D$34+Inddata!$D$32</f>
        <v>5</v>
      </c>
      <c r="N1611" s="2">
        <f t="shared" si="62"/>
        <v>2.1040827537635278E-2</v>
      </c>
      <c r="O1611" s="2">
        <f t="shared" si="63"/>
        <v>5.9082643725679902E-2</v>
      </c>
      <c r="P1611" s="5">
        <f t="shared" si="61"/>
        <v>0.20369348826766745</v>
      </c>
      <c r="Q1611" s="5">
        <f t="shared" si="64"/>
        <v>0.10184674413383372</v>
      </c>
      <c r="R1611" s="2">
        <f t="shared" si="65"/>
        <v>2.3575635216165212E-2</v>
      </c>
      <c r="S1611" s="2">
        <f t="shared" si="66"/>
        <v>1.1787817608082606E-2</v>
      </c>
    </row>
    <row r="1612" spans="3:19" x14ac:dyDescent="0.25">
      <c r="C1612">
        <f t="shared" si="72"/>
        <v>0.73000000000000043</v>
      </c>
      <c r="D1612" s="5">
        <f>$C$2+2*Inddata!$D$35*'Beregninger scenarie 2'!C1612</f>
        <v>4.8250000000000011</v>
      </c>
      <c r="E1612" s="5">
        <f t="shared" si="67"/>
        <v>2.8561250000000022</v>
      </c>
      <c r="F1612" s="5">
        <f>SQRT(C1612^2+(Inddata!$D$35*C1612)^2)</f>
        <v>1.1685701733314955</v>
      </c>
      <c r="G1612" s="5">
        <f t="shared" si="68"/>
        <v>5.3371403466629914</v>
      </c>
      <c r="H1612" s="5">
        <f t="shared" si="69"/>
        <v>0.53514144550944287</v>
      </c>
      <c r="I1612" s="5">
        <f t="shared" si="70"/>
        <v>4.2390727264537367E-2</v>
      </c>
      <c r="J1612" s="5">
        <f t="shared" si="71"/>
        <v>0.12107321590842689</v>
      </c>
      <c r="K1612">
        <f t="shared" si="73"/>
        <v>1.7300000000000004</v>
      </c>
      <c r="L1612" s="2">
        <f>Inddata!$D$34</f>
        <v>1</v>
      </c>
      <c r="M1612" s="2">
        <f>Inddata!$D$34+Inddata!$D$32</f>
        <v>5</v>
      </c>
      <c r="N1612" s="2">
        <f t="shared" si="62"/>
        <v>2.1195363632268684E-2</v>
      </c>
      <c r="O1612" s="2">
        <f t="shared" si="63"/>
        <v>6.0536607954213444E-2</v>
      </c>
      <c r="P1612" s="5">
        <f t="shared" si="61"/>
        <v>0.20870617942112168</v>
      </c>
      <c r="Q1612" s="5">
        <f t="shared" si="64"/>
        <v>0.10435308971056084</v>
      </c>
      <c r="R1612" s="2">
        <f t="shared" si="65"/>
        <v>2.4155807803370566E-2</v>
      </c>
      <c r="S1612" s="2">
        <f t="shared" si="66"/>
        <v>1.2077903901685283E-2</v>
      </c>
    </row>
    <row r="1613" spans="3:19" x14ac:dyDescent="0.25">
      <c r="C1613">
        <f t="shared" si="72"/>
        <v>0.74000000000000044</v>
      </c>
      <c r="D1613" s="5">
        <f>$C$2+2*Inddata!$D$35*'Beregninger scenarie 2'!C1613</f>
        <v>4.8500000000000014</v>
      </c>
      <c r="E1613" s="5">
        <f t="shared" si="67"/>
        <v>2.9045000000000023</v>
      </c>
      <c r="F1613" s="5">
        <f>SQRT(C1613^2+(Inddata!$D$35*C1613)^2)</f>
        <v>1.1845779839250776</v>
      </c>
      <c r="G1613" s="5">
        <f t="shared" si="68"/>
        <v>5.3691559678501548</v>
      </c>
      <c r="H1613" s="5">
        <f t="shared" si="69"/>
        <v>0.54096025844505002</v>
      </c>
      <c r="I1613" s="5">
        <f t="shared" si="70"/>
        <v>4.2697460930570301E-2</v>
      </c>
      <c r="J1613" s="5">
        <f t="shared" si="71"/>
        <v>0.12401477527284153</v>
      </c>
      <c r="K1613">
        <f t="shared" si="73"/>
        <v>1.7400000000000004</v>
      </c>
      <c r="L1613" s="2">
        <f>Inddata!$D$34</f>
        <v>1</v>
      </c>
      <c r="M1613" s="2">
        <f>Inddata!$D$34+Inddata!$D$32</f>
        <v>5</v>
      </c>
      <c r="N1613" s="2">
        <f t="shared" si="62"/>
        <v>2.134873046528515E-2</v>
      </c>
      <c r="O1613" s="2">
        <f t="shared" si="63"/>
        <v>6.2007387636420767E-2</v>
      </c>
      <c r="P1613" s="5">
        <f t="shared" si="61"/>
        <v>0.2137768435798382</v>
      </c>
      <c r="Q1613" s="5">
        <f t="shared" si="64"/>
        <v>0.1068884217899191</v>
      </c>
      <c r="R1613" s="2">
        <f t="shared" si="65"/>
        <v>2.4742690229147938E-2</v>
      </c>
      <c r="S1613" s="2">
        <f t="shared" si="66"/>
        <v>1.2371345114573969E-2</v>
      </c>
    </row>
    <row r="1614" spans="3:19" x14ac:dyDescent="0.25">
      <c r="C1614">
        <f t="shared" si="72"/>
        <v>0.75000000000000044</v>
      </c>
      <c r="D1614" s="5">
        <f>$C$2+2*Inddata!$D$35*'Beregninger scenarie 2'!C1614</f>
        <v>4.8750000000000009</v>
      </c>
      <c r="E1614" s="5">
        <f t="shared" si="67"/>
        <v>2.9531250000000022</v>
      </c>
      <c r="F1614" s="5">
        <f>SQRT(C1614^2+(Inddata!$D$35*C1614)^2)</f>
        <v>1.2005857945186598</v>
      </c>
      <c r="G1614" s="5">
        <f t="shared" si="68"/>
        <v>5.40117158903732</v>
      </c>
      <c r="H1614" s="5">
        <f t="shared" si="69"/>
        <v>0.54675637522679665</v>
      </c>
      <c r="I1614" s="5">
        <f t="shared" si="70"/>
        <v>4.300190673917717E-2</v>
      </c>
      <c r="J1614" s="5">
        <f t="shared" si="71"/>
        <v>0.12699000583913267</v>
      </c>
      <c r="K1614">
        <f t="shared" si="73"/>
        <v>1.7500000000000004</v>
      </c>
      <c r="L1614" s="2">
        <f>Inddata!$D$34</f>
        <v>1</v>
      </c>
      <c r="M1614" s="2">
        <f>Inddata!$D$34+Inddata!$D$32</f>
        <v>5</v>
      </c>
      <c r="N1614" s="2">
        <f t="shared" si="62"/>
        <v>2.1500953369588585E-2</v>
      </c>
      <c r="O1614" s="2">
        <f t="shared" si="63"/>
        <v>6.3495002919566335E-2</v>
      </c>
      <c r="P1614" s="5">
        <f t="shared" si="61"/>
        <v>0.21890555020358243</v>
      </c>
      <c r="Q1614" s="5">
        <f t="shared" si="64"/>
        <v>0.10945277510179122</v>
      </c>
      <c r="R1614" s="2">
        <f t="shared" si="65"/>
        <v>2.5336290532822037E-2</v>
      </c>
      <c r="S1614" s="2">
        <f t="shared" si="66"/>
        <v>1.2668145266411019E-2</v>
      </c>
    </row>
    <row r="1615" spans="3:19" x14ac:dyDescent="0.25">
      <c r="C1615">
        <f t="shared" si="72"/>
        <v>0.76000000000000045</v>
      </c>
      <c r="D1615" s="5">
        <f>$C$2+2*Inddata!$D$35*'Beregninger scenarie 2'!C1615</f>
        <v>4.9000000000000012</v>
      </c>
      <c r="E1615" s="5">
        <f t="shared" si="67"/>
        <v>3.0020000000000024</v>
      </c>
      <c r="F1615" s="5">
        <f>SQRT(C1615^2+(Inddata!$D$35*C1615)^2)</f>
        <v>1.2165936051122421</v>
      </c>
      <c r="G1615" s="5">
        <f t="shared" si="68"/>
        <v>5.4331872102244843</v>
      </c>
      <c r="H1615" s="5">
        <f t="shared" si="69"/>
        <v>0.55253019707303042</v>
      </c>
      <c r="I1615" s="5">
        <f t="shared" si="70"/>
        <v>4.3304113730989156E-2</v>
      </c>
      <c r="J1615" s="5">
        <f t="shared" si="71"/>
        <v>0.12999894942042955</v>
      </c>
      <c r="K1615">
        <f t="shared" si="73"/>
        <v>1.7600000000000005</v>
      </c>
      <c r="L1615" s="2">
        <f>Inddata!$D$34</f>
        <v>1</v>
      </c>
      <c r="M1615" s="2">
        <f>Inddata!$D$34+Inddata!$D$32</f>
        <v>5</v>
      </c>
      <c r="N1615" s="2">
        <f t="shared" si="62"/>
        <v>2.1652056865494578E-2</v>
      </c>
      <c r="O1615" s="2">
        <f t="shared" si="63"/>
        <v>6.4999474710214777E-2</v>
      </c>
      <c r="P1615" s="5">
        <f t="shared" si="61"/>
        <v>0.22409237136988525</v>
      </c>
      <c r="Q1615" s="5">
        <f t="shared" si="64"/>
        <v>0.11204618568494262</v>
      </c>
      <c r="R1615" s="2">
        <f t="shared" si="65"/>
        <v>2.5936617056699682E-2</v>
      </c>
      <c r="S1615" s="2">
        <f t="shared" si="66"/>
        <v>1.2968308528349841E-2</v>
      </c>
    </row>
    <row r="1616" spans="3:19" x14ac:dyDescent="0.25">
      <c r="C1616">
        <f t="shared" si="72"/>
        <v>0.77000000000000046</v>
      </c>
      <c r="D1616" s="5">
        <f>$C$2+2*Inddata!$D$35*'Beregninger scenarie 2'!C1616</f>
        <v>4.9250000000000007</v>
      </c>
      <c r="E1616" s="5">
        <f t="shared" si="67"/>
        <v>3.0511250000000021</v>
      </c>
      <c r="F1616" s="5">
        <f>SQRT(C1616^2+(Inddata!$D$35*C1616)^2)</f>
        <v>1.232601415705824</v>
      </c>
      <c r="G1616" s="5">
        <f t="shared" si="68"/>
        <v>5.4652028314116485</v>
      </c>
      <c r="H1616" s="5">
        <f t="shared" si="69"/>
        <v>0.55828211580061415</v>
      </c>
      <c r="I1616" s="5">
        <f t="shared" si="70"/>
        <v>4.360412939073368E-2</v>
      </c>
      <c r="J1616" s="5">
        <f t="shared" si="71"/>
        <v>0.13304164928730239</v>
      </c>
      <c r="K1616">
        <f t="shared" si="73"/>
        <v>1.7700000000000005</v>
      </c>
      <c r="L1616" s="2">
        <f>Inddata!$D$34</f>
        <v>1</v>
      </c>
      <c r="M1616" s="2">
        <f>Inddata!$D$34+Inddata!$D$32</f>
        <v>5</v>
      </c>
      <c r="N1616" s="2">
        <f t="shared" si="62"/>
        <v>2.180206469536684E-2</v>
      </c>
      <c r="O1616" s="2">
        <f t="shared" si="63"/>
        <v>6.6520824643651194E-2</v>
      </c>
      <c r="P1616" s="5">
        <f t="shared" si="61"/>
        <v>0.22933738166861625</v>
      </c>
      <c r="Q1616" s="5">
        <f t="shared" si="64"/>
        <v>0.11466869083430813</v>
      </c>
      <c r="R1616" s="2">
        <f t="shared" si="65"/>
        <v>2.6543678433867623E-2</v>
      </c>
      <c r="S1616" s="2">
        <f t="shared" si="66"/>
        <v>1.3271839216933812E-2</v>
      </c>
    </row>
    <row r="1617" spans="3:19" x14ac:dyDescent="0.25">
      <c r="C1617">
        <f t="shared" si="72"/>
        <v>0.78000000000000047</v>
      </c>
      <c r="D1617" s="5">
        <f>$C$2+2*Inddata!$D$35*'Beregninger scenarie 2'!C1617</f>
        <v>4.9500000000000011</v>
      </c>
      <c r="E1617" s="5">
        <f t="shared" si="67"/>
        <v>3.1005000000000025</v>
      </c>
      <c r="F1617" s="5">
        <f>SQRT(C1617^2+(Inddata!$D$35*C1617)^2)</f>
        <v>1.2486092262994062</v>
      </c>
      <c r="G1617" s="5">
        <f t="shared" si="68"/>
        <v>5.4972184525988119</v>
      </c>
      <c r="H1617" s="5">
        <f t="shared" si="69"/>
        <v>0.56401251409869657</v>
      </c>
      <c r="I1617" s="5">
        <f t="shared" si="70"/>
        <v>4.3901999712781345E-2</v>
      </c>
      <c r="J1617" s="5">
        <f t="shared" si="71"/>
        <v>0.13611815010947867</v>
      </c>
      <c r="K1617">
        <f t="shared" si="73"/>
        <v>1.7800000000000005</v>
      </c>
      <c r="L1617" s="2">
        <f>Inddata!$D$34</f>
        <v>1</v>
      </c>
      <c r="M1617" s="2">
        <f>Inddata!$D$34+Inddata!$D$32</f>
        <v>5</v>
      </c>
      <c r="N1617" s="2">
        <f t="shared" si="62"/>
        <v>2.1950999856390672E-2</v>
      </c>
      <c r="O1617" s="2">
        <f t="shared" si="63"/>
        <v>6.8059075054739335E-2</v>
      </c>
      <c r="P1617" s="5">
        <f t="shared" si="61"/>
        <v>0.23464065810151441</v>
      </c>
      <c r="Q1617" s="5">
        <f t="shared" si="64"/>
        <v>0.1173203290507572</v>
      </c>
      <c r="R1617" s="2">
        <f t="shared" si="65"/>
        <v>2.7157483576564171E-2</v>
      </c>
      <c r="S1617" s="2">
        <f t="shared" si="66"/>
        <v>1.3578741788282086E-2</v>
      </c>
    </row>
    <row r="1618" spans="3:19" x14ac:dyDescent="0.25">
      <c r="C1618">
        <f t="shared" si="72"/>
        <v>0.79000000000000048</v>
      </c>
      <c r="D1618" s="5">
        <f>$C$2+2*Inddata!$D$35*'Beregninger scenarie 2'!C1618</f>
        <v>4.9750000000000014</v>
      </c>
      <c r="E1618" s="5">
        <f t="shared" si="67"/>
        <v>3.1501250000000023</v>
      </c>
      <c r="F1618" s="5">
        <f>SQRT(C1618^2+(Inddata!$D$35*C1618)^2)</f>
        <v>1.2646170368929883</v>
      </c>
      <c r="G1618" s="5">
        <f t="shared" si="68"/>
        <v>5.5292340737859771</v>
      </c>
      <c r="H1618" s="5">
        <f t="shared" si="69"/>
        <v>0.56972176579296974</v>
      </c>
      <c r="I1618" s="5">
        <f t="shared" si="70"/>
        <v>4.4197769263210354E-2</v>
      </c>
      <c r="J1618" s="5">
        <f t="shared" si="71"/>
        <v>0.13922849790027061</v>
      </c>
      <c r="K1618">
        <f t="shared" si="73"/>
        <v>1.7900000000000005</v>
      </c>
      <c r="L1618" s="2">
        <f>Inddata!$D$34</f>
        <v>1</v>
      </c>
      <c r="M1618" s="2">
        <f>Inddata!$D$34+Inddata!$D$32</f>
        <v>5</v>
      </c>
      <c r="N1618" s="2">
        <f t="shared" si="62"/>
        <v>2.2098884631605177E-2</v>
      </c>
      <c r="O1618" s="2">
        <f t="shared" si="63"/>
        <v>6.9614248950135307E-2</v>
      </c>
      <c r="P1618" s="5">
        <f t="shared" si="61"/>
        <v>0.24000227998639187</v>
      </c>
      <c r="Q1618" s="5">
        <f t="shared" si="64"/>
        <v>0.12000113999319593</v>
      </c>
      <c r="R1618" s="2">
        <f t="shared" si="65"/>
        <v>2.7778041665091652E-2</v>
      </c>
      <c r="S1618" s="2">
        <f t="shared" si="66"/>
        <v>1.3889020832545826E-2</v>
      </c>
    </row>
    <row r="1619" spans="3:19" x14ac:dyDescent="0.25">
      <c r="C1619">
        <f t="shared" si="72"/>
        <v>0.80000000000000049</v>
      </c>
      <c r="D1619" s="5">
        <f>$C$2+2*Inddata!$D$35*'Beregninger scenarie 2'!C1619</f>
        <v>5.0000000000000018</v>
      </c>
      <c r="E1619" s="5">
        <f t="shared" si="67"/>
        <v>3.2000000000000028</v>
      </c>
      <c r="F1619" s="5">
        <f>SQRT(C1619^2+(Inddata!$D$35*C1619)^2)</f>
        <v>1.2806248474865705</v>
      </c>
      <c r="G1619" s="5">
        <f t="shared" si="68"/>
        <v>5.5612496949731405</v>
      </c>
      <c r="H1619" s="5">
        <f t="shared" si="69"/>
        <v>0.57541023610080111</v>
      </c>
      <c r="I1619" s="5">
        <f t="shared" si="70"/>
        <v>4.4491481238613878E-2</v>
      </c>
      <c r="J1619" s="5">
        <f t="shared" si="71"/>
        <v>0.14237273996356453</v>
      </c>
      <c r="K1619">
        <f t="shared" si="73"/>
        <v>1.8000000000000005</v>
      </c>
      <c r="L1619" s="2">
        <f>Inddata!$D$34</f>
        <v>1</v>
      </c>
      <c r="M1619" s="2">
        <f>Inddata!$D$34+Inddata!$D$32</f>
        <v>5</v>
      </c>
      <c r="N1619" s="2">
        <f t="shared" si="62"/>
        <v>2.2245740619306939E-2</v>
      </c>
      <c r="O1619" s="2">
        <f t="shared" si="63"/>
        <v>7.1186369981782266E-2</v>
      </c>
      <c r="P1619" s="5">
        <f t="shared" si="61"/>
        <v>0.24542232886575421</v>
      </c>
      <c r="Q1619" s="5">
        <f t="shared" si="64"/>
        <v>0.12271116443287711</v>
      </c>
      <c r="R1619" s="2">
        <f t="shared" si="65"/>
        <v>2.8405362137240063E-2</v>
      </c>
      <c r="S1619" s="2">
        <f t="shared" si="66"/>
        <v>1.4202681068620032E-2</v>
      </c>
    </row>
    <row r="1620" spans="3:19" x14ac:dyDescent="0.25">
      <c r="C1620">
        <f t="shared" si="72"/>
        <v>0.8100000000000005</v>
      </c>
      <c r="D1620" s="5">
        <f>$C$2+2*Inddata!$D$35*'Beregninger scenarie 2'!C1620</f>
        <v>5.0250000000000012</v>
      </c>
      <c r="E1620" s="5">
        <f t="shared" si="67"/>
        <v>3.2501250000000028</v>
      </c>
      <c r="F1620" s="5">
        <f>SQRT(C1620^2+(Inddata!$D$35*C1620)^2)</f>
        <v>1.2966326580801526</v>
      </c>
      <c r="G1620" s="5">
        <f t="shared" si="68"/>
        <v>5.5932653161603056</v>
      </c>
      <c r="H1620" s="5">
        <f t="shared" si="69"/>
        <v>0.58107828187760024</v>
      </c>
      <c r="I1620" s="5">
        <f t="shared" si="70"/>
        <v>4.4783177521857689E-2</v>
      </c>
      <c r="J1620" s="5">
        <f t="shared" si="71"/>
        <v>0.14555092484322785</v>
      </c>
      <c r="K1620">
        <f t="shared" si="73"/>
        <v>1.8100000000000005</v>
      </c>
      <c r="L1620" s="2">
        <f>Inddata!$D$34</f>
        <v>1</v>
      </c>
      <c r="M1620" s="2">
        <f>Inddata!$D$34+Inddata!$D$32</f>
        <v>5</v>
      </c>
      <c r="N1620" s="2">
        <f t="shared" si="62"/>
        <v>2.2391588760928845E-2</v>
      </c>
      <c r="O1620" s="2">
        <f t="shared" si="63"/>
        <v>7.2775462421613923E-2</v>
      </c>
      <c r="P1620" s="5">
        <f t="shared" si="61"/>
        <v>0.25090088841958808</v>
      </c>
      <c r="Q1620" s="5">
        <f t="shared" si="64"/>
        <v>0.12545044420979404</v>
      </c>
      <c r="R1620" s="2">
        <f t="shared" si="65"/>
        <v>2.9039454678193063E-2</v>
      </c>
      <c r="S1620" s="2">
        <f t="shared" si="66"/>
        <v>1.4519727339096532E-2</v>
      </c>
    </row>
    <row r="1621" spans="3:19" x14ac:dyDescent="0.25">
      <c r="C1621">
        <f t="shared" si="72"/>
        <v>0.82000000000000051</v>
      </c>
      <c r="D1621" s="5">
        <f>$C$2+2*Inddata!$D$35*'Beregninger scenarie 2'!C1621</f>
        <v>5.0500000000000007</v>
      </c>
      <c r="E1621" s="5">
        <f t="shared" si="67"/>
        <v>3.3005000000000022</v>
      </c>
      <c r="F1621" s="5">
        <f>SQRT(C1621^2+(Inddata!$D$35*C1621)^2)</f>
        <v>1.3126404686737347</v>
      </c>
      <c r="G1621" s="5">
        <f t="shared" si="68"/>
        <v>5.625280937347469</v>
      </c>
      <c r="H1621" s="5">
        <f t="shared" si="69"/>
        <v>0.58672625185477612</v>
      </c>
      <c r="I1621" s="5">
        <f t="shared" si="70"/>
        <v>4.5072898734980653E-2</v>
      </c>
      <c r="J1621" s="5">
        <f t="shared" si="71"/>
        <v>0.14876310227480374</v>
      </c>
      <c r="K1621">
        <f t="shared" si="73"/>
        <v>1.8200000000000005</v>
      </c>
      <c r="L1621" s="2">
        <f>Inddata!$D$34</f>
        <v>1</v>
      </c>
      <c r="M1621" s="2">
        <f>Inddata!$D$34+Inddata!$D$32</f>
        <v>5</v>
      </c>
      <c r="N1621" s="2">
        <f t="shared" si="62"/>
        <v>2.2536449367490326E-2</v>
      </c>
      <c r="O1621" s="2">
        <f t="shared" si="63"/>
        <v>7.4381551137401872E-2</v>
      </c>
      <c r="P1621" s="5">
        <f t="shared" si="61"/>
        <v>0.25643804438209272</v>
      </c>
      <c r="Q1621" s="5">
        <f t="shared" si="64"/>
        <v>0.12821902219104636</v>
      </c>
      <c r="R1621" s="2">
        <f t="shared" si="65"/>
        <v>2.9680329210890359E-2</v>
      </c>
      <c r="S1621" s="2">
        <f t="shared" si="66"/>
        <v>1.484016460544518E-2</v>
      </c>
    </row>
    <row r="1622" spans="3:19" x14ac:dyDescent="0.25">
      <c r="C1622">
        <f t="shared" si="72"/>
        <v>0.83000000000000052</v>
      </c>
      <c r="D1622" s="5">
        <f>$C$2+2*Inddata!$D$35*'Beregninger scenarie 2'!C1622</f>
        <v>5.0750000000000011</v>
      </c>
      <c r="E1622" s="5">
        <f t="shared" si="67"/>
        <v>3.3511250000000024</v>
      </c>
      <c r="F1622" s="5">
        <f>SQRT(C1622^2+(Inddata!$D$35*C1622)^2)</f>
        <v>1.3286482792673169</v>
      </c>
      <c r="G1622" s="5">
        <f t="shared" si="68"/>
        <v>5.6572965585346342</v>
      </c>
      <c r="H1622" s="5">
        <f t="shared" si="69"/>
        <v>0.59235448686961156</v>
      </c>
      <c r="I1622" s="5">
        <f t="shared" si="70"/>
        <v>4.5360684289415434E-2</v>
      </c>
      <c r="J1622" s="5">
        <f t="shared" si="71"/>
        <v>0.15200932313936741</v>
      </c>
      <c r="K1622">
        <f t="shared" si="73"/>
        <v>1.8300000000000005</v>
      </c>
      <c r="L1622" s="2">
        <f>Inddata!$D$34</f>
        <v>1</v>
      </c>
      <c r="M1622" s="2">
        <f>Inddata!$D$34+Inddata!$D$32</f>
        <v>5</v>
      </c>
      <c r="N1622" s="2">
        <f t="shared" si="62"/>
        <v>2.2680342144707717E-2</v>
      </c>
      <c r="O1622" s="2">
        <f t="shared" si="63"/>
        <v>7.6004661569683704E-2</v>
      </c>
      <c r="P1622" s="5">
        <f t="shared" si="61"/>
        <v>0.26203388446213688</v>
      </c>
      <c r="Q1622" s="5">
        <f t="shared" si="64"/>
        <v>0.13101694223106844</v>
      </c>
      <c r="R1622" s="2">
        <f t="shared" si="65"/>
        <v>3.0327995886821394E-2</v>
      </c>
      <c r="S1622" s="2">
        <f t="shared" si="66"/>
        <v>1.5163997943410697E-2</v>
      </c>
    </row>
    <row r="1623" spans="3:19" x14ac:dyDescent="0.25">
      <c r="C1623">
        <f t="shared" si="72"/>
        <v>0.84000000000000052</v>
      </c>
      <c r="D1623" s="5">
        <f>$C$2+2*Inddata!$D$35*'Beregninger scenarie 2'!C1623</f>
        <v>5.1000000000000014</v>
      </c>
      <c r="E1623" s="5">
        <f t="shared" si="67"/>
        <v>3.4020000000000028</v>
      </c>
      <c r="F1623" s="5">
        <f>SQRT(C1623^2+(Inddata!$D$35*C1623)^2)</f>
        <v>1.3446560898608992</v>
      </c>
      <c r="G1623" s="5">
        <f t="shared" si="68"/>
        <v>5.6893121797217985</v>
      </c>
      <c r="H1623" s="5">
        <f t="shared" si="69"/>
        <v>0.59796332008737774</v>
      </c>
      <c r="I1623" s="5">
        <f t="shared" si="70"/>
        <v>4.5646572433694653E-2</v>
      </c>
      <c r="J1623" s="5">
        <f t="shared" si="71"/>
        <v>0.15528963941942933</v>
      </c>
      <c r="K1623">
        <f t="shared" si="73"/>
        <v>1.8400000000000005</v>
      </c>
      <c r="L1623" s="2">
        <f>Inddata!$D$34</f>
        <v>1</v>
      </c>
      <c r="M1623" s="2">
        <f>Inddata!$D$34+Inddata!$D$32</f>
        <v>5</v>
      </c>
      <c r="N1623" s="2">
        <f t="shared" si="62"/>
        <v>2.2823286216847326E-2</v>
      </c>
      <c r="O1623" s="2">
        <f t="shared" si="63"/>
        <v>7.7644819709714666E-2</v>
      </c>
      <c r="P1623" s="5">
        <f t="shared" si="61"/>
        <v>0.267688498267245</v>
      </c>
      <c r="Q1623" s="5">
        <f t="shared" si="64"/>
        <v>0.1338442491336225</v>
      </c>
      <c r="R1623" s="2">
        <f t="shared" si="65"/>
        <v>3.098246507722743E-2</v>
      </c>
      <c r="S1623" s="2">
        <f t="shared" si="66"/>
        <v>1.5491232538613715E-2</v>
      </c>
    </row>
    <row r="1624" spans="3:19" x14ac:dyDescent="0.25">
      <c r="C1624">
        <f t="shared" si="72"/>
        <v>0.85000000000000053</v>
      </c>
      <c r="D1624" s="5">
        <f>$C$2+2*Inddata!$D$35*'Beregninger scenarie 2'!C1624</f>
        <v>5.1250000000000018</v>
      </c>
      <c r="E1624" s="5">
        <f t="shared" si="67"/>
        <v>3.4531250000000031</v>
      </c>
      <c r="F1624" s="5">
        <f>SQRT(C1624^2+(Inddata!$D$35*C1624)^2)</f>
        <v>1.3606639004544812</v>
      </c>
      <c r="G1624" s="5">
        <f t="shared" si="68"/>
        <v>5.7213278009089628</v>
      </c>
      <c r="H1624" s="5">
        <f t="shared" si="69"/>
        <v>0.60355307721599094</v>
      </c>
      <c r="I1624" s="5">
        <f t="shared" si="70"/>
        <v>4.593060029879506E-2</v>
      </c>
      <c r="J1624" s="5">
        <f t="shared" si="71"/>
        <v>0.15860410415677684</v>
      </c>
      <c r="K1624">
        <f t="shared" si="73"/>
        <v>1.8500000000000005</v>
      </c>
      <c r="L1624" s="2">
        <f>Inddata!$D$34</f>
        <v>1</v>
      </c>
      <c r="M1624" s="2">
        <f>Inddata!$D$34+Inddata!$D$32</f>
        <v>5</v>
      </c>
      <c r="N1624" s="2">
        <f t="shared" si="62"/>
        <v>2.296530014939753E-2</v>
      </c>
      <c r="O1624" s="2">
        <f t="shared" si="63"/>
        <v>7.9302052078388419E-2</v>
      </c>
      <c r="P1624" s="5">
        <f t="shared" si="61"/>
        <v>0.27340197723092452</v>
      </c>
      <c r="Q1624" s="5">
        <f t="shared" si="64"/>
        <v>0.13670098861546226</v>
      </c>
      <c r="R1624" s="2">
        <f t="shared" si="65"/>
        <v>3.164374736469034E-2</v>
      </c>
      <c r="S1624" s="2">
        <f t="shared" si="66"/>
        <v>1.582187368234517E-2</v>
      </c>
    </row>
    <row r="1625" spans="3:19" x14ac:dyDescent="0.25">
      <c r="C1625">
        <f t="shared" si="72"/>
        <v>0.86000000000000054</v>
      </c>
      <c r="D1625" s="5">
        <f>$C$2+2*Inddata!$D$35*'Beregninger scenarie 2'!C1625</f>
        <v>5.1500000000000012</v>
      </c>
      <c r="E1625" s="5">
        <f t="shared" si="67"/>
        <v>3.5045000000000033</v>
      </c>
      <c r="F1625" s="5">
        <f>SQRT(C1625^2+(Inddata!$D$35*C1625)^2)</f>
        <v>1.3766717110480633</v>
      </c>
      <c r="G1625" s="5">
        <f t="shared" si="68"/>
        <v>5.7533434220961261</v>
      </c>
      <c r="H1625" s="5">
        <f t="shared" si="69"/>
        <v>0.60912407671350211</v>
      </c>
      <c r="I1625" s="5">
        <f t="shared" si="70"/>
        <v>4.6212803941261656E-2</v>
      </c>
      <c r="J1625" s="5">
        <f t="shared" si="71"/>
        <v>0.16195277141215161</v>
      </c>
      <c r="K1625">
        <f t="shared" si="73"/>
        <v>1.8600000000000005</v>
      </c>
      <c r="L1625" s="2">
        <f>Inddata!$D$34</f>
        <v>1</v>
      </c>
      <c r="M1625" s="2">
        <f>Inddata!$D$34+Inddata!$D$32</f>
        <v>5</v>
      </c>
      <c r="N1625" s="2">
        <f t="shared" si="62"/>
        <v>2.3106401970630828E-2</v>
      </c>
      <c r="O1625" s="2">
        <f t="shared" si="63"/>
        <v>8.0976385706075807E-2</v>
      </c>
      <c r="P1625" s="5">
        <f t="shared" si="61"/>
        <v>0.27917441454315789</v>
      </c>
      <c r="Q1625" s="5">
        <f t="shared" si="64"/>
        <v>0.13958720727157894</v>
      </c>
      <c r="R1625" s="2">
        <f t="shared" si="65"/>
        <v>3.2311853535087712E-2</v>
      </c>
      <c r="S1625" s="2">
        <f t="shared" si="66"/>
        <v>1.6155926767543856E-2</v>
      </c>
    </row>
    <row r="1626" spans="3:19" x14ac:dyDescent="0.25">
      <c r="C1626">
        <f t="shared" si="72"/>
        <v>0.87000000000000055</v>
      </c>
      <c r="D1626" s="5">
        <f>$C$2+2*Inddata!$D$35*'Beregninger scenarie 2'!C1626</f>
        <v>5.1750000000000016</v>
      </c>
      <c r="E1626" s="5">
        <f t="shared" si="67"/>
        <v>3.5561250000000024</v>
      </c>
      <c r="F1626" s="5">
        <f>SQRT(C1626^2+(Inddata!$D$35*C1626)^2)</f>
        <v>1.3926795216416454</v>
      </c>
      <c r="G1626" s="5">
        <f t="shared" si="68"/>
        <v>5.7853590432832913</v>
      </c>
      <c r="H1626" s="5">
        <f t="shared" si="69"/>
        <v>0.61467662998869643</v>
      </c>
      <c r="I1626" s="5">
        <f t="shared" si="70"/>
        <v>4.6493218384243494E-2</v>
      </c>
      <c r="J1626" s="5">
        <f t="shared" si="71"/>
        <v>0.16533569622666799</v>
      </c>
      <c r="K1626">
        <f t="shared" si="73"/>
        <v>1.8700000000000006</v>
      </c>
      <c r="L1626" s="2">
        <f>Inddata!$D$34</f>
        <v>1</v>
      </c>
      <c r="M1626" s="2">
        <f>Inddata!$D$34+Inddata!$D$32</f>
        <v>5</v>
      </c>
      <c r="N1626" s="2">
        <f t="shared" si="62"/>
        <v>2.3246609192121747E-2</v>
      </c>
      <c r="O1626" s="2">
        <f t="shared" si="63"/>
        <v>8.2667848113333997E-2</v>
      </c>
      <c r="P1626" s="5">
        <f t="shared" si="61"/>
        <v>0.28500590508389506</v>
      </c>
      <c r="Q1626" s="5">
        <f t="shared" si="64"/>
        <v>0.14250295254194753</v>
      </c>
      <c r="R1626" s="2">
        <f t="shared" si="65"/>
        <v>3.2986794569895263E-2</v>
      </c>
      <c r="S1626" s="2">
        <f t="shared" si="66"/>
        <v>1.6493397284947631E-2</v>
      </c>
    </row>
    <row r="1627" spans="3:19" x14ac:dyDescent="0.25">
      <c r="C1627">
        <f t="shared" si="72"/>
        <v>0.88000000000000056</v>
      </c>
      <c r="D1627" s="5">
        <f>$C$2+2*Inddata!$D$35*'Beregninger scenarie 2'!C1627</f>
        <v>5.2000000000000011</v>
      </c>
      <c r="E1627" s="5">
        <f t="shared" si="67"/>
        <v>3.6080000000000028</v>
      </c>
      <c r="F1627" s="5">
        <f>SQRT(C1627^2+(Inddata!$D$35*C1627)^2)</f>
        <v>1.4086873322352276</v>
      </c>
      <c r="G1627" s="5">
        <f t="shared" si="68"/>
        <v>5.8173746644704547</v>
      </c>
      <c r="H1627" s="5">
        <f t="shared" si="69"/>
        <v>0.6202110415950719</v>
      </c>
      <c r="I1627" s="5">
        <f t="shared" si="70"/>
        <v>4.6771877656564084E-2</v>
      </c>
      <c r="J1627" s="5">
        <f t="shared" si="71"/>
        <v>0.16875293458488336</v>
      </c>
      <c r="K1627">
        <f t="shared" si="73"/>
        <v>1.8800000000000006</v>
      </c>
      <c r="L1627" s="2">
        <f>Inddata!$D$34</f>
        <v>1</v>
      </c>
      <c r="M1627" s="2">
        <f>Inddata!$D$34+Inddata!$D$32</f>
        <v>5</v>
      </c>
      <c r="N1627" s="2">
        <f t="shared" si="62"/>
        <v>2.3385938828282042E-2</v>
      </c>
      <c r="O1627" s="2">
        <f t="shared" si="63"/>
        <v>8.4376467292441679E-2</v>
      </c>
      <c r="P1627" s="5">
        <f t="shared" si="61"/>
        <v>0.29089654535939458</v>
      </c>
      <c r="Q1627" s="5">
        <f t="shared" si="64"/>
        <v>0.14544827267969729</v>
      </c>
      <c r="R1627" s="2">
        <f t="shared" si="65"/>
        <v>3.366858163881882E-2</v>
      </c>
      <c r="S1627" s="2">
        <f t="shared" si="66"/>
        <v>1.683429081940941E-2</v>
      </c>
    </row>
    <row r="1628" spans="3:19" x14ac:dyDescent="0.25">
      <c r="C1628">
        <f t="shared" si="72"/>
        <v>0.89000000000000057</v>
      </c>
      <c r="D1628" s="5">
        <f>$C$2+2*Inddata!$D$35*'Beregninger scenarie 2'!C1628</f>
        <v>5.2250000000000014</v>
      </c>
      <c r="E1628" s="5">
        <f t="shared" si="67"/>
        <v>3.660125000000003</v>
      </c>
      <c r="F1628" s="5">
        <f>SQRT(C1628^2+(Inddata!$D$35*C1628)^2)</f>
        <v>1.4246951428288097</v>
      </c>
      <c r="G1628" s="5">
        <f t="shared" si="68"/>
        <v>5.8493902856576199</v>
      </c>
      <c r="H1628" s="5">
        <f t="shared" si="69"/>
        <v>0.62572760941844252</v>
      </c>
      <c r="I1628" s="5">
        <f t="shared" si="70"/>
        <v>4.7048814829939813E-2</v>
      </c>
      <c r="J1628" s="5">
        <f t="shared" si="71"/>
        <v>0.17220454337943358</v>
      </c>
      <c r="K1628">
        <f t="shared" si="73"/>
        <v>1.8900000000000006</v>
      </c>
      <c r="L1628" s="2">
        <f>Inddata!$D$34</f>
        <v>1</v>
      </c>
      <c r="M1628" s="2">
        <f>Inddata!$D$34+Inddata!$D$32</f>
        <v>5</v>
      </c>
      <c r="N1628" s="2">
        <f t="shared" si="62"/>
        <v>2.3524407414969906E-2</v>
      </c>
      <c r="O1628" s="2">
        <f t="shared" si="63"/>
        <v>8.6102271689716792E-2</v>
      </c>
      <c r="P1628" s="5">
        <f t="shared" si="61"/>
        <v>0.2968464334412621</v>
      </c>
      <c r="Q1628" s="5">
        <f t="shared" si="64"/>
        <v>0.14842321672063105</v>
      </c>
      <c r="R1628" s="2">
        <f t="shared" si="65"/>
        <v>3.4357226092738669E-2</v>
      </c>
      <c r="S1628" s="2">
        <f t="shared" si="66"/>
        <v>1.7178613046369334E-2</v>
      </c>
    </row>
    <row r="1629" spans="3:19" x14ac:dyDescent="0.25">
      <c r="C1629">
        <f t="shared" si="72"/>
        <v>0.90000000000000058</v>
      </c>
      <c r="D1629" s="5">
        <f>$C$2+2*Inddata!$D$35*'Beregninger scenarie 2'!C1629</f>
        <v>5.2500000000000018</v>
      </c>
      <c r="E1629" s="5">
        <f t="shared" si="67"/>
        <v>3.712500000000003</v>
      </c>
      <c r="F1629" s="5">
        <f>SQRT(C1629^2+(Inddata!$D$35*C1629)^2)</f>
        <v>1.4407029534223919</v>
      </c>
      <c r="G1629" s="5">
        <f t="shared" si="68"/>
        <v>5.8814059068447833</v>
      </c>
      <c r="H1629" s="5">
        <f t="shared" si="69"/>
        <v>0.63122662485841929</v>
      </c>
      <c r="I1629" s="5">
        <f t="shared" si="70"/>
        <v>4.7324062054453477E-2</v>
      </c>
      <c r="J1629" s="5">
        <f t="shared" si="71"/>
        <v>0.17569058037715868</v>
      </c>
      <c r="K1629">
        <f t="shared" si="73"/>
        <v>1.9000000000000006</v>
      </c>
      <c r="L1629" s="2">
        <f>Inddata!$D$34</f>
        <v>1</v>
      </c>
      <c r="M1629" s="2">
        <f>Inddata!$D$34+Inddata!$D$32</f>
        <v>5</v>
      </c>
      <c r="N1629" s="2">
        <f t="shared" si="62"/>
        <v>2.3662031027226738E-2</v>
      </c>
      <c r="O1629" s="2">
        <f t="shared" si="63"/>
        <v>8.7845290188579339E-2</v>
      </c>
      <c r="P1629" s="5">
        <f t="shared" si="61"/>
        <v>0.30285566890805743</v>
      </c>
      <c r="Q1629" s="5">
        <f t="shared" si="64"/>
        <v>0.15142783445402871</v>
      </c>
      <c r="R1629" s="2">
        <f t="shared" si="65"/>
        <v>3.5052739456951088E-2</v>
      </c>
      <c r="S1629" s="2">
        <f t="shared" si="66"/>
        <v>1.7526369728475544E-2</v>
      </c>
    </row>
    <row r="1630" spans="3:19" x14ac:dyDescent="0.25">
      <c r="C1630">
        <f t="shared" si="72"/>
        <v>0.91000000000000059</v>
      </c>
      <c r="D1630" s="5">
        <f>$C$2+2*Inddata!$D$35*'Beregninger scenarie 2'!C1630</f>
        <v>5.2750000000000012</v>
      </c>
      <c r="E1630" s="5">
        <f t="shared" si="67"/>
        <v>3.7651250000000034</v>
      </c>
      <c r="F1630" s="5">
        <f>SQRT(C1630^2+(Inddata!$D$35*C1630)^2)</f>
        <v>1.4567107640159738</v>
      </c>
      <c r="G1630" s="5">
        <f t="shared" si="68"/>
        <v>5.9134215280319475</v>
      </c>
      <c r="H1630" s="5">
        <f t="shared" si="69"/>
        <v>0.6367083730039923</v>
      </c>
      <c r="I1630" s="5">
        <f t="shared" si="70"/>
        <v>4.7597650592381358E-2</v>
      </c>
      <c r="J1630" s="5">
        <f t="shared" si="71"/>
        <v>0.17921110418664002</v>
      </c>
      <c r="K1630">
        <f t="shared" si="73"/>
        <v>1.9100000000000006</v>
      </c>
      <c r="L1630" s="2">
        <f>Inddata!$D$34</f>
        <v>1</v>
      </c>
      <c r="M1630" s="2">
        <f>Inddata!$D$34+Inddata!$D$32</f>
        <v>5</v>
      </c>
      <c r="N1630" s="2">
        <f t="shared" si="62"/>
        <v>2.3798825296190679E-2</v>
      </c>
      <c r="O1630" s="2">
        <f t="shared" si="63"/>
        <v>8.9605552093320009E-2</v>
      </c>
      <c r="P1630" s="5">
        <f t="shared" si="61"/>
        <v>0.30892435278933528</v>
      </c>
      <c r="Q1630" s="5">
        <f t="shared" si="64"/>
        <v>0.15446217639466764</v>
      </c>
      <c r="R1630" s="2">
        <f t="shared" si="65"/>
        <v>3.5755133424691582E-2</v>
      </c>
      <c r="S1630" s="2">
        <f t="shared" si="66"/>
        <v>1.7877566712345791E-2</v>
      </c>
    </row>
    <row r="1631" spans="3:19" x14ac:dyDescent="0.25">
      <c r="C1631">
        <f t="shared" si="72"/>
        <v>0.9200000000000006</v>
      </c>
      <c r="D1631" s="5">
        <f>$C$2+2*Inddata!$D$35*'Beregninger scenarie 2'!C1631</f>
        <v>5.3000000000000016</v>
      </c>
      <c r="E1631" s="5">
        <f t="shared" si="67"/>
        <v>3.8180000000000027</v>
      </c>
      <c r="F1631" s="5">
        <f>SQRT(C1631^2+(Inddata!$D$35*C1631)^2)</f>
        <v>1.4727185746095561</v>
      </c>
      <c r="G1631" s="5">
        <f t="shared" si="68"/>
        <v>5.9454371492191118</v>
      </c>
      <c r="H1631" s="5">
        <f t="shared" si="69"/>
        <v>0.64217313280344213</v>
      </c>
      <c r="I1631" s="5">
        <f t="shared" si="70"/>
        <v>4.7869610850466697E-2</v>
      </c>
      <c r="J1631" s="5">
        <f t="shared" si="71"/>
        <v>0.18276617422708197</v>
      </c>
      <c r="K1631">
        <f t="shared" si="73"/>
        <v>1.9200000000000006</v>
      </c>
      <c r="L1631" s="2">
        <f>Inddata!$D$34</f>
        <v>1</v>
      </c>
      <c r="M1631" s="2">
        <f>Inddata!$D$34+Inddata!$D$32</f>
        <v>5</v>
      </c>
      <c r="N1631" s="2">
        <f t="shared" si="62"/>
        <v>2.3934805425233349E-2</v>
      </c>
      <c r="O1631" s="2">
        <f t="shared" si="63"/>
        <v>9.1383087113540984E-2</v>
      </c>
      <c r="P1631" s="5">
        <f t="shared" si="61"/>
        <v>0.31505258751200355</v>
      </c>
      <c r="Q1631" s="5">
        <f t="shared" si="64"/>
        <v>0.15752629375600177</v>
      </c>
      <c r="R1631" s="2">
        <f t="shared" si="65"/>
        <v>3.6464419850926327E-2</v>
      </c>
      <c r="S1631" s="2">
        <f t="shared" si="66"/>
        <v>1.8232209925463164E-2</v>
      </c>
    </row>
    <row r="1632" spans="3:19" x14ac:dyDescent="0.25">
      <c r="C1632">
        <f t="shared" si="72"/>
        <v>0.9300000000000006</v>
      </c>
      <c r="D1632" s="5">
        <f>$C$2+2*Inddata!$D$35*'Beregninger scenarie 2'!C1632</f>
        <v>5.3250000000000011</v>
      </c>
      <c r="E1632" s="5">
        <f t="shared" si="67"/>
        <v>3.8711250000000028</v>
      </c>
      <c r="F1632" s="5">
        <f>SQRT(C1632^2+(Inddata!$D$35*C1632)^2)</f>
        <v>1.4887263852031383</v>
      </c>
      <c r="G1632" s="5">
        <f t="shared" si="68"/>
        <v>5.977452770406277</v>
      </c>
      <c r="H1632" s="5">
        <f t="shared" si="69"/>
        <v>0.64762117722878954</v>
      </c>
      <c r="I1632" s="5">
        <f t="shared" si="70"/>
        <v>4.8139972410725693E-2</v>
      </c>
      <c r="J1632" s="5">
        <f t="shared" si="71"/>
        <v>0.18635585069847063</v>
      </c>
      <c r="K1632">
        <f t="shared" si="73"/>
        <v>1.9300000000000006</v>
      </c>
      <c r="L1632" s="2">
        <f>Inddata!$D$34</f>
        <v>1</v>
      </c>
      <c r="M1632" s="2">
        <f>Inddata!$D$34+Inddata!$D$32</f>
        <v>5</v>
      </c>
      <c r="N1632" s="2">
        <f t="shared" si="62"/>
        <v>2.4069986205362846E-2</v>
      </c>
      <c r="O1632" s="2">
        <f t="shared" si="63"/>
        <v>9.3177925349235316E-2</v>
      </c>
      <c r="P1632" s="5">
        <f t="shared" si="61"/>
        <v>0.32124047684888268</v>
      </c>
      <c r="Q1632" s="5">
        <f t="shared" si="64"/>
        <v>0.16062023842444134</v>
      </c>
      <c r="R1632" s="2">
        <f t="shared" si="65"/>
        <v>3.7180610746398453E-2</v>
      </c>
      <c r="S1632" s="2">
        <f t="shared" si="66"/>
        <v>1.8590305373199226E-2</v>
      </c>
    </row>
    <row r="1633" spans="3:19" x14ac:dyDescent="0.25">
      <c r="C1633">
        <f t="shared" si="72"/>
        <v>0.94000000000000061</v>
      </c>
      <c r="D1633" s="5">
        <f>$C$2+2*Inddata!$D$35*'Beregninger scenarie 2'!C1633</f>
        <v>5.3500000000000014</v>
      </c>
      <c r="E1633" s="5">
        <f t="shared" si="67"/>
        <v>3.9245000000000032</v>
      </c>
      <c r="F1633" s="5">
        <f>SQRT(C1633^2+(Inddata!$D$35*C1633)^2)</f>
        <v>1.5047341957967204</v>
      </c>
      <c r="G1633" s="5">
        <f t="shared" si="68"/>
        <v>6.0094683915934404</v>
      </c>
      <c r="H1633" s="5">
        <f t="shared" si="69"/>
        <v>0.65305277343498969</v>
      </c>
      <c r="I1633" s="5">
        <f t="shared" si="70"/>
        <v>4.8408764059866931E-2</v>
      </c>
      <c r="J1633" s="5">
        <f t="shared" si="71"/>
        <v>0.18998019455294793</v>
      </c>
      <c r="K1633">
        <f t="shared" si="73"/>
        <v>1.9400000000000006</v>
      </c>
      <c r="L1633" s="2">
        <f>Inddata!$D$34</f>
        <v>1</v>
      </c>
      <c r="M1633" s="2">
        <f>Inddata!$D$34+Inddata!$D$32</f>
        <v>5</v>
      </c>
      <c r="N1633" s="2">
        <f t="shared" si="62"/>
        <v>2.4204382029933465E-2</v>
      </c>
      <c r="O1633" s="2">
        <f t="shared" si="63"/>
        <v>9.4990097276473964E-2</v>
      </c>
      <c r="P1633" s="5">
        <f t="shared" si="61"/>
        <v>0.32748812586936049</v>
      </c>
      <c r="Q1633" s="5">
        <f t="shared" si="64"/>
        <v>0.16374406293468025</v>
      </c>
      <c r="R1633" s="2">
        <f t="shared" si="65"/>
        <v>3.7903718271916714E-2</v>
      </c>
      <c r="S1633" s="2">
        <f t="shared" si="66"/>
        <v>1.8951859135958357E-2</v>
      </c>
    </row>
    <row r="1634" spans="3:19" x14ac:dyDescent="0.25">
      <c r="C1634">
        <f t="shared" si="72"/>
        <v>0.95000000000000062</v>
      </c>
      <c r="D1634" s="5">
        <f>$C$2+2*Inddata!$D$35*'Beregninger scenarie 2'!C1634</f>
        <v>5.3750000000000018</v>
      </c>
      <c r="E1634" s="5">
        <f t="shared" si="67"/>
        <v>3.9781250000000035</v>
      </c>
      <c r="F1634" s="5">
        <f>SQRT(C1634^2+(Inddata!$D$35*C1634)^2)</f>
        <v>1.5207420063903028</v>
      </c>
      <c r="G1634" s="5">
        <f t="shared" si="68"/>
        <v>6.0414840127806055</v>
      </c>
      <c r="H1634" s="5">
        <f t="shared" si="69"/>
        <v>0.65846818291406239</v>
      </c>
      <c r="I1634" s="5">
        <f t="shared" si="70"/>
        <v>4.8676013817399298E-2</v>
      </c>
      <c r="J1634" s="5">
        <f t="shared" si="71"/>
        <v>0.19363926746734175</v>
      </c>
      <c r="K1634">
        <f t="shared" si="73"/>
        <v>1.9500000000000006</v>
      </c>
      <c r="L1634" s="2">
        <f>Inddata!$D$34</f>
        <v>1</v>
      </c>
      <c r="M1634" s="2">
        <f>Inddata!$D$34+Inddata!$D$32</f>
        <v>5</v>
      </c>
      <c r="N1634" s="2">
        <f t="shared" si="62"/>
        <v>2.4338006908699649E-2</v>
      </c>
      <c r="O1634" s="2">
        <f t="shared" si="63"/>
        <v>9.6819633733670876E-2</v>
      </c>
      <c r="P1634" s="5">
        <f t="shared" si="61"/>
        <v>0.33379564089203934</v>
      </c>
      <c r="Q1634" s="5">
        <f t="shared" si="64"/>
        <v>0.16689782044601967</v>
      </c>
      <c r="R1634" s="2">
        <f t="shared" si="65"/>
        <v>3.8633754732874913E-2</v>
      </c>
      <c r="S1634" s="2">
        <f t="shared" si="66"/>
        <v>1.9316877366437456E-2</v>
      </c>
    </row>
    <row r="1635" spans="3:19" x14ac:dyDescent="0.25">
      <c r="C1635">
        <f t="shared" si="72"/>
        <v>0.96000000000000063</v>
      </c>
      <c r="D1635" s="5">
        <f>$C$2+2*Inddata!$D$35*'Beregninger scenarie 2'!C1635</f>
        <v>5.4000000000000021</v>
      </c>
      <c r="E1635" s="5">
        <f t="shared" si="67"/>
        <v>4.0320000000000036</v>
      </c>
      <c r="F1635" s="5">
        <f>SQRT(C1635^2+(Inddata!$D$35*C1635)^2)</f>
        <v>1.5367498169838847</v>
      </c>
      <c r="G1635" s="5">
        <f t="shared" si="68"/>
        <v>6.0734996339677689</v>
      </c>
      <c r="H1635" s="5">
        <f t="shared" si="69"/>
        <v>0.66386766164435085</v>
      </c>
      <c r="I1635" s="5">
        <f t="shared" si="70"/>
        <v>4.8941748962499615E-2</v>
      </c>
      <c r="J1635" s="5">
        <f t="shared" si="71"/>
        <v>0.19733313181679862</v>
      </c>
      <c r="K1635">
        <f t="shared" si="73"/>
        <v>1.9600000000000006</v>
      </c>
      <c r="L1635" s="2">
        <f>Inddata!$D$34</f>
        <v>1</v>
      </c>
      <c r="M1635" s="2">
        <f>Inddata!$D$34+Inddata!$D$32</f>
        <v>5</v>
      </c>
      <c r="N1635" s="2">
        <f t="shared" si="62"/>
        <v>2.4470874481249807E-2</v>
      </c>
      <c r="O1635" s="2">
        <f t="shared" si="63"/>
        <v>9.8666565908399312E-2</v>
      </c>
      <c r="P1635" s="5">
        <f t="shared" si="61"/>
        <v>0.34016312943928434</v>
      </c>
      <c r="Q1635" s="5">
        <f t="shared" si="64"/>
        <v>0.17008156471964217</v>
      </c>
      <c r="R1635" s="2">
        <f t="shared" si="65"/>
        <v>3.9370732573991235E-2</v>
      </c>
      <c r="S1635" s="2">
        <f t="shared" si="66"/>
        <v>1.9685366286995618E-2</v>
      </c>
    </row>
    <row r="1636" spans="3:19" x14ac:dyDescent="0.25">
      <c r="C1636">
        <f t="shared" si="72"/>
        <v>0.97000000000000064</v>
      </c>
      <c r="D1636" s="5">
        <f>$C$2+2*Inddata!$D$35*'Beregninger scenarie 2'!C1636</f>
        <v>5.4250000000000016</v>
      </c>
      <c r="E1636" s="5">
        <f t="shared" si="67"/>
        <v>4.0861250000000027</v>
      </c>
      <c r="F1636" s="5">
        <f>SQRT(C1636^2+(Inddata!$D$35*C1636)^2)</f>
        <v>1.5527576275774668</v>
      </c>
      <c r="G1636" s="5">
        <f t="shared" si="68"/>
        <v>6.1055152551549341</v>
      </c>
      <c r="H1636" s="5">
        <f t="shared" si="69"/>
        <v>0.66925146023508097</v>
      </c>
      <c r="I1636" s="5">
        <f t="shared" si="70"/>
        <v>4.9205996059705465E-2</v>
      </c>
      <c r="J1636" s="5">
        <f t="shared" si="71"/>
        <v>0.20106185064946414</v>
      </c>
      <c r="K1636">
        <f t="shared" si="73"/>
        <v>1.9700000000000006</v>
      </c>
      <c r="L1636" s="2">
        <f>Inddata!$D$34</f>
        <v>1</v>
      </c>
      <c r="M1636" s="2">
        <f>Inddata!$D$34+Inddata!$D$32</f>
        <v>5</v>
      </c>
      <c r="N1636" s="2">
        <f t="shared" si="62"/>
        <v>2.4602998029852732E-2</v>
      </c>
      <c r="O1636" s="2">
        <f t="shared" si="63"/>
        <v>0.10053092532473207</v>
      </c>
      <c r="P1636" s="5">
        <f t="shared" si="61"/>
        <v>0.34659070019357729</v>
      </c>
      <c r="Q1636" s="5">
        <f t="shared" si="64"/>
        <v>0.17329535009678865</v>
      </c>
      <c r="R1636" s="2">
        <f t="shared" si="65"/>
        <v>4.0114664374256627E-2</v>
      </c>
      <c r="S1636" s="2">
        <f t="shared" si="66"/>
        <v>2.0057332187128313E-2</v>
      </c>
    </row>
    <row r="1637" spans="3:19" x14ac:dyDescent="0.25">
      <c r="C1637">
        <f t="shared" si="72"/>
        <v>0.98000000000000065</v>
      </c>
      <c r="D1637" s="5">
        <f>$C$2+2*Inddata!$D$35*'Beregninger scenarie 2'!C1637</f>
        <v>5.4500000000000011</v>
      </c>
      <c r="E1637" s="5">
        <f t="shared" si="67"/>
        <v>4.140500000000003</v>
      </c>
      <c r="F1637" s="5">
        <f>SQRT(C1637^2+(Inddata!$D$35*C1637)^2)</f>
        <v>1.568765438171049</v>
      </c>
      <c r="G1637" s="5">
        <f t="shared" si="68"/>
        <v>6.1375308763420975</v>
      </c>
      <c r="H1637" s="5">
        <f t="shared" si="69"/>
        <v>0.67461982406639986</v>
      </c>
      <c r="I1637" s="5">
        <f t="shared" si="70"/>
        <v>4.9468780983495844E-2</v>
      </c>
      <c r="J1637" s="5">
        <f t="shared" si="71"/>
        <v>0.20482548766216468</v>
      </c>
      <c r="K1637">
        <f t="shared" si="73"/>
        <v>1.9800000000000006</v>
      </c>
      <c r="L1637" s="2">
        <f>Inddata!$D$34</f>
        <v>1</v>
      </c>
      <c r="M1637" s="2">
        <f>Inddata!$D$34+Inddata!$D$32</f>
        <v>5</v>
      </c>
      <c r="N1637" s="2">
        <f t="shared" si="62"/>
        <v>2.4734390491747922E-2</v>
      </c>
      <c r="O1637" s="2">
        <f t="shared" si="63"/>
        <v>0.10241274383108234</v>
      </c>
      <c r="P1637" s="5">
        <f t="shared" si="61"/>
        <v>0.35307846295559692</v>
      </c>
      <c r="Q1637" s="5">
        <f t="shared" si="64"/>
        <v>0.17653923147779846</v>
      </c>
      <c r="R1637" s="2">
        <f t="shared" si="65"/>
        <v>4.0865562842082974E-2</v>
      </c>
      <c r="S1637" s="2">
        <f t="shared" si="66"/>
        <v>2.0432781421041487E-2</v>
      </c>
    </row>
    <row r="1638" spans="3:19" x14ac:dyDescent="0.25">
      <c r="C1638">
        <f t="shared" si="72"/>
        <v>0.99000000000000066</v>
      </c>
      <c r="D1638" s="5">
        <f>$C$2+2*Inddata!$D$35*'Beregninger scenarie 2'!C1638</f>
        <v>5.4750000000000014</v>
      </c>
      <c r="E1638" s="5">
        <f t="shared" si="67"/>
        <v>4.1951250000000035</v>
      </c>
      <c r="F1638" s="5">
        <f>SQRT(C1638^2+(Inddata!$D$35*C1638)^2)</f>
        <v>1.5847732487646311</v>
      </c>
      <c r="G1638" s="5">
        <f t="shared" si="68"/>
        <v>6.1695464975292627</v>
      </c>
      <c r="H1638" s="5">
        <f t="shared" si="69"/>
        <v>0.67997299342504969</v>
      </c>
      <c r="I1638" s="5">
        <f t="shared" si="70"/>
        <v>4.9730128941817164E-2</v>
      </c>
      <c r="J1638" s="5">
        <f t="shared" si="71"/>
        <v>0.20862410717704091</v>
      </c>
      <c r="K1638">
        <f t="shared" si="73"/>
        <v>1.9900000000000007</v>
      </c>
      <c r="L1638" s="2">
        <f>Inddata!$D$34</f>
        <v>1</v>
      </c>
      <c r="M1638" s="2">
        <f>Inddata!$D$34+Inddata!$D$32</f>
        <v>5</v>
      </c>
      <c r="N1638" s="2">
        <f t="shared" si="62"/>
        <v>2.4865064470908582E-2</v>
      </c>
      <c r="O1638" s="2">
        <f t="shared" si="63"/>
        <v>0.10431205358852046</v>
      </c>
      <c r="P1638" s="5">
        <f t="shared" si="61"/>
        <v>0.35962652860393951</v>
      </c>
      <c r="Q1638" s="5">
        <f t="shared" si="64"/>
        <v>0.17981326430196976</v>
      </c>
      <c r="R1638" s="2">
        <f t="shared" si="65"/>
        <v>4.1623440810641142E-2</v>
      </c>
      <c r="S1638" s="2">
        <f t="shared" si="66"/>
        <v>2.0811720405320571E-2</v>
      </c>
    </row>
    <row r="1639" spans="3:19" x14ac:dyDescent="0.25">
      <c r="C1639">
        <f t="shared" si="72"/>
        <v>1.0000000000000007</v>
      </c>
      <c r="D1639" s="5">
        <f>$C$2+2*Inddata!$D$35*'Beregninger scenarie 2'!C1639</f>
        <v>5.5000000000000018</v>
      </c>
      <c r="E1639" s="5">
        <f t="shared" si="67"/>
        <v>4.2500000000000036</v>
      </c>
      <c r="F1639" s="5">
        <f>SQRT(C1639^2+(Inddata!$D$35*C1639)^2)</f>
        <v>1.6007810593582132</v>
      </c>
      <c r="G1639" s="5">
        <f t="shared" si="68"/>
        <v>6.201562118716426</v>
      </c>
      <c r="H1639" s="5">
        <f t="shared" si="69"/>
        <v>0.68531120363584319</v>
      </c>
      <c r="I1639" s="5">
        <f t="shared" si="70"/>
        <v>4.9990064498609724E-2</v>
      </c>
      <c r="J1639" s="5">
        <f t="shared" si="71"/>
        <v>0.2124577741190915</v>
      </c>
      <c r="K1639">
        <f t="shared" si="73"/>
        <v>2.0000000000000009</v>
      </c>
      <c r="L1639" s="2">
        <f>Inddata!$D$34</f>
        <v>1</v>
      </c>
      <c r="M1639" s="2">
        <f>Inddata!$D$34+Inddata!$D$32</f>
        <v>5</v>
      </c>
      <c r="N1639" s="2">
        <f t="shared" si="62"/>
        <v>2.4995032249304862E-2</v>
      </c>
      <c r="O1639" s="2">
        <f t="shared" si="63"/>
        <v>0.10622888705954575</v>
      </c>
      <c r="P1639" s="5">
        <f t="shared" si="61"/>
        <v>0.36623500905640882</v>
      </c>
      <c r="Q1639" s="5">
        <f t="shared" si="64"/>
        <v>0.18311750452820441</v>
      </c>
      <c r="R1639" s="2">
        <f t="shared" si="65"/>
        <v>4.2388311233380646E-2</v>
      </c>
      <c r="S1639" s="2">
        <f t="shared" si="66"/>
        <v>2.1194155616690323E-2</v>
      </c>
    </row>
    <row r="1640" spans="3:19" x14ac:dyDescent="0.25">
      <c r="C1640">
        <f t="shared" si="72"/>
        <v>1.0100000000000007</v>
      </c>
      <c r="D1640" s="5">
        <f>$C$2+2*Inddata!$D$35*'Beregninger scenarie 2'!C1640</f>
        <v>5.5250000000000021</v>
      </c>
      <c r="E1640" s="5">
        <f t="shared" si="67"/>
        <v>4.3051250000000039</v>
      </c>
      <c r="F1640" s="5">
        <f>SQRT(C1640^2+(Inddata!$D$35*C1640)^2)</f>
        <v>1.6167888699517954</v>
      </c>
      <c r="G1640" s="5">
        <f t="shared" si="68"/>
        <v>6.2335777399035912</v>
      </c>
      <c r="H1640" s="5">
        <f t="shared" si="69"/>
        <v>0.69063468518908488</v>
      </c>
      <c r="I1640" s="5">
        <f t="shared" si="70"/>
        <v>5.0248611595385524E-2</v>
      </c>
      <c r="J1640" s="5">
        <f t="shared" si="71"/>
        <v>0.21632655399458431</v>
      </c>
      <c r="K1640">
        <f t="shared" si="73"/>
        <v>2.0100000000000007</v>
      </c>
      <c r="L1640" s="2">
        <f>Inddata!$D$34</f>
        <v>1</v>
      </c>
      <c r="M1640" s="2">
        <f>Inddata!$D$34+Inddata!$D$32</f>
        <v>5</v>
      </c>
      <c r="N1640" s="2">
        <f t="shared" si="62"/>
        <v>2.5124305797692762E-2</v>
      </c>
      <c r="O1640" s="2">
        <f t="shared" si="63"/>
        <v>0.10816327699729215</v>
      </c>
      <c r="P1640" s="5">
        <f t="shared" si="61"/>
        <v>0.37290401723280125</v>
      </c>
      <c r="Q1640" s="5">
        <f t="shared" si="64"/>
        <v>0.18645200861640063</v>
      </c>
      <c r="R1640" s="2">
        <f t="shared" si="65"/>
        <v>4.3160187179722365E-2</v>
      </c>
      <c r="S1640" s="2">
        <f t="shared" si="66"/>
        <v>2.1580093589861182E-2</v>
      </c>
    </row>
    <row r="1641" spans="3:19" x14ac:dyDescent="0.25">
      <c r="C1641">
        <f t="shared" si="72"/>
        <v>1.0200000000000007</v>
      </c>
      <c r="D1641" s="5">
        <f>$C$2+2*Inddata!$D$35*'Beregninger scenarie 2'!C1641</f>
        <v>5.5500000000000016</v>
      </c>
      <c r="E1641" s="5">
        <f t="shared" si="67"/>
        <v>4.3605000000000036</v>
      </c>
      <c r="F1641" s="5">
        <f>SQRT(C1641^2+(Inddata!$D$35*C1641)^2)</f>
        <v>1.6327966805453775</v>
      </c>
      <c r="G1641" s="5">
        <f t="shared" si="68"/>
        <v>6.2655933610907546</v>
      </c>
      <c r="H1641" s="5">
        <f t="shared" si="69"/>
        <v>0.69594366386408768</v>
      </c>
      <c r="I1641" s="5">
        <f t="shared" si="70"/>
        <v>5.0505793571905766E-2</v>
      </c>
      <c r="J1641" s="5">
        <f t="shared" si="71"/>
        <v>0.22023051287029527</v>
      </c>
      <c r="K1641">
        <f t="shared" si="73"/>
        <v>2.0200000000000005</v>
      </c>
      <c r="L1641" s="2">
        <f>Inddata!$D$34</f>
        <v>1</v>
      </c>
      <c r="M1641" s="2">
        <f>Inddata!$D$34+Inddata!$D$32</f>
        <v>5</v>
      </c>
      <c r="N1641" s="2">
        <f t="shared" si="62"/>
        <v>2.5252896785952883E-2</v>
      </c>
      <c r="O1641" s="2">
        <f t="shared" si="63"/>
        <v>0.11011525643514763</v>
      </c>
      <c r="P1641" s="5">
        <f t="shared" si="61"/>
        <v>0.37963366701911788</v>
      </c>
      <c r="Q1641" s="5">
        <f t="shared" si="64"/>
        <v>0.18981683350955894</v>
      </c>
      <c r="R1641" s="2">
        <f t="shared" si="65"/>
        <v>4.3939081830916417E-2</v>
      </c>
      <c r="S1641" s="2">
        <f t="shared" si="66"/>
        <v>2.1969540915458208E-2</v>
      </c>
    </row>
    <row r="1642" spans="3:19" x14ac:dyDescent="0.25">
      <c r="C1642">
        <f t="shared" si="72"/>
        <v>1.0300000000000007</v>
      </c>
      <c r="D1642" s="5">
        <f>$C$2+2*Inddata!$D$35*'Beregninger scenarie 2'!C1642</f>
        <v>5.575000000000002</v>
      </c>
      <c r="E1642" s="5">
        <f t="shared" si="67"/>
        <v>4.4161250000000045</v>
      </c>
      <c r="F1642" s="5">
        <f>SQRT(C1642^2+(Inddata!$D$35*C1642)^2)</f>
        <v>1.6488044911389599</v>
      </c>
      <c r="G1642" s="5">
        <f t="shared" si="68"/>
        <v>6.2976089822779198</v>
      </c>
      <c r="H1642" s="5">
        <f t="shared" si="69"/>
        <v>0.70123836084892011</v>
      </c>
      <c r="I1642" s="5">
        <f t="shared" si="70"/>
        <v>5.0761633186003158E-2</v>
      </c>
      <c r="J1642" s="5">
        <f t="shared" si="71"/>
        <v>0.22416971735353841</v>
      </c>
      <c r="K1642">
        <f t="shared" si="73"/>
        <v>2.0300000000000007</v>
      </c>
      <c r="L1642" s="2">
        <f>Inddata!$D$34</f>
        <v>1</v>
      </c>
      <c r="M1642" s="2">
        <f>Inddata!$D$34+Inddata!$D$32</f>
        <v>5</v>
      </c>
      <c r="N1642" s="2">
        <f t="shared" si="62"/>
        <v>2.5380816593001579E-2</v>
      </c>
      <c r="O1642" s="2">
        <f t="shared" si="63"/>
        <v>0.11208485867676921</v>
      </c>
      <c r="P1642" s="5">
        <f t="shared" si="61"/>
        <v>0.38642407323314004</v>
      </c>
      <c r="Q1642" s="5">
        <f t="shared" si="64"/>
        <v>0.19321203661657002</v>
      </c>
      <c r="R1642" s="2">
        <f t="shared" si="65"/>
        <v>4.472500847605787E-2</v>
      </c>
      <c r="S1642" s="2">
        <f t="shared" si="66"/>
        <v>2.2362504238028935E-2</v>
      </c>
    </row>
    <row r="1643" spans="3:19" x14ac:dyDescent="0.25">
      <c r="C1643">
        <f t="shared" si="72"/>
        <v>1.0400000000000007</v>
      </c>
      <c r="D1643" s="5">
        <f>$C$2+2*Inddata!$D$35*'Beregninger scenarie 2'!C1643</f>
        <v>5.6000000000000014</v>
      </c>
      <c r="E1643" s="5">
        <f t="shared" si="67"/>
        <v>4.472000000000004</v>
      </c>
      <c r="F1643" s="5">
        <f>SQRT(C1643^2+(Inddata!$D$35*C1643)^2)</f>
        <v>1.6648123017325418</v>
      </c>
      <c r="G1643" s="5">
        <f t="shared" si="68"/>
        <v>6.3296246034650832</v>
      </c>
      <c r="H1643" s="5">
        <f t="shared" si="69"/>
        <v>0.70651899285652053</v>
      </c>
      <c r="I1643" s="5">
        <f t="shared" si="70"/>
        <v>5.1016152632591891E-2</v>
      </c>
      <c r="J1643" s="5">
        <f t="shared" si="71"/>
        <v>0.22814423457295113</v>
      </c>
      <c r="K1643">
        <f t="shared" si="73"/>
        <v>2.0400000000000009</v>
      </c>
      <c r="L1643" s="2">
        <f>Inddata!$D$34</f>
        <v>1</v>
      </c>
      <c r="M1643" s="2">
        <f>Inddata!$D$34+Inddata!$D$32</f>
        <v>5</v>
      </c>
      <c r="N1643" s="2">
        <f t="shared" si="62"/>
        <v>2.5508076316295945E-2</v>
      </c>
      <c r="O1643" s="2">
        <f t="shared" si="63"/>
        <v>0.11407211728647557</v>
      </c>
      <c r="P1643" s="5">
        <f t="shared" si="61"/>
        <v>0.39327535159130705</v>
      </c>
      <c r="Q1643" s="5">
        <f t="shared" si="64"/>
        <v>0.19663767579565353</v>
      </c>
      <c r="R1643" s="2">
        <f t="shared" si="65"/>
        <v>4.5517980508253127E-2</v>
      </c>
      <c r="S1643" s="2">
        <f t="shared" si="66"/>
        <v>2.2758990254126563E-2</v>
      </c>
    </row>
    <row r="1644" spans="3:19" x14ac:dyDescent="0.25">
      <c r="C1644">
        <f t="shared" si="72"/>
        <v>1.0500000000000007</v>
      </c>
      <c r="D1644" s="5">
        <f>$C$2+2*Inddata!$D$35*'Beregninger scenarie 2'!C1644</f>
        <v>5.6250000000000018</v>
      </c>
      <c r="E1644" s="5">
        <f t="shared" si="67"/>
        <v>4.5281250000000037</v>
      </c>
      <c r="F1644" s="5">
        <f>SQRT(C1644^2+(Inddata!$D$35*C1644)^2)</f>
        <v>1.6808201123261239</v>
      </c>
      <c r="G1644" s="5">
        <f t="shared" si="68"/>
        <v>6.3616402246522483</v>
      </c>
      <c r="H1644" s="5">
        <f t="shared" si="69"/>
        <v>0.7117857722373051</v>
      </c>
      <c r="I1644" s="5">
        <f t="shared" si="70"/>
        <v>5.1269373561905057E-2</v>
      </c>
      <c r="J1644" s="5">
        <f t="shared" si="71"/>
        <v>0.23215413216000153</v>
      </c>
      <c r="K1644">
        <f t="shared" si="73"/>
        <v>2.0500000000000007</v>
      </c>
      <c r="L1644" s="2">
        <f>Inddata!$D$34</f>
        <v>1</v>
      </c>
      <c r="M1644" s="2">
        <f>Inddata!$D$34+Inddata!$D$32</f>
        <v>5</v>
      </c>
      <c r="N1644" s="2">
        <f t="shared" si="62"/>
        <v>2.5634686780952529E-2</v>
      </c>
      <c r="O1644" s="2">
        <f t="shared" si="63"/>
        <v>0.11607706608000076</v>
      </c>
      <c r="P1644" s="5">
        <f t="shared" si="61"/>
        <v>0.40018761867683855</v>
      </c>
      <c r="Q1644" s="5">
        <f t="shared" si="64"/>
        <v>0.20009380933841928</v>
      </c>
      <c r="R1644" s="2">
        <f t="shared" si="65"/>
        <v>4.631801142093038E-2</v>
      </c>
      <c r="S1644" s="2">
        <f t="shared" si="66"/>
        <v>2.315900571046519E-2</v>
      </c>
    </row>
    <row r="1645" spans="3:19" x14ac:dyDescent="0.25">
      <c r="C1645">
        <f t="shared" si="72"/>
        <v>1.0600000000000007</v>
      </c>
      <c r="D1645" s="5">
        <f>$C$2+2*Inddata!$D$35*'Beregninger scenarie 2'!C1645</f>
        <v>5.6500000000000021</v>
      </c>
      <c r="E1645" s="5">
        <f t="shared" si="67"/>
        <v>4.5845000000000047</v>
      </c>
      <c r="F1645" s="5">
        <f>SQRT(C1645^2+(Inddata!$D$35*C1645)^2)</f>
        <v>1.6968279229197059</v>
      </c>
      <c r="G1645" s="5">
        <f t="shared" si="68"/>
        <v>6.3936558458394117</v>
      </c>
      <c r="H1645" s="5">
        <f t="shared" si="69"/>
        <v>0.71703890708839269</v>
      </c>
      <c r="I1645" s="5">
        <f t="shared" si="70"/>
        <v>5.1521317096997629E-2</v>
      </c>
      <c r="J1645" s="5">
        <f t="shared" si="71"/>
        <v>0.23619947823118587</v>
      </c>
      <c r="K1645">
        <f t="shared" si="73"/>
        <v>2.0600000000000005</v>
      </c>
      <c r="L1645" s="2">
        <f>Inddata!$D$34</f>
        <v>1</v>
      </c>
      <c r="M1645" s="2">
        <f>Inddata!$D$34+Inddata!$D$32</f>
        <v>5</v>
      </c>
      <c r="N1645" s="2">
        <f t="shared" si="62"/>
        <v>2.5760658548498815E-2</v>
      </c>
      <c r="O1645" s="2">
        <f t="shared" si="63"/>
        <v>0.11809973911559293</v>
      </c>
      <c r="P1645" s="5">
        <f t="shared" si="61"/>
        <v>0.40716099190904625</v>
      </c>
      <c r="Q1645" s="5">
        <f t="shared" si="64"/>
        <v>0.20358049595452313</v>
      </c>
      <c r="R1645" s="2">
        <f t="shared" si="65"/>
        <v>4.7125114804287757E-2</v>
      </c>
      <c r="S1645" s="2">
        <f t="shared" si="66"/>
        <v>2.3562557402143879E-2</v>
      </c>
    </row>
    <row r="1646" spans="3:19" x14ac:dyDescent="0.25">
      <c r="C1646">
        <f t="shared" si="72"/>
        <v>1.0700000000000007</v>
      </c>
      <c r="D1646" s="5">
        <f>$C$2+2*Inddata!$D$35*'Beregninger scenarie 2'!C1646</f>
        <v>5.6750000000000016</v>
      </c>
      <c r="E1646" s="5">
        <f t="shared" si="67"/>
        <v>4.6411250000000033</v>
      </c>
      <c r="F1646" s="5">
        <f>SQRT(C1646^2+(Inddata!$D$35*C1646)^2)</f>
        <v>1.712835733513288</v>
      </c>
      <c r="G1646" s="5">
        <f t="shared" si="68"/>
        <v>6.425671467026576</v>
      </c>
      <c r="H1646" s="5">
        <f t="shared" si="69"/>
        <v>0.72227860135956246</v>
      </c>
      <c r="I1646" s="5">
        <f t="shared" si="70"/>
        <v>5.1772003850550273E-2</v>
      </c>
      <c r="J1646" s="5">
        <f t="shared" si="71"/>
        <v>0.2402803413708853</v>
      </c>
      <c r="K1646">
        <f t="shared" si="73"/>
        <v>2.0700000000000007</v>
      </c>
      <c r="L1646" s="2">
        <f>Inddata!$D$34</f>
        <v>1</v>
      </c>
      <c r="M1646" s="2">
        <f>Inddata!$D$34+Inddata!$D$32</f>
        <v>5</v>
      </c>
      <c r="N1646" s="2">
        <f t="shared" si="62"/>
        <v>2.5886001925275137E-2</v>
      </c>
      <c r="O1646" s="2">
        <f t="shared" si="63"/>
        <v>0.12014017068544265</v>
      </c>
      <c r="P1646" s="5">
        <f t="shared" si="61"/>
        <v>0.41419558951378271</v>
      </c>
      <c r="Q1646" s="5">
        <f t="shared" si="64"/>
        <v>0.20709779475689136</v>
      </c>
      <c r="R1646" s="2">
        <f t="shared" si="65"/>
        <v>4.793930434187299E-2</v>
      </c>
      <c r="S1646" s="2">
        <f t="shared" si="66"/>
        <v>2.3969652170936495E-2</v>
      </c>
    </row>
    <row r="1647" spans="3:19" x14ac:dyDescent="0.25">
      <c r="C1647">
        <f t="shared" si="72"/>
        <v>1.0800000000000007</v>
      </c>
      <c r="D1647" s="5">
        <f>$C$2+2*Inddata!$D$35*'Beregninger scenarie 2'!C1647</f>
        <v>5.700000000000002</v>
      </c>
      <c r="E1647" s="5">
        <f t="shared" si="67"/>
        <v>4.6980000000000048</v>
      </c>
      <c r="F1647" s="5">
        <f>SQRT(C1647^2+(Inddata!$D$35*C1647)^2)</f>
        <v>1.7288435441068704</v>
      </c>
      <c r="G1647" s="5">
        <f t="shared" si="68"/>
        <v>6.4576870882137403</v>
      </c>
      <c r="H1647" s="5">
        <f t="shared" si="69"/>
        <v>0.72750505495606443</v>
      </c>
      <c r="I1647" s="5">
        <f t="shared" si="70"/>
        <v>5.2021453941007975E-2</v>
      </c>
      <c r="J1647" s="5">
        <f t="shared" si="71"/>
        <v>0.24439679061485572</v>
      </c>
      <c r="K1647">
        <f t="shared" si="73"/>
        <v>2.080000000000001</v>
      </c>
      <c r="L1647" s="2">
        <f>Inddata!$D$34</f>
        <v>1</v>
      </c>
      <c r="M1647" s="2">
        <f>Inddata!$D$34+Inddata!$D$32</f>
        <v>5</v>
      </c>
      <c r="N1647" s="2">
        <f t="shared" si="62"/>
        <v>2.6010726970503988E-2</v>
      </c>
      <c r="O1647" s="2">
        <f t="shared" si="63"/>
        <v>0.12219839530742786</v>
      </c>
      <c r="P1647" s="5">
        <f t="shared" si="61"/>
        <v>0.42129153049498053</v>
      </c>
      <c r="Q1647" s="5">
        <f t="shared" si="64"/>
        <v>0.21064576524749026</v>
      </c>
      <c r="R1647" s="2">
        <f t="shared" si="65"/>
        <v>4.8760593807289414E-2</v>
      </c>
      <c r="S1647" s="2">
        <f t="shared" si="66"/>
        <v>2.4380296903644707E-2</v>
      </c>
    </row>
    <row r="1648" spans="3:19" x14ac:dyDescent="0.25">
      <c r="C1648">
        <f t="shared" si="72"/>
        <v>1.0900000000000007</v>
      </c>
      <c r="D1648" s="5">
        <f>$C$2+2*Inddata!$D$35*'Beregninger scenarie 2'!C1648</f>
        <v>5.7250000000000014</v>
      </c>
      <c r="E1648" s="5">
        <f t="shared" si="67"/>
        <v>4.755125000000004</v>
      </c>
      <c r="F1648" s="5">
        <f>SQRT(C1648^2+(Inddata!$D$35*C1648)^2)</f>
        <v>1.7448513547004525</v>
      </c>
      <c r="G1648" s="5">
        <f t="shared" si="68"/>
        <v>6.4897027094009054</v>
      </c>
      <c r="H1648" s="5">
        <f t="shared" si="69"/>
        <v>0.73271846383838002</v>
      </c>
      <c r="I1648" s="5">
        <f t="shared" si="70"/>
        <v>5.2269687008084681E-2</v>
      </c>
      <c r="J1648" s="5">
        <f t="shared" si="71"/>
        <v>0.24854889543431888</v>
      </c>
      <c r="K1648">
        <f t="shared" si="73"/>
        <v>2.0900000000000007</v>
      </c>
      <c r="L1648" s="2">
        <f>Inddata!$D$34</f>
        <v>1</v>
      </c>
      <c r="M1648" s="2">
        <f>Inddata!$D$34+Inddata!$D$32</f>
        <v>5</v>
      </c>
      <c r="N1648" s="2">
        <f t="shared" si="62"/>
        <v>2.613484350404234E-2</v>
      </c>
      <c r="O1648" s="2">
        <f t="shared" si="63"/>
        <v>0.12427444771715944</v>
      </c>
      <c r="P1648" s="5">
        <f t="shared" si="61"/>
        <v>0.42844893460722955</v>
      </c>
      <c r="Q1648" s="5">
        <f t="shared" si="64"/>
        <v>0.21422446730361477</v>
      </c>
      <c r="R1648" s="2">
        <f t="shared" si="65"/>
        <v>4.9588997061021933E-2</v>
      </c>
      <c r="S1648" s="2">
        <f t="shared" si="66"/>
        <v>2.4794498530510967E-2</v>
      </c>
    </row>
    <row r="1649" spans="3:19" x14ac:dyDescent="0.25">
      <c r="C1649">
        <f t="shared" si="72"/>
        <v>1.1000000000000008</v>
      </c>
      <c r="D1649" s="5">
        <f>$C$2+2*Inddata!$D$35*'Beregninger scenarie 2'!C1649</f>
        <v>5.7500000000000018</v>
      </c>
      <c r="E1649" s="5">
        <f t="shared" si="67"/>
        <v>4.8125000000000044</v>
      </c>
      <c r="F1649" s="5">
        <f>SQRT(C1649^2+(Inddata!$D$35*C1649)^2)</f>
        <v>1.7608591652940346</v>
      </c>
      <c r="G1649" s="5">
        <f t="shared" si="68"/>
        <v>6.5217183305880688</v>
      </c>
      <c r="H1649" s="5">
        <f t="shared" si="69"/>
        <v>0.73791902011905153</v>
      </c>
      <c r="I1649" s="5">
        <f t="shared" si="70"/>
        <v>5.2516722227664472E-2</v>
      </c>
      <c r="J1649" s="5">
        <f t="shared" si="71"/>
        <v>0.25273672572063549</v>
      </c>
      <c r="K1649">
        <f t="shared" si="73"/>
        <v>2.1000000000000005</v>
      </c>
      <c r="L1649" s="2">
        <f>Inddata!$D$34</f>
        <v>1</v>
      </c>
      <c r="M1649" s="2">
        <f>Inddata!$D$34+Inddata!$D$32</f>
        <v>5</v>
      </c>
      <c r="N1649" s="2">
        <f t="shared" si="62"/>
        <v>2.6258361113832236E-2</v>
      </c>
      <c r="O1649" s="2">
        <f t="shared" si="63"/>
        <v>0.12636836286031775</v>
      </c>
      <c r="P1649" s="5">
        <f t="shared" si="61"/>
        <v>0.4356679223293552</v>
      </c>
      <c r="Q1649" s="5">
        <f t="shared" si="64"/>
        <v>0.2178339611646776</v>
      </c>
      <c r="R1649" s="2">
        <f t="shared" si="65"/>
        <v>5.0424528047379069E-2</v>
      </c>
      <c r="S1649" s="2">
        <f t="shared" si="66"/>
        <v>2.5212264023689535E-2</v>
      </c>
    </row>
    <row r="1650" spans="3:19" x14ac:dyDescent="0.25">
      <c r="C1650">
        <f t="shared" si="72"/>
        <v>1.1100000000000008</v>
      </c>
      <c r="D1650" s="5">
        <f>$C$2+2*Inddata!$D$35*'Beregninger scenarie 2'!C1650</f>
        <v>5.7750000000000021</v>
      </c>
      <c r="E1650" s="5">
        <f t="shared" si="67"/>
        <v>4.8701250000000043</v>
      </c>
      <c r="F1650" s="5">
        <f>SQRT(C1650^2+(Inddata!$D$35*C1650)^2)</f>
        <v>1.776866975887617</v>
      </c>
      <c r="G1650" s="5">
        <f t="shared" si="68"/>
        <v>6.553733951775234</v>
      </c>
      <c r="H1650" s="5">
        <f t="shared" si="69"/>
        <v>0.74310691215666691</v>
      </c>
      <c r="I1650" s="5">
        <f t="shared" si="70"/>
        <v>5.2762578326126845E-2</v>
      </c>
      <c r="J1650" s="5">
        <f t="shared" si="71"/>
        <v>0.25696035177052873</v>
      </c>
      <c r="K1650">
        <f t="shared" si="73"/>
        <v>2.1100000000000008</v>
      </c>
      <c r="L1650" s="2">
        <f>Inddata!$D$34</f>
        <v>1</v>
      </c>
      <c r="M1650" s="2">
        <f>Inddata!$D$34+Inddata!$D$32</f>
        <v>5</v>
      </c>
      <c r="N1650" s="2">
        <f t="shared" si="62"/>
        <v>2.6381289163063423E-2</v>
      </c>
      <c r="O1650" s="2">
        <f t="shared" si="63"/>
        <v>0.12848017588526436</v>
      </c>
      <c r="P1650" s="5">
        <f t="shared" si="61"/>
        <v>0.44294861483894754</v>
      </c>
      <c r="Q1650" s="5">
        <f t="shared" si="64"/>
        <v>0.22147430741947377</v>
      </c>
      <c r="R1650" s="2">
        <f t="shared" si="65"/>
        <v>5.1267200791544856E-2</v>
      </c>
      <c r="S1650" s="2">
        <f t="shared" si="66"/>
        <v>2.5633600395772428E-2</v>
      </c>
    </row>
    <row r="1651" spans="3:19" x14ac:dyDescent="0.25">
      <c r="C1651">
        <f t="shared" si="72"/>
        <v>1.1200000000000008</v>
      </c>
      <c r="D1651" s="5">
        <f>$C$2+2*Inddata!$D$35*'Beregninger scenarie 2'!C1651</f>
        <v>5.8000000000000025</v>
      </c>
      <c r="E1651" s="5">
        <f t="shared" si="67"/>
        <v>4.9280000000000044</v>
      </c>
      <c r="F1651" s="5">
        <f>SQRT(C1651^2+(Inddata!$D$35*C1651)^2)</f>
        <v>1.7928747864811989</v>
      </c>
      <c r="G1651" s="5">
        <f t="shared" si="68"/>
        <v>6.5857495729623974</v>
      </c>
      <c r="H1651" s="5">
        <f t="shared" si="69"/>
        <v>0.74828232464710842</v>
      </c>
      <c r="I1651" s="5">
        <f t="shared" si="70"/>
        <v>5.3007273594123432E-2</v>
      </c>
      <c r="J1651" s="5">
        <f t="shared" si="71"/>
        <v>0.26121984427184053</v>
      </c>
      <c r="K1651">
        <f t="shared" si="73"/>
        <v>2.120000000000001</v>
      </c>
      <c r="L1651" s="2">
        <f>Inddata!$D$34</f>
        <v>1</v>
      </c>
      <c r="M1651" s="2">
        <f>Inddata!$D$34+Inddata!$D$32</f>
        <v>5</v>
      </c>
      <c r="N1651" s="2">
        <f t="shared" si="62"/>
        <v>2.6503636797061716E-2</v>
      </c>
      <c r="O1651" s="2">
        <f t="shared" si="63"/>
        <v>0.13060992213592026</v>
      </c>
      <c r="P1651" s="5">
        <f t="shared" si="61"/>
        <v>0.45029113398780773</v>
      </c>
      <c r="Q1651" s="5">
        <f t="shared" si="64"/>
        <v>0.22514556699390387</v>
      </c>
      <c r="R1651" s="2">
        <f t="shared" si="65"/>
        <v>5.2117029396737E-2</v>
      </c>
      <c r="S1651" s="2">
        <f t="shared" si="66"/>
        <v>2.60585146983685E-2</v>
      </c>
    </row>
    <row r="1652" spans="3:19" x14ac:dyDescent="0.25">
      <c r="C1652">
        <f t="shared" si="72"/>
        <v>1.1300000000000008</v>
      </c>
      <c r="D1652" s="5">
        <f>$C$2+2*Inddata!$D$35*'Beregninger scenarie 2'!C1652</f>
        <v>5.825000000000002</v>
      </c>
      <c r="E1652" s="5">
        <f t="shared" si="67"/>
        <v>4.9861250000000048</v>
      </c>
      <c r="F1652" s="5">
        <f>SQRT(C1652^2+(Inddata!$D$35*C1652)^2)</f>
        <v>1.8088825970747811</v>
      </c>
      <c r="G1652" s="5">
        <f t="shared" si="68"/>
        <v>6.6177651941495625</v>
      </c>
      <c r="H1652" s="5">
        <f t="shared" si="69"/>
        <v>0.75344543871214864</v>
      </c>
      <c r="I1652" s="5">
        <f t="shared" si="70"/>
        <v>5.3250825899831038E-2</v>
      </c>
      <c r="J1652" s="5">
        <f t="shared" si="71"/>
        <v>0.26551527428979527</v>
      </c>
      <c r="K1652">
        <f t="shared" si="73"/>
        <v>2.1300000000000008</v>
      </c>
      <c r="L1652" s="2">
        <f>Inddata!$D$34</f>
        <v>1</v>
      </c>
      <c r="M1652" s="2">
        <f>Inddata!$D$34+Inddata!$D$32</f>
        <v>5</v>
      </c>
      <c r="N1652" s="2">
        <f t="shared" si="62"/>
        <v>2.6625412949915519E-2</v>
      </c>
      <c r="O1652" s="2">
        <f t="shared" si="63"/>
        <v>0.13275763714489763</v>
      </c>
      <c r="P1652" s="5">
        <f t="shared" si="61"/>
        <v>0.45769560227826911</v>
      </c>
      <c r="Q1652" s="5">
        <f t="shared" si="64"/>
        <v>0.22884780113913455</v>
      </c>
      <c r="R1652" s="2">
        <f t="shared" si="65"/>
        <v>5.297402804146633E-2</v>
      </c>
      <c r="S1652" s="2">
        <f t="shared" si="66"/>
        <v>2.6487014020733165E-2</v>
      </c>
    </row>
    <row r="1653" spans="3:19" x14ac:dyDescent="0.25">
      <c r="C1653">
        <f t="shared" si="72"/>
        <v>1.1400000000000008</v>
      </c>
      <c r="D1653" s="5">
        <f>$C$2+2*Inddata!$D$35*'Beregninger scenarie 2'!C1653</f>
        <v>5.8500000000000014</v>
      </c>
      <c r="E1653" s="5">
        <f t="shared" si="67"/>
        <v>5.0445000000000046</v>
      </c>
      <c r="F1653" s="5">
        <f>SQRT(C1653^2+(Inddata!$D$35*C1653)^2)</f>
        <v>1.8248904076683632</v>
      </c>
      <c r="G1653" s="5">
        <f t="shared" si="68"/>
        <v>6.6497808153367259</v>
      </c>
      <c r="H1653" s="5">
        <f t="shared" si="69"/>
        <v>0.75859643198549032</v>
      </c>
      <c r="I1653" s="5">
        <f t="shared" si="70"/>
        <v>5.3493252701704942E-2</v>
      </c>
      <c r="J1653" s="5">
        <f t="shared" si="71"/>
        <v>0.26984671325375081</v>
      </c>
      <c r="K1653">
        <f t="shared" si="73"/>
        <v>2.1400000000000006</v>
      </c>
      <c r="L1653" s="2">
        <f>Inddata!$D$34</f>
        <v>1</v>
      </c>
      <c r="M1653" s="2">
        <f>Inddata!$D$34+Inddata!$D$32</f>
        <v>5</v>
      </c>
      <c r="N1653" s="2">
        <f t="shared" si="62"/>
        <v>2.6746626350852471E-2</v>
      </c>
      <c r="O1653" s="2">
        <f t="shared" si="63"/>
        <v>0.13492335662687541</v>
      </c>
      <c r="P1653" s="5">
        <f t="shared" si="61"/>
        <v>0.46516214284035912</v>
      </c>
      <c r="Q1653" s="5">
        <f t="shared" si="64"/>
        <v>0.23258107142017956</v>
      </c>
      <c r="R1653" s="2">
        <f t="shared" si="65"/>
        <v>5.3838210976893404E-2</v>
      </c>
      <c r="S1653" s="2">
        <f t="shared" si="66"/>
        <v>2.6919105488446702E-2</v>
      </c>
    </row>
    <row r="1654" spans="3:19" x14ac:dyDescent="0.25">
      <c r="C1654">
        <f t="shared" si="72"/>
        <v>1.1500000000000008</v>
      </c>
      <c r="D1654" s="5">
        <f>$C$2+2*Inddata!$D$35*'Beregninger scenarie 2'!C1654</f>
        <v>5.8750000000000018</v>
      </c>
      <c r="E1654" s="5">
        <f t="shared" si="67"/>
        <v>5.1031250000000048</v>
      </c>
      <c r="F1654" s="5">
        <f>SQRT(C1654^2+(Inddata!$D$35*C1654)^2)</f>
        <v>1.8408982182619451</v>
      </c>
      <c r="G1654" s="5">
        <f t="shared" si="68"/>
        <v>6.6817964365238902</v>
      </c>
      <c r="H1654" s="5">
        <f t="shared" si="69"/>
        <v>0.76373547869632996</v>
      </c>
      <c r="I1654" s="5">
        <f t="shared" si="70"/>
        <v>5.3734571060755257E-2</v>
      </c>
      <c r="J1654" s="5">
        <f t="shared" si="71"/>
        <v>0.27421423294441694</v>
      </c>
      <c r="K1654">
        <f t="shared" si="73"/>
        <v>2.1500000000000008</v>
      </c>
      <c r="L1654" s="2">
        <f>Inddata!$D$34</f>
        <v>1</v>
      </c>
      <c r="M1654" s="2">
        <f>Inddata!$D$34+Inddata!$D$32</f>
        <v>5</v>
      </c>
      <c r="N1654" s="2">
        <f t="shared" si="62"/>
        <v>2.6867285530377628E-2</v>
      </c>
      <c r="O1654" s="2">
        <f t="shared" si="63"/>
        <v>0.13710711647220847</v>
      </c>
      <c r="P1654" s="5">
        <f t="shared" si="61"/>
        <v>0.47269087940976579</v>
      </c>
      <c r="Q1654" s="5">
        <f t="shared" si="64"/>
        <v>0.23634543970488289</v>
      </c>
      <c r="R1654" s="2">
        <f t="shared" si="65"/>
        <v>5.4709592524278441E-2</v>
      </c>
      <c r="S1654" s="2">
        <f t="shared" si="66"/>
        <v>2.7354796262139221E-2</v>
      </c>
    </row>
    <row r="1655" spans="3:19" x14ac:dyDescent="0.25">
      <c r="C1655">
        <f t="shared" si="72"/>
        <v>1.1600000000000008</v>
      </c>
      <c r="D1655" s="5">
        <f>$C$2+2*Inddata!$D$35*'Beregninger scenarie 2'!C1655</f>
        <v>5.9000000000000021</v>
      </c>
      <c r="E1655" s="5">
        <f t="shared" si="67"/>
        <v>5.1620000000000053</v>
      </c>
      <c r="F1655" s="5">
        <f>SQRT(C1655^2+(Inddata!$D$35*C1655)^2)</f>
        <v>1.8569060288555275</v>
      </c>
      <c r="G1655" s="5">
        <f t="shared" si="68"/>
        <v>6.7138120577110545</v>
      </c>
      <c r="H1655" s="5">
        <f t="shared" si="69"/>
        <v>0.76886274975053293</v>
      </c>
      <c r="I1655" s="5">
        <f t="shared" si="70"/>
        <v>5.397479765236754E-2</v>
      </c>
      <c r="J1655" s="5">
        <f t="shared" si="71"/>
        <v>0.27861790548152154</v>
      </c>
      <c r="K1655">
        <f t="shared" si="73"/>
        <v>2.160000000000001</v>
      </c>
      <c r="L1655" s="2">
        <f>Inddata!$D$34</f>
        <v>1</v>
      </c>
      <c r="M1655" s="2">
        <f>Inddata!$D$34+Inddata!$D$32</f>
        <v>5</v>
      </c>
      <c r="N1655" s="2">
        <f t="shared" si="62"/>
        <v>2.698739882618377E-2</v>
      </c>
      <c r="O1655" s="2">
        <f t="shared" si="63"/>
        <v>0.13930895274076077</v>
      </c>
      <c r="P1655" s="5">
        <f t="shared" si="61"/>
        <v>0.48028193630657728</v>
      </c>
      <c r="Q1655" s="5">
        <f t="shared" si="64"/>
        <v>0.24014096815328864</v>
      </c>
      <c r="R1655" s="2">
        <f t="shared" si="65"/>
        <v>5.5588187072520515E-2</v>
      </c>
      <c r="S1655" s="2">
        <f t="shared" si="66"/>
        <v>2.7794093536260257E-2</v>
      </c>
    </row>
    <row r="1656" spans="3:19" x14ac:dyDescent="0.25">
      <c r="C1656">
        <f t="shared" si="72"/>
        <v>1.1700000000000008</v>
      </c>
      <c r="D1656" s="5">
        <f>$C$2+2*Inddata!$D$35*'Beregninger scenarie 2'!C1656</f>
        <v>5.9250000000000025</v>
      </c>
      <c r="E1656" s="5">
        <f t="shared" si="67"/>
        <v>5.2211250000000051</v>
      </c>
      <c r="F1656" s="5">
        <f>SQRT(C1656^2+(Inddata!$D$35*C1656)^2)</f>
        <v>1.8729138394491096</v>
      </c>
      <c r="G1656" s="5">
        <f t="shared" si="68"/>
        <v>6.7458276788982197</v>
      </c>
      <c r="H1656" s="5">
        <f t="shared" si="69"/>
        <v>0.7739784128094952</v>
      </c>
      <c r="I1656" s="5">
        <f t="shared" si="70"/>
        <v>5.4213948777688016E-2</v>
      </c>
      <c r="J1656" s="5">
        <f t="shared" si="71"/>
        <v>0.28305780331190661</v>
      </c>
      <c r="K1656">
        <f t="shared" si="73"/>
        <v>2.1700000000000008</v>
      </c>
      <c r="L1656" s="2">
        <f>Inddata!$D$34</f>
        <v>1</v>
      </c>
      <c r="M1656" s="2">
        <f>Inddata!$D$34+Inddata!$D$32</f>
        <v>5</v>
      </c>
      <c r="N1656" s="2">
        <f t="shared" si="62"/>
        <v>2.7106974388844008E-2</v>
      </c>
      <c r="O1656" s="2">
        <f t="shared" si="63"/>
        <v>0.1415289016559533</v>
      </c>
      <c r="P1656" s="5">
        <f t="shared" si="61"/>
        <v>0.4879354384147615</v>
      </c>
      <c r="Q1656" s="5">
        <f t="shared" si="64"/>
        <v>0.24396771920738075</v>
      </c>
      <c r="R1656" s="2">
        <f t="shared" si="65"/>
        <v>5.647400907578258E-2</v>
      </c>
      <c r="S1656" s="2">
        <f t="shared" si="66"/>
        <v>2.823700453789129E-2</v>
      </c>
    </row>
    <row r="1657" spans="3:19" x14ac:dyDescent="0.25">
      <c r="C1657">
        <f t="shared" si="72"/>
        <v>1.1800000000000008</v>
      </c>
      <c r="D1657" s="5">
        <f>$C$2+2*Inddata!$D$35*'Beregninger scenarie 2'!C1657</f>
        <v>5.950000000000002</v>
      </c>
      <c r="E1657" s="5">
        <f t="shared" si="67"/>
        <v>5.2805000000000053</v>
      </c>
      <c r="F1657" s="5">
        <f>SQRT(C1657^2+(Inddata!$D$35*C1657)^2)</f>
        <v>1.8889216500426917</v>
      </c>
      <c r="G1657" s="5">
        <f t="shared" si="68"/>
        <v>6.777843300085383</v>
      </c>
      <c r="H1657" s="5">
        <f t="shared" si="69"/>
        <v>0.77908263236677144</v>
      </c>
      <c r="I1657" s="5">
        <f t="shared" si="70"/>
        <v>5.4452040374592794E-2</v>
      </c>
      <c r="J1657" s="5">
        <f t="shared" si="71"/>
        <v>0.28753399919803752</v>
      </c>
      <c r="K1657">
        <f t="shared" si="73"/>
        <v>2.1800000000000006</v>
      </c>
      <c r="L1657" s="2">
        <f>Inddata!$D$34</f>
        <v>1</v>
      </c>
      <c r="M1657" s="2">
        <f>Inddata!$D$34+Inddata!$D$32</f>
        <v>5</v>
      </c>
      <c r="N1657" s="2">
        <f t="shared" si="62"/>
        <v>2.7226020187296397E-2</v>
      </c>
      <c r="O1657" s="2">
        <f t="shared" si="63"/>
        <v>0.14376699959901876</v>
      </c>
      <c r="P1657" s="5">
        <f t="shared" si="61"/>
        <v>0.4956515111623585</v>
      </c>
      <c r="Q1657" s="5">
        <f t="shared" si="64"/>
        <v>0.24782575558117925</v>
      </c>
      <c r="R1657" s="2">
        <f t="shared" si="65"/>
        <v>5.736707305119889E-2</v>
      </c>
      <c r="S1657" s="2">
        <f t="shared" si="66"/>
        <v>2.8683536525599445E-2</v>
      </c>
    </row>
    <row r="1658" spans="3:19" x14ac:dyDescent="0.25">
      <c r="C1658">
        <f t="shared" si="72"/>
        <v>1.1900000000000008</v>
      </c>
      <c r="D1658" s="5">
        <f>$C$2+2*Inddata!$D$35*'Beregninger scenarie 2'!C1658</f>
        <v>5.9750000000000023</v>
      </c>
      <c r="E1658" s="5">
        <f t="shared" si="67"/>
        <v>5.3401250000000049</v>
      </c>
      <c r="F1658" s="5">
        <f>SQRT(C1658^2+(Inddata!$D$35*C1658)^2)</f>
        <v>1.9049294606362739</v>
      </c>
      <c r="G1658" s="5">
        <f t="shared" si="68"/>
        <v>6.8098589212725482</v>
      </c>
      <c r="H1658" s="5">
        <f t="shared" si="69"/>
        <v>0.78417556982253955</v>
      </c>
      <c r="I1658" s="5">
        <f t="shared" si="70"/>
        <v>5.4689088028258899E-2</v>
      </c>
      <c r="J1658" s="5">
        <f t="shared" si="71"/>
        <v>0.29204656620690633</v>
      </c>
      <c r="K1658">
        <f t="shared" si="73"/>
        <v>2.1900000000000008</v>
      </c>
      <c r="L1658" s="2">
        <f>Inddata!$D$34</f>
        <v>1</v>
      </c>
      <c r="M1658" s="2">
        <f>Inddata!$D$34+Inddata!$D$32</f>
        <v>5</v>
      </c>
      <c r="N1658" s="2">
        <f t="shared" si="62"/>
        <v>2.7344544014129449E-2</v>
      </c>
      <c r="O1658" s="2">
        <f t="shared" si="63"/>
        <v>0.14602328310345317</v>
      </c>
      <c r="P1658" s="5">
        <f t="shared" si="61"/>
        <v>0.50343028050235128</v>
      </c>
      <c r="Q1658" s="5">
        <f t="shared" si="64"/>
        <v>0.25171514025117564</v>
      </c>
      <c r="R1658" s="2">
        <f t="shared" si="65"/>
        <v>5.8267393576661032E-2</v>
      </c>
      <c r="S1658" s="2">
        <f t="shared" si="66"/>
        <v>2.9133696788330516E-2</v>
      </c>
    </row>
    <row r="1659" spans="3:19" x14ac:dyDescent="0.25">
      <c r="C1659">
        <f t="shared" si="72"/>
        <v>1.2000000000000008</v>
      </c>
      <c r="D1659" s="5">
        <f>$C$2+2*Inddata!$D$35*'Beregninger scenarie 2'!C1659</f>
        <v>6.0000000000000018</v>
      </c>
      <c r="E1659" s="5">
        <f t="shared" si="67"/>
        <v>5.4000000000000048</v>
      </c>
      <c r="F1659" s="5">
        <f>SQRT(C1659^2+(Inddata!$D$35*C1659)^2)</f>
        <v>1.920937271229856</v>
      </c>
      <c r="G1659" s="5">
        <f t="shared" si="68"/>
        <v>6.8418745424597116</v>
      </c>
      <c r="H1659" s="5">
        <f t="shared" si="69"/>
        <v>0.78925738355597785</v>
      </c>
      <c r="I1659" s="5">
        <f t="shared" si="70"/>
        <v>5.492510698135511E-2</v>
      </c>
      <c r="J1659" s="5">
        <f t="shared" si="71"/>
        <v>0.29659557769931788</v>
      </c>
      <c r="K1659">
        <f t="shared" si="73"/>
        <v>2.2000000000000011</v>
      </c>
      <c r="L1659" s="2">
        <f>Inddata!$D$34</f>
        <v>1</v>
      </c>
      <c r="M1659" s="2">
        <f>Inddata!$D$34+Inddata!$D$32</f>
        <v>5</v>
      </c>
      <c r="N1659" s="2">
        <f t="shared" si="62"/>
        <v>2.7462553490677555E-2</v>
      </c>
      <c r="O1659" s="2">
        <f t="shared" si="63"/>
        <v>0.14829778884965894</v>
      </c>
      <c r="P1659" s="5">
        <f t="shared" si="61"/>
        <v>0.51127187289419851</v>
      </c>
      <c r="Q1659" s="5">
        <f t="shared" si="64"/>
        <v>0.25563593644709925</v>
      </c>
      <c r="R1659" s="2">
        <f t="shared" si="65"/>
        <v>5.9174985288680371E-2</v>
      </c>
      <c r="S1659" s="2">
        <f t="shared" si="66"/>
        <v>2.9587492644340185E-2</v>
      </c>
    </row>
    <row r="1660" spans="3:19" x14ac:dyDescent="0.25">
      <c r="C1660">
        <f t="shared" si="72"/>
        <v>1.2100000000000009</v>
      </c>
      <c r="D1660" s="5">
        <f>$C$2+2*Inddata!$D$35*'Beregninger scenarie 2'!C1660</f>
        <v>6.0250000000000021</v>
      </c>
      <c r="E1660" s="5">
        <f t="shared" si="67"/>
        <v>5.460125000000005</v>
      </c>
      <c r="F1660" s="5">
        <f>SQRT(C1660^2+(Inddata!$D$35*C1660)^2)</f>
        <v>1.9369450818234379</v>
      </c>
      <c r="G1660" s="5">
        <f t="shared" si="68"/>
        <v>6.8738901636468759</v>
      </c>
      <c r="H1660" s="5">
        <f t="shared" si="69"/>
        <v>0.79432822899561562</v>
      </c>
      <c r="I1660" s="5">
        <f t="shared" si="70"/>
        <v>5.5160112143868158E-2</v>
      </c>
      <c r="J1660" s="5">
        <f t="shared" si="71"/>
        <v>0.3011811073195384</v>
      </c>
      <c r="K1660">
        <f t="shared" si="73"/>
        <v>2.2100000000000009</v>
      </c>
      <c r="L1660" s="2">
        <f>Inddata!$D$34</f>
        <v>1</v>
      </c>
      <c r="M1660" s="2">
        <f>Inddata!$D$34+Inddata!$D$32</f>
        <v>5</v>
      </c>
      <c r="N1660" s="2">
        <f t="shared" si="62"/>
        <v>2.7580056071934079E-2</v>
      </c>
      <c r="O1660" s="2">
        <f t="shared" si="63"/>
        <v>0.1505905536597692</v>
      </c>
      <c r="P1660" s="5">
        <f t="shared" si="61"/>
        <v>0.51917641528598935</v>
      </c>
      <c r="Q1660" s="5">
        <f t="shared" si="64"/>
        <v>0.25958820764299467</v>
      </c>
      <c r="R1660" s="2">
        <f t="shared" si="65"/>
        <v>6.0089862880322843E-2</v>
      </c>
      <c r="S1660" s="2">
        <f t="shared" si="66"/>
        <v>3.0044931440161422E-2</v>
      </c>
    </row>
    <row r="1661" spans="3:19" x14ac:dyDescent="0.25">
      <c r="C1661">
        <f t="shared" si="72"/>
        <v>1.2200000000000009</v>
      </c>
      <c r="D1661" s="5">
        <f>$C$2+2*Inddata!$D$35*'Beregninger scenarie 2'!C1661</f>
        <v>6.0500000000000025</v>
      </c>
      <c r="E1661" s="5">
        <f t="shared" si="67"/>
        <v>5.5205000000000055</v>
      </c>
      <c r="F1661" s="5">
        <f>SQRT(C1661^2+(Inddata!$D$35*C1661)^2)</f>
        <v>1.9529528924170203</v>
      </c>
      <c r="G1661" s="5">
        <f t="shared" si="68"/>
        <v>6.9059057848340402</v>
      </c>
      <c r="H1661" s="5">
        <f t="shared" si="69"/>
        <v>0.79938825868773011</v>
      </c>
      <c r="I1661" s="5">
        <f t="shared" si="70"/>
        <v>5.5394118102580679E-2</v>
      </c>
      <c r="J1661" s="5">
        <f t="shared" si="71"/>
        <v>0.30580322898529694</v>
      </c>
      <c r="K1661">
        <f t="shared" si="73"/>
        <v>2.2200000000000006</v>
      </c>
      <c r="L1661" s="2">
        <f>Inddata!$D$34</f>
        <v>1</v>
      </c>
      <c r="M1661" s="2">
        <f>Inddata!$D$34+Inddata!$D$32</f>
        <v>5</v>
      </c>
      <c r="N1661" s="2">
        <f t="shared" si="62"/>
        <v>2.769705905129034E-2</v>
      </c>
      <c r="O1661" s="2">
        <f t="shared" si="63"/>
        <v>0.15290161449264847</v>
      </c>
      <c r="P1661" s="5">
        <f t="shared" si="61"/>
        <v>0.52714403509720897</v>
      </c>
      <c r="Q1661" s="5">
        <f t="shared" si="64"/>
        <v>0.26357201754860449</v>
      </c>
      <c r="R1661" s="2">
        <f t="shared" si="65"/>
        <v>6.1012041099214001E-2</v>
      </c>
      <c r="S1661" s="2">
        <f t="shared" si="66"/>
        <v>3.0506020549607001E-2</v>
      </c>
    </row>
    <row r="1662" spans="3:19" x14ac:dyDescent="0.25">
      <c r="C1662">
        <f t="shared" si="72"/>
        <v>1.2300000000000009</v>
      </c>
      <c r="D1662" s="5">
        <f>$C$2+2*Inddata!$D$35*'Beregninger scenarie 2'!C1662</f>
        <v>6.075000000000002</v>
      </c>
      <c r="E1662" s="5">
        <f t="shared" si="67"/>
        <v>5.5811250000000054</v>
      </c>
      <c r="F1662" s="5">
        <f>SQRT(C1662^2+(Inddata!$D$35*C1662)^2)</f>
        <v>1.9689607030106022</v>
      </c>
      <c r="G1662" s="5">
        <f t="shared" si="68"/>
        <v>6.9379214060212044</v>
      </c>
      <c r="H1662" s="5">
        <f t="shared" si="69"/>
        <v>0.8044376223628481</v>
      </c>
      <c r="I1662" s="5">
        <f t="shared" si="70"/>
        <v>5.5627139130215185E-2</v>
      </c>
      <c r="J1662" s="5">
        <f t="shared" si="71"/>
        <v>0.31046201687812253</v>
      </c>
      <c r="K1662">
        <f t="shared" si="73"/>
        <v>2.2300000000000009</v>
      </c>
      <c r="L1662" s="2">
        <f>Inddata!$D$34</f>
        <v>1</v>
      </c>
      <c r="M1662" s="2">
        <f>Inddata!$D$34+Inddata!$D$32</f>
        <v>5</v>
      </c>
      <c r="N1662" s="2">
        <f t="shared" si="62"/>
        <v>2.7813569565107592E-2</v>
      </c>
      <c r="O1662" s="2">
        <f t="shared" si="63"/>
        <v>0.15523100843906126</v>
      </c>
      <c r="P1662" s="5">
        <f t="shared" si="61"/>
        <v>0.53517486020208127</v>
      </c>
      <c r="Q1662" s="5">
        <f t="shared" si="64"/>
        <v>0.26758743010104064</v>
      </c>
      <c r="R1662" s="2">
        <f t="shared" si="65"/>
        <v>6.1941534745611253E-2</v>
      </c>
      <c r="S1662" s="2">
        <f t="shared" si="66"/>
        <v>3.0970767372805626E-2</v>
      </c>
    </row>
    <row r="1663" spans="3:19" x14ac:dyDescent="0.25">
      <c r="C1663">
        <f t="shared" si="72"/>
        <v>1.2400000000000009</v>
      </c>
      <c r="D1663" s="5">
        <f>$C$2+2*Inddata!$D$35*'Beregninger scenarie 2'!C1663</f>
        <v>6.1000000000000023</v>
      </c>
      <c r="E1663" s="5">
        <f t="shared" si="67"/>
        <v>5.6420000000000048</v>
      </c>
      <c r="F1663" s="5">
        <f>SQRT(C1663^2+(Inddata!$D$35*C1663)^2)</f>
        <v>1.9849685136041846</v>
      </c>
      <c r="G1663" s="5">
        <f t="shared" si="68"/>
        <v>6.9699370272083687</v>
      </c>
      <c r="H1663" s="5">
        <f t="shared" si="69"/>
        <v>0.80947646700041487</v>
      </c>
      <c r="I1663" s="5">
        <f t="shared" si="70"/>
        <v>5.58591891942583E-2</v>
      </c>
      <c r="J1663" s="5">
        <f t="shared" si="71"/>
        <v>0.31515754543400559</v>
      </c>
      <c r="K1663">
        <f t="shared" si="73"/>
        <v>2.2400000000000011</v>
      </c>
      <c r="L1663" s="2">
        <f>Inddata!$D$34</f>
        <v>1</v>
      </c>
      <c r="M1663" s="2">
        <f>Inddata!$D$34+Inddata!$D$32</f>
        <v>5</v>
      </c>
      <c r="N1663" s="2">
        <f t="shared" si="62"/>
        <v>2.792959459712915E-2</v>
      </c>
      <c r="O1663" s="2">
        <f t="shared" si="63"/>
        <v>0.1575787727170028</v>
      </c>
      <c r="P1663" s="5">
        <f t="shared" si="61"/>
        <v>0.54326901891347057</v>
      </c>
      <c r="Q1663" s="5">
        <f t="shared" si="64"/>
        <v>0.27163450945673528</v>
      </c>
      <c r="R1663" s="2">
        <f t="shared" si="65"/>
        <v>6.2878358670540591E-2</v>
      </c>
      <c r="S1663" s="2">
        <f t="shared" si="66"/>
        <v>3.1439179335270295E-2</v>
      </c>
    </row>
    <row r="1664" spans="3:19" x14ac:dyDescent="0.25">
      <c r="C1664">
        <f t="shared" si="72"/>
        <v>1.2500000000000009</v>
      </c>
      <c r="D1664" s="5">
        <f>$C$2+2*Inddata!$D$35*'Beregninger scenarie 2'!C1664</f>
        <v>6.1250000000000018</v>
      </c>
      <c r="E1664" s="5">
        <f t="shared" si="67"/>
        <v>5.7031250000000053</v>
      </c>
      <c r="F1664" s="5">
        <f>SQRT(C1664^2+(Inddata!$D$35*C1664)^2)</f>
        <v>2.0009763241977665</v>
      </c>
      <c r="G1664" s="5">
        <f t="shared" si="68"/>
        <v>7.001952648395533</v>
      </c>
      <c r="H1664" s="5">
        <f t="shared" si="69"/>
        <v>0.81450493689169001</v>
      </c>
      <c r="I1664" s="5">
        <f t="shared" si="70"/>
        <v>5.6090281965478855E-2</v>
      </c>
      <c r="J1664" s="5">
        <f t="shared" si="71"/>
        <v>0.3198898893343719</v>
      </c>
      <c r="K1664">
        <f t="shared" si="73"/>
        <v>2.2500000000000009</v>
      </c>
      <c r="L1664" s="2">
        <f>Inddata!$D$34</f>
        <v>1</v>
      </c>
      <c r="M1664" s="2">
        <f>Inddata!$D$34+Inddata!$D$32</f>
        <v>5</v>
      </c>
      <c r="N1664" s="2">
        <f t="shared" si="62"/>
        <v>2.8045140982739428E-2</v>
      </c>
      <c r="O1664" s="2">
        <f t="shared" si="63"/>
        <v>0.15994494466718595</v>
      </c>
      <c r="P1664" s="5">
        <f t="shared" si="61"/>
        <v>0.55142663996732388</v>
      </c>
      <c r="Q1664" s="5">
        <f t="shared" si="64"/>
        <v>0.27571331998366194</v>
      </c>
      <c r="R1664" s="2">
        <f t="shared" si="65"/>
        <v>6.3822527773995816E-2</v>
      </c>
      <c r="S1664" s="2">
        <f t="shared" si="66"/>
        <v>3.1911263886997908E-2</v>
      </c>
    </row>
    <row r="1665" spans="3:19" x14ac:dyDescent="0.25">
      <c r="C1665">
        <f t="shared" si="72"/>
        <v>1.2600000000000009</v>
      </c>
      <c r="D1665" s="5">
        <f>$C$2+2*Inddata!$D$35*'Beregninger scenarie 2'!C1665</f>
        <v>6.1500000000000021</v>
      </c>
      <c r="E1665" s="5">
        <f t="shared" si="67"/>
        <v>5.7645000000000053</v>
      </c>
      <c r="F1665" s="5">
        <f>SQRT(C1665^2+(Inddata!$D$35*C1665)^2)</f>
        <v>2.0169841347913486</v>
      </c>
      <c r="G1665" s="5">
        <f t="shared" si="68"/>
        <v>7.0339682695826973</v>
      </c>
      <c r="H1665" s="5">
        <f t="shared" si="69"/>
        <v>0.81952317370092354</v>
      </c>
      <c r="I1665" s="5">
        <f t="shared" si="70"/>
        <v>5.6320430826152096E-2</v>
      </c>
      <c r="J1665" s="5">
        <f t="shared" si="71"/>
        <v>0.32465912349735404</v>
      </c>
      <c r="K1665">
        <f t="shared" si="73"/>
        <v>2.2600000000000007</v>
      </c>
      <c r="L1665" s="2">
        <f>Inddata!$D$34</f>
        <v>1</v>
      </c>
      <c r="M1665" s="2">
        <f>Inddata!$D$34+Inddata!$D$32</f>
        <v>5</v>
      </c>
      <c r="N1665" s="2">
        <f t="shared" si="62"/>
        <v>2.8160215413076048E-2</v>
      </c>
      <c r="O1665" s="2">
        <f t="shared" si="63"/>
        <v>0.16232956174867702</v>
      </c>
      <c r="P1665" s="5">
        <f t="shared" si="61"/>
        <v>0.55964785250762294</v>
      </c>
      <c r="Q1665" s="5">
        <f t="shared" si="64"/>
        <v>0.27982392625381147</v>
      </c>
      <c r="R1665" s="2">
        <f t="shared" si="65"/>
        <v>6.4774057003197091E-2</v>
      </c>
      <c r="S1665" s="2">
        <f t="shared" si="66"/>
        <v>3.2387028501598546E-2</v>
      </c>
    </row>
    <row r="1666" spans="3:19" x14ac:dyDescent="0.25">
      <c r="C1666">
        <f t="shared" si="72"/>
        <v>1.2700000000000009</v>
      </c>
      <c r="D1666" s="5">
        <f>$C$2+2*Inddata!$D$35*'Beregninger scenarie 2'!C1666</f>
        <v>6.1750000000000025</v>
      </c>
      <c r="E1666" s="5">
        <f t="shared" si="67"/>
        <v>5.8261250000000055</v>
      </c>
      <c r="F1666" s="5">
        <f>SQRT(C1666^2+(Inddata!$D$35*C1666)^2)</f>
        <v>2.0329919453849312</v>
      </c>
      <c r="G1666" s="5">
        <f t="shared" si="68"/>
        <v>7.0659838907698624</v>
      </c>
      <c r="H1666" s="5">
        <f t="shared" si="69"/>
        <v>0.82453131652487111</v>
      </c>
      <c r="I1666" s="5">
        <f t="shared" si="70"/>
        <v>5.6549648878002526E-2</v>
      </c>
      <c r="J1666" s="5">
        <f t="shared" si="71"/>
        <v>0.32946532306935278</v>
      </c>
      <c r="K1666">
        <f t="shared" si="73"/>
        <v>2.2700000000000009</v>
      </c>
      <c r="L1666" s="2">
        <f>Inddata!$D$34</f>
        <v>1</v>
      </c>
      <c r="M1666" s="2">
        <f>Inddata!$D$34+Inddata!$D$32</f>
        <v>5</v>
      </c>
      <c r="N1666" s="2">
        <f t="shared" si="62"/>
        <v>2.8274824439001263E-2</v>
      </c>
      <c r="O1666" s="2">
        <f t="shared" si="63"/>
        <v>0.16473266153467639</v>
      </c>
      <c r="P1666" s="5">
        <f t="shared" ref="P1666:P1729" si="74">((J1666*3600*24)/$M$14)*1000</f>
        <v>0.56793278607183895</v>
      </c>
      <c r="Q1666" s="5">
        <f t="shared" si="64"/>
        <v>0.28396639303591947</v>
      </c>
      <c r="R1666" s="2">
        <f t="shared" si="65"/>
        <v>6.5732961350907282E-2</v>
      </c>
      <c r="S1666" s="2">
        <f t="shared" si="66"/>
        <v>3.2866480675453641E-2</v>
      </c>
    </row>
    <row r="1667" spans="3:19" x14ac:dyDescent="0.25">
      <c r="C1667">
        <f t="shared" si="72"/>
        <v>1.2800000000000009</v>
      </c>
      <c r="D1667" s="5">
        <f>$C$2+2*Inddata!$D$35*'Beregninger scenarie 2'!C1667</f>
        <v>6.2000000000000028</v>
      </c>
      <c r="E1667" s="5">
        <f t="shared" si="67"/>
        <v>5.8880000000000061</v>
      </c>
      <c r="F1667" s="5">
        <f>SQRT(C1667^2+(Inddata!$D$35*C1667)^2)</f>
        <v>2.0489997559785134</v>
      </c>
      <c r="G1667" s="5">
        <f t="shared" si="68"/>
        <v>7.0979995119570267</v>
      </c>
      <c r="H1667" s="5">
        <f t="shared" si="69"/>
        <v>0.82952950195069752</v>
      </c>
      <c r="I1667" s="5">
        <f t="shared" si="70"/>
        <v>5.6777948949876825E-2</v>
      </c>
      <c r="J1667" s="5">
        <f t="shared" si="71"/>
        <v>0.33430856341687509</v>
      </c>
      <c r="K1667">
        <f t="shared" si="73"/>
        <v>2.2800000000000011</v>
      </c>
      <c r="L1667" s="2">
        <f>Inddata!$D$34</f>
        <v>1</v>
      </c>
      <c r="M1667" s="2">
        <f>Inddata!$D$34+Inddata!$D$32</f>
        <v>5</v>
      </c>
      <c r="N1667" s="2">
        <f t="shared" ref="N1667:N1730" si="75">I1667*0.5</f>
        <v>2.8388974474938412E-2</v>
      </c>
      <c r="O1667" s="2">
        <f t="shared" ref="O1667:O1730" si="76">N1667*E1667</f>
        <v>0.16715428170843755</v>
      </c>
      <c r="P1667" s="5">
        <f t="shared" si="74"/>
        <v>0.57628157057686213</v>
      </c>
      <c r="Q1667" s="5">
        <f t="shared" ref="Q1667:Q1730" si="77">P1667/2</f>
        <v>0.28814078528843107</v>
      </c>
      <c r="R1667" s="2">
        <f t="shared" ref="R1667:R1730" si="78">(J1667*1000)/$M$13</f>
        <v>6.6699255853803485E-2</v>
      </c>
      <c r="S1667" s="2">
        <f t="shared" ref="S1667:S1730" si="79">R1667/2</f>
        <v>3.3349627926901743E-2</v>
      </c>
    </row>
    <row r="1668" spans="3:19" x14ac:dyDescent="0.25">
      <c r="C1668">
        <f t="shared" si="72"/>
        <v>1.2900000000000009</v>
      </c>
      <c r="D1668" s="5">
        <f>$C$2+2*Inddata!$D$35*'Beregninger scenarie 2'!C1668</f>
        <v>6.2250000000000023</v>
      </c>
      <c r="E1668" s="5">
        <f t="shared" ref="E1668:E1731" si="80">0.5*(D1668+$C$2)*C1668</f>
        <v>5.9501250000000052</v>
      </c>
      <c r="F1668" s="5">
        <f>SQRT(C1668^2+(Inddata!$D$35*C1668)^2)</f>
        <v>2.0650075665720951</v>
      </c>
      <c r="G1668" s="5">
        <f t="shared" ref="G1668:G1731" si="81">$C$2+2*F1668</f>
        <v>7.1300151331441901</v>
      </c>
      <c r="H1668" s="5">
        <f t="shared" ref="H1668:H1731" si="82">E1668/G1668</f>
        <v>0.83451786411231954</v>
      </c>
      <c r="I1668" s="5">
        <f t="shared" ref="I1668:I1731" si="83">$C$14*(H1668^(2/3))*SQRT($C$13)</f>
        <v>5.7005343605157521E-2</v>
      </c>
      <c r="J1668" s="5">
        <f t="shared" ref="J1668:J1731" si="84">I1668*E1668</f>
        <v>0.33918892011863822</v>
      </c>
      <c r="K1668">
        <f t="shared" si="73"/>
        <v>2.2900000000000009</v>
      </c>
      <c r="L1668" s="2">
        <f>Inddata!$D$34</f>
        <v>1</v>
      </c>
      <c r="M1668" s="2">
        <f>Inddata!$D$34+Inddata!$D$32</f>
        <v>5</v>
      </c>
      <c r="N1668" s="2">
        <f t="shared" si="75"/>
        <v>2.8502671802578761E-2</v>
      </c>
      <c r="O1668" s="2">
        <f t="shared" si="76"/>
        <v>0.16959446005931911</v>
      </c>
      <c r="P1668" s="5">
        <f t="shared" si="74"/>
        <v>0.58469433630539158</v>
      </c>
      <c r="Q1668" s="5">
        <f t="shared" si="77"/>
        <v>0.29234716815269579</v>
      </c>
      <c r="R1668" s="2">
        <f t="shared" si="78"/>
        <v>6.7672955590901793E-2</v>
      </c>
      <c r="S1668" s="2">
        <f t="shared" si="79"/>
        <v>3.3836477795450896E-2</v>
      </c>
    </row>
    <row r="1669" spans="3:19" x14ac:dyDescent="0.25">
      <c r="C1669">
        <f t="shared" si="72"/>
        <v>1.3000000000000009</v>
      </c>
      <c r="D1669" s="5">
        <f>$C$2+2*Inddata!$D$35*'Beregninger scenarie 2'!C1669</f>
        <v>6.2500000000000018</v>
      </c>
      <c r="E1669" s="5">
        <f t="shared" si="80"/>
        <v>6.0125000000000055</v>
      </c>
      <c r="F1669" s="5">
        <f>SQRT(C1669^2+(Inddata!$D$35*C1669)^2)</f>
        <v>2.0810153771656772</v>
      </c>
      <c r="G1669" s="5">
        <f t="shared" si="81"/>
        <v>7.1620307543313544</v>
      </c>
      <c r="H1669" s="5">
        <f t="shared" si="82"/>
        <v>0.83949653474523944</v>
      </c>
      <c r="I1669" s="5">
        <f t="shared" si="83"/>
        <v>5.7231845148928373E-2</v>
      </c>
      <c r="J1669" s="5">
        <f t="shared" si="84"/>
        <v>0.34410646895793218</v>
      </c>
      <c r="K1669">
        <f t="shared" si="73"/>
        <v>2.3000000000000007</v>
      </c>
      <c r="L1669" s="2">
        <f>Inddata!$D$34</f>
        <v>1</v>
      </c>
      <c r="M1669" s="2">
        <f>Inddata!$D$34+Inddata!$D$32</f>
        <v>5</v>
      </c>
      <c r="N1669" s="2">
        <f t="shared" si="75"/>
        <v>2.8615922574464187E-2</v>
      </c>
      <c r="O1669" s="2">
        <f t="shared" si="76"/>
        <v>0.17205323447896609</v>
      </c>
      <c r="P1669" s="5">
        <f t="shared" si="74"/>
        <v>0.59317121389276861</v>
      </c>
      <c r="Q1669" s="5">
        <f t="shared" si="77"/>
        <v>0.29658560694638431</v>
      </c>
      <c r="R1669" s="2">
        <f t="shared" si="78"/>
        <v>6.8654075682033397E-2</v>
      </c>
      <c r="S1669" s="2">
        <f t="shared" si="79"/>
        <v>3.4327037841016698E-2</v>
      </c>
    </row>
    <row r="1670" spans="3:19" x14ac:dyDescent="0.25">
      <c r="C1670">
        <f t="shared" ref="C1670:C1733" si="85">C1669+$C$1536</f>
        <v>1.3100000000000009</v>
      </c>
      <c r="D1670" s="5">
        <f>$C$2+2*Inddata!$D$35*'Beregninger scenarie 2'!C1670</f>
        <v>6.2750000000000021</v>
      </c>
      <c r="E1670" s="5">
        <f t="shared" si="80"/>
        <v>6.0751250000000061</v>
      </c>
      <c r="F1670" s="5">
        <f>SQRT(C1670^2+(Inddata!$D$35*C1670)^2)</f>
        <v>2.0970231877592593</v>
      </c>
      <c r="G1670" s="5">
        <f t="shared" si="81"/>
        <v>7.1940463755185187</v>
      </c>
      <c r="H1670" s="5">
        <f t="shared" si="82"/>
        <v>0.84446564323991236</v>
      </c>
      <c r="I1670" s="5">
        <f t="shared" si="83"/>
        <v>5.7457465634900923E-2</v>
      </c>
      <c r="J1670" s="5">
        <f t="shared" si="84"/>
        <v>0.34906128591522784</v>
      </c>
      <c r="K1670">
        <f t="shared" ref="K1670:K1733" si="86">$K$1539+C1670</f>
        <v>2.3100000000000009</v>
      </c>
      <c r="L1670" s="2">
        <f>Inddata!$D$34</f>
        <v>1</v>
      </c>
      <c r="M1670" s="2">
        <f>Inddata!$D$34+Inddata!$D$32</f>
        <v>5</v>
      </c>
      <c r="N1670" s="2">
        <f t="shared" si="75"/>
        <v>2.8728732817450461E-2</v>
      </c>
      <c r="O1670" s="2">
        <f t="shared" si="76"/>
        <v>0.17453064295761392</v>
      </c>
      <c r="P1670" s="5">
        <f t="shared" si="74"/>
        <v>0.60171233431423576</v>
      </c>
      <c r="Q1670" s="5">
        <f t="shared" si="77"/>
        <v>0.30085616715711788</v>
      </c>
      <c r="R1670" s="2">
        <f t="shared" si="78"/>
        <v>6.9642631286369869E-2</v>
      </c>
      <c r="S1670" s="2">
        <f t="shared" si="79"/>
        <v>3.4821315643184934E-2</v>
      </c>
    </row>
    <row r="1671" spans="3:19" x14ac:dyDescent="0.25">
      <c r="C1671">
        <f t="shared" si="85"/>
        <v>1.320000000000001</v>
      </c>
      <c r="D1671" s="5">
        <f>$C$2+2*Inddata!$D$35*'Beregninger scenarie 2'!C1671</f>
        <v>6.3000000000000025</v>
      </c>
      <c r="E1671" s="5">
        <f t="shared" si="80"/>
        <v>6.1380000000000061</v>
      </c>
      <c r="F1671" s="5">
        <f>SQRT(C1671^2+(Inddata!$D$35*C1671)^2)</f>
        <v>2.1130309983528419</v>
      </c>
      <c r="G1671" s="5">
        <f t="shared" si="81"/>
        <v>7.2260619967056838</v>
      </c>
      <c r="H1671" s="5">
        <f t="shared" si="82"/>
        <v>0.84942531669369592</v>
      </c>
      <c r="I1671" s="5">
        <f t="shared" si="83"/>
        <v>5.768221687211196E-2</v>
      </c>
      <c r="J1671" s="5">
        <f t="shared" si="84"/>
        <v>0.35405344716102355</v>
      </c>
      <c r="K1671">
        <f t="shared" si="86"/>
        <v>2.3200000000000012</v>
      </c>
      <c r="L1671" s="2">
        <f>Inddata!$D$34</f>
        <v>1</v>
      </c>
      <c r="M1671" s="2">
        <f>Inddata!$D$34+Inddata!$D$32</f>
        <v>5</v>
      </c>
      <c r="N1671" s="2">
        <f t="shared" si="75"/>
        <v>2.884110843605598E-2</v>
      </c>
      <c r="O1671" s="2">
        <f t="shared" si="76"/>
        <v>0.17702672358051177</v>
      </c>
      <c r="P1671" s="5">
        <f t="shared" si="74"/>
        <v>0.61031782887260488</v>
      </c>
      <c r="Q1671" s="5">
        <f t="shared" si="77"/>
        <v>0.30515891443630244</v>
      </c>
      <c r="R1671" s="2">
        <f t="shared" si="78"/>
        <v>7.0638637600995924E-2</v>
      </c>
      <c r="S1671" s="2">
        <f t="shared" si="79"/>
        <v>3.5319318800497962E-2</v>
      </c>
    </row>
    <row r="1672" spans="3:19" x14ac:dyDescent="0.25">
      <c r="C1672">
        <f t="shared" si="85"/>
        <v>1.330000000000001</v>
      </c>
      <c r="D1672" s="5">
        <f>$C$2+2*Inddata!$D$35*'Beregninger scenarie 2'!C1672</f>
        <v>6.3250000000000028</v>
      </c>
      <c r="E1672" s="5">
        <f t="shared" si="80"/>
        <v>6.2011250000000064</v>
      </c>
      <c r="F1672" s="5">
        <f>SQRT(C1672^2+(Inddata!$D$35*C1672)^2)</f>
        <v>2.1290388089464236</v>
      </c>
      <c r="G1672" s="5">
        <f t="shared" si="81"/>
        <v>7.2580776178928472</v>
      </c>
      <c r="H1672" s="5">
        <f t="shared" si="82"/>
        <v>0.85437567996142572</v>
      </c>
      <c r="I1672" s="5">
        <f t="shared" si="83"/>
        <v>5.7906110431401127E-2</v>
      </c>
      <c r="J1672" s="5">
        <f t="shared" si="84"/>
        <v>0.3590830290489227</v>
      </c>
      <c r="K1672">
        <f t="shared" si="86"/>
        <v>2.330000000000001</v>
      </c>
      <c r="L1672" s="2">
        <f>Inddata!$D$34</f>
        <v>1</v>
      </c>
      <c r="M1672" s="2">
        <f>Inddata!$D$34+Inddata!$D$32</f>
        <v>5</v>
      </c>
      <c r="N1672" s="2">
        <f t="shared" si="75"/>
        <v>2.8953055215700563E-2</v>
      </c>
      <c r="O1672" s="2">
        <f t="shared" si="76"/>
        <v>0.17954151452446135</v>
      </c>
      <c r="P1672" s="5">
        <f t="shared" si="74"/>
        <v>0.61898782918632445</v>
      </c>
      <c r="Q1672" s="5">
        <f t="shared" si="77"/>
        <v>0.30949391459316222</v>
      </c>
      <c r="R1672" s="2">
        <f t="shared" si="78"/>
        <v>7.1642109859528291E-2</v>
      </c>
      <c r="S1672" s="2">
        <f t="shared" si="79"/>
        <v>3.5821054929764146E-2</v>
      </c>
    </row>
    <row r="1673" spans="3:19" x14ac:dyDescent="0.25">
      <c r="C1673">
        <f t="shared" si="85"/>
        <v>1.340000000000001</v>
      </c>
      <c r="D1673" s="5">
        <f>$C$2+2*Inddata!$D$35*'Beregninger scenarie 2'!C1673</f>
        <v>6.3500000000000023</v>
      </c>
      <c r="E1673" s="5">
        <f t="shared" si="80"/>
        <v>6.2645000000000053</v>
      </c>
      <c r="F1673" s="5">
        <f>SQRT(C1673^2+(Inddata!$D$35*C1673)^2)</f>
        <v>2.1450466195400058</v>
      </c>
      <c r="G1673" s="5">
        <f t="shared" si="81"/>
        <v>7.2900932390800115</v>
      </c>
      <c r="H1673" s="5">
        <f t="shared" si="82"/>
        <v>0.85931685570465588</v>
      </c>
      <c r="I1673" s="5">
        <f t="shared" si="83"/>
        <v>5.8129157651676755E-2</v>
      </c>
      <c r="J1673" s="5">
        <f t="shared" si="84"/>
        <v>0.36415010810892934</v>
      </c>
      <c r="K1673">
        <f t="shared" si="86"/>
        <v>2.3400000000000007</v>
      </c>
      <c r="L1673" s="2">
        <f>Inddata!$D$34</f>
        <v>1</v>
      </c>
      <c r="M1673" s="2">
        <f>Inddata!$D$34+Inddata!$D$32</f>
        <v>5</v>
      </c>
      <c r="N1673" s="2">
        <f t="shared" si="75"/>
        <v>2.9064578825838377E-2</v>
      </c>
      <c r="O1673" s="2">
        <f t="shared" si="76"/>
        <v>0.18207505405446467</v>
      </c>
      <c r="P1673" s="5">
        <f t="shared" si="74"/>
        <v>0.6277224671779229</v>
      </c>
      <c r="Q1673" s="5">
        <f t="shared" si="77"/>
        <v>0.31386123358896145</v>
      </c>
      <c r="R1673" s="2">
        <f t="shared" si="78"/>
        <v>7.2653063330778103E-2</v>
      </c>
      <c r="S1673" s="2">
        <f t="shared" si="79"/>
        <v>3.6326531665389052E-2</v>
      </c>
    </row>
    <row r="1674" spans="3:19" x14ac:dyDescent="0.25">
      <c r="C1674">
        <f t="shared" si="85"/>
        <v>1.350000000000001</v>
      </c>
      <c r="D1674" s="5">
        <f>$C$2+2*Inddata!$D$35*'Beregninger scenarie 2'!C1674</f>
        <v>6.3750000000000027</v>
      </c>
      <c r="E1674" s="5">
        <f t="shared" si="80"/>
        <v>6.3281250000000071</v>
      </c>
      <c r="F1674" s="5">
        <f>SQRT(C1674^2+(Inddata!$D$35*C1674)^2)</f>
        <v>2.1610544301335879</v>
      </c>
      <c r="G1674" s="5">
        <f t="shared" si="81"/>
        <v>7.3221088602671758</v>
      </c>
      <c r="H1674" s="5">
        <f t="shared" si="82"/>
        <v>0.86424896443961097</v>
      </c>
      <c r="I1674" s="5">
        <f t="shared" si="83"/>
        <v>5.8351369645978791E-2</v>
      </c>
      <c r="J1674" s="5">
        <f t="shared" si="84"/>
        <v>0.36925476104095994</v>
      </c>
      <c r="K1674">
        <f t="shared" si="86"/>
        <v>2.350000000000001</v>
      </c>
      <c r="L1674" s="2">
        <f>Inddata!$D$34</f>
        <v>1</v>
      </c>
      <c r="M1674" s="2">
        <f>Inddata!$D$34+Inddata!$D$32</f>
        <v>5</v>
      </c>
      <c r="N1674" s="2">
        <f t="shared" si="75"/>
        <v>2.9175684822989396E-2</v>
      </c>
      <c r="O1674" s="2">
        <f t="shared" si="76"/>
        <v>0.18462738052047997</v>
      </c>
      <c r="P1674" s="5">
        <f t="shared" si="74"/>
        <v>0.63652187506282387</v>
      </c>
      <c r="Q1674" s="5">
        <f t="shared" si="77"/>
        <v>0.31826093753141194</v>
      </c>
      <c r="R1674" s="2">
        <f t="shared" si="78"/>
        <v>7.3671513317456472E-2</v>
      </c>
      <c r="S1674" s="2">
        <f t="shared" si="79"/>
        <v>3.6835756658728236E-2</v>
      </c>
    </row>
    <row r="1675" spans="3:19" x14ac:dyDescent="0.25">
      <c r="C1675">
        <f t="shared" si="85"/>
        <v>1.360000000000001</v>
      </c>
      <c r="D1675" s="5">
        <f>$C$2+2*Inddata!$D$35*'Beregninger scenarie 2'!C1675</f>
        <v>6.4000000000000021</v>
      </c>
      <c r="E1675" s="5">
        <f t="shared" si="80"/>
        <v>6.3920000000000057</v>
      </c>
      <c r="F1675" s="5">
        <f>SQRT(C1675^2+(Inddata!$D$35*C1675)^2)</f>
        <v>2.17706224072717</v>
      </c>
      <c r="G1675" s="5">
        <f t="shared" si="81"/>
        <v>7.3541244814543401</v>
      </c>
      <c r="H1675" s="5">
        <f t="shared" si="82"/>
        <v>0.8691721245838816</v>
      </c>
      <c r="I1675" s="5">
        <f t="shared" si="83"/>
        <v>5.85727573073462E-2</v>
      </c>
      <c r="J1675" s="5">
        <f t="shared" si="84"/>
        <v>0.37439706470855727</v>
      </c>
      <c r="K1675">
        <f t="shared" si="86"/>
        <v>2.3600000000000012</v>
      </c>
      <c r="L1675" s="2">
        <f>Inddata!$D$34</f>
        <v>1</v>
      </c>
      <c r="M1675" s="2">
        <f>Inddata!$D$34+Inddata!$D$32</f>
        <v>5</v>
      </c>
      <c r="N1675" s="2">
        <f t="shared" si="75"/>
        <v>2.92863786536731E-2</v>
      </c>
      <c r="O1675" s="2">
        <f t="shared" si="76"/>
        <v>0.18719853235427864</v>
      </c>
      <c r="P1675" s="5">
        <f t="shared" si="74"/>
        <v>0.64538618533851033</v>
      </c>
      <c r="Q1675" s="5">
        <f t="shared" si="77"/>
        <v>0.32269309266925517</v>
      </c>
      <c r="R1675" s="2">
        <f t="shared" si="78"/>
        <v>7.4697475154920159E-2</v>
      </c>
      <c r="S1675" s="2">
        <f t="shared" si="79"/>
        <v>3.734873757746008E-2</v>
      </c>
    </row>
    <row r="1676" spans="3:19" x14ac:dyDescent="0.25">
      <c r="C1676">
        <f t="shared" si="85"/>
        <v>1.370000000000001</v>
      </c>
      <c r="D1676" s="5">
        <f>$C$2+2*Inddata!$D$35*'Beregninger scenarie 2'!C1676</f>
        <v>6.4250000000000025</v>
      </c>
      <c r="E1676" s="5">
        <f t="shared" si="80"/>
        <v>6.4561250000000063</v>
      </c>
      <c r="F1676" s="5">
        <f>SQRT(C1676^2+(Inddata!$D$35*C1676)^2)</f>
        <v>2.1930700513207522</v>
      </c>
      <c r="G1676" s="5">
        <f t="shared" si="81"/>
        <v>7.3861401026415043</v>
      </c>
      <c r="H1676" s="5">
        <f t="shared" si="82"/>
        <v>0.87408645250191008</v>
      </c>
      <c r="I1676" s="5">
        <f t="shared" si="83"/>
        <v>5.8793331314496711E-2</v>
      </c>
      <c r="J1676" s="5">
        <f t="shared" si="84"/>
        <v>0.37957709613280544</v>
      </c>
      <c r="K1676">
        <f t="shared" si="86"/>
        <v>2.370000000000001</v>
      </c>
      <c r="L1676" s="2">
        <f>Inddata!$D$34</f>
        <v>1</v>
      </c>
      <c r="M1676" s="2">
        <f>Inddata!$D$34+Inddata!$D$32</f>
        <v>5</v>
      </c>
      <c r="N1676" s="2">
        <f t="shared" si="75"/>
        <v>2.9396665657248355E-2</v>
      </c>
      <c r="O1676" s="2">
        <f t="shared" si="76"/>
        <v>0.18978854806640272</v>
      </c>
      <c r="P1676" s="5">
        <f t="shared" si="74"/>
        <v>0.65431553077403481</v>
      </c>
      <c r="Q1676" s="5">
        <f t="shared" si="77"/>
        <v>0.32715776538701741</v>
      </c>
      <c r="R1676" s="2">
        <f t="shared" si="78"/>
        <v>7.573096420995773E-2</v>
      </c>
      <c r="S1676" s="2">
        <f t="shared" si="79"/>
        <v>3.7865482104978865E-2</v>
      </c>
    </row>
    <row r="1677" spans="3:19" x14ac:dyDescent="0.25">
      <c r="C1677">
        <f t="shared" si="85"/>
        <v>1.380000000000001</v>
      </c>
      <c r="D1677" s="5">
        <f>$C$2+2*Inddata!$D$35*'Beregninger scenarie 2'!C1677</f>
        <v>6.4500000000000028</v>
      </c>
      <c r="E1677" s="5">
        <f t="shared" si="80"/>
        <v>6.5205000000000064</v>
      </c>
      <c r="F1677" s="5">
        <f>SQRT(C1677^2+(Inddata!$D$35*C1677)^2)</f>
        <v>2.2090778619143343</v>
      </c>
      <c r="G1677" s="5">
        <f t="shared" si="81"/>
        <v>7.4181557238286686</v>
      </c>
      <c r="H1677" s="5">
        <f t="shared" si="82"/>
        <v>0.87899206254929318</v>
      </c>
      <c r="I1677" s="5">
        <f t="shared" si="83"/>
        <v>5.9013102137325711E-2</v>
      </c>
      <c r="J1677" s="5">
        <f t="shared" si="84"/>
        <v>0.38479493248643265</v>
      </c>
      <c r="K1677">
        <f t="shared" si="86"/>
        <v>2.3800000000000008</v>
      </c>
      <c r="L1677" s="2">
        <f>Inddata!$D$34</f>
        <v>1</v>
      </c>
      <c r="M1677" s="2">
        <f>Inddata!$D$34+Inddata!$D$32</f>
        <v>5</v>
      </c>
      <c r="N1677" s="2">
        <f t="shared" si="75"/>
        <v>2.9506551068662856E-2</v>
      </c>
      <c r="O1677" s="2">
        <f t="shared" si="76"/>
        <v>0.19239746624321633</v>
      </c>
      <c r="P1677" s="5">
        <f t="shared" si="74"/>
        <v>0.66331004439985464</v>
      </c>
      <c r="Q1677" s="5">
        <f t="shared" si="77"/>
        <v>0.33165502219992732</v>
      </c>
      <c r="R1677" s="2">
        <f t="shared" si="78"/>
        <v>7.6771995879612795E-2</v>
      </c>
      <c r="S1677" s="2">
        <f t="shared" si="79"/>
        <v>3.8385997939806397E-2</v>
      </c>
    </row>
    <row r="1678" spans="3:19" x14ac:dyDescent="0.25">
      <c r="C1678">
        <f t="shared" si="85"/>
        <v>1.390000000000001</v>
      </c>
      <c r="D1678" s="5">
        <f>$C$2+2*Inddata!$D$35*'Beregninger scenarie 2'!C1678</f>
        <v>6.4750000000000023</v>
      </c>
      <c r="E1678" s="5">
        <f t="shared" si="80"/>
        <v>6.5851250000000059</v>
      </c>
      <c r="F1678" s="5">
        <f>SQRT(C1678^2+(Inddata!$D$35*C1678)^2)</f>
        <v>2.2250856725079164</v>
      </c>
      <c r="G1678" s="5">
        <f t="shared" si="81"/>
        <v>7.4501713450158329</v>
      </c>
      <c r="H1678" s="5">
        <f t="shared" si="82"/>
        <v>0.88388906711594717</v>
      </c>
      <c r="I1678" s="5">
        <f t="shared" si="83"/>
        <v>5.9232080042231586E-2</v>
      </c>
      <c r="J1678" s="5">
        <f t="shared" si="84"/>
        <v>0.39005065108810061</v>
      </c>
      <c r="K1678">
        <f t="shared" si="86"/>
        <v>2.390000000000001</v>
      </c>
      <c r="L1678" s="2">
        <f>Inddata!$D$34</f>
        <v>1</v>
      </c>
      <c r="M1678" s="2">
        <f>Inddata!$D$34+Inddata!$D$32</f>
        <v>5</v>
      </c>
      <c r="N1678" s="2">
        <f t="shared" si="75"/>
        <v>2.9616040021115793E-2</v>
      </c>
      <c r="O1678" s="2">
        <f t="shared" si="76"/>
        <v>0.1950253255440503</v>
      </c>
      <c r="P1678" s="5">
        <f t="shared" si="74"/>
        <v>0.67236985949798722</v>
      </c>
      <c r="Q1678" s="5">
        <f t="shared" si="77"/>
        <v>0.33618492974899361</v>
      </c>
      <c r="R1678" s="2">
        <f t="shared" si="78"/>
        <v>7.7820585590044816E-2</v>
      </c>
      <c r="S1678" s="2">
        <f t="shared" si="79"/>
        <v>3.8910292795022408E-2</v>
      </c>
    </row>
    <row r="1679" spans="3:19" x14ac:dyDescent="0.25">
      <c r="C1679">
        <f t="shared" si="85"/>
        <v>1.400000000000001</v>
      </c>
      <c r="D1679" s="5">
        <f>$C$2+2*Inddata!$D$35*'Beregninger scenarie 2'!C1679</f>
        <v>6.5000000000000027</v>
      </c>
      <c r="E1679" s="5">
        <f t="shared" si="80"/>
        <v>6.6500000000000075</v>
      </c>
      <c r="F1679" s="5">
        <f>SQRT(C1679^2+(Inddata!$D$35*C1679)^2)</f>
        <v>2.2410934831014986</v>
      </c>
      <c r="G1679" s="5">
        <f t="shared" si="81"/>
        <v>7.4821869662029972</v>
      </c>
      <c r="H1679" s="5">
        <f t="shared" si="82"/>
        <v>0.88877757666816204</v>
      </c>
      <c r="I1679" s="5">
        <f t="shared" si="83"/>
        <v>5.9450275097273526E-2</v>
      </c>
      <c r="J1679" s="5">
        <f t="shared" si="84"/>
        <v>0.39534432939686942</v>
      </c>
      <c r="K1679">
        <f t="shared" si="86"/>
        <v>2.4000000000000012</v>
      </c>
      <c r="L1679" s="2">
        <f>Inddata!$D$34</f>
        <v>1</v>
      </c>
      <c r="M1679" s="2">
        <f>Inddata!$D$34+Inddata!$D$32</f>
        <v>5</v>
      </c>
      <c r="N1679" s="2">
        <f t="shared" si="75"/>
        <v>2.9725137548636763E-2</v>
      </c>
      <c r="O1679" s="2">
        <f t="shared" si="76"/>
        <v>0.19767216469843471</v>
      </c>
      <c r="P1679" s="5">
        <f t="shared" si="74"/>
        <v>0.68149510959246928</v>
      </c>
      <c r="Q1679" s="5">
        <f t="shared" si="77"/>
        <v>0.34074755479623464</v>
      </c>
      <c r="R1679" s="2">
        <f t="shared" si="78"/>
        <v>7.8876748795424667E-2</v>
      </c>
      <c r="S1679" s="2">
        <f t="shared" si="79"/>
        <v>3.9438374397712334E-2</v>
      </c>
    </row>
    <row r="1680" spans="3:19" x14ac:dyDescent="0.25">
      <c r="C1680">
        <f t="shared" si="85"/>
        <v>1.410000000000001</v>
      </c>
      <c r="D1680" s="5">
        <f>$C$2+2*Inddata!$D$35*'Beregninger scenarie 2'!C1680</f>
        <v>6.5250000000000021</v>
      </c>
      <c r="E1680" s="5">
        <f t="shared" si="80"/>
        <v>6.7151250000000067</v>
      </c>
      <c r="F1680" s="5">
        <f>SQRT(C1680^2+(Inddata!$D$35*C1680)^2)</f>
        <v>2.2571012936950807</v>
      </c>
      <c r="G1680" s="5">
        <f t="shared" si="81"/>
        <v>7.5142025873901614</v>
      </c>
      <c r="H1680" s="5">
        <f t="shared" si="82"/>
        <v>0.89365769978958065</v>
      </c>
      <c r="I1680" s="5">
        <f t="shared" si="83"/>
        <v>5.9667697177168612E-2</v>
      </c>
      <c r="J1680" s="5">
        <f t="shared" si="84"/>
        <v>0.40067604500683479</v>
      </c>
      <c r="K1680">
        <f t="shared" si="86"/>
        <v>2.410000000000001</v>
      </c>
      <c r="L1680" s="2">
        <f>Inddata!$D$34</f>
        <v>1</v>
      </c>
      <c r="M1680" s="2">
        <f>Inddata!$D$34+Inddata!$D$32</f>
        <v>5</v>
      </c>
      <c r="N1680" s="2">
        <f t="shared" si="75"/>
        <v>2.9833848588584306E-2</v>
      </c>
      <c r="O1680" s="2">
        <f t="shared" si="76"/>
        <v>0.2003380225034174</v>
      </c>
      <c r="P1680" s="5">
        <f t="shared" si="74"/>
        <v>0.69068592844011156</v>
      </c>
      <c r="Q1680" s="5">
        <f t="shared" si="77"/>
        <v>0.34534296422005578</v>
      </c>
      <c r="R1680" s="2">
        <f t="shared" si="78"/>
        <v>7.994050097686474E-2</v>
      </c>
      <c r="S1680" s="2">
        <f t="shared" si="79"/>
        <v>3.997025048843237E-2</v>
      </c>
    </row>
    <row r="1681" spans="3:19" x14ac:dyDescent="0.25">
      <c r="C1681">
        <f t="shared" si="85"/>
        <v>1.420000000000001</v>
      </c>
      <c r="D1681" s="5">
        <f>$C$2+2*Inddata!$D$35*'Beregninger scenarie 2'!C1681</f>
        <v>6.5500000000000025</v>
      </c>
      <c r="E1681" s="5">
        <f t="shared" si="80"/>
        <v>6.7805000000000071</v>
      </c>
      <c r="F1681" s="5">
        <f>SQRT(C1681^2+(Inddata!$D$35*C1681)^2)</f>
        <v>2.2731091042886629</v>
      </c>
      <c r="G1681" s="5">
        <f t="shared" si="81"/>
        <v>7.5462182085773257</v>
      </c>
      <c r="H1681" s="5">
        <f t="shared" si="82"/>
        <v>0.89852954322113643</v>
      </c>
      <c r="I1681" s="5">
        <f t="shared" si="83"/>
        <v>5.9884355968133747E-2</v>
      </c>
      <c r="J1681" s="5">
        <f t="shared" si="84"/>
        <v>0.40604587564193129</v>
      </c>
      <c r="K1681">
        <f t="shared" si="86"/>
        <v>2.4200000000000008</v>
      </c>
      <c r="L1681" s="2">
        <f>Inddata!$D$34</f>
        <v>1</v>
      </c>
      <c r="M1681" s="2">
        <f>Inddata!$D$34+Inddata!$D$32</f>
        <v>5</v>
      </c>
      <c r="N1681" s="2">
        <f t="shared" si="75"/>
        <v>2.9942177984066874E-2</v>
      </c>
      <c r="O1681" s="2">
        <f t="shared" si="76"/>
        <v>0.20302293782096564</v>
      </c>
      <c r="P1681" s="5">
        <f t="shared" si="74"/>
        <v>0.69994245002154132</v>
      </c>
      <c r="Q1681" s="5">
        <f t="shared" si="77"/>
        <v>0.34997122501077066</v>
      </c>
      <c r="R1681" s="2">
        <f t="shared" si="78"/>
        <v>8.1011857641382107E-2</v>
      </c>
      <c r="S1681" s="2">
        <f t="shared" si="79"/>
        <v>4.0505928820691053E-2</v>
      </c>
    </row>
    <row r="1682" spans="3:19" x14ac:dyDescent="0.25">
      <c r="C1682">
        <f t="shared" si="85"/>
        <v>1.430000000000001</v>
      </c>
      <c r="D1682" s="5">
        <f>$C$2+2*Inddata!$D$35*'Beregninger scenarie 2'!C1682</f>
        <v>6.5750000000000028</v>
      </c>
      <c r="E1682" s="5">
        <f t="shared" si="80"/>
        <v>6.8461250000000069</v>
      </c>
      <c r="F1682" s="5">
        <f>SQRT(C1682^2+(Inddata!$D$35*C1682)^2)</f>
        <v>2.289116914882245</v>
      </c>
      <c r="G1682" s="5">
        <f t="shared" si="81"/>
        <v>7.57823382976449</v>
      </c>
      <c r="H1682" s="5">
        <f t="shared" si="82"/>
        <v>0.90339321189997712</v>
      </c>
      <c r="I1682" s="5">
        <f t="shared" si="83"/>
        <v>6.0100260972578361E-2</v>
      </c>
      <c r="J1682" s="5">
        <f t="shared" si="84"/>
        <v>0.41145389915089342</v>
      </c>
      <c r="K1682">
        <f t="shared" si="86"/>
        <v>2.430000000000001</v>
      </c>
      <c r="L1682" s="2">
        <f>Inddata!$D$34</f>
        <v>1</v>
      </c>
      <c r="M1682" s="2">
        <f>Inddata!$D$34+Inddata!$D$32</f>
        <v>5</v>
      </c>
      <c r="N1682" s="2">
        <f t="shared" si="75"/>
        <v>3.005013048628918E-2</v>
      </c>
      <c r="O1682" s="2">
        <f t="shared" si="76"/>
        <v>0.20572694957544671</v>
      </c>
      <c r="P1682" s="5">
        <f t="shared" si="74"/>
        <v>0.70926480853251694</v>
      </c>
      <c r="Q1682" s="5">
        <f t="shared" si="77"/>
        <v>0.35463240426625847</v>
      </c>
      <c r="R1682" s="2">
        <f t="shared" si="78"/>
        <v>8.2090834320893161E-2</v>
      </c>
      <c r="S1682" s="2">
        <f t="shared" si="79"/>
        <v>4.104541716044658E-2</v>
      </c>
    </row>
    <row r="1683" spans="3:19" x14ac:dyDescent="0.25">
      <c r="C1683">
        <f t="shared" si="85"/>
        <v>1.4400000000000011</v>
      </c>
      <c r="D1683" s="5">
        <f>$C$2+2*Inddata!$D$35*'Beregninger scenarie 2'!C1683</f>
        <v>6.6000000000000032</v>
      </c>
      <c r="E1683" s="5">
        <f t="shared" si="80"/>
        <v>6.912000000000007</v>
      </c>
      <c r="F1683" s="5">
        <f>SQRT(C1683^2+(Inddata!$D$35*C1683)^2)</f>
        <v>2.3051247254758271</v>
      </c>
      <c r="G1683" s="5">
        <f t="shared" si="81"/>
        <v>7.6102494509516543</v>
      </c>
      <c r="H1683" s="5">
        <f t="shared" si="82"/>
        <v>0.90824880899740656</v>
      </c>
      <c r="I1683" s="5">
        <f t="shared" si="83"/>
        <v>6.0315421513653301E-2</v>
      </c>
      <c r="J1683" s="5">
        <f t="shared" si="84"/>
        <v>0.41690019350237206</v>
      </c>
      <c r="K1683">
        <f t="shared" si="86"/>
        <v>2.4400000000000013</v>
      </c>
      <c r="L1683" s="2">
        <f>Inddata!$D$34</f>
        <v>1</v>
      </c>
      <c r="M1683" s="2">
        <f>Inddata!$D$34+Inddata!$D$32</f>
        <v>5</v>
      </c>
      <c r="N1683" s="2">
        <f t="shared" si="75"/>
        <v>3.0157710756826651E-2</v>
      </c>
      <c r="O1683" s="2">
        <f t="shared" si="76"/>
        <v>0.20845009675118603</v>
      </c>
      <c r="P1683" s="5">
        <f t="shared" si="74"/>
        <v>0.71865313837550759</v>
      </c>
      <c r="Q1683" s="5">
        <f t="shared" si="77"/>
        <v>0.3593265691877538</v>
      </c>
      <c r="R1683" s="2">
        <f t="shared" si="78"/>
        <v>8.3177446571239308E-2</v>
      </c>
      <c r="S1683" s="2">
        <f t="shared" si="79"/>
        <v>4.1588723285619654E-2</v>
      </c>
    </row>
    <row r="1684" spans="3:19" x14ac:dyDescent="0.25">
      <c r="C1684">
        <f t="shared" si="85"/>
        <v>1.4500000000000011</v>
      </c>
      <c r="D1684" s="5">
        <f>$C$2+2*Inddata!$D$35*'Beregninger scenarie 2'!C1684</f>
        <v>6.6250000000000027</v>
      </c>
      <c r="E1684" s="5">
        <f t="shared" si="80"/>
        <v>6.9781250000000075</v>
      </c>
      <c r="F1684" s="5">
        <f>SQRT(C1684^2+(Inddata!$D$35*C1684)^2)</f>
        <v>2.3211325360694093</v>
      </c>
      <c r="G1684" s="5">
        <f t="shared" si="81"/>
        <v>7.6422650721388186</v>
      </c>
      <c r="H1684" s="5">
        <f t="shared" si="82"/>
        <v>0.91309643595587298</v>
      </c>
      <c r="I1684" s="5">
        <f t="shared" si="83"/>
        <v>6.0529846739661247E-2</v>
      </c>
      <c r="J1684" s="5">
        <f t="shared" si="84"/>
        <v>0.42238483678019911</v>
      </c>
      <c r="K1684">
        <f t="shared" si="86"/>
        <v>2.4500000000000011</v>
      </c>
      <c r="L1684" s="2">
        <f>Inddata!$D$34</f>
        <v>1</v>
      </c>
      <c r="M1684" s="2">
        <f>Inddata!$D$34+Inddata!$D$32</f>
        <v>5</v>
      </c>
      <c r="N1684" s="2">
        <f t="shared" si="75"/>
        <v>3.0264923369830624E-2</v>
      </c>
      <c r="O1684" s="2">
        <f t="shared" si="76"/>
        <v>0.21119241839009956</v>
      </c>
      <c r="P1684" s="5">
        <f t="shared" si="74"/>
        <v>0.7281075741515326</v>
      </c>
      <c r="Q1684" s="5">
        <f t="shared" si="77"/>
        <v>0.3640537870757663</v>
      </c>
      <c r="R1684" s="2">
        <f t="shared" si="78"/>
        <v>8.4271709971242198E-2</v>
      </c>
      <c r="S1684" s="2">
        <f t="shared" si="79"/>
        <v>4.2135854985621099E-2</v>
      </c>
    </row>
    <row r="1685" spans="3:19" x14ac:dyDescent="0.25">
      <c r="C1685">
        <f t="shared" si="85"/>
        <v>1.4600000000000011</v>
      </c>
      <c r="D1685" s="5">
        <f>$C$2+2*Inddata!$D$35*'Beregninger scenarie 2'!C1685</f>
        <v>6.6500000000000021</v>
      </c>
      <c r="E1685" s="5">
        <f t="shared" si="80"/>
        <v>7.0445000000000064</v>
      </c>
      <c r="F1685" s="5">
        <f>SQRT(C1685^2+(Inddata!$D$35*C1685)^2)</f>
        <v>2.3371403466629914</v>
      </c>
      <c r="G1685" s="5">
        <f t="shared" si="81"/>
        <v>7.6742806933259828</v>
      </c>
      <c r="H1685" s="5">
        <f t="shared" si="82"/>
        <v>0.91793619252503078</v>
      </c>
      <c r="I1685" s="5">
        <f t="shared" si="83"/>
        <v>6.074354562833352E-2</v>
      </c>
      <c r="J1685" s="5">
        <f t="shared" si="84"/>
        <v>0.4279079071787959</v>
      </c>
      <c r="K1685">
        <f t="shared" si="86"/>
        <v>2.4600000000000009</v>
      </c>
      <c r="L1685" s="2">
        <f>Inddata!$D$34</f>
        <v>1</v>
      </c>
      <c r="M1685" s="2">
        <f>Inddata!$D$34+Inddata!$D$32</f>
        <v>5</v>
      </c>
      <c r="N1685" s="2">
        <f t="shared" si="75"/>
        <v>3.037177281416676E-2</v>
      </c>
      <c r="O1685" s="2">
        <f t="shared" si="76"/>
        <v>0.21395395358939795</v>
      </c>
      <c r="P1685" s="5">
        <f t="shared" si="74"/>
        <v>0.7376282506522448</v>
      </c>
      <c r="Q1685" s="5">
        <f t="shared" si="77"/>
        <v>0.3688141253261224</v>
      </c>
      <c r="R1685" s="2">
        <f t="shared" si="78"/>
        <v>8.5373640121787595E-2</v>
      </c>
      <c r="S1685" s="2">
        <f t="shared" si="79"/>
        <v>4.2686820060893797E-2</v>
      </c>
    </row>
    <row r="1686" spans="3:19" x14ac:dyDescent="0.25">
      <c r="C1686">
        <f t="shared" si="85"/>
        <v>1.4700000000000011</v>
      </c>
      <c r="D1686" s="5">
        <f>$C$2+2*Inddata!$D$35*'Beregninger scenarie 2'!C1686</f>
        <v>6.6750000000000025</v>
      </c>
      <c r="E1686" s="5">
        <f t="shared" si="80"/>
        <v>7.1111250000000075</v>
      </c>
      <c r="F1686" s="5">
        <f>SQRT(C1686^2+(Inddata!$D$35*C1686)^2)</f>
        <v>2.3531481572565736</v>
      </c>
      <c r="G1686" s="5">
        <f t="shared" si="81"/>
        <v>7.7062963145131471</v>
      </c>
      <c r="H1686" s="5">
        <f t="shared" si="82"/>
        <v>0.92276817679690526</v>
      </c>
      <c r="I1686" s="5">
        <f t="shared" si="83"/>
        <v>6.0956526990978317E-2</v>
      </c>
      <c r="J1686" s="5">
        <f t="shared" si="84"/>
        <v>0.43346948299872112</v>
      </c>
      <c r="K1686">
        <f t="shared" si="86"/>
        <v>2.4700000000000011</v>
      </c>
      <c r="L1686" s="2">
        <f>Inddata!$D$34</f>
        <v>1</v>
      </c>
      <c r="M1686" s="2">
        <f>Inddata!$D$34+Inddata!$D$32</f>
        <v>5</v>
      </c>
      <c r="N1686" s="2">
        <f t="shared" si="75"/>
        <v>3.0478263495489159E-2</v>
      </c>
      <c r="O1686" s="2">
        <f t="shared" si="76"/>
        <v>0.21673474149936056</v>
      </c>
      <c r="P1686" s="5">
        <f t="shared" si="74"/>
        <v>0.74721530285225746</v>
      </c>
      <c r="Q1686" s="5">
        <f t="shared" si="77"/>
        <v>0.37360765142612873</v>
      </c>
      <c r="R1686" s="2">
        <f t="shared" si="78"/>
        <v>8.6483252644937197E-2</v>
      </c>
      <c r="S1686" s="2">
        <f t="shared" si="79"/>
        <v>4.3241626322468599E-2</v>
      </c>
    </row>
    <row r="1687" spans="3:19" x14ac:dyDescent="0.25">
      <c r="C1687">
        <f t="shared" si="85"/>
        <v>1.4800000000000011</v>
      </c>
      <c r="D1687" s="5">
        <f>$C$2+2*Inddata!$D$35*'Beregninger scenarie 2'!C1687</f>
        <v>6.7000000000000028</v>
      </c>
      <c r="E1687" s="5">
        <f t="shared" si="80"/>
        <v>7.178000000000007</v>
      </c>
      <c r="F1687" s="5">
        <f>SQRT(C1687^2+(Inddata!$D$35*C1687)^2)</f>
        <v>2.3691559678501557</v>
      </c>
      <c r="G1687" s="5">
        <f t="shared" si="81"/>
        <v>7.7383119357003114</v>
      </c>
      <c r="H1687" s="5">
        <f t="shared" si="82"/>
        <v>0.9275924852401809</v>
      </c>
      <c r="I1687" s="5">
        <f t="shared" si="83"/>
        <v>6.1168799476504672E-2</v>
      </c>
      <c r="J1687" s="5">
        <f t="shared" si="84"/>
        <v>0.43906964264235099</v>
      </c>
      <c r="K1687">
        <f t="shared" si="86"/>
        <v>2.4800000000000013</v>
      </c>
      <c r="L1687" s="2">
        <f>Inddata!$D$34</f>
        <v>1</v>
      </c>
      <c r="M1687" s="2">
        <f>Inddata!$D$34+Inddata!$D$32</f>
        <v>5</v>
      </c>
      <c r="N1687" s="2">
        <f t="shared" si="75"/>
        <v>3.0584399738252336E-2</v>
      </c>
      <c r="O1687" s="2">
        <f t="shared" si="76"/>
        <v>0.21953482132117549</v>
      </c>
      <c r="P1687" s="5">
        <f t="shared" si="74"/>
        <v>0.75686886590169655</v>
      </c>
      <c r="Q1687" s="5">
        <f t="shared" si="77"/>
        <v>0.37843443295084828</v>
      </c>
      <c r="R1687" s="2">
        <f t="shared" si="78"/>
        <v>8.7600563183066707E-2</v>
      </c>
      <c r="S1687" s="2">
        <f t="shared" si="79"/>
        <v>4.3800281591533353E-2</v>
      </c>
    </row>
    <row r="1688" spans="3:19" x14ac:dyDescent="0.25">
      <c r="C1688">
        <f t="shared" si="85"/>
        <v>1.4900000000000011</v>
      </c>
      <c r="D1688" s="5">
        <f>$C$2+2*Inddata!$D$35*'Beregninger scenarie 2'!C1688</f>
        <v>6.7250000000000032</v>
      </c>
      <c r="E1688" s="5">
        <f t="shared" si="80"/>
        <v>7.2451250000000078</v>
      </c>
      <c r="F1688" s="5">
        <f>SQRT(C1688^2+(Inddata!$D$35*C1688)^2)</f>
        <v>2.3851637784437378</v>
      </c>
      <c r="G1688" s="5">
        <f t="shared" si="81"/>
        <v>7.7703275568874757</v>
      </c>
      <c r="H1688" s="5">
        <f t="shared" si="82"/>
        <v>0.93240921273364619</v>
      </c>
      <c r="I1688" s="5">
        <f t="shared" si="83"/>
        <v>6.1380371575326963E-2</v>
      </c>
      <c r="J1688" s="5">
        <f t="shared" si="84"/>
        <v>0.44470846460969127</v>
      </c>
      <c r="K1688">
        <f t="shared" si="86"/>
        <v>2.4900000000000011</v>
      </c>
      <c r="L1688" s="2">
        <f>Inddata!$D$34</f>
        <v>1</v>
      </c>
      <c r="M1688" s="2">
        <f>Inddata!$D$34+Inddata!$D$32</f>
        <v>5</v>
      </c>
      <c r="N1688" s="2">
        <f t="shared" si="75"/>
        <v>3.0690185787663481E-2</v>
      </c>
      <c r="O1688" s="2">
        <f t="shared" si="76"/>
        <v>0.22235423230484563</v>
      </c>
      <c r="P1688" s="5">
        <f t="shared" si="74"/>
        <v>0.766589075118982</v>
      </c>
      <c r="Q1688" s="5">
        <f t="shared" si="77"/>
        <v>0.383294537559491</v>
      </c>
      <c r="R1688" s="2">
        <f t="shared" si="78"/>
        <v>8.8725587398030312E-2</v>
      </c>
      <c r="S1688" s="2">
        <f t="shared" si="79"/>
        <v>4.4362793699015156E-2</v>
      </c>
    </row>
    <row r="1689" spans="3:19" x14ac:dyDescent="0.25">
      <c r="C1689">
        <f t="shared" si="85"/>
        <v>1.5000000000000011</v>
      </c>
      <c r="D1689" s="5">
        <f>$C$2+2*Inddata!$D$35*'Beregninger scenarie 2'!C1689</f>
        <v>6.7500000000000027</v>
      </c>
      <c r="E1689" s="5">
        <f t="shared" si="80"/>
        <v>7.312500000000008</v>
      </c>
      <c r="F1689" s="5">
        <f>SQRT(C1689^2+(Inddata!$D$35*C1689)^2)</f>
        <v>2.40117158903732</v>
      </c>
      <c r="G1689" s="5">
        <f t="shared" si="81"/>
        <v>7.80234317807464</v>
      </c>
      <c r="H1689" s="5">
        <f t="shared" si="82"/>
        <v>0.93721845259881165</v>
      </c>
      <c r="I1689" s="5">
        <f t="shared" si="83"/>
        <v>6.1591251623153778E-2</v>
      </c>
      <c r="J1689" s="5">
        <f t="shared" si="84"/>
        <v>0.4503860274943125</v>
      </c>
      <c r="K1689">
        <f t="shared" si="86"/>
        <v>2.5000000000000009</v>
      </c>
      <c r="L1689" s="2">
        <f>Inddata!$D$34</f>
        <v>1</v>
      </c>
      <c r="M1689" s="2">
        <f>Inddata!$D$34+Inddata!$D$32</f>
        <v>5</v>
      </c>
      <c r="N1689" s="2">
        <f t="shared" si="75"/>
        <v>3.0795625811576889E-2</v>
      </c>
      <c r="O1689" s="2">
        <f t="shared" si="76"/>
        <v>0.22519301374715625</v>
      </c>
      <c r="P1689" s="5">
        <f t="shared" si="74"/>
        <v>0.77637606598382103</v>
      </c>
      <c r="Q1689" s="5">
        <f t="shared" si="77"/>
        <v>0.38818803299191051</v>
      </c>
      <c r="R1689" s="2">
        <f t="shared" si="78"/>
        <v>8.9858340970349643E-2</v>
      </c>
      <c r="S1689" s="2">
        <f t="shared" si="79"/>
        <v>4.4929170485174821E-2</v>
      </c>
    </row>
    <row r="1690" spans="3:19" x14ac:dyDescent="0.25">
      <c r="C1690">
        <f t="shared" si="85"/>
        <v>1.5100000000000011</v>
      </c>
      <c r="D1690" s="5">
        <f>$C$2+2*Inddata!$D$35*'Beregninger scenarie 2'!C1690</f>
        <v>6.775000000000003</v>
      </c>
      <c r="E1690" s="5">
        <f t="shared" si="80"/>
        <v>7.3801250000000067</v>
      </c>
      <c r="F1690" s="5">
        <f>SQRT(C1690^2+(Inddata!$D$35*C1690)^2)</f>
        <v>2.4171793996309026</v>
      </c>
      <c r="G1690" s="5">
        <f t="shared" si="81"/>
        <v>7.8343587992618051</v>
      </c>
      <c r="H1690" s="5">
        <f t="shared" si="82"/>
        <v>0.94202029663172959</v>
      </c>
      <c r="I1690" s="5">
        <f t="shared" si="83"/>
        <v>6.1801447804665489E-2</v>
      </c>
      <c r="J1690" s="5">
        <f t="shared" si="84"/>
        <v>0.45610240997940732</v>
      </c>
      <c r="K1690">
        <f t="shared" si="86"/>
        <v>2.5100000000000011</v>
      </c>
      <c r="L1690" s="2">
        <f>Inddata!$D$34</f>
        <v>1</v>
      </c>
      <c r="M1690" s="2">
        <f>Inddata!$D$34+Inddata!$D$32</f>
        <v>5</v>
      </c>
      <c r="N1690" s="2">
        <f t="shared" si="75"/>
        <v>3.0900723902332745E-2</v>
      </c>
      <c r="O1690" s="2">
        <f t="shared" si="76"/>
        <v>0.22805120498970366</v>
      </c>
      <c r="P1690" s="5">
        <f t="shared" si="74"/>
        <v>0.78622997413041151</v>
      </c>
      <c r="Q1690" s="5">
        <f t="shared" si="77"/>
        <v>0.39311498706520576</v>
      </c>
      <c r="R1690" s="2">
        <f t="shared" si="78"/>
        <v>9.099883959842725E-2</v>
      </c>
      <c r="S1690" s="2">
        <f t="shared" si="79"/>
        <v>4.5499419799213625E-2</v>
      </c>
    </row>
    <row r="1691" spans="3:19" x14ac:dyDescent="0.25">
      <c r="C1691">
        <f t="shared" si="85"/>
        <v>1.5200000000000011</v>
      </c>
      <c r="D1691" s="5">
        <f>$C$2+2*Inddata!$D$35*'Beregninger scenarie 2'!C1691</f>
        <v>6.8000000000000025</v>
      </c>
      <c r="E1691" s="5">
        <f t="shared" si="80"/>
        <v>7.4480000000000075</v>
      </c>
      <c r="F1691" s="5">
        <f>SQRT(C1691^2+(Inddata!$D$35*C1691)^2)</f>
        <v>2.4331872102244847</v>
      </c>
      <c r="G1691" s="5">
        <f t="shared" si="81"/>
        <v>7.8663744204489694</v>
      </c>
      <c r="H1691" s="5">
        <f t="shared" si="82"/>
        <v>0.94681483513403841</v>
      </c>
      <c r="I1691" s="5">
        <f t="shared" si="83"/>
        <v>6.2010968157084498E-2</v>
      </c>
      <c r="J1691" s="5">
        <f t="shared" si="84"/>
        <v>0.46185769083396583</v>
      </c>
      <c r="K1691">
        <f t="shared" si="86"/>
        <v>2.5200000000000014</v>
      </c>
      <c r="L1691" s="2">
        <f>Inddata!$D$34</f>
        <v>1</v>
      </c>
      <c r="M1691" s="2">
        <f>Inddata!$D$34+Inddata!$D$32</f>
        <v>5</v>
      </c>
      <c r="N1691" s="2">
        <f t="shared" si="75"/>
        <v>3.1005484078542249E-2</v>
      </c>
      <c r="O1691" s="2">
        <f t="shared" si="76"/>
        <v>0.23092884541698291</v>
      </c>
      <c r="P1691" s="5">
        <f t="shared" si="74"/>
        <v>0.79615093534084902</v>
      </c>
      <c r="Q1691" s="5">
        <f t="shared" si="77"/>
        <v>0.39807546767042451</v>
      </c>
      <c r="R1691" s="2">
        <f t="shared" si="78"/>
        <v>9.214709899778345E-2</v>
      </c>
      <c r="S1691" s="2">
        <f t="shared" si="79"/>
        <v>4.6073549498891725E-2</v>
      </c>
    </row>
    <row r="1692" spans="3:19" x14ac:dyDescent="0.25">
      <c r="C1692">
        <f t="shared" si="85"/>
        <v>1.5300000000000011</v>
      </c>
      <c r="D1692" s="5">
        <f>$C$2+2*Inddata!$D$35*'Beregninger scenarie 2'!C1692</f>
        <v>6.8250000000000028</v>
      </c>
      <c r="E1692" s="5">
        <f t="shared" si="80"/>
        <v>7.5161250000000077</v>
      </c>
      <c r="F1692" s="5">
        <f>SQRT(C1692^2+(Inddata!$D$35*C1692)^2)</f>
        <v>2.4491950208180664</v>
      </c>
      <c r="G1692" s="5">
        <f t="shared" si="81"/>
        <v>7.8983900416361328</v>
      </c>
      <c r="H1692" s="5">
        <f t="shared" si="82"/>
        <v>0.95160215694324712</v>
      </c>
      <c r="I1692" s="5">
        <f t="shared" si="83"/>
        <v>6.2219820573641338E-2</v>
      </c>
      <c r="J1692" s="5">
        <f t="shared" si="84"/>
        <v>0.46765194890906048</v>
      </c>
      <c r="K1692">
        <f t="shared" si="86"/>
        <v>2.5300000000000011</v>
      </c>
      <c r="L1692" s="2">
        <f>Inddata!$D$34</f>
        <v>1</v>
      </c>
      <c r="M1692" s="2">
        <f>Inddata!$D$34+Inddata!$D$32</f>
        <v>5</v>
      </c>
      <c r="N1692" s="2">
        <f t="shared" si="75"/>
        <v>3.1109910286820669E-2</v>
      </c>
      <c r="O1692" s="2">
        <f t="shared" si="76"/>
        <v>0.23382597445453024</v>
      </c>
      <c r="P1692" s="5">
        <f t="shared" si="74"/>
        <v>0.80613908553872293</v>
      </c>
      <c r="Q1692" s="5">
        <f t="shared" si="77"/>
        <v>0.40306954276936147</v>
      </c>
      <c r="R1692" s="2">
        <f t="shared" si="78"/>
        <v>9.3303134900315152E-2</v>
      </c>
      <c r="S1692" s="2">
        <f t="shared" si="79"/>
        <v>4.6651567450157576E-2</v>
      </c>
    </row>
    <row r="1693" spans="3:19" x14ac:dyDescent="0.25">
      <c r="C1693">
        <f t="shared" si="85"/>
        <v>1.5400000000000011</v>
      </c>
      <c r="D1693" s="5">
        <f>$C$2+2*Inddata!$D$35*'Beregninger scenarie 2'!C1693</f>
        <v>6.8500000000000032</v>
      </c>
      <c r="E1693" s="5">
        <f t="shared" si="80"/>
        <v>7.5845000000000082</v>
      </c>
      <c r="F1693" s="5">
        <f>SQRT(C1693^2+(Inddata!$D$35*C1693)^2)</f>
        <v>2.4652028314116485</v>
      </c>
      <c r="G1693" s="5">
        <f t="shared" si="81"/>
        <v>7.9304056628232971</v>
      </c>
      <c r="H1693" s="5">
        <f t="shared" si="82"/>
        <v>0.95638234946229184</v>
      </c>
      <c r="I1693" s="5">
        <f t="shared" si="83"/>
        <v>6.2428012806941074E-2</v>
      </c>
      <c r="J1693" s="5">
        <f t="shared" si="84"/>
        <v>0.4734852631342451</v>
      </c>
      <c r="K1693">
        <f t="shared" si="86"/>
        <v>2.5400000000000009</v>
      </c>
      <c r="L1693" s="2">
        <f>Inddata!$D$34</f>
        <v>1</v>
      </c>
      <c r="M1693" s="2">
        <f>Inddata!$D$34+Inddata!$D$32</f>
        <v>5</v>
      </c>
      <c r="N1693" s="2">
        <f t="shared" si="75"/>
        <v>3.1214006403470537E-2</v>
      </c>
      <c r="O1693" s="2">
        <f t="shared" si="76"/>
        <v>0.23674263156712255</v>
      </c>
      <c r="P1693" s="5">
        <f t="shared" si="74"/>
        <v>0.81619456078290886</v>
      </c>
      <c r="Q1693" s="5">
        <f t="shared" si="77"/>
        <v>0.40809728039145443</v>
      </c>
      <c r="R1693" s="2">
        <f t="shared" si="78"/>
        <v>9.4466963053577407E-2</v>
      </c>
      <c r="S1693" s="2">
        <f t="shared" si="79"/>
        <v>4.7233481526788704E-2</v>
      </c>
    </row>
    <row r="1694" spans="3:19" x14ac:dyDescent="0.25">
      <c r="C1694">
        <f t="shared" si="85"/>
        <v>1.5500000000000012</v>
      </c>
      <c r="D1694" s="5">
        <f>$C$2+2*Inddata!$D$35*'Beregninger scenarie 2'!C1694</f>
        <v>6.8750000000000027</v>
      </c>
      <c r="E1694" s="5">
        <f t="shared" si="80"/>
        <v>7.6531250000000082</v>
      </c>
      <c r="F1694" s="5">
        <f>SQRT(C1694^2+(Inddata!$D$35*C1694)^2)</f>
        <v>2.4812106420052307</v>
      </c>
      <c r="G1694" s="5">
        <f t="shared" si="81"/>
        <v>7.9624212840104613</v>
      </c>
      <c r="H1694" s="5">
        <f t="shared" si="82"/>
        <v>0.96115549868837524</v>
      </c>
      <c r="I1694" s="5">
        <f t="shared" si="83"/>
        <v>6.2635552472232653E-2</v>
      </c>
      <c r="J1694" s="5">
        <f t="shared" si="84"/>
        <v>0.47935771251405601</v>
      </c>
      <c r="K1694">
        <f t="shared" si="86"/>
        <v>2.5500000000000012</v>
      </c>
      <c r="L1694" s="2">
        <f>Inddata!$D$34</f>
        <v>1</v>
      </c>
      <c r="M1694" s="2">
        <f>Inddata!$D$34+Inddata!$D$32</f>
        <v>5</v>
      </c>
      <c r="N1694" s="2">
        <f t="shared" si="75"/>
        <v>3.1317776236116326E-2</v>
      </c>
      <c r="O1694" s="2">
        <f t="shared" si="76"/>
        <v>0.23967885625702801</v>
      </c>
      <c r="P1694" s="5">
        <f t="shared" si="74"/>
        <v>0.82631749726153747</v>
      </c>
      <c r="Q1694" s="5">
        <f t="shared" si="77"/>
        <v>0.41315874863076874</v>
      </c>
      <c r="R1694" s="2">
        <f t="shared" si="78"/>
        <v>9.563859922008533E-2</v>
      </c>
      <c r="S1694" s="2">
        <f t="shared" si="79"/>
        <v>4.7819299610042665E-2</v>
      </c>
    </row>
    <row r="1695" spans="3:19" x14ac:dyDescent="0.25">
      <c r="C1695">
        <f t="shared" si="85"/>
        <v>1.5600000000000012</v>
      </c>
      <c r="D1695" s="5">
        <f>$C$2+2*Inddata!$D$35*'Beregninger scenarie 2'!C1695</f>
        <v>6.900000000000003</v>
      </c>
      <c r="E1695" s="5">
        <f t="shared" si="80"/>
        <v>7.7220000000000075</v>
      </c>
      <c r="F1695" s="5">
        <f>SQRT(C1695^2+(Inddata!$D$35*C1695)^2)</f>
        <v>2.4972184525988128</v>
      </c>
      <c r="G1695" s="5">
        <f t="shared" si="81"/>
        <v>7.9944369051976256</v>
      </c>
      <c r="H1695" s="5">
        <f t="shared" si="82"/>
        <v>0.96592168924111566</v>
      </c>
      <c r="I1695" s="5">
        <f t="shared" si="83"/>
        <v>6.2842447050585046E-2</v>
      </c>
      <c r="J1695" s="5">
        <f t="shared" si="84"/>
        <v>0.48526937612461818</v>
      </c>
      <c r="K1695">
        <f t="shared" si="86"/>
        <v>2.5600000000000014</v>
      </c>
      <c r="L1695" s="2">
        <f>Inddata!$D$34</f>
        <v>1</v>
      </c>
      <c r="M1695" s="2">
        <f>Inddata!$D$34+Inddata!$D$32</f>
        <v>5</v>
      </c>
      <c r="N1695" s="2">
        <f t="shared" si="75"/>
        <v>3.1421223525292523E-2</v>
      </c>
      <c r="O1695" s="2">
        <f t="shared" si="76"/>
        <v>0.24263468806230909</v>
      </c>
      <c r="P1695" s="5">
        <f t="shared" si="74"/>
        <v>0.83650803128614348</v>
      </c>
      <c r="Q1695" s="5">
        <f t="shared" si="77"/>
        <v>0.41825401564307174</v>
      </c>
      <c r="R1695" s="2">
        <f t="shared" si="78"/>
        <v>9.6818059176636967E-2</v>
      </c>
      <c r="S1695" s="2">
        <f t="shared" si="79"/>
        <v>4.8409029588318483E-2</v>
      </c>
    </row>
    <row r="1696" spans="3:19" x14ac:dyDescent="0.25">
      <c r="C1696">
        <f t="shared" si="85"/>
        <v>1.5700000000000012</v>
      </c>
      <c r="D1696" s="5">
        <f>$C$2+2*Inddata!$D$35*'Beregninger scenarie 2'!C1696</f>
        <v>6.9250000000000025</v>
      </c>
      <c r="E1696" s="5">
        <f t="shared" si="80"/>
        <v>7.7911250000000081</v>
      </c>
      <c r="F1696" s="5">
        <f>SQRT(C1696^2+(Inddata!$D$35*C1696)^2)</f>
        <v>2.5132262631923949</v>
      </c>
      <c r="G1696" s="5">
        <f t="shared" si="81"/>
        <v>8.0264525263847908</v>
      </c>
      <c r="H1696" s="5">
        <f t="shared" si="82"/>
        <v>0.9706810043900207</v>
      </c>
      <c r="I1696" s="5">
        <f t="shared" si="83"/>
        <v>6.3048703891972965E-2</v>
      </c>
      <c r="J1696" s="5">
        <f t="shared" si="84"/>
        <v>0.49122033311034841</v>
      </c>
      <c r="K1696">
        <f t="shared" si="86"/>
        <v>2.5700000000000012</v>
      </c>
      <c r="L1696" s="2">
        <f>Inddata!$D$34</f>
        <v>1</v>
      </c>
      <c r="M1696" s="2">
        <f>Inddata!$D$34+Inddata!$D$32</f>
        <v>5</v>
      </c>
      <c r="N1696" s="2">
        <f t="shared" si="75"/>
        <v>3.1524351945986483E-2</v>
      </c>
      <c r="O1696" s="2">
        <f t="shared" si="76"/>
        <v>0.2456101665551742</v>
      </c>
      <c r="P1696" s="5">
        <f t="shared" si="74"/>
        <v>0.8467662992859839</v>
      </c>
      <c r="Q1696" s="5">
        <f t="shared" si="77"/>
        <v>0.42338314964299195</v>
      </c>
      <c r="R1696" s="2">
        <f t="shared" si="78"/>
        <v>9.8005358713655538E-2</v>
      </c>
      <c r="S1696" s="2">
        <f t="shared" si="79"/>
        <v>4.9002679356827769E-2</v>
      </c>
    </row>
    <row r="1697" spans="3:19" x14ac:dyDescent="0.25">
      <c r="C1697">
        <f t="shared" si="85"/>
        <v>1.5800000000000012</v>
      </c>
      <c r="D1697" s="5">
        <f>$C$2+2*Inddata!$D$35*'Beregninger scenarie 2'!C1697</f>
        <v>6.9500000000000028</v>
      </c>
      <c r="E1697" s="5">
        <f t="shared" si="80"/>
        <v>7.860500000000008</v>
      </c>
      <c r="F1697" s="5">
        <f>SQRT(C1697^2+(Inddata!$D$35*C1697)^2)</f>
        <v>2.5292340737859771</v>
      </c>
      <c r="G1697" s="5">
        <f t="shared" si="81"/>
        <v>8.0584681475719542</v>
      </c>
      <c r="H1697" s="5">
        <f t="shared" si="82"/>
        <v>0.97543352608130685</v>
      </c>
      <c r="I1697" s="5">
        <f t="shared" si="83"/>
        <v>6.3254330218275562E-2</v>
      </c>
      <c r="J1697" s="5">
        <f t="shared" si="84"/>
        <v>0.49721066268075559</v>
      </c>
      <c r="K1697">
        <f t="shared" si="86"/>
        <v>2.580000000000001</v>
      </c>
      <c r="L1697" s="2">
        <f>Inddata!$D$34</f>
        <v>1</v>
      </c>
      <c r="M1697" s="2">
        <f>Inddata!$D$34+Inddata!$D$32</f>
        <v>5</v>
      </c>
      <c r="N1697" s="2">
        <f t="shared" si="75"/>
        <v>3.1627165109137781E-2</v>
      </c>
      <c r="O1697" s="2">
        <f t="shared" si="76"/>
        <v>0.24860533134037779</v>
      </c>
      <c r="P1697" s="5">
        <f t="shared" si="74"/>
        <v>0.85709243780252142</v>
      </c>
      <c r="Q1697" s="5">
        <f t="shared" si="77"/>
        <v>0.42854621890126071</v>
      </c>
      <c r="R1697" s="2">
        <f t="shared" si="78"/>
        <v>9.9200513634551069E-2</v>
      </c>
      <c r="S1697" s="2">
        <f t="shared" si="79"/>
        <v>4.9600256817275534E-2</v>
      </c>
    </row>
    <row r="1698" spans="3:19" x14ac:dyDescent="0.25">
      <c r="C1698">
        <f t="shared" si="85"/>
        <v>1.5900000000000012</v>
      </c>
      <c r="D1698" s="5">
        <f>$C$2+2*Inddata!$D$35*'Beregninger scenarie 2'!C1698</f>
        <v>6.9750000000000032</v>
      </c>
      <c r="E1698" s="5">
        <f t="shared" si="80"/>
        <v>7.9301250000000083</v>
      </c>
      <c r="F1698" s="5">
        <f>SQRT(C1698^2+(Inddata!$D$35*C1698)^2)</f>
        <v>2.5452418843795592</v>
      </c>
      <c r="G1698" s="5">
        <f t="shared" si="81"/>
        <v>8.0904837687591176</v>
      </c>
      <c r="H1698" s="5">
        <f t="shared" si="82"/>
        <v>0.98017933496408161</v>
      </c>
      <c r="I1698" s="5">
        <f t="shared" si="83"/>
        <v>6.3459333126190703E-2</v>
      </c>
      <c r="J1698" s="5">
        <f t="shared" si="84"/>
        <v>0.5032404441073336</v>
      </c>
      <c r="K1698">
        <f t="shared" si="86"/>
        <v>2.5900000000000012</v>
      </c>
      <c r="L1698" s="2">
        <f>Inddata!$D$34</f>
        <v>1</v>
      </c>
      <c r="M1698" s="2">
        <f>Inddata!$D$34+Inddata!$D$32</f>
        <v>5</v>
      </c>
      <c r="N1698" s="2">
        <f t="shared" si="75"/>
        <v>3.1729666563095352E-2</v>
      </c>
      <c r="O1698" s="2">
        <f t="shared" si="76"/>
        <v>0.2516202220536668</v>
      </c>
      <c r="P1698" s="5">
        <f t="shared" si="74"/>
        <v>0.86748658348406782</v>
      </c>
      <c r="Q1698" s="5">
        <f t="shared" si="77"/>
        <v>0.43374329174203391</v>
      </c>
      <c r="R1698" s="2">
        <f t="shared" si="78"/>
        <v>0.10040353975510044</v>
      </c>
      <c r="S1698" s="2">
        <f t="shared" si="79"/>
        <v>5.020176987755022E-2</v>
      </c>
    </row>
    <row r="1699" spans="3:19" x14ac:dyDescent="0.25">
      <c r="C1699">
        <f t="shared" si="85"/>
        <v>1.6000000000000012</v>
      </c>
      <c r="D1699" s="5">
        <f>$C$2+2*Inddata!$D$35*'Beregninger scenarie 2'!C1699</f>
        <v>7.0000000000000027</v>
      </c>
      <c r="E1699" s="5">
        <f t="shared" si="80"/>
        <v>8.0000000000000089</v>
      </c>
      <c r="F1699" s="5">
        <f>SQRT(C1699^2+(Inddata!$D$35*C1699)^2)</f>
        <v>2.5612496949731414</v>
      </c>
      <c r="G1699" s="5">
        <f t="shared" si="81"/>
        <v>8.1224993899462827</v>
      </c>
      <c r="H1699" s="5">
        <f t="shared" si="82"/>
        <v>0.98491851041590739</v>
      </c>
      <c r="I1699" s="5">
        <f t="shared" si="83"/>
        <v>6.3663719590067891E-2</v>
      </c>
      <c r="J1699" s="5">
        <f t="shared" si="84"/>
        <v>0.50930975672054368</v>
      </c>
      <c r="K1699">
        <f t="shared" si="86"/>
        <v>2.6000000000000014</v>
      </c>
      <c r="L1699" s="2">
        <f>Inddata!$D$34</f>
        <v>1</v>
      </c>
      <c r="M1699" s="2">
        <f>Inddata!$D$34+Inddata!$D$32</f>
        <v>5</v>
      </c>
      <c r="N1699" s="2">
        <f t="shared" si="75"/>
        <v>3.1831859795033945E-2</v>
      </c>
      <c r="O1699" s="2">
        <f t="shared" si="76"/>
        <v>0.25465487836027184</v>
      </c>
      <c r="P1699" s="5">
        <f t="shared" si="74"/>
        <v>0.87794887308058411</v>
      </c>
      <c r="Q1699" s="5">
        <f t="shared" si="77"/>
        <v>0.43897443654029206</v>
      </c>
      <c r="R1699" s="2">
        <f t="shared" si="78"/>
        <v>0.10161445290284539</v>
      </c>
      <c r="S1699" s="2">
        <f t="shared" si="79"/>
        <v>5.0807226451422695E-2</v>
      </c>
    </row>
    <row r="1700" spans="3:19" x14ac:dyDescent="0.25">
      <c r="C1700">
        <f t="shared" si="85"/>
        <v>1.6100000000000012</v>
      </c>
      <c r="D1700" s="5">
        <f>$C$2+2*Inddata!$D$35*'Beregninger scenarie 2'!C1700</f>
        <v>7.025000000000003</v>
      </c>
      <c r="E1700" s="5">
        <f t="shared" si="80"/>
        <v>8.070125000000008</v>
      </c>
      <c r="F1700" s="5">
        <f>SQRT(C1700^2+(Inddata!$D$35*C1700)^2)</f>
        <v>2.5772575055667235</v>
      </c>
      <c r="G1700" s="5">
        <f t="shared" si="81"/>
        <v>8.1545150111334479</v>
      </c>
      <c r="H1700" s="5">
        <f t="shared" si="82"/>
        <v>0.98965113056776266</v>
      </c>
      <c r="I1700" s="5">
        <f t="shared" si="83"/>
        <v>6.3867496464662443E-2</v>
      </c>
      <c r="J1700" s="5">
        <f t="shared" si="84"/>
        <v>0.5154186799068845</v>
      </c>
      <c r="K1700">
        <f t="shared" si="86"/>
        <v>2.6100000000000012</v>
      </c>
      <c r="L1700" s="2">
        <f>Inddata!$D$34</f>
        <v>1</v>
      </c>
      <c r="M1700" s="2">
        <f>Inddata!$D$34+Inddata!$D$32</f>
        <v>5</v>
      </c>
      <c r="N1700" s="2">
        <f t="shared" si="75"/>
        <v>3.1933748232331222E-2</v>
      </c>
      <c r="O1700" s="2">
        <f t="shared" si="76"/>
        <v>0.25770933995344225</v>
      </c>
      <c r="P1700" s="5">
        <f t="shared" si="74"/>
        <v>0.88847944343862795</v>
      </c>
      <c r="Q1700" s="5">
        <f t="shared" si="77"/>
        <v>0.44423972171931397</v>
      </c>
      <c r="R1700" s="2">
        <f t="shared" si="78"/>
        <v>0.10283326891650782</v>
      </c>
      <c r="S1700" s="2">
        <f t="shared" si="79"/>
        <v>5.141663445825391E-2</v>
      </c>
    </row>
    <row r="1701" spans="3:19" x14ac:dyDescent="0.25">
      <c r="C1701">
        <f t="shared" si="85"/>
        <v>1.6200000000000012</v>
      </c>
      <c r="D1701" s="5">
        <f>$C$2+2*Inddata!$D$35*'Beregninger scenarie 2'!C1701</f>
        <v>7.0500000000000034</v>
      </c>
      <c r="E1701" s="5">
        <f t="shared" si="80"/>
        <v>8.1405000000000101</v>
      </c>
      <c r="F1701" s="5">
        <f>SQRT(C1701^2+(Inddata!$D$35*C1701)^2)</f>
        <v>2.5932653161603056</v>
      </c>
      <c r="G1701" s="5">
        <f t="shared" si="81"/>
        <v>8.1865306323206113</v>
      </c>
      <c r="H1701" s="5">
        <f t="shared" si="82"/>
        <v>0.99437727232841822</v>
      </c>
      <c r="I1701" s="5">
        <f t="shared" si="83"/>
        <v>6.4070670487813411E-2</v>
      </c>
      <c r="J1701" s="5">
        <f t="shared" si="84"/>
        <v>0.52156729310604577</v>
      </c>
      <c r="K1701">
        <f t="shared" si="86"/>
        <v>2.620000000000001</v>
      </c>
      <c r="L1701" s="2">
        <f>Inddata!$D$34</f>
        <v>1</v>
      </c>
      <c r="M1701" s="2">
        <f>Inddata!$D$34+Inddata!$D$32</f>
        <v>5</v>
      </c>
      <c r="N1701" s="2">
        <f t="shared" si="75"/>
        <v>3.2035335243906705E-2</v>
      </c>
      <c r="O1701" s="2">
        <f t="shared" si="76"/>
        <v>0.26078364655302289</v>
      </c>
      <c r="P1701" s="5">
        <f t="shared" si="74"/>
        <v>0.89907843149644728</v>
      </c>
      <c r="Q1701" s="5">
        <f t="shared" si="77"/>
        <v>0.44953921574822364</v>
      </c>
      <c r="R1701" s="2">
        <f t="shared" si="78"/>
        <v>0.10406000364542214</v>
      </c>
      <c r="S1701" s="2">
        <f t="shared" si="79"/>
        <v>5.2030001822711072E-2</v>
      </c>
    </row>
    <row r="1702" spans="3:19" x14ac:dyDescent="0.25">
      <c r="C1702">
        <f t="shared" si="85"/>
        <v>1.6300000000000012</v>
      </c>
      <c r="D1702" s="5">
        <f>$C$2+2*Inddata!$D$35*'Beregninger scenarie 2'!C1702</f>
        <v>7.0750000000000028</v>
      </c>
      <c r="E1702" s="5">
        <f t="shared" si="80"/>
        <v>8.211125000000008</v>
      </c>
      <c r="F1702" s="5">
        <f>SQRT(C1702^2+(Inddata!$D$35*C1702)^2)</f>
        <v>2.6092731267538878</v>
      </c>
      <c r="G1702" s="5">
        <f t="shared" si="81"/>
        <v>8.2185462535077747</v>
      </c>
      <c r="H1702" s="5">
        <f t="shared" si="82"/>
        <v>0.99909701140824037</v>
      </c>
      <c r="I1702" s="5">
        <f t="shared" si="83"/>
        <v>6.4273248283048007E-2</v>
      </c>
      <c r="J1702" s="5">
        <f t="shared" si="84"/>
        <v>0.52775567580814309</v>
      </c>
      <c r="K1702">
        <f t="shared" si="86"/>
        <v>2.6300000000000012</v>
      </c>
      <c r="L1702" s="2">
        <f>Inddata!$D$34</f>
        <v>1</v>
      </c>
      <c r="M1702" s="2">
        <f>Inddata!$D$34+Inddata!$D$32</f>
        <v>5</v>
      </c>
      <c r="N1702" s="2">
        <f t="shared" si="75"/>
        <v>3.2136624141524003E-2</v>
      </c>
      <c r="O1702" s="2">
        <f t="shared" si="76"/>
        <v>0.26387783790407154</v>
      </c>
      <c r="P1702" s="5">
        <f t="shared" si="74"/>
        <v>0.90974597427921566</v>
      </c>
      <c r="Q1702" s="5">
        <f t="shared" si="77"/>
        <v>0.45487298713960783</v>
      </c>
      <c r="R1702" s="2">
        <f t="shared" si="78"/>
        <v>0.10529467294898329</v>
      </c>
      <c r="S1702" s="2">
        <f t="shared" si="79"/>
        <v>5.2647336474491643E-2</v>
      </c>
    </row>
    <row r="1703" spans="3:19" x14ac:dyDescent="0.25">
      <c r="C1703">
        <f t="shared" si="85"/>
        <v>1.6400000000000012</v>
      </c>
      <c r="D1703" s="5">
        <f>$C$2+2*Inddata!$D$35*'Beregninger scenarie 2'!C1703</f>
        <v>7.1000000000000032</v>
      </c>
      <c r="E1703" s="5">
        <f t="shared" si="80"/>
        <v>8.2820000000000089</v>
      </c>
      <c r="F1703" s="5">
        <f>SQRT(C1703^2+(Inddata!$D$35*C1703)^2)</f>
        <v>2.6252809373474699</v>
      </c>
      <c r="G1703" s="5">
        <f t="shared" si="81"/>
        <v>8.2505618746949398</v>
      </c>
      <c r="H1703" s="5">
        <f t="shared" si="82"/>
        <v>1.0038104223424458</v>
      </c>
      <c r="I1703" s="5">
        <f t="shared" si="83"/>
        <v>6.447523636211458E-2</v>
      </c>
      <c r="J1703" s="5">
        <f t="shared" si="84"/>
        <v>0.53398390755103353</v>
      </c>
      <c r="K1703">
        <f t="shared" si="86"/>
        <v>2.6400000000000015</v>
      </c>
      <c r="L1703" s="2">
        <f>Inddata!$D$34</f>
        <v>1</v>
      </c>
      <c r="M1703" s="2">
        <f>Inddata!$D$34+Inddata!$D$32</f>
        <v>5</v>
      </c>
      <c r="N1703" s="2">
        <f t="shared" si="75"/>
        <v>3.223761818105729E-2</v>
      </c>
      <c r="O1703" s="2">
        <f t="shared" si="76"/>
        <v>0.26699195377551677</v>
      </c>
      <c r="P1703" s="5">
        <f t="shared" si="74"/>
        <v>0.92048220889440224</v>
      </c>
      <c r="Q1703" s="5">
        <f t="shared" si="77"/>
        <v>0.46024110444720112</v>
      </c>
      <c r="R1703" s="2">
        <f t="shared" si="78"/>
        <v>0.10653729269611137</v>
      </c>
      <c r="S1703" s="2">
        <f t="shared" si="79"/>
        <v>5.3268646348055684E-2</v>
      </c>
    </row>
    <row r="1704" spans="3:19" x14ac:dyDescent="0.25">
      <c r="C1704">
        <f t="shared" si="85"/>
        <v>1.6500000000000012</v>
      </c>
      <c r="D1704" s="5">
        <f>$C$2+2*Inddata!$D$35*'Beregninger scenarie 2'!C1704</f>
        <v>7.1250000000000036</v>
      </c>
      <c r="E1704" s="5">
        <f t="shared" si="80"/>
        <v>8.3531250000000092</v>
      </c>
      <c r="F1704" s="5">
        <f>SQRT(C1704^2+(Inddata!$D$35*C1704)^2)</f>
        <v>2.6412887479410521</v>
      </c>
      <c r="G1704" s="5">
        <f t="shared" si="81"/>
        <v>8.282577495882105</v>
      </c>
      <c r="H1704" s="5">
        <f t="shared" si="82"/>
        <v>1.0085175785138114</v>
      </c>
      <c r="I1704" s="5">
        <f t="shared" si="83"/>
        <v>6.4676641127446935E-2</v>
      </c>
      <c r="J1704" s="5">
        <f t="shared" si="84"/>
        <v>0.54025206791770575</v>
      </c>
      <c r="K1704">
        <f t="shared" si="86"/>
        <v>2.6500000000000012</v>
      </c>
      <c r="L1704" s="2">
        <f>Inddata!$D$34</f>
        <v>1</v>
      </c>
      <c r="M1704" s="2">
        <f>Inddata!$D$34+Inddata!$D$32</f>
        <v>5</v>
      </c>
      <c r="N1704" s="2">
        <f t="shared" si="75"/>
        <v>3.2338320563723467E-2</v>
      </c>
      <c r="O1704" s="2">
        <f t="shared" si="76"/>
        <v>0.27012603395885287</v>
      </c>
      <c r="P1704" s="5">
        <f t="shared" si="74"/>
        <v>0.93128727252727472</v>
      </c>
      <c r="Q1704" s="5">
        <f t="shared" si="77"/>
        <v>0.46564363626363736</v>
      </c>
      <c r="R1704" s="2">
        <f t="shared" si="78"/>
        <v>0.10778787876473087</v>
      </c>
      <c r="S1704" s="2">
        <f t="shared" si="79"/>
        <v>5.3893939382365433E-2</v>
      </c>
    </row>
    <row r="1705" spans="3:19" x14ac:dyDescent="0.25">
      <c r="C1705">
        <f t="shared" si="85"/>
        <v>1.6600000000000013</v>
      </c>
      <c r="D1705" s="5">
        <f>$C$2+2*Inddata!$D$35*'Beregninger scenarie 2'!C1705</f>
        <v>7.150000000000003</v>
      </c>
      <c r="E1705" s="5">
        <f t="shared" si="80"/>
        <v>8.424500000000009</v>
      </c>
      <c r="F1705" s="5">
        <f>SQRT(C1705^2+(Inddata!$D$35*C1705)^2)</f>
        <v>2.6572965585346342</v>
      </c>
      <c r="G1705" s="5">
        <f t="shared" si="81"/>
        <v>8.3145931170692684</v>
      </c>
      <c r="H1705" s="5">
        <f t="shared" si="82"/>
        <v>1.0132185521748633</v>
      </c>
      <c r="I1705" s="5">
        <f t="shared" si="83"/>
        <v>6.4877468874561736E-2</v>
      </c>
      <c r="J1705" s="5">
        <f t="shared" si="84"/>
        <v>0.54656023653374597</v>
      </c>
      <c r="K1705">
        <f t="shared" si="86"/>
        <v>2.660000000000001</v>
      </c>
      <c r="L1705" s="2">
        <f>Inddata!$D$34</f>
        <v>1</v>
      </c>
      <c r="M1705" s="2">
        <f>Inddata!$D$34+Inddata!$D$32</f>
        <v>5</v>
      </c>
      <c r="N1705" s="2">
        <f t="shared" si="75"/>
        <v>3.2438734437280868E-2</v>
      </c>
      <c r="O1705" s="2">
        <f t="shared" si="76"/>
        <v>0.27328011826687298</v>
      </c>
      <c r="P1705" s="5">
        <f t="shared" si="74"/>
        <v>0.94216130243653018</v>
      </c>
      <c r="Q1705" s="5">
        <f t="shared" si="77"/>
        <v>0.47108065121826509</v>
      </c>
      <c r="R1705" s="2">
        <f t="shared" si="78"/>
        <v>0.10904644704126507</v>
      </c>
      <c r="S1705" s="2">
        <f t="shared" si="79"/>
        <v>5.4523223520632533E-2</v>
      </c>
    </row>
    <row r="1706" spans="3:19" x14ac:dyDescent="0.25">
      <c r="C1706">
        <f t="shared" si="85"/>
        <v>1.6700000000000013</v>
      </c>
      <c r="D1706" s="5">
        <f>$C$2+2*Inddata!$D$35*'Beregninger scenarie 2'!C1706</f>
        <v>7.1750000000000034</v>
      </c>
      <c r="E1706" s="5">
        <f t="shared" si="80"/>
        <v>8.4961250000000099</v>
      </c>
      <c r="F1706" s="5">
        <f>SQRT(C1706^2+(Inddata!$D$35*C1706)^2)</f>
        <v>2.6733043691282163</v>
      </c>
      <c r="G1706" s="5">
        <f t="shared" si="81"/>
        <v>8.3466087382564318</v>
      </c>
      <c r="H1706" s="5">
        <f t="shared" si="82"/>
        <v>1.0179134144695527</v>
      </c>
      <c r="I1706" s="5">
        <f t="shared" si="83"/>
        <v>6.5077725794391278E-2</v>
      </c>
      <c r="J1706" s="5">
        <f t="shared" si="84"/>
        <v>0.55290849306487322</v>
      </c>
      <c r="K1706">
        <f t="shared" si="86"/>
        <v>2.6700000000000013</v>
      </c>
      <c r="L1706" s="2">
        <f>Inddata!$D$34</f>
        <v>1</v>
      </c>
      <c r="M1706" s="2">
        <f>Inddata!$D$34+Inddata!$D$32</f>
        <v>5</v>
      </c>
      <c r="N1706" s="2">
        <f t="shared" si="75"/>
        <v>3.2538862897195639E-2</v>
      </c>
      <c r="O1706" s="2">
        <f t="shared" si="76"/>
        <v>0.27645424653243661</v>
      </c>
      <c r="P1706" s="5">
        <f t="shared" si="74"/>
        <v>0.95310443595004701</v>
      </c>
      <c r="Q1706" s="5">
        <f t="shared" si="77"/>
        <v>0.47655221797502351</v>
      </c>
      <c r="R1706" s="2">
        <f t="shared" si="78"/>
        <v>0.11031301342014432</v>
      </c>
      <c r="S1706" s="2">
        <f t="shared" si="79"/>
        <v>5.5156506710072162E-2</v>
      </c>
    </row>
    <row r="1707" spans="3:19" x14ac:dyDescent="0.25">
      <c r="C1707">
        <f t="shared" si="85"/>
        <v>1.6800000000000013</v>
      </c>
      <c r="D1707" s="5">
        <f>$C$2+2*Inddata!$D$35*'Beregninger scenarie 2'!C1707</f>
        <v>7.2000000000000028</v>
      </c>
      <c r="E1707" s="5">
        <f t="shared" si="80"/>
        <v>8.5680000000000085</v>
      </c>
      <c r="F1707" s="5">
        <f>SQRT(C1707^2+(Inddata!$D$35*C1707)^2)</f>
        <v>2.6893121797217985</v>
      </c>
      <c r="G1707" s="5">
        <f t="shared" si="81"/>
        <v>8.378624359443597</v>
      </c>
      <c r="H1707" s="5">
        <f t="shared" si="82"/>
        <v>1.0226022354544353</v>
      </c>
      <c r="I1707" s="5">
        <f t="shared" si="83"/>
        <v>6.52774179755541E-2</v>
      </c>
      <c r="J1707" s="5">
        <f t="shared" si="84"/>
        <v>0.55929691721454811</v>
      </c>
      <c r="K1707">
        <f t="shared" si="86"/>
        <v>2.6800000000000015</v>
      </c>
      <c r="L1707" s="2">
        <f>Inddata!$D$34</f>
        <v>1</v>
      </c>
      <c r="M1707" s="2">
        <f>Inddata!$D$34+Inddata!$D$32</f>
        <v>5</v>
      </c>
      <c r="N1707" s="2">
        <f t="shared" si="75"/>
        <v>3.263870898777705E-2</v>
      </c>
      <c r="O1707" s="2">
        <f t="shared" si="76"/>
        <v>0.27964845860727405</v>
      </c>
      <c r="P1707" s="5">
        <f t="shared" si="74"/>
        <v>0.96411681046076203</v>
      </c>
      <c r="Q1707" s="5">
        <f t="shared" si="77"/>
        <v>0.48205840523038102</v>
      </c>
      <c r="R1707" s="2">
        <f t="shared" si="78"/>
        <v>0.11158759380332894</v>
      </c>
      <c r="S1707" s="2">
        <f t="shared" si="79"/>
        <v>5.5793796901664472E-2</v>
      </c>
    </row>
    <row r="1708" spans="3:19" x14ac:dyDescent="0.25">
      <c r="C1708">
        <f t="shared" si="85"/>
        <v>1.6900000000000013</v>
      </c>
      <c r="D1708" s="5">
        <f>$C$2+2*Inddata!$D$35*'Beregninger scenarie 2'!C1708</f>
        <v>7.2250000000000032</v>
      </c>
      <c r="E1708" s="5">
        <f t="shared" si="80"/>
        <v>8.64012500000001</v>
      </c>
      <c r="F1708" s="5">
        <f>SQRT(C1708^2+(Inddata!$D$35*C1708)^2)</f>
        <v>2.7053199903153806</v>
      </c>
      <c r="G1708" s="5">
        <f t="shared" si="81"/>
        <v>8.4106399806307621</v>
      </c>
      <c r="H1708" s="5">
        <f t="shared" si="82"/>
        <v>1.0272850841193701</v>
      </c>
      <c r="I1708" s="5">
        <f t="shared" si="83"/>
        <v>6.5476551406564804E-2</v>
      </c>
      <c r="J1708" s="5">
        <f t="shared" si="84"/>
        <v>0.56572558872164636</v>
      </c>
      <c r="K1708">
        <f t="shared" si="86"/>
        <v>2.6900000000000013</v>
      </c>
      <c r="L1708" s="2">
        <f>Inddata!$D$34</f>
        <v>1</v>
      </c>
      <c r="M1708" s="2">
        <f>Inddata!$D$34+Inddata!$D$32</f>
        <v>5</v>
      </c>
      <c r="N1708" s="2">
        <f t="shared" si="75"/>
        <v>3.2738275703282402E-2</v>
      </c>
      <c r="O1708" s="2">
        <f t="shared" si="76"/>
        <v>0.28286279436082318</v>
      </c>
      <c r="P1708" s="5">
        <f t="shared" si="74"/>
        <v>0.97519856342266142</v>
      </c>
      <c r="Q1708" s="5">
        <f t="shared" si="77"/>
        <v>0.48759928171133071</v>
      </c>
      <c r="R1708" s="2">
        <f t="shared" si="78"/>
        <v>0.11287020409984506</v>
      </c>
      <c r="S1708" s="2">
        <f t="shared" si="79"/>
        <v>5.6435102049922532E-2</v>
      </c>
    </row>
    <row r="1709" spans="3:19" x14ac:dyDescent="0.25">
      <c r="C1709">
        <f t="shared" si="85"/>
        <v>1.7000000000000013</v>
      </c>
      <c r="D1709" s="5">
        <f>$C$2+2*Inddata!$D$35*'Beregninger scenarie 2'!C1709</f>
        <v>7.2500000000000036</v>
      </c>
      <c r="E1709" s="5">
        <f t="shared" si="80"/>
        <v>8.7125000000000092</v>
      </c>
      <c r="F1709" s="5">
        <f>SQRT(C1709^2+(Inddata!$D$35*C1709)^2)</f>
        <v>2.7213278009089628</v>
      </c>
      <c r="G1709" s="5">
        <f t="shared" si="81"/>
        <v>8.4426556018179255</v>
      </c>
      <c r="H1709" s="5">
        <f t="shared" si="82"/>
        <v>1.0319620284077418</v>
      </c>
      <c r="I1709" s="5">
        <f t="shared" si="83"/>
        <v>6.5675131977985288E-2</v>
      </c>
      <c r="J1709" s="5">
        <f t="shared" si="84"/>
        <v>0.57219458735819739</v>
      </c>
      <c r="K1709">
        <f t="shared" si="86"/>
        <v>2.7000000000000011</v>
      </c>
      <c r="L1709" s="2">
        <f>Inddata!$D$34</f>
        <v>1</v>
      </c>
      <c r="M1709" s="2">
        <f>Inddata!$D$34+Inddata!$D$32</f>
        <v>5</v>
      </c>
      <c r="N1709" s="2">
        <f t="shared" si="75"/>
        <v>3.2837565988992644E-2</v>
      </c>
      <c r="O1709" s="2">
        <f t="shared" si="76"/>
        <v>0.2860972936790987</v>
      </c>
      <c r="P1709" s="5">
        <f t="shared" si="74"/>
        <v>0.98634983234688134</v>
      </c>
      <c r="Q1709" s="5">
        <f t="shared" si="77"/>
        <v>0.49317491617344067</v>
      </c>
      <c r="R1709" s="2">
        <f t="shared" si="78"/>
        <v>0.11416086022533349</v>
      </c>
      <c r="S1709" s="2">
        <f t="shared" si="79"/>
        <v>5.7080430112666745E-2</v>
      </c>
    </row>
    <row r="1710" spans="3:19" x14ac:dyDescent="0.25">
      <c r="C1710">
        <f t="shared" si="85"/>
        <v>1.7100000000000013</v>
      </c>
      <c r="D1710" s="5">
        <f>$C$2+2*Inddata!$D$35*'Beregninger scenarie 2'!C1710</f>
        <v>7.275000000000003</v>
      </c>
      <c r="E1710" s="5">
        <f t="shared" si="80"/>
        <v>8.7851250000000078</v>
      </c>
      <c r="F1710" s="5">
        <f>SQRT(C1710^2+(Inddata!$D$35*C1710)^2)</f>
        <v>2.7373356115025449</v>
      </c>
      <c r="G1710" s="5">
        <f t="shared" si="81"/>
        <v>8.4746712230050889</v>
      </c>
      <c r="H1710" s="5">
        <f t="shared" si="82"/>
        <v>1.0366331352362284</v>
      </c>
      <c r="I1710" s="5">
        <f t="shared" si="83"/>
        <v>6.5873165484519353E-2</v>
      </c>
      <c r="J1710" s="5">
        <f t="shared" si="84"/>
        <v>0.57870399292718855</v>
      </c>
      <c r="K1710">
        <f t="shared" si="86"/>
        <v>2.7100000000000013</v>
      </c>
      <c r="L1710" s="2">
        <f>Inddata!$D$34</f>
        <v>1</v>
      </c>
      <c r="M1710" s="2">
        <f>Inddata!$D$34+Inddata!$D$32</f>
        <v>5</v>
      </c>
      <c r="N1710" s="2">
        <f t="shared" si="75"/>
        <v>3.2936582742259676E-2</v>
      </c>
      <c r="O1710" s="2">
        <f t="shared" si="76"/>
        <v>0.28935199646359427</v>
      </c>
      <c r="P1710" s="5">
        <f t="shared" si="74"/>
        <v>0.99757075479792356</v>
      </c>
      <c r="Q1710" s="5">
        <f t="shared" si="77"/>
        <v>0.49878537739896178</v>
      </c>
      <c r="R1710" s="2">
        <f t="shared" si="78"/>
        <v>0.1154595781016115</v>
      </c>
      <c r="S1710" s="2">
        <f t="shared" si="79"/>
        <v>5.7729789050805752E-2</v>
      </c>
    </row>
    <row r="1711" spans="3:19" x14ac:dyDescent="0.25">
      <c r="C1711">
        <f t="shared" si="85"/>
        <v>1.7200000000000013</v>
      </c>
      <c r="D1711" s="5">
        <f>$C$2+2*Inddata!$D$35*'Beregninger scenarie 2'!C1711</f>
        <v>7.3000000000000034</v>
      </c>
      <c r="E1711" s="5">
        <f t="shared" si="80"/>
        <v>8.8580000000000112</v>
      </c>
      <c r="F1711" s="5">
        <f>SQRT(C1711^2+(Inddata!$D$35*C1711)^2)</f>
        <v>2.753343422096127</v>
      </c>
      <c r="G1711" s="5">
        <f t="shared" si="81"/>
        <v>8.5066868441922541</v>
      </c>
      <c r="H1711" s="5">
        <f t="shared" si="82"/>
        <v>1.0412984705141237</v>
      </c>
      <c r="I1711" s="5">
        <f t="shared" si="83"/>
        <v>6.6070657627052304E-2</v>
      </c>
      <c r="J1711" s="5">
        <f t="shared" si="84"/>
        <v>0.5852538852604301</v>
      </c>
      <c r="K1711">
        <f t="shared" si="86"/>
        <v>2.7200000000000015</v>
      </c>
      <c r="L1711" s="2">
        <f>Inddata!$D$34</f>
        <v>1</v>
      </c>
      <c r="M1711" s="2">
        <f>Inddata!$D$34+Inddata!$D$32</f>
        <v>5</v>
      </c>
      <c r="N1711" s="2">
        <f t="shared" si="75"/>
        <v>3.3035328813526152E-2</v>
      </c>
      <c r="O1711" s="2">
        <f t="shared" si="76"/>
        <v>0.29262694263021505</v>
      </c>
      <c r="P1711" s="5">
        <f t="shared" si="74"/>
        <v>1.0088614683899739</v>
      </c>
      <c r="Q1711" s="5">
        <f t="shared" si="77"/>
        <v>0.50443073419498696</v>
      </c>
      <c r="R1711" s="2">
        <f t="shared" si="78"/>
        <v>0.11676637365624698</v>
      </c>
      <c r="S1711" s="2">
        <f t="shared" si="79"/>
        <v>5.838318682812349E-2</v>
      </c>
    </row>
    <row r="1712" spans="3:19" x14ac:dyDescent="0.25">
      <c r="C1712">
        <f t="shared" si="85"/>
        <v>1.7300000000000013</v>
      </c>
      <c r="D1712" s="5">
        <f>$C$2+2*Inddata!$D$35*'Beregninger scenarie 2'!C1712</f>
        <v>7.3250000000000028</v>
      </c>
      <c r="E1712" s="5">
        <f t="shared" si="80"/>
        <v>8.9311250000000086</v>
      </c>
      <c r="F1712" s="5">
        <f>SQRT(C1712^2+(Inddata!$D$35*C1712)^2)</f>
        <v>2.7693512326897092</v>
      </c>
      <c r="G1712" s="5">
        <f t="shared" si="81"/>
        <v>8.5387024653794192</v>
      </c>
      <c r="H1712" s="5">
        <f t="shared" si="82"/>
        <v>1.0459580991622188</v>
      </c>
      <c r="I1712" s="5">
        <f t="shared" si="83"/>
        <v>6.6267614014637141E-2</v>
      </c>
      <c r="J1712" s="5">
        <f t="shared" si="84"/>
        <v>0.59184434421647669</v>
      </c>
      <c r="K1712">
        <f t="shared" si="86"/>
        <v>2.7300000000000013</v>
      </c>
      <c r="L1712" s="2">
        <f>Inddata!$D$34</f>
        <v>1</v>
      </c>
      <c r="M1712" s="2">
        <f>Inddata!$D$34+Inddata!$D$32</f>
        <v>5</v>
      </c>
      <c r="N1712" s="2">
        <f t="shared" si="75"/>
        <v>3.3133807007318571E-2</v>
      </c>
      <c r="O1712" s="2">
        <f t="shared" si="76"/>
        <v>0.29592217210823835</v>
      </c>
      <c r="P1712" s="5">
        <f t="shared" si="74"/>
        <v>1.0202221107833214</v>
      </c>
      <c r="Q1712" s="5">
        <f t="shared" si="77"/>
        <v>0.51011105539166068</v>
      </c>
      <c r="R1712" s="2">
        <f t="shared" si="78"/>
        <v>0.11808126282214368</v>
      </c>
      <c r="S1712" s="2">
        <f t="shared" si="79"/>
        <v>5.9040631411071839E-2</v>
      </c>
    </row>
    <row r="1713" spans="3:19" x14ac:dyDescent="0.25">
      <c r="C1713">
        <f t="shared" si="85"/>
        <v>1.7400000000000013</v>
      </c>
      <c r="D1713" s="5">
        <f>$C$2+2*Inddata!$D$35*'Beregninger scenarie 2'!C1713</f>
        <v>7.3500000000000032</v>
      </c>
      <c r="E1713" s="5">
        <f t="shared" si="80"/>
        <v>9.0045000000000091</v>
      </c>
      <c r="F1713" s="5">
        <f>SQRT(C1713^2+(Inddata!$D$35*C1713)^2)</f>
        <v>2.7853590432832913</v>
      </c>
      <c r="G1713" s="5">
        <f t="shared" si="81"/>
        <v>8.5707180865665826</v>
      </c>
      <c r="H1713" s="5">
        <f t="shared" si="82"/>
        <v>1.0506120851312704</v>
      </c>
      <c r="I1713" s="5">
        <f t="shared" si="83"/>
        <v>6.6464040166429386E-2</v>
      </c>
      <c r="J1713" s="5">
        <f t="shared" si="84"/>
        <v>0.59847544967861399</v>
      </c>
      <c r="K1713">
        <f t="shared" si="86"/>
        <v>2.7400000000000011</v>
      </c>
      <c r="L1713" s="2">
        <f>Inddata!$D$34</f>
        <v>1</v>
      </c>
      <c r="M1713" s="2">
        <f>Inddata!$D$34+Inddata!$D$32</f>
        <v>5</v>
      </c>
      <c r="N1713" s="2">
        <f t="shared" si="75"/>
        <v>3.3232020083214693E-2</v>
      </c>
      <c r="O1713" s="2">
        <f t="shared" si="76"/>
        <v>0.299237724839307</v>
      </c>
      <c r="P1713" s="5">
        <f t="shared" si="74"/>
        <v>1.0316528196808861</v>
      </c>
      <c r="Q1713" s="5">
        <f t="shared" si="77"/>
        <v>0.51582640984044303</v>
      </c>
      <c r="R1713" s="2">
        <f t="shared" si="78"/>
        <v>0.11940426153713959</v>
      </c>
      <c r="S1713" s="2">
        <f t="shared" si="79"/>
        <v>5.9702130768569797E-2</v>
      </c>
    </row>
    <row r="1714" spans="3:19" x14ac:dyDescent="0.25">
      <c r="C1714">
        <f t="shared" si="85"/>
        <v>1.7500000000000013</v>
      </c>
      <c r="D1714" s="5">
        <f>$C$2+2*Inddata!$D$35*'Beregninger scenarie 2'!C1714</f>
        <v>7.3750000000000036</v>
      </c>
      <c r="E1714" s="5">
        <f t="shared" si="80"/>
        <v>9.0781250000000107</v>
      </c>
      <c r="F1714" s="5">
        <f>SQRT(C1714^2+(Inddata!$D$35*C1714)^2)</f>
        <v>2.8013668538768735</v>
      </c>
      <c r="G1714" s="5">
        <f t="shared" si="81"/>
        <v>8.602733707753746</v>
      </c>
      <c r="H1714" s="5">
        <f t="shared" si="82"/>
        <v>1.0552604914200459</v>
      </c>
      <c r="I1714" s="5">
        <f t="shared" si="83"/>
        <v>6.6659941513571658E-2</v>
      </c>
      <c r="J1714" s="5">
        <f t="shared" si="84"/>
        <v>0.60514728155289343</v>
      </c>
      <c r="K1714">
        <f t="shared" si="86"/>
        <v>2.7500000000000013</v>
      </c>
      <c r="L1714" s="2">
        <f>Inddata!$D$34</f>
        <v>1</v>
      </c>
      <c r="M1714" s="2">
        <f>Inddata!$D$34+Inddata!$D$32</f>
        <v>5</v>
      </c>
      <c r="N1714" s="2">
        <f t="shared" si="75"/>
        <v>3.3329970756785829E-2</v>
      </c>
      <c r="O1714" s="2">
        <f t="shared" si="76"/>
        <v>0.30257364077644672</v>
      </c>
      <c r="P1714" s="5">
        <f t="shared" si="74"/>
        <v>1.043153732824831</v>
      </c>
      <c r="Q1714" s="5">
        <f t="shared" si="77"/>
        <v>0.52157686641241552</v>
      </c>
      <c r="R1714" s="2">
        <f t="shared" si="78"/>
        <v>0.1207353857436147</v>
      </c>
      <c r="S1714" s="2">
        <f t="shared" si="79"/>
        <v>6.0367692871807349E-2</v>
      </c>
    </row>
    <row r="1715" spans="3:19" x14ac:dyDescent="0.25">
      <c r="C1715">
        <f t="shared" si="85"/>
        <v>1.7600000000000013</v>
      </c>
      <c r="D1715" s="5">
        <f>$C$2+2*Inddata!$D$35*'Beregninger scenarie 2'!C1715</f>
        <v>7.400000000000003</v>
      </c>
      <c r="E1715" s="5">
        <f t="shared" si="80"/>
        <v>9.1520000000000081</v>
      </c>
      <c r="F1715" s="5">
        <f>SQRT(C1715^2+(Inddata!$D$35*C1715)^2)</f>
        <v>2.8173746644704556</v>
      </c>
      <c r="G1715" s="5">
        <f t="shared" si="81"/>
        <v>8.6347493289409112</v>
      </c>
      <c r="H1715" s="5">
        <f t="shared" si="82"/>
        <v>1.0599033800929738</v>
      </c>
      <c r="I1715" s="5">
        <f t="shared" si="83"/>
        <v>6.6855323401029801E-2</v>
      </c>
      <c r="J1715" s="5">
        <f t="shared" si="84"/>
        <v>0.61185991976622534</v>
      </c>
      <c r="K1715">
        <f t="shared" si="86"/>
        <v>2.7600000000000016</v>
      </c>
      <c r="L1715" s="2">
        <f>Inddata!$D$34</f>
        <v>1</v>
      </c>
      <c r="M1715" s="2">
        <f>Inddata!$D$34+Inddata!$D$32</f>
        <v>5</v>
      </c>
      <c r="N1715" s="2">
        <f t="shared" si="75"/>
        <v>3.34276617005149E-2</v>
      </c>
      <c r="O1715" s="2">
        <f t="shared" si="76"/>
        <v>0.30592995988311267</v>
      </c>
      <c r="P1715" s="5">
        <f t="shared" si="74"/>
        <v>1.0547249879932767</v>
      </c>
      <c r="Q1715" s="5">
        <f t="shared" si="77"/>
        <v>0.52736249399663837</v>
      </c>
      <c r="R1715" s="2">
        <f t="shared" si="78"/>
        <v>0.12207465138811072</v>
      </c>
      <c r="S1715" s="2">
        <f t="shared" si="79"/>
        <v>6.1037325694055358E-2</v>
      </c>
    </row>
    <row r="1716" spans="3:19" x14ac:dyDescent="0.25">
      <c r="C1716">
        <f t="shared" si="85"/>
        <v>1.7700000000000014</v>
      </c>
      <c r="D1716" s="5">
        <f>$C$2+2*Inddata!$D$35*'Beregninger scenarie 2'!C1716</f>
        <v>7.4250000000000034</v>
      </c>
      <c r="E1716" s="5">
        <f t="shared" si="80"/>
        <v>9.2261250000000103</v>
      </c>
      <c r="F1716" s="5">
        <f>SQRT(C1716^2+(Inddata!$D$35*C1716)^2)</f>
        <v>2.8333824750640377</v>
      </c>
      <c r="G1716" s="5">
        <f t="shared" si="81"/>
        <v>8.6667649501280764</v>
      </c>
      <c r="H1716" s="5">
        <f t="shared" si="82"/>
        <v>1.0645408122974038</v>
      </c>
      <c r="I1716" s="5">
        <f t="shared" si="83"/>
        <v>6.705019108938215E-2</v>
      </c>
      <c r="J1716" s="5">
        <f t="shared" si="84"/>
        <v>0.61861344426452658</v>
      </c>
      <c r="K1716">
        <f t="shared" si="86"/>
        <v>2.7700000000000014</v>
      </c>
      <c r="L1716" s="2">
        <f>Inddata!$D$34</f>
        <v>1</v>
      </c>
      <c r="M1716" s="2">
        <f>Inddata!$D$34+Inddata!$D$32</f>
        <v>5</v>
      </c>
      <c r="N1716" s="2">
        <f t="shared" si="75"/>
        <v>3.3525095544691075E-2</v>
      </c>
      <c r="O1716" s="2">
        <f t="shared" si="76"/>
        <v>0.30930672213226329</v>
      </c>
      <c r="P1716" s="5">
        <f t="shared" si="74"/>
        <v>1.0663667229971068</v>
      </c>
      <c r="Q1716" s="5">
        <f t="shared" si="77"/>
        <v>0.53318336149855339</v>
      </c>
      <c r="R1716" s="2">
        <f t="shared" si="78"/>
        <v>0.12342207442096143</v>
      </c>
      <c r="S1716" s="2">
        <f t="shared" si="79"/>
        <v>6.1711037210480713E-2</v>
      </c>
    </row>
    <row r="1717" spans="3:19" x14ac:dyDescent="0.25">
      <c r="C1717">
        <f t="shared" si="85"/>
        <v>1.7800000000000014</v>
      </c>
      <c r="D1717" s="5">
        <f>$C$2+2*Inddata!$D$35*'Beregninger scenarie 2'!C1717</f>
        <v>7.4500000000000037</v>
      </c>
      <c r="E1717" s="5">
        <f t="shared" si="80"/>
        <v>9.3005000000000102</v>
      </c>
      <c r="F1717" s="5">
        <f>SQRT(C1717^2+(Inddata!$D$35*C1717)^2)</f>
        <v>2.8493902856576199</v>
      </c>
      <c r="G1717" s="5">
        <f t="shared" si="81"/>
        <v>8.6987805713152397</v>
      </c>
      <c r="H1717" s="5">
        <f t="shared" si="82"/>
        <v>1.0691728482804794</v>
      </c>
      <c r="I1717" s="5">
        <f t="shared" si="83"/>
        <v>6.7244549756563063E-2</v>
      </c>
      <c r="J1717" s="5">
        <f t="shared" si="84"/>
        <v>0.62540793501091541</v>
      </c>
      <c r="K1717">
        <f t="shared" si="86"/>
        <v>2.7800000000000011</v>
      </c>
      <c r="L1717" s="2">
        <f>Inddata!$D$34</f>
        <v>1</v>
      </c>
      <c r="M1717" s="2">
        <f>Inddata!$D$34+Inddata!$D$32</f>
        <v>5</v>
      </c>
      <c r="N1717" s="2">
        <f t="shared" si="75"/>
        <v>3.3622274878281531E-2</v>
      </c>
      <c r="O1717" s="2">
        <f t="shared" si="76"/>
        <v>0.3127039675054577</v>
      </c>
      <c r="P1717" s="5">
        <f t="shared" si="74"/>
        <v>1.0780790756768568</v>
      </c>
      <c r="Q1717" s="5">
        <f t="shared" si="77"/>
        <v>0.5390395378384284</v>
      </c>
      <c r="R1717" s="2">
        <f t="shared" si="78"/>
        <v>0.12477767079593245</v>
      </c>
      <c r="S1717" s="2">
        <f t="shared" si="79"/>
        <v>6.2388835397966226E-2</v>
      </c>
    </row>
    <row r="1718" spans="3:19" x14ac:dyDescent="0.25">
      <c r="C1718">
        <f t="shared" si="85"/>
        <v>1.7900000000000014</v>
      </c>
      <c r="D1718" s="5">
        <f>$C$2+2*Inddata!$D$35*'Beregninger scenarie 2'!C1718</f>
        <v>7.4750000000000032</v>
      </c>
      <c r="E1718" s="5">
        <f t="shared" si="80"/>
        <v>9.3751250000000095</v>
      </c>
      <c r="F1718" s="5">
        <f>SQRT(C1718^2+(Inddata!$D$35*C1718)^2)</f>
        <v>2.865398096251202</v>
      </c>
      <c r="G1718" s="5">
        <f t="shared" si="81"/>
        <v>8.7307961925024031</v>
      </c>
      <c r="H1718" s="5">
        <f t="shared" si="82"/>
        <v>1.073799547405645</v>
      </c>
      <c r="I1718" s="5">
        <f t="shared" si="83"/>
        <v>6.7438404499562232E-2</v>
      </c>
      <c r="J1718" s="5">
        <f t="shared" si="84"/>
        <v>0.63224347198395903</v>
      </c>
      <c r="K1718">
        <f t="shared" si="86"/>
        <v>2.7900000000000014</v>
      </c>
      <c r="L1718" s="2">
        <f>Inddata!$D$34</f>
        <v>1</v>
      </c>
      <c r="M1718" s="2">
        <f>Inddata!$D$34+Inddata!$D$32</f>
        <v>5</v>
      </c>
      <c r="N1718" s="2">
        <f t="shared" si="75"/>
        <v>3.3719202249781116E-2</v>
      </c>
      <c r="O1718" s="2">
        <f t="shared" si="76"/>
        <v>0.31612173599197951</v>
      </c>
      <c r="P1718" s="5">
        <f t="shared" si="74"/>
        <v>1.0898621838996922</v>
      </c>
      <c r="Q1718" s="5">
        <f t="shared" si="77"/>
        <v>0.54493109194984612</v>
      </c>
      <c r="R1718" s="2">
        <f t="shared" si="78"/>
        <v>0.12614145646987177</v>
      </c>
      <c r="S1718" s="2">
        <f t="shared" si="79"/>
        <v>6.3070728234935883E-2</v>
      </c>
    </row>
    <row r="1719" spans="3:19" x14ac:dyDescent="0.25">
      <c r="C1719">
        <f t="shared" si="85"/>
        <v>1.8000000000000014</v>
      </c>
      <c r="D1719" s="5">
        <f>$C$2+2*Inddata!$D$35*'Beregninger scenarie 2'!C1719</f>
        <v>7.5000000000000036</v>
      </c>
      <c r="E1719" s="5">
        <f t="shared" si="80"/>
        <v>9.4500000000000099</v>
      </c>
      <c r="F1719" s="5">
        <f>SQRT(C1719^2+(Inddata!$D$35*C1719)^2)</f>
        <v>2.8814059068447841</v>
      </c>
      <c r="G1719" s="5">
        <f t="shared" si="81"/>
        <v>8.7628118136895683</v>
      </c>
      <c r="H1719" s="5">
        <f t="shared" si="82"/>
        <v>1.0784209681687895</v>
      </c>
      <c r="I1719" s="5">
        <f t="shared" si="83"/>
        <v>6.7631760336081218E-2</v>
      </c>
      <c r="J1719" s="5">
        <f t="shared" si="84"/>
        <v>0.63912013517596822</v>
      </c>
      <c r="K1719">
        <f t="shared" si="86"/>
        <v>2.8000000000000016</v>
      </c>
      <c r="L1719" s="2">
        <f>Inddata!$D$34</f>
        <v>1</v>
      </c>
      <c r="M1719" s="2">
        <f>Inddata!$D$34+Inddata!$D$32</f>
        <v>5</v>
      </c>
      <c r="N1719" s="2">
        <f t="shared" si="75"/>
        <v>3.3815880168040609E-2</v>
      </c>
      <c r="O1719" s="2">
        <f t="shared" si="76"/>
        <v>0.31956006758798411</v>
      </c>
      <c r="P1719" s="5">
        <f t="shared" si="74"/>
        <v>1.1017161855564714</v>
      </c>
      <c r="Q1719" s="5">
        <f t="shared" si="77"/>
        <v>0.55085809277823572</v>
      </c>
      <c r="R1719" s="2">
        <f t="shared" si="78"/>
        <v>0.12751344740236939</v>
      </c>
      <c r="S1719" s="2">
        <f t="shared" si="79"/>
        <v>6.3756723701184695E-2</v>
      </c>
    </row>
    <row r="1720" spans="3:19" x14ac:dyDescent="0.25">
      <c r="C1720">
        <f t="shared" si="85"/>
        <v>1.8100000000000014</v>
      </c>
      <c r="D1720" s="5">
        <f>$C$2+2*Inddata!$D$35*'Beregninger scenarie 2'!C1720</f>
        <v>7.5250000000000039</v>
      </c>
      <c r="E1720" s="5">
        <f t="shared" si="80"/>
        <v>9.5251250000000116</v>
      </c>
      <c r="F1720" s="5">
        <f>SQRT(C1720^2+(Inddata!$D$35*C1720)^2)</f>
        <v>2.8974137174383663</v>
      </c>
      <c r="G1720" s="5">
        <f t="shared" si="81"/>
        <v>8.7948274348767335</v>
      </c>
      <c r="H1720" s="5">
        <f t="shared" si="82"/>
        <v>1.0830371682140361</v>
      </c>
      <c r="I1720" s="5">
        <f t="shared" si="83"/>
        <v>6.7824622206148349E-2</v>
      </c>
      <c r="J1720" s="5">
        <f t="shared" si="84"/>
        <v>0.64603800459133953</v>
      </c>
      <c r="K1720">
        <f t="shared" si="86"/>
        <v>2.8100000000000014</v>
      </c>
      <c r="L1720" s="2">
        <f>Inddata!$D$34</f>
        <v>1</v>
      </c>
      <c r="M1720" s="2">
        <f>Inddata!$D$34+Inddata!$D$32</f>
        <v>5</v>
      </c>
      <c r="N1720" s="2">
        <f t="shared" si="75"/>
        <v>3.3912311103074175E-2</v>
      </c>
      <c r="O1720" s="2">
        <f t="shared" si="76"/>
        <v>0.32301900229566977</v>
      </c>
      <c r="P1720" s="5">
        <f t="shared" si="74"/>
        <v>1.1136412185588853</v>
      </c>
      <c r="Q1720" s="5">
        <f t="shared" si="77"/>
        <v>0.55682060927944266</v>
      </c>
      <c r="R1720" s="2">
        <f t="shared" si="78"/>
        <v>0.12889365955542656</v>
      </c>
      <c r="S1720" s="2">
        <f t="shared" si="79"/>
        <v>6.444682977771328E-2</v>
      </c>
    </row>
    <row r="1721" spans="3:19" x14ac:dyDescent="0.25">
      <c r="C1721">
        <f t="shared" si="85"/>
        <v>1.8200000000000014</v>
      </c>
      <c r="D1721" s="5">
        <f>$C$2+2*Inddata!$D$35*'Beregninger scenarie 2'!C1721</f>
        <v>7.5500000000000034</v>
      </c>
      <c r="E1721" s="5">
        <f t="shared" si="80"/>
        <v>9.6005000000000109</v>
      </c>
      <c r="F1721" s="5">
        <f>SQRT(C1721^2+(Inddata!$D$35*C1721)^2)</f>
        <v>2.9134215280319484</v>
      </c>
      <c r="G1721" s="5">
        <f t="shared" si="81"/>
        <v>8.8268430560638969</v>
      </c>
      <c r="H1721" s="5">
        <f t="shared" si="82"/>
        <v>1.0876482043491897</v>
      </c>
      <c r="I1721" s="5">
        <f t="shared" si="83"/>
        <v>6.8016994973693165E-2</v>
      </c>
      <c r="J1721" s="5">
        <f t="shared" si="84"/>
        <v>0.65299716024494192</v>
      </c>
      <c r="K1721">
        <f t="shared" si="86"/>
        <v>2.8200000000000012</v>
      </c>
      <c r="L1721" s="2">
        <f>Inddata!$D$34</f>
        <v>1</v>
      </c>
      <c r="M1721" s="2">
        <f>Inddata!$D$34+Inddata!$D$32</f>
        <v>5</v>
      </c>
      <c r="N1721" s="2">
        <f t="shared" si="75"/>
        <v>3.4008497486846583E-2</v>
      </c>
      <c r="O1721" s="2">
        <f t="shared" si="76"/>
        <v>0.32649858012247096</v>
      </c>
      <c r="P1721" s="5">
        <f t="shared" si="74"/>
        <v>1.1256374208366775</v>
      </c>
      <c r="Q1721" s="5">
        <f t="shared" si="77"/>
        <v>0.56281871041833875</v>
      </c>
      <c r="R1721" s="2">
        <f t="shared" si="78"/>
        <v>0.13028210889313394</v>
      </c>
      <c r="S1721" s="2">
        <f t="shared" si="79"/>
        <v>6.5141054446566968E-2</v>
      </c>
    </row>
    <row r="1722" spans="3:19" x14ac:dyDescent="0.25">
      <c r="C1722">
        <f t="shared" si="85"/>
        <v>1.8300000000000014</v>
      </c>
      <c r="D1722" s="5">
        <f>$C$2+2*Inddata!$D$35*'Beregninger scenarie 2'!C1722</f>
        <v>7.5750000000000037</v>
      </c>
      <c r="E1722" s="5">
        <f t="shared" si="80"/>
        <v>9.6761250000000096</v>
      </c>
      <c r="F1722" s="5">
        <f>SQRT(C1722^2+(Inddata!$D$35*C1722)^2)</f>
        <v>2.9294293386255306</v>
      </c>
      <c r="G1722" s="5">
        <f t="shared" si="81"/>
        <v>8.8588586772510602</v>
      </c>
      <c r="H1722" s="5">
        <f t="shared" si="82"/>
        <v>1.0922541325608492</v>
      </c>
      <c r="I1722" s="5">
        <f t="shared" si="83"/>
        <v>6.8208883428081929E-2</v>
      </c>
      <c r="J1722" s="5">
        <f t="shared" si="84"/>
        <v>0.65999768216054988</v>
      </c>
      <c r="K1722">
        <f t="shared" si="86"/>
        <v>2.8300000000000014</v>
      </c>
      <c r="L1722" s="2">
        <f>Inddata!$D$34</f>
        <v>1</v>
      </c>
      <c r="M1722" s="2">
        <f>Inddata!$D$34+Inddata!$D$32</f>
        <v>5</v>
      </c>
      <c r="N1722" s="2">
        <f t="shared" si="75"/>
        <v>3.4104441714040964E-2</v>
      </c>
      <c r="O1722" s="2">
        <f t="shared" si="76"/>
        <v>0.32999884108027494</v>
      </c>
      <c r="P1722" s="5">
        <f t="shared" si="74"/>
        <v>1.137704930334942</v>
      </c>
      <c r="Q1722" s="5">
        <f t="shared" si="77"/>
        <v>0.56885246516747101</v>
      </c>
      <c r="R1722" s="2">
        <f t="shared" si="78"/>
        <v>0.13167881138135898</v>
      </c>
      <c r="S1722" s="2">
        <f t="shared" si="79"/>
        <v>6.5839405690679489E-2</v>
      </c>
    </row>
    <row r="1723" spans="3:19" x14ac:dyDescent="0.25">
      <c r="C1723">
        <f t="shared" si="85"/>
        <v>1.8400000000000014</v>
      </c>
      <c r="D1723" s="5">
        <f>$C$2+2*Inddata!$D$35*'Beregninger scenarie 2'!C1723</f>
        <v>7.6000000000000032</v>
      </c>
      <c r="E1723" s="5">
        <f t="shared" si="80"/>
        <v>9.7520000000000095</v>
      </c>
      <c r="F1723" s="5">
        <f>SQRT(C1723^2+(Inddata!$D$35*C1723)^2)</f>
        <v>2.9454371492191123</v>
      </c>
      <c r="G1723" s="5">
        <f t="shared" si="81"/>
        <v>8.8908742984382236</v>
      </c>
      <c r="H1723" s="5">
        <f t="shared" si="82"/>
        <v>1.0968550080291937</v>
      </c>
      <c r="I1723" s="5">
        <f t="shared" si="83"/>
        <v>6.8400292285614769E-2</v>
      </c>
      <c r="J1723" s="5">
        <f t="shared" si="84"/>
        <v>0.6670396503693159</v>
      </c>
      <c r="K1723">
        <f t="shared" si="86"/>
        <v>2.8400000000000016</v>
      </c>
      <c r="L1723" s="2">
        <f>Inddata!$D$34</f>
        <v>1</v>
      </c>
      <c r="M1723" s="2">
        <f>Inddata!$D$34+Inddata!$D$32</f>
        <v>5</v>
      </c>
      <c r="N1723" s="2">
        <f t="shared" si="75"/>
        <v>3.4200146142807385E-2</v>
      </c>
      <c r="O1723" s="2">
        <f t="shared" si="76"/>
        <v>0.33351982518465795</v>
      </c>
      <c r="P1723" s="5">
        <f t="shared" si="74"/>
        <v>1.1498438850114918</v>
      </c>
      <c r="Q1723" s="5">
        <f t="shared" si="77"/>
        <v>0.57492194250574591</v>
      </c>
      <c r="R1723" s="2">
        <f t="shared" si="78"/>
        <v>0.1330837829874412</v>
      </c>
      <c r="S1723" s="2">
        <f t="shared" si="79"/>
        <v>6.6541891493720598E-2</v>
      </c>
    </row>
    <row r="1724" spans="3:19" x14ac:dyDescent="0.25">
      <c r="C1724">
        <f t="shared" si="85"/>
        <v>1.8500000000000014</v>
      </c>
      <c r="D1724" s="5">
        <f>$C$2+2*Inddata!$D$35*'Beregninger scenarie 2'!C1724</f>
        <v>7.6250000000000036</v>
      </c>
      <c r="E1724" s="5">
        <f t="shared" si="80"/>
        <v>9.8281250000000107</v>
      </c>
      <c r="F1724" s="5">
        <f>SQRT(C1724^2+(Inddata!$D$35*C1724)^2)</f>
        <v>2.9614449598126948</v>
      </c>
      <c r="G1724" s="5">
        <f t="shared" si="81"/>
        <v>8.9228899196253906</v>
      </c>
      <c r="H1724" s="5">
        <f t="shared" si="82"/>
        <v>1.1014508851424478</v>
      </c>
      <c r="I1724" s="5">
        <f t="shared" si="83"/>
        <v>6.8591226190986329E-2</v>
      </c>
      <c r="J1724" s="5">
        <f t="shared" si="84"/>
        <v>0.67412314490828829</v>
      </c>
      <c r="K1724">
        <f t="shared" si="86"/>
        <v>2.8500000000000014</v>
      </c>
      <c r="L1724" s="2">
        <f>Inddata!$D$34</f>
        <v>1</v>
      </c>
      <c r="M1724" s="2">
        <f>Inddata!$D$34+Inddata!$D$32</f>
        <v>5</v>
      </c>
      <c r="N1724" s="2">
        <f t="shared" si="75"/>
        <v>3.4295613095493165E-2</v>
      </c>
      <c r="O1724" s="2">
        <f t="shared" si="76"/>
        <v>0.33706157245414414</v>
      </c>
      <c r="P1724" s="5">
        <f t="shared" si="74"/>
        <v>1.1620544228343037</v>
      </c>
      <c r="Q1724" s="5">
        <f t="shared" si="77"/>
        <v>0.58102721141715186</v>
      </c>
      <c r="R1724" s="2">
        <f t="shared" si="78"/>
        <v>0.13449703967989626</v>
      </c>
      <c r="S1724" s="2">
        <f t="shared" si="79"/>
        <v>6.7248519839948132E-2</v>
      </c>
    </row>
    <row r="1725" spans="3:19" x14ac:dyDescent="0.25">
      <c r="C1725">
        <f t="shared" si="85"/>
        <v>1.8600000000000014</v>
      </c>
      <c r="D1725" s="5">
        <f>$C$2+2*Inddata!$D$35*'Beregninger scenarie 2'!C1725</f>
        <v>7.6500000000000039</v>
      </c>
      <c r="E1725" s="5">
        <f t="shared" si="80"/>
        <v>9.9045000000000112</v>
      </c>
      <c r="F1725" s="5">
        <f>SQRT(C1725^2+(Inddata!$D$35*C1725)^2)</f>
        <v>2.977452770406277</v>
      </c>
      <c r="G1725" s="5">
        <f t="shared" si="81"/>
        <v>8.954905540812554</v>
      </c>
      <c r="H1725" s="5">
        <f t="shared" si="82"/>
        <v>1.1060418175110414</v>
      </c>
      <c r="I1725" s="5">
        <f t="shared" si="83"/>
        <v>6.8781689718710307E-2</v>
      </c>
      <c r="J1725" s="5">
        <f t="shared" si="84"/>
        <v>0.68124824581896704</v>
      </c>
      <c r="K1725">
        <f t="shared" si="86"/>
        <v>2.8600000000000012</v>
      </c>
      <c r="L1725" s="2">
        <f>Inddata!$D$34</f>
        <v>1</v>
      </c>
      <c r="M1725" s="2">
        <f>Inddata!$D$34+Inddata!$D$32</f>
        <v>5</v>
      </c>
      <c r="N1725" s="2">
        <f t="shared" si="75"/>
        <v>3.4390844859355153E-2</v>
      </c>
      <c r="O1725" s="2">
        <f t="shared" si="76"/>
        <v>0.34062412290948352</v>
      </c>
      <c r="P1725" s="5">
        <f t="shared" si="74"/>
        <v>1.1743366817790271</v>
      </c>
      <c r="Q1725" s="5">
        <f t="shared" si="77"/>
        <v>0.58716834088951353</v>
      </c>
      <c r="R1725" s="2">
        <f t="shared" si="78"/>
        <v>0.13591859742812815</v>
      </c>
      <c r="S1725" s="2">
        <f t="shared" si="79"/>
        <v>6.7959298714064073E-2</v>
      </c>
    </row>
    <row r="1726" spans="3:19" x14ac:dyDescent="0.25">
      <c r="C1726">
        <f t="shared" si="85"/>
        <v>1.8700000000000014</v>
      </c>
      <c r="D1726" s="5">
        <f>$C$2+2*Inddata!$D$35*'Beregninger scenarie 2'!C1726</f>
        <v>7.6750000000000034</v>
      </c>
      <c r="E1726" s="5">
        <f t="shared" si="80"/>
        <v>9.9811250000000111</v>
      </c>
      <c r="F1726" s="5">
        <f>SQRT(C1726^2+(Inddata!$D$35*C1726)^2)</f>
        <v>2.9934605809998591</v>
      </c>
      <c r="G1726" s="5">
        <f t="shared" si="81"/>
        <v>8.9869211619997174</v>
      </c>
      <c r="H1726" s="5">
        <f t="shared" si="82"/>
        <v>1.1106278579814612</v>
      </c>
      <c r="I1726" s="5">
        <f t="shared" si="83"/>
        <v>6.8971687374509344E-2</v>
      </c>
      <c r="J1726" s="5">
        <f t="shared" si="84"/>
        <v>0.68841503314590036</v>
      </c>
      <c r="K1726">
        <f t="shared" si="86"/>
        <v>2.8700000000000014</v>
      </c>
      <c r="L1726" s="2">
        <f>Inddata!$D$34</f>
        <v>1</v>
      </c>
      <c r="M1726" s="2">
        <f>Inddata!$D$34+Inddata!$D$32</f>
        <v>5</v>
      </c>
      <c r="N1726" s="2">
        <f t="shared" si="75"/>
        <v>3.4485843687254672E-2</v>
      </c>
      <c r="O1726" s="2">
        <f t="shared" si="76"/>
        <v>0.34420751657295018</v>
      </c>
      <c r="P1726" s="5">
        <f t="shared" si="74"/>
        <v>1.186690799826567</v>
      </c>
      <c r="Q1726" s="5">
        <f t="shared" si="77"/>
        <v>0.5933453999132835</v>
      </c>
      <c r="R1726" s="2">
        <f t="shared" si="78"/>
        <v>0.13734847220214894</v>
      </c>
      <c r="S1726" s="2">
        <f t="shared" si="79"/>
        <v>6.8674236101074468E-2</v>
      </c>
    </row>
    <row r="1727" spans="3:19" x14ac:dyDescent="0.25">
      <c r="C1727">
        <f t="shared" si="85"/>
        <v>1.8800000000000014</v>
      </c>
      <c r="D1727" s="5">
        <f>$C$2+2*Inddata!$D$35*'Beregninger scenarie 2'!C1727</f>
        <v>7.7000000000000037</v>
      </c>
      <c r="E1727" s="5">
        <f t="shared" si="80"/>
        <v>10.05800000000001</v>
      </c>
      <c r="F1727" s="5">
        <f>SQRT(C1727^2+(Inddata!$D$35*C1727)^2)</f>
        <v>3.0094683915934413</v>
      </c>
      <c r="G1727" s="5">
        <f t="shared" si="81"/>
        <v>9.0189367831868825</v>
      </c>
      <c r="H1727" s="5">
        <f t="shared" si="82"/>
        <v>1.1152090586498125</v>
      </c>
      <c r="I1727" s="5">
        <f t="shared" si="83"/>
        <v>6.9161223596671054E-2</v>
      </c>
      <c r="J1727" s="5">
        <f t="shared" si="84"/>
        <v>0.69562358693531823</v>
      </c>
      <c r="K1727">
        <f t="shared" si="86"/>
        <v>2.8800000000000017</v>
      </c>
      <c r="L1727" s="2">
        <f>Inddata!$D$34</f>
        <v>1</v>
      </c>
      <c r="M1727" s="2">
        <f>Inddata!$D$34+Inddata!$D$32</f>
        <v>5</v>
      </c>
      <c r="N1727" s="2">
        <f t="shared" si="75"/>
        <v>3.4580611798335527E-2</v>
      </c>
      <c r="O1727" s="2">
        <f t="shared" si="76"/>
        <v>0.34781179346765911</v>
      </c>
      <c r="P1727" s="5">
        <f t="shared" si="74"/>
        <v>1.1991169149607261</v>
      </c>
      <c r="Q1727" s="5">
        <f t="shared" si="77"/>
        <v>0.59955845748036307</v>
      </c>
      <c r="R1727" s="2">
        <f t="shared" si="78"/>
        <v>0.13878667997230629</v>
      </c>
      <c r="S1727" s="2">
        <f t="shared" si="79"/>
        <v>6.9393339986153144E-2</v>
      </c>
    </row>
    <row r="1728" spans="3:19" x14ac:dyDescent="0.25">
      <c r="C1728">
        <f t="shared" si="85"/>
        <v>1.8900000000000015</v>
      </c>
      <c r="D1728" s="5">
        <f>$C$2+2*Inddata!$D$35*'Beregninger scenarie 2'!C1728</f>
        <v>7.7250000000000032</v>
      </c>
      <c r="E1728" s="5">
        <f t="shared" si="80"/>
        <v>10.135125000000011</v>
      </c>
      <c r="F1728" s="5">
        <f>SQRT(C1728^2+(Inddata!$D$35*C1728)^2)</f>
        <v>3.0254762021870234</v>
      </c>
      <c r="G1728" s="5">
        <f t="shared" si="81"/>
        <v>9.0509524043740477</v>
      </c>
      <c r="H1728" s="5">
        <f t="shared" si="82"/>
        <v>1.119785470875089</v>
      </c>
      <c r="I1728" s="5">
        <f t="shared" si="83"/>
        <v>6.9350302757371377E-2</v>
      </c>
      <c r="J1728" s="5">
        <f t="shared" si="84"/>
        <v>0.70287398723380434</v>
      </c>
      <c r="K1728">
        <f t="shared" si="86"/>
        <v>2.8900000000000015</v>
      </c>
      <c r="L1728" s="2">
        <f>Inddata!$D$34</f>
        <v>1</v>
      </c>
      <c r="M1728" s="2">
        <f>Inddata!$D$34+Inddata!$D$32</f>
        <v>5</v>
      </c>
      <c r="N1728" s="2">
        <f t="shared" si="75"/>
        <v>3.4675151378685688E-2</v>
      </c>
      <c r="O1728" s="2">
        <f t="shared" si="76"/>
        <v>0.35143699361690217</v>
      </c>
      <c r="P1728" s="5">
        <f t="shared" si="74"/>
        <v>1.2116151651659186</v>
      </c>
      <c r="Q1728" s="5">
        <f t="shared" si="77"/>
        <v>0.6058075825829593</v>
      </c>
      <c r="R1728" s="2">
        <f t="shared" si="78"/>
        <v>0.14023323670901836</v>
      </c>
      <c r="S1728" s="2">
        <f t="shared" si="79"/>
        <v>7.0116618354509178E-2</v>
      </c>
    </row>
    <row r="1729" spans="3:19" x14ac:dyDescent="0.25">
      <c r="C1729">
        <f t="shared" si="85"/>
        <v>1.9000000000000015</v>
      </c>
      <c r="D1729" s="5">
        <f>$C$2+2*Inddata!$D$35*'Beregninger scenarie 2'!C1729</f>
        <v>7.7500000000000036</v>
      </c>
      <c r="E1729" s="5">
        <f t="shared" si="80"/>
        <v>10.212500000000011</v>
      </c>
      <c r="F1729" s="5">
        <f>SQRT(C1729^2+(Inddata!$D$35*C1729)^2)</f>
        <v>3.0414840127806055</v>
      </c>
      <c r="G1729" s="5">
        <f t="shared" si="81"/>
        <v>9.0829680255612111</v>
      </c>
      <c r="H1729" s="5">
        <f t="shared" si="82"/>
        <v>1.1243571452921646</v>
      </c>
      <c r="I1729" s="5">
        <f t="shared" si="83"/>
        <v>6.9538929163966062E-2</v>
      </c>
      <c r="J1729" s="5">
        <f t="shared" si="84"/>
        <v>0.71016631408700415</v>
      </c>
      <c r="K1729">
        <f t="shared" si="86"/>
        <v>2.9000000000000012</v>
      </c>
      <c r="L1729" s="2">
        <f>Inddata!$D$34</f>
        <v>1</v>
      </c>
      <c r="M1729" s="2">
        <f>Inddata!$D$34+Inddata!$D$32</f>
        <v>5</v>
      </c>
      <c r="N1729" s="2">
        <f t="shared" si="75"/>
        <v>3.4769464581983031E-2</v>
      </c>
      <c r="O1729" s="2">
        <f t="shared" si="76"/>
        <v>0.35508315704350207</v>
      </c>
      <c r="P1729" s="5">
        <f t="shared" si="74"/>
        <v>1.22418568842494</v>
      </c>
      <c r="Q1729" s="5">
        <f t="shared" si="77"/>
        <v>0.61209284421247001</v>
      </c>
      <c r="R1729" s="2">
        <f t="shared" si="78"/>
        <v>0.14168815838251619</v>
      </c>
      <c r="S1729" s="2">
        <f t="shared" si="79"/>
        <v>7.0844079191258097E-2</v>
      </c>
    </row>
    <row r="1730" spans="3:19" x14ac:dyDescent="0.25">
      <c r="C1730">
        <f t="shared" si="85"/>
        <v>1.9100000000000015</v>
      </c>
      <c r="D1730" s="5">
        <f>$C$2+2*Inddata!$D$35*'Beregninger scenarie 2'!C1730</f>
        <v>7.7750000000000039</v>
      </c>
      <c r="E1730" s="5">
        <f t="shared" si="80"/>
        <v>10.290125000000012</v>
      </c>
      <c r="F1730" s="5">
        <f>SQRT(C1730^2+(Inddata!$D$35*C1730)^2)</f>
        <v>3.0574918233741877</v>
      </c>
      <c r="G1730" s="5">
        <f t="shared" si="81"/>
        <v>9.1149836467483745</v>
      </c>
      <c r="H1730" s="5">
        <f t="shared" si="82"/>
        <v>1.1289241318245098</v>
      </c>
      <c r="I1730" s="5">
        <f t="shared" si="83"/>
        <v>6.9727107060250954E-2</v>
      </c>
      <c r="J1730" s="5">
        <f t="shared" si="84"/>
        <v>0.71750064753836573</v>
      </c>
      <c r="K1730">
        <f t="shared" si="86"/>
        <v>2.9100000000000015</v>
      </c>
      <c r="L1730" s="2">
        <f>Inddata!$D$34</f>
        <v>1</v>
      </c>
      <c r="M1730" s="2">
        <f>Inddata!$D$34+Inddata!$D$32</f>
        <v>5</v>
      </c>
      <c r="N1730" s="2">
        <f t="shared" si="75"/>
        <v>3.4863553530125477E-2</v>
      </c>
      <c r="O1730" s="2">
        <f t="shared" si="76"/>
        <v>0.35875032376918287</v>
      </c>
      <c r="P1730" s="5">
        <f t="shared" ref="P1730:P1793" si="87">((J1730*3600*24)/$M$14)*1000</f>
        <v>1.2368286227167979</v>
      </c>
      <c r="Q1730" s="5">
        <f t="shared" si="77"/>
        <v>0.61841431135839897</v>
      </c>
      <c r="R1730" s="2">
        <f t="shared" si="78"/>
        <v>0.14315146096259238</v>
      </c>
      <c r="S1730" s="2">
        <f t="shared" si="79"/>
        <v>7.1575730481296188E-2</v>
      </c>
    </row>
    <row r="1731" spans="3:19" x14ac:dyDescent="0.25">
      <c r="C1731">
        <f t="shared" si="85"/>
        <v>1.9200000000000015</v>
      </c>
      <c r="D1731" s="5">
        <f>$C$2+2*Inddata!$D$35*'Beregninger scenarie 2'!C1731</f>
        <v>7.8000000000000034</v>
      </c>
      <c r="E1731" s="5">
        <f t="shared" si="80"/>
        <v>10.368000000000013</v>
      </c>
      <c r="F1731" s="5">
        <f>SQRT(C1731^2+(Inddata!$D$35*C1731)^2)</f>
        <v>3.0734996339677694</v>
      </c>
      <c r="G1731" s="5">
        <f t="shared" si="81"/>
        <v>9.1469992679355379</v>
      </c>
      <c r="H1731" s="5">
        <f t="shared" si="82"/>
        <v>1.1334864796966417</v>
      </c>
      <c r="I1731" s="5">
        <f t="shared" si="83"/>
        <v>6.9914840627692529E-2</v>
      </c>
      <c r="J1731" s="5">
        <f t="shared" si="84"/>
        <v>0.72487706762791704</v>
      </c>
      <c r="K1731">
        <f t="shared" si="86"/>
        <v>2.9200000000000017</v>
      </c>
      <c r="L1731" s="2">
        <f>Inddata!$D$34</f>
        <v>1</v>
      </c>
      <c r="M1731" s="2">
        <f>Inddata!$D$34+Inddata!$D$32</f>
        <v>5</v>
      </c>
      <c r="N1731" s="2">
        <f t="shared" ref="N1731:N1794" si="88">I1731*0.5</f>
        <v>3.4957420313846264E-2</v>
      </c>
      <c r="O1731" s="2">
        <f t="shared" ref="O1731:O1794" si="89">N1731*E1731</f>
        <v>0.36243853381395852</v>
      </c>
      <c r="P1731" s="5">
        <f t="shared" si="87"/>
        <v>1.249544106014606</v>
      </c>
      <c r="Q1731" s="5">
        <f t="shared" ref="Q1731:Q1794" si="90">P1731/2</f>
        <v>0.62477205300730299</v>
      </c>
      <c r="R1731" s="2">
        <f t="shared" ref="R1731:R1794" si="91">(J1731*1000)/$M$13</f>
        <v>0.14462316041835716</v>
      </c>
      <c r="S1731" s="2">
        <f t="shared" ref="S1731:S1794" si="92">R1731/2</f>
        <v>7.2311580209178578E-2</v>
      </c>
    </row>
    <row r="1732" spans="3:19" x14ac:dyDescent="0.25">
      <c r="C1732">
        <f t="shared" si="85"/>
        <v>1.9300000000000015</v>
      </c>
      <c r="D1732" s="5">
        <f>$C$2+2*Inddata!$D$35*'Beregninger scenarie 2'!C1732</f>
        <v>7.8250000000000037</v>
      </c>
      <c r="E1732" s="5">
        <f t="shared" ref="E1732:E1795" si="93">0.5*(D1732+$C$2)*C1732</f>
        <v>10.446125000000011</v>
      </c>
      <c r="F1732" s="5">
        <f>SQRT(C1732^2+(Inddata!$D$35*C1732)^2)</f>
        <v>3.089507444561352</v>
      </c>
      <c r="G1732" s="5">
        <f t="shared" ref="G1732:G1795" si="94">$C$2+2*F1732</f>
        <v>9.1790148891227048</v>
      </c>
      <c r="H1732" s="5">
        <f t="shared" ref="H1732:H1795" si="95">E1732/G1732</f>
        <v>1.138044237446314</v>
      </c>
      <c r="I1732" s="5">
        <f t="shared" ref="I1732:I1795" si="96">$C$14*(H1732^(2/3))*SQRT($C$13)</f>
        <v>7.0102133986629081E-2</v>
      </c>
      <c r="J1732" s="5">
        <f t="shared" ref="J1732:J1795" si="97">I1732*E1732</f>
        <v>0.73229565439107647</v>
      </c>
      <c r="K1732">
        <f t="shared" si="86"/>
        <v>2.9300000000000015</v>
      </c>
      <c r="L1732" s="2">
        <f>Inddata!$D$34</f>
        <v>1</v>
      </c>
      <c r="M1732" s="2">
        <f>Inddata!$D$34+Inddata!$D$32</f>
        <v>5</v>
      </c>
      <c r="N1732" s="2">
        <f t="shared" si="88"/>
        <v>3.5051066993314541E-2</v>
      </c>
      <c r="O1732" s="2">
        <f t="shared" si="89"/>
        <v>0.36614782719553823</v>
      </c>
      <c r="P1732" s="5">
        <f t="shared" si="87"/>
        <v>1.2623322762835294</v>
      </c>
      <c r="Q1732" s="5">
        <f t="shared" si="90"/>
        <v>0.6311661381417647</v>
      </c>
      <c r="R1732" s="2">
        <f t="shared" si="91"/>
        <v>0.14610327271800108</v>
      </c>
      <c r="S1732" s="2">
        <f t="shared" si="92"/>
        <v>7.3051636359000541E-2</v>
      </c>
    </row>
    <row r="1733" spans="3:19" x14ac:dyDescent="0.25">
      <c r="C1733">
        <f t="shared" si="85"/>
        <v>1.9400000000000015</v>
      </c>
      <c r="D1733" s="5">
        <f>$C$2+2*Inddata!$D$35*'Beregninger scenarie 2'!C1733</f>
        <v>7.8500000000000041</v>
      </c>
      <c r="E1733" s="5">
        <f t="shared" si="93"/>
        <v>10.524500000000012</v>
      </c>
      <c r="F1733" s="5">
        <f>SQRT(C1733^2+(Inddata!$D$35*C1733)^2)</f>
        <v>3.1055152551549341</v>
      </c>
      <c r="G1733" s="5">
        <f t="shared" si="94"/>
        <v>9.2110305103098682</v>
      </c>
      <c r="H1733" s="5">
        <f t="shared" si="95"/>
        <v>1.1425974529364531</v>
      </c>
      <c r="I1733" s="5">
        <f t="shared" si="96"/>
        <v>7.0288991197443473E-2</v>
      </c>
      <c r="J1733" s="5">
        <f t="shared" si="97"/>
        <v>0.7397564878574947</v>
      </c>
      <c r="K1733">
        <f t="shared" si="86"/>
        <v>2.9400000000000013</v>
      </c>
      <c r="L1733" s="2">
        <f>Inddata!$D$34</f>
        <v>1</v>
      </c>
      <c r="M1733" s="2">
        <f>Inddata!$D$34+Inddata!$D$32</f>
        <v>5</v>
      </c>
      <c r="N1733" s="2">
        <f t="shared" si="88"/>
        <v>3.5144495598721737E-2</v>
      </c>
      <c r="O1733" s="2">
        <f t="shared" si="89"/>
        <v>0.36987824392874735</v>
      </c>
      <c r="P1733" s="5">
        <f t="shared" si="87"/>
        <v>1.2751932714787932</v>
      </c>
      <c r="Q1733" s="5">
        <f t="shared" si="90"/>
        <v>0.63759663573939662</v>
      </c>
      <c r="R1733" s="2">
        <f t="shared" si="91"/>
        <v>0.14759181382856398</v>
      </c>
      <c r="S1733" s="2">
        <f t="shared" si="92"/>
        <v>7.3795906914281992E-2</v>
      </c>
    </row>
    <row r="1734" spans="3:19" x14ac:dyDescent="0.25">
      <c r="C1734">
        <f t="shared" ref="C1734:C1797" si="98">C1733+$C$1536</f>
        <v>1.9500000000000015</v>
      </c>
      <c r="D1734" s="5">
        <f>$C$2+2*Inddata!$D$35*'Beregninger scenarie 2'!C1734</f>
        <v>7.8750000000000036</v>
      </c>
      <c r="E1734" s="5">
        <f t="shared" si="93"/>
        <v>10.603125000000011</v>
      </c>
      <c r="F1734" s="5">
        <f>SQRT(C1734^2+(Inddata!$D$35*C1734)^2)</f>
        <v>3.1215230657485162</v>
      </c>
      <c r="G1734" s="5">
        <f t="shared" si="94"/>
        <v>9.2430461314970316</v>
      </c>
      <c r="H1734" s="5">
        <f t="shared" si="95"/>
        <v>1.147146173366842</v>
      </c>
      <c r="I1734" s="5">
        <f t="shared" si="96"/>
        <v>7.0475416261708182E-2</v>
      </c>
      <c r="J1734" s="5">
        <f t="shared" si="97"/>
        <v>0.7472596480499254</v>
      </c>
      <c r="K1734">
        <f t="shared" ref="K1734:K1797" si="99">$K$1539+C1734</f>
        <v>2.9500000000000015</v>
      </c>
      <c r="L1734" s="2">
        <f>Inddata!$D$34</f>
        <v>1</v>
      </c>
      <c r="M1734" s="2">
        <f>Inddata!$D$34+Inddata!$D$32</f>
        <v>5</v>
      </c>
      <c r="N1734" s="2">
        <f t="shared" si="88"/>
        <v>3.5237708130854091E-2</v>
      </c>
      <c r="O1734" s="2">
        <f t="shared" si="89"/>
        <v>0.3736298240249627</v>
      </c>
      <c r="P1734" s="5">
        <f t="shared" si="87"/>
        <v>1.2881272295437314</v>
      </c>
      <c r="Q1734" s="5">
        <f t="shared" si="90"/>
        <v>0.64406361477186569</v>
      </c>
      <c r="R1734" s="2">
        <f t="shared" si="91"/>
        <v>0.14908879971570968</v>
      </c>
      <c r="S1734" s="2">
        <f t="shared" si="92"/>
        <v>7.454439985785484E-2</v>
      </c>
    </row>
    <row r="1735" spans="3:19" x14ac:dyDescent="0.25">
      <c r="C1735">
        <f t="shared" si="98"/>
        <v>1.9600000000000015</v>
      </c>
      <c r="D1735" s="5">
        <f>$C$2+2*Inddata!$D$35*'Beregninger scenarie 2'!C1735</f>
        <v>7.9000000000000039</v>
      </c>
      <c r="E1735" s="5">
        <f t="shared" si="93"/>
        <v>10.682000000000013</v>
      </c>
      <c r="F1735" s="5">
        <f>SQRT(C1735^2+(Inddata!$D$35*C1735)^2)</f>
        <v>3.1375308763420984</v>
      </c>
      <c r="G1735" s="5">
        <f t="shared" si="94"/>
        <v>9.2750617526841967</v>
      </c>
      <c r="H1735" s="5">
        <f t="shared" si="95"/>
        <v>1.151690445285569</v>
      </c>
      <c r="I1735" s="5">
        <f t="shared" si="96"/>
        <v>7.0661413123303846E-2</v>
      </c>
      <c r="J1735" s="5">
        <f t="shared" si="97"/>
        <v>0.75480521498313258</v>
      </c>
      <c r="K1735">
        <f t="shared" si="99"/>
        <v>2.9600000000000017</v>
      </c>
      <c r="L1735" s="2">
        <f>Inddata!$D$34</f>
        <v>1</v>
      </c>
      <c r="M1735" s="2">
        <f>Inddata!$D$34+Inddata!$D$32</f>
        <v>5</v>
      </c>
      <c r="N1735" s="2">
        <f t="shared" si="88"/>
        <v>3.5330706561651923E-2</v>
      </c>
      <c r="O1735" s="2">
        <f t="shared" si="89"/>
        <v>0.37740260749156629</v>
      </c>
      <c r="P1735" s="5">
        <f t="shared" si="87"/>
        <v>1.301134288407908</v>
      </c>
      <c r="Q1735" s="5">
        <f t="shared" si="90"/>
        <v>0.65056714420395401</v>
      </c>
      <c r="R1735" s="2">
        <f t="shared" si="91"/>
        <v>0.15059424634350785</v>
      </c>
      <c r="S1735" s="2">
        <f t="shared" si="92"/>
        <v>7.5297123171753924E-2</v>
      </c>
    </row>
    <row r="1736" spans="3:19" x14ac:dyDescent="0.25">
      <c r="C1736">
        <f t="shared" si="98"/>
        <v>1.9700000000000015</v>
      </c>
      <c r="D1736" s="5">
        <f>$C$2+2*Inddata!$D$35*'Beregninger scenarie 2'!C1736</f>
        <v>7.9250000000000043</v>
      </c>
      <c r="E1736" s="5">
        <f t="shared" si="93"/>
        <v>10.761125000000012</v>
      </c>
      <c r="F1736" s="5">
        <f>SQRT(C1736^2+(Inddata!$D$35*C1736)^2)</f>
        <v>3.1535386869356805</v>
      </c>
      <c r="G1736" s="5">
        <f t="shared" si="94"/>
        <v>9.3070773738713619</v>
      </c>
      <c r="H1736" s="5">
        <f t="shared" si="95"/>
        <v>1.1562303146002348</v>
      </c>
      <c r="I1736" s="5">
        <f t="shared" si="96"/>
        <v>7.0846985669511309E-2</v>
      </c>
      <c r="J1736" s="5">
        <f t="shared" si="97"/>
        <v>0.76239326866282076</v>
      </c>
      <c r="K1736">
        <f t="shared" si="99"/>
        <v>2.9700000000000015</v>
      </c>
      <c r="L1736" s="2">
        <f>Inddata!$D$34</f>
        <v>1</v>
      </c>
      <c r="M1736" s="2">
        <f>Inddata!$D$34+Inddata!$D$32</f>
        <v>5</v>
      </c>
      <c r="N1736" s="2">
        <f t="shared" si="88"/>
        <v>3.5423492834755654E-2</v>
      </c>
      <c r="O1736" s="2">
        <f t="shared" si="89"/>
        <v>0.38119663433141038</v>
      </c>
      <c r="P1736" s="5">
        <f t="shared" si="87"/>
        <v>1.3142145859852672</v>
      </c>
      <c r="Q1736" s="5">
        <f t="shared" si="90"/>
        <v>0.6571072929926336</v>
      </c>
      <c r="R1736" s="2">
        <f t="shared" si="91"/>
        <v>0.15210816967422075</v>
      </c>
      <c r="S1736" s="2">
        <f t="shared" si="92"/>
        <v>7.6054084837110375E-2</v>
      </c>
    </row>
    <row r="1737" spans="3:19" x14ac:dyDescent="0.25">
      <c r="C1737">
        <f t="shared" si="98"/>
        <v>1.9800000000000015</v>
      </c>
      <c r="D1737" s="5">
        <f>$C$2+2*Inddata!$D$35*'Beregninger scenarie 2'!C1737</f>
        <v>7.9500000000000037</v>
      </c>
      <c r="E1737" s="5">
        <f t="shared" si="93"/>
        <v>10.840500000000011</v>
      </c>
      <c r="F1737" s="5">
        <f>SQRT(C1737^2+(Inddata!$D$35*C1737)^2)</f>
        <v>3.1695464975292622</v>
      </c>
      <c r="G1737" s="5">
        <f t="shared" si="94"/>
        <v>9.3390929950585253</v>
      </c>
      <c r="H1737" s="5">
        <f t="shared" si="95"/>
        <v>1.1607658265889318</v>
      </c>
      <c r="I1737" s="5">
        <f t="shared" si="96"/>
        <v>7.1032137732078629E-2</v>
      </c>
      <c r="J1737" s="5">
        <f t="shared" si="97"/>
        <v>0.77002388908459918</v>
      </c>
      <c r="K1737">
        <f t="shared" si="99"/>
        <v>2.9800000000000013</v>
      </c>
      <c r="L1737" s="2">
        <f>Inddata!$D$34</f>
        <v>1</v>
      </c>
      <c r="M1737" s="2">
        <f>Inddata!$D$34+Inddata!$D$32</f>
        <v>5</v>
      </c>
      <c r="N1737" s="2">
        <f t="shared" si="88"/>
        <v>3.5516068866039315E-2</v>
      </c>
      <c r="O1737" s="2">
        <f t="shared" si="89"/>
        <v>0.38501194454229959</v>
      </c>
      <c r="P1737" s="5">
        <f t="shared" si="87"/>
        <v>1.3273682601723533</v>
      </c>
      <c r="Q1737" s="5">
        <f t="shared" si="90"/>
        <v>0.66368413008617666</v>
      </c>
      <c r="R1737" s="2">
        <f t="shared" si="91"/>
        <v>0.15363058566809643</v>
      </c>
      <c r="S1737" s="2">
        <f t="shared" si="92"/>
        <v>7.6815292834048213E-2</v>
      </c>
    </row>
    <row r="1738" spans="3:19" x14ac:dyDescent="0.25">
      <c r="C1738">
        <f t="shared" si="98"/>
        <v>1.9900000000000015</v>
      </c>
      <c r="D1738" s="5">
        <f>$C$2+2*Inddata!$D$35*'Beregninger scenarie 2'!C1738</f>
        <v>7.9750000000000041</v>
      </c>
      <c r="E1738" s="5">
        <f t="shared" si="93"/>
        <v>10.920125000000013</v>
      </c>
      <c r="F1738" s="5">
        <f>SQRT(C1738^2+(Inddata!$D$35*C1738)^2)</f>
        <v>3.1855543081228448</v>
      </c>
      <c r="G1738" s="5">
        <f t="shared" si="94"/>
        <v>9.3711086162456887</v>
      </c>
      <c r="H1738" s="5">
        <f t="shared" si="95"/>
        <v>1.1652970259109963</v>
      </c>
      <c r="I1738" s="5">
        <f t="shared" si="96"/>
        <v>7.1216873088263119E-2</v>
      </c>
      <c r="J1738" s="5">
        <f t="shared" si="97"/>
        <v>0.7776971562329702</v>
      </c>
      <c r="K1738">
        <f t="shared" si="99"/>
        <v>2.9900000000000015</v>
      </c>
      <c r="L1738" s="2">
        <f>Inddata!$D$34</f>
        <v>1</v>
      </c>
      <c r="M1738" s="2">
        <f>Inddata!$D$34+Inddata!$D$32</f>
        <v>5</v>
      </c>
      <c r="N1738" s="2">
        <f t="shared" si="88"/>
        <v>3.560843654413156E-2</v>
      </c>
      <c r="O1738" s="2">
        <f t="shared" si="89"/>
        <v>0.3888485781164851</v>
      </c>
      <c r="P1738" s="5">
        <f t="shared" si="87"/>
        <v>1.3405954488465632</v>
      </c>
      <c r="Q1738" s="5">
        <f t="shared" si="90"/>
        <v>0.67029772442328162</v>
      </c>
      <c r="R1738" s="2">
        <f t="shared" si="91"/>
        <v>0.15516151028316702</v>
      </c>
      <c r="S1738" s="2">
        <f t="shared" si="92"/>
        <v>7.758075514158351E-2</v>
      </c>
    </row>
    <row r="1739" spans="3:19" x14ac:dyDescent="0.25">
      <c r="C1739">
        <f t="shared" si="98"/>
        <v>2.0000000000000013</v>
      </c>
      <c r="D1739" s="5">
        <f>$C$2+2*Inddata!$D$35*'Beregninger scenarie 2'!C1739</f>
        <v>8.0000000000000036</v>
      </c>
      <c r="E1739" s="5">
        <f t="shared" si="93"/>
        <v>11.000000000000011</v>
      </c>
      <c r="F1739" s="5">
        <f>SQRT(C1739^2+(Inddata!$D$35*C1739)^2)</f>
        <v>3.2015621187164265</v>
      </c>
      <c r="G1739" s="5">
        <f t="shared" si="94"/>
        <v>9.4031242374328521</v>
      </c>
      <c r="H1739" s="5">
        <f t="shared" si="95"/>
        <v>1.1698239566175423</v>
      </c>
      <c r="I1739" s="5">
        <f t="shared" si="96"/>
        <v>7.1401195461849629E-2</v>
      </c>
      <c r="J1739" s="5">
        <f t="shared" si="97"/>
        <v>0.78541315008034662</v>
      </c>
      <c r="K1739">
        <f t="shared" si="99"/>
        <v>3.0000000000000013</v>
      </c>
      <c r="L1739" s="2">
        <f>Inddata!$D$34</f>
        <v>1</v>
      </c>
      <c r="M1739" s="2">
        <f>Inddata!$D$34+Inddata!$D$32</f>
        <v>5</v>
      </c>
      <c r="N1739" s="2">
        <f t="shared" si="88"/>
        <v>3.5700597730924814E-2</v>
      </c>
      <c r="O1739" s="2">
        <f t="shared" si="89"/>
        <v>0.39270657504017331</v>
      </c>
      <c r="P1739" s="5">
        <f t="shared" si="87"/>
        <v>1.3538962898644544</v>
      </c>
      <c r="Q1739" s="5">
        <f t="shared" si="90"/>
        <v>0.67694814493222721</v>
      </c>
      <c r="R1739" s="2">
        <f t="shared" si="91"/>
        <v>0.15670095947505261</v>
      </c>
      <c r="S1739" s="2">
        <f t="shared" si="92"/>
        <v>7.8350479737526305E-2</v>
      </c>
    </row>
    <row r="1740" spans="3:19" x14ac:dyDescent="0.25">
      <c r="C1740">
        <f t="shared" si="98"/>
        <v>2.0100000000000011</v>
      </c>
      <c r="D1740" s="5">
        <f>$C$2+2*Inddata!$D$35*'Beregninger scenarie 2'!C1740</f>
        <v>8.0250000000000021</v>
      </c>
      <c r="E1740" s="5">
        <f t="shared" si="93"/>
        <v>11.080125000000008</v>
      </c>
      <c r="F1740" s="5">
        <f>SQRT(C1740^2+(Inddata!$D$35*C1740)^2)</f>
        <v>3.2175699293100086</v>
      </c>
      <c r="G1740" s="5">
        <f t="shared" si="94"/>
        <v>9.4351398586200173</v>
      </c>
      <c r="H1740" s="5">
        <f t="shared" si="95"/>
        <v>1.1743466621617824</v>
      </c>
      <c r="I1740" s="5">
        <f t="shared" si="96"/>
        <v>7.1585108524145347E-2</v>
      </c>
      <c r="J1740" s="5">
        <f t="shared" si="97"/>
        <v>0.79317195058609646</v>
      </c>
      <c r="K1740">
        <f t="shared" si="99"/>
        <v>3.0100000000000011</v>
      </c>
      <c r="L1740" s="2">
        <f>Inddata!$D$34</f>
        <v>1</v>
      </c>
      <c r="M1740" s="2">
        <f>Inddata!$D$34+Inddata!$D$32</f>
        <v>5</v>
      </c>
      <c r="N1740" s="2">
        <f t="shared" si="88"/>
        <v>3.5792554262072673E-2</v>
      </c>
      <c r="O1740" s="2">
        <f t="shared" si="89"/>
        <v>0.39658597529304823</v>
      </c>
      <c r="P1740" s="5">
        <f t="shared" si="87"/>
        <v>1.367270921060098</v>
      </c>
      <c r="Q1740" s="5">
        <f t="shared" si="90"/>
        <v>0.68363546053004898</v>
      </c>
      <c r="R1740" s="2">
        <f t="shared" si="91"/>
        <v>0.1582489491967706</v>
      </c>
      <c r="S1740" s="2">
        <f t="shared" si="92"/>
        <v>7.91244745983853E-2</v>
      </c>
    </row>
    <row r="1741" spans="3:19" x14ac:dyDescent="0.25">
      <c r="C1741">
        <f t="shared" si="98"/>
        <v>2.0200000000000009</v>
      </c>
      <c r="D1741" s="5">
        <f>$C$2+2*Inddata!$D$35*'Beregninger scenarie 2'!C1741</f>
        <v>8.0500000000000025</v>
      </c>
      <c r="E1741" s="5">
        <f t="shared" si="93"/>
        <v>11.160500000000008</v>
      </c>
      <c r="F1741" s="5">
        <f>SQRT(C1741^2+(Inddata!$D$35*C1741)^2)</f>
        <v>3.2335777399035903</v>
      </c>
      <c r="G1741" s="5">
        <f t="shared" si="94"/>
        <v>9.4671554798071806</v>
      </c>
      <c r="H1741" s="5">
        <f t="shared" si="95"/>
        <v>1.1788651854091359</v>
      </c>
      <c r="I1741" s="5">
        <f t="shared" si="96"/>
        <v>7.1768615894952009E-2</v>
      </c>
      <c r="J1741" s="5">
        <f t="shared" si="97"/>
        <v>0.80097363769561247</v>
      </c>
      <c r="K1741">
        <f t="shared" si="99"/>
        <v>3.0200000000000009</v>
      </c>
      <c r="L1741" s="2">
        <f>Inddata!$D$34</f>
        <v>1</v>
      </c>
      <c r="M1741" s="2">
        <f>Inddata!$D$34+Inddata!$D$32</f>
        <v>5</v>
      </c>
      <c r="N1741" s="2">
        <f t="shared" si="88"/>
        <v>3.5884307947476005E-2</v>
      </c>
      <c r="O1741" s="2">
        <f t="shared" si="89"/>
        <v>0.40048681884780624</v>
      </c>
      <c r="P1741" s="5">
        <f t="shared" si="87"/>
        <v>1.3807194802434737</v>
      </c>
      <c r="Q1741" s="5">
        <f t="shared" si="90"/>
        <v>0.69035974012173684</v>
      </c>
      <c r="R1741" s="2">
        <f t="shared" si="91"/>
        <v>0.15980549539855018</v>
      </c>
      <c r="S1741" s="2">
        <f t="shared" si="92"/>
        <v>7.9902747699275092E-2</v>
      </c>
    </row>
    <row r="1742" spans="3:19" x14ac:dyDescent="0.25">
      <c r="C1742">
        <f t="shared" si="98"/>
        <v>2.0300000000000007</v>
      </c>
      <c r="D1742" s="5">
        <f>$C$2+2*Inddata!$D$35*'Beregninger scenarie 2'!C1742</f>
        <v>8.0750000000000028</v>
      </c>
      <c r="E1742" s="5">
        <f t="shared" si="93"/>
        <v>11.241125000000007</v>
      </c>
      <c r="F1742" s="5">
        <f>SQRT(C1742^2+(Inddata!$D$35*C1742)^2)</f>
        <v>3.249585550497172</v>
      </c>
      <c r="G1742" s="5">
        <f t="shared" si="94"/>
        <v>9.499171100994344</v>
      </c>
      <c r="H1742" s="5">
        <f t="shared" si="95"/>
        <v>1.183379568647134</v>
      </c>
      <c r="I1742" s="5">
        <f t="shared" si="96"/>
        <v>7.1951721143515793E-2</v>
      </c>
      <c r="J1742" s="5">
        <f t="shared" si="97"/>
        <v>0.80881829133940453</v>
      </c>
      <c r="K1742">
        <f t="shared" si="99"/>
        <v>3.0300000000000007</v>
      </c>
      <c r="L1742" s="2">
        <f>Inddata!$D$34</f>
        <v>1</v>
      </c>
      <c r="M1742" s="2">
        <f>Inddata!$D$34+Inddata!$D$32</f>
        <v>5</v>
      </c>
      <c r="N1742" s="2">
        <f t="shared" si="88"/>
        <v>3.5975860571757896E-2</v>
      </c>
      <c r="O1742" s="2">
        <f t="shared" si="89"/>
        <v>0.40440914566970226</v>
      </c>
      <c r="P1742" s="5">
        <f t="shared" si="87"/>
        <v>1.3942421051989067</v>
      </c>
      <c r="Q1742" s="5">
        <f t="shared" si="90"/>
        <v>0.69712105259945334</v>
      </c>
      <c r="R1742" s="2">
        <f t="shared" si="91"/>
        <v>0.16137061402765121</v>
      </c>
      <c r="S1742" s="2">
        <f t="shared" si="92"/>
        <v>8.0685307013825605E-2</v>
      </c>
    </row>
    <row r="1743" spans="3:19" x14ac:dyDescent="0.25">
      <c r="C1743">
        <f t="shared" si="98"/>
        <v>2.0400000000000005</v>
      </c>
      <c r="D1743" s="5">
        <f>$C$2+2*Inddata!$D$35*'Beregninger scenarie 2'!C1743</f>
        <v>8.1000000000000014</v>
      </c>
      <c r="E1743" s="5">
        <f t="shared" si="93"/>
        <v>11.322000000000005</v>
      </c>
      <c r="F1743" s="5">
        <f>SQRT(C1743^2+(Inddata!$D$35*C1743)^2)</f>
        <v>3.2655933610907537</v>
      </c>
      <c r="G1743" s="5">
        <f t="shared" si="94"/>
        <v>9.5311867221815074</v>
      </c>
      <c r="H1743" s="5">
        <f t="shared" si="95"/>
        <v>1.1878898535951266</v>
      </c>
      <c r="I1743" s="5">
        <f t="shared" si="96"/>
        <v>7.2134427789455932E-2</v>
      </c>
      <c r="J1743" s="5">
        <f t="shared" si="97"/>
        <v>0.81670599143222034</v>
      </c>
      <c r="K1743">
        <f t="shared" si="99"/>
        <v>3.0400000000000005</v>
      </c>
      <c r="L1743" s="2">
        <f>Inddata!$D$34</f>
        <v>1</v>
      </c>
      <c r="M1743" s="2">
        <f>Inddata!$D$34+Inddata!$D$32</f>
        <v>5</v>
      </c>
      <c r="N1743" s="2">
        <f t="shared" si="88"/>
        <v>3.6067213894727966E-2</v>
      </c>
      <c r="O1743" s="2">
        <f t="shared" si="89"/>
        <v>0.40835299571611017</v>
      </c>
      <c r="P1743" s="5">
        <f t="shared" si="87"/>
        <v>1.4078389336835513</v>
      </c>
      <c r="Q1743" s="5">
        <f t="shared" si="90"/>
        <v>0.70391946684177564</v>
      </c>
      <c r="R1743" s="2">
        <f t="shared" si="91"/>
        <v>0.16294432102818879</v>
      </c>
      <c r="S1743" s="2">
        <f t="shared" si="92"/>
        <v>8.1472160514094394E-2</v>
      </c>
    </row>
    <row r="1744" spans="3:19" x14ac:dyDescent="0.25">
      <c r="C1744">
        <f t="shared" si="98"/>
        <v>2.0500000000000003</v>
      </c>
      <c r="D1744" s="5">
        <f>$C$2+2*Inddata!$D$35*'Beregninger scenarie 2'!C1744</f>
        <v>8.125</v>
      </c>
      <c r="E1744" s="5">
        <f t="shared" si="93"/>
        <v>11.403125000000001</v>
      </c>
      <c r="F1744" s="5">
        <f>SQRT(C1744^2+(Inddata!$D$35*C1744)^2)</f>
        <v>3.2816011716843354</v>
      </c>
      <c r="G1744" s="5">
        <f t="shared" si="94"/>
        <v>9.5632023433686708</v>
      </c>
      <c r="H1744" s="5">
        <f t="shared" si="95"/>
        <v>1.1923960814137926</v>
      </c>
      <c r="I1744" s="5">
        <f t="shared" si="96"/>
        <v>7.2316739303672287E-2</v>
      </c>
      <c r="J1744" s="5">
        <f t="shared" si="97"/>
        <v>0.82463681787218812</v>
      </c>
      <c r="K1744">
        <f t="shared" si="99"/>
        <v>3.0500000000000003</v>
      </c>
      <c r="L1744" s="2">
        <f>Inddata!$D$34</f>
        <v>1</v>
      </c>
      <c r="M1744" s="2">
        <f>Inddata!$D$34+Inddata!$D$32</f>
        <v>5</v>
      </c>
      <c r="N1744" s="2">
        <f t="shared" si="88"/>
        <v>3.6158369651836143E-2</v>
      </c>
      <c r="O1744" s="2">
        <f t="shared" si="89"/>
        <v>0.41231840893609406</v>
      </c>
      <c r="P1744" s="5">
        <f t="shared" si="87"/>
        <v>1.4215101034259126</v>
      </c>
      <c r="Q1744" s="5">
        <f t="shared" si="90"/>
        <v>0.71075505171295628</v>
      </c>
      <c r="R1744" s="2">
        <f t="shared" si="91"/>
        <v>0.1645266323409621</v>
      </c>
      <c r="S1744" s="2">
        <f t="shared" si="92"/>
        <v>8.2263316170481049E-2</v>
      </c>
    </row>
    <row r="1745" spans="3:19" x14ac:dyDescent="0.25">
      <c r="C1745">
        <f t="shared" si="98"/>
        <v>2.06</v>
      </c>
      <c r="D1745" s="5">
        <f>$C$2+2*Inddata!$D$35*'Beregninger scenarie 2'!C1745</f>
        <v>8.15</v>
      </c>
      <c r="E1745" s="5">
        <f t="shared" si="93"/>
        <v>11.484500000000001</v>
      </c>
      <c r="F1745" s="5">
        <f>SQRT(C1745^2+(Inddata!$D$35*C1745)^2)</f>
        <v>3.2976089822779171</v>
      </c>
      <c r="G1745" s="5">
        <f t="shared" si="94"/>
        <v>9.5952179645558342</v>
      </c>
      <c r="H1745" s="5">
        <f t="shared" si="95"/>
        <v>1.1968982927144607</v>
      </c>
      <c r="I1745" s="5">
        <f t="shared" si="96"/>
        <v>7.2498659109232616E-2</v>
      </c>
      <c r="J1745" s="5">
        <f t="shared" si="97"/>
        <v>0.83261085053998207</v>
      </c>
      <c r="K1745">
        <f t="shared" si="99"/>
        <v>3.06</v>
      </c>
      <c r="L1745" s="2">
        <f>Inddata!$D$34</f>
        <v>1</v>
      </c>
      <c r="M1745" s="2">
        <f>Inddata!$D$34+Inddata!$D$32</f>
        <v>5</v>
      </c>
      <c r="N1745" s="2">
        <f t="shared" si="88"/>
        <v>3.6249329554616308E-2</v>
      </c>
      <c r="O1745" s="2">
        <f t="shared" si="89"/>
        <v>0.41630542526999104</v>
      </c>
      <c r="P1745" s="5">
        <f t="shared" si="87"/>
        <v>1.4352557521244096</v>
      </c>
      <c r="Q1745" s="5">
        <f t="shared" si="90"/>
        <v>0.71762787606220479</v>
      </c>
      <c r="R1745" s="2">
        <f t="shared" si="91"/>
        <v>0.16611756390328811</v>
      </c>
      <c r="S1745" s="2">
        <f t="shared" si="92"/>
        <v>8.3058781951644053E-2</v>
      </c>
    </row>
    <row r="1746" spans="3:19" x14ac:dyDescent="0.25">
      <c r="C1746">
        <f t="shared" si="98"/>
        <v>2.0699999999999998</v>
      </c>
      <c r="D1746" s="5">
        <f>$C$2+2*Inddata!$D$35*'Beregninger scenarie 2'!C1746</f>
        <v>8.1750000000000007</v>
      </c>
      <c r="E1746" s="5">
        <f t="shared" si="93"/>
        <v>11.566125</v>
      </c>
      <c r="F1746" s="5">
        <f>SQRT(C1746^2+(Inddata!$D$35*C1746)^2)</f>
        <v>3.3136167928714988</v>
      </c>
      <c r="G1746" s="5">
        <f t="shared" si="94"/>
        <v>9.6272335857429976</v>
      </c>
      <c r="H1746" s="5">
        <f t="shared" si="95"/>
        <v>1.2013965275682428</v>
      </c>
      <c r="I1746" s="5">
        <f t="shared" si="96"/>
        <v>7.2680190582239901E-2</v>
      </c>
      <c r="J1746" s="5">
        <f t="shared" si="97"/>
        <v>0.84062816929800943</v>
      </c>
      <c r="K1746">
        <f t="shared" si="99"/>
        <v>3.07</v>
      </c>
      <c r="L1746" s="2">
        <f>Inddata!$D$34</f>
        <v>1</v>
      </c>
      <c r="M1746" s="2">
        <f>Inddata!$D$34+Inddata!$D$32</f>
        <v>5</v>
      </c>
      <c r="N1746" s="2">
        <f t="shared" si="88"/>
        <v>3.634009529111995E-2</v>
      </c>
      <c r="O1746" s="2">
        <f t="shared" si="89"/>
        <v>0.42031408464900472</v>
      </c>
      <c r="P1746" s="5">
        <f t="shared" si="87"/>
        <v>1.4490760174459709</v>
      </c>
      <c r="Q1746" s="5">
        <f t="shared" si="90"/>
        <v>0.72453800872298546</v>
      </c>
      <c r="R1746" s="2">
        <f t="shared" si="91"/>
        <v>0.16771713164883925</v>
      </c>
      <c r="S1746" s="2">
        <f t="shared" si="92"/>
        <v>8.3858565824419626E-2</v>
      </c>
    </row>
    <row r="1747" spans="3:19" x14ac:dyDescent="0.25">
      <c r="C1747">
        <f t="shared" si="98"/>
        <v>2.0799999999999996</v>
      </c>
      <c r="D1747" s="5">
        <f>$C$2+2*Inddata!$D$35*'Beregninger scenarie 2'!C1747</f>
        <v>8.1999999999999993</v>
      </c>
      <c r="E1747" s="5">
        <f t="shared" si="93"/>
        <v>11.647999999999998</v>
      </c>
      <c r="F1747" s="5">
        <f>SQRT(C1747^2+(Inddata!$D$35*C1747)^2)</f>
        <v>3.3296246034650809</v>
      </c>
      <c r="G1747" s="5">
        <f t="shared" si="94"/>
        <v>9.6592492069301628</v>
      </c>
      <c r="H1747" s="5">
        <f t="shared" si="95"/>
        <v>1.2058908255149869</v>
      </c>
      <c r="I1747" s="5">
        <f t="shared" si="96"/>
        <v>7.2861337052680442E-2</v>
      </c>
      <c r="J1747" s="5">
        <f t="shared" si="97"/>
        <v>0.84868885398962168</v>
      </c>
      <c r="K1747">
        <f t="shared" si="99"/>
        <v>3.0799999999999996</v>
      </c>
      <c r="L1747" s="2">
        <f>Inddata!$D$34</f>
        <v>1</v>
      </c>
      <c r="M1747" s="2">
        <f>Inddata!$D$34+Inddata!$D$32</f>
        <v>5</v>
      </c>
      <c r="N1747" s="2">
        <f t="shared" si="88"/>
        <v>3.6430668526340221E-2</v>
      </c>
      <c r="O1747" s="2">
        <f t="shared" si="89"/>
        <v>0.42434442699481084</v>
      </c>
      <c r="P1747" s="5">
        <f t="shared" si="87"/>
        <v>1.4629710370246791</v>
      </c>
      <c r="Q1747" s="5">
        <f t="shared" si="90"/>
        <v>0.73148551851233956</v>
      </c>
      <c r="R1747" s="2">
        <f t="shared" si="91"/>
        <v>0.16932535150748598</v>
      </c>
      <c r="S1747" s="2">
        <f t="shared" si="92"/>
        <v>8.4662675753742991E-2</v>
      </c>
    </row>
    <row r="1748" spans="3:19" x14ac:dyDescent="0.25">
      <c r="C1748">
        <f t="shared" si="98"/>
        <v>2.0899999999999994</v>
      </c>
      <c r="D1748" s="5">
        <f>$C$2+2*Inddata!$D$35*'Beregninger scenarie 2'!C1748</f>
        <v>8.2249999999999979</v>
      </c>
      <c r="E1748" s="5">
        <f t="shared" si="93"/>
        <v>11.730124999999994</v>
      </c>
      <c r="F1748" s="5">
        <f>SQRT(C1748^2+(Inddata!$D$35*C1748)^2)</f>
        <v>3.3456324140586626</v>
      </c>
      <c r="G1748" s="5">
        <f t="shared" si="94"/>
        <v>9.6912648281173261</v>
      </c>
      <c r="H1748" s="5">
        <f t="shared" si="95"/>
        <v>1.2103812255720543</v>
      </c>
      <c r="I1748" s="5">
        <f t="shared" si="96"/>
        <v>7.3042101805253251E-2</v>
      </c>
      <c r="J1748" s="5">
        <f t="shared" si="97"/>
        <v>0.85679298443834584</v>
      </c>
      <c r="K1748">
        <f t="shared" si="99"/>
        <v>3.0899999999999994</v>
      </c>
      <c r="L1748" s="2">
        <f>Inddata!$D$34</f>
        <v>1</v>
      </c>
      <c r="M1748" s="2">
        <f>Inddata!$D$34+Inddata!$D$32</f>
        <v>5</v>
      </c>
      <c r="N1748" s="2">
        <f t="shared" si="88"/>
        <v>3.6521050902626626E-2</v>
      </c>
      <c r="O1748" s="2">
        <f t="shared" si="89"/>
        <v>0.42839649221917292</v>
      </c>
      <c r="P1748" s="5">
        <f t="shared" si="87"/>
        <v>1.4769409484604408</v>
      </c>
      <c r="Q1748" s="5">
        <f t="shared" si="90"/>
        <v>0.73847047423022039</v>
      </c>
      <c r="R1748" s="2">
        <f t="shared" si="91"/>
        <v>0.17094223940514361</v>
      </c>
      <c r="S1748" s="2">
        <f t="shared" si="92"/>
        <v>8.5471119702571804E-2</v>
      </c>
    </row>
    <row r="1749" spans="3:19" x14ac:dyDescent="0.25">
      <c r="C1749">
        <f t="shared" si="98"/>
        <v>2.0999999999999992</v>
      </c>
      <c r="D1749" s="5">
        <f>$C$2+2*Inddata!$D$35*'Beregninger scenarie 2'!C1749</f>
        <v>8.2499999999999982</v>
      </c>
      <c r="E1749" s="5">
        <f t="shared" si="93"/>
        <v>11.812499999999993</v>
      </c>
      <c r="F1749" s="5">
        <f>SQRT(C1749^2+(Inddata!$D$35*C1749)^2)</f>
        <v>3.3616402246522443</v>
      </c>
      <c r="G1749" s="5">
        <f t="shared" si="94"/>
        <v>9.7232804493044895</v>
      </c>
      <c r="H1749" s="5">
        <f t="shared" si="95"/>
        <v>1.2148677662429193</v>
      </c>
      <c r="I1749" s="5">
        <f t="shared" si="96"/>
        <v>7.3222488080180975E-2</v>
      </c>
      <c r="J1749" s="5">
        <f t="shared" si="97"/>
        <v>0.86494064044713725</v>
      </c>
      <c r="K1749">
        <f t="shared" si="99"/>
        <v>3.0999999999999992</v>
      </c>
      <c r="L1749" s="2">
        <f>Inddata!$D$34</f>
        <v>1</v>
      </c>
      <c r="M1749" s="2">
        <f>Inddata!$D$34+Inddata!$D$32</f>
        <v>5</v>
      </c>
      <c r="N1749" s="2">
        <f t="shared" si="88"/>
        <v>3.6611244040090488E-2</v>
      </c>
      <c r="O1749" s="2">
        <f t="shared" si="89"/>
        <v>0.43247032022356863</v>
      </c>
      <c r="P1749" s="5">
        <f t="shared" si="87"/>
        <v>1.490985889317703</v>
      </c>
      <c r="Q1749" s="5">
        <f t="shared" si="90"/>
        <v>0.74549294465885152</v>
      </c>
      <c r="R1749" s="2">
        <f t="shared" si="91"/>
        <v>0.17256781126362306</v>
      </c>
      <c r="S1749" s="2">
        <f t="shared" si="92"/>
        <v>8.6283905631811528E-2</v>
      </c>
    </row>
    <row r="1750" spans="3:19" x14ac:dyDescent="0.25">
      <c r="C1750">
        <f t="shared" si="98"/>
        <v>2.109999999999999</v>
      </c>
      <c r="D1750" s="5">
        <f>$C$2+2*Inddata!$D$35*'Beregninger scenarie 2'!C1750</f>
        <v>8.2749999999999986</v>
      </c>
      <c r="E1750" s="5">
        <f t="shared" si="93"/>
        <v>11.895124999999993</v>
      </c>
      <c r="F1750" s="5">
        <f>SQRT(C1750^2+(Inddata!$D$35*C1750)^2)</f>
        <v>3.377648035245826</v>
      </c>
      <c r="G1750" s="5">
        <f t="shared" si="94"/>
        <v>9.7552960704916529</v>
      </c>
      <c r="H1750" s="5">
        <f t="shared" si="95"/>
        <v>1.2193504855256019</v>
      </c>
      <c r="I1750" s="5">
        <f t="shared" si="96"/>
        <v>7.3402499074003008E-2</v>
      </c>
      <c r="J1750" s="5">
        <f t="shared" si="97"/>
        <v>0.87313190179764955</v>
      </c>
      <c r="K1750">
        <f t="shared" si="99"/>
        <v>3.109999999999999</v>
      </c>
      <c r="L1750" s="2">
        <f>Inddata!$D$34</f>
        <v>1</v>
      </c>
      <c r="M1750" s="2">
        <f>Inddata!$D$34+Inddata!$D$32</f>
        <v>5</v>
      </c>
      <c r="N1750" s="2">
        <f t="shared" si="88"/>
        <v>3.6701249537001504E-2</v>
      </c>
      <c r="O1750" s="2">
        <f t="shared" si="89"/>
        <v>0.43656595089882477</v>
      </c>
      <c r="P1750" s="5">
        <f t="shared" si="87"/>
        <v>1.505105997124192</v>
      </c>
      <c r="Q1750" s="5">
        <f t="shared" si="90"/>
        <v>0.75255299856209601</v>
      </c>
      <c r="R1750" s="2">
        <f t="shared" si="91"/>
        <v>0.1742020830004852</v>
      </c>
      <c r="S1750" s="2">
        <f t="shared" si="92"/>
        <v>8.7101041500242601E-2</v>
      </c>
    </row>
    <row r="1751" spans="3:19" x14ac:dyDescent="0.25">
      <c r="C1751">
        <f t="shared" si="98"/>
        <v>2.1199999999999988</v>
      </c>
      <c r="D1751" s="5">
        <f>$C$2+2*Inddata!$D$35*'Beregninger scenarie 2'!C1751</f>
        <v>8.2999999999999972</v>
      </c>
      <c r="E1751" s="5">
        <f t="shared" si="93"/>
        <v>11.977999999999991</v>
      </c>
      <c r="F1751" s="5">
        <f>SQRT(C1751^2+(Inddata!$D$35*C1751)^2)</f>
        <v>3.3936558458394077</v>
      </c>
      <c r="G1751" s="5">
        <f t="shared" si="94"/>
        <v>9.7873116916788163</v>
      </c>
      <c r="H1751" s="5">
        <f t="shared" si="95"/>
        <v>1.2238294209209359</v>
      </c>
      <c r="I1751" s="5">
        <f t="shared" si="96"/>
        <v>7.3582137940351372E-2</v>
      </c>
      <c r="J1751" s="5">
        <f t="shared" si="97"/>
        <v>0.88136684824952805</v>
      </c>
      <c r="K1751">
        <f t="shared" si="99"/>
        <v>3.1199999999999988</v>
      </c>
      <c r="L1751" s="2">
        <f>Inddata!$D$34</f>
        <v>1</v>
      </c>
      <c r="M1751" s="2">
        <f>Inddata!$D$34+Inddata!$D$32</f>
        <v>5</v>
      </c>
      <c r="N1751" s="2">
        <f t="shared" si="88"/>
        <v>3.6791068970175686E-2</v>
      </c>
      <c r="O1751" s="2">
        <f t="shared" si="89"/>
        <v>0.44068342412476402</v>
      </c>
      <c r="P1751" s="5">
        <f t="shared" si="87"/>
        <v>1.5193014093696968</v>
      </c>
      <c r="Q1751" s="5">
        <f t="shared" si="90"/>
        <v>0.75965070468484841</v>
      </c>
      <c r="R1751" s="2">
        <f t="shared" si="91"/>
        <v>0.17584507052890005</v>
      </c>
      <c r="S1751" s="2">
        <f t="shared" si="92"/>
        <v>8.7922535264450027E-2</v>
      </c>
    </row>
    <row r="1752" spans="3:19" x14ac:dyDescent="0.25">
      <c r="C1752">
        <f t="shared" si="98"/>
        <v>2.1299999999999986</v>
      </c>
      <c r="D1752" s="5">
        <f>$C$2+2*Inddata!$D$35*'Beregninger scenarie 2'!C1752</f>
        <v>8.3249999999999957</v>
      </c>
      <c r="E1752" s="5">
        <f t="shared" si="93"/>
        <v>12.061124999999988</v>
      </c>
      <c r="F1752" s="5">
        <f>SQRT(C1752^2+(Inddata!$D$35*C1752)^2)</f>
        <v>3.4096636564329899</v>
      </c>
      <c r="G1752" s="5">
        <f t="shared" si="94"/>
        <v>9.8193273128659797</v>
      </c>
      <c r="H1752" s="5">
        <f t="shared" si="95"/>
        <v>1.2283046094406738</v>
      </c>
      <c r="I1752" s="5">
        <f t="shared" si="96"/>
        <v>7.376140779070961E-2</v>
      </c>
      <c r="J1752" s="5">
        <f t="shared" si="97"/>
        <v>0.88964555953972158</v>
      </c>
      <c r="K1752">
        <f t="shared" si="99"/>
        <v>3.1299999999999986</v>
      </c>
      <c r="L1752" s="2">
        <f>Inddata!$D$34</f>
        <v>1</v>
      </c>
      <c r="M1752" s="2">
        <f>Inddata!$D$34+Inddata!$D$32</f>
        <v>5</v>
      </c>
      <c r="N1752" s="2">
        <f t="shared" si="88"/>
        <v>3.6880703895354805E-2</v>
      </c>
      <c r="O1752" s="2">
        <f t="shared" si="89"/>
        <v>0.44482277976986079</v>
      </c>
      <c r="P1752" s="5">
        <f t="shared" si="87"/>
        <v>1.5335722635048807</v>
      </c>
      <c r="Q1752" s="5">
        <f t="shared" si="90"/>
        <v>0.76678613175244037</v>
      </c>
      <c r="R1752" s="2">
        <f t="shared" si="91"/>
        <v>0.17749678975750932</v>
      </c>
      <c r="S1752" s="2">
        <f t="shared" si="92"/>
        <v>8.8748394878754661E-2</v>
      </c>
    </row>
    <row r="1753" spans="3:19" x14ac:dyDescent="0.25">
      <c r="C1753">
        <f t="shared" si="98"/>
        <v>2.1399999999999983</v>
      </c>
      <c r="D1753" s="5">
        <f>$C$2+2*Inddata!$D$35*'Beregninger scenarie 2'!C1753</f>
        <v>8.3499999999999961</v>
      </c>
      <c r="E1753" s="5">
        <f t="shared" si="93"/>
        <v>12.144499999999987</v>
      </c>
      <c r="F1753" s="5">
        <f>SQRT(C1753^2+(Inddata!$D$35*C1753)^2)</f>
        <v>3.4256714670265715</v>
      </c>
      <c r="G1753" s="5">
        <f t="shared" si="94"/>
        <v>9.8513429340531431</v>
      </c>
      <c r="H1753" s="5">
        <f t="shared" si="95"/>
        <v>1.2327760876154343</v>
      </c>
      <c r="I1753" s="5">
        <f t="shared" si="96"/>
        <v>7.3940311695155192E-2</v>
      </c>
      <c r="J1753" s="5">
        <f t="shared" si="97"/>
        <v>0.8979681153818112</v>
      </c>
      <c r="K1753">
        <f t="shared" si="99"/>
        <v>3.1399999999999983</v>
      </c>
      <c r="L1753" s="2">
        <f>Inddata!$D$34</f>
        <v>1</v>
      </c>
      <c r="M1753" s="2">
        <f>Inddata!$D$34+Inddata!$D$32</f>
        <v>5</v>
      </c>
      <c r="N1753" s="2">
        <f t="shared" si="88"/>
        <v>3.6970155847577596E-2</v>
      </c>
      <c r="O1753" s="2">
        <f t="shared" si="89"/>
        <v>0.4489840576909056</v>
      </c>
      <c r="P1753" s="5">
        <f t="shared" si="87"/>
        <v>1.5479186969401271</v>
      </c>
      <c r="Q1753" s="5">
        <f t="shared" si="90"/>
        <v>0.77395934847006354</v>
      </c>
      <c r="R1753" s="2">
        <f t="shared" si="91"/>
        <v>0.17915725659029247</v>
      </c>
      <c r="S1753" s="2">
        <f t="shared" si="92"/>
        <v>8.9578628295146234E-2</v>
      </c>
    </row>
    <row r="1754" spans="3:19" x14ac:dyDescent="0.25">
      <c r="C1754">
        <f t="shared" si="98"/>
        <v>2.1499999999999981</v>
      </c>
      <c r="D1754" s="5">
        <f>$C$2+2*Inddata!$D$35*'Beregninger scenarie 2'!C1754</f>
        <v>8.3749999999999964</v>
      </c>
      <c r="E1754" s="5">
        <f t="shared" si="93"/>
        <v>12.228124999999986</v>
      </c>
      <c r="F1754" s="5">
        <f>SQRT(C1754^2+(Inddata!$D$35*C1754)^2)</f>
        <v>3.4416792776201532</v>
      </c>
      <c r="G1754" s="5">
        <f t="shared" si="94"/>
        <v>9.8833585552403065</v>
      </c>
      <c r="H1754" s="5">
        <f t="shared" si="95"/>
        <v>1.2372438915024944</v>
      </c>
      <c r="I1754" s="5">
        <f t="shared" si="96"/>
        <v>7.4118852683085795E-2</v>
      </c>
      <c r="J1754" s="5">
        <f t="shared" si="97"/>
        <v>0.90633459546535744</v>
      </c>
      <c r="K1754">
        <f t="shared" si="99"/>
        <v>3.1499999999999981</v>
      </c>
      <c r="L1754" s="2">
        <f>Inddata!$D$34</f>
        <v>1</v>
      </c>
      <c r="M1754" s="2">
        <f>Inddata!$D$34+Inddata!$D$32</f>
        <v>5</v>
      </c>
      <c r="N1754" s="2">
        <f t="shared" si="88"/>
        <v>3.7059426341542898E-2</v>
      </c>
      <c r="O1754" s="2">
        <f t="shared" si="89"/>
        <v>0.45316729773267872</v>
      </c>
      <c r="P1754" s="5">
        <f t="shared" si="87"/>
        <v>1.562340847044412</v>
      </c>
      <c r="Q1754" s="5">
        <f t="shared" si="90"/>
        <v>0.781170423522206</v>
      </c>
      <c r="R1754" s="2">
        <f t="shared" si="91"/>
        <v>0.18082648692643657</v>
      </c>
      <c r="S1754" s="2">
        <f t="shared" si="92"/>
        <v>9.0413243463218287E-2</v>
      </c>
    </row>
    <row r="1755" spans="3:19" x14ac:dyDescent="0.25">
      <c r="C1755">
        <f t="shared" si="98"/>
        <v>2.1599999999999979</v>
      </c>
      <c r="D1755" s="5">
        <f>$C$2+2*Inddata!$D$35*'Beregninger scenarie 2'!C1755</f>
        <v>8.399999999999995</v>
      </c>
      <c r="E1755" s="5">
        <f t="shared" si="93"/>
        <v>12.311999999999983</v>
      </c>
      <c r="F1755" s="5">
        <f>SQRT(C1755^2+(Inddata!$D$35*C1755)^2)</f>
        <v>3.4576870882137349</v>
      </c>
      <c r="G1755" s="5">
        <f t="shared" si="94"/>
        <v>9.9153741764274699</v>
      </c>
      <c r="H1755" s="5">
        <f t="shared" si="95"/>
        <v>1.2417080566934311</v>
      </c>
      <c r="I1755" s="5">
        <f t="shared" si="96"/>
        <v>7.4297033743930124E-2</v>
      </c>
      <c r="J1755" s="5">
        <f t="shared" si="97"/>
        <v>0.91474507945526651</v>
      </c>
      <c r="K1755">
        <f t="shared" si="99"/>
        <v>3.1599999999999979</v>
      </c>
      <c r="L1755" s="2">
        <f>Inddata!$D$34</f>
        <v>1</v>
      </c>
      <c r="M1755" s="2">
        <f>Inddata!$D$34+Inddata!$D$32</f>
        <v>5</v>
      </c>
      <c r="N1755" s="2">
        <f t="shared" si="88"/>
        <v>3.7148516871965062E-2</v>
      </c>
      <c r="O1755" s="2">
        <f t="shared" si="89"/>
        <v>0.45737253972763325</v>
      </c>
      <c r="P1755" s="5">
        <f t="shared" si="87"/>
        <v>1.5768388511442126</v>
      </c>
      <c r="Q1755" s="5">
        <f t="shared" si="90"/>
        <v>0.78841942557210631</v>
      </c>
      <c r="R1755" s="2">
        <f t="shared" si="91"/>
        <v>0.18250449666020979</v>
      </c>
      <c r="S1755" s="2">
        <f t="shared" si="92"/>
        <v>9.1252248330104896E-2</v>
      </c>
    </row>
    <row r="1756" spans="3:19" x14ac:dyDescent="0.25">
      <c r="C1756">
        <f t="shared" si="98"/>
        <v>2.1699999999999977</v>
      </c>
      <c r="D1756" s="5">
        <f>$C$2+2*Inddata!$D$35*'Beregninger scenarie 2'!C1756</f>
        <v>8.4249999999999936</v>
      </c>
      <c r="E1756" s="5">
        <f t="shared" si="93"/>
        <v>12.39612499999998</v>
      </c>
      <c r="F1756" s="5">
        <f>SQRT(C1756^2+(Inddata!$D$35*C1756)^2)</f>
        <v>3.4736948988073166</v>
      </c>
      <c r="G1756" s="5">
        <f t="shared" si="94"/>
        <v>9.9473897976146333</v>
      </c>
      <c r="H1756" s="5">
        <f t="shared" si="95"/>
        <v>1.2461686183216174</v>
      </c>
      <c r="I1756" s="5">
        <f t="shared" si="96"/>
        <v>7.4474857827843383E-2</v>
      </c>
      <c r="J1756" s="5">
        <f t="shared" si="97"/>
        <v>0.92319964699117352</v>
      </c>
      <c r="K1756">
        <f t="shared" si="99"/>
        <v>3.1699999999999977</v>
      </c>
      <c r="L1756" s="2">
        <f>Inddata!$D$34</f>
        <v>1</v>
      </c>
      <c r="M1756" s="2">
        <f>Inddata!$D$34+Inddata!$D$32</f>
        <v>5</v>
      </c>
      <c r="N1756" s="2">
        <f t="shared" si="88"/>
        <v>3.7237428913921691E-2</v>
      </c>
      <c r="O1756" s="2">
        <f t="shared" si="89"/>
        <v>0.46159982349558676</v>
      </c>
      <c r="P1756" s="5">
        <f t="shared" si="87"/>
        <v>1.591412846522444</v>
      </c>
      <c r="Q1756" s="5">
        <f t="shared" si="90"/>
        <v>0.79570642326122198</v>
      </c>
      <c r="R1756" s="2">
        <f t="shared" si="91"/>
        <v>0.18419130168083842</v>
      </c>
      <c r="S1756" s="2">
        <f t="shared" si="92"/>
        <v>9.2095650840419208E-2</v>
      </c>
    </row>
    <row r="1757" spans="3:19" x14ac:dyDescent="0.25">
      <c r="C1757">
        <f t="shared" si="98"/>
        <v>2.1799999999999975</v>
      </c>
      <c r="D1757" s="5">
        <f>$C$2+2*Inddata!$D$35*'Beregninger scenarie 2'!C1757</f>
        <v>8.449999999999994</v>
      </c>
      <c r="E1757" s="5">
        <f t="shared" si="93"/>
        <v>12.48049999999998</v>
      </c>
      <c r="F1757" s="5">
        <f>SQRT(C1757^2+(Inddata!$D$35*C1757)^2)</f>
        <v>3.4897027094008988</v>
      </c>
      <c r="G1757" s="5">
        <f t="shared" si="94"/>
        <v>9.9794054188017967</v>
      </c>
      <c r="H1757" s="5">
        <f t="shared" si="95"/>
        <v>1.2506256110695704</v>
      </c>
      <c r="I1757" s="5">
        <f t="shared" si="96"/>
        <v>7.4652327846387784E-2</v>
      </c>
      <c r="J1757" s="5">
        <f t="shared" si="97"/>
        <v>0.93169837768684127</v>
      </c>
      <c r="K1757">
        <f t="shared" si="99"/>
        <v>3.1799999999999975</v>
      </c>
      <c r="L1757" s="2">
        <f>Inddata!$D$34</f>
        <v>1</v>
      </c>
      <c r="M1757" s="2">
        <f>Inddata!$D$34+Inddata!$D$32</f>
        <v>5</v>
      </c>
      <c r="N1757" s="2">
        <f t="shared" si="88"/>
        <v>3.7326163923193892E-2</v>
      </c>
      <c r="O1757" s="2">
        <f t="shared" si="89"/>
        <v>0.46584918884342064</v>
      </c>
      <c r="P1757" s="5">
        <f t="shared" si="87"/>
        <v>1.6060629704174214</v>
      </c>
      <c r="Q1757" s="5">
        <f t="shared" si="90"/>
        <v>0.8030314852087107</v>
      </c>
      <c r="R1757" s="2">
        <f t="shared" si="91"/>
        <v>0.18588691787238673</v>
      </c>
      <c r="S1757" s="2">
        <f t="shared" si="92"/>
        <v>9.2943458936193366E-2</v>
      </c>
    </row>
    <row r="1758" spans="3:19" x14ac:dyDescent="0.25">
      <c r="C1758">
        <f t="shared" si="98"/>
        <v>2.1899999999999973</v>
      </c>
      <c r="D1758" s="5">
        <f>$C$2+2*Inddata!$D$35*'Beregninger scenarie 2'!C1758</f>
        <v>8.4749999999999943</v>
      </c>
      <c r="E1758" s="5">
        <f t="shared" si="93"/>
        <v>12.565124999999979</v>
      </c>
      <c r="F1758" s="5">
        <f>SQRT(C1758^2+(Inddata!$D$35*C1758)^2)</f>
        <v>3.5057105199944805</v>
      </c>
      <c r="G1758" s="5">
        <f t="shared" si="94"/>
        <v>10.01142103998896</v>
      </c>
      <c r="H1758" s="5">
        <f t="shared" si="95"/>
        <v>1.2550790691761611</v>
      </c>
      <c r="I1758" s="5">
        <f t="shared" si="96"/>
        <v>7.482944667319881E-2</v>
      </c>
      <c r="J1758" s="5">
        <f t="shared" si="97"/>
        <v>0.94024135112957563</v>
      </c>
      <c r="K1758">
        <f t="shared" si="99"/>
        <v>3.1899999999999973</v>
      </c>
      <c r="L1758" s="2">
        <f>Inddata!$D$34</f>
        <v>1</v>
      </c>
      <c r="M1758" s="2">
        <f>Inddata!$D$34+Inddata!$D$32</f>
        <v>5</v>
      </c>
      <c r="N1758" s="2">
        <f t="shared" si="88"/>
        <v>3.7414723336599405E-2</v>
      </c>
      <c r="O1758" s="2">
        <f t="shared" si="89"/>
        <v>0.47012067556478782</v>
      </c>
      <c r="P1758" s="5">
        <f t="shared" si="87"/>
        <v>1.620789360021855</v>
      </c>
      <c r="Q1758" s="5">
        <f t="shared" si="90"/>
        <v>0.81039468001092752</v>
      </c>
      <c r="R1758" s="2">
        <f t="shared" si="91"/>
        <v>0.18759136111364064</v>
      </c>
      <c r="S1758" s="2">
        <f t="shared" si="92"/>
        <v>9.3795680556820318E-2</v>
      </c>
    </row>
    <row r="1759" spans="3:19" x14ac:dyDescent="0.25">
      <c r="C1759">
        <f t="shared" si="98"/>
        <v>2.1999999999999971</v>
      </c>
      <c r="D1759" s="5">
        <f>$C$2+2*Inddata!$D$35*'Beregninger scenarie 2'!C1759</f>
        <v>8.4999999999999929</v>
      </c>
      <c r="E1759" s="5">
        <f t="shared" si="93"/>
        <v>12.649999999999975</v>
      </c>
      <c r="F1759" s="5">
        <f>SQRT(C1759^2+(Inddata!$D$35*C1759)^2)</f>
        <v>3.5217183305880622</v>
      </c>
      <c r="G1759" s="5">
        <f t="shared" si="94"/>
        <v>10.043436661176123</v>
      </c>
      <c r="H1759" s="5">
        <f t="shared" si="95"/>
        <v>1.2595290264436849</v>
      </c>
      <c r="I1759" s="5">
        <f t="shared" si="96"/>
        <v>7.5006217144637122E-2</v>
      </c>
      <c r="J1759" s="5">
        <f t="shared" si="97"/>
        <v>0.94882864687965773</v>
      </c>
      <c r="K1759">
        <f t="shared" si="99"/>
        <v>3.1999999999999971</v>
      </c>
      <c r="L1759" s="2">
        <f>Inddata!$D$34</f>
        <v>1</v>
      </c>
      <c r="M1759" s="2">
        <f>Inddata!$D$34+Inddata!$D$32</f>
        <v>5</v>
      </c>
      <c r="N1759" s="2">
        <f t="shared" si="88"/>
        <v>3.7503108572318561E-2</v>
      </c>
      <c r="O1759" s="2">
        <f t="shared" si="89"/>
        <v>0.47441432343982887</v>
      </c>
      <c r="P1759" s="5">
        <f t="shared" si="87"/>
        <v>1.6355921524818686</v>
      </c>
      <c r="Q1759" s="5">
        <f t="shared" si="90"/>
        <v>0.81779607624093431</v>
      </c>
      <c r="R1759" s="2">
        <f t="shared" si="91"/>
        <v>0.18930464727799406</v>
      </c>
      <c r="S1759" s="2">
        <f t="shared" si="92"/>
        <v>9.4652323638997032E-2</v>
      </c>
    </row>
    <row r="1760" spans="3:19" x14ac:dyDescent="0.25">
      <c r="C1760">
        <f t="shared" si="98"/>
        <v>2.2099999999999969</v>
      </c>
      <c r="D1760" s="5">
        <f>$C$2+2*Inddata!$D$35*'Beregninger scenarie 2'!C1760</f>
        <v>8.5249999999999915</v>
      </c>
      <c r="E1760" s="5">
        <f t="shared" si="93"/>
        <v>12.735124999999972</v>
      </c>
      <c r="F1760" s="5">
        <f>SQRT(C1760^2+(Inddata!$D$35*C1760)^2)</f>
        <v>3.5377261411816439</v>
      </c>
      <c r="G1760" s="5">
        <f t="shared" si="94"/>
        <v>10.075452282363287</v>
      </c>
      <c r="H1760" s="5">
        <f t="shared" si="95"/>
        <v>1.2639755162447988</v>
      </c>
      <c r="I1760" s="5">
        <f t="shared" si="96"/>
        <v>7.5182642060426852E-2</v>
      </c>
      <c r="J1760" s="5">
        <f t="shared" si="97"/>
        <v>0.95746034446979134</v>
      </c>
      <c r="K1760">
        <f t="shared" si="99"/>
        <v>3.2099999999999969</v>
      </c>
      <c r="L1760" s="2">
        <f>Inddata!$D$34</f>
        <v>1</v>
      </c>
      <c r="M1760" s="2">
        <f>Inddata!$D$34+Inddata!$D$32</f>
        <v>5</v>
      </c>
      <c r="N1760" s="2">
        <f t="shared" si="88"/>
        <v>3.7591321030213426E-2</v>
      </c>
      <c r="O1760" s="2">
        <f t="shared" si="89"/>
        <v>0.47873017223489567</v>
      </c>
      <c r="P1760" s="5">
        <f t="shared" si="87"/>
        <v>1.6504714848960491</v>
      </c>
      <c r="Q1760" s="5">
        <f t="shared" si="90"/>
        <v>0.82523574244802456</v>
      </c>
      <c r="R1760" s="2">
        <f t="shared" si="91"/>
        <v>0.19102679223333899</v>
      </c>
      <c r="S1760" s="2">
        <f t="shared" si="92"/>
        <v>9.5513396116669494E-2</v>
      </c>
    </row>
    <row r="1761" spans="3:19" x14ac:dyDescent="0.25">
      <c r="C1761">
        <f t="shared" si="98"/>
        <v>2.2199999999999966</v>
      </c>
      <c r="D1761" s="5">
        <f>$C$2+2*Inddata!$D$35*'Beregninger scenarie 2'!C1761</f>
        <v>8.5499999999999918</v>
      </c>
      <c r="E1761" s="5">
        <f t="shared" si="93"/>
        <v>12.820499999999971</v>
      </c>
      <c r="F1761" s="5">
        <f>SQRT(C1761^2+(Inddata!$D$35*C1761)^2)</f>
        <v>3.553733951775226</v>
      </c>
      <c r="G1761" s="5">
        <f t="shared" si="94"/>
        <v>10.107467903550452</v>
      </c>
      <c r="H1761" s="5">
        <f t="shared" si="95"/>
        <v>1.2684185715293255</v>
      </c>
      <c r="I1761" s="5">
        <f t="shared" si="96"/>
        <v>7.5358724184280482E-2</v>
      </c>
      <c r="J1761" s="5">
        <f t="shared" si="97"/>
        <v>0.96613652340456568</v>
      </c>
      <c r="K1761">
        <f t="shared" si="99"/>
        <v>3.2199999999999966</v>
      </c>
      <c r="L1761" s="2">
        <f>Inddata!$D$34</f>
        <v>1</v>
      </c>
      <c r="M1761" s="2">
        <f>Inddata!$D$34+Inddata!$D$32</f>
        <v>5</v>
      </c>
      <c r="N1761" s="2">
        <f t="shared" si="88"/>
        <v>3.7679362092140241E-2</v>
      </c>
      <c r="O1761" s="2">
        <f t="shared" si="89"/>
        <v>0.48306826170228284</v>
      </c>
      <c r="P1761" s="5">
        <f t="shared" si="87"/>
        <v>1.6654274943145182</v>
      </c>
      <c r="Q1761" s="5">
        <f t="shared" si="90"/>
        <v>0.8327137471572591</v>
      </c>
      <c r="R1761" s="2">
        <f t="shared" si="91"/>
        <v>0.19275781184195809</v>
      </c>
      <c r="S1761" s="2">
        <f t="shared" si="92"/>
        <v>9.6378905920979044E-2</v>
      </c>
    </row>
    <row r="1762" spans="3:19" x14ac:dyDescent="0.25">
      <c r="C1762">
        <f t="shared" si="98"/>
        <v>2.2299999999999964</v>
      </c>
      <c r="D1762" s="5">
        <f>$C$2+2*Inddata!$D$35*'Beregninger scenarie 2'!C1762</f>
        <v>8.5749999999999922</v>
      </c>
      <c r="E1762" s="5">
        <f t="shared" si="93"/>
        <v>12.906124999999971</v>
      </c>
      <c r="F1762" s="5">
        <f>SQRT(C1762^2+(Inddata!$D$35*C1762)^2)</f>
        <v>3.5697417623688077</v>
      </c>
      <c r="G1762" s="5">
        <f t="shared" si="94"/>
        <v>10.139483524737615</v>
      </c>
      <c r="H1762" s="5">
        <f t="shared" si="95"/>
        <v>1.2728582248309288</v>
      </c>
      <c r="I1762" s="5">
        <f t="shared" si="96"/>
        <v>7.5534466244510517E-2</v>
      </c>
      <c r="J1762" s="5">
        <f t="shared" si="97"/>
        <v>0.97485726315993115</v>
      </c>
      <c r="K1762">
        <f t="shared" si="99"/>
        <v>3.2299999999999964</v>
      </c>
      <c r="L1762" s="2">
        <f>Inddata!$D$34</f>
        <v>1</v>
      </c>
      <c r="M1762" s="2">
        <f>Inddata!$D$34+Inddata!$D$32</f>
        <v>5</v>
      </c>
      <c r="N1762" s="2">
        <f t="shared" si="88"/>
        <v>3.7767233122255259E-2</v>
      </c>
      <c r="O1762" s="2">
        <f t="shared" si="89"/>
        <v>0.48742863157996558</v>
      </c>
      <c r="P1762" s="5">
        <f t="shared" si="87"/>
        <v>1.6804603177380308</v>
      </c>
      <c r="Q1762" s="5">
        <f t="shared" si="90"/>
        <v>0.84023015886901542</v>
      </c>
      <c r="R1762" s="2">
        <f t="shared" si="91"/>
        <v>0.1944977219604202</v>
      </c>
      <c r="S1762" s="2">
        <f t="shared" si="92"/>
        <v>9.72488609802101E-2</v>
      </c>
    </row>
    <row r="1763" spans="3:19" x14ac:dyDescent="0.25">
      <c r="C1763">
        <f t="shared" si="98"/>
        <v>2.2399999999999962</v>
      </c>
      <c r="D1763" s="5">
        <f>$C$2+2*Inddata!$D$35*'Beregninger scenarie 2'!C1763</f>
        <v>8.5999999999999908</v>
      </c>
      <c r="E1763" s="5">
        <f t="shared" si="93"/>
        <v>12.991999999999967</v>
      </c>
      <c r="F1763" s="5">
        <f>SQRT(C1763^2+(Inddata!$D$35*C1763)^2)</f>
        <v>3.5857495729623894</v>
      </c>
      <c r="G1763" s="5">
        <f t="shared" si="94"/>
        <v>10.171499145924779</v>
      </c>
      <c r="H1763" s="5">
        <f t="shared" si="95"/>
        <v>1.2772945082736624</v>
      </c>
      <c r="I1763" s="5">
        <f t="shared" si="96"/>
        <v>7.5709870934628457E-2</v>
      </c>
      <c r="J1763" s="5">
        <f t="shared" si="97"/>
        <v>0.98362264318269044</v>
      </c>
      <c r="K1763">
        <f t="shared" si="99"/>
        <v>3.2399999999999962</v>
      </c>
      <c r="L1763" s="2">
        <f>Inddata!$D$34</f>
        <v>1</v>
      </c>
      <c r="M1763" s="2">
        <f>Inddata!$D$34+Inddata!$D$32</f>
        <v>5</v>
      </c>
      <c r="N1763" s="2">
        <f t="shared" si="88"/>
        <v>3.7854935467314228E-2</v>
      </c>
      <c r="O1763" s="2">
        <f t="shared" si="89"/>
        <v>0.49181132159134522</v>
      </c>
      <c r="P1763" s="5">
        <f t="shared" si="87"/>
        <v>1.6955700921170969</v>
      </c>
      <c r="Q1763" s="5">
        <f t="shared" si="90"/>
        <v>0.84778504605854843</v>
      </c>
      <c r="R1763" s="2">
        <f t="shared" si="91"/>
        <v>0.19624653843947884</v>
      </c>
      <c r="S1763" s="2">
        <f t="shared" si="92"/>
        <v>9.812326921973942E-2</v>
      </c>
    </row>
    <row r="1764" spans="3:19" x14ac:dyDescent="0.25">
      <c r="C1764">
        <f t="shared" si="98"/>
        <v>2.249999999999996</v>
      </c>
      <c r="D1764" s="5">
        <f>$C$2+2*Inddata!$D$35*'Beregninger scenarie 2'!C1764</f>
        <v>8.6249999999999893</v>
      </c>
      <c r="E1764" s="5">
        <f t="shared" si="93"/>
        <v>13.078124999999964</v>
      </c>
      <c r="F1764" s="5">
        <f>SQRT(C1764^2+(Inddata!$D$35*C1764)^2)</f>
        <v>3.6017573835559711</v>
      </c>
      <c r="G1764" s="5">
        <f t="shared" si="94"/>
        <v>10.203514767111942</v>
      </c>
      <c r="H1764" s="5">
        <f t="shared" si="95"/>
        <v>1.2817274535783973</v>
      </c>
      <c r="I1764" s="5">
        <f t="shared" si="96"/>
        <v>7.5884940913931373E-2</v>
      </c>
      <c r="J1764" s="5">
        <f t="shared" si="97"/>
        <v>0.99243274289000605</v>
      </c>
      <c r="K1764">
        <f t="shared" si="99"/>
        <v>3.249999999999996</v>
      </c>
      <c r="L1764" s="2">
        <f>Inddata!$D$34</f>
        <v>1</v>
      </c>
      <c r="M1764" s="2">
        <f>Inddata!$D$34+Inddata!$D$32</f>
        <v>5</v>
      </c>
      <c r="N1764" s="2">
        <f t="shared" si="88"/>
        <v>3.7942470456965686E-2</v>
      </c>
      <c r="O1764" s="2">
        <f t="shared" si="89"/>
        <v>0.49621637144500302</v>
      </c>
      <c r="P1764" s="5">
        <f t="shared" si="87"/>
        <v>1.710756954351133</v>
      </c>
      <c r="Q1764" s="5">
        <f t="shared" si="90"/>
        <v>0.85537847717556648</v>
      </c>
      <c r="R1764" s="2">
        <f t="shared" si="91"/>
        <v>0.19800427712397373</v>
      </c>
      <c r="S1764" s="2">
        <f t="shared" si="92"/>
        <v>9.9002138561986863E-2</v>
      </c>
    </row>
    <row r="1765" spans="3:19" x14ac:dyDescent="0.25">
      <c r="C1765">
        <f t="shared" si="98"/>
        <v>2.2599999999999958</v>
      </c>
      <c r="D1765" s="5">
        <f>$C$2+2*Inddata!$D$35*'Beregninger scenarie 2'!C1765</f>
        <v>8.6499999999999897</v>
      </c>
      <c r="E1765" s="5">
        <f t="shared" si="93"/>
        <v>13.164499999999963</v>
      </c>
      <c r="F1765" s="5">
        <f>SQRT(C1765^2+(Inddata!$D$35*C1765)^2)</f>
        <v>3.6177651941495528</v>
      </c>
      <c r="G1765" s="5">
        <f t="shared" si="94"/>
        <v>10.235530388299106</v>
      </c>
      <c r="H1765" s="5">
        <f t="shared" si="95"/>
        <v>1.2861570920691272</v>
      </c>
      <c r="I1765" s="5">
        <f t="shared" si="96"/>
        <v>7.6059678808076306E-2</v>
      </c>
      <c r="J1765" s="5">
        <f t="shared" si="97"/>
        <v>1.0012876416689178</v>
      </c>
      <c r="K1765">
        <f t="shared" si="99"/>
        <v>3.2599999999999958</v>
      </c>
      <c r="L1765" s="2">
        <f>Inddata!$D$34</f>
        <v>1</v>
      </c>
      <c r="M1765" s="2">
        <f>Inddata!$D$34+Inddata!$D$32</f>
        <v>5</v>
      </c>
      <c r="N1765" s="2">
        <f t="shared" si="88"/>
        <v>3.8029839404038153E-2</v>
      </c>
      <c r="O1765" s="2">
        <f t="shared" si="89"/>
        <v>0.50064382083445891</v>
      </c>
      <c r="P1765" s="5">
        <f t="shared" si="87"/>
        <v>1.7260210412876296</v>
      </c>
      <c r="Q1765" s="5">
        <f t="shared" si="90"/>
        <v>0.86301052064381478</v>
      </c>
      <c r="R1765" s="2">
        <f t="shared" si="91"/>
        <v>0.19977095385273488</v>
      </c>
      <c r="S1765" s="2">
        <f t="shared" si="92"/>
        <v>9.9885476926367442E-2</v>
      </c>
    </row>
    <row r="1766" spans="3:19" x14ac:dyDescent="0.25">
      <c r="C1766">
        <f t="shared" si="98"/>
        <v>2.2699999999999956</v>
      </c>
      <c r="D1766" s="5">
        <f>$C$2+2*Inddata!$D$35*'Beregninger scenarie 2'!C1766</f>
        <v>8.6749999999999901</v>
      </c>
      <c r="E1766" s="5">
        <f t="shared" si="93"/>
        <v>13.251124999999963</v>
      </c>
      <c r="F1766" s="5">
        <f>SQRT(C1766^2+(Inddata!$D$35*C1766)^2)</f>
        <v>3.6337730047431345</v>
      </c>
      <c r="G1766" s="5">
        <f t="shared" si="94"/>
        <v>10.267546009486269</v>
      </c>
      <c r="H1766" s="5">
        <f t="shared" si="95"/>
        <v>1.2905834546791553</v>
      </c>
      <c r="I1766" s="5">
        <f t="shared" si="96"/>
        <v>7.6234087209642767E-2</v>
      </c>
      <c r="J1766" s="5">
        <f t="shared" si="97"/>
        <v>1.0101874188758746</v>
      </c>
      <c r="K1766">
        <f t="shared" si="99"/>
        <v>3.2699999999999956</v>
      </c>
      <c r="L1766" s="2">
        <f>Inddata!$D$34</f>
        <v>1</v>
      </c>
      <c r="M1766" s="2">
        <f>Inddata!$D$34+Inddata!$D$32</f>
        <v>5</v>
      </c>
      <c r="N1766" s="2">
        <f t="shared" si="88"/>
        <v>3.8117043604821384E-2</v>
      </c>
      <c r="O1766" s="2">
        <f t="shared" si="89"/>
        <v>0.5050937094379373</v>
      </c>
      <c r="P1766" s="5">
        <f t="shared" si="87"/>
        <v>1.7413624897213444</v>
      </c>
      <c r="Q1766" s="5">
        <f t="shared" si="90"/>
        <v>0.87068124486067222</v>
      </c>
      <c r="R1766" s="2">
        <f t="shared" si="91"/>
        <v>0.20154658445848891</v>
      </c>
      <c r="S1766" s="2">
        <f t="shared" si="92"/>
        <v>0.10077329222924446</v>
      </c>
    </row>
    <row r="1767" spans="3:19" x14ac:dyDescent="0.25">
      <c r="C1767">
        <f t="shared" si="98"/>
        <v>2.2799999999999954</v>
      </c>
      <c r="D1767" s="5">
        <f>$C$2+2*Inddata!$D$35*'Beregninger scenarie 2'!C1767</f>
        <v>8.6999999999999886</v>
      </c>
      <c r="E1767" s="5">
        <f t="shared" si="93"/>
        <v>13.33799999999996</v>
      </c>
      <c r="F1767" s="5">
        <f>SQRT(C1767^2+(Inddata!$D$35*C1767)^2)</f>
        <v>3.6497808153367162</v>
      </c>
      <c r="G1767" s="5">
        <f t="shared" si="94"/>
        <v>10.299561630673432</v>
      </c>
      <c r="H1767" s="5">
        <f t="shared" si="95"/>
        <v>1.295006571957166</v>
      </c>
      <c r="I1767" s="5">
        <f t="shared" si="96"/>
        <v>7.6408168678683705E-2</v>
      </c>
      <c r="J1767" s="5">
        <f t="shared" si="97"/>
        <v>1.0191321538362803</v>
      </c>
      <c r="K1767">
        <f t="shared" si="99"/>
        <v>3.2799999999999954</v>
      </c>
      <c r="L1767" s="2">
        <f>Inddata!$D$34</f>
        <v>1</v>
      </c>
      <c r="M1767" s="2">
        <f>Inddata!$D$34+Inddata!$D$32</f>
        <v>5</v>
      </c>
      <c r="N1767" s="2">
        <f t="shared" si="88"/>
        <v>3.8204084339341852E-2</v>
      </c>
      <c r="O1767" s="2">
        <f t="shared" si="89"/>
        <v>0.50956607691814015</v>
      </c>
      <c r="P1767" s="5">
        <f t="shared" si="87"/>
        <v>1.7567814363935197</v>
      </c>
      <c r="Q1767" s="5">
        <f t="shared" si="90"/>
        <v>0.87839071819675985</v>
      </c>
      <c r="R1767" s="2">
        <f t="shared" si="91"/>
        <v>0.20333118476776846</v>
      </c>
      <c r="S1767" s="2">
        <f t="shared" si="92"/>
        <v>0.10166559238388423</v>
      </c>
    </row>
    <row r="1768" spans="3:19" x14ac:dyDescent="0.25">
      <c r="C1768">
        <f t="shared" si="98"/>
        <v>2.2899999999999952</v>
      </c>
      <c r="D1768" s="5">
        <f>$C$2+2*Inddata!$D$35*'Beregninger scenarie 2'!C1768</f>
        <v>8.7249999999999872</v>
      </c>
      <c r="E1768" s="5">
        <f t="shared" si="93"/>
        <v>13.425124999999957</v>
      </c>
      <c r="F1768" s="5">
        <f>SQRT(C1768^2+(Inddata!$D$35*C1768)^2)</f>
        <v>3.6657886259302983</v>
      </c>
      <c r="G1768" s="5">
        <f t="shared" si="94"/>
        <v>10.331577251860597</v>
      </c>
      <c r="H1768" s="5">
        <f t="shared" si="95"/>
        <v>1.2994264740731865</v>
      </c>
      <c r="I1768" s="5">
        <f t="shared" si="96"/>
        <v>7.6581925743265333E-2</v>
      </c>
      <c r="J1768" s="5">
        <f t="shared" si="97"/>
        <v>1.0281219258440517</v>
      </c>
      <c r="K1768">
        <f t="shared" si="99"/>
        <v>3.2899999999999952</v>
      </c>
      <c r="L1768" s="2">
        <f>Inddata!$D$34</f>
        <v>1</v>
      </c>
      <c r="M1768" s="2">
        <f>Inddata!$D$34+Inddata!$D$32</f>
        <v>5</v>
      </c>
      <c r="N1768" s="2">
        <f t="shared" si="88"/>
        <v>3.8290962871632667E-2</v>
      </c>
      <c r="O1768" s="2">
        <f t="shared" si="89"/>
        <v>0.51406096292202585</v>
      </c>
      <c r="P1768" s="5">
        <f t="shared" si="87"/>
        <v>1.7722780179911206</v>
      </c>
      <c r="Q1768" s="5">
        <f t="shared" si="90"/>
        <v>0.88613900899556031</v>
      </c>
      <c r="R1768" s="2">
        <f t="shared" si="91"/>
        <v>0.20512477060082415</v>
      </c>
      <c r="S1768" s="2">
        <f t="shared" si="92"/>
        <v>0.10256238530041208</v>
      </c>
    </row>
    <row r="1769" spans="3:19" x14ac:dyDescent="0.25">
      <c r="C1769">
        <f t="shared" si="98"/>
        <v>2.2999999999999949</v>
      </c>
      <c r="D1769" s="5">
        <f>$C$2+2*Inddata!$D$35*'Beregninger scenarie 2'!C1769</f>
        <v>8.7499999999999876</v>
      </c>
      <c r="E1769" s="5">
        <f t="shared" si="93"/>
        <v>13.512499999999957</v>
      </c>
      <c r="F1769" s="5">
        <f>SQRT(C1769^2+(Inddata!$D$35*C1769)^2)</f>
        <v>3.68179643652388</v>
      </c>
      <c r="G1769" s="5">
        <f t="shared" si="94"/>
        <v>10.363592873047761</v>
      </c>
      <c r="H1769" s="5">
        <f t="shared" si="95"/>
        <v>1.3038431908244341</v>
      </c>
      <c r="I1769" s="5">
        <f t="shared" si="96"/>
        <v>7.6755360899995739E-2</v>
      </c>
      <c r="J1769" s="5">
        <f t="shared" si="97"/>
        <v>1.0371568141611891</v>
      </c>
      <c r="K1769">
        <f t="shared" si="99"/>
        <v>3.2999999999999949</v>
      </c>
      <c r="L1769" s="2">
        <f>Inddata!$D$34</f>
        <v>1</v>
      </c>
      <c r="M1769" s="2">
        <f>Inddata!$D$34+Inddata!$D$32</f>
        <v>5</v>
      </c>
      <c r="N1769" s="2">
        <f t="shared" si="88"/>
        <v>3.837768044999787E-2</v>
      </c>
      <c r="O1769" s="2">
        <f t="shared" si="89"/>
        <v>0.51857840708059455</v>
      </c>
      <c r="P1769" s="5">
        <f t="shared" si="87"/>
        <v>1.7878523711460947</v>
      </c>
      <c r="Q1769" s="5">
        <f t="shared" si="90"/>
        <v>0.89392618557304737</v>
      </c>
      <c r="R1769" s="2">
        <f t="shared" si="91"/>
        <v>0.20692735777153873</v>
      </c>
      <c r="S1769" s="2">
        <f t="shared" si="92"/>
        <v>0.10346367888576936</v>
      </c>
    </row>
    <row r="1770" spans="3:19" x14ac:dyDescent="0.25">
      <c r="C1770">
        <f t="shared" si="98"/>
        <v>2.3099999999999947</v>
      </c>
      <c r="D1770" s="5">
        <f>$C$2+2*Inddata!$D$35*'Beregninger scenarie 2'!C1770</f>
        <v>8.7749999999999879</v>
      </c>
      <c r="E1770" s="5">
        <f t="shared" si="93"/>
        <v>13.600124999999956</v>
      </c>
      <c r="F1770" s="5">
        <f>SQRT(C1770^2+(Inddata!$D$35*C1770)^2)</f>
        <v>3.6978042471174617</v>
      </c>
      <c r="G1770" s="5">
        <f t="shared" si="94"/>
        <v>10.395608494234924</v>
      </c>
      <c r="H1770" s="5">
        <f t="shared" si="95"/>
        <v>1.3082567516410564</v>
      </c>
      <c r="I1770" s="5">
        <f t="shared" si="96"/>
        <v>7.6928476614542843E-2</v>
      </c>
      <c r="J1770" s="5">
        <f t="shared" si="97"/>
        <v>1.046236898017356</v>
      </c>
      <c r="K1770">
        <f t="shared" si="99"/>
        <v>3.3099999999999947</v>
      </c>
      <c r="L1770" s="2">
        <f>Inddata!$D$34</f>
        <v>1</v>
      </c>
      <c r="M1770" s="2">
        <f>Inddata!$D$34+Inddata!$D$32</f>
        <v>5</v>
      </c>
      <c r="N1770" s="2">
        <f t="shared" si="88"/>
        <v>3.8464238307271421E-2</v>
      </c>
      <c r="O1770" s="2">
        <f t="shared" si="89"/>
        <v>0.52311844900867799</v>
      </c>
      <c r="P1770" s="5">
        <f t="shared" si="87"/>
        <v>1.8035046324346471</v>
      </c>
      <c r="Q1770" s="5">
        <f t="shared" si="90"/>
        <v>0.90175231621732355</v>
      </c>
      <c r="R1770" s="2">
        <f t="shared" si="91"/>
        <v>0.20873896208734341</v>
      </c>
      <c r="S1770" s="2">
        <f t="shared" si="92"/>
        <v>0.10436948104367171</v>
      </c>
    </row>
    <row r="1771" spans="3:19" x14ac:dyDescent="0.25">
      <c r="C1771">
        <f t="shared" si="98"/>
        <v>2.3199999999999945</v>
      </c>
      <c r="D1771" s="5">
        <f>$C$2+2*Inddata!$D$35*'Beregninger scenarie 2'!C1771</f>
        <v>8.7999999999999865</v>
      </c>
      <c r="E1771" s="5">
        <f t="shared" si="93"/>
        <v>13.687999999999953</v>
      </c>
      <c r="F1771" s="5">
        <f>SQRT(C1771^2+(Inddata!$D$35*C1771)^2)</f>
        <v>3.7138120577110438</v>
      </c>
      <c r="G1771" s="5">
        <f t="shared" si="94"/>
        <v>10.427624115422088</v>
      </c>
      <c r="H1771" s="5">
        <f t="shared" si="95"/>
        <v>1.3126671855917671</v>
      </c>
      <c r="I1771" s="5">
        <f t="shared" si="96"/>
        <v>7.7101275322142004E-2</v>
      </c>
      <c r="J1771" s="5">
        <f t="shared" si="97"/>
        <v>1.055362256609476</v>
      </c>
      <c r="K1771">
        <f t="shared" si="99"/>
        <v>3.3199999999999945</v>
      </c>
      <c r="L1771" s="2">
        <f>Inddata!$D$34</f>
        <v>1</v>
      </c>
      <c r="M1771" s="2">
        <f>Inddata!$D$34+Inddata!$D$32</f>
        <v>5</v>
      </c>
      <c r="N1771" s="2">
        <f t="shared" si="88"/>
        <v>3.8550637661071002E-2</v>
      </c>
      <c r="O1771" s="2">
        <f t="shared" si="89"/>
        <v>0.52768112830473801</v>
      </c>
      <c r="P1771" s="5">
        <f t="shared" si="87"/>
        <v>1.8192349383765456</v>
      </c>
      <c r="Q1771" s="5">
        <f t="shared" si="90"/>
        <v>0.9096174691882728</v>
      </c>
      <c r="R1771" s="2">
        <f t="shared" si="91"/>
        <v>0.21055959934913721</v>
      </c>
      <c r="S1771" s="2">
        <f t="shared" si="92"/>
        <v>0.1052797996745686</v>
      </c>
    </row>
    <row r="1772" spans="3:19" x14ac:dyDescent="0.25">
      <c r="C1772">
        <f t="shared" si="98"/>
        <v>2.3299999999999943</v>
      </c>
      <c r="D1772" s="5">
        <f>$C$2+2*Inddata!$D$35*'Beregninger scenarie 2'!C1772</f>
        <v>8.8249999999999851</v>
      </c>
      <c r="E1772" s="5">
        <f t="shared" si="93"/>
        <v>13.776124999999949</v>
      </c>
      <c r="F1772" s="5">
        <f>SQRT(C1772^2+(Inddata!$D$35*C1772)^2)</f>
        <v>3.7298198683046255</v>
      </c>
      <c r="G1772" s="5">
        <f t="shared" si="94"/>
        <v>10.459639736609251</v>
      </c>
      <c r="H1772" s="5">
        <f t="shared" si="95"/>
        <v>1.317074521389378</v>
      </c>
      <c r="I1772" s="5">
        <f t="shared" si="96"/>
        <v>7.7273759428093128E-2</v>
      </c>
      <c r="J1772" s="5">
        <f t="shared" si="97"/>
        <v>1.0645329691013354</v>
      </c>
      <c r="K1772">
        <f t="shared" si="99"/>
        <v>3.3299999999999943</v>
      </c>
      <c r="L1772" s="2">
        <f>Inddata!$D$34</f>
        <v>1</v>
      </c>
      <c r="M1772" s="2">
        <f>Inddata!$D$34+Inddata!$D$32</f>
        <v>5</v>
      </c>
      <c r="N1772" s="2">
        <f t="shared" si="88"/>
        <v>3.8636879714046564E-2</v>
      </c>
      <c r="O1772" s="2">
        <f t="shared" si="89"/>
        <v>0.53226648455066772</v>
      </c>
      <c r="P1772" s="5">
        <f t="shared" si="87"/>
        <v>1.8350434254344359</v>
      </c>
      <c r="Q1772" s="5">
        <f t="shared" si="90"/>
        <v>0.91752171271721794</v>
      </c>
      <c r="R1772" s="2">
        <f t="shared" si="91"/>
        <v>0.21238928535120788</v>
      </c>
      <c r="S1772" s="2">
        <f t="shared" si="92"/>
        <v>0.10619464267560394</v>
      </c>
    </row>
    <row r="1773" spans="3:19" x14ac:dyDescent="0.25">
      <c r="C1773">
        <f t="shared" si="98"/>
        <v>2.3399999999999941</v>
      </c>
      <c r="D1773" s="5">
        <f>$C$2+2*Inddata!$D$35*'Beregninger scenarie 2'!C1773</f>
        <v>8.8499999999999854</v>
      </c>
      <c r="E1773" s="5">
        <f t="shared" si="93"/>
        <v>13.864499999999948</v>
      </c>
      <c r="F1773" s="5">
        <f>SQRT(C1773^2+(Inddata!$D$35*C1773)^2)</f>
        <v>3.7458276788982068</v>
      </c>
      <c r="G1773" s="5">
        <f t="shared" si="94"/>
        <v>10.491655357796414</v>
      </c>
      <c r="H1773" s="5">
        <f t="shared" si="95"/>
        <v>1.3214787873962284</v>
      </c>
      <c r="I1773" s="5">
        <f t="shared" si="96"/>
        <v>7.7445931308248145E-2</v>
      </c>
      <c r="J1773" s="5">
        <f t="shared" si="97"/>
        <v>1.0737491146232023</v>
      </c>
      <c r="K1773">
        <f t="shared" si="99"/>
        <v>3.3399999999999941</v>
      </c>
      <c r="L1773" s="2">
        <f>Inddata!$D$34</f>
        <v>1</v>
      </c>
      <c r="M1773" s="2">
        <f>Inddata!$D$34+Inddata!$D$32</f>
        <v>5</v>
      </c>
      <c r="N1773" s="2">
        <f t="shared" si="88"/>
        <v>3.8722965654124072E-2</v>
      </c>
      <c r="O1773" s="2">
        <f t="shared" si="89"/>
        <v>0.53687455731160116</v>
      </c>
      <c r="P1773" s="5">
        <f t="shared" si="87"/>
        <v>1.8509302300131854</v>
      </c>
      <c r="Q1773" s="5">
        <f t="shared" si="90"/>
        <v>0.92546511500659268</v>
      </c>
      <c r="R1773" s="2">
        <f t="shared" si="91"/>
        <v>0.21422803588115572</v>
      </c>
      <c r="S1773" s="2">
        <f t="shared" si="92"/>
        <v>0.10711401794057786</v>
      </c>
    </row>
    <row r="1774" spans="3:19" x14ac:dyDescent="0.25">
      <c r="C1774">
        <f t="shared" si="98"/>
        <v>2.3499999999999939</v>
      </c>
      <c r="D1774" s="5">
        <f>$C$2+2*Inddata!$D$35*'Beregninger scenarie 2'!C1774</f>
        <v>8.8749999999999858</v>
      </c>
      <c r="E1774" s="5">
        <f t="shared" si="93"/>
        <v>13.953124999999947</v>
      </c>
      <c r="F1774" s="5">
        <f>SQRT(C1774^2+(Inddata!$D$35*C1774)^2)</f>
        <v>3.7618354894917889</v>
      </c>
      <c r="G1774" s="5">
        <f t="shared" si="94"/>
        <v>10.523670978983578</v>
      </c>
      <c r="H1774" s="5">
        <f t="shared" si="95"/>
        <v>1.325880011629516</v>
      </c>
      <c r="I1774" s="5">
        <f t="shared" si="96"/>
        <v>7.7617793309488342E-2</v>
      </c>
      <c r="J1774" s="5">
        <f t="shared" si="97"/>
        <v>1.0830107722714504</v>
      </c>
      <c r="K1774">
        <f t="shared" si="99"/>
        <v>3.3499999999999939</v>
      </c>
      <c r="L1774" s="2">
        <f>Inddata!$D$34</f>
        <v>1</v>
      </c>
      <c r="M1774" s="2">
        <f>Inddata!$D$34+Inddata!$D$32</f>
        <v>5</v>
      </c>
      <c r="N1774" s="2">
        <f t="shared" si="88"/>
        <v>3.8808896654744171E-2</v>
      </c>
      <c r="O1774" s="2">
        <f t="shared" si="89"/>
        <v>0.54150538613572519</v>
      </c>
      <c r="P1774" s="5">
        <f t="shared" si="87"/>
        <v>1.8668954884592337</v>
      </c>
      <c r="Q1774" s="5">
        <f t="shared" si="90"/>
        <v>0.93344774422961685</v>
      </c>
      <c r="R1774" s="2">
        <f t="shared" si="91"/>
        <v>0.21607586671981874</v>
      </c>
      <c r="S1774" s="2">
        <f t="shared" si="92"/>
        <v>0.10803793335990937</v>
      </c>
    </row>
    <row r="1775" spans="3:19" x14ac:dyDescent="0.25">
      <c r="C1775">
        <f t="shared" si="98"/>
        <v>2.3599999999999937</v>
      </c>
      <c r="D1775" s="5">
        <f>$C$2+2*Inddata!$D$35*'Beregninger scenarie 2'!C1775</f>
        <v>8.8999999999999844</v>
      </c>
      <c r="E1775" s="5">
        <f t="shared" si="93"/>
        <v>14.041999999999943</v>
      </c>
      <c r="F1775" s="5">
        <f>SQRT(C1775^2+(Inddata!$D$35*C1775)^2)</f>
        <v>3.7778433000853706</v>
      </c>
      <c r="G1775" s="5">
        <f t="shared" si="94"/>
        <v>10.555686600170741</v>
      </c>
      <c r="H1775" s="5">
        <f t="shared" si="95"/>
        <v>1.3302782217665319</v>
      </c>
      <c r="I1775" s="5">
        <f t="shared" si="96"/>
        <v>7.7789347750192472E-2</v>
      </c>
      <c r="J1775" s="5">
        <f t="shared" si="97"/>
        <v>1.0923180211081982</v>
      </c>
      <c r="K1775">
        <f t="shared" si="99"/>
        <v>3.3599999999999937</v>
      </c>
      <c r="L1775" s="2">
        <f>Inddata!$D$34</f>
        <v>1</v>
      </c>
      <c r="M1775" s="2">
        <f>Inddata!$D$34+Inddata!$D$32</f>
        <v>5</v>
      </c>
      <c r="N1775" s="2">
        <f t="shared" si="88"/>
        <v>3.8894673875096236E-2</v>
      </c>
      <c r="O1775" s="2">
        <f t="shared" si="89"/>
        <v>0.5461590105540991</v>
      </c>
      <c r="P1775" s="5">
        <f t="shared" si="87"/>
        <v>1.8829393370599723</v>
      </c>
      <c r="Q1775" s="5">
        <f t="shared" si="90"/>
        <v>0.94146966852998615</v>
      </c>
      <c r="R1775" s="2">
        <f t="shared" si="91"/>
        <v>0.21793279364120052</v>
      </c>
      <c r="S1775" s="2">
        <f t="shared" si="92"/>
        <v>0.10896639682060026</v>
      </c>
    </row>
    <row r="1776" spans="3:19" x14ac:dyDescent="0.25">
      <c r="C1776">
        <f t="shared" si="98"/>
        <v>2.3699999999999934</v>
      </c>
      <c r="D1776" s="5">
        <f>$C$2+2*Inddata!$D$35*'Beregninger scenarie 2'!C1776</f>
        <v>8.9249999999999829</v>
      </c>
      <c r="E1776" s="5">
        <f t="shared" si="93"/>
        <v>14.13112499999994</v>
      </c>
      <c r="F1776" s="5">
        <f>SQRT(C1776^2+(Inddata!$D$35*C1776)^2)</f>
        <v>3.7938511106789528</v>
      </c>
      <c r="G1776" s="5">
        <f t="shared" si="94"/>
        <v>10.587702221357905</v>
      </c>
      <c r="H1776" s="5">
        <f t="shared" si="95"/>
        <v>1.3346734451497995</v>
      </c>
      <c r="I1776" s="5">
        <f t="shared" si="96"/>
        <v>7.7960596920695513E-2</v>
      </c>
      <c r="J1776" s="5">
        <f t="shared" si="97"/>
        <v>1.1016709401609588</v>
      </c>
      <c r="K1776">
        <f t="shared" si="99"/>
        <v>3.3699999999999934</v>
      </c>
      <c r="L1776" s="2">
        <f>Inddata!$D$34</f>
        <v>1</v>
      </c>
      <c r="M1776" s="2">
        <f>Inddata!$D$34+Inddata!$D$32</f>
        <v>5</v>
      </c>
      <c r="N1776" s="2">
        <f t="shared" si="88"/>
        <v>3.8980298460347756E-2</v>
      </c>
      <c r="O1776" s="2">
        <f t="shared" si="89"/>
        <v>0.55083547008047939</v>
      </c>
      <c r="P1776" s="5">
        <f t="shared" si="87"/>
        <v>1.8990619120431382</v>
      </c>
      <c r="Q1776" s="5">
        <f t="shared" si="90"/>
        <v>0.94953095602156912</v>
      </c>
      <c r="R1776" s="2">
        <f t="shared" si="91"/>
        <v>0.21979883241240025</v>
      </c>
      <c r="S1776" s="2">
        <f t="shared" si="92"/>
        <v>0.10989941620620013</v>
      </c>
    </row>
    <row r="1777" spans="3:19" x14ac:dyDescent="0.25">
      <c r="C1777">
        <f t="shared" si="98"/>
        <v>2.3799999999999932</v>
      </c>
      <c r="D1777" s="5">
        <f>$C$2+2*Inddata!$D$35*'Beregninger scenarie 2'!C1777</f>
        <v>8.9499999999999833</v>
      </c>
      <c r="E1777" s="5">
        <f t="shared" si="93"/>
        <v>14.220499999999939</v>
      </c>
      <c r="F1777" s="5">
        <f>SQRT(C1777^2+(Inddata!$D$35*C1777)^2)</f>
        <v>3.8098589212725344</v>
      </c>
      <c r="G1777" s="5">
        <f t="shared" si="94"/>
        <v>10.619717842545068</v>
      </c>
      <c r="H1777" s="5">
        <f t="shared" si="95"/>
        <v>1.3390657087921205</v>
      </c>
      <c r="I1777" s="5">
        <f t="shared" si="96"/>
        <v>7.813154308373825E-2</v>
      </c>
      <c r="J1777" s="5">
        <f t="shared" si="97"/>
        <v>1.1110696084222951</v>
      </c>
      <c r="K1777">
        <f t="shared" si="99"/>
        <v>3.3799999999999932</v>
      </c>
      <c r="L1777" s="2">
        <f>Inddata!$D$34</f>
        <v>1</v>
      </c>
      <c r="M1777" s="2">
        <f>Inddata!$D$34+Inddata!$D$32</f>
        <v>5</v>
      </c>
      <c r="N1777" s="2">
        <f t="shared" si="88"/>
        <v>3.9065771541869125E-2</v>
      </c>
      <c r="O1777" s="2">
        <f t="shared" si="89"/>
        <v>0.55553480421114754</v>
      </c>
      <c r="P1777" s="5">
        <f t="shared" si="87"/>
        <v>1.9152633495762232</v>
      </c>
      <c r="Q1777" s="5">
        <f t="shared" si="90"/>
        <v>0.95763167478811162</v>
      </c>
      <c r="R1777" s="2">
        <f t="shared" si="91"/>
        <v>0.22167399879354432</v>
      </c>
      <c r="S1777" s="2">
        <f t="shared" si="92"/>
        <v>0.11083699939677216</v>
      </c>
    </row>
    <row r="1778" spans="3:19" x14ac:dyDescent="0.25">
      <c r="C1778">
        <f t="shared" si="98"/>
        <v>2.389999999999993</v>
      </c>
      <c r="D1778" s="5">
        <f>$C$2+2*Inddata!$D$35*'Beregninger scenarie 2'!C1778</f>
        <v>8.9749999999999837</v>
      </c>
      <c r="E1778" s="5">
        <f t="shared" si="93"/>
        <v>14.310124999999939</v>
      </c>
      <c r="F1778" s="5">
        <f>SQRT(C1778^2+(Inddata!$D$35*C1778)^2)</f>
        <v>3.8258667318661161</v>
      </c>
      <c r="G1778" s="5">
        <f t="shared" si="94"/>
        <v>10.651733463732231</v>
      </c>
      <c r="H1778" s="5">
        <f t="shared" si="95"/>
        <v>1.3434550393815294</v>
      </c>
      <c r="I1778" s="5">
        <f t="shared" si="96"/>
        <v>7.830218847490808E-2</v>
      </c>
      <c r="J1778" s="5">
        <f t="shared" si="97"/>
        <v>1.1205141048494891</v>
      </c>
      <c r="K1778">
        <f t="shared" si="99"/>
        <v>3.389999999999993</v>
      </c>
      <c r="L1778" s="2">
        <f>Inddata!$D$34</f>
        <v>1</v>
      </c>
      <c r="M1778" s="2">
        <f>Inddata!$D$34+Inddata!$D$32</f>
        <v>5</v>
      </c>
      <c r="N1778" s="2">
        <f t="shared" si="88"/>
        <v>3.915109423745404E-2</v>
      </c>
      <c r="O1778" s="2">
        <f t="shared" si="89"/>
        <v>0.56025705242474455</v>
      </c>
      <c r="P1778" s="5">
        <f t="shared" si="87"/>
        <v>1.9315437857658999</v>
      </c>
      <c r="Q1778" s="5">
        <f t="shared" si="90"/>
        <v>0.96577189288294996</v>
      </c>
      <c r="R1778" s="2">
        <f t="shared" si="91"/>
        <v>0.22355830853771988</v>
      </c>
      <c r="S1778" s="2">
        <f t="shared" si="92"/>
        <v>0.11177915426885994</v>
      </c>
    </row>
    <row r="1779" spans="3:19" x14ac:dyDescent="0.25">
      <c r="C1779">
        <f t="shared" si="98"/>
        <v>2.3999999999999928</v>
      </c>
      <c r="D1779" s="5">
        <f>$C$2+2*Inddata!$D$35*'Beregninger scenarie 2'!C1779</f>
        <v>8.9999999999999822</v>
      </c>
      <c r="E1779" s="5">
        <f t="shared" si="93"/>
        <v>14.399999999999935</v>
      </c>
      <c r="F1779" s="5">
        <f>SQRT(C1779^2+(Inddata!$D$35*C1779)^2)</f>
        <v>3.8418745424596978</v>
      </c>
      <c r="G1779" s="5">
        <f t="shared" si="94"/>
        <v>10.683749084919395</v>
      </c>
      <c r="H1779" s="5">
        <f t="shared" si="95"/>
        <v>1.3478414632861604</v>
      </c>
      <c r="I1779" s="5">
        <f t="shared" si="96"/>
        <v>7.8472535303071092E-2</v>
      </c>
      <c r="J1779" s="5">
        <f t="shared" si="97"/>
        <v>1.1300045083642185</v>
      </c>
      <c r="K1779">
        <f t="shared" si="99"/>
        <v>3.3999999999999928</v>
      </c>
      <c r="L1779" s="2">
        <f>Inddata!$D$34</f>
        <v>1</v>
      </c>
      <c r="M1779" s="2">
        <f>Inddata!$D$34+Inddata!$D$32</f>
        <v>5</v>
      </c>
      <c r="N1779" s="2">
        <f t="shared" si="88"/>
        <v>3.9236267651535546E-2</v>
      </c>
      <c r="O1779" s="2">
        <f t="shared" si="89"/>
        <v>0.56500225418210925</v>
      </c>
      <c r="P1779" s="5">
        <f t="shared" si="87"/>
        <v>1.9479033566574675</v>
      </c>
      <c r="Q1779" s="5">
        <f t="shared" si="90"/>
        <v>0.97395167832873375</v>
      </c>
      <c r="R1779" s="2">
        <f t="shared" si="91"/>
        <v>0.22545177739091057</v>
      </c>
      <c r="S1779" s="2">
        <f t="shared" si="92"/>
        <v>0.11272588869545529</v>
      </c>
    </row>
    <row r="1780" spans="3:19" x14ac:dyDescent="0.25">
      <c r="C1780">
        <f t="shared" si="98"/>
        <v>2.4099999999999926</v>
      </c>
      <c r="D1780" s="5">
        <f>$C$2+2*Inddata!$D$35*'Beregninger scenarie 2'!C1780</f>
        <v>9.0249999999999808</v>
      </c>
      <c r="E1780" s="5">
        <f t="shared" si="93"/>
        <v>14.490124999999932</v>
      </c>
      <c r="F1780" s="5">
        <f>SQRT(C1780^2+(Inddata!$D$35*C1780)^2)</f>
        <v>3.8578823530532795</v>
      </c>
      <c r="G1780" s="5">
        <f t="shared" si="94"/>
        <v>10.715764706106558</v>
      </c>
      <c r="H1780" s="5">
        <f t="shared" si="95"/>
        <v>1.3522250065590271</v>
      </c>
      <c r="I1780" s="5">
        <f t="shared" si="96"/>
        <v>7.8642585750795857E-2</v>
      </c>
      <c r="J1780" s="5">
        <f t="shared" si="97"/>
        <v>1.1395408978522454</v>
      </c>
      <c r="K1780">
        <f t="shared" si="99"/>
        <v>3.4099999999999926</v>
      </c>
      <c r="L1780" s="2">
        <f>Inddata!$D$34</f>
        <v>1</v>
      </c>
      <c r="M1780" s="2">
        <f>Inddata!$D$34+Inddata!$D$32</f>
        <v>5</v>
      </c>
      <c r="N1780" s="2">
        <f t="shared" si="88"/>
        <v>3.9321292875397929E-2</v>
      </c>
      <c r="O1780" s="2">
        <f t="shared" si="89"/>
        <v>0.56977044892612272</v>
      </c>
      <c r="P1780" s="5">
        <f t="shared" si="87"/>
        <v>1.964342198234313</v>
      </c>
      <c r="Q1780" s="5">
        <f t="shared" si="90"/>
        <v>0.9821710991171565</v>
      </c>
      <c r="R1780" s="2">
        <f t="shared" si="91"/>
        <v>0.22735442109193438</v>
      </c>
      <c r="S1780" s="2">
        <f t="shared" si="92"/>
        <v>0.11367721054596719</v>
      </c>
    </row>
    <row r="1781" spans="3:19" x14ac:dyDescent="0.25">
      <c r="C1781">
        <f t="shared" si="98"/>
        <v>2.4199999999999924</v>
      </c>
      <c r="D1781" s="5">
        <f>$C$2+2*Inddata!$D$35*'Beregninger scenarie 2'!C1781</f>
        <v>9.0499999999999812</v>
      </c>
      <c r="E1781" s="5">
        <f t="shared" si="93"/>
        <v>14.580499999999931</v>
      </c>
      <c r="F1781" s="5">
        <f>SQRT(C1781^2+(Inddata!$D$35*C1781)^2)</f>
        <v>3.8738901636468612</v>
      </c>
      <c r="G1781" s="5">
        <f t="shared" si="94"/>
        <v>10.747780327293722</v>
      </c>
      <c r="H1781" s="5">
        <f t="shared" si="95"/>
        <v>1.3566056949427141</v>
      </c>
      <c r="I1781" s="5">
        <f t="shared" si="96"/>
        <v>7.8812341974768718E-2</v>
      </c>
      <c r="J1781" s="5">
        <f t="shared" si="97"/>
        <v>1.1491233521631099</v>
      </c>
      <c r="K1781">
        <f t="shared" si="99"/>
        <v>3.4199999999999924</v>
      </c>
      <c r="L1781" s="2">
        <f>Inddata!$D$34</f>
        <v>1</v>
      </c>
      <c r="M1781" s="2">
        <f>Inddata!$D$34+Inddata!$D$32</f>
        <v>5</v>
      </c>
      <c r="N1781" s="2">
        <f t="shared" si="88"/>
        <v>3.9406170987384359E-2</v>
      </c>
      <c r="O1781" s="2">
        <f t="shared" si="89"/>
        <v>0.57456167608155495</v>
      </c>
      <c r="P1781" s="5">
        <f t="shared" si="87"/>
        <v>1.9808604464173845</v>
      </c>
      <c r="Q1781" s="5">
        <f t="shared" si="90"/>
        <v>0.99043022320869223</v>
      </c>
      <c r="R1781" s="2">
        <f t="shared" si="91"/>
        <v>0.22926625537238243</v>
      </c>
      <c r="S1781" s="2">
        <f t="shared" si="92"/>
        <v>0.11463312768619122</v>
      </c>
    </row>
    <row r="1782" spans="3:19" x14ac:dyDescent="0.25">
      <c r="C1782">
        <f t="shared" si="98"/>
        <v>2.4299999999999922</v>
      </c>
      <c r="D1782" s="5">
        <f>$C$2+2*Inddata!$D$35*'Beregninger scenarie 2'!C1782</f>
        <v>9.0749999999999815</v>
      </c>
      <c r="E1782" s="5">
        <f t="shared" si="93"/>
        <v>14.671124999999931</v>
      </c>
      <c r="F1782" s="5">
        <f>SQRT(C1782^2+(Inddata!$D$35*C1782)^2)</f>
        <v>3.8898979742404434</v>
      </c>
      <c r="G1782" s="5">
        <f t="shared" si="94"/>
        <v>10.779795948480887</v>
      </c>
      <c r="H1782" s="5">
        <f t="shared" si="95"/>
        <v>1.3609835538739876</v>
      </c>
      <c r="I1782" s="5">
        <f t="shared" si="96"/>
        <v>7.8981806106201216E-2</v>
      </c>
      <c r="J1782" s="5">
        <f t="shared" si="97"/>
        <v>1.1587519501098358</v>
      </c>
      <c r="K1782">
        <f t="shared" si="99"/>
        <v>3.4299999999999922</v>
      </c>
      <c r="L1782" s="2">
        <f>Inddata!$D$34</f>
        <v>1</v>
      </c>
      <c r="M1782" s="2">
        <f>Inddata!$D$34+Inddata!$D$32</f>
        <v>5</v>
      </c>
      <c r="N1782" s="2">
        <f t="shared" si="88"/>
        <v>3.9490903053100608E-2</v>
      </c>
      <c r="O1782" s="2">
        <f t="shared" si="89"/>
        <v>0.57937597505491789</v>
      </c>
      <c r="P1782" s="5">
        <f t="shared" si="87"/>
        <v>1.9974582370646827</v>
      </c>
      <c r="Q1782" s="5">
        <f t="shared" si="90"/>
        <v>0.99872911853234136</v>
      </c>
      <c r="R1782" s="2">
        <f t="shared" si="91"/>
        <v>0.23118729595656048</v>
      </c>
      <c r="S1782" s="2">
        <f t="shared" si="92"/>
        <v>0.11559364797828024</v>
      </c>
    </row>
    <row r="1783" spans="3:19" x14ac:dyDescent="0.25">
      <c r="C1783">
        <f t="shared" si="98"/>
        <v>2.439999999999992</v>
      </c>
      <c r="D1783" s="5">
        <f>$C$2+2*Inddata!$D$35*'Beregninger scenarie 2'!C1783</f>
        <v>9.0999999999999801</v>
      </c>
      <c r="E1783" s="5">
        <f t="shared" si="93"/>
        <v>14.761999999999928</v>
      </c>
      <c r="F1783" s="5">
        <f>SQRT(C1783^2+(Inddata!$D$35*C1783)^2)</f>
        <v>3.9059057848340251</v>
      </c>
      <c r="G1783" s="5">
        <f t="shared" si="94"/>
        <v>10.81181156966805</v>
      </c>
      <c r="H1783" s="5">
        <f t="shared" si="95"/>
        <v>1.3653586084883236</v>
      </c>
      <c r="I1783" s="5">
        <f t="shared" si="96"/>
        <v>7.9150980251229491E-2</v>
      </c>
      <c r="J1783" s="5">
        <f t="shared" si="97"/>
        <v>1.168426770468644</v>
      </c>
      <c r="K1783">
        <f t="shared" si="99"/>
        <v>3.439999999999992</v>
      </c>
      <c r="L1783" s="2">
        <f>Inddata!$D$34</f>
        <v>1</v>
      </c>
      <c r="M1783" s="2">
        <f>Inddata!$D$34+Inddata!$D$32</f>
        <v>5</v>
      </c>
      <c r="N1783" s="2">
        <f t="shared" si="88"/>
        <v>3.9575490125614746E-2</v>
      </c>
      <c r="O1783" s="2">
        <f t="shared" si="89"/>
        <v>0.58421338523432198</v>
      </c>
      <c r="P1783" s="5">
        <f t="shared" si="87"/>
        <v>2.0141357059707676</v>
      </c>
      <c r="Q1783" s="5">
        <f t="shared" si="90"/>
        <v>1.0070678529853838</v>
      </c>
      <c r="R1783" s="2">
        <f t="shared" si="91"/>
        <v>0.23311755856143146</v>
      </c>
      <c r="S1783" s="2">
        <f t="shared" si="92"/>
        <v>0.11655877928071573</v>
      </c>
    </row>
    <row r="1784" spans="3:19" x14ac:dyDescent="0.25">
      <c r="C1784">
        <f t="shared" si="98"/>
        <v>2.4499999999999917</v>
      </c>
      <c r="D1784" s="5">
        <f>$C$2+2*Inddata!$D$35*'Beregninger scenarie 2'!C1784</f>
        <v>9.1249999999999787</v>
      </c>
      <c r="E1784" s="5">
        <f t="shared" si="93"/>
        <v>14.853124999999924</v>
      </c>
      <c r="F1784" s="5">
        <f>SQRT(C1784^2+(Inddata!$D$35*C1784)^2)</f>
        <v>3.9219135954276068</v>
      </c>
      <c r="G1784" s="5">
        <f t="shared" si="94"/>
        <v>10.843827190855214</v>
      </c>
      <c r="H1784" s="5">
        <f t="shared" si="95"/>
        <v>1.3697308836243556</v>
      </c>
      <c r="I1784" s="5">
        <f t="shared" si="96"/>
        <v>7.9319866491306082E-2</v>
      </c>
      <c r="J1784" s="5">
        <f t="shared" si="97"/>
        <v>1.1781478919786745</v>
      </c>
      <c r="K1784">
        <f t="shared" si="99"/>
        <v>3.4499999999999917</v>
      </c>
      <c r="L1784" s="2">
        <f>Inddata!$D$34</f>
        <v>1</v>
      </c>
      <c r="M1784" s="2">
        <f>Inddata!$D$34+Inddata!$D$32</f>
        <v>5</v>
      </c>
      <c r="N1784" s="2">
        <f t="shared" si="88"/>
        <v>3.9659933245653041E-2</v>
      </c>
      <c r="O1784" s="2">
        <f t="shared" si="89"/>
        <v>0.58907394598933727</v>
      </c>
      <c r="P1784" s="5">
        <f t="shared" si="87"/>
        <v>2.0308929888662806</v>
      </c>
      <c r="Q1784" s="5">
        <f t="shared" si="90"/>
        <v>1.0154464944331403</v>
      </c>
      <c r="R1784" s="2">
        <f t="shared" si="91"/>
        <v>0.23505705889656023</v>
      </c>
      <c r="S1784" s="2">
        <f t="shared" si="92"/>
        <v>0.11752852944828011</v>
      </c>
    </row>
    <row r="1785" spans="3:19" x14ac:dyDescent="0.25">
      <c r="C1785">
        <f t="shared" si="98"/>
        <v>2.4599999999999915</v>
      </c>
      <c r="D1785" s="5">
        <f>$C$2+2*Inddata!$D$35*'Beregninger scenarie 2'!C1785</f>
        <v>9.149999999999979</v>
      </c>
      <c r="E1785" s="5">
        <f t="shared" si="93"/>
        <v>14.944499999999923</v>
      </c>
      <c r="F1785" s="5">
        <f>SQRT(C1785^2+(Inddata!$D$35*C1785)^2)</f>
        <v>3.9379214060211885</v>
      </c>
      <c r="G1785" s="5">
        <f t="shared" si="94"/>
        <v>10.875842812042377</v>
      </c>
      <c r="H1785" s="5">
        <f t="shared" si="95"/>
        <v>1.3741004038282429</v>
      </c>
      <c r="I1785" s="5">
        <f t="shared" si="96"/>
        <v>7.9488466883584089E-2</v>
      </c>
      <c r="J1785" s="5">
        <f t="shared" si="97"/>
        <v>1.1879153933417164</v>
      </c>
      <c r="K1785">
        <f t="shared" si="99"/>
        <v>3.4599999999999915</v>
      </c>
      <c r="L1785" s="2">
        <f>Inddata!$D$34</f>
        <v>1</v>
      </c>
      <c r="M1785" s="2">
        <f>Inddata!$D$34+Inddata!$D$32</f>
        <v>5</v>
      </c>
      <c r="N1785" s="2">
        <f t="shared" si="88"/>
        <v>3.9744233441792044E-2</v>
      </c>
      <c r="O1785" s="2">
        <f t="shared" si="89"/>
        <v>0.59395769667085818</v>
      </c>
      <c r="P1785" s="5">
        <f t="shared" si="87"/>
        <v>2.0477302214174742</v>
      </c>
      <c r="Q1785" s="5">
        <f t="shared" si="90"/>
        <v>1.0238651107087371</v>
      </c>
      <c r="R1785" s="2">
        <f t="shared" si="91"/>
        <v>0.23700581266405946</v>
      </c>
      <c r="S1785" s="2">
        <f t="shared" si="92"/>
        <v>0.11850290633202973</v>
      </c>
    </row>
    <row r="1786" spans="3:19" x14ac:dyDescent="0.25">
      <c r="C1786">
        <f t="shared" si="98"/>
        <v>2.4699999999999913</v>
      </c>
      <c r="D1786" s="5">
        <f>$C$2+2*Inddata!$D$35*'Beregninger scenarie 2'!C1786</f>
        <v>9.1749999999999794</v>
      </c>
      <c r="E1786" s="5">
        <f t="shared" si="93"/>
        <v>15.036124999999922</v>
      </c>
      <c r="F1786" s="5">
        <f>SQRT(C1786^2+(Inddata!$D$35*C1786)^2)</f>
        <v>3.9539292166147701</v>
      </c>
      <c r="G1786" s="5">
        <f t="shared" si="94"/>
        <v>10.90785843322954</v>
      </c>
      <c r="H1786" s="5">
        <f t="shared" si="95"/>
        <v>1.378467193357964</v>
      </c>
      <c r="I1786" s="5">
        <f t="shared" si="96"/>
        <v>7.9656783461294164E-2</v>
      </c>
      <c r="J1786" s="5">
        <f t="shared" si="97"/>
        <v>1.1977293532219455</v>
      </c>
      <c r="K1786">
        <f t="shared" si="99"/>
        <v>3.4699999999999913</v>
      </c>
      <c r="L1786" s="2">
        <f>Inddata!$D$34</f>
        <v>1</v>
      </c>
      <c r="M1786" s="2">
        <f>Inddata!$D$34+Inddata!$D$32</f>
        <v>5</v>
      </c>
      <c r="N1786" s="2">
        <f t="shared" si="88"/>
        <v>3.9828391730647082E-2</v>
      </c>
      <c r="O1786" s="2">
        <f t="shared" si="89"/>
        <v>0.59886467661097276</v>
      </c>
      <c r="P1786" s="5">
        <f t="shared" si="87"/>
        <v>2.0646475392257657</v>
      </c>
      <c r="Q1786" s="5">
        <f t="shared" si="90"/>
        <v>1.0323237696128829</v>
      </c>
      <c r="R1786" s="2">
        <f t="shared" si="91"/>
        <v>0.2389638355585377</v>
      </c>
      <c r="S1786" s="2">
        <f t="shared" si="92"/>
        <v>0.11948191777926885</v>
      </c>
    </row>
    <row r="1787" spans="3:19" x14ac:dyDescent="0.25">
      <c r="C1787">
        <f t="shared" si="98"/>
        <v>2.4799999999999911</v>
      </c>
      <c r="D1787" s="5">
        <f>$C$2+2*Inddata!$D$35*'Beregninger scenarie 2'!C1787</f>
        <v>9.199999999999978</v>
      </c>
      <c r="E1787" s="5">
        <f t="shared" si="93"/>
        <v>15.127999999999918</v>
      </c>
      <c r="F1787" s="5">
        <f>SQRT(C1787^2+(Inddata!$D$35*C1787)^2)</f>
        <v>3.9699370272083518</v>
      </c>
      <c r="G1787" s="5">
        <f t="shared" si="94"/>
        <v>10.939874054416704</v>
      </c>
      <c r="H1787" s="5">
        <f t="shared" si="95"/>
        <v>1.3828312761875319</v>
      </c>
      <c r="I1787" s="5">
        <f t="shared" si="96"/>
        <v>7.9824818234114026E-2</v>
      </c>
      <c r="J1787" s="5">
        <f t="shared" si="97"/>
        <v>1.2075898502456706</v>
      </c>
      <c r="K1787">
        <f t="shared" si="99"/>
        <v>3.4799999999999911</v>
      </c>
      <c r="L1787" s="2">
        <f>Inddata!$D$34</f>
        <v>1</v>
      </c>
      <c r="M1787" s="2">
        <f>Inddata!$D$34+Inddata!$D$32</f>
        <v>5</v>
      </c>
      <c r="N1787" s="2">
        <f t="shared" si="88"/>
        <v>3.9912409117057013E-2</v>
      </c>
      <c r="O1787" s="2">
        <f t="shared" si="89"/>
        <v>0.60379492512283528</v>
      </c>
      <c r="P1787" s="5">
        <f t="shared" si="87"/>
        <v>2.081645077827297</v>
      </c>
      <c r="Q1787" s="5">
        <f t="shared" si="90"/>
        <v>1.0408225389136485</v>
      </c>
      <c r="R1787" s="2">
        <f t="shared" si="91"/>
        <v>0.24093114326704823</v>
      </c>
      <c r="S1787" s="2">
        <f t="shared" si="92"/>
        <v>0.12046557163352412</v>
      </c>
    </row>
    <row r="1788" spans="3:19" x14ac:dyDescent="0.25">
      <c r="C1788">
        <f t="shared" si="98"/>
        <v>2.4899999999999909</v>
      </c>
      <c r="D1788" s="5">
        <f>$C$2+2*Inddata!$D$35*'Beregninger scenarie 2'!C1788</f>
        <v>9.2249999999999766</v>
      </c>
      <c r="E1788" s="5">
        <f t="shared" si="93"/>
        <v>15.220124999999916</v>
      </c>
      <c r="F1788" s="5">
        <f>SQRT(C1788^2+(Inddata!$D$35*C1788)^2)</f>
        <v>3.985944837801934</v>
      </c>
      <c r="G1788" s="5">
        <f t="shared" si="94"/>
        <v>10.971889675603869</v>
      </c>
      <c r="H1788" s="5">
        <f t="shared" si="95"/>
        <v>1.3871926760111388</v>
      </c>
      <c r="I1788" s="5">
        <f t="shared" si="96"/>
        <v>7.9992573188531313E-2</v>
      </c>
      <c r="J1788" s="5">
        <f t="shared" si="97"/>
        <v>1.2174969630010883</v>
      </c>
      <c r="K1788">
        <f t="shared" si="99"/>
        <v>3.4899999999999909</v>
      </c>
      <c r="L1788" s="2">
        <f>Inddata!$D$34</f>
        <v>1</v>
      </c>
      <c r="M1788" s="2">
        <f>Inddata!$D$34+Inddata!$D$32</f>
        <v>5</v>
      </c>
      <c r="N1788" s="2">
        <f t="shared" si="88"/>
        <v>3.9996286594265656E-2</v>
      </c>
      <c r="O1788" s="2">
        <f t="shared" si="89"/>
        <v>0.60874848150054417</v>
      </c>
      <c r="P1788" s="5">
        <f t="shared" si="87"/>
        <v>2.098722972692511</v>
      </c>
      <c r="Q1788" s="5">
        <f t="shared" si="90"/>
        <v>1.0493614863462555</v>
      </c>
      <c r="R1788" s="2">
        <f t="shared" si="91"/>
        <v>0.24290775146904062</v>
      </c>
      <c r="S1788" s="2">
        <f t="shared" si="92"/>
        <v>0.12145387573452031</v>
      </c>
    </row>
    <row r="1789" spans="3:19" x14ac:dyDescent="0.25">
      <c r="C1789">
        <f t="shared" si="98"/>
        <v>2.4999999999999907</v>
      </c>
      <c r="D1789" s="5">
        <f>$C$2+2*Inddata!$D$35*'Beregninger scenarie 2'!C1789</f>
        <v>9.2499999999999769</v>
      </c>
      <c r="E1789" s="5">
        <f t="shared" si="93"/>
        <v>15.312499999999915</v>
      </c>
      <c r="F1789" s="5">
        <f>SQRT(C1789^2+(Inddata!$D$35*C1789)^2)</f>
        <v>4.0019526483955152</v>
      </c>
      <c r="G1789" s="5">
        <f t="shared" si="94"/>
        <v>11.00390529679103</v>
      </c>
      <c r="H1789" s="5">
        <f t="shared" si="95"/>
        <v>1.3915514162472264</v>
      </c>
      <c r="I1789" s="5">
        <f t="shared" si="96"/>
        <v>8.0160050288199128E-2</v>
      </c>
      <c r="J1789" s="5">
        <f t="shared" si="97"/>
        <v>1.2274507700380424</v>
      </c>
      <c r="K1789">
        <f t="shared" si="99"/>
        <v>3.4999999999999907</v>
      </c>
      <c r="L1789" s="2">
        <f>Inddata!$D$34</f>
        <v>1</v>
      </c>
      <c r="M1789" s="2">
        <f>Inddata!$D$34+Inddata!$D$32</f>
        <v>5</v>
      </c>
      <c r="N1789" s="2">
        <f t="shared" si="88"/>
        <v>4.0080025144099564E-2</v>
      </c>
      <c r="O1789" s="2">
        <f t="shared" si="89"/>
        <v>0.61372538501902119</v>
      </c>
      <c r="P1789" s="5">
        <f t="shared" si="87"/>
        <v>2.1158813592257388</v>
      </c>
      <c r="Q1789" s="5">
        <f t="shared" si="90"/>
        <v>1.0579406796128694</v>
      </c>
      <c r="R1789" s="2">
        <f t="shared" si="91"/>
        <v>0.24489367583631236</v>
      </c>
      <c r="S1789" s="2">
        <f t="shared" si="92"/>
        <v>0.12244683791815618</v>
      </c>
    </row>
    <row r="1790" spans="3:19" x14ac:dyDescent="0.25">
      <c r="C1790">
        <f t="shared" si="98"/>
        <v>2.5099999999999905</v>
      </c>
      <c r="D1790" s="5">
        <f>$C$2+2*Inddata!$D$35*'Beregninger scenarie 2'!C1790</f>
        <v>9.2749999999999773</v>
      </c>
      <c r="E1790" s="5">
        <f t="shared" si="93"/>
        <v>15.405124999999913</v>
      </c>
      <c r="F1790" s="5">
        <f>SQRT(C1790^2+(Inddata!$D$35*C1790)^2)</f>
        <v>4.0179604589890969</v>
      </c>
      <c r="G1790" s="5">
        <f t="shared" si="94"/>
        <v>11.035920917978194</v>
      </c>
      <c r="H1790" s="5">
        <f t="shared" si="95"/>
        <v>1.395907520042484</v>
      </c>
      <c r="I1790" s="5">
        <f t="shared" si="96"/>
        <v>8.0327251474285363E-2</v>
      </c>
      <c r="J1790" s="5">
        <f t="shared" si="97"/>
        <v>1.2374513498677933</v>
      </c>
      <c r="K1790">
        <f t="shared" si="99"/>
        <v>3.5099999999999905</v>
      </c>
      <c r="L1790" s="2">
        <f>Inddata!$D$34</f>
        <v>1</v>
      </c>
      <c r="M1790" s="2">
        <f>Inddata!$D$34+Inddata!$D$32</f>
        <v>5</v>
      </c>
      <c r="N1790" s="2">
        <f t="shared" si="88"/>
        <v>4.0163625737142682E-2</v>
      </c>
      <c r="O1790" s="2">
        <f t="shared" si="89"/>
        <v>0.61872567493389663</v>
      </c>
      <c r="P1790" s="5">
        <f t="shared" si="87"/>
        <v>2.133120372764802</v>
      </c>
      <c r="Q1790" s="5">
        <f t="shared" si="90"/>
        <v>1.066560186382401</v>
      </c>
      <c r="R1790" s="2">
        <f t="shared" si="91"/>
        <v>0.24688893203296317</v>
      </c>
      <c r="S1790" s="2">
        <f t="shared" si="92"/>
        <v>0.12344446601648158</v>
      </c>
    </row>
    <row r="1791" spans="3:19" x14ac:dyDescent="0.25">
      <c r="C1791">
        <f t="shared" si="98"/>
        <v>2.5199999999999902</v>
      </c>
      <c r="D1791" s="5">
        <f>$C$2+2*Inddata!$D$35*'Beregninger scenarie 2'!C1791</f>
        <v>9.2999999999999758</v>
      </c>
      <c r="E1791" s="5">
        <f t="shared" si="93"/>
        <v>15.497999999999909</v>
      </c>
      <c r="F1791" s="5">
        <f>SQRT(C1791^2+(Inddata!$D$35*C1791)^2)</f>
        <v>4.0339682695826786</v>
      </c>
      <c r="G1791" s="5">
        <f t="shared" si="94"/>
        <v>11.067936539165357</v>
      </c>
      <c r="H1791" s="5">
        <f t="shared" si="95"/>
        <v>1.4002610102757804</v>
      </c>
      <c r="I1791" s="5">
        <f t="shared" si="96"/>
        <v>8.0494178665814917E-2</v>
      </c>
      <c r="J1791" s="5">
        <f t="shared" si="97"/>
        <v>1.2474987809627922</v>
      </c>
      <c r="K1791">
        <f t="shared" si="99"/>
        <v>3.5199999999999902</v>
      </c>
      <c r="L1791" s="2">
        <f>Inddata!$D$34</f>
        <v>1</v>
      </c>
      <c r="M1791" s="2">
        <f>Inddata!$D$34+Inddata!$D$32</f>
        <v>5</v>
      </c>
      <c r="N1791" s="2">
        <f t="shared" si="88"/>
        <v>4.0247089332907458E-2</v>
      </c>
      <c r="O1791" s="2">
        <f t="shared" si="89"/>
        <v>0.6237493904813961</v>
      </c>
      <c r="P1791" s="5">
        <f t="shared" si="87"/>
        <v>2.1504401485806208</v>
      </c>
      <c r="Q1791" s="5">
        <f t="shared" si="90"/>
        <v>1.0752200742903104</v>
      </c>
      <c r="R1791" s="2">
        <f t="shared" si="91"/>
        <v>0.24889353571534961</v>
      </c>
      <c r="S1791" s="2">
        <f t="shared" si="92"/>
        <v>0.12444676785767481</v>
      </c>
    </row>
    <row r="1792" spans="3:19" x14ac:dyDescent="0.25">
      <c r="C1792">
        <f t="shared" si="98"/>
        <v>2.52999999999999</v>
      </c>
      <c r="D1792" s="5">
        <f>$C$2+2*Inddata!$D$35*'Beregninger scenarie 2'!C1792</f>
        <v>9.3249999999999744</v>
      </c>
      <c r="E1792" s="5">
        <f t="shared" si="93"/>
        <v>15.591124999999906</v>
      </c>
      <c r="F1792" s="5">
        <f>SQRT(C1792^2+(Inddata!$D$35*C1792)^2)</f>
        <v>4.0499760801762612</v>
      </c>
      <c r="G1792" s="5">
        <f t="shared" si="94"/>
        <v>11.099952160352522</v>
      </c>
      <c r="H1792" s="5">
        <f t="shared" si="95"/>
        <v>1.4046119095620273</v>
      </c>
      <c r="I1792" s="5">
        <f t="shared" si="96"/>
        <v>8.0660833760006087E-2</v>
      </c>
      <c r="J1792" s="5">
        <f t="shared" si="97"/>
        <v>1.2575931417564672</v>
      </c>
      <c r="K1792">
        <f t="shared" si="99"/>
        <v>3.52999999999999</v>
      </c>
      <c r="L1792" s="2">
        <f>Inddata!$D$34</f>
        <v>1</v>
      </c>
      <c r="M1792" s="2">
        <f>Inddata!$D$34+Inddata!$D$32</f>
        <v>5</v>
      </c>
      <c r="N1792" s="2">
        <f t="shared" si="88"/>
        <v>4.0330416880003044E-2</v>
      </c>
      <c r="O1792" s="2">
        <f t="shared" si="89"/>
        <v>0.6287965708782336</v>
      </c>
      <c r="P1792" s="5">
        <f t="shared" si="87"/>
        <v>2.1678408218768492</v>
      </c>
      <c r="Q1792" s="5">
        <f t="shared" si="90"/>
        <v>1.0839204109384246</v>
      </c>
      <c r="R1792" s="2">
        <f t="shared" si="91"/>
        <v>0.25090750253204275</v>
      </c>
      <c r="S1792" s="2">
        <f t="shared" si="92"/>
        <v>0.12545375126602137</v>
      </c>
    </row>
    <row r="1793" spans="3:19" x14ac:dyDescent="0.25">
      <c r="C1793">
        <f t="shared" si="98"/>
        <v>2.5399999999999898</v>
      </c>
      <c r="D1793" s="5">
        <f>$C$2+2*Inddata!$D$35*'Beregninger scenarie 2'!C1793</f>
        <v>9.3499999999999748</v>
      </c>
      <c r="E1793" s="5">
        <f t="shared" si="93"/>
        <v>15.684499999999906</v>
      </c>
      <c r="F1793" s="5">
        <f>SQRT(C1793^2+(Inddata!$D$35*C1793)^2)</f>
        <v>4.0659838907698429</v>
      </c>
      <c r="G1793" s="5">
        <f t="shared" si="94"/>
        <v>11.131967781539686</v>
      </c>
      <c r="H1793" s="5">
        <f t="shared" si="95"/>
        <v>1.4089602402559729</v>
      </c>
      <c r="I1793" s="5">
        <f t="shared" si="96"/>
        <v>8.0827218632600104E-2</v>
      </c>
      <c r="J1793" s="5">
        <f t="shared" si="97"/>
        <v>1.2677345106430087</v>
      </c>
      <c r="K1793">
        <f t="shared" si="99"/>
        <v>3.5399999999999898</v>
      </c>
      <c r="L1793" s="2">
        <f>Inddata!$D$34</f>
        <v>1</v>
      </c>
      <c r="M1793" s="2">
        <f>Inddata!$D$34+Inddata!$D$32</f>
        <v>5</v>
      </c>
      <c r="N1793" s="2">
        <f t="shared" si="88"/>
        <v>4.0413609316300052E-2</v>
      </c>
      <c r="O1793" s="2">
        <f t="shared" si="89"/>
        <v>0.63386725532150434</v>
      </c>
      <c r="P1793" s="5">
        <f t="shared" si="87"/>
        <v>2.1853225277895025</v>
      </c>
      <c r="Q1793" s="5">
        <f t="shared" si="90"/>
        <v>1.0926612638947513</v>
      </c>
      <c r="R1793" s="2">
        <f t="shared" si="91"/>
        <v>0.25293084812378502</v>
      </c>
      <c r="S1793" s="2">
        <f t="shared" si="92"/>
        <v>0.12646542406189251</v>
      </c>
    </row>
    <row r="1794" spans="3:19" x14ac:dyDescent="0.25">
      <c r="C1794">
        <f t="shared" si="98"/>
        <v>2.5499999999999896</v>
      </c>
      <c r="D1794" s="5">
        <f>$C$2+2*Inddata!$D$35*'Beregninger scenarie 2'!C1794</f>
        <v>9.3749999999999751</v>
      </c>
      <c r="E1794" s="5">
        <f t="shared" si="93"/>
        <v>15.778124999999903</v>
      </c>
      <c r="F1794" s="5">
        <f>SQRT(C1794^2+(Inddata!$D$35*C1794)^2)</f>
        <v>4.0819917013634246</v>
      </c>
      <c r="G1794" s="5">
        <f t="shared" si="94"/>
        <v>11.163983402726849</v>
      </c>
      <c r="H1794" s="5">
        <f t="shared" si="95"/>
        <v>1.413306024455933</v>
      </c>
      <c r="I1794" s="5">
        <f t="shared" si="96"/>
        <v>8.0993335138184894E-2</v>
      </c>
      <c r="J1794" s="5">
        <f t="shared" si="97"/>
        <v>1.2779229659771656</v>
      </c>
      <c r="K1794">
        <f t="shared" si="99"/>
        <v>3.5499999999999896</v>
      </c>
      <c r="L1794" s="2">
        <f>Inddata!$D$34</f>
        <v>1</v>
      </c>
      <c r="M1794" s="2">
        <f>Inddata!$D$34+Inddata!$D$32</f>
        <v>5</v>
      </c>
      <c r="N1794" s="2">
        <f t="shared" si="88"/>
        <v>4.0496667569092447E-2</v>
      </c>
      <c r="O1794" s="2">
        <f t="shared" si="89"/>
        <v>0.6389614829885828</v>
      </c>
      <c r="P1794" s="5">
        <f t="shared" ref="P1794:P1857" si="100">((J1794*3600*24)/$M$14)*1000</f>
        <v>2.2028854013866073</v>
      </c>
      <c r="Q1794" s="5">
        <f t="shared" si="90"/>
        <v>1.1014427006933036</v>
      </c>
      <c r="R1794" s="2">
        <f t="shared" si="91"/>
        <v>0.25496358812344994</v>
      </c>
      <c r="S1794" s="2">
        <f t="shared" si="92"/>
        <v>0.12748179406172497</v>
      </c>
    </row>
    <row r="1795" spans="3:19" x14ac:dyDescent="0.25">
      <c r="C1795">
        <f t="shared" si="98"/>
        <v>2.5599999999999894</v>
      </c>
      <c r="D1795" s="5">
        <f>$C$2+2*Inddata!$D$35*'Beregninger scenarie 2'!C1795</f>
        <v>9.3999999999999737</v>
      </c>
      <c r="E1795" s="5">
        <f t="shared" si="93"/>
        <v>15.8719999999999</v>
      </c>
      <c r="F1795" s="5">
        <f>SQRT(C1795^2+(Inddata!$D$35*C1795)^2)</f>
        <v>4.0979995119570063</v>
      </c>
      <c r="G1795" s="5">
        <f t="shared" si="94"/>
        <v>11.195999023914013</v>
      </c>
      <c r="H1795" s="5">
        <f t="shared" si="95"/>
        <v>1.4176492840074582</v>
      </c>
      <c r="I1795" s="5">
        <f t="shared" si="96"/>
        <v>8.115918511051276E-2</v>
      </c>
      <c r="J1795" s="5">
        <f t="shared" si="97"/>
        <v>1.2881585860740505</v>
      </c>
      <c r="K1795">
        <f t="shared" si="99"/>
        <v>3.5599999999999894</v>
      </c>
      <c r="L1795" s="2">
        <f>Inddata!$D$34</f>
        <v>1</v>
      </c>
      <c r="M1795" s="2">
        <f>Inddata!$D$34+Inddata!$D$32</f>
        <v>5</v>
      </c>
      <c r="N1795" s="2">
        <f t="shared" ref="N1795:N1858" si="101">I1795*0.5</f>
        <v>4.057959255525638E-2</v>
      </c>
      <c r="O1795" s="2">
        <f t="shared" ref="O1795:O1858" si="102">N1795*E1795</f>
        <v>0.64407929303702527</v>
      </c>
      <c r="P1795" s="5">
        <f t="shared" si="100"/>
        <v>2.2205295776678637</v>
      </c>
      <c r="Q1795" s="5">
        <f t="shared" ref="Q1795:Q1858" si="103">P1795/2</f>
        <v>1.1102647888339319</v>
      </c>
      <c r="R1795" s="2">
        <f t="shared" ref="R1795:R1858" si="104">(J1795*1000)/$M$13</f>
        <v>0.25700573815600275</v>
      </c>
      <c r="S1795" s="2">
        <f t="shared" ref="S1795:S1858" si="105">R1795/2</f>
        <v>0.12850286907800137</v>
      </c>
    </row>
    <row r="1796" spans="3:19" x14ac:dyDescent="0.25">
      <c r="C1796">
        <f t="shared" si="98"/>
        <v>2.5699999999999892</v>
      </c>
      <c r="D1796" s="5">
        <f>$C$2+2*Inddata!$D$35*'Beregninger scenarie 2'!C1796</f>
        <v>9.4249999999999723</v>
      </c>
      <c r="E1796" s="5">
        <f t="shared" ref="E1796:E1859" si="106">0.5*(D1796+$C$2)*C1796</f>
        <v>15.966124999999897</v>
      </c>
      <c r="F1796" s="5">
        <f>SQRT(C1796^2+(Inddata!$D$35*C1796)^2)</f>
        <v>4.114007322550588</v>
      </c>
      <c r="G1796" s="5">
        <f t="shared" ref="G1796:G1859" si="107">$C$2+2*F1796</f>
        <v>11.228014645101176</v>
      </c>
      <c r="H1796" s="5">
        <f t="shared" ref="H1796:H1859" si="108">E1796/G1796</f>
        <v>1.4219900405069363</v>
      </c>
      <c r="I1796" s="5">
        <f t="shared" ref="I1796:I1859" si="109">$C$14*(H1796^(2/3))*SQRT($C$13)</f>
        <v>8.132477036281216E-2</v>
      </c>
      <c r="J1796" s="5">
        <f t="shared" ref="J1796:J1859" si="110">I1796*E1796</f>
        <v>1.298441449208946</v>
      </c>
      <c r="K1796">
        <f t="shared" si="99"/>
        <v>3.5699999999999892</v>
      </c>
      <c r="L1796" s="2">
        <f>Inddata!$D$34</f>
        <v>1</v>
      </c>
      <c r="M1796" s="2">
        <f>Inddata!$D$34+Inddata!$D$32</f>
        <v>5</v>
      </c>
      <c r="N1796" s="2">
        <f t="shared" si="101"/>
        <v>4.066238518140608E-2</v>
      </c>
      <c r="O1796" s="2">
        <f t="shared" si="102"/>
        <v>0.649220724604473</v>
      </c>
      <c r="P1796" s="5">
        <f t="shared" si="100"/>
        <v>2.2382551915643143</v>
      </c>
      <c r="Q1796" s="5">
        <f t="shared" si="103"/>
        <v>1.1191275957821571</v>
      </c>
      <c r="R1796" s="2">
        <f t="shared" si="104"/>
        <v>0.25905731383846226</v>
      </c>
      <c r="S1796" s="2">
        <f t="shared" si="105"/>
        <v>0.12952865691923113</v>
      </c>
    </row>
    <row r="1797" spans="3:19" x14ac:dyDescent="0.25">
      <c r="C1797">
        <f t="shared" si="98"/>
        <v>2.579999999999989</v>
      </c>
      <c r="D1797" s="5">
        <f>$C$2+2*Inddata!$D$35*'Beregninger scenarie 2'!C1797</f>
        <v>9.4499999999999726</v>
      </c>
      <c r="E1797" s="5">
        <f t="shared" si="106"/>
        <v>16.060499999999895</v>
      </c>
      <c r="F1797" s="5">
        <f>SQRT(C1797^2+(Inddata!$D$35*C1797)^2)</f>
        <v>4.1300151331441697</v>
      </c>
      <c r="G1797" s="5">
        <f t="shared" si="107"/>
        <v>11.260030266288339</v>
      </c>
      <c r="H1797" s="5">
        <f t="shared" si="108"/>
        <v>1.4263283153051365</v>
      </c>
      <c r="I1797" s="5">
        <f t="shared" si="109"/>
        <v>8.1490092688093749E-2</v>
      </c>
      <c r="J1797" s="5">
        <f t="shared" si="110"/>
        <v>1.3087716336171211</v>
      </c>
      <c r="K1797">
        <f t="shared" si="99"/>
        <v>3.579999999999989</v>
      </c>
      <c r="L1797" s="2">
        <f>Inddata!$D$34</f>
        <v>1</v>
      </c>
      <c r="M1797" s="2">
        <f>Inddata!$D$34+Inddata!$D$32</f>
        <v>5</v>
      </c>
      <c r="N1797" s="2">
        <f t="shared" si="101"/>
        <v>4.0745046344046874E-2</v>
      </c>
      <c r="O1797" s="2">
        <f t="shared" si="102"/>
        <v>0.65438581680856056</v>
      </c>
      <c r="P1797" s="5">
        <f t="shared" si="100"/>
        <v>2.2560623779380249</v>
      </c>
      <c r="Q1797" s="5">
        <f t="shared" si="103"/>
        <v>1.1280311889690124</v>
      </c>
      <c r="R1797" s="2">
        <f t="shared" si="104"/>
        <v>0.26111833077986396</v>
      </c>
      <c r="S1797" s="2">
        <f t="shared" si="105"/>
        <v>0.13055916538993198</v>
      </c>
    </row>
    <row r="1798" spans="3:19" x14ac:dyDescent="0.25">
      <c r="C1798">
        <f t="shared" ref="C1798:C1861" si="111">C1797+$C$1536</f>
        <v>2.5899999999999888</v>
      </c>
      <c r="D1798" s="5">
        <f>$C$2+2*Inddata!$D$35*'Beregninger scenarie 2'!C1798</f>
        <v>9.474999999999973</v>
      </c>
      <c r="E1798" s="5">
        <f t="shared" si="106"/>
        <v>16.155124999999895</v>
      </c>
      <c r="F1798" s="5">
        <f>SQRT(C1798^2+(Inddata!$D$35*C1798)^2)</f>
        <v>4.1460229437377514</v>
      </c>
      <c r="G1798" s="5">
        <f t="shared" si="107"/>
        <v>11.292045887475503</v>
      </c>
      <c r="H1798" s="5">
        <f t="shared" si="108"/>
        <v>1.430664129510689</v>
      </c>
      <c r="I1798" s="5">
        <f t="shared" si="109"/>
        <v>8.1655153859450699E-2</v>
      </c>
      <c r="J1798" s="5">
        <f t="shared" si="110"/>
        <v>1.3191492174936499</v>
      </c>
      <c r="K1798">
        <f t="shared" ref="K1798:K1861" si="112">$K$1539+C1798</f>
        <v>3.5899999999999888</v>
      </c>
      <c r="L1798" s="2">
        <f>Inddata!$D$34</f>
        <v>1</v>
      </c>
      <c r="M1798" s="2">
        <f>Inddata!$D$34+Inddata!$D$32</f>
        <v>5</v>
      </c>
      <c r="N1798" s="2">
        <f t="shared" si="101"/>
        <v>4.082757692972535E-2</v>
      </c>
      <c r="O1798" s="2">
        <f t="shared" si="102"/>
        <v>0.65957460874682494</v>
      </c>
      <c r="P1798" s="5">
        <f t="shared" si="100"/>
        <v>2.2739512715817742</v>
      </c>
      <c r="Q1798" s="5">
        <f t="shared" si="103"/>
        <v>1.1369756357908871</v>
      </c>
      <c r="R1798" s="2">
        <f t="shared" si="104"/>
        <v>0.26318880458122385</v>
      </c>
      <c r="S1798" s="2">
        <f t="shared" si="105"/>
        <v>0.13159440229061192</v>
      </c>
    </row>
    <row r="1799" spans="3:19" x14ac:dyDescent="0.25">
      <c r="C1799">
        <f t="shared" si="111"/>
        <v>2.5999999999999885</v>
      </c>
      <c r="D1799" s="5">
        <f>$C$2+2*Inddata!$D$35*'Beregninger scenarie 2'!C1799</f>
        <v>9.4999999999999716</v>
      </c>
      <c r="E1799" s="5">
        <f t="shared" si="106"/>
        <v>16.24999999999989</v>
      </c>
      <c r="F1799" s="5">
        <f>SQRT(C1799^2+(Inddata!$D$35*C1799)^2)</f>
        <v>4.1620307543313331</v>
      </c>
      <c r="G1799" s="5">
        <f t="shared" si="107"/>
        <v>11.324061508662666</v>
      </c>
      <c r="H1799" s="5">
        <f t="shared" si="108"/>
        <v>1.4349975039935086</v>
      </c>
      <c r="I1799" s="5">
        <f t="shared" si="109"/>
        <v>8.1819955630353755E-2</v>
      </c>
      <c r="J1799" s="5">
        <f t="shared" si="110"/>
        <v>1.3295742789932394</v>
      </c>
      <c r="K1799">
        <f t="shared" si="112"/>
        <v>3.5999999999999885</v>
      </c>
      <c r="L1799" s="2">
        <f>Inddata!$D$34</f>
        <v>1</v>
      </c>
      <c r="M1799" s="2">
        <f>Inddata!$D$34+Inddata!$D$32</f>
        <v>5</v>
      </c>
      <c r="N1799" s="2">
        <f t="shared" si="101"/>
        <v>4.0909977815176878E-2</v>
      </c>
      <c r="O1799" s="2">
        <f t="shared" si="102"/>
        <v>0.66478713949661972</v>
      </c>
      <c r="P1799" s="5">
        <f t="shared" si="100"/>
        <v>2.2919220072187558</v>
      </c>
      <c r="Q1799" s="5">
        <f t="shared" si="103"/>
        <v>1.1459610036093779</v>
      </c>
      <c r="R1799" s="2">
        <f t="shared" si="104"/>
        <v>0.26526875083550416</v>
      </c>
      <c r="S1799" s="2">
        <f t="shared" si="105"/>
        <v>0.13263437541775208</v>
      </c>
    </row>
    <row r="1800" spans="3:19" x14ac:dyDescent="0.25">
      <c r="C1800">
        <f t="shared" si="111"/>
        <v>2.6099999999999883</v>
      </c>
      <c r="D1800" s="5">
        <f>$C$2+2*Inddata!$D$35*'Beregninger scenarie 2'!C1800</f>
        <v>9.5249999999999702</v>
      </c>
      <c r="E1800" s="5">
        <f t="shared" si="106"/>
        <v>16.345124999999889</v>
      </c>
      <c r="F1800" s="5">
        <f>SQRT(C1800^2+(Inddata!$D$35*C1800)^2)</f>
        <v>4.1780385649249157</v>
      </c>
      <c r="G1800" s="5">
        <f t="shared" si="107"/>
        <v>11.356077129849831</v>
      </c>
      <c r="H1800" s="5">
        <f t="shared" si="108"/>
        <v>1.4393284593881612</v>
      </c>
      <c r="I1800" s="5">
        <f t="shared" si="109"/>
        <v>8.1984499734940777E-2</v>
      </c>
      <c r="J1800" s="5">
        <f t="shared" si="110"/>
        <v>1.3400468962300649</v>
      </c>
      <c r="K1800">
        <f t="shared" si="112"/>
        <v>3.6099999999999883</v>
      </c>
      <c r="L1800" s="2">
        <f>Inddata!$D$34</f>
        <v>1</v>
      </c>
      <c r="M1800" s="2">
        <f>Inddata!$D$34+Inddata!$D$32</f>
        <v>5</v>
      </c>
      <c r="N1800" s="2">
        <f t="shared" si="101"/>
        <v>4.0992249867470389E-2</v>
      </c>
      <c r="O1800" s="2">
        <f t="shared" si="102"/>
        <v>0.67002344811503245</v>
      </c>
      <c r="P1800" s="5">
        <f t="shared" si="100"/>
        <v>2.3099747195022946</v>
      </c>
      <c r="Q1800" s="5">
        <f t="shared" si="103"/>
        <v>1.1549873597511473</v>
      </c>
      <c r="R1800" s="2">
        <f t="shared" si="104"/>
        <v>0.26735818512758042</v>
      </c>
      <c r="S1800" s="2">
        <f t="shared" si="105"/>
        <v>0.13367909256379021</v>
      </c>
    </row>
    <row r="1801" spans="3:19" x14ac:dyDescent="0.25">
      <c r="C1801">
        <f t="shared" si="111"/>
        <v>2.6199999999999881</v>
      </c>
      <c r="D1801" s="5">
        <f>$C$2+2*Inddata!$D$35*'Beregninger scenarie 2'!C1801</f>
        <v>9.5499999999999705</v>
      </c>
      <c r="E1801" s="5">
        <f t="shared" si="106"/>
        <v>16.440499999999886</v>
      </c>
      <c r="F1801" s="5">
        <f>SQRT(C1801^2+(Inddata!$D$35*C1801)^2)</f>
        <v>4.1940463755184973</v>
      </c>
      <c r="G1801" s="5">
        <f t="shared" si="107"/>
        <v>11.388092751036995</v>
      </c>
      <c r="H1801" s="5">
        <f t="shared" si="108"/>
        <v>1.4436570160971707</v>
      </c>
      <c r="I1801" s="5">
        <f t="shared" si="109"/>
        <v>8.214878788830092E-2</v>
      </c>
      <c r="J1801" s="5">
        <f t="shared" si="110"/>
        <v>1.350567147277602</v>
      </c>
      <c r="K1801">
        <f t="shared" si="112"/>
        <v>3.6199999999999881</v>
      </c>
      <c r="L1801" s="2">
        <f>Inddata!$D$34</f>
        <v>1</v>
      </c>
      <c r="M1801" s="2">
        <f>Inddata!$D$34+Inddata!$D$32</f>
        <v>5</v>
      </c>
      <c r="N1801" s="2">
        <f t="shared" si="101"/>
        <v>4.107439394415046E-2</v>
      </c>
      <c r="O1801" s="2">
        <f t="shared" si="102"/>
        <v>0.67528357363880098</v>
      </c>
      <c r="P1801" s="5">
        <f t="shared" si="100"/>
        <v>2.3281095430155578</v>
      </c>
      <c r="Q1801" s="5">
        <f t="shared" si="103"/>
        <v>1.1640547715077789</v>
      </c>
      <c r="R1801" s="2">
        <f t="shared" si="104"/>
        <v>0.26945712303420805</v>
      </c>
      <c r="S1801" s="2">
        <f t="shared" si="105"/>
        <v>0.13472856151710402</v>
      </c>
    </row>
    <row r="1802" spans="3:19" x14ac:dyDescent="0.25">
      <c r="C1802">
        <f t="shared" si="111"/>
        <v>2.6299999999999879</v>
      </c>
      <c r="D1802" s="5">
        <f>$C$2+2*Inddata!$D$35*'Beregninger scenarie 2'!C1802</f>
        <v>9.5749999999999709</v>
      </c>
      <c r="E1802" s="5">
        <f t="shared" si="106"/>
        <v>16.536124999999885</v>
      </c>
      <c r="F1802" s="5">
        <f>SQRT(C1802^2+(Inddata!$D$35*C1802)^2)</f>
        <v>4.2100541861120782</v>
      </c>
      <c r="G1802" s="5">
        <f t="shared" si="107"/>
        <v>11.420108372224156</v>
      </c>
      <c r="H1802" s="5">
        <f t="shared" si="108"/>
        <v>1.4479831942942714</v>
      </c>
      <c r="I1802" s="5">
        <f t="shared" si="109"/>
        <v>8.2312821786753851E-2</v>
      </c>
      <c r="J1802" s="5">
        <f t="shared" si="110"/>
        <v>1.3611351101684754</v>
      </c>
      <c r="K1802">
        <f t="shared" si="112"/>
        <v>3.6299999999999879</v>
      </c>
      <c r="L1802" s="2">
        <f>Inddata!$D$34</f>
        <v>1</v>
      </c>
      <c r="M1802" s="2">
        <f>Inddata!$D$34+Inddata!$D$32</f>
        <v>5</v>
      </c>
      <c r="N1802" s="2">
        <f t="shared" si="101"/>
        <v>4.1156410893376925E-2</v>
      </c>
      <c r="O1802" s="2">
        <f t="shared" si="102"/>
        <v>0.68056755508423772</v>
      </c>
      <c r="P1802" s="5">
        <f t="shared" si="100"/>
        <v>2.3463266122712931</v>
      </c>
      <c r="Q1802" s="5">
        <f t="shared" si="103"/>
        <v>1.1731633061356466</v>
      </c>
      <c r="R1802" s="2">
        <f t="shared" si="104"/>
        <v>0.27156558012399223</v>
      </c>
      <c r="S1802" s="2">
        <f t="shared" si="105"/>
        <v>0.13578279006199612</v>
      </c>
    </row>
    <row r="1803" spans="3:19" x14ac:dyDescent="0.25">
      <c r="C1803">
        <f t="shared" si="111"/>
        <v>2.6399999999999877</v>
      </c>
      <c r="D1803" s="5">
        <f>$C$2+2*Inddata!$D$35*'Beregninger scenarie 2'!C1803</f>
        <v>9.5999999999999694</v>
      </c>
      <c r="E1803" s="5">
        <f t="shared" si="106"/>
        <v>16.631999999999881</v>
      </c>
      <c r="F1803" s="5">
        <f>SQRT(C1803^2+(Inddata!$D$35*C1803)^2)</f>
        <v>4.2260619967056607</v>
      </c>
      <c r="G1803" s="5">
        <f t="shared" si="107"/>
        <v>11.452123993411321</v>
      </c>
      <c r="H1803" s="5">
        <f t="shared" si="108"/>
        <v>1.4523070139276055</v>
      </c>
      <c r="I1803" s="5">
        <f t="shared" si="109"/>
        <v>8.2476603108123783E-2</v>
      </c>
      <c r="J1803" s="5">
        <f t="shared" si="110"/>
        <v>1.3717508628943049</v>
      </c>
      <c r="K1803">
        <f t="shared" si="112"/>
        <v>3.6399999999999877</v>
      </c>
      <c r="L1803" s="2">
        <f>Inddata!$D$34</f>
        <v>1</v>
      </c>
      <c r="M1803" s="2">
        <f>Inddata!$D$34+Inddata!$D$32</f>
        <v>5</v>
      </c>
      <c r="N1803" s="2">
        <f t="shared" si="101"/>
        <v>4.1238301554061892E-2</v>
      </c>
      <c r="O1803" s="2">
        <f t="shared" si="102"/>
        <v>0.68587543144715246</v>
      </c>
      <c r="P1803" s="5">
        <f t="shared" si="100"/>
        <v>2.3646260617115638</v>
      </c>
      <c r="Q1803" s="5">
        <f t="shared" si="103"/>
        <v>1.1823130308557819</v>
      </c>
      <c r="R1803" s="2">
        <f t="shared" si="104"/>
        <v>0.27368357195735687</v>
      </c>
      <c r="S1803" s="2">
        <f t="shared" si="105"/>
        <v>0.13684178597867844</v>
      </c>
    </row>
    <row r="1804" spans="3:19" x14ac:dyDescent="0.25">
      <c r="C1804">
        <f t="shared" si="111"/>
        <v>2.6499999999999875</v>
      </c>
      <c r="D1804" s="5">
        <f>$C$2+2*Inddata!$D$35*'Beregninger scenarie 2'!C1804</f>
        <v>9.624999999999968</v>
      </c>
      <c r="E1804" s="5">
        <f t="shared" si="106"/>
        <v>16.728124999999878</v>
      </c>
      <c r="F1804" s="5">
        <f>SQRT(C1804^2+(Inddata!$D$35*C1804)^2)</f>
        <v>4.2420698072992424</v>
      </c>
      <c r="G1804" s="5">
        <f t="shared" si="107"/>
        <v>11.484139614598485</v>
      </c>
      <c r="H1804" s="5">
        <f t="shared" si="108"/>
        <v>1.4566284947228705</v>
      </c>
      <c r="I1804" s="5">
        <f t="shared" si="109"/>
        <v>8.2640133512008759E-2</v>
      </c>
      <c r="J1804" s="5">
        <f t="shared" si="110"/>
        <v>1.3824144834055614</v>
      </c>
      <c r="K1804">
        <f t="shared" si="112"/>
        <v>3.6499999999999875</v>
      </c>
      <c r="L1804" s="2">
        <f>Inddata!$D$34</f>
        <v>1</v>
      </c>
      <c r="M1804" s="2">
        <f>Inddata!$D$34+Inddata!$D$32</f>
        <v>5</v>
      </c>
      <c r="N1804" s="2">
        <f t="shared" si="101"/>
        <v>4.132006675600438E-2</v>
      </c>
      <c r="O1804" s="2">
        <f t="shared" si="102"/>
        <v>0.69120724170278069</v>
      </c>
      <c r="P1804" s="5">
        <f t="shared" si="100"/>
        <v>2.3830080257075013</v>
      </c>
      <c r="Q1804" s="5">
        <f t="shared" si="103"/>
        <v>1.1915040128537506</v>
      </c>
      <c r="R1804" s="2">
        <f t="shared" si="104"/>
        <v>0.27581111408651632</v>
      </c>
      <c r="S1804" s="2">
        <f t="shared" si="105"/>
        <v>0.13790555704325816</v>
      </c>
    </row>
    <row r="1805" spans="3:19" x14ac:dyDescent="0.25">
      <c r="C1805">
        <f t="shared" si="111"/>
        <v>2.6599999999999873</v>
      </c>
      <c r="D1805" s="5">
        <f>$C$2+2*Inddata!$D$35*'Beregninger scenarie 2'!C1805</f>
        <v>9.6499999999999684</v>
      </c>
      <c r="E1805" s="5">
        <f t="shared" si="106"/>
        <v>16.824499999999876</v>
      </c>
      <c r="F1805" s="5">
        <f>SQRT(C1805^2+(Inddata!$D$35*C1805)^2)</f>
        <v>4.2580776178928241</v>
      </c>
      <c r="G1805" s="5">
        <f t="shared" si="107"/>
        <v>11.516155235785648</v>
      </c>
      <c r="H1805" s="5">
        <f t="shared" si="108"/>
        <v>1.4609476561864083</v>
      </c>
      <c r="I1805" s="5">
        <f t="shared" si="109"/>
        <v>8.280341464004487E-2</v>
      </c>
      <c r="J1805" s="5">
        <f t="shared" si="110"/>
        <v>1.3931260496114246</v>
      </c>
      <c r="K1805">
        <f t="shared" si="112"/>
        <v>3.6599999999999873</v>
      </c>
      <c r="L1805" s="2">
        <f>Inddata!$D$34</f>
        <v>1</v>
      </c>
      <c r="M1805" s="2">
        <f>Inddata!$D$34+Inddata!$D$32</f>
        <v>5</v>
      </c>
      <c r="N1805" s="2">
        <f t="shared" si="101"/>
        <v>4.1401707320022435E-2</v>
      </c>
      <c r="O1805" s="2">
        <f t="shared" si="102"/>
        <v>0.69656302480571231</v>
      </c>
      <c r="P1805" s="5">
        <f t="shared" si="100"/>
        <v>2.4014726385590586</v>
      </c>
      <c r="Q1805" s="5">
        <f t="shared" si="103"/>
        <v>1.2007363192795293</v>
      </c>
      <c r="R1805" s="2">
        <f t="shared" si="104"/>
        <v>0.27794822205544656</v>
      </c>
      <c r="S1805" s="2">
        <f t="shared" si="105"/>
        <v>0.13897411102772328</v>
      </c>
    </row>
    <row r="1806" spans="3:19" x14ac:dyDescent="0.25">
      <c r="C1806">
        <f t="shared" si="111"/>
        <v>2.6699999999999871</v>
      </c>
      <c r="D1806" s="5">
        <f>$C$2+2*Inddata!$D$35*'Beregninger scenarie 2'!C1806</f>
        <v>9.6749999999999687</v>
      </c>
      <c r="E1806" s="5">
        <f t="shared" si="106"/>
        <v>16.921124999999876</v>
      </c>
      <c r="F1806" s="5">
        <f>SQRT(C1806^2+(Inddata!$D$35*C1806)^2)</f>
        <v>4.2740854284864058</v>
      </c>
      <c r="G1806" s="5">
        <f t="shared" si="107"/>
        <v>11.548170856972812</v>
      </c>
      <c r="H1806" s="5">
        <f t="shared" si="108"/>
        <v>1.4652645176082464</v>
      </c>
      <c r="I1806" s="5">
        <f t="shared" si="109"/>
        <v>8.2966448116165908E-2</v>
      </c>
      <c r="J1806" s="5">
        <f t="shared" si="110"/>
        <v>1.4038856393796475</v>
      </c>
      <c r="K1806">
        <f t="shared" si="112"/>
        <v>3.6699999999999871</v>
      </c>
      <c r="L1806" s="2">
        <f>Inddata!$D$34</f>
        <v>1</v>
      </c>
      <c r="M1806" s="2">
        <f>Inddata!$D$34+Inddata!$D$32</f>
        <v>5</v>
      </c>
      <c r="N1806" s="2">
        <f t="shared" si="101"/>
        <v>4.1483224058082954E-2</v>
      </c>
      <c r="O1806" s="2">
        <f t="shared" si="102"/>
        <v>0.70194281968982375</v>
      </c>
      <c r="P1806" s="5">
        <f t="shared" si="100"/>
        <v>2.4200200344947773</v>
      </c>
      <c r="Q1806" s="5">
        <f t="shared" si="103"/>
        <v>1.2100100172473887</v>
      </c>
      <c r="R1806" s="2">
        <f t="shared" si="104"/>
        <v>0.28009491139985848</v>
      </c>
      <c r="S1806" s="2">
        <f t="shared" si="105"/>
        <v>0.14004745569992924</v>
      </c>
    </row>
    <row r="1807" spans="3:19" x14ac:dyDescent="0.25">
      <c r="C1807">
        <f t="shared" si="111"/>
        <v>2.6799999999999868</v>
      </c>
      <c r="D1807" s="5">
        <f>$C$2+2*Inddata!$D$35*'Beregninger scenarie 2'!C1807</f>
        <v>9.6999999999999673</v>
      </c>
      <c r="E1807" s="5">
        <f t="shared" si="106"/>
        <v>17.017999999999873</v>
      </c>
      <c r="F1807" s="5">
        <f>SQRT(C1807^2+(Inddata!$D$35*C1807)^2)</f>
        <v>4.2900932390799875</v>
      </c>
      <c r="G1807" s="5">
        <f t="shared" si="107"/>
        <v>11.580186478159975</v>
      </c>
      <c r="H1807" s="5">
        <f t="shared" si="108"/>
        <v>1.4695790980650887</v>
      </c>
      <c r="I1807" s="5">
        <f t="shared" si="109"/>
        <v>8.3129235546858304E-2</v>
      </c>
      <c r="J1807" s="5">
        <f t="shared" si="110"/>
        <v>1.414693330536424</v>
      </c>
      <c r="K1807">
        <f t="shared" si="112"/>
        <v>3.6799999999999868</v>
      </c>
      <c r="L1807" s="2">
        <f>Inddata!$D$34</f>
        <v>1</v>
      </c>
      <c r="M1807" s="2">
        <f>Inddata!$D$34+Inddata!$D$32</f>
        <v>5</v>
      </c>
      <c r="N1807" s="2">
        <f t="shared" si="101"/>
        <v>4.1564617773429152E-2</v>
      </c>
      <c r="O1807" s="2">
        <f t="shared" si="102"/>
        <v>0.70734666526821199</v>
      </c>
      <c r="P1807" s="5">
        <f t="shared" si="100"/>
        <v>2.4386503476715604</v>
      </c>
      <c r="Q1807" s="5">
        <f t="shared" si="103"/>
        <v>1.2193251738357802</v>
      </c>
      <c r="R1807" s="2">
        <f t="shared" si="104"/>
        <v>0.28225119764717133</v>
      </c>
      <c r="S1807" s="2">
        <f t="shared" si="105"/>
        <v>0.14112559882358566</v>
      </c>
    </row>
    <row r="1808" spans="3:19" x14ac:dyDescent="0.25">
      <c r="C1808">
        <f t="shared" si="111"/>
        <v>2.6899999999999866</v>
      </c>
      <c r="D1808" s="5">
        <f>$C$2+2*Inddata!$D$35*'Beregninger scenarie 2'!C1808</f>
        <v>9.7249999999999659</v>
      </c>
      <c r="E1808" s="5">
        <f t="shared" si="106"/>
        <v>17.115124999999868</v>
      </c>
      <c r="F1808" s="5">
        <f>SQRT(C1808^2+(Inddata!$D$35*C1808)^2)</f>
        <v>4.3061010496735692</v>
      </c>
      <c r="G1808" s="5">
        <f t="shared" si="107"/>
        <v>11.612202099347138</v>
      </c>
      <c r="H1808" s="5">
        <f t="shared" si="108"/>
        <v>1.4738914164232566</v>
      </c>
      <c r="I1808" s="5">
        <f t="shared" si="109"/>
        <v>8.3291778521411758E-2</v>
      </c>
      <c r="J1808" s="5">
        <f t="shared" si="110"/>
        <v>1.4255492008662665</v>
      </c>
      <c r="K1808">
        <f t="shared" si="112"/>
        <v>3.6899999999999866</v>
      </c>
      <c r="L1808" s="2">
        <f>Inddata!$D$34</f>
        <v>1</v>
      </c>
      <c r="M1808" s="2">
        <f>Inddata!$D$34+Inddata!$D$32</f>
        <v>5</v>
      </c>
      <c r="N1808" s="2">
        <f t="shared" si="101"/>
        <v>4.1645889260705879E-2</v>
      </c>
      <c r="O1808" s="2">
        <f t="shared" si="102"/>
        <v>0.71277460043313323</v>
      </c>
      <c r="P1808" s="5">
        <f t="shared" si="100"/>
        <v>2.4573637121744594</v>
      </c>
      <c r="Q1808" s="5">
        <f t="shared" si="103"/>
        <v>1.2286818560872297</v>
      </c>
      <c r="R1808" s="2">
        <f t="shared" si="104"/>
        <v>0.28441709631648832</v>
      </c>
      <c r="S1808" s="2">
        <f t="shared" si="105"/>
        <v>0.14220854815824416</v>
      </c>
    </row>
    <row r="1809" spans="3:19" x14ac:dyDescent="0.25">
      <c r="C1809">
        <f t="shared" si="111"/>
        <v>2.6999999999999864</v>
      </c>
      <c r="D1809" s="5">
        <f>$C$2+2*Inddata!$D$35*'Beregninger scenarie 2'!C1809</f>
        <v>9.7499999999999662</v>
      </c>
      <c r="E1809" s="5">
        <f t="shared" si="106"/>
        <v>17.212499999999867</v>
      </c>
      <c r="F1809" s="5">
        <f>SQRT(C1809^2+(Inddata!$D$35*C1809)^2)</f>
        <v>4.3221088602671518</v>
      </c>
      <c r="G1809" s="5">
        <f t="shared" si="107"/>
        <v>11.644217720534304</v>
      </c>
      <c r="H1809" s="5">
        <f t="shared" si="108"/>
        <v>1.4782014913415806</v>
      </c>
      <c r="I1809" s="5">
        <f t="shared" si="109"/>
        <v>8.3454078612165097E-2</v>
      </c>
      <c r="J1809" s="5">
        <f t="shared" si="110"/>
        <v>1.4364533281118808</v>
      </c>
      <c r="K1809">
        <f t="shared" si="112"/>
        <v>3.6999999999999864</v>
      </c>
      <c r="L1809" s="2">
        <f>Inddata!$D$34</f>
        <v>1</v>
      </c>
      <c r="M1809" s="2">
        <f>Inddata!$D$34+Inddata!$D$32</f>
        <v>5</v>
      </c>
      <c r="N1809" s="2">
        <f t="shared" si="101"/>
        <v>4.1727039306082549E-2</v>
      </c>
      <c r="O1809" s="2">
        <f t="shared" si="102"/>
        <v>0.71822666405594038</v>
      </c>
      <c r="P1809" s="5">
        <f t="shared" si="100"/>
        <v>2.4761602620164589</v>
      </c>
      <c r="Q1809" s="5">
        <f t="shared" si="103"/>
        <v>1.2380801310082294</v>
      </c>
      <c r="R1809" s="2">
        <f t="shared" si="104"/>
        <v>0.28659262291857163</v>
      </c>
      <c r="S1809" s="2">
        <f t="shared" si="105"/>
        <v>0.14329631145928581</v>
      </c>
    </row>
    <row r="1810" spans="3:19" x14ac:dyDescent="0.25">
      <c r="C1810">
        <f t="shared" si="111"/>
        <v>2.7099999999999862</v>
      </c>
      <c r="D1810" s="5">
        <f>$C$2+2*Inddata!$D$35*'Beregninger scenarie 2'!C1810</f>
        <v>9.7749999999999666</v>
      </c>
      <c r="E1810" s="5">
        <f t="shared" si="106"/>
        <v>17.310124999999868</v>
      </c>
      <c r="F1810" s="5">
        <f>SQRT(C1810^2+(Inddata!$D$35*C1810)^2)</f>
        <v>4.3381166708607335</v>
      </c>
      <c r="G1810" s="5">
        <f t="shared" si="107"/>
        <v>11.676233341721467</v>
      </c>
      <c r="H1810" s="5">
        <f t="shared" si="108"/>
        <v>1.4825093412742449</v>
      </c>
      <c r="I1810" s="5">
        <f t="shared" si="109"/>
        <v>8.3616137374748017E-2</v>
      </c>
      <c r="J1810" s="5">
        <f t="shared" si="110"/>
        <v>1.4474057899740489</v>
      </c>
      <c r="K1810">
        <f t="shared" si="112"/>
        <v>3.7099999999999862</v>
      </c>
      <c r="L1810" s="2">
        <f>Inddata!$D$34</f>
        <v>1</v>
      </c>
      <c r="M1810" s="2">
        <f>Inddata!$D$34+Inddata!$D$32</f>
        <v>5</v>
      </c>
      <c r="N1810" s="2">
        <f t="shared" si="101"/>
        <v>4.1808068687374009E-2</v>
      </c>
      <c r="O1810" s="2">
        <f t="shared" si="102"/>
        <v>0.72370289498702445</v>
      </c>
      <c r="P1810" s="5">
        <f t="shared" si="100"/>
        <v>2.4950401311382762</v>
      </c>
      <c r="Q1810" s="5">
        <f t="shared" si="103"/>
        <v>1.2475200655691381</v>
      </c>
      <c r="R1810" s="2">
        <f t="shared" si="104"/>
        <v>0.28877779295581901</v>
      </c>
      <c r="S1810" s="2">
        <f t="shared" si="105"/>
        <v>0.14438889647790951</v>
      </c>
    </row>
    <row r="1811" spans="3:19" x14ac:dyDescent="0.25">
      <c r="C1811">
        <f t="shared" si="111"/>
        <v>2.719999999999986</v>
      </c>
      <c r="D1811" s="5">
        <f>$C$2+2*Inddata!$D$35*'Beregninger scenarie 2'!C1811</f>
        <v>9.7999999999999652</v>
      </c>
      <c r="E1811" s="5">
        <f t="shared" si="106"/>
        <v>17.407999999999863</v>
      </c>
      <c r="F1811" s="5">
        <f>SQRT(C1811^2+(Inddata!$D$35*C1811)^2)</f>
        <v>4.3541244814543152</v>
      </c>
      <c r="G1811" s="5">
        <f t="shared" si="107"/>
        <v>11.70824896290863</v>
      </c>
      <c r="H1811" s="5">
        <f t="shared" si="108"/>
        <v>1.486814984473585</v>
      </c>
      <c r="I1811" s="5">
        <f t="shared" si="109"/>
        <v>8.3777956348318569E-2</v>
      </c>
      <c r="J1811" s="5">
        <f t="shared" si="110"/>
        <v>1.4584066641115181</v>
      </c>
      <c r="K1811">
        <f t="shared" si="112"/>
        <v>3.719999999999986</v>
      </c>
      <c r="L1811" s="2">
        <f>Inddata!$D$34</f>
        <v>1</v>
      </c>
      <c r="M1811" s="2">
        <f>Inddata!$D$34+Inddata!$D$32</f>
        <v>5</v>
      </c>
      <c r="N1811" s="2">
        <f t="shared" si="101"/>
        <v>4.1888978174159285E-2</v>
      </c>
      <c r="O1811" s="2">
        <f t="shared" si="102"/>
        <v>0.72920333205575905</v>
      </c>
      <c r="P1811" s="5">
        <f t="shared" si="100"/>
        <v>2.5140034534081694</v>
      </c>
      <c r="Q1811" s="5">
        <f t="shared" si="103"/>
        <v>1.2570017267040847</v>
      </c>
      <c r="R1811" s="2">
        <f t="shared" si="104"/>
        <v>0.29097262192224177</v>
      </c>
      <c r="S1811" s="2">
        <f t="shared" si="105"/>
        <v>0.14548631096112088</v>
      </c>
    </row>
    <row r="1812" spans="3:19" x14ac:dyDescent="0.25">
      <c r="C1812">
        <f t="shared" si="111"/>
        <v>2.7299999999999858</v>
      </c>
      <c r="D1812" s="5">
        <f>$C$2+2*Inddata!$D$35*'Beregninger scenarie 2'!C1812</f>
        <v>9.8249999999999638</v>
      </c>
      <c r="E1812" s="5">
        <f t="shared" si="106"/>
        <v>17.506124999999859</v>
      </c>
      <c r="F1812" s="5">
        <f>SQRT(C1812^2+(Inddata!$D$35*C1812)^2)</f>
        <v>4.370132292047896</v>
      </c>
      <c r="G1812" s="5">
        <f t="shared" si="107"/>
        <v>11.740264584095792</v>
      </c>
      <c r="H1812" s="5">
        <f t="shared" si="108"/>
        <v>1.4911184389928416</v>
      </c>
      <c r="I1812" s="5">
        <f t="shared" si="109"/>
        <v>8.3939537055796404E-2</v>
      </c>
      <c r="J1812" s="5">
        <f t="shared" si="110"/>
        <v>1.4694560281408919</v>
      </c>
      <c r="K1812">
        <f t="shared" si="112"/>
        <v>3.7299999999999858</v>
      </c>
      <c r="L1812" s="2">
        <f>Inddata!$D$34</f>
        <v>1</v>
      </c>
      <c r="M1812" s="2">
        <f>Inddata!$D$34+Inddata!$D$32</f>
        <v>5</v>
      </c>
      <c r="N1812" s="2">
        <f t="shared" si="101"/>
        <v>4.1969768527898202E-2</v>
      </c>
      <c r="O1812" s="2">
        <f t="shared" si="102"/>
        <v>0.73472801407044597</v>
      </c>
      <c r="P1812" s="5">
        <f t="shared" si="100"/>
        <v>2.5330503626217475</v>
      </c>
      <c r="Q1812" s="5">
        <f t="shared" si="103"/>
        <v>1.2665251813108738</v>
      </c>
      <c r="R1812" s="2">
        <f t="shared" si="104"/>
        <v>0.29317712530344298</v>
      </c>
      <c r="S1812" s="2">
        <f t="shared" si="105"/>
        <v>0.14658856265172149</v>
      </c>
    </row>
    <row r="1813" spans="3:19" x14ac:dyDescent="0.25">
      <c r="C1813">
        <f t="shared" si="111"/>
        <v>2.7399999999999856</v>
      </c>
      <c r="D1813" s="5">
        <f>$C$2+2*Inddata!$D$35*'Beregninger scenarie 2'!C1813</f>
        <v>9.8499999999999641</v>
      </c>
      <c r="E1813" s="5">
        <f t="shared" si="106"/>
        <v>17.604499999999859</v>
      </c>
      <c r="F1813" s="5">
        <f>SQRT(C1813^2+(Inddata!$D$35*C1813)^2)</f>
        <v>4.3861401026414786</v>
      </c>
      <c r="G1813" s="5">
        <f t="shared" si="107"/>
        <v>11.772280205282957</v>
      </c>
      <c r="H1813" s="5">
        <f t="shared" si="108"/>
        <v>1.4954197226888655</v>
      </c>
      <c r="I1813" s="5">
        <f t="shared" si="109"/>
        <v>8.4100881004091993E-2</v>
      </c>
      <c r="J1813" s="5">
        <f t="shared" si="110"/>
        <v>1.4805539596365256</v>
      </c>
      <c r="K1813">
        <f t="shared" si="112"/>
        <v>3.7399999999999856</v>
      </c>
      <c r="L1813" s="2">
        <f>Inddata!$D$34</f>
        <v>1</v>
      </c>
      <c r="M1813" s="2">
        <f>Inddata!$D$34+Inddata!$D$32</f>
        <v>5</v>
      </c>
      <c r="N1813" s="2">
        <f t="shared" si="101"/>
        <v>4.2050440502045996E-2</v>
      </c>
      <c r="O1813" s="2">
        <f t="shared" si="102"/>
        <v>0.74027697981826279</v>
      </c>
      <c r="P1813" s="5">
        <f t="shared" si="100"/>
        <v>2.5521809925017935</v>
      </c>
      <c r="Q1813" s="5">
        <f t="shared" si="103"/>
        <v>1.2760904962508968</v>
      </c>
      <c r="R1813" s="2">
        <f t="shared" si="104"/>
        <v>0.29539131857659651</v>
      </c>
      <c r="S1813" s="2">
        <f t="shared" si="105"/>
        <v>0.14769565928829825</v>
      </c>
    </row>
    <row r="1814" spans="3:19" x14ac:dyDescent="0.25">
      <c r="C1814">
        <f t="shared" si="111"/>
        <v>2.7499999999999853</v>
      </c>
      <c r="D1814" s="5">
        <f>$C$2+2*Inddata!$D$35*'Beregninger scenarie 2'!C1814</f>
        <v>9.8749999999999645</v>
      </c>
      <c r="E1814" s="5">
        <f t="shared" si="106"/>
        <v>17.703124999999858</v>
      </c>
      <c r="F1814" s="5">
        <f>SQRT(C1814^2+(Inddata!$D$35*C1814)^2)</f>
        <v>4.4021479132350603</v>
      </c>
      <c r="G1814" s="5">
        <f t="shared" si="107"/>
        <v>11.804295826470121</v>
      </c>
      <c r="H1814" s="5">
        <f t="shared" si="108"/>
        <v>1.4997188532247827</v>
      </c>
      <c r="I1814" s="5">
        <f t="shared" si="109"/>
        <v>8.4261989684331864E-2</v>
      </c>
      <c r="J1814" s="5">
        <f t="shared" si="110"/>
        <v>1.4917005361304256</v>
      </c>
      <c r="K1814">
        <f t="shared" si="112"/>
        <v>3.7499999999999853</v>
      </c>
      <c r="L1814" s="2">
        <f>Inddata!$D$34</f>
        <v>1</v>
      </c>
      <c r="M1814" s="2">
        <f>Inddata!$D$34+Inddata!$D$32</f>
        <v>5</v>
      </c>
      <c r="N1814" s="2">
        <f t="shared" si="101"/>
        <v>4.2130994842165932E-2</v>
      </c>
      <c r="O1814" s="2">
        <f t="shared" si="102"/>
        <v>0.74585026806521282</v>
      </c>
      <c r="P1814" s="5">
        <f t="shared" si="100"/>
        <v>2.5713954766980893</v>
      </c>
      <c r="Q1814" s="5">
        <f t="shared" si="103"/>
        <v>1.2856977383490447</v>
      </c>
      <c r="R1814" s="2">
        <f t="shared" si="104"/>
        <v>0.297615217210427</v>
      </c>
      <c r="S1814" s="2">
        <f t="shared" si="105"/>
        <v>0.1488076086052135</v>
      </c>
    </row>
    <row r="1815" spans="3:19" x14ac:dyDescent="0.25">
      <c r="C1815">
        <f t="shared" si="111"/>
        <v>2.7599999999999851</v>
      </c>
      <c r="D1815" s="5">
        <f>$C$2+2*Inddata!$D$35*'Beregninger scenarie 2'!C1815</f>
        <v>9.8999999999999631</v>
      </c>
      <c r="E1815" s="5">
        <f t="shared" si="106"/>
        <v>17.801999999999854</v>
      </c>
      <c r="F1815" s="5">
        <f>SQRT(C1815^2+(Inddata!$D$35*C1815)^2)</f>
        <v>4.418155723828642</v>
      </c>
      <c r="G1815" s="5">
        <f t="shared" si="107"/>
        <v>11.836311447657284</v>
      </c>
      <c r="H1815" s="5">
        <f t="shared" si="108"/>
        <v>1.5040158480726136</v>
      </c>
      <c r="I1815" s="5">
        <f t="shared" si="109"/>
        <v>8.4422864572079856E-2</v>
      </c>
      <c r="J1815" s="5">
        <f t="shared" si="110"/>
        <v>1.5028958351121533</v>
      </c>
      <c r="K1815">
        <f t="shared" si="112"/>
        <v>3.7599999999999851</v>
      </c>
      <c r="L1815" s="2">
        <f>Inddata!$D$34</f>
        <v>1</v>
      </c>
      <c r="M1815" s="2">
        <f>Inddata!$D$34+Inddata!$D$32</f>
        <v>5</v>
      </c>
      <c r="N1815" s="2">
        <f t="shared" si="101"/>
        <v>4.2211432286039928E-2</v>
      </c>
      <c r="O1815" s="2">
        <f t="shared" si="102"/>
        <v>0.75144791755607665</v>
      </c>
      <c r="P1815" s="5">
        <f t="shared" si="100"/>
        <v>2.5906939487872487</v>
      </c>
      <c r="Q1815" s="5">
        <f t="shared" si="103"/>
        <v>1.2953469743936243</v>
      </c>
      <c r="R1815" s="2">
        <f t="shared" si="104"/>
        <v>0.2998488366651908</v>
      </c>
      <c r="S1815" s="2">
        <f t="shared" si="105"/>
        <v>0.1499244183325954</v>
      </c>
    </row>
    <row r="1816" spans="3:19" x14ac:dyDescent="0.25">
      <c r="C1816">
        <f t="shared" si="111"/>
        <v>2.7699999999999849</v>
      </c>
      <c r="D1816" s="5">
        <f>$C$2+2*Inddata!$D$35*'Beregninger scenarie 2'!C1816</f>
        <v>9.9249999999999616</v>
      </c>
      <c r="E1816" s="5">
        <f t="shared" si="106"/>
        <v>17.901124999999848</v>
      </c>
      <c r="F1816" s="5">
        <f>SQRT(C1816^2+(Inddata!$D$35*C1816)^2)</f>
        <v>4.4341635344222237</v>
      </c>
      <c r="G1816" s="5">
        <f t="shared" si="107"/>
        <v>11.868327068844447</v>
      </c>
      <c r="H1816" s="5">
        <f t="shared" si="108"/>
        <v>1.5083107245158505</v>
      </c>
      <c r="I1816" s="5">
        <f t="shared" si="109"/>
        <v>8.4583507127554705E-2</v>
      </c>
      <c r="J1816" s="5">
        <f t="shared" si="110"/>
        <v>1.5141399340287349</v>
      </c>
      <c r="K1816">
        <f t="shared" si="112"/>
        <v>3.7699999999999849</v>
      </c>
      <c r="L1816" s="2">
        <f>Inddata!$D$34</f>
        <v>1</v>
      </c>
      <c r="M1816" s="2">
        <f>Inddata!$D$34+Inddata!$D$32</f>
        <v>5</v>
      </c>
      <c r="N1816" s="2">
        <f t="shared" si="101"/>
        <v>4.2291753563777353E-2</v>
      </c>
      <c r="O1816" s="2">
        <f t="shared" si="102"/>
        <v>0.75706996701436746</v>
      </c>
      <c r="P1816" s="5">
        <f t="shared" si="100"/>
        <v>2.6100765422725649</v>
      </c>
      <c r="Q1816" s="5">
        <f t="shared" si="103"/>
        <v>1.3050382711362825</v>
      </c>
      <c r="R1816" s="2">
        <f t="shared" si="104"/>
        <v>0.30209219239265794</v>
      </c>
      <c r="S1816" s="2">
        <f t="shared" si="105"/>
        <v>0.15104609619632897</v>
      </c>
    </row>
    <row r="1817" spans="3:19" x14ac:dyDescent="0.25">
      <c r="C1817">
        <f t="shared" si="111"/>
        <v>2.7799999999999847</v>
      </c>
      <c r="D1817" s="5">
        <f>$C$2+2*Inddata!$D$35*'Beregninger scenarie 2'!C1817</f>
        <v>9.949999999999962</v>
      </c>
      <c r="E1817" s="5">
        <f t="shared" si="106"/>
        <v>18.00049999999985</v>
      </c>
      <c r="F1817" s="5">
        <f>SQRT(C1817^2+(Inddata!$D$35*C1817)^2)</f>
        <v>4.4501713450158054</v>
      </c>
      <c r="G1817" s="5">
        <f t="shared" si="107"/>
        <v>11.900342690031611</v>
      </c>
      <c r="H1817" s="5">
        <f t="shared" si="108"/>
        <v>1.5126034996519948</v>
      </c>
      <c r="I1817" s="5">
        <f t="shared" si="109"/>
        <v>8.4743918795843698E-2</v>
      </c>
      <c r="J1817" s="5">
        <f t="shared" si="110"/>
        <v>1.5254329102845718</v>
      </c>
      <c r="K1817">
        <f t="shared" si="112"/>
        <v>3.7799999999999847</v>
      </c>
      <c r="L1817" s="2">
        <f>Inddata!$D$34</f>
        <v>1</v>
      </c>
      <c r="M1817" s="2">
        <f>Inddata!$D$34+Inddata!$D$32</f>
        <v>5</v>
      </c>
      <c r="N1817" s="2">
        <f t="shared" si="101"/>
        <v>4.2371959397921849E-2</v>
      </c>
      <c r="O1817" s="2">
        <f t="shared" si="102"/>
        <v>0.76271645514228592</v>
      </c>
      <c r="P1817" s="5">
        <f t="shared" si="100"/>
        <v>2.6295433905838523</v>
      </c>
      <c r="Q1817" s="5">
        <f t="shared" si="103"/>
        <v>1.3147716952919262</v>
      </c>
      <c r="R1817" s="2">
        <f t="shared" si="104"/>
        <v>0.30434529983609404</v>
      </c>
      <c r="S1817" s="2">
        <f t="shared" si="105"/>
        <v>0.15217264991804702</v>
      </c>
    </row>
    <row r="1818" spans="3:19" x14ac:dyDescent="0.25">
      <c r="C1818">
        <f t="shared" si="111"/>
        <v>2.7899999999999845</v>
      </c>
      <c r="D1818" s="5">
        <f>$C$2+2*Inddata!$D$35*'Beregninger scenarie 2'!C1818</f>
        <v>9.9749999999999623</v>
      </c>
      <c r="E1818" s="5">
        <f t="shared" si="106"/>
        <v>18.100124999999846</v>
      </c>
      <c r="F1818" s="5">
        <f>SQRT(C1818^2+(Inddata!$D$35*C1818)^2)</f>
        <v>4.4661791556093871</v>
      </c>
      <c r="G1818" s="5">
        <f t="shared" si="107"/>
        <v>11.932358311218774</v>
      </c>
      <c r="H1818" s="5">
        <f t="shared" si="108"/>
        <v>1.5168941903950497</v>
      </c>
      <c r="I1818" s="5">
        <f t="shared" si="109"/>
        <v>8.4904101007112778E-2</v>
      </c>
      <c r="J1818" s="5">
        <f t="shared" si="110"/>
        <v>1.536774841241354</v>
      </c>
      <c r="K1818">
        <f t="shared" si="112"/>
        <v>3.7899999999999845</v>
      </c>
      <c r="L1818" s="2">
        <f>Inddata!$D$34</f>
        <v>1</v>
      </c>
      <c r="M1818" s="2">
        <f>Inddata!$D$34+Inddata!$D$32</f>
        <v>5</v>
      </c>
      <c r="N1818" s="2">
        <f t="shared" si="101"/>
        <v>4.2452050503556389E-2</v>
      </c>
      <c r="O1818" s="2">
        <f t="shared" si="102"/>
        <v>0.768387420620677</v>
      </c>
      <c r="P1818" s="5">
        <f t="shared" si="100"/>
        <v>2.6490946270773028</v>
      </c>
      <c r="Q1818" s="5">
        <f t="shared" si="103"/>
        <v>1.3245473135386514</v>
      </c>
      <c r="R1818" s="2">
        <f t="shared" si="104"/>
        <v>0.3066081744302433</v>
      </c>
      <c r="S1818" s="2">
        <f t="shared" si="105"/>
        <v>0.15330408721512165</v>
      </c>
    </row>
    <row r="1819" spans="3:19" x14ac:dyDescent="0.25">
      <c r="C1819">
        <f t="shared" si="111"/>
        <v>2.7999999999999843</v>
      </c>
      <c r="D1819" s="5">
        <f>$C$2+2*Inddata!$D$35*'Beregninger scenarie 2'!C1819</f>
        <v>9.9999999999999609</v>
      </c>
      <c r="E1819" s="5">
        <f t="shared" si="106"/>
        <v>18.199999999999843</v>
      </c>
      <c r="F1819" s="5">
        <f>SQRT(C1819^2+(Inddata!$D$35*C1819)^2)</f>
        <v>4.4821869662029687</v>
      </c>
      <c r="G1819" s="5">
        <f t="shared" si="107"/>
        <v>11.964373932405937</v>
      </c>
      <c r="H1819" s="5">
        <f t="shared" si="108"/>
        <v>1.5211828134779779</v>
      </c>
      <c r="I1819" s="5">
        <f t="shared" si="109"/>
        <v>8.5064055176812939E-2</v>
      </c>
      <c r="J1819" s="5">
        <f t="shared" si="110"/>
        <v>1.5481658042179822</v>
      </c>
      <c r="K1819">
        <f t="shared" si="112"/>
        <v>3.7999999999999843</v>
      </c>
      <c r="L1819" s="2">
        <f>Inddata!$D$34</f>
        <v>1</v>
      </c>
      <c r="M1819" s="2">
        <f>Inddata!$D$34+Inddata!$D$32</f>
        <v>5</v>
      </c>
      <c r="N1819" s="2">
        <f t="shared" si="101"/>
        <v>4.2532027588406469E-2</v>
      </c>
      <c r="O1819" s="2">
        <f t="shared" si="102"/>
        <v>0.77408290210899111</v>
      </c>
      <c r="P1819" s="5">
        <f t="shared" si="100"/>
        <v>2.6687303850353441</v>
      </c>
      <c r="Q1819" s="5">
        <f t="shared" si="103"/>
        <v>1.334365192517672</v>
      </c>
      <c r="R1819" s="2">
        <f t="shared" si="104"/>
        <v>0.30888083160131291</v>
      </c>
      <c r="S1819" s="2">
        <f t="shared" si="105"/>
        <v>0.15444041580065646</v>
      </c>
    </row>
    <row r="1820" spans="3:19" x14ac:dyDescent="0.25">
      <c r="C1820">
        <f t="shared" si="111"/>
        <v>2.8099999999999841</v>
      </c>
      <c r="D1820" s="5">
        <f>$C$2+2*Inddata!$D$35*'Beregninger scenarie 2'!C1820</f>
        <v>10.024999999999959</v>
      </c>
      <c r="E1820" s="5">
        <f t="shared" si="106"/>
        <v>18.300124999999838</v>
      </c>
      <c r="F1820" s="5">
        <f>SQRT(C1820^2+(Inddata!$D$35*C1820)^2)</f>
        <v>4.4981947767965504</v>
      </c>
      <c r="G1820" s="5">
        <f t="shared" si="107"/>
        <v>11.996389553593101</v>
      </c>
      <c r="H1820" s="5">
        <f t="shared" si="108"/>
        <v>1.5254693854551158</v>
      </c>
      <c r="I1820" s="5">
        <f t="shared" si="109"/>
        <v>8.5223782705883253E-2</v>
      </c>
      <c r="J1820" s="5">
        <f t="shared" si="110"/>
        <v>1.5596058764904879</v>
      </c>
      <c r="K1820">
        <f t="shared" si="112"/>
        <v>3.8099999999999841</v>
      </c>
      <c r="L1820" s="2">
        <f>Inddata!$D$34</f>
        <v>1</v>
      </c>
      <c r="M1820" s="2">
        <f>Inddata!$D$34+Inddata!$D$32</f>
        <v>5</v>
      </c>
      <c r="N1820" s="2">
        <f t="shared" si="101"/>
        <v>4.2611891352941626E-2</v>
      </c>
      <c r="O1820" s="2">
        <f t="shared" si="102"/>
        <v>0.77980293824524394</v>
      </c>
      <c r="P1820" s="5">
        <f t="shared" si="100"/>
        <v>2.6884507976665075</v>
      </c>
      <c r="Q1820" s="5">
        <f t="shared" si="103"/>
        <v>1.3442253988332538</v>
      </c>
      <c r="R1820" s="2">
        <f t="shared" si="104"/>
        <v>0.31116328676695687</v>
      </c>
      <c r="S1820" s="2">
        <f t="shared" si="105"/>
        <v>0.15558164338347844</v>
      </c>
    </row>
    <row r="1821" spans="3:19" x14ac:dyDescent="0.25">
      <c r="C1821">
        <f t="shared" si="111"/>
        <v>2.8199999999999839</v>
      </c>
      <c r="D1821" s="5">
        <f>$C$2+2*Inddata!$D$35*'Beregninger scenarie 2'!C1821</f>
        <v>10.04999999999996</v>
      </c>
      <c r="E1821" s="5">
        <f t="shared" si="106"/>
        <v>18.400499999999838</v>
      </c>
      <c r="F1821" s="5">
        <f>SQRT(C1821^2+(Inddata!$D$35*C1821)^2)</f>
        <v>4.5142025873901321</v>
      </c>
      <c r="G1821" s="5">
        <f t="shared" si="107"/>
        <v>12.028405174780264</v>
      </c>
      <c r="H1821" s="5">
        <f t="shared" si="108"/>
        <v>1.5297539227045516</v>
      </c>
      <c r="I1821" s="5">
        <f t="shared" si="109"/>
        <v>8.538328498095038E-2</v>
      </c>
      <c r="J1821" s="5">
        <f t="shared" si="110"/>
        <v>1.5710951352919635</v>
      </c>
      <c r="K1821">
        <f t="shared" si="112"/>
        <v>3.8199999999999839</v>
      </c>
      <c r="L1821" s="2">
        <f>Inddata!$D$34</f>
        <v>1</v>
      </c>
      <c r="M1821" s="2">
        <f>Inddata!$D$34+Inddata!$D$32</f>
        <v>5</v>
      </c>
      <c r="N1821" s="2">
        <f t="shared" si="101"/>
        <v>4.269164249047519E-2</v>
      </c>
      <c r="O1821" s="2">
        <f t="shared" si="102"/>
        <v>0.78554756764598177</v>
      </c>
      <c r="P1821" s="5">
        <f t="shared" si="100"/>
        <v>2.7082559981053067</v>
      </c>
      <c r="Q1821" s="5">
        <f t="shared" si="103"/>
        <v>1.3541279990526534</v>
      </c>
      <c r="R1821" s="2">
        <f t="shared" si="104"/>
        <v>0.3134555553362624</v>
      </c>
      <c r="S1821" s="2">
        <f t="shared" si="105"/>
        <v>0.1567277776681312</v>
      </c>
    </row>
    <row r="1822" spans="3:19" x14ac:dyDescent="0.25">
      <c r="C1822">
        <f t="shared" si="111"/>
        <v>2.8299999999999836</v>
      </c>
      <c r="D1822" s="5">
        <f>$C$2+2*Inddata!$D$35*'Beregninger scenarie 2'!C1822</f>
        <v>10.07499999999996</v>
      </c>
      <c r="E1822" s="5">
        <f t="shared" si="106"/>
        <v>18.501124999999838</v>
      </c>
      <c r="F1822" s="5">
        <f>SQRT(C1822^2+(Inddata!$D$35*C1822)^2)</f>
        <v>4.5302103979837147</v>
      </c>
      <c r="G1822" s="5">
        <f t="shared" si="107"/>
        <v>12.060420795967429</v>
      </c>
      <c r="H1822" s="5">
        <f t="shared" si="108"/>
        <v>1.5340364414304639</v>
      </c>
      <c r="I1822" s="5">
        <f t="shared" si="109"/>
        <v>8.5542563374524566E-2</v>
      </c>
      <c r="J1822" s="5">
        <f t="shared" si="110"/>
        <v>1.5826336578124869</v>
      </c>
      <c r="K1822">
        <f t="shared" si="112"/>
        <v>3.8299999999999836</v>
      </c>
      <c r="L1822" s="2">
        <f>Inddata!$D$34</f>
        <v>1</v>
      </c>
      <c r="M1822" s="2">
        <f>Inddata!$D$34+Inddata!$D$32</f>
        <v>5</v>
      </c>
      <c r="N1822" s="2">
        <f t="shared" si="101"/>
        <v>4.2771281687262283E-2</v>
      </c>
      <c r="O1822" s="2">
        <f t="shared" si="102"/>
        <v>0.79131682890624344</v>
      </c>
      <c r="P1822" s="5">
        <f t="shared" si="100"/>
        <v>2.7281461194121075</v>
      </c>
      <c r="Q1822" s="5">
        <f t="shared" si="103"/>
        <v>1.3640730597060537</v>
      </c>
      <c r="R1822" s="2">
        <f t="shared" si="104"/>
        <v>0.3157576527097346</v>
      </c>
      <c r="S1822" s="2">
        <f t="shared" si="105"/>
        <v>0.1578788263548673</v>
      </c>
    </row>
    <row r="1823" spans="3:19" x14ac:dyDescent="0.25">
      <c r="C1823">
        <f t="shared" si="111"/>
        <v>2.8399999999999834</v>
      </c>
      <c r="D1823" s="5">
        <f>$C$2+2*Inddata!$D$35*'Beregninger scenarie 2'!C1823</f>
        <v>10.099999999999959</v>
      </c>
      <c r="E1823" s="5">
        <f t="shared" si="106"/>
        <v>18.601999999999833</v>
      </c>
      <c r="F1823" s="5">
        <f>SQRT(C1823^2+(Inddata!$D$35*C1823)^2)</f>
        <v>4.5462182085772964</v>
      </c>
      <c r="G1823" s="5">
        <f t="shared" si="107"/>
        <v>12.092436417154593</v>
      </c>
      <c r="H1823" s="5">
        <f t="shared" si="108"/>
        <v>1.5383169576654241</v>
      </c>
      <c r="I1823" s="5">
        <f t="shared" si="109"/>
        <v>8.5701619245192429E-2</v>
      </c>
      <c r="J1823" s="5">
        <f t="shared" si="110"/>
        <v>1.5942215211990554</v>
      </c>
      <c r="K1823">
        <f t="shared" si="112"/>
        <v>3.8399999999999834</v>
      </c>
      <c r="L1823" s="2">
        <f>Inddata!$D$34</f>
        <v>1</v>
      </c>
      <c r="M1823" s="2">
        <f>Inddata!$D$34+Inddata!$D$32</f>
        <v>5</v>
      </c>
      <c r="N1823" s="2">
        <f t="shared" si="101"/>
        <v>4.2850809622596214E-2</v>
      </c>
      <c r="O1823" s="2">
        <f t="shared" si="102"/>
        <v>0.79711076059952768</v>
      </c>
      <c r="P1823" s="5">
        <f t="shared" si="100"/>
        <v>2.7481212945730098</v>
      </c>
      <c r="Q1823" s="5">
        <f t="shared" si="103"/>
        <v>1.3740606472865049</v>
      </c>
      <c r="R1823" s="2">
        <f t="shared" si="104"/>
        <v>0.31806959427928355</v>
      </c>
      <c r="S1823" s="2">
        <f t="shared" si="105"/>
        <v>0.15903479713964178</v>
      </c>
    </row>
    <row r="1824" spans="3:19" x14ac:dyDescent="0.25">
      <c r="C1824">
        <f t="shared" si="111"/>
        <v>2.8499999999999832</v>
      </c>
      <c r="D1824" s="5">
        <f>$C$2+2*Inddata!$D$35*'Beregninger scenarie 2'!C1824</f>
        <v>10.124999999999957</v>
      </c>
      <c r="E1824" s="5">
        <f t="shared" si="106"/>
        <v>18.703124999999829</v>
      </c>
      <c r="F1824" s="5">
        <f>SQRT(C1824^2+(Inddata!$D$35*C1824)^2)</f>
        <v>4.5622260191708781</v>
      </c>
      <c r="G1824" s="5">
        <f t="shared" si="107"/>
        <v>12.124452038341756</v>
      </c>
      <c r="H1824" s="5">
        <f t="shared" si="108"/>
        <v>1.5425954872726626</v>
      </c>
      <c r="I1824" s="5">
        <f t="shared" si="109"/>
        <v>8.5860453937806613E-2</v>
      </c>
      <c r="J1824" s="5">
        <f t="shared" si="110"/>
        <v>1.6058588025555247</v>
      </c>
      <c r="K1824">
        <f t="shared" si="112"/>
        <v>3.8499999999999832</v>
      </c>
      <c r="L1824" s="2">
        <f>Inddata!$D$34</f>
        <v>1</v>
      </c>
      <c r="M1824" s="2">
        <f>Inddata!$D$34+Inddata!$D$32</f>
        <v>5</v>
      </c>
      <c r="N1824" s="2">
        <f t="shared" si="101"/>
        <v>4.2930226968903307E-2</v>
      </c>
      <c r="O1824" s="2">
        <f t="shared" si="102"/>
        <v>0.80292940127776236</v>
      </c>
      <c r="P1824" s="5">
        <f t="shared" si="100"/>
        <v>2.7681816564997495</v>
      </c>
      <c r="Q1824" s="5">
        <f t="shared" si="103"/>
        <v>1.3840908282498747</v>
      </c>
      <c r="R1824" s="2">
        <f t="shared" si="104"/>
        <v>0.32039139542821177</v>
      </c>
      <c r="S1824" s="2">
        <f t="shared" si="105"/>
        <v>0.16019569771410588</v>
      </c>
    </row>
    <row r="1825" spans="3:19" x14ac:dyDescent="0.25">
      <c r="C1825">
        <f t="shared" si="111"/>
        <v>2.859999999999983</v>
      </c>
      <c r="D1825" s="5">
        <f>$C$2+2*Inddata!$D$35*'Beregninger scenarie 2'!C1825</f>
        <v>10.149999999999958</v>
      </c>
      <c r="E1825" s="5">
        <f t="shared" si="106"/>
        <v>18.804499999999827</v>
      </c>
      <c r="F1825" s="5">
        <f>SQRT(C1825^2+(Inddata!$D$35*C1825)^2)</f>
        <v>4.5782338297644598</v>
      </c>
      <c r="G1825" s="5">
        <f t="shared" si="107"/>
        <v>12.15646765952892</v>
      </c>
      <c r="H1825" s="5">
        <f t="shared" si="108"/>
        <v>1.5468720459482987</v>
      </c>
      <c r="I1825" s="5">
        <f t="shared" si="109"/>
        <v>8.6019068783672076E-2</v>
      </c>
      <c r="J1825" s="5">
        <f t="shared" si="110"/>
        <v>1.6175455789425466</v>
      </c>
      <c r="K1825">
        <f t="shared" si="112"/>
        <v>3.859999999999983</v>
      </c>
      <c r="L1825" s="2">
        <f>Inddata!$D$34</f>
        <v>1</v>
      </c>
      <c r="M1825" s="2">
        <f>Inddata!$D$34+Inddata!$D$32</f>
        <v>5</v>
      </c>
      <c r="N1825" s="2">
        <f t="shared" si="101"/>
        <v>4.3009534391836038E-2</v>
      </c>
      <c r="O1825" s="2">
        <f t="shared" si="102"/>
        <v>0.80877278947127329</v>
      </c>
      <c r="P1825" s="5">
        <f t="shared" si="100"/>
        <v>2.7883273380295868</v>
      </c>
      <c r="Q1825" s="5">
        <f t="shared" si="103"/>
        <v>1.3941636690147934</v>
      </c>
      <c r="R1825" s="2">
        <f t="shared" si="104"/>
        <v>0.32272307153120211</v>
      </c>
      <c r="S1825" s="2">
        <f t="shared" si="105"/>
        <v>0.16136153576560106</v>
      </c>
    </row>
    <row r="1826" spans="3:19" x14ac:dyDescent="0.25">
      <c r="C1826">
        <f t="shared" si="111"/>
        <v>2.8699999999999828</v>
      </c>
      <c r="D1826" s="5">
        <f>$C$2+2*Inddata!$D$35*'Beregninger scenarie 2'!C1826</f>
        <v>10.174999999999958</v>
      </c>
      <c r="E1826" s="5">
        <f t="shared" si="106"/>
        <v>18.906124999999825</v>
      </c>
      <c r="F1826" s="5">
        <f>SQRT(C1826^2+(Inddata!$D$35*C1826)^2)</f>
        <v>4.5942416403580415</v>
      </c>
      <c r="G1826" s="5">
        <f t="shared" si="107"/>
        <v>12.188483280716083</v>
      </c>
      <c r="H1826" s="5">
        <f t="shared" si="108"/>
        <v>1.5511466492235346</v>
      </c>
      <c r="I1826" s="5">
        <f t="shared" si="109"/>
        <v>8.6177465100729267E-2</v>
      </c>
      <c r="J1826" s="5">
        <f t="shared" si="110"/>
        <v>1.6292819273775101</v>
      </c>
      <c r="K1826">
        <f t="shared" si="112"/>
        <v>3.8699999999999828</v>
      </c>
      <c r="L1826" s="2">
        <f>Inddata!$D$34</f>
        <v>1</v>
      </c>
      <c r="M1826" s="2">
        <f>Inddata!$D$34+Inddata!$D$32</f>
        <v>5</v>
      </c>
      <c r="N1826" s="2">
        <f t="shared" si="101"/>
        <v>4.3088732550364633E-2</v>
      </c>
      <c r="O1826" s="2">
        <f t="shared" si="102"/>
        <v>0.81464096368875505</v>
      </c>
      <c r="P1826" s="5">
        <f t="shared" si="100"/>
        <v>2.808558471925203</v>
      </c>
      <c r="Q1826" s="5">
        <f t="shared" si="103"/>
        <v>1.4042792359626015</v>
      </c>
      <c r="R1826" s="2">
        <f t="shared" si="104"/>
        <v>0.3250646379543059</v>
      </c>
      <c r="S1826" s="2">
        <f t="shared" si="105"/>
        <v>0.16253231897715295</v>
      </c>
    </row>
    <row r="1827" spans="3:19" x14ac:dyDescent="0.25">
      <c r="C1827">
        <f t="shared" si="111"/>
        <v>2.8799999999999826</v>
      </c>
      <c r="D1827" s="5">
        <f>$C$2+2*Inddata!$D$35*'Beregninger scenarie 2'!C1827</f>
        <v>10.199999999999957</v>
      </c>
      <c r="E1827" s="5">
        <f t="shared" si="106"/>
        <v>19.007999999999821</v>
      </c>
      <c r="F1827" s="5">
        <f>SQRT(C1827^2+(Inddata!$D$35*C1827)^2)</f>
        <v>4.6102494509516232</v>
      </c>
      <c r="G1827" s="5">
        <f t="shared" si="107"/>
        <v>12.220498901903246</v>
      </c>
      <c r="H1827" s="5">
        <f t="shared" si="108"/>
        <v>1.5554193124668154</v>
      </c>
      <c r="I1827" s="5">
        <f t="shared" si="109"/>
        <v>8.6335644193734323E-2</v>
      </c>
      <c r="J1827" s="5">
        <f t="shared" si="110"/>
        <v>1.6410679248344866</v>
      </c>
      <c r="K1827">
        <f t="shared" si="112"/>
        <v>3.8799999999999826</v>
      </c>
      <c r="L1827" s="2">
        <f>Inddata!$D$34</f>
        <v>1</v>
      </c>
      <c r="M1827" s="2">
        <f>Inddata!$D$34+Inddata!$D$32</f>
        <v>5</v>
      </c>
      <c r="N1827" s="2">
        <f t="shared" si="101"/>
        <v>4.3167822096867162E-2</v>
      </c>
      <c r="O1827" s="2">
        <f t="shared" si="102"/>
        <v>0.8205339624172433</v>
      </c>
      <c r="P1827" s="5">
        <f t="shared" si="100"/>
        <v>2.8288751908746121</v>
      </c>
      <c r="Q1827" s="5">
        <f t="shared" si="103"/>
        <v>1.4144375954373061</v>
      </c>
      <c r="R1827" s="2">
        <f t="shared" si="104"/>
        <v>0.32741611005493193</v>
      </c>
      <c r="S1827" s="2">
        <f t="shared" si="105"/>
        <v>0.16370805502746597</v>
      </c>
    </row>
    <row r="1828" spans="3:19" x14ac:dyDescent="0.25">
      <c r="C1828">
        <f t="shared" si="111"/>
        <v>2.8899999999999824</v>
      </c>
      <c r="D1828" s="5">
        <f>$C$2+2*Inddata!$D$35*'Beregninger scenarie 2'!C1828</f>
        <v>10.224999999999955</v>
      </c>
      <c r="E1828" s="5">
        <f t="shared" si="106"/>
        <v>19.110124999999819</v>
      </c>
      <c r="F1828" s="5">
        <f>SQRT(C1828^2+(Inddata!$D$35*C1828)^2)</f>
        <v>4.6262572615452049</v>
      </c>
      <c r="G1828" s="5">
        <f t="shared" si="107"/>
        <v>12.25251452309041</v>
      </c>
      <c r="H1828" s="5">
        <f t="shared" si="108"/>
        <v>1.5596900508859579</v>
      </c>
      <c r="I1828" s="5">
        <f t="shared" si="109"/>
        <v>8.6493607354436328E-2</v>
      </c>
      <c r="J1828" s="5">
        <f t="shared" si="110"/>
        <v>1.6529036482441819</v>
      </c>
      <c r="K1828">
        <f t="shared" si="112"/>
        <v>3.8899999999999824</v>
      </c>
      <c r="L1828" s="2">
        <f>Inddata!$D$34</f>
        <v>1</v>
      </c>
      <c r="M1828" s="2">
        <f>Inddata!$D$34+Inddata!$D$32</f>
        <v>5</v>
      </c>
      <c r="N1828" s="2">
        <f t="shared" si="101"/>
        <v>4.3246803677218164E-2</v>
      </c>
      <c r="O1828" s="2">
        <f t="shared" si="102"/>
        <v>0.82645182412209095</v>
      </c>
      <c r="P1828" s="5">
        <f t="shared" si="100"/>
        <v>2.8492776274910723</v>
      </c>
      <c r="Q1828" s="5">
        <f t="shared" si="103"/>
        <v>1.4246388137455361</v>
      </c>
      <c r="R1828" s="2">
        <f t="shared" si="104"/>
        <v>0.32977750318183696</v>
      </c>
      <c r="S1828" s="2">
        <f t="shared" si="105"/>
        <v>0.16488875159091848</v>
      </c>
    </row>
    <row r="1829" spans="3:19" x14ac:dyDescent="0.25">
      <c r="C1829">
        <f t="shared" si="111"/>
        <v>2.8999999999999821</v>
      </c>
      <c r="D1829" s="5">
        <f>$C$2+2*Inddata!$D$35*'Beregninger scenarie 2'!C1829</f>
        <v>10.249999999999956</v>
      </c>
      <c r="E1829" s="5">
        <f t="shared" si="106"/>
        <v>19.212499999999817</v>
      </c>
      <c r="F1829" s="5">
        <f>SQRT(C1829^2+(Inddata!$D$35*C1829)^2)</f>
        <v>4.6422650721387866</v>
      </c>
      <c r="G1829" s="5">
        <f t="shared" si="107"/>
        <v>12.284530144277573</v>
      </c>
      <c r="H1829" s="5">
        <f t="shared" si="108"/>
        <v>1.5639588795302406</v>
      </c>
      <c r="I1829" s="5">
        <f t="shared" si="109"/>
        <v>8.665135586175142E-2</v>
      </c>
      <c r="J1829" s="5">
        <f t="shared" si="110"/>
        <v>1.6647891744938834</v>
      </c>
      <c r="K1829">
        <f t="shared" si="112"/>
        <v>3.8999999999999821</v>
      </c>
      <c r="L1829" s="2">
        <f>Inddata!$D$34</f>
        <v>1</v>
      </c>
      <c r="M1829" s="2">
        <f>Inddata!$D$34+Inddata!$D$32</f>
        <v>5</v>
      </c>
      <c r="N1829" s="2">
        <f t="shared" si="101"/>
        <v>4.332567793087571E-2</v>
      </c>
      <c r="O1829" s="2">
        <f t="shared" si="102"/>
        <v>0.83239458724694171</v>
      </c>
      <c r="P1829" s="5">
        <f t="shared" si="100"/>
        <v>2.8697659143129961</v>
      </c>
      <c r="Q1829" s="5">
        <f t="shared" si="103"/>
        <v>1.4348829571564981</v>
      </c>
      <c r="R1829" s="2">
        <f t="shared" si="104"/>
        <v>0.3321488326751153</v>
      </c>
      <c r="S1829" s="2">
        <f t="shared" si="105"/>
        <v>0.16607441633755765</v>
      </c>
    </row>
    <row r="1830" spans="3:19" x14ac:dyDescent="0.25">
      <c r="C1830">
        <f t="shared" si="111"/>
        <v>2.9099999999999819</v>
      </c>
      <c r="D1830" s="5">
        <f>$C$2+2*Inddata!$D$35*'Beregninger scenarie 2'!C1830</f>
        <v>10.274999999999956</v>
      </c>
      <c r="E1830" s="5">
        <f t="shared" si="106"/>
        <v>19.315124999999817</v>
      </c>
      <c r="F1830" s="5">
        <f>SQRT(C1830^2+(Inddata!$D$35*C1830)^2)</f>
        <v>4.6582728827323683</v>
      </c>
      <c r="G1830" s="5">
        <f t="shared" si="107"/>
        <v>12.316545765464737</v>
      </c>
      <c r="H1830" s="5">
        <f t="shared" si="108"/>
        <v>1.5682258132924662</v>
      </c>
      <c r="I1830" s="5">
        <f t="shared" si="109"/>
        <v>8.6808890981934173E-2</v>
      </c>
      <c r="J1830" s="5">
        <f t="shared" si="110"/>
        <v>1.6767245804274153</v>
      </c>
      <c r="K1830">
        <f t="shared" si="112"/>
        <v>3.9099999999999819</v>
      </c>
      <c r="L1830" s="2">
        <f>Inddata!$D$34</f>
        <v>1</v>
      </c>
      <c r="M1830" s="2">
        <f>Inddata!$D$34+Inddata!$D$32</f>
        <v>5</v>
      </c>
      <c r="N1830" s="2">
        <f t="shared" si="101"/>
        <v>4.3404445490967086E-2</v>
      </c>
      <c r="O1830" s="2">
        <f t="shared" si="102"/>
        <v>0.83836229021370767</v>
      </c>
      <c r="P1830" s="5">
        <f t="shared" si="100"/>
        <v>2.890340183803878</v>
      </c>
      <c r="Q1830" s="5">
        <f t="shared" si="103"/>
        <v>1.445170091901939</v>
      </c>
      <c r="R1830" s="2">
        <f t="shared" si="104"/>
        <v>0.33453011386618953</v>
      </c>
      <c r="S1830" s="2">
        <f t="shared" si="105"/>
        <v>0.16726505693309476</v>
      </c>
    </row>
    <row r="1831" spans="3:19" x14ac:dyDescent="0.25">
      <c r="C1831">
        <f t="shared" si="111"/>
        <v>2.9199999999999817</v>
      </c>
      <c r="D1831" s="5">
        <f>$C$2+2*Inddata!$D$35*'Beregninger scenarie 2'!C1831</f>
        <v>10.299999999999955</v>
      </c>
      <c r="E1831" s="5">
        <f t="shared" si="106"/>
        <v>19.417999999999811</v>
      </c>
      <c r="F1831" s="5">
        <f>SQRT(C1831^2+(Inddata!$D$35*C1831)^2)</f>
        <v>4.6742806933259509</v>
      </c>
      <c r="G1831" s="5">
        <f t="shared" si="107"/>
        <v>12.348561386651902</v>
      </c>
      <c r="H1831" s="5">
        <f t="shared" si="108"/>
        <v>1.5724908669109887</v>
      </c>
      <c r="I1831" s="5">
        <f t="shared" si="109"/>
        <v>8.6966213968746098E-2</v>
      </c>
      <c r="J1831" s="5">
        <f t="shared" si="110"/>
        <v>1.6887099428450953</v>
      </c>
      <c r="K1831">
        <f t="shared" si="112"/>
        <v>3.9199999999999817</v>
      </c>
      <c r="L1831" s="2">
        <f>Inddata!$D$34</f>
        <v>1</v>
      </c>
      <c r="M1831" s="2">
        <f>Inddata!$D$34+Inddata!$D$32</f>
        <v>5</v>
      </c>
      <c r="N1831" s="2">
        <f t="shared" si="101"/>
        <v>4.3483106984373049E-2</v>
      </c>
      <c r="O1831" s="2">
        <f t="shared" si="102"/>
        <v>0.84435497142254767</v>
      </c>
      <c r="P1831" s="5">
        <f t="shared" si="100"/>
        <v>2.9110005683522111</v>
      </c>
      <c r="Q1831" s="5">
        <f t="shared" si="103"/>
        <v>1.4555002841761056</v>
      </c>
      <c r="R1831" s="2">
        <f t="shared" si="104"/>
        <v>0.33692136207780221</v>
      </c>
      <c r="S1831" s="2">
        <f t="shared" si="105"/>
        <v>0.16846068103890111</v>
      </c>
    </row>
    <row r="1832" spans="3:19" x14ac:dyDescent="0.25">
      <c r="C1832">
        <f t="shared" si="111"/>
        <v>2.9299999999999815</v>
      </c>
      <c r="D1832" s="5">
        <f>$C$2+2*Inddata!$D$35*'Beregninger scenarie 2'!C1832</f>
        <v>10.324999999999953</v>
      </c>
      <c r="E1832" s="5">
        <f t="shared" si="106"/>
        <v>19.52112499999981</v>
      </c>
      <c r="F1832" s="5">
        <f>SQRT(C1832^2+(Inddata!$D$35*C1832)^2)</f>
        <v>4.6902885039195326</v>
      </c>
      <c r="G1832" s="5">
        <f t="shared" si="107"/>
        <v>12.380577007839065</v>
      </c>
      <c r="H1832" s="5">
        <f t="shared" si="108"/>
        <v>1.5767540549717134</v>
      </c>
      <c r="I1832" s="5">
        <f t="shared" si="109"/>
        <v>8.712332606362154E-2</v>
      </c>
      <c r="J1832" s="5">
        <f t="shared" si="110"/>
        <v>1.7007453385036975</v>
      </c>
      <c r="K1832">
        <f t="shared" si="112"/>
        <v>3.9299999999999815</v>
      </c>
      <c r="L1832" s="2">
        <f>Inddata!$D$34</f>
        <v>1</v>
      </c>
      <c r="M1832" s="2">
        <f>Inddata!$D$34+Inddata!$D$32</f>
        <v>5</v>
      </c>
      <c r="N1832" s="2">
        <f t="shared" si="101"/>
        <v>4.356166303181077E-2</v>
      </c>
      <c r="O1832" s="2">
        <f t="shared" si="102"/>
        <v>0.85037266925184873</v>
      </c>
      <c r="P1832" s="5">
        <f t="shared" si="100"/>
        <v>2.9317472002714311</v>
      </c>
      <c r="Q1832" s="5">
        <f t="shared" si="103"/>
        <v>1.4658736001357155</v>
      </c>
      <c r="R1832" s="2">
        <f t="shared" si="104"/>
        <v>0.33932259262400821</v>
      </c>
      <c r="S1832" s="2">
        <f t="shared" si="105"/>
        <v>0.16966129631200411</v>
      </c>
    </row>
    <row r="1833" spans="3:19" x14ac:dyDescent="0.25">
      <c r="C1833">
        <f t="shared" si="111"/>
        <v>2.9399999999999813</v>
      </c>
      <c r="D1833" s="5">
        <f>$C$2+2*Inddata!$D$35*'Beregninger scenarie 2'!C1833</f>
        <v>10.349999999999953</v>
      </c>
      <c r="E1833" s="5">
        <f t="shared" si="106"/>
        <v>19.624499999999806</v>
      </c>
      <c r="F1833" s="5">
        <f>SQRT(C1833^2+(Inddata!$D$35*C1833)^2)</f>
        <v>4.7062963145131134</v>
      </c>
      <c r="G1833" s="5">
        <f t="shared" si="107"/>
        <v>12.412592629026227</v>
      </c>
      <c r="H1833" s="5">
        <f t="shared" si="108"/>
        <v>1.5810153919100587</v>
      </c>
      <c r="I1833" s="5">
        <f t="shared" si="109"/>
        <v>8.7280228495830448E-2</v>
      </c>
      <c r="J1833" s="5">
        <f t="shared" si="110"/>
        <v>1.7128308441164077</v>
      </c>
      <c r="K1833">
        <f t="shared" si="112"/>
        <v>3.9399999999999813</v>
      </c>
      <c r="L1833" s="2">
        <f>Inddata!$D$34</f>
        <v>1</v>
      </c>
      <c r="M1833" s="2">
        <f>Inddata!$D$34+Inddata!$D$32</f>
        <v>5</v>
      </c>
      <c r="N1833" s="2">
        <f t="shared" si="101"/>
        <v>4.3640114247915224E-2</v>
      </c>
      <c r="O1833" s="2">
        <f t="shared" si="102"/>
        <v>0.85641542205820387</v>
      </c>
      <c r="P1833" s="5">
        <f t="shared" si="100"/>
        <v>2.9525802117998365</v>
      </c>
      <c r="Q1833" s="5">
        <f t="shared" si="103"/>
        <v>1.4762901058999183</v>
      </c>
      <c r="R1833" s="2">
        <f t="shared" si="104"/>
        <v>0.34173382081016618</v>
      </c>
      <c r="S1833" s="2">
        <f t="shared" si="105"/>
        <v>0.17086691040508309</v>
      </c>
    </row>
    <row r="1834" spans="3:19" x14ac:dyDescent="0.25">
      <c r="C1834">
        <f t="shared" si="111"/>
        <v>2.9499999999999811</v>
      </c>
      <c r="D1834" s="5">
        <f>$C$2+2*Inddata!$D$35*'Beregninger scenarie 2'!C1834</f>
        <v>10.374999999999954</v>
      </c>
      <c r="E1834" s="5">
        <f t="shared" si="106"/>
        <v>19.728124999999807</v>
      </c>
      <c r="F1834" s="5">
        <f>SQRT(C1834^2+(Inddata!$D$35*C1834)^2)</f>
        <v>4.7223041251066959</v>
      </c>
      <c r="G1834" s="5">
        <f t="shared" si="107"/>
        <v>12.444608250213392</v>
      </c>
      <c r="H1834" s="5">
        <f t="shared" si="108"/>
        <v>1.5852748920128941</v>
      </c>
      <c r="I1834" s="5">
        <f t="shared" si="109"/>
        <v>8.7436922482638971E-2</v>
      </c>
      <c r="J1834" s="5">
        <f t="shared" si="110"/>
        <v>1.7249665363527951</v>
      </c>
      <c r="K1834">
        <f t="shared" si="112"/>
        <v>3.9499999999999811</v>
      </c>
      <c r="L1834" s="2">
        <f>Inddata!$D$34</f>
        <v>1</v>
      </c>
      <c r="M1834" s="2">
        <f>Inddata!$D$34+Inddata!$D$32</f>
        <v>5</v>
      </c>
      <c r="N1834" s="2">
        <f t="shared" si="101"/>
        <v>4.3718461241319485E-2</v>
      </c>
      <c r="O1834" s="2">
        <f t="shared" si="102"/>
        <v>0.86248326817639753</v>
      </c>
      <c r="P1834" s="5">
        <f t="shared" si="100"/>
        <v>2.9734997351005359</v>
      </c>
      <c r="Q1834" s="5">
        <f t="shared" si="103"/>
        <v>1.4867498675502679</v>
      </c>
      <c r="R1834" s="2">
        <f t="shared" si="104"/>
        <v>0.34415506193293238</v>
      </c>
      <c r="S1834" s="2">
        <f t="shared" si="105"/>
        <v>0.17207753096646619</v>
      </c>
    </row>
    <row r="1835" spans="3:19" x14ac:dyDescent="0.25">
      <c r="C1835">
        <f t="shared" si="111"/>
        <v>2.9599999999999809</v>
      </c>
      <c r="D1835" s="5">
        <f>$C$2+2*Inddata!$D$35*'Beregninger scenarie 2'!C1835</f>
        <v>10.399999999999952</v>
      </c>
      <c r="E1835" s="5">
        <f t="shared" si="106"/>
        <v>19.831999999999802</v>
      </c>
      <c r="F1835" s="5">
        <f>SQRT(C1835^2+(Inddata!$D$35*C1835)^2)</f>
        <v>4.7383119357002768</v>
      </c>
      <c r="G1835" s="5">
        <f t="shared" si="107"/>
        <v>12.476623871400554</v>
      </c>
      <c r="H1835" s="5">
        <f t="shared" si="108"/>
        <v>1.5895325694204465</v>
      </c>
      <c r="I1835" s="5">
        <f t="shared" si="109"/>
        <v>8.7593409229467067E-2</v>
      </c>
      <c r="J1835" s="5">
        <f t="shared" si="110"/>
        <v>1.7371524918387735</v>
      </c>
      <c r="K1835">
        <f t="shared" si="112"/>
        <v>3.9599999999999809</v>
      </c>
      <c r="L1835" s="2">
        <f>Inddata!$D$34</f>
        <v>1</v>
      </c>
      <c r="M1835" s="2">
        <f>Inddata!$D$34+Inddata!$D$32</f>
        <v>5</v>
      </c>
      <c r="N1835" s="2">
        <f t="shared" si="101"/>
        <v>4.3796704614733534E-2</v>
      </c>
      <c r="O1835" s="2">
        <f t="shared" si="102"/>
        <v>0.86857624591938676</v>
      </c>
      <c r="P1835" s="5">
        <f t="shared" si="100"/>
        <v>2.994505902261388</v>
      </c>
      <c r="Q1835" s="5">
        <f t="shared" si="103"/>
        <v>1.497252951130694</v>
      </c>
      <c r="R1835" s="2">
        <f t="shared" si="104"/>
        <v>0.34658633128025329</v>
      </c>
      <c r="S1835" s="2">
        <f t="shared" si="105"/>
        <v>0.17329316564012665</v>
      </c>
    </row>
    <row r="1836" spans="3:19" x14ac:dyDescent="0.25">
      <c r="C1836">
        <f t="shared" si="111"/>
        <v>2.9699999999999807</v>
      </c>
      <c r="D1836" s="5">
        <f>$C$2+2*Inddata!$D$35*'Beregninger scenarie 2'!C1836</f>
        <v>10.424999999999951</v>
      </c>
      <c r="E1836" s="5">
        <f t="shared" si="106"/>
        <v>19.936124999999798</v>
      </c>
      <c r="F1836" s="5">
        <f>SQRT(C1836^2+(Inddata!$D$35*C1836)^2)</f>
        <v>4.7543197462938593</v>
      </c>
      <c r="G1836" s="5">
        <f t="shared" si="107"/>
        <v>12.508639492587719</v>
      </c>
      <c r="H1836" s="5">
        <f t="shared" si="108"/>
        <v>1.5937884381281759</v>
      </c>
      <c r="I1836" s="5">
        <f t="shared" si="109"/>
        <v>8.7749689930043798E-2</v>
      </c>
      <c r="J1836" s="5">
        <f t="shared" si="110"/>
        <v>1.7493887871565768</v>
      </c>
      <c r="K1836">
        <f t="shared" si="112"/>
        <v>3.9699999999999807</v>
      </c>
      <c r="L1836" s="2">
        <f>Inddata!$D$34</f>
        <v>1</v>
      </c>
      <c r="M1836" s="2">
        <f>Inddata!$D$34+Inddata!$D$32</f>
        <v>5</v>
      </c>
      <c r="N1836" s="2">
        <f t="shared" si="101"/>
        <v>4.3874844965021899E-2</v>
      </c>
      <c r="O1836" s="2">
        <f t="shared" si="102"/>
        <v>0.87469439357828838</v>
      </c>
      <c r="P1836" s="5">
        <f t="shared" si="100"/>
        <v>3.0155988452949556</v>
      </c>
      <c r="Q1836" s="5">
        <f t="shared" si="103"/>
        <v>1.5077994226474778</v>
      </c>
      <c r="R1836" s="2">
        <f t="shared" si="104"/>
        <v>0.34902764413136061</v>
      </c>
      <c r="S1836" s="2">
        <f t="shared" si="105"/>
        <v>0.17451382206568031</v>
      </c>
    </row>
    <row r="1837" spans="3:19" x14ac:dyDescent="0.25">
      <c r="C1837">
        <f t="shared" si="111"/>
        <v>2.9799999999999804</v>
      </c>
      <c r="D1837" s="5">
        <f>$C$2+2*Inddata!$D$35*'Beregninger scenarie 2'!C1837</f>
        <v>10.449999999999951</v>
      </c>
      <c r="E1837" s="5">
        <f t="shared" si="106"/>
        <v>20.040499999999795</v>
      </c>
      <c r="F1837" s="5">
        <f>SQRT(C1837^2+(Inddata!$D$35*C1837)^2)</f>
        <v>4.770327556887441</v>
      </c>
      <c r="G1837" s="5">
        <f t="shared" si="107"/>
        <v>12.540655113774882</v>
      </c>
      <c r="H1837" s="5">
        <f t="shared" si="108"/>
        <v>1.5980425119886239</v>
      </c>
      <c r="I1837" s="5">
        <f t="shared" si="109"/>
        <v>8.790576576655991E-2</v>
      </c>
      <c r="J1837" s="5">
        <f t="shared" si="110"/>
        <v>1.7616754988447259</v>
      </c>
      <c r="K1837">
        <f t="shared" si="112"/>
        <v>3.9799999999999804</v>
      </c>
      <c r="L1837" s="2">
        <f>Inddata!$D$34</f>
        <v>1</v>
      </c>
      <c r="M1837" s="2">
        <f>Inddata!$D$34+Inddata!$D$32</f>
        <v>5</v>
      </c>
      <c r="N1837" s="2">
        <f t="shared" si="101"/>
        <v>4.3952882883279955E-2</v>
      </c>
      <c r="O1837" s="2">
        <f t="shared" si="102"/>
        <v>0.88083774942236293</v>
      </c>
      <c r="P1837" s="5">
        <f t="shared" si="100"/>
        <v>3.0367786961384486</v>
      </c>
      <c r="Q1837" s="5">
        <f t="shared" si="103"/>
        <v>1.5183893480692243</v>
      </c>
      <c r="R1837" s="2">
        <f t="shared" si="104"/>
        <v>0.35147901575676482</v>
      </c>
      <c r="S1837" s="2">
        <f t="shared" si="105"/>
        <v>0.17573950787838241</v>
      </c>
    </row>
    <row r="1838" spans="3:19" x14ac:dyDescent="0.25">
      <c r="C1838">
        <f t="shared" si="111"/>
        <v>2.9899999999999802</v>
      </c>
      <c r="D1838" s="5">
        <f>$C$2+2*Inddata!$D$35*'Beregninger scenarie 2'!C1838</f>
        <v>10.474999999999952</v>
      </c>
      <c r="E1838" s="5">
        <f t="shared" si="106"/>
        <v>20.145124999999794</v>
      </c>
      <c r="F1838" s="5">
        <f>SQRT(C1838^2+(Inddata!$D$35*C1838)^2)</f>
        <v>4.7863353674810227</v>
      </c>
      <c r="G1838" s="5">
        <f t="shared" si="107"/>
        <v>12.572670734962045</v>
      </c>
      <c r="H1838" s="5">
        <f t="shared" si="108"/>
        <v>1.6022948047132333</v>
      </c>
      <c r="I1838" s="5">
        <f t="shared" si="109"/>
        <v>8.8061637909818136E-2</v>
      </c>
      <c r="J1838" s="5">
        <f t="shared" si="110"/>
        <v>1.7740127033980069</v>
      </c>
      <c r="K1838">
        <f t="shared" si="112"/>
        <v>3.9899999999999802</v>
      </c>
      <c r="L1838" s="2">
        <f>Inddata!$D$34</f>
        <v>1</v>
      </c>
      <c r="M1838" s="2">
        <f>Inddata!$D$34+Inddata!$D$32</f>
        <v>5</v>
      </c>
      <c r="N1838" s="2">
        <f t="shared" si="101"/>
        <v>4.4030818954909068E-2</v>
      </c>
      <c r="O1838" s="2">
        <f t="shared" si="102"/>
        <v>0.88700635169900344</v>
      </c>
      <c r="P1838" s="5">
        <f t="shared" si="100"/>
        <v>3.0580455866536851</v>
      </c>
      <c r="Q1838" s="5">
        <f t="shared" si="103"/>
        <v>1.5290227933268425</v>
      </c>
      <c r="R1838" s="2">
        <f t="shared" si="104"/>
        <v>0.35394046141825058</v>
      </c>
      <c r="S1838" s="2">
        <f t="shared" si="105"/>
        <v>0.17697023070912529</v>
      </c>
    </row>
    <row r="1839" spans="3:19" x14ac:dyDescent="0.25">
      <c r="C1839">
        <f t="shared" si="111"/>
        <v>2.99999999999998</v>
      </c>
      <c r="D1839" s="5">
        <f>$C$2+2*Inddata!$D$35*'Beregninger scenarie 2'!C1839</f>
        <v>10.49999999999995</v>
      </c>
      <c r="E1839" s="5">
        <f t="shared" si="106"/>
        <v>20.24999999999979</v>
      </c>
      <c r="F1839" s="5">
        <f>SQRT(C1839^2+(Inddata!$D$35*C1839)^2)</f>
        <v>4.8023431780746044</v>
      </c>
      <c r="G1839" s="5">
        <f t="shared" si="107"/>
        <v>12.604686356149209</v>
      </c>
      <c r="H1839" s="5">
        <f t="shared" si="108"/>
        <v>1.606545329874139</v>
      </c>
      <c r="I1839" s="5">
        <f t="shared" si="109"/>
        <v>8.8217307519380922E-2</v>
      </c>
      <c r="J1839" s="5">
        <f t="shared" si="110"/>
        <v>1.7864004772674451</v>
      </c>
      <c r="K1839">
        <f t="shared" si="112"/>
        <v>3.99999999999998</v>
      </c>
      <c r="L1839" s="2">
        <f>Inddata!$D$34</f>
        <v>1</v>
      </c>
      <c r="M1839" s="2">
        <f>Inddata!$D$34+Inddata!$D$32</f>
        <v>5</v>
      </c>
      <c r="N1839" s="2">
        <f t="shared" si="101"/>
        <v>4.4108653759690461E-2</v>
      </c>
      <c r="O1839" s="2">
        <f t="shared" si="102"/>
        <v>0.89320023863372255</v>
      </c>
      <c r="P1839" s="5">
        <f t="shared" si="100"/>
        <v>3.0793996486270512</v>
      </c>
      <c r="Q1839" s="5">
        <f t="shared" si="103"/>
        <v>1.5396998243135256</v>
      </c>
      <c r="R1839" s="2">
        <f t="shared" si="104"/>
        <v>0.35641199636887161</v>
      </c>
      <c r="S1839" s="2">
        <f t="shared" si="105"/>
        <v>0.1782059981844358</v>
      </c>
    </row>
    <row r="1840" spans="3:19" x14ac:dyDescent="0.25">
      <c r="C1840">
        <f t="shared" si="111"/>
        <v>3.0099999999999798</v>
      </c>
      <c r="D1840" s="5">
        <f>$C$2+2*Inddata!$D$35*'Beregninger scenarie 2'!C1840</f>
        <v>10.524999999999949</v>
      </c>
      <c r="E1840" s="5">
        <f t="shared" si="106"/>
        <v>20.355124999999788</v>
      </c>
      <c r="F1840" s="5">
        <f>SQRT(C1840^2+(Inddata!$D$35*C1840)^2)</f>
        <v>4.8183509886681861</v>
      </c>
      <c r="G1840" s="5">
        <f t="shared" si="107"/>
        <v>12.636701977336372</v>
      </c>
      <c r="H1840" s="5">
        <f t="shared" si="108"/>
        <v>1.6107941009059346</v>
      </c>
      <c r="I1840" s="5">
        <f t="shared" si="109"/>
        <v>8.8372775743715881E-2</v>
      </c>
      <c r="J1840" s="5">
        <f t="shared" si="110"/>
        <v>1.798838896860286</v>
      </c>
      <c r="K1840">
        <f t="shared" si="112"/>
        <v>4.0099999999999802</v>
      </c>
      <c r="L1840" s="2">
        <f>Inddata!$D$34</f>
        <v>1</v>
      </c>
      <c r="M1840" s="2">
        <f>Inddata!$D$34+Inddata!$D$32</f>
        <v>5</v>
      </c>
      <c r="N1840" s="2">
        <f t="shared" si="101"/>
        <v>4.4186387871857941E-2</v>
      </c>
      <c r="O1840" s="2">
        <f t="shared" si="102"/>
        <v>0.89941944843014299</v>
      </c>
      <c r="P1840" s="5">
        <f t="shared" si="100"/>
        <v>3.1008410137694624</v>
      </c>
      <c r="Q1840" s="5">
        <f t="shared" si="103"/>
        <v>1.5504205068847312</v>
      </c>
      <c r="R1840" s="2">
        <f t="shared" si="104"/>
        <v>0.35889363585294709</v>
      </c>
      <c r="S1840" s="2">
        <f t="shared" si="105"/>
        <v>0.17944681792647355</v>
      </c>
    </row>
    <row r="1841" spans="3:19" x14ac:dyDescent="0.25">
      <c r="C1841">
        <f t="shared" si="111"/>
        <v>3.0199999999999796</v>
      </c>
      <c r="D1841" s="5">
        <f>$C$2+2*Inddata!$D$35*'Beregninger scenarie 2'!C1841</f>
        <v>10.549999999999949</v>
      </c>
      <c r="E1841" s="5">
        <f t="shared" si="106"/>
        <v>20.460499999999787</v>
      </c>
      <c r="F1841" s="5">
        <f>SQRT(C1841^2+(Inddata!$D$35*C1841)^2)</f>
        <v>4.8343587992617678</v>
      </c>
      <c r="G1841" s="5">
        <f t="shared" si="107"/>
        <v>12.668717598523536</v>
      </c>
      <c r="H1841" s="5">
        <f t="shared" si="108"/>
        <v>1.6150411311074089</v>
      </c>
      <c r="I1841" s="5">
        <f t="shared" si="109"/>
        <v>8.8528043720338914E-2</v>
      </c>
      <c r="J1841" s="5">
        <f t="shared" si="110"/>
        <v>1.8113280385399755</v>
      </c>
      <c r="K1841">
        <f t="shared" si="112"/>
        <v>4.01999999999998</v>
      </c>
      <c r="L1841" s="2">
        <f>Inddata!$D$34</f>
        <v>1</v>
      </c>
      <c r="M1841" s="2">
        <f>Inddata!$D$34+Inddata!$D$32</f>
        <v>5</v>
      </c>
      <c r="N1841" s="2">
        <f t="shared" si="101"/>
        <v>4.4264021860169457E-2</v>
      </c>
      <c r="O1841" s="2">
        <f t="shared" si="102"/>
        <v>0.90566401926998774</v>
      </c>
      <c r="P1841" s="5">
        <f t="shared" si="100"/>
        <v>3.122369813716336</v>
      </c>
      <c r="Q1841" s="5">
        <f t="shared" si="103"/>
        <v>1.561184906858168</v>
      </c>
      <c r="R1841" s="2">
        <f t="shared" si="104"/>
        <v>0.36138539510605738</v>
      </c>
      <c r="S1841" s="2">
        <f t="shared" si="105"/>
        <v>0.18069269755302869</v>
      </c>
    </row>
    <row r="1842" spans="3:19" x14ac:dyDescent="0.25">
      <c r="C1842">
        <f t="shared" si="111"/>
        <v>3.0299999999999794</v>
      </c>
      <c r="D1842" s="5">
        <f>$C$2+2*Inddata!$D$35*'Beregninger scenarie 2'!C1842</f>
        <v>10.57499999999995</v>
      </c>
      <c r="E1842" s="5">
        <f t="shared" si="106"/>
        <v>20.566124999999783</v>
      </c>
      <c r="F1842" s="5">
        <f>SQRT(C1842^2+(Inddata!$D$35*C1842)^2)</f>
        <v>4.8503666098553495</v>
      </c>
      <c r="G1842" s="5">
        <f t="shared" si="107"/>
        <v>12.700733219710699</v>
      </c>
      <c r="H1842" s="5">
        <f t="shared" si="108"/>
        <v>1.6192864336432573</v>
      </c>
      <c r="I1842" s="5">
        <f t="shared" si="109"/>
        <v>8.8683112575954917E-2</v>
      </c>
      <c r="J1842" s="5">
        <f t="shared" si="110"/>
        <v>1.8238679786261416</v>
      </c>
      <c r="K1842">
        <f t="shared" si="112"/>
        <v>4.0299999999999798</v>
      </c>
      <c r="L1842" s="2">
        <f>Inddata!$D$34</f>
        <v>1</v>
      </c>
      <c r="M1842" s="2">
        <f>Inddata!$D$34+Inddata!$D$32</f>
        <v>5</v>
      </c>
      <c r="N1842" s="2">
        <f t="shared" si="101"/>
        <v>4.4341556287977459E-2</v>
      </c>
      <c r="O1842" s="2">
        <f t="shared" si="102"/>
        <v>0.91193398931307079</v>
      </c>
      <c r="P1842" s="5">
        <f t="shared" si="100"/>
        <v>3.1439861800275519</v>
      </c>
      <c r="Q1842" s="5">
        <f t="shared" si="103"/>
        <v>1.571993090013776</v>
      </c>
      <c r="R1842" s="2">
        <f t="shared" si="104"/>
        <v>0.36388728935504072</v>
      </c>
      <c r="S1842" s="2">
        <f t="shared" si="105"/>
        <v>0.18194364467752036</v>
      </c>
    </row>
    <row r="1843" spans="3:19" x14ac:dyDescent="0.25">
      <c r="C1843">
        <f t="shared" si="111"/>
        <v>3.0399999999999792</v>
      </c>
      <c r="D1843" s="5">
        <f>$C$2+2*Inddata!$D$35*'Beregninger scenarie 2'!C1843</f>
        <v>10.599999999999948</v>
      </c>
      <c r="E1843" s="5">
        <f t="shared" si="106"/>
        <v>20.67199999999978</v>
      </c>
      <c r="F1843" s="5">
        <f>SQRT(C1843^2+(Inddata!$D$35*C1843)^2)</f>
        <v>4.8663744204489321</v>
      </c>
      <c r="G1843" s="5">
        <f t="shared" si="107"/>
        <v>12.732748840897864</v>
      </c>
      <c r="H1843" s="5">
        <f t="shared" si="108"/>
        <v>1.6235300215457695</v>
      </c>
      <c r="I1843" s="5">
        <f t="shared" si="109"/>
        <v>8.8837983426596503E-2</v>
      </c>
      <c r="J1843" s="5">
        <f t="shared" si="110"/>
        <v>1.8364587933945835</v>
      </c>
      <c r="K1843">
        <f t="shared" si="112"/>
        <v>4.0399999999999796</v>
      </c>
      <c r="L1843" s="2">
        <f>Inddata!$D$34</f>
        <v>1</v>
      </c>
      <c r="M1843" s="2">
        <f>Inddata!$D$34+Inddata!$D$32</f>
        <v>5</v>
      </c>
      <c r="N1843" s="2">
        <f t="shared" si="101"/>
        <v>4.4418991713298252E-2</v>
      </c>
      <c r="O1843" s="2">
        <f t="shared" si="102"/>
        <v>0.91822939669729176</v>
      </c>
      <c r="P1843" s="5">
        <f t="shared" si="100"/>
        <v>3.1656902441874406</v>
      </c>
      <c r="Q1843" s="5">
        <f t="shared" si="103"/>
        <v>1.5828451220937203</v>
      </c>
      <c r="R1843" s="2">
        <f t="shared" si="104"/>
        <v>0.36639933381799078</v>
      </c>
      <c r="S1843" s="2">
        <f t="shared" si="105"/>
        <v>0.18319966690899539</v>
      </c>
    </row>
    <row r="1844" spans="3:19" x14ac:dyDescent="0.25">
      <c r="C1844">
        <f t="shared" si="111"/>
        <v>3.049999999999979</v>
      </c>
      <c r="D1844" s="5">
        <f>$C$2+2*Inddata!$D$35*'Beregninger scenarie 2'!C1844</f>
        <v>10.624999999999947</v>
      </c>
      <c r="E1844" s="5">
        <f t="shared" si="106"/>
        <v>20.778124999999775</v>
      </c>
      <c r="F1844" s="5">
        <f>SQRT(C1844^2+(Inddata!$D$35*C1844)^2)</f>
        <v>4.8823822310425138</v>
      </c>
      <c r="G1844" s="5">
        <f t="shared" si="107"/>
        <v>12.764764462085028</v>
      </c>
      <c r="H1844" s="5">
        <f t="shared" si="108"/>
        <v>1.6277719077164881</v>
      </c>
      <c r="I1844" s="5">
        <f t="shared" si="109"/>
        <v>8.8992657377760284E-2</v>
      </c>
      <c r="J1844" s="5">
        <f t="shared" si="110"/>
        <v>1.8491005590772553</v>
      </c>
      <c r="K1844">
        <f t="shared" si="112"/>
        <v>4.0499999999999794</v>
      </c>
      <c r="L1844" s="2">
        <f>Inddata!$D$34</f>
        <v>1</v>
      </c>
      <c r="M1844" s="2">
        <f>Inddata!$D$34+Inddata!$D$32</f>
        <v>5</v>
      </c>
      <c r="N1844" s="2">
        <f t="shared" si="101"/>
        <v>4.4496328688880142E-2</v>
      </c>
      <c r="O1844" s="2">
        <f t="shared" si="102"/>
        <v>0.92455027953862767</v>
      </c>
      <c r="P1844" s="5">
        <f t="shared" si="100"/>
        <v>3.1874821376047517</v>
      </c>
      <c r="Q1844" s="5">
        <f t="shared" si="103"/>
        <v>1.5937410688023759</v>
      </c>
      <c r="R1844" s="2">
        <f t="shared" si="104"/>
        <v>0.36892154370425362</v>
      </c>
      <c r="S1844" s="2">
        <f t="shared" si="105"/>
        <v>0.18446077185212681</v>
      </c>
    </row>
    <row r="1845" spans="3:19" x14ac:dyDescent="0.25">
      <c r="C1845">
        <f t="shared" si="111"/>
        <v>3.0599999999999787</v>
      </c>
      <c r="D1845" s="5">
        <f>$C$2+2*Inddata!$D$35*'Beregninger scenarie 2'!C1845</f>
        <v>10.649999999999947</v>
      </c>
      <c r="E1845" s="5">
        <f t="shared" si="106"/>
        <v>20.884499999999775</v>
      </c>
      <c r="F1845" s="5">
        <f>SQRT(C1845^2+(Inddata!$D$35*C1845)^2)</f>
        <v>4.8983900416360955</v>
      </c>
      <c r="G1845" s="5">
        <f t="shared" si="107"/>
        <v>12.796780083272191</v>
      </c>
      <c r="H1845" s="5">
        <f t="shared" si="108"/>
        <v>1.6320121049278453</v>
      </c>
      <c r="I1845" s="5">
        <f t="shared" si="109"/>
        <v>8.9147135524541135E-2</v>
      </c>
      <c r="J1845" s="5">
        <f t="shared" si="110"/>
        <v>1.8617933518622594</v>
      </c>
      <c r="K1845">
        <f t="shared" si="112"/>
        <v>4.0599999999999792</v>
      </c>
      <c r="L1845" s="2">
        <f>Inddata!$D$34</f>
        <v>1</v>
      </c>
      <c r="M1845" s="2">
        <f>Inddata!$D$34+Inddata!$D$32</f>
        <v>5</v>
      </c>
      <c r="N1845" s="2">
        <f t="shared" si="101"/>
        <v>4.4573567762270568E-2</v>
      </c>
      <c r="O1845" s="2">
        <f t="shared" si="102"/>
        <v>0.93089667593112968</v>
      </c>
      <c r="P1845" s="5">
        <f t="shared" si="100"/>
        <v>3.2093619916126412</v>
      </c>
      <c r="Q1845" s="5">
        <f t="shared" si="103"/>
        <v>1.6046809958063206</v>
      </c>
      <c r="R1845" s="2">
        <f t="shared" si="104"/>
        <v>0.37145393421442613</v>
      </c>
      <c r="S1845" s="2">
        <f t="shared" si="105"/>
        <v>0.18572696710721306</v>
      </c>
    </row>
    <row r="1846" spans="3:19" x14ac:dyDescent="0.25">
      <c r="C1846">
        <f t="shared" si="111"/>
        <v>3.0699999999999785</v>
      </c>
      <c r="D1846" s="5">
        <f>$C$2+2*Inddata!$D$35*'Beregninger scenarie 2'!C1846</f>
        <v>10.674999999999947</v>
      </c>
      <c r="E1846" s="5">
        <f t="shared" si="106"/>
        <v>20.991124999999773</v>
      </c>
      <c r="F1846" s="5">
        <f>SQRT(C1846^2+(Inddata!$D$35*C1846)^2)</f>
        <v>4.9143978522296772</v>
      </c>
      <c r="G1846" s="5">
        <f t="shared" si="107"/>
        <v>12.828795704459354</v>
      </c>
      <c r="H1846" s="5">
        <f t="shared" si="108"/>
        <v>1.6362506258247727</v>
      </c>
      <c r="I1846" s="5">
        <f t="shared" si="109"/>
        <v>8.930141895176423E-2</v>
      </c>
      <c r="J1846" s="5">
        <f t="shared" si="110"/>
        <v>1.8745372478938316</v>
      </c>
      <c r="K1846">
        <f t="shared" si="112"/>
        <v>4.069999999999979</v>
      </c>
      <c r="L1846" s="2">
        <f>Inddata!$D$34</f>
        <v>1</v>
      </c>
      <c r="M1846" s="2">
        <f>Inddata!$D$34+Inddata!$D$32</f>
        <v>5</v>
      </c>
      <c r="N1846" s="2">
        <f t="shared" si="101"/>
        <v>4.4650709475882115E-2</v>
      </c>
      <c r="O1846" s="2">
        <f t="shared" si="102"/>
        <v>0.93726862394691579</v>
      </c>
      <c r="P1846" s="5">
        <f t="shared" si="100"/>
        <v>3.2313299374686526</v>
      </c>
      <c r="Q1846" s="5">
        <f t="shared" si="103"/>
        <v>1.6156649687343263</v>
      </c>
      <c r="R1846" s="2">
        <f t="shared" si="104"/>
        <v>0.37399652054035326</v>
      </c>
      <c r="S1846" s="2">
        <f t="shared" si="105"/>
        <v>0.18699826027017663</v>
      </c>
    </row>
    <row r="1847" spans="3:19" x14ac:dyDescent="0.25">
      <c r="C1847">
        <f t="shared" si="111"/>
        <v>3.0799999999999783</v>
      </c>
      <c r="D1847" s="5">
        <f>$C$2+2*Inddata!$D$35*'Beregninger scenarie 2'!C1847</f>
        <v>10.699999999999946</v>
      </c>
      <c r="E1847" s="5">
        <f t="shared" si="106"/>
        <v>21.097999999999768</v>
      </c>
      <c r="F1847" s="5">
        <f>SQRT(C1847^2+(Inddata!$D$35*C1847)^2)</f>
        <v>4.9304056628232589</v>
      </c>
      <c r="G1847" s="5">
        <f t="shared" si="107"/>
        <v>12.860811325646518</v>
      </c>
      <c r="H1847" s="5">
        <f t="shared" si="108"/>
        <v>1.6404874829262892</v>
      </c>
      <c r="I1847" s="5">
        <f t="shared" si="109"/>
        <v>8.9455508734115119E-2</v>
      </c>
      <c r="J1847" s="5">
        <f t="shared" si="110"/>
        <v>1.88733232327234</v>
      </c>
      <c r="K1847">
        <f t="shared" si="112"/>
        <v>4.0799999999999788</v>
      </c>
      <c r="L1847" s="2">
        <f>Inddata!$D$34</f>
        <v>1</v>
      </c>
      <c r="M1847" s="2">
        <f>Inddata!$D$34+Inddata!$D$32</f>
        <v>5</v>
      </c>
      <c r="N1847" s="2">
        <f t="shared" si="101"/>
        <v>4.4727754367057559E-2</v>
      </c>
      <c r="O1847" s="2">
        <f t="shared" si="102"/>
        <v>0.94366616163617001</v>
      </c>
      <c r="P1847" s="5">
        <f t="shared" si="100"/>
        <v>3.2533861063547049</v>
      </c>
      <c r="Q1847" s="5">
        <f t="shared" si="103"/>
        <v>1.6266930531773525</v>
      </c>
      <c r="R1847" s="2">
        <f t="shared" si="104"/>
        <v>0.37654931786512785</v>
      </c>
      <c r="S1847" s="2">
        <f t="shared" si="105"/>
        <v>0.18827465893256393</v>
      </c>
    </row>
    <row r="1848" spans="3:19" x14ac:dyDescent="0.25">
      <c r="C1848">
        <f t="shared" si="111"/>
        <v>3.0899999999999781</v>
      </c>
      <c r="D1848" s="5">
        <f>$C$2+2*Inddata!$D$35*'Beregninger scenarie 2'!C1848</f>
        <v>10.724999999999945</v>
      </c>
      <c r="E1848" s="5">
        <f t="shared" si="106"/>
        <v>21.205124999999764</v>
      </c>
      <c r="F1848" s="5">
        <f>SQRT(C1848^2+(Inddata!$D$35*C1848)^2)</f>
        <v>4.9464134734168406</v>
      </c>
      <c r="G1848" s="5">
        <f t="shared" si="107"/>
        <v>12.892826946833681</v>
      </c>
      <c r="H1848" s="5">
        <f t="shared" si="108"/>
        <v>1.6447226886270649</v>
      </c>
      <c r="I1848" s="5">
        <f t="shared" si="109"/>
        <v>8.9609405936267747E-2</v>
      </c>
      <c r="J1848" s="5">
        <f t="shared" si="110"/>
        <v>1.9001786540542784</v>
      </c>
      <c r="K1848">
        <f t="shared" si="112"/>
        <v>4.0899999999999785</v>
      </c>
      <c r="L1848" s="2">
        <f>Inddata!$D$34</f>
        <v>1</v>
      </c>
      <c r="M1848" s="2">
        <f>Inddata!$D$34+Inddata!$D$32</f>
        <v>5</v>
      </c>
      <c r="N1848" s="2">
        <f t="shared" si="101"/>
        <v>4.4804702968133873E-2</v>
      </c>
      <c r="O1848" s="2">
        <f t="shared" si="102"/>
        <v>0.95008932702713922</v>
      </c>
      <c r="P1848" s="5">
        <f t="shared" si="100"/>
        <v>3.2755306293770889</v>
      </c>
      <c r="Q1848" s="5">
        <f t="shared" si="103"/>
        <v>1.6377653146885445</v>
      </c>
      <c r="R1848" s="2">
        <f t="shared" si="104"/>
        <v>0.37911234136308908</v>
      </c>
      <c r="S1848" s="2">
        <f t="shared" si="105"/>
        <v>0.18955617068154454</v>
      </c>
    </row>
    <row r="1849" spans="3:19" x14ac:dyDescent="0.25">
      <c r="C1849">
        <f t="shared" si="111"/>
        <v>3.0999999999999779</v>
      </c>
      <c r="D1849" s="5">
        <f>$C$2+2*Inddata!$D$35*'Beregninger scenarie 2'!C1849</f>
        <v>10.749999999999945</v>
      </c>
      <c r="E1849" s="5">
        <f t="shared" si="106"/>
        <v>21.312499999999762</v>
      </c>
      <c r="F1849" s="5">
        <f>SQRT(C1849^2+(Inddata!$D$35*C1849)^2)</f>
        <v>4.9624212840104223</v>
      </c>
      <c r="G1849" s="5">
        <f t="shared" si="107"/>
        <v>12.924842568020845</v>
      </c>
      <c r="H1849" s="5">
        <f t="shared" si="108"/>
        <v>1.6489562551989601</v>
      </c>
      <c r="I1849" s="5">
        <f t="shared" si="109"/>
        <v>8.9763111613010385E-2</v>
      </c>
      <c r="J1849" s="5">
        <f t="shared" si="110"/>
        <v>1.9130763162522624</v>
      </c>
      <c r="K1849">
        <f t="shared" si="112"/>
        <v>4.0999999999999783</v>
      </c>
      <c r="L1849" s="2">
        <f>Inddata!$D$34</f>
        <v>1</v>
      </c>
      <c r="M1849" s="2">
        <f>Inddata!$D$34+Inddata!$D$32</f>
        <v>5</v>
      </c>
      <c r="N1849" s="2">
        <f t="shared" si="101"/>
        <v>4.4881555806505193E-2</v>
      </c>
      <c r="O1849" s="2">
        <f t="shared" si="102"/>
        <v>0.95653815812613119</v>
      </c>
      <c r="P1849" s="5">
        <f t="shared" si="100"/>
        <v>3.2977636375664603</v>
      </c>
      <c r="Q1849" s="5">
        <f t="shared" si="103"/>
        <v>1.6488818187832301</v>
      </c>
      <c r="R1849" s="2">
        <f t="shared" si="104"/>
        <v>0.38168560619982173</v>
      </c>
      <c r="S1849" s="2">
        <f t="shared" si="105"/>
        <v>0.19084280309991086</v>
      </c>
    </row>
    <row r="1850" spans="3:19" x14ac:dyDescent="0.25">
      <c r="C1850">
        <f t="shared" si="111"/>
        <v>3.1099999999999777</v>
      </c>
      <c r="D1850" s="5">
        <f>$C$2+2*Inddata!$D$35*'Beregninger scenarie 2'!C1850</f>
        <v>10.774999999999945</v>
      </c>
      <c r="E1850" s="5">
        <f t="shared" si="106"/>
        <v>21.420124999999761</v>
      </c>
      <c r="F1850" s="5">
        <f>SQRT(C1850^2+(Inddata!$D$35*C1850)^2)</f>
        <v>4.978429094604004</v>
      </c>
      <c r="G1850" s="5">
        <f t="shared" si="107"/>
        <v>12.956858189208008</v>
      </c>
      <c r="H1850" s="5">
        <f t="shared" si="108"/>
        <v>1.6531881947925426</v>
      </c>
      <c r="I1850" s="5">
        <f t="shared" si="109"/>
        <v>8.9916626809369724E-2</v>
      </c>
      <c r="J1850" s="5">
        <f t="shared" si="110"/>
        <v>1.9260253858350291</v>
      </c>
      <c r="K1850">
        <f t="shared" si="112"/>
        <v>4.1099999999999781</v>
      </c>
      <c r="L1850" s="2">
        <f>Inddata!$D$34</f>
        <v>1</v>
      </c>
      <c r="M1850" s="2">
        <f>Inddata!$D$34+Inddata!$D$32</f>
        <v>5</v>
      </c>
      <c r="N1850" s="2">
        <f t="shared" si="101"/>
        <v>4.4958313404684862E-2</v>
      </c>
      <c r="O1850" s="2">
        <f t="shared" si="102"/>
        <v>0.96301269291751457</v>
      </c>
      <c r="P1850" s="5">
        <f t="shared" si="100"/>
        <v>3.320085261877832</v>
      </c>
      <c r="Q1850" s="5">
        <f t="shared" si="103"/>
        <v>1.660042630938916</v>
      </c>
      <c r="R1850" s="2">
        <f t="shared" si="104"/>
        <v>0.38426912753215642</v>
      </c>
      <c r="S1850" s="2">
        <f t="shared" si="105"/>
        <v>0.19213456376607821</v>
      </c>
    </row>
    <row r="1851" spans="3:19" x14ac:dyDescent="0.25">
      <c r="C1851">
        <f t="shared" si="111"/>
        <v>3.1199999999999775</v>
      </c>
      <c r="D1851" s="5">
        <f>$C$2+2*Inddata!$D$35*'Beregninger scenarie 2'!C1851</f>
        <v>10.799999999999944</v>
      </c>
      <c r="E1851" s="5">
        <f t="shared" si="106"/>
        <v>21.527999999999757</v>
      </c>
      <c r="F1851" s="5">
        <f>SQRT(C1851^2+(Inddata!$D$35*C1851)^2)</f>
        <v>4.9944369051975857</v>
      </c>
      <c r="G1851" s="5">
        <f t="shared" si="107"/>
        <v>12.988873810395171</v>
      </c>
      <c r="H1851" s="5">
        <f t="shared" si="108"/>
        <v>1.6574185194385835</v>
      </c>
      <c r="I1851" s="5">
        <f t="shared" si="109"/>
        <v>9.0069952560732844E-2</v>
      </c>
      <c r="J1851" s="5">
        <f t="shared" si="110"/>
        <v>1.9390259387274349</v>
      </c>
      <c r="K1851">
        <f t="shared" si="112"/>
        <v>4.1199999999999779</v>
      </c>
      <c r="L1851" s="2">
        <f>Inddata!$D$34</f>
        <v>1</v>
      </c>
      <c r="M1851" s="2">
        <f>Inddata!$D$34+Inddata!$D$32</f>
        <v>5</v>
      </c>
      <c r="N1851" s="2">
        <f t="shared" si="101"/>
        <v>4.5034976280366422E-2</v>
      </c>
      <c r="O1851" s="2">
        <f t="shared" si="102"/>
        <v>0.96951296936371745</v>
      </c>
      <c r="P1851" s="5">
        <f t="shared" si="100"/>
        <v>3.3424956331905782</v>
      </c>
      <c r="Q1851" s="5">
        <f t="shared" si="103"/>
        <v>1.6712478165952891</v>
      </c>
      <c r="R1851" s="2">
        <f t="shared" si="104"/>
        <v>0.38686292050816884</v>
      </c>
      <c r="S1851" s="2">
        <f t="shared" si="105"/>
        <v>0.19343146025408442</v>
      </c>
    </row>
    <row r="1852" spans="3:19" x14ac:dyDescent="0.25">
      <c r="C1852">
        <f t="shared" si="111"/>
        <v>3.1299999999999772</v>
      </c>
      <c r="D1852" s="5">
        <f>$C$2+2*Inddata!$D$35*'Beregninger scenarie 2'!C1852</f>
        <v>10.824999999999942</v>
      </c>
      <c r="E1852" s="5">
        <f t="shared" si="106"/>
        <v>21.636124999999751</v>
      </c>
      <c r="F1852" s="5">
        <f>SQRT(C1852^2+(Inddata!$D$35*C1852)^2)</f>
        <v>5.0104447157911673</v>
      </c>
      <c r="G1852" s="5">
        <f t="shared" si="107"/>
        <v>13.020889431582335</v>
      </c>
      <c r="H1852" s="5">
        <f t="shared" si="108"/>
        <v>1.6616472410495287</v>
      </c>
      <c r="I1852" s="5">
        <f t="shared" si="109"/>
        <v>9.0223089892967609E-2</v>
      </c>
      <c r="J1852" s="5">
        <f t="shared" si="110"/>
        <v>1.9520780508104614</v>
      </c>
      <c r="K1852">
        <f t="shared" si="112"/>
        <v>4.1299999999999777</v>
      </c>
      <c r="L1852" s="2">
        <f>Inddata!$D$34</f>
        <v>1</v>
      </c>
      <c r="M1852" s="2">
        <f>Inddata!$D$34+Inddata!$D$32</f>
        <v>5</v>
      </c>
      <c r="N1852" s="2">
        <f t="shared" si="101"/>
        <v>4.5111544946483804E-2</v>
      </c>
      <c r="O1852" s="2">
        <f t="shared" si="102"/>
        <v>0.97603902540523069</v>
      </c>
      <c r="P1852" s="5">
        <f t="shared" si="100"/>
        <v>3.3649948823084439</v>
      </c>
      <c r="Q1852" s="5">
        <f t="shared" si="103"/>
        <v>1.682497441154222</v>
      </c>
      <c r="R1852" s="2">
        <f t="shared" si="104"/>
        <v>0.3894670002671809</v>
      </c>
      <c r="S1852" s="2">
        <f t="shared" si="105"/>
        <v>0.19473350013359045</v>
      </c>
    </row>
    <row r="1853" spans="3:19" x14ac:dyDescent="0.25">
      <c r="C1853">
        <f t="shared" si="111"/>
        <v>3.139999999999977</v>
      </c>
      <c r="D1853" s="5">
        <f>$C$2+2*Inddata!$D$35*'Beregninger scenarie 2'!C1853</f>
        <v>10.849999999999943</v>
      </c>
      <c r="E1853" s="5">
        <f t="shared" si="106"/>
        <v>21.74449999999975</v>
      </c>
      <c r="F1853" s="5">
        <f>SQRT(C1853^2+(Inddata!$D$35*C1853)^2)</f>
        <v>5.0264525263847499</v>
      </c>
      <c r="G1853" s="5">
        <f t="shared" si="107"/>
        <v>13.0529050527695</v>
      </c>
      <c r="H1853" s="5">
        <f t="shared" si="108"/>
        <v>1.6658743714209514</v>
      </c>
      <c r="I1853" s="5">
        <f t="shared" si="109"/>
        <v>9.037603982254086E-2</v>
      </c>
      <c r="J1853" s="5">
        <f t="shared" si="110"/>
        <v>1.9651817979212172</v>
      </c>
      <c r="K1853">
        <f t="shared" si="112"/>
        <v>4.1399999999999775</v>
      </c>
      <c r="L1853" s="2">
        <f>Inddata!$D$34</f>
        <v>1</v>
      </c>
      <c r="M1853" s="2">
        <f>Inddata!$D$34+Inddata!$D$32</f>
        <v>5</v>
      </c>
      <c r="N1853" s="2">
        <f t="shared" si="101"/>
        <v>4.518801991127043E-2</v>
      </c>
      <c r="O1853" s="2">
        <f t="shared" si="102"/>
        <v>0.98259089896060858</v>
      </c>
      <c r="P1853" s="5">
        <f t="shared" si="100"/>
        <v>3.3875831399595402</v>
      </c>
      <c r="Q1853" s="5">
        <f t="shared" si="103"/>
        <v>1.6937915699797701</v>
      </c>
      <c r="R1853" s="2">
        <f t="shared" si="104"/>
        <v>0.39208138193976155</v>
      </c>
      <c r="S1853" s="2">
        <f t="shared" si="105"/>
        <v>0.19604069096988078</v>
      </c>
    </row>
    <row r="1854" spans="3:19" x14ac:dyDescent="0.25">
      <c r="C1854">
        <f t="shared" si="111"/>
        <v>3.1499999999999768</v>
      </c>
      <c r="D1854" s="5">
        <f>$C$2+2*Inddata!$D$35*'Beregninger scenarie 2'!C1854</f>
        <v>10.874999999999943</v>
      </c>
      <c r="E1854" s="5">
        <f t="shared" si="106"/>
        <v>21.85312499999975</v>
      </c>
      <c r="F1854" s="5">
        <f>SQRT(C1854^2+(Inddata!$D$35*C1854)^2)</f>
        <v>5.0424603369783316</v>
      </c>
      <c r="G1854" s="5">
        <f t="shared" si="107"/>
        <v>13.084920673956663</v>
      </c>
      <c r="H1854" s="5">
        <f t="shared" si="108"/>
        <v>1.6700999222329811</v>
      </c>
      <c r="I1854" s="5">
        <f t="shared" si="109"/>
        <v>9.0528803356635074E-2</v>
      </c>
      <c r="J1854" s="5">
        <f t="shared" si="110"/>
        <v>1.9783372558529433</v>
      </c>
      <c r="K1854">
        <f t="shared" si="112"/>
        <v>4.1499999999999773</v>
      </c>
      <c r="L1854" s="2">
        <f>Inddata!$D$34</f>
        <v>1</v>
      </c>
      <c r="M1854" s="2">
        <f>Inddata!$D$34+Inddata!$D$32</f>
        <v>5</v>
      </c>
      <c r="N1854" s="2">
        <f t="shared" si="101"/>
        <v>4.5264401678317537E-2</v>
      </c>
      <c r="O1854" s="2">
        <f t="shared" si="102"/>
        <v>0.98916862792647164</v>
      </c>
      <c r="P1854" s="5">
        <f t="shared" si="100"/>
        <v>3.4102605367963643</v>
      </c>
      <c r="Q1854" s="5">
        <f t="shared" si="103"/>
        <v>1.7051302683981822</v>
      </c>
      <c r="R1854" s="2">
        <f t="shared" si="104"/>
        <v>0.39470608064772728</v>
      </c>
      <c r="S1854" s="2">
        <f t="shared" si="105"/>
        <v>0.19735304032386364</v>
      </c>
    </row>
    <row r="1855" spans="3:19" x14ac:dyDescent="0.25">
      <c r="C1855">
        <f t="shared" si="111"/>
        <v>3.1599999999999766</v>
      </c>
      <c r="D1855" s="5">
        <f>$C$2+2*Inddata!$D$35*'Beregninger scenarie 2'!C1855</f>
        <v>10.899999999999942</v>
      </c>
      <c r="E1855" s="5">
        <f t="shared" si="106"/>
        <v>21.961999999999744</v>
      </c>
      <c r="F1855" s="5">
        <f>SQRT(C1855^2+(Inddata!$D$35*C1855)^2)</f>
        <v>5.0584681475719133</v>
      </c>
      <c r="G1855" s="5">
        <f t="shared" si="107"/>
        <v>13.116936295143827</v>
      </c>
      <c r="H1855" s="5">
        <f t="shared" si="108"/>
        <v>1.6743239050517118</v>
      </c>
      <c r="I1855" s="5">
        <f t="shared" si="109"/>
        <v>9.068138149326295E-2</v>
      </c>
      <c r="J1855" s="5">
        <f t="shared" si="110"/>
        <v>1.9915445003550176</v>
      </c>
      <c r="K1855">
        <f t="shared" si="112"/>
        <v>4.159999999999977</v>
      </c>
      <c r="L1855" s="2">
        <f>Inddata!$D$34</f>
        <v>1</v>
      </c>
      <c r="M1855" s="2">
        <f>Inddata!$D$34+Inddata!$D$32</f>
        <v>5</v>
      </c>
      <c r="N1855" s="2">
        <f t="shared" si="101"/>
        <v>4.5340690746631475E-2</v>
      </c>
      <c r="O1855" s="2">
        <f t="shared" si="102"/>
        <v>0.99577225017750881</v>
      </c>
      <c r="P1855" s="5">
        <f t="shared" si="100"/>
        <v>3.4330272033957985</v>
      </c>
      <c r="Q1855" s="5">
        <f t="shared" si="103"/>
        <v>1.7165136016978992</v>
      </c>
      <c r="R1855" s="2">
        <f t="shared" si="104"/>
        <v>0.39734111150414336</v>
      </c>
      <c r="S1855" s="2">
        <f t="shared" si="105"/>
        <v>0.19867055575207168</v>
      </c>
    </row>
    <row r="1856" spans="3:19" x14ac:dyDescent="0.25">
      <c r="C1856">
        <f t="shared" si="111"/>
        <v>3.1699999999999764</v>
      </c>
      <c r="D1856" s="5">
        <f>$C$2+2*Inddata!$D$35*'Beregninger scenarie 2'!C1856</f>
        <v>10.92499999999994</v>
      </c>
      <c r="E1856" s="5">
        <f t="shared" si="106"/>
        <v>22.071124999999743</v>
      </c>
      <c r="F1856" s="5">
        <f>SQRT(C1856^2+(Inddata!$D$35*C1856)^2)</f>
        <v>5.074475958165495</v>
      </c>
      <c r="G1856" s="5">
        <f t="shared" si="107"/>
        <v>13.14895191633099</v>
      </c>
      <c r="H1856" s="5">
        <f t="shared" si="108"/>
        <v>1.6785463313305922</v>
      </c>
      <c r="I1856" s="5">
        <f t="shared" si="109"/>
        <v>9.0833775221380544E-2</v>
      </c>
      <c r="J1856" s="5">
        <f t="shared" si="110"/>
        <v>2.0048036071329691</v>
      </c>
      <c r="K1856">
        <f t="shared" si="112"/>
        <v>4.1699999999999768</v>
      </c>
      <c r="L1856" s="2">
        <f>Inddata!$D$34</f>
        <v>1</v>
      </c>
      <c r="M1856" s="2">
        <f>Inddata!$D$34+Inddata!$D$32</f>
        <v>5</v>
      </c>
      <c r="N1856" s="2">
        <f t="shared" si="101"/>
        <v>4.5416887610690272E-2</v>
      </c>
      <c r="O1856" s="2">
        <f t="shared" si="102"/>
        <v>1.0024018035664846</v>
      </c>
      <c r="P1856" s="5">
        <f t="shared" si="100"/>
        <v>3.4558832702591418</v>
      </c>
      <c r="Q1856" s="5">
        <f t="shared" si="103"/>
        <v>1.7279416351295709</v>
      </c>
      <c r="R1856" s="2">
        <f t="shared" si="104"/>
        <v>0.39998648961332656</v>
      </c>
      <c r="S1856" s="2">
        <f t="shared" si="105"/>
        <v>0.19999324480666328</v>
      </c>
    </row>
    <row r="1857" spans="3:19" x14ac:dyDescent="0.25">
      <c r="C1857">
        <f t="shared" si="111"/>
        <v>3.1799999999999762</v>
      </c>
      <c r="D1857" s="5">
        <f>$C$2+2*Inddata!$D$35*'Beregninger scenarie 2'!C1857</f>
        <v>10.949999999999941</v>
      </c>
      <c r="E1857" s="5">
        <f t="shared" si="106"/>
        <v>22.180499999999739</v>
      </c>
      <c r="F1857" s="5">
        <f>SQRT(C1857^2+(Inddata!$D$35*C1857)^2)</f>
        <v>5.0904837687590767</v>
      </c>
      <c r="G1857" s="5">
        <f t="shared" si="107"/>
        <v>13.180967537518153</v>
      </c>
      <c r="H1857" s="5">
        <f t="shared" si="108"/>
        <v>1.6827672124117916</v>
      </c>
      <c r="I1857" s="5">
        <f t="shared" si="109"/>
        <v>9.0985985520998472E-2</v>
      </c>
      <c r="J1857" s="5">
        <f t="shared" si="110"/>
        <v>2.0181146518484829</v>
      </c>
      <c r="K1857">
        <f t="shared" si="112"/>
        <v>4.1799999999999766</v>
      </c>
      <c r="L1857" s="2">
        <f>Inddata!$D$34</f>
        <v>1</v>
      </c>
      <c r="M1857" s="2">
        <f>Inddata!$D$34+Inddata!$D$32</f>
        <v>5</v>
      </c>
      <c r="N1857" s="2">
        <f t="shared" si="101"/>
        <v>4.5492992760499236E-2</v>
      </c>
      <c r="O1857" s="2">
        <f t="shared" si="102"/>
        <v>1.0090573259242415</v>
      </c>
      <c r="P1857" s="5">
        <f t="shared" si="100"/>
        <v>3.478828867812112</v>
      </c>
      <c r="Q1857" s="5">
        <f t="shared" si="103"/>
        <v>1.739414433906056</v>
      </c>
      <c r="R1857" s="2">
        <f t="shared" si="104"/>
        <v>0.40264223007084621</v>
      </c>
      <c r="S1857" s="2">
        <f t="shared" si="105"/>
        <v>0.2013211150354231</v>
      </c>
    </row>
    <row r="1858" spans="3:19" x14ac:dyDescent="0.25">
      <c r="C1858">
        <f t="shared" si="111"/>
        <v>3.189999999999976</v>
      </c>
      <c r="D1858" s="5">
        <f>$C$2+2*Inddata!$D$35*'Beregninger scenarie 2'!C1858</f>
        <v>10.974999999999941</v>
      </c>
      <c r="E1858" s="5">
        <f t="shared" si="106"/>
        <v>22.290124999999737</v>
      </c>
      <c r="F1858" s="5">
        <f>SQRT(C1858^2+(Inddata!$D$35*C1858)^2)</f>
        <v>5.1064915793526584</v>
      </c>
      <c r="G1858" s="5">
        <f t="shared" si="107"/>
        <v>13.212983158705317</v>
      </c>
      <c r="H1858" s="5">
        <f t="shared" si="108"/>
        <v>1.6869865595275495</v>
      </c>
      <c r="I1858" s="5">
        <f t="shared" si="109"/>
        <v>9.1138013363291415E-2</v>
      </c>
      <c r="J1858" s="5">
        <f t="shared" si="110"/>
        <v>2.0314777101194119</v>
      </c>
      <c r="K1858">
        <f t="shared" si="112"/>
        <v>4.1899999999999764</v>
      </c>
      <c r="L1858" s="2">
        <f>Inddata!$D$34</f>
        <v>1</v>
      </c>
      <c r="M1858" s="2">
        <f>Inddata!$D$34+Inddata!$D$32</f>
        <v>5</v>
      </c>
      <c r="N1858" s="2">
        <f t="shared" si="101"/>
        <v>4.5569006681645707E-2</v>
      </c>
      <c r="O1858" s="2">
        <f t="shared" si="102"/>
        <v>1.015738855059706</v>
      </c>
      <c r="P1858" s="5">
        <f t="shared" ref="P1858:P1921" si="113">((J1858*3600*24)/$M$14)*1000</f>
        <v>3.5018641264048691</v>
      </c>
      <c r="Q1858" s="5">
        <f t="shared" si="103"/>
        <v>1.7509320632024346</v>
      </c>
      <c r="R1858" s="2">
        <f t="shared" si="104"/>
        <v>0.40530834796352655</v>
      </c>
      <c r="S1858" s="2">
        <f t="shared" si="105"/>
        <v>0.20265417398176327</v>
      </c>
    </row>
    <row r="1859" spans="3:19" x14ac:dyDescent="0.25">
      <c r="C1859">
        <f t="shared" si="111"/>
        <v>3.1999999999999758</v>
      </c>
      <c r="D1859" s="5">
        <f>$C$2+2*Inddata!$D$35*'Beregninger scenarie 2'!C1859</f>
        <v>10.99999999999994</v>
      </c>
      <c r="E1859" s="5">
        <f t="shared" si="106"/>
        <v>22.399999999999732</v>
      </c>
      <c r="F1859" s="5">
        <f>SQRT(C1859^2+(Inddata!$D$35*C1859)^2)</f>
        <v>5.1224993899462401</v>
      </c>
      <c r="G1859" s="5">
        <f t="shared" si="107"/>
        <v>13.24499877989248</v>
      </c>
      <c r="H1859" s="5">
        <f t="shared" si="108"/>
        <v>1.6912043838015038</v>
      </c>
      <c r="I1859" s="5">
        <f t="shared" si="109"/>
        <v>9.128985971070612E-2</v>
      </c>
      <c r="J1859" s="5">
        <f t="shared" si="110"/>
        <v>2.0448928575197924</v>
      </c>
      <c r="K1859">
        <f t="shared" si="112"/>
        <v>4.1999999999999762</v>
      </c>
      <c r="L1859" s="2">
        <f>Inddata!$D$34</f>
        <v>1</v>
      </c>
      <c r="M1859" s="2">
        <f>Inddata!$D$34+Inddata!$D$32</f>
        <v>5</v>
      </c>
      <c r="N1859" s="2">
        <f t="shared" ref="N1859:N1922" si="114">I1859*0.5</f>
        <v>4.564492985535306E-2</v>
      </c>
      <c r="O1859" s="2">
        <f t="shared" ref="O1859:O1922" si="115">N1859*E1859</f>
        <v>1.0224464287598962</v>
      </c>
      <c r="P1859" s="5">
        <f t="shared" si="113"/>
        <v>3.5249891763120451</v>
      </c>
      <c r="Q1859" s="5">
        <f t="shared" ref="Q1859:Q1922" si="116">P1859/2</f>
        <v>1.7624945881560226</v>
      </c>
      <c r="R1859" s="2">
        <f t="shared" ref="R1859:R1922" si="117">(J1859*1000)/$M$13</f>
        <v>0.40798485836944959</v>
      </c>
      <c r="S1859" s="2">
        <f t="shared" ref="S1859:S1922" si="118">R1859/2</f>
        <v>0.20399242918472479</v>
      </c>
    </row>
    <row r="1860" spans="3:19" x14ac:dyDescent="0.25">
      <c r="C1860">
        <f t="shared" si="111"/>
        <v>3.2099999999999755</v>
      </c>
      <c r="D1860" s="5">
        <f>$C$2+2*Inddata!$D$35*'Beregninger scenarie 2'!C1860</f>
        <v>11.024999999999938</v>
      </c>
      <c r="E1860" s="5">
        <f t="shared" ref="E1860:E1923" si="119">0.5*(D1860+$C$2)*C1860</f>
        <v>22.510124999999729</v>
      </c>
      <c r="F1860" s="5">
        <f>SQRT(C1860^2+(Inddata!$D$35*C1860)^2)</f>
        <v>5.1385072005398218</v>
      </c>
      <c r="G1860" s="5">
        <f t="shared" ref="G1860:G1923" si="120">$C$2+2*F1860</f>
        <v>13.277014401079644</v>
      </c>
      <c r="H1860" s="5">
        <f t="shared" ref="H1860:H1923" si="121">E1860/G1860</f>
        <v>1.6954206962500002</v>
      </c>
      <c r="I1860" s="5">
        <f t="shared" ref="I1860:I1923" si="122">$C$14*(H1860^(2/3))*SQRT($C$13)</f>
        <v>9.1441525517067662E-2</v>
      </c>
      <c r="J1860" s="5">
        <f t="shared" ref="J1860:J1923" si="123">I1860*E1860</f>
        <v>2.0583601695798577</v>
      </c>
      <c r="K1860">
        <f t="shared" si="112"/>
        <v>4.209999999999976</v>
      </c>
      <c r="L1860" s="2">
        <f>Inddata!$D$34</f>
        <v>1</v>
      </c>
      <c r="M1860" s="2">
        <f>Inddata!$D$34+Inddata!$D$32</f>
        <v>5</v>
      </c>
      <c r="N1860" s="2">
        <f t="shared" si="114"/>
        <v>4.5720762758533831E-2</v>
      </c>
      <c r="O1860" s="2">
        <f t="shared" si="115"/>
        <v>1.0291800847899288</v>
      </c>
      <c r="P1860" s="5">
        <f t="shared" si="113"/>
        <v>3.5482041477327599</v>
      </c>
      <c r="Q1860" s="5">
        <f t="shared" si="116"/>
        <v>1.77410207386638</v>
      </c>
      <c r="R1860" s="2">
        <f t="shared" si="117"/>
        <v>0.41067177635795826</v>
      </c>
      <c r="S1860" s="2">
        <f t="shared" si="118"/>
        <v>0.20533588817897913</v>
      </c>
    </row>
    <row r="1861" spans="3:19" x14ac:dyDescent="0.25">
      <c r="C1861">
        <f t="shared" si="111"/>
        <v>3.2199999999999753</v>
      </c>
      <c r="D1861" s="5">
        <f>$C$2+2*Inddata!$D$35*'Beregninger scenarie 2'!C1861</f>
        <v>11.049999999999939</v>
      </c>
      <c r="E1861" s="5">
        <f t="shared" si="119"/>
        <v>22.620499999999726</v>
      </c>
      <c r="F1861" s="5">
        <f>SQRT(C1861^2+(Inddata!$D$35*C1861)^2)</f>
        <v>5.1545150111334035</v>
      </c>
      <c r="G1861" s="5">
        <f t="shared" si="120"/>
        <v>13.309030022266807</v>
      </c>
      <c r="H1861" s="5">
        <f t="shared" si="121"/>
        <v>1.6996355077833825</v>
      </c>
      <c r="I1861" s="5">
        <f t="shared" si="122"/>
        <v>9.1593011727683984E-2</v>
      </c>
      <c r="J1861" s="5">
        <f t="shared" si="123"/>
        <v>2.0718797217860505</v>
      </c>
      <c r="K1861">
        <f t="shared" si="112"/>
        <v>4.2199999999999758</v>
      </c>
      <c r="L1861" s="2">
        <f>Inddata!$D$34</f>
        <v>1</v>
      </c>
      <c r="M1861" s="2">
        <f>Inddata!$D$34+Inddata!$D$32</f>
        <v>5</v>
      </c>
      <c r="N1861" s="2">
        <f t="shared" si="114"/>
        <v>4.5796505863841992E-2</v>
      </c>
      <c r="O1861" s="2">
        <f t="shared" si="115"/>
        <v>1.0359398608930253</v>
      </c>
      <c r="P1861" s="5">
        <f t="shared" si="113"/>
        <v>3.5715091707906508</v>
      </c>
      <c r="Q1861" s="5">
        <f t="shared" si="116"/>
        <v>1.7857545853953254</v>
      </c>
      <c r="R1861" s="2">
        <f t="shared" si="117"/>
        <v>0.41336911698965867</v>
      </c>
      <c r="S1861" s="2">
        <f t="shared" si="118"/>
        <v>0.20668455849482933</v>
      </c>
    </row>
    <row r="1862" spans="3:19" x14ac:dyDescent="0.25">
      <c r="C1862">
        <f t="shared" ref="C1862:C1925" si="124">C1861+$C$1536</f>
        <v>3.2299999999999751</v>
      </c>
      <c r="D1862" s="5">
        <f>$C$2+2*Inddata!$D$35*'Beregninger scenarie 2'!C1862</f>
        <v>11.074999999999937</v>
      </c>
      <c r="E1862" s="5">
        <f t="shared" si="119"/>
        <v>22.731124999999722</v>
      </c>
      <c r="F1862" s="5">
        <f>SQRT(C1862^2+(Inddata!$D$35*C1862)^2)</f>
        <v>5.1705228217269852</v>
      </c>
      <c r="G1862" s="5">
        <f t="shared" si="120"/>
        <v>13.34104564345397</v>
      </c>
      <c r="H1862" s="5">
        <f t="shared" si="121"/>
        <v>1.7038488292072642</v>
      </c>
      <c r="I1862" s="5">
        <f t="shared" si="122"/>
        <v>9.174431927944908E-2</v>
      </c>
      <c r="J1862" s="5">
        <f t="shared" si="123"/>
        <v>2.0854515895810413</v>
      </c>
      <c r="K1862">
        <f t="shared" ref="K1862:K1925" si="125">$K$1539+C1862</f>
        <v>4.2299999999999756</v>
      </c>
      <c r="L1862" s="2">
        <f>Inddata!$D$34</f>
        <v>1</v>
      </c>
      <c r="M1862" s="2">
        <f>Inddata!$D$34+Inddata!$D$32</f>
        <v>5</v>
      </c>
      <c r="N1862" s="2">
        <f t="shared" si="114"/>
        <v>4.587215963972454E-2</v>
      </c>
      <c r="O1862" s="2">
        <f t="shared" si="115"/>
        <v>1.0427257947905206</v>
      </c>
      <c r="P1862" s="5">
        <f t="shared" si="113"/>
        <v>3.5949043755338992</v>
      </c>
      <c r="Q1862" s="5">
        <f t="shared" si="116"/>
        <v>1.7974521877669496</v>
      </c>
      <c r="R1862" s="2">
        <f t="shared" si="117"/>
        <v>0.4160768953164235</v>
      </c>
      <c r="S1862" s="2">
        <f t="shared" si="118"/>
        <v>0.20803844765821175</v>
      </c>
    </row>
    <row r="1863" spans="3:19" x14ac:dyDescent="0.25">
      <c r="C1863">
        <f t="shared" si="124"/>
        <v>3.2399999999999749</v>
      </c>
      <c r="D1863" s="5">
        <f>$C$2+2*Inddata!$D$35*'Beregninger scenarie 2'!C1863</f>
        <v>11.099999999999937</v>
      </c>
      <c r="E1863" s="5">
        <f t="shared" si="119"/>
        <v>22.841999999999722</v>
      </c>
      <c r="F1863" s="5">
        <f>SQRT(C1863^2+(Inddata!$D$35*C1863)^2)</f>
        <v>5.1865306323205669</v>
      </c>
      <c r="G1863" s="5">
        <f t="shared" si="120"/>
        <v>13.373061264641134</v>
      </c>
      <c r="H1863" s="5">
        <f t="shared" si="121"/>
        <v>1.708060671223784</v>
      </c>
      <c r="I1863" s="5">
        <f t="shared" si="122"/>
        <v>9.1895449100944632E-2</v>
      </c>
      <c r="J1863" s="5">
        <f t="shared" si="123"/>
        <v>2.0990758483637517</v>
      </c>
      <c r="K1863">
        <f t="shared" si="125"/>
        <v>4.2399999999999753</v>
      </c>
      <c r="L1863" s="2">
        <f>Inddata!$D$34</f>
        <v>1</v>
      </c>
      <c r="M1863" s="2">
        <f>Inddata!$D$34+Inddata!$D$32</f>
        <v>5</v>
      </c>
      <c r="N1863" s="2">
        <f t="shared" si="114"/>
        <v>4.5947724550472316E-2</v>
      </c>
      <c r="O1863" s="2">
        <f t="shared" si="115"/>
        <v>1.0495379241818759</v>
      </c>
      <c r="P1863" s="5">
        <f t="shared" si="113"/>
        <v>3.6183898919352702</v>
      </c>
      <c r="Q1863" s="5">
        <f t="shared" si="116"/>
        <v>1.8091949459676351</v>
      </c>
      <c r="R1863" s="2">
        <f t="shared" si="117"/>
        <v>0.41879512638139704</v>
      </c>
      <c r="S1863" s="2">
        <f t="shared" si="118"/>
        <v>0.20939756319069852</v>
      </c>
    </row>
    <row r="1864" spans="3:19" x14ac:dyDescent="0.25">
      <c r="C1864">
        <f t="shared" si="124"/>
        <v>3.2499999999999747</v>
      </c>
      <c r="D1864" s="5">
        <f>$C$2+2*Inddata!$D$35*'Beregninger scenarie 2'!C1864</f>
        <v>11.124999999999936</v>
      </c>
      <c r="E1864" s="5">
        <f t="shared" si="119"/>
        <v>22.953124999999716</v>
      </c>
      <c r="F1864" s="5">
        <f>SQRT(C1864^2+(Inddata!$D$35*C1864)^2)</f>
        <v>5.2025384429141486</v>
      </c>
      <c r="G1864" s="5">
        <f t="shared" si="120"/>
        <v>13.405076885828297</v>
      </c>
      <c r="H1864" s="5">
        <f t="shared" si="121"/>
        <v>1.7122710444328382</v>
      </c>
      <c r="I1864" s="5">
        <f t="shared" si="122"/>
        <v>9.2046402112539838E-2</v>
      </c>
      <c r="J1864" s="5">
        <f t="shared" si="123"/>
        <v>2.1127525734893648</v>
      </c>
      <c r="K1864">
        <f t="shared" si="125"/>
        <v>4.2499999999999751</v>
      </c>
      <c r="L1864" s="2">
        <f>Inddata!$D$34</f>
        <v>1</v>
      </c>
      <c r="M1864" s="2">
        <f>Inddata!$D$34+Inddata!$D$32</f>
        <v>5</v>
      </c>
      <c r="N1864" s="2">
        <f t="shared" si="114"/>
        <v>4.6023201056269919E-2</v>
      </c>
      <c r="O1864" s="2">
        <f t="shared" si="115"/>
        <v>1.0563762867446824</v>
      </c>
      <c r="P1864" s="5">
        <f t="shared" si="113"/>
        <v>3.6419658498921361</v>
      </c>
      <c r="Q1864" s="5">
        <f t="shared" si="116"/>
        <v>1.8209829249460681</v>
      </c>
      <c r="R1864" s="2">
        <f t="shared" si="117"/>
        <v>0.42152382521899717</v>
      </c>
      <c r="S1864" s="2">
        <f t="shared" si="118"/>
        <v>0.21076191260949859</v>
      </c>
    </row>
    <row r="1865" spans="3:19" x14ac:dyDescent="0.25">
      <c r="C1865">
        <f t="shared" si="124"/>
        <v>3.2599999999999745</v>
      </c>
      <c r="D1865" s="5">
        <f>$C$2+2*Inddata!$D$35*'Beregninger scenarie 2'!C1865</f>
        <v>11.149999999999936</v>
      </c>
      <c r="E1865" s="5">
        <f t="shared" si="119"/>
        <v>23.064499999999715</v>
      </c>
      <c r="F1865" s="5">
        <f>SQRT(C1865^2+(Inddata!$D$35*C1865)^2)</f>
        <v>5.2185462535077312</v>
      </c>
      <c r="G1865" s="5">
        <f t="shared" si="120"/>
        <v>13.437092507015462</v>
      </c>
      <c r="H1865" s="5">
        <f t="shared" si="121"/>
        <v>1.7164799593333018</v>
      </c>
      <c r="I1865" s="5">
        <f t="shared" si="122"/>
        <v>9.2197179226490081E-2</v>
      </c>
      <c r="J1865" s="5">
        <f t="shared" si="123"/>
        <v>2.1264818402693542</v>
      </c>
      <c r="K1865">
        <f t="shared" si="125"/>
        <v>4.2599999999999749</v>
      </c>
      <c r="L1865" s="2">
        <f>Inddata!$D$34</f>
        <v>1</v>
      </c>
      <c r="M1865" s="2">
        <f>Inddata!$D$34+Inddata!$D$32</f>
        <v>5</v>
      </c>
      <c r="N1865" s="2">
        <f t="shared" si="114"/>
        <v>4.609858961324504E-2</v>
      </c>
      <c r="O1865" s="2">
        <f t="shared" si="115"/>
        <v>1.0632409201346771</v>
      </c>
      <c r="P1865" s="5">
        <f t="shared" si="113"/>
        <v>3.6656323792265191</v>
      </c>
      <c r="Q1865" s="5">
        <f t="shared" si="116"/>
        <v>1.8328161896132595</v>
      </c>
      <c r="R1865" s="2">
        <f t="shared" si="117"/>
        <v>0.42426300685492113</v>
      </c>
      <c r="S1865" s="2">
        <f t="shared" si="118"/>
        <v>0.21213150342746057</v>
      </c>
    </row>
    <row r="1866" spans="3:19" x14ac:dyDescent="0.25">
      <c r="C1866">
        <f t="shared" si="124"/>
        <v>3.2699999999999743</v>
      </c>
      <c r="D1866" s="5">
        <f>$C$2+2*Inddata!$D$35*'Beregninger scenarie 2'!C1866</f>
        <v>11.174999999999935</v>
      </c>
      <c r="E1866" s="5">
        <f t="shared" si="119"/>
        <v>23.176124999999711</v>
      </c>
      <c r="F1866" s="5">
        <f>SQRT(C1866^2+(Inddata!$D$35*C1866)^2)</f>
        <v>5.234554064101312</v>
      </c>
      <c r="G1866" s="5">
        <f t="shared" si="120"/>
        <v>13.469108128202624</v>
      </c>
      <c r="H1866" s="5">
        <f t="shared" si="121"/>
        <v>1.7206874263242278</v>
      </c>
      <c r="I1866" s="5">
        <f t="shared" si="122"/>
        <v>9.2347781347033905E-2</v>
      </c>
      <c r="J1866" s="5">
        <f t="shared" si="123"/>
        <v>2.1402637239714997</v>
      </c>
      <c r="K1866">
        <f t="shared" si="125"/>
        <v>4.2699999999999747</v>
      </c>
      <c r="L1866" s="2">
        <f>Inddata!$D$34</f>
        <v>1</v>
      </c>
      <c r="M1866" s="2">
        <f>Inddata!$D$34+Inddata!$D$32</f>
        <v>5</v>
      </c>
      <c r="N1866" s="2">
        <f t="shared" si="114"/>
        <v>4.6173890673516953E-2</v>
      </c>
      <c r="O1866" s="2">
        <f t="shared" si="115"/>
        <v>1.0701318619857498</v>
      </c>
      <c r="P1866" s="5">
        <f t="shared" si="113"/>
        <v>3.6893896096851253</v>
      </c>
      <c r="Q1866" s="5">
        <f t="shared" si="116"/>
        <v>1.8446948048425627</v>
      </c>
      <c r="R1866" s="2">
        <f t="shared" si="117"/>
        <v>0.42701268630614864</v>
      </c>
      <c r="S1866" s="2">
        <f t="shared" si="118"/>
        <v>0.21350634315307432</v>
      </c>
    </row>
    <row r="1867" spans="3:19" x14ac:dyDescent="0.25">
      <c r="C1867">
        <f t="shared" si="124"/>
        <v>3.279999999999974</v>
      </c>
      <c r="D1867" s="5">
        <f>$C$2+2*Inddata!$D$35*'Beregninger scenarie 2'!C1867</f>
        <v>11.199999999999935</v>
      </c>
      <c r="E1867" s="5">
        <f t="shared" si="119"/>
        <v>23.287999999999709</v>
      </c>
      <c r="F1867" s="5">
        <f>SQRT(C1867^2+(Inddata!$D$35*C1867)^2)</f>
        <v>5.2505618746948945</v>
      </c>
      <c r="G1867" s="5">
        <f t="shared" si="120"/>
        <v>13.501123749389789</v>
      </c>
      <c r="H1867" s="5">
        <f t="shared" si="121"/>
        <v>1.7248934557060303</v>
      </c>
      <c r="I1867" s="5">
        <f t="shared" si="122"/>
        <v>9.2498209370488763E-2</v>
      </c>
      <c r="J1867" s="5">
        <f t="shared" si="123"/>
        <v>2.1540982998199154</v>
      </c>
      <c r="K1867">
        <f t="shared" si="125"/>
        <v>4.2799999999999745</v>
      </c>
      <c r="L1867" s="2">
        <f>Inddata!$D$34</f>
        <v>1</v>
      </c>
      <c r="M1867" s="2">
        <f>Inddata!$D$34+Inddata!$D$32</f>
        <v>5</v>
      </c>
      <c r="N1867" s="2">
        <f t="shared" si="114"/>
        <v>4.6249104685244381E-2</v>
      </c>
      <c r="O1867" s="2">
        <f t="shared" si="115"/>
        <v>1.0770491499099577</v>
      </c>
      <c r="P1867" s="5">
        <f t="shared" si="113"/>
        <v>3.7132376709393862</v>
      </c>
      <c r="Q1867" s="5">
        <f t="shared" si="116"/>
        <v>1.8566188354696931</v>
      </c>
      <c r="R1867" s="2">
        <f t="shared" si="117"/>
        <v>0.42977287858094748</v>
      </c>
      <c r="S1867" s="2">
        <f t="shared" si="118"/>
        <v>0.21488643929047374</v>
      </c>
    </row>
    <row r="1868" spans="3:19" x14ac:dyDescent="0.25">
      <c r="C1868">
        <f t="shared" si="124"/>
        <v>3.2899999999999738</v>
      </c>
      <c r="D1868" s="5">
        <f>$C$2+2*Inddata!$D$35*'Beregninger scenarie 2'!C1868</f>
        <v>11.224999999999934</v>
      </c>
      <c r="E1868" s="5">
        <f t="shared" si="119"/>
        <v>23.400124999999704</v>
      </c>
      <c r="F1868" s="5">
        <f>SQRT(C1868^2+(Inddata!$D$35*C1868)^2)</f>
        <v>5.2665696852884754</v>
      </c>
      <c r="G1868" s="5">
        <f t="shared" si="120"/>
        <v>13.533139370576951</v>
      </c>
      <c r="H1868" s="5">
        <f t="shared" si="121"/>
        <v>1.7290980576816524</v>
      </c>
      <c r="I1868" s="5">
        <f t="shared" si="122"/>
        <v>9.2648464185345045E-2</v>
      </c>
      <c r="J1868" s="5">
        <f t="shared" si="123"/>
        <v>2.1679856429950699</v>
      </c>
      <c r="K1868">
        <f t="shared" si="125"/>
        <v>4.2899999999999743</v>
      </c>
      <c r="L1868" s="2">
        <f>Inddata!$D$34</f>
        <v>1</v>
      </c>
      <c r="M1868" s="2">
        <f>Inddata!$D$34+Inddata!$D$32</f>
        <v>5</v>
      </c>
      <c r="N1868" s="2">
        <f t="shared" si="114"/>
        <v>4.6324232092672522E-2</v>
      </c>
      <c r="O1868" s="2">
        <f t="shared" si="115"/>
        <v>1.083992821497535</v>
      </c>
      <c r="P1868" s="5">
        <f t="shared" si="113"/>
        <v>3.7371766925855003</v>
      </c>
      <c r="Q1868" s="5">
        <f t="shared" si="116"/>
        <v>1.8685883462927502</v>
      </c>
      <c r="R1868" s="2">
        <f t="shared" si="117"/>
        <v>0.43254359867887737</v>
      </c>
      <c r="S1868" s="2">
        <f t="shared" si="118"/>
        <v>0.21627179933943869</v>
      </c>
    </row>
    <row r="1869" spans="3:19" x14ac:dyDescent="0.25">
      <c r="C1869">
        <f t="shared" si="124"/>
        <v>3.2999999999999736</v>
      </c>
      <c r="D1869" s="5">
        <f>$C$2+2*Inddata!$D$35*'Beregninger scenarie 2'!C1869</f>
        <v>11.249999999999934</v>
      </c>
      <c r="E1869" s="5">
        <f t="shared" si="119"/>
        <v>23.512499999999704</v>
      </c>
      <c r="F1869" s="5">
        <f>SQRT(C1869^2+(Inddata!$D$35*C1869)^2)</f>
        <v>5.2825774958820579</v>
      </c>
      <c r="G1869" s="5">
        <f t="shared" si="120"/>
        <v>13.565154991764116</v>
      </c>
      <c r="H1869" s="5">
        <f t="shared" si="121"/>
        <v>1.7333012423577152</v>
      </c>
      <c r="I1869" s="5">
        <f t="shared" si="122"/>
        <v>9.2798546672359095E-2</v>
      </c>
      <c r="J1869" s="5">
        <f t="shared" si="123"/>
        <v>2.1819258286338159</v>
      </c>
      <c r="K1869">
        <f t="shared" si="125"/>
        <v>4.2999999999999741</v>
      </c>
      <c r="L1869" s="2">
        <f>Inddata!$D$34</f>
        <v>1</v>
      </c>
      <c r="M1869" s="2">
        <f>Inddata!$D$34+Inddata!$D$32</f>
        <v>5</v>
      </c>
      <c r="N1869" s="2">
        <f t="shared" si="114"/>
        <v>4.6399273336179547E-2</v>
      </c>
      <c r="O1869" s="2">
        <f t="shared" si="115"/>
        <v>1.090962914316908</v>
      </c>
      <c r="P1869" s="5">
        <f t="shared" si="113"/>
        <v>3.7612068041444795</v>
      </c>
      <c r="Q1869" s="5">
        <f t="shared" si="116"/>
        <v>1.8806034020722397</v>
      </c>
      <c r="R1869" s="2">
        <f t="shared" si="117"/>
        <v>0.4353248615907962</v>
      </c>
      <c r="S1869" s="2">
        <f t="shared" si="118"/>
        <v>0.2176624307953981</v>
      </c>
    </row>
    <row r="1870" spans="3:19" x14ac:dyDescent="0.25">
      <c r="C1870">
        <f t="shared" si="124"/>
        <v>3.3099999999999734</v>
      </c>
      <c r="D1870" s="5">
        <f>$C$2+2*Inddata!$D$35*'Beregninger scenarie 2'!C1870</f>
        <v>11.274999999999933</v>
      </c>
      <c r="E1870" s="5">
        <f t="shared" si="119"/>
        <v>23.625124999999699</v>
      </c>
      <c r="F1870" s="5">
        <f>SQRT(C1870^2+(Inddata!$D$35*C1870)^2)</f>
        <v>5.2985853064756396</v>
      </c>
      <c r="G1870" s="5">
        <f t="shared" si="120"/>
        <v>13.597170612951279</v>
      </c>
      <c r="H1870" s="5">
        <f t="shared" si="121"/>
        <v>1.7375030197456529</v>
      </c>
      <c r="I1870" s="5">
        <f t="shared" si="122"/>
        <v>9.2948457704644466E-2</v>
      </c>
      <c r="J1870" s="5">
        <f t="shared" si="123"/>
        <v>2.1959189318294108</v>
      </c>
      <c r="K1870">
        <f t="shared" si="125"/>
        <v>4.3099999999999739</v>
      </c>
      <c r="L1870" s="2">
        <f>Inddata!$D$34</f>
        <v>1</v>
      </c>
      <c r="M1870" s="2">
        <f>Inddata!$D$34+Inddata!$D$32</f>
        <v>5</v>
      </c>
      <c r="N1870" s="2">
        <f t="shared" si="114"/>
        <v>4.6474228852322233E-2</v>
      </c>
      <c r="O1870" s="2">
        <f t="shared" si="115"/>
        <v>1.0979594659147054</v>
      </c>
      <c r="P1870" s="5">
        <f t="shared" si="113"/>
        <v>3.7853281350621857</v>
      </c>
      <c r="Q1870" s="5">
        <f t="shared" si="116"/>
        <v>1.8926640675310928</v>
      </c>
      <c r="R1870" s="2">
        <f t="shared" si="117"/>
        <v>0.43811668229886408</v>
      </c>
      <c r="S1870" s="2">
        <f t="shared" si="118"/>
        <v>0.21905834114943204</v>
      </c>
    </row>
    <row r="1871" spans="3:19" x14ac:dyDescent="0.25">
      <c r="C1871">
        <f t="shared" si="124"/>
        <v>3.3199999999999732</v>
      </c>
      <c r="D1871" s="5">
        <f>$C$2+2*Inddata!$D$35*'Beregninger scenarie 2'!C1871</f>
        <v>11.299999999999933</v>
      </c>
      <c r="E1871" s="5">
        <f t="shared" si="119"/>
        <v>23.737999999999698</v>
      </c>
      <c r="F1871" s="5">
        <f>SQRT(C1871^2+(Inddata!$D$35*C1871)^2)</f>
        <v>5.3145931170692213</v>
      </c>
      <c r="G1871" s="5">
        <f t="shared" si="120"/>
        <v>13.629186234138443</v>
      </c>
      <c r="H1871" s="5">
        <f t="shared" si="121"/>
        <v>1.7417033997628308</v>
      </c>
      <c r="I1871" s="5">
        <f t="shared" si="122"/>
        <v>9.3098198147762226E-2</v>
      </c>
      <c r="J1871" s="5">
        <f t="shared" si="123"/>
        <v>2.2099650276315517</v>
      </c>
      <c r="K1871">
        <f t="shared" si="125"/>
        <v>4.3199999999999736</v>
      </c>
      <c r="L1871" s="2">
        <f>Inddata!$D$34</f>
        <v>1</v>
      </c>
      <c r="M1871" s="2">
        <f>Inddata!$D$34+Inddata!$D$32</f>
        <v>5</v>
      </c>
      <c r="N1871" s="2">
        <f t="shared" si="114"/>
        <v>4.6549099073881113E-2</v>
      </c>
      <c r="O1871" s="2">
        <f t="shared" si="115"/>
        <v>1.1049825138157758</v>
      </c>
      <c r="P1871" s="5">
        <f t="shared" si="113"/>
        <v>3.8095408147093934</v>
      </c>
      <c r="Q1871" s="5">
        <f t="shared" si="116"/>
        <v>1.9047704073546967</v>
      </c>
      <c r="R1871" s="2">
        <f t="shared" si="117"/>
        <v>0.44091907577655004</v>
      </c>
      <c r="S1871" s="2">
        <f t="shared" si="118"/>
        <v>0.22045953788827502</v>
      </c>
    </row>
    <row r="1872" spans="3:19" x14ac:dyDescent="0.25">
      <c r="C1872">
        <f t="shared" si="124"/>
        <v>3.329999999999973</v>
      </c>
      <c r="D1872" s="5">
        <f>$C$2+2*Inddata!$D$35*'Beregninger scenarie 2'!C1872</f>
        <v>11.324999999999932</v>
      </c>
      <c r="E1872" s="5">
        <f t="shared" si="119"/>
        <v>23.851124999999694</v>
      </c>
      <c r="F1872" s="5">
        <f>SQRT(C1872^2+(Inddata!$D$35*C1872)^2)</f>
        <v>5.330600927662803</v>
      </c>
      <c r="G1872" s="5">
        <f t="shared" si="120"/>
        <v>13.661201855325606</v>
      </c>
      <c r="H1872" s="5">
        <f t="shared" si="121"/>
        <v>1.7459023922336456</v>
      </c>
      <c r="I1872" s="5">
        <f t="shared" si="122"/>
        <v>9.3247768859809538E-2</v>
      </c>
      <c r="J1872" s="5">
        <f t="shared" si="123"/>
        <v>2.2240641910463963</v>
      </c>
      <c r="K1872">
        <f t="shared" si="125"/>
        <v>4.3299999999999734</v>
      </c>
      <c r="L1872" s="2">
        <f>Inddata!$D$34</f>
        <v>1</v>
      </c>
      <c r="M1872" s="2">
        <f>Inddata!$D$34+Inddata!$D$32</f>
        <v>5</v>
      </c>
      <c r="N1872" s="2">
        <f t="shared" si="114"/>
        <v>4.6623884429904769E-2</v>
      </c>
      <c r="O1872" s="2">
        <f t="shared" si="115"/>
        <v>1.1120320955231981</v>
      </c>
      <c r="P1872" s="5">
        <f t="shared" si="113"/>
        <v>3.8338449723818209</v>
      </c>
      <c r="Q1872" s="5">
        <f t="shared" si="116"/>
        <v>1.9169224861909104</v>
      </c>
      <c r="R1872" s="2">
        <f t="shared" si="117"/>
        <v>0.44373205698863666</v>
      </c>
      <c r="S1872" s="2">
        <f t="shared" si="118"/>
        <v>0.22186602849431833</v>
      </c>
    </row>
    <row r="1873" spans="3:19" x14ac:dyDescent="0.25">
      <c r="C1873">
        <f t="shared" si="124"/>
        <v>3.3399999999999728</v>
      </c>
      <c r="D1873" s="5">
        <f>$C$2+2*Inddata!$D$35*'Beregninger scenarie 2'!C1873</f>
        <v>11.349999999999932</v>
      </c>
      <c r="E1873" s="5">
        <f t="shared" si="119"/>
        <v>23.964499999999692</v>
      </c>
      <c r="F1873" s="5">
        <f>SQRT(C1873^2+(Inddata!$D$35*C1873)^2)</f>
        <v>5.3466087382563847</v>
      </c>
      <c r="G1873" s="5">
        <f t="shared" si="120"/>
        <v>13.693217476512769</v>
      </c>
      <c r="H1873" s="5">
        <f t="shared" si="121"/>
        <v>1.7501000068906154</v>
      </c>
      <c r="I1873" s="5">
        <f t="shared" si="122"/>
        <v>9.3397170691507381E-2</v>
      </c>
      <c r="J1873" s="5">
        <f t="shared" si="123"/>
        <v>2.2382164970365999</v>
      </c>
      <c r="K1873">
        <f t="shared" si="125"/>
        <v>4.3399999999999732</v>
      </c>
      <c r="L1873" s="2">
        <f>Inddata!$D$34</f>
        <v>1</v>
      </c>
      <c r="M1873" s="2">
        <f>Inddata!$D$34+Inddata!$D$32</f>
        <v>5</v>
      </c>
      <c r="N1873" s="2">
        <f t="shared" si="114"/>
        <v>4.669858534575369E-2</v>
      </c>
      <c r="O1873" s="2">
        <f t="shared" si="115"/>
        <v>1.1191082485182999</v>
      </c>
      <c r="P1873" s="5">
        <f t="shared" si="113"/>
        <v>3.858240737300199</v>
      </c>
      <c r="Q1873" s="5">
        <f t="shared" si="116"/>
        <v>1.9291203686500995</v>
      </c>
      <c r="R1873" s="2">
        <f t="shared" si="117"/>
        <v>0.44655564089122668</v>
      </c>
      <c r="S1873" s="2">
        <f t="shared" si="118"/>
        <v>0.22327782044561334</v>
      </c>
    </row>
    <row r="1874" spans="3:19" x14ac:dyDescent="0.25">
      <c r="C1874">
        <f t="shared" si="124"/>
        <v>3.3499999999999726</v>
      </c>
      <c r="D1874" s="5">
        <f>$C$2+2*Inddata!$D$35*'Beregninger scenarie 2'!C1874</f>
        <v>11.374999999999931</v>
      </c>
      <c r="E1874" s="5">
        <f t="shared" si="119"/>
        <v>24.078124999999687</v>
      </c>
      <c r="F1874" s="5">
        <f>SQRT(C1874^2+(Inddata!$D$35*C1874)^2)</f>
        <v>5.3626165488499664</v>
      </c>
      <c r="G1874" s="5">
        <f t="shared" si="120"/>
        <v>13.725233097699933</v>
      </c>
      <c r="H1874" s="5">
        <f t="shared" si="121"/>
        <v>1.754296253375448</v>
      </c>
      <c r="I1874" s="5">
        <f t="shared" si="122"/>
        <v>9.3546404486286594E-2</v>
      </c>
      <c r="J1874" s="5">
        <f t="shared" si="123"/>
        <v>2.2524220205213403</v>
      </c>
      <c r="K1874">
        <f t="shared" si="125"/>
        <v>4.349999999999973</v>
      </c>
      <c r="L1874" s="2">
        <f>Inddata!$D$34</f>
        <v>1</v>
      </c>
      <c r="M1874" s="2">
        <f>Inddata!$D$34+Inddata!$D$32</f>
        <v>5</v>
      </c>
      <c r="N1874" s="2">
        <f t="shared" si="114"/>
        <v>4.6773202243143297E-2</v>
      </c>
      <c r="O1874" s="2">
        <f t="shared" si="115"/>
        <v>1.1262110102606702</v>
      </c>
      <c r="P1874" s="5">
        <f t="shared" si="113"/>
        <v>3.8827282386103121</v>
      </c>
      <c r="Q1874" s="5">
        <f t="shared" si="116"/>
        <v>1.9413641193051561</v>
      </c>
      <c r="R1874" s="2">
        <f t="shared" si="117"/>
        <v>0.44938984243174906</v>
      </c>
      <c r="S1874" s="2">
        <f t="shared" si="118"/>
        <v>0.22469492121587453</v>
      </c>
    </row>
    <row r="1875" spans="3:19" x14ac:dyDescent="0.25">
      <c r="C1875">
        <f t="shared" si="124"/>
        <v>3.3599999999999723</v>
      </c>
      <c r="D1875" s="5">
        <f>$C$2+2*Inddata!$D$35*'Beregninger scenarie 2'!C1875</f>
        <v>11.399999999999931</v>
      </c>
      <c r="E1875" s="5">
        <f t="shared" si="119"/>
        <v>24.191999999999684</v>
      </c>
      <c r="F1875" s="5">
        <f>SQRT(C1875^2+(Inddata!$D$35*C1875)^2)</f>
        <v>5.378624359443549</v>
      </c>
      <c r="G1875" s="5">
        <f t="shared" si="120"/>
        <v>13.757248718887098</v>
      </c>
      <c r="H1875" s="5">
        <f t="shared" si="121"/>
        <v>1.7584911412401005</v>
      </c>
      <c r="I1875" s="5">
        <f t="shared" si="122"/>
        <v>9.3695471080372919E-2</v>
      </c>
      <c r="J1875" s="5">
        <f t="shared" si="123"/>
        <v>2.2666808363763522</v>
      </c>
      <c r="K1875">
        <f t="shared" si="125"/>
        <v>4.3599999999999728</v>
      </c>
      <c r="L1875" s="2">
        <f>Inddata!$D$34</f>
        <v>1</v>
      </c>
      <c r="M1875" s="2">
        <f>Inddata!$D$34+Inddata!$D$32</f>
        <v>5</v>
      </c>
      <c r="N1875" s="2">
        <f t="shared" si="114"/>
        <v>4.684773554018646E-2</v>
      </c>
      <c r="O1875" s="2">
        <f t="shared" si="115"/>
        <v>1.1333404181881761</v>
      </c>
      <c r="P1875" s="5">
        <f t="shared" si="113"/>
        <v>3.907307605383056</v>
      </c>
      <c r="Q1875" s="5">
        <f t="shared" si="116"/>
        <v>1.953653802691528</v>
      </c>
      <c r="R1875" s="2">
        <f t="shared" si="117"/>
        <v>0.45223467654896476</v>
      </c>
      <c r="S1875" s="2">
        <f t="shared" si="118"/>
        <v>0.22611733827448238</v>
      </c>
    </row>
    <row r="1876" spans="3:19" x14ac:dyDescent="0.25">
      <c r="C1876">
        <f t="shared" si="124"/>
        <v>3.3699999999999721</v>
      </c>
      <c r="D1876" s="5">
        <f>$C$2+2*Inddata!$D$35*'Beregninger scenarie 2'!C1876</f>
        <v>11.42499999999993</v>
      </c>
      <c r="E1876" s="5">
        <f t="shared" si="119"/>
        <v>24.306124999999682</v>
      </c>
      <c r="F1876" s="5">
        <f>SQRT(C1876^2+(Inddata!$D$35*C1876)^2)</f>
        <v>5.3946321700371298</v>
      </c>
      <c r="G1876" s="5">
        <f t="shared" si="120"/>
        <v>13.78926434007426</v>
      </c>
      <c r="H1876" s="5">
        <f t="shared" si="121"/>
        <v>1.76268467994782</v>
      </c>
      <c r="I1876" s="5">
        <f t="shared" si="122"/>
        <v>9.3844371302870766E-2</v>
      </c>
      <c r="J1876" s="5">
        <f t="shared" si="123"/>
        <v>2.2809930194339598</v>
      </c>
      <c r="K1876">
        <f t="shared" si="125"/>
        <v>4.3699999999999726</v>
      </c>
      <c r="L1876" s="2">
        <f>Inddata!$D$34</f>
        <v>1</v>
      </c>
      <c r="M1876" s="2">
        <f>Inddata!$D$34+Inddata!$D$32</f>
        <v>5</v>
      </c>
      <c r="N1876" s="2">
        <f t="shared" si="114"/>
        <v>4.6922185651435383E-2</v>
      </c>
      <c r="O1876" s="2">
        <f t="shared" si="115"/>
        <v>1.1404965097169799</v>
      </c>
      <c r="P1876" s="5">
        <f t="shared" si="113"/>
        <v>3.931978966614496</v>
      </c>
      <c r="Q1876" s="5">
        <f t="shared" si="116"/>
        <v>1.965989483307248</v>
      </c>
      <c r="R1876" s="2">
        <f t="shared" si="117"/>
        <v>0.4550901581729741</v>
      </c>
      <c r="S1876" s="2">
        <f t="shared" si="118"/>
        <v>0.22754507908648705</v>
      </c>
    </row>
    <row r="1877" spans="3:19" x14ac:dyDescent="0.25">
      <c r="C1877">
        <f t="shared" si="124"/>
        <v>3.3799999999999719</v>
      </c>
      <c r="D1877" s="5">
        <f>$C$2+2*Inddata!$D$35*'Beregninger scenarie 2'!C1877</f>
        <v>11.44999999999993</v>
      </c>
      <c r="E1877" s="5">
        <f t="shared" si="119"/>
        <v>24.420499999999677</v>
      </c>
      <c r="F1877" s="5">
        <f>SQRT(C1877^2+(Inddata!$D$35*C1877)^2)</f>
        <v>5.4106399806307124</v>
      </c>
      <c r="G1877" s="5">
        <f t="shared" si="120"/>
        <v>13.821279961261425</v>
      </c>
      <c r="H1877" s="5">
        <f t="shared" si="121"/>
        <v>1.7668768788741687</v>
      </c>
      <c r="I1877" s="5">
        <f t="shared" si="122"/>
        <v>9.3993105975845662E-2</v>
      </c>
      <c r="J1877" s="5">
        <f t="shared" si="123"/>
        <v>2.2953586444831084</v>
      </c>
      <c r="K1877">
        <f t="shared" si="125"/>
        <v>4.3799999999999724</v>
      </c>
      <c r="L1877" s="2">
        <f>Inddata!$D$34</f>
        <v>1</v>
      </c>
      <c r="M1877" s="2">
        <f>Inddata!$D$34+Inddata!$D$32</f>
        <v>5</v>
      </c>
      <c r="N1877" s="2">
        <f t="shared" si="114"/>
        <v>4.6996552987922831E-2</v>
      </c>
      <c r="O1877" s="2">
        <f t="shared" si="115"/>
        <v>1.1476793222415542</v>
      </c>
      <c r="P1877" s="5">
        <f t="shared" si="113"/>
        <v>3.9567424512259222</v>
      </c>
      <c r="Q1877" s="5">
        <f t="shared" si="116"/>
        <v>1.9783712256129611</v>
      </c>
      <c r="R1877" s="2">
        <f t="shared" si="117"/>
        <v>0.45795630222522249</v>
      </c>
      <c r="S1877" s="2">
        <f t="shared" si="118"/>
        <v>0.22897815111261124</v>
      </c>
    </row>
    <row r="1878" spans="3:19" x14ac:dyDescent="0.25">
      <c r="C1878">
        <f t="shared" si="124"/>
        <v>3.3899999999999717</v>
      </c>
      <c r="D1878" s="5">
        <f>$C$2+2*Inddata!$D$35*'Beregninger scenarie 2'!C1878</f>
        <v>11.474999999999929</v>
      </c>
      <c r="E1878" s="5">
        <f t="shared" si="119"/>
        <v>24.535124999999674</v>
      </c>
      <c r="F1878" s="5">
        <f>SQRT(C1878^2+(Inddata!$D$35*C1878)^2)</f>
        <v>5.4266477912242941</v>
      </c>
      <c r="G1878" s="5">
        <f t="shared" si="120"/>
        <v>13.853295582448588</v>
      </c>
      <c r="H1878" s="5">
        <f t="shared" si="121"/>
        <v>1.7710677473080423</v>
      </c>
      <c r="I1878" s="5">
        <f t="shared" si="122"/>
        <v>9.4141675914405684E-2</v>
      </c>
      <c r="J1878" s="5">
        <f t="shared" si="123"/>
        <v>2.309777786269402</v>
      </c>
      <c r="K1878">
        <f t="shared" si="125"/>
        <v>4.3899999999999721</v>
      </c>
      <c r="L1878" s="2">
        <f>Inddata!$D$34</f>
        <v>1</v>
      </c>
      <c r="M1878" s="2">
        <f>Inddata!$D$34+Inddata!$D$32</f>
        <v>5</v>
      </c>
      <c r="N1878" s="2">
        <f t="shared" si="114"/>
        <v>4.7070837957202842E-2</v>
      </c>
      <c r="O1878" s="2">
        <f t="shared" si="115"/>
        <v>1.154888893134701</v>
      </c>
      <c r="P1878" s="5">
        <f t="shared" si="113"/>
        <v>3.9815981880639111</v>
      </c>
      <c r="Q1878" s="5">
        <f t="shared" si="116"/>
        <v>1.9907990940319555</v>
      </c>
      <c r="R1878" s="2">
        <f t="shared" si="117"/>
        <v>0.46083312361850814</v>
      </c>
      <c r="S1878" s="2">
        <f t="shared" si="118"/>
        <v>0.23041656180925407</v>
      </c>
    </row>
    <row r="1879" spans="3:19" x14ac:dyDescent="0.25">
      <c r="C1879">
        <f t="shared" si="124"/>
        <v>3.3999999999999715</v>
      </c>
      <c r="D1879" s="5">
        <f>$C$2+2*Inddata!$D$35*'Beregninger scenarie 2'!C1879</f>
        <v>11.499999999999929</v>
      </c>
      <c r="E1879" s="5">
        <f t="shared" si="119"/>
        <v>24.649999999999672</v>
      </c>
      <c r="F1879" s="5">
        <f>SQRT(C1879^2+(Inddata!$D$35*C1879)^2)</f>
        <v>5.4426556018178758</v>
      </c>
      <c r="G1879" s="5">
        <f t="shared" si="120"/>
        <v>13.885311203635752</v>
      </c>
      <c r="H1879" s="5">
        <f t="shared" si="121"/>
        <v>1.7752572944526643</v>
      </c>
      <c r="I1879" s="5">
        <f t="shared" si="122"/>
        <v>9.4290081926781566E-2</v>
      </c>
      <c r="J1879" s="5">
        <f t="shared" si="123"/>
        <v>2.3242505194951346</v>
      </c>
      <c r="K1879">
        <f t="shared" si="125"/>
        <v>4.3999999999999719</v>
      </c>
      <c r="L1879" s="2">
        <f>Inddata!$D$34</f>
        <v>1</v>
      </c>
      <c r="M1879" s="2">
        <f>Inddata!$D$34+Inddata!$D$32</f>
        <v>5</v>
      </c>
      <c r="N1879" s="2">
        <f t="shared" si="114"/>
        <v>4.7145040963390783E-2</v>
      </c>
      <c r="O1879" s="2">
        <f t="shared" si="115"/>
        <v>1.1621252597475673</v>
      </c>
      <c r="P1879" s="5">
        <f t="shared" si="113"/>
        <v>4.0065463059003799</v>
      </c>
      <c r="Q1879" s="5">
        <f t="shared" si="116"/>
        <v>2.0032731529501899</v>
      </c>
      <c r="R1879" s="2">
        <f t="shared" si="117"/>
        <v>0.46372063725698842</v>
      </c>
      <c r="S1879" s="2">
        <f t="shared" si="118"/>
        <v>0.23186031862849421</v>
      </c>
    </row>
    <row r="1880" spans="3:19" x14ac:dyDescent="0.25">
      <c r="C1880">
        <f t="shared" si="124"/>
        <v>3.4099999999999713</v>
      </c>
      <c r="D1880" s="5">
        <f>$C$2+2*Inddata!$D$35*'Beregninger scenarie 2'!C1880</f>
        <v>11.524999999999928</v>
      </c>
      <c r="E1880" s="5">
        <f t="shared" si="119"/>
        <v>24.765124999999667</v>
      </c>
      <c r="F1880" s="5">
        <f>SQRT(C1880^2+(Inddata!$D$35*C1880)^2)</f>
        <v>5.4586634124114575</v>
      </c>
      <c r="G1880" s="5">
        <f t="shared" si="120"/>
        <v>13.917326824822915</v>
      </c>
      <c r="H1880" s="5">
        <f t="shared" si="121"/>
        <v>1.7794455294265736</v>
      </c>
      <c r="I1880" s="5">
        <f t="shared" si="122"/>
        <v>9.4438324814405783E-2</v>
      </c>
      <c r="J1880" s="5">
        <f t="shared" si="123"/>
        <v>2.3387769188193297</v>
      </c>
      <c r="K1880">
        <f t="shared" si="125"/>
        <v>4.4099999999999717</v>
      </c>
      <c r="L1880" s="2">
        <f>Inddata!$D$34</f>
        <v>1</v>
      </c>
      <c r="M1880" s="2">
        <f>Inddata!$D$34+Inddata!$D$32</f>
        <v>5</v>
      </c>
      <c r="N1880" s="2">
        <f t="shared" si="114"/>
        <v>4.7219162407202891E-2</v>
      </c>
      <c r="O1880" s="2">
        <f t="shared" si="115"/>
        <v>1.1693884594096648</v>
      </c>
      <c r="P1880" s="5">
        <f t="shared" si="113"/>
        <v>4.0315869334326599</v>
      </c>
      <c r="Q1880" s="5">
        <f t="shared" si="116"/>
        <v>2.01579346671633</v>
      </c>
      <c r="R1880" s="2">
        <f t="shared" si="117"/>
        <v>0.46661885803618758</v>
      </c>
      <c r="S1880" s="2">
        <f t="shared" si="118"/>
        <v>0.23330942901809379</v>
      </c>
    </row>
    <row r="1881" spans="3:19" x14ac:dyDescent="0.25">
      <c r="C1881">
        <f t="shared" si="124"/>
        <v>3.4199999999999711</v>
      </c>
      <c r="D1881" s="5">
        <f>$C$2+2*Inddata!$D$35*'Beregninger scenarie 2'!C1881</f>
        <v>11.549999999999928</v>
      </c>
      <c r="E1881" s="5">
        <f t="shared" si="119"/>
        <v>24.880499999999667</v>
      </c>
      <c r="F1881" s="5">
        <f>SQRT(C1881^2+(Inddata!$D$35*C1881)^2)</f>
        <v>5.4746712230050392</v>
      </c>
      <c r="G1881" s="5">
        <f t="shared" si="120"/>
        <v>13.949342446010078</v>
      </c>
      <c r="H1881" s="5">
        <f t="shared" si="121"/>
        <v>1.7836324612645968</v>
      </c>
      <c r="I1881" s="5">
        <f t="shared" si="122"/>
        <v>9.4586405371990423E-2</v>
      </c>
      <c r="J1881" s="5">
        <f t="shared" si="123"/>
        <v>2.3533570588577764</v>
      </c>
      <c r="K1881">
        <f t="shared" si="125"/>
        <v>4.4199999999999715</v>
      </c>
      <c r="L1881" s="2">
        <f>Inddata!$D$34</f>
        <v>1</v>
      </c>
      <c r="M1881" s="2">
        <f>Inddata!$D$34+Inddata!$D$32</f>
        <v>5</v>
      </c>
      <c r="N1881" s="2">
        <f t="shared" si="114"/>
        <v>4.7293202685995211E-2</v>
      </c>
      <c r="O1881" s="2">
        <f t="shared" si="115"/>
        <v>1.1766785294288882</v>
      </c>
      <c r="P1881" s="5">
        <f t="shared" si="113"/>
        <v>4.0567201992835535</v>
      </c>
      <c r="Q1881" s="5">
        <f t="shared" si="116"/>
        <v>2.0283600996417768</v>
      </c>
      <c r="R1881" s="2">
        <f t="shared" si="117"/>
        <v>0.46952780084300394</v>
      </c>
      <c r="S1881" s="2">
        <f t="shared" si="118"/>
        <v>0.23476390042150197</v>
      </c>
    </row>
    <row r="1882" spans="3:19" x14ac:dyDescent="0.25">
      <c r="C1882">
        <f t="shared" si="124"/>
        <v>3.4299999999999708</v>
      </c>
      <c r="D1882" s="5">
        <f>$C$2+2*Inddata!$D$35*'Beregninger scenarie 2'!C1882</f>
        <v>11.574999999999926</v>
      </c>
      <c r="E1882" s="5">
        <f t="shared" si="119"/>
        <v>24.996124999999662</v>
      </c>
      <c r="F1882" s="5">
        <f>SQRT(C1882^2+(Inddata!$D$35*C1882)^2)</f>
        <v>5.4906790335986209</v>
      </c>
      <c r="G1882" s="5">
        <f t="shared" si="120"/>
        <v>13.981358067197242</v>
      </c>
      <c r="H1882" s="5">
        <f t="shared" si="121"/>
        <v>1.7878180989188044</v>
      </c>
      <c r="I1882" s="5">
        <f t="shared" si="122"/>
        <v>9.4734324387603902E-2</v>
      </c>
      <c r="J1882" s="5">
        <f t="shared" si="123"/>
        <v>2.3679910141830636</v>
      </c>
      <c r="K1882">
        <f t="shared" si="125"/>
        <v>4.4299999999999713</v>
      </c>
      <c r="L1882" s="2">
        <f>Inddata!$D$34</f>
        <v>1</v>
      </c>
      <c r="M1882" s="2">
        <f>Inddata!$D$34+Inddata!$D$32</f>
        <v>5</v>
      </c>
      <c r="N1882" s="2">
        <f t="shared" si="114"/>
        <v>4.7367162193801951E-2</v>
      </c>
      <c r="O1882" s="2">
        <f t="shared" si="115"/>
        <v>1.1839955070915318</v>
      </c>
      <c r="P1882" s="5">
        <f t="shared" si="113"/>
        <v>4.0819462320013944</v>
      </c>
      <c r="Q1882" s="5">
        <f t="shared" si="116"/>
        <v>2.0409731160006972</v>
      </c>
      <c r="R1882" s="2">
        <f t="shared" si="117"/>
        <v>0.47244748055571695</v>
      </c>
      <c r="S1882" s="2">
        <f t="shared" si="118"/>
        <v>0.23622374027785847</v>
      </c>
    </row>
    <row r="1883" spans="3:19" x14ac:dyDescent="0.25">
      <c r="C1883">
        <f t="shared" si="124"/>
        <v>3.4399999999999706</v>
      </c>
      <c r="D1883" s="5">
        <f>$C$2+2*Inddata!$D$35*'Beregninger scenarie 2'!C1883</f>
        <v>11.599999999999927</v>
      </c>
      <c r="E1883" s="5">
        <f t="shared" si="119"/>
        <v>25.111999999999661</v>
      </c>
      <c r="F1883" s="5">
        <f>SQRT(C1883^2+(Inddata!$D$35*C1883)^2)</f>
        <v>5.5066868441922034</v>
      </c>
      <c r="G1883" s="5">
        <f t="shared" si="120"/>
        <v>14.013373688384407</v>
      </c>
      <c r="H1883" s="5">
        <f t="shared" si="121"/>
        <v>1.7920024512594588</v>
      </c>
      <c r="I1883" s="5">
        <f t="shared" si="122"/>
        <v>9.4882082642746876E-2</v>
      </c>
      <c r="J1883" s="5">
        <f t="shared" si="123"/>
        <v>2.3826788593246273</v>
      </c>
      <c r="K1883">
        <f t="shared" si="125"/>
        <v>4.4399999999999711</v>
      </c>
      <c r="L1883" s="2">
        <f>Inddata!$D$34</f>
        <v>1</v>
      </c>
      <c r="M1883" s="2">
        <f>Inddata!$D$34+Inddata!$D$32</f>
        <v>5</v>
      </c>
      <c r="N1883" s="2">
        <f t="shared" si="114"/>
        <v>4.7441041321373438E-2</v>
      </c>
      <c r="O1883" s="2">
        <f t="shared" si="115"/>
        <v>1.1913394296623137</v>
      </c>
      <c r="P1883" s="5">
        <f t="shared" si="113"/>
        <v>4.107265160060126</v>
      </c>
      <c r="Q1883" s="5">
        <f t="shared" si="116"/>
        <v>2.053632580030063</v>
      </c>
      <c r="R1883" s="2">
        <f t="shared" si="117"/>
        <v>0.47537791204399615</v>
      </c>
      <c r="S1883" s="2">
        <f t="shared" si="118"/>
        <v>0.23768895602199808</v>
      </c>
    </row>
    <row r="1884" spans="3:19" x14ac:dyDescent="0.25">
      <c r="C1884">
        <f t="shared" si="124"/>
        <v>3.4499999999999704</v>
      </c>
      <c r="D1884" s="5">
        <f>$C$2+2*Inddata!$D$35*'Beregninger scenarie 2'!C1884</f>
        <v>11.624999999999925</v>
      </c>
      <c r="E1884" s="5">
        <f t="shared" si="119"/>
        <v>25.228124999999654</v>
      </c>
      <c r="F1884" s="5">
        <f>SQRT(C1884^2+(Inddata!$D$35*C1884)^2)</f>
        <v>5.5226946547857843</v>
      </c>
      <c r="G1884" s="5">
        <f t="shared" si="120"/>
        <v>14.045389309571569</v>
      </c>
      <c r="H1884" s="5">
        <f t="shared" si="121"/>
        <v>1.7961855270759453</v>
      </c>
      <c r="I1884" s="5">
        <f t="shared" si="122"/>
        <v>9.5029680912426598E-2</v>
      </c>
      <c r="J1884" s="5">
        <f t="shared" si="123"/>
        <v>2.3974206687687794</v>
      </c>
      <c r="K1884">
        <f t="shared" si="125"/>
        <v>4.4499999999999709</v>
      </c>
      <c r="L1884" s="2">
        <f>Inddata!$D$34</f>
        <v>1</v>
      </c>
      <c r="M1884" s="2">
        <f>Inddata!$D$34+Inddata!$D$32</f>
        <v>5</v>
      </c>
      <c r="N1884" s="2">
        <f t="shared" si="114"/>
        <v>4.7514840456213299E-2</v>
      </c>
      <c r="O1884" s="2">
        <f t="shared" si="115"/>
        <v>1.1987103343843897</v>
      </c>
      <c r="P1884" s="5">
        <f t="shared" si="113"/>
        <v>4.1326771118593619</v>
      </c>
      <c r="Q1884" s="5">
        <f t="shared" si="116"/>
        <v>2.066338555929681</v>
      </c>
      <c r="R1884" s="2">
        <f t="shared" si="117"/>
        <v>0.47831911016890744</v>
      </c>
      <c r="S1884" s="2">
        <f t="shared" si="118"/>
        <v>0.23915955508445372</v>
      </c>
    </row>
    <row r="1885" spans="3:19" x14ac:dyDescent="0.25">
      <c r="C1885">
        <f t="shared" si="124"/>
        <v>3.4599999999999702</v>
      </c>
      <c r="D1885" s="5">
        <f>$C$2+2*Inddata!$D$35*'Beregninger scenarie 2'!C1885</f>
        <v>11.649999999999926</v>
      </c>
      <c r="E1885" s="5">
        <f t="shared" si="119"/>
        <v>25.344499999999652</v>
      </c>
      <c r="F1885" s="5">
        <f>SQRT(C1885^2+(Inddata!$D$35*C1885)^2)</f>
        <v>5.5387024653793668</v>
      </c>
      <c r="G1885" s="5">
        <f t="shared" si="120"/>
        <v>14.077404930758734</v>
      </c>
      <c r="H1885" s="5">
        <f t="shared" si="121"/>
        <v>1.8003673350776912</v>
      </c>
      <c r="I1885" s="5">
        <f t="shared" si="122"/>
        <v>9.5177119965230705E-2</v>
      </c>
      <c r="J1885" s="5">
        <f t="shared" si="123"/>
        <v>2.4122165169587566</v>
      </c>
      <c r="K1885">
        <f t="shared" si="125"/>
        <v>4.4599999999999707</v>
      </c>
      <c r="L1885" s="2">
        <f>Inddata!$D$34</f>
        <v>1</v>
      </c>
      <c r="M1885" s="2">
        <f>Inddata!$D$34+Inddata!$D$32</f>
        <v>5</v>
      </c>
      <c r="N1885" s="2">
        <f t="shared" si="114"/>
        <v>4.7588559982615353E-2</v>
      </c>
      <c r="O1885" s="2">
        <f t="shared" si="115"/>
        <v>1.2061082584793783</v>
      </c>
      <c r="P1885" s="5">
        <f t="shared" si="113"/>
        <v>4.1581822157244517</v>
      </c>
      <c r="Q1885" s="5">
        <f t="shared" si="116"/>
        <v>2.0790911078622258</v>
      </c>
      <c r="R1885" s="2">
        <f t="shared" si="117"/>
        <v>0.48127108978292266</v>
      </c>
      <c r="S1885" s="2">
        <f t="shared" si="118"/>
        <v>0.24063554489146133</v>
      </c>
    </row>
    <row r="1886" spans="3:19" x14ac:dyDescent="0.25">
      <c r="C1886">
        <f t="shared" si="124"/>
        <v>3.46999999999997</v>
      </c>
      <c r="D1886" s="5">
        <f>$C$2+2*Inddata!$D$35*'Beregninger scenarie 2'!C1886</f>
        <v>11.674999999999924</v>
      </c>
      <c r="E1886" s="5">
        <f t="shared" si="119"/>
        <v>25.461124999999647</v>
      </c>
      <c r="F1886" s="5">
        <f>SQRT(C1886^2+(Inddata!$D$35*C1886)^2)</f>
        <v>5.5547102759729476</v>
      </c>
      <c r="G1886" s="5">
        <f t="shared" si="120"/>
        <v>14.109420551945895</v>
      </c>
      <c r="H1886" s="5">
        <f t="shared" si="121"/>
        <v>1.804547883895075</v>
      </c>
      <c r="I1886" s="5">
        <f t="shared" si="122"/>
        <v>9.5324400563399594E-2</v>
      </c>
      <c r="J1886" s="5">
        <f t="shared" si="123"/>
        <v>2.427066478294754</v>
      </c>
      <c r="K1886">
        <f t="shared" si="125"/>
        <v>4.4699999999999704</v>
      </c>
      <c r="L1886" s="2">
        <f>Inddata!$D$34</f>
        <v>1</v>
      </c>
      <c r="M1886" s="2">
        <f>Inddata!$D$34+Inddata!$D$32</f>
        <v>5</v>
      </c>
      <c r="N1886" s="2">
        <f t="shared" si="114"/>
        <v>4.7662200281699797E-2</v>
      </c>
      <c r="O1886" s="2">
        <f t="shared" si="115"/>
        <v>1.213533239147377</v>
      </c>
      <c r="P1886" s="5">
        <f t="shared" si="113"/>
        <v>4.1837805999065614</v>
      </c>
      <c r="Q1886" s="5">
        <f t="shared" si="116"/>
        <v>2.0918902999532807</v>
      </c>
      <c r="R1886" s="2">
        <f t="shared" si="117"/>
        <v>0.48423386572992605</v>
      </c>
      <c r="S1886" s="2">
        <f t="shared" si="118"/>
        <v>0.24211693286496302</v>
      </c>
    </row>
    <row r="1887" spans="3:19" x14ac:dyDescent="0.25">
      <c r="C1887">
        <f t="shared" si="124"/>
        <v>3.4799999999999698</v>
      </c>
      <c r="D1887" s="5">
        <f>$C$2+2*Inddata!$D$35*'Beregninger scenarie 2'!C1887</f>
        <v>11.699999999999925</v>
      </c>
      <c r="E1887" s="5">
        <f t="shared" si="119"/>
        <v>25.577999999999648</v>
      </c>
      <c r="F1887" s="5">
        <f>SQRT(C1887^2+(Inddata!$D$35*C1887)^2)</f>
        <v>5.5707180865665302</v>
      </c>
      <c r="G1887" s="5">
        <f t="shared" si="120"/>
        <v>14.14143617313306</v>
      </c>
      <c r="H1887" s="5">
        <f t="shared" si="121"/>
        <v>1.8087271820803188</v>
      </c>
      <c r="I1887" s="5">
        <f t="shared" si="122"/>
        <v>9.5471523462898139E-2</v>
      </c>
      <c r="J1887" s="5">
        <f t="shared" si="123"/>
        <v>2.4419706271339749</v>
      </c>
      <c r="K1887">
        <f t="shared" si="125"/>
        <v>4.4799999999999702</v>
      </c>
      <c r="L1887" s="2">
        <f>Inddata!$D$34</f>
        <v>1</v>
      </c>
      <c r="M1887" s="2">
        <f>Inddata!$D$34+Inddata!$D$32</f>
        <v>5</v>
      </c>
      <c r="N1887" s="2">
        <f t="shared" si="114"/>
        <v>4.773576173144907E-2</v>
      </c>
      <c r="O1887" s="2">
        <f t="shared" si="115"/>
        <v>1.2209853135669875</v>
      </c>
      <c r="P1887" s="5">
        <f t="shared" si="113"/>
        <v>4.2094723925827404</v>
      </c>
      <c r="Q1887" s="5">
        <f t="shared" si="116"/>
        <v>2.1047361962913702</v>
      </c>
      <c r="R1887" s="2">
        <f t="shared" si="117"/>
        <v>0.4872074528452246</v>
      </c>
      <c r="S1887" s="2">
        <f t="shared" si="118"/>
        <v>0.2436037264226123</v>
      </c>
    </row>
    <row r="1888" spans="3:19" x14ac:dyDescent="0.25">
      <c r="C1888">
        <f t="shared" si="124"/>
        <v>3.4899999999999696</v>
      </c>
      <c r="D1888" s="5">
        <f>$C$2+2*Inddata!$D$35*'Beregninger scenarie 2'!C1888</f>
        <v>11.724999999999923</v>
      </c>
      <c r="E1888" s="5">
        <f t="shared" si="119"/>
        <v>25.695124999999642</v>
      </c>
      <c r="F1888" s="5">
        <f>SQRT(C1888^2+(Inddata!$D$35*C1888)^2)</f>
        <v>5.586725897160111</v>
      </c>
      <c r="G1888" s="5">
        <f t="shared" si="120"/>
        <v>14.173451794320222</v>
      </c>
      <c r="H1888" s="5">
        <f t="shared" si="121"/>
        <v>1.8129052381083726</v>
      </c>
      <c r="I1888" s="5">
        <f t="shared" si="122"/>
        <v>9.5618489413485913E-2</v>
      </c>
      <c r="J1888" s="5">
        <f t="shared" si="123"/>
        <v>2.4569290377906632</v>
      </c>
      <c r="K1888">
        <f t="shared" si="125"/>
        <v>4.48999999999997</v>
      </c>
      <c r="L1888" s="2">
        <f>Inddata!$D$34</f>
        <v>1</v>
      </c>
      <c r="M1888" s="2">
        <f>Inddata!$D$34+Inddata!$D$32</f>
        <v>5</v>
      </c>
      <c r="N1888" s="2">
        <f t="shared" si="114"/>
        <v>4.7809244706742957E-2</v>
      </c>
      <c r="O1888" s="2">
        <f t="shared" si="115"/>
        <v>1.2284645188953316</v>
      </c>
      <c r="P1888" s="5">
        <f t="shared" si="113"/>
        <v>4.2352577218559864</v>
      </c>
      <c r="Q1888" s="5">
        <f t="shared" si="116"/>
        <v>2.1176288609279932</v>
      </c>
      <c r="R1888" s="2">
        <f t="shared" si="117"/>
        <v>0.49019186595555397</v>
      </c>
      <c r="S1888" s="2">
        <f t="shared" si="118"/>
        <v>0.24509593297777699</v>
      </c>
    </row>
    <row r="1889" spans="3:19" x14ac:dyDescent="0.25">
      <c r="C1889">
        <f t="shared" si="124"/>
        <v>3.4999999999999694</v>
      </c>
      <c r="D1889" s="5">
        <f>$C$2+2*Inddata!$D$35*'Beregninger scenarie 2'!C1889</f>
        <v>11.749999999999924</v>
      </c>
      <c r="E1889" s="5">
        <f t="shared" si="119"/>
        <v>25.812499999999641</v>
      </c>
      <c r="F1889" s="5">
        <f>SQRT(C1889^2+(Inddata!$D$35*C1889)^2)</f>
        <v>5.6027337077536936</v>
      </c>
      <c r="G1889" s="5">
        <f t="shared" si="120"/>
        <v>14.205467415507387</v>
      </c>
      <c r="H1889" s="5">
        <f t="shared" si="121"/>
        <v>1.8170820603777842</v>
      </c>
      <c r="I1889" s="5">
        <f t="shared" si="122"/>
        <v>9.5765299158787023E-2</v>
      </c>
      <c r="J1889" s="5">
        <f t="shared" si="123"/>
        <v>2.4719417845361558</v>
      </c>
      <c r="K1889">
        <f t="shared" si="125"/>
        <v>4.4999999999999698</v>
      </c>
      <c r="L1889" s="2">
        <f>Inddata!$D$34</f>
        <v>1</v>
      </c>
      <c r="M1889" s="2">
        <f>Inddata!$D$34+Inddata!$D$32</f>
        <v>5</v>
      </c>
      <c r="N1889" s="2">
        <f t="shared" si="114"/>
        <v>4.7882649579393512E-2</v>
      </c>
      <c r="O1889" s="2">
        <f t="shared" si="115"/>
        <v>1.2359708922680779</v>
      </c>
      <c r="P1889" s="5">
        <f t="shared" si="113"/>
        <v>4.2611367157553346</v>
      </c>
      <c r="Q1889" s="5">
        <f t="shared" si="116"/>
        <v>2.1305683578776673</v>
      </c>
      <c r="R1889" s="2">
        <f t="shared" si="117"/>
        <v>0.49318711987908964</v>
      </c>
      <c r="S1889" s="2">
        <f t="shared" si="118"/>
        <v>0.24659355993954482</v>
      </c>
    </row>
    <row r="1890" spans="3:19" x14ac:dyDescent="0.25">
      <c r="C1890">
        <f t="shared" si="124"/>
        <v>3.5099999999999691</v>
      </c>
      <c r="D1890" s="5">
        <f>$C$2+2*Inddata!$D$35*'Beregninger scenarie 2'!C1890</f>
        <v>11.774999999999922</v>
      </c>
      <c r="E1890" s="5">
        <f t="shared" si="119"/>
        <v>25.930124999999634</v>
      </c>
      <c r="F1890" s="5">
        <f>SQRT(C1890^2+(Inddata!$D$35*C1890)^2)</f>
        <v>5.6187415183472753</v>
      </c>
      <c r="G1890" s="5">
        <f t="shared" si="120"/>
        <v>14.237483036694551</v>
      </c>
      <c r="H1890" s="5">
        <f t="shared" si="121"/>
        <v>1.8212576572115593</v>
      </c>
      <c r="I1890" s="5">
        <f t="shared" si="122"/>
        <v>9.5911953436358485E-2</v>
      </c>
      <c r="J1890" s="5">
        <f t="shared" si="123"/>
        <v>2.4870089415989201</v>
      </c>
      <c r="K1890">
        <f t="shared" si="125"/>
        <v>4.5099999999999696</v>
      </c>
      <c r="L1890" s="2">
        <f>Inddata!$D$34</f>
        <v>1</v>
      </c>
      <c r="M1890" s="2">
        <f>Inddata!$D$34+Inddata!$D$32</f>
        <v>5</v>
      </c>
      <c r="N1890" s="2">
        <f t="shared" si="114"/>
        <v>4.7955976718179243E-2</v>
      </c>
      <c r="O1890" s="2">
        <f t="shared" si="115"/>
        <v>1.24350447079946</v>
      </c>
      <c r="P1890" s="5">
        <f t="shared" si="113"/>
        <v>4.2871095022359214</v>
      </c>
      <c r="Q1890" s="5">
        <f t="shared" si="116"/>
        <v>2.1435547511179607</v>
      </c>
      <c r="R1890" s="2">
        <f t="shared" si="117"/>
        <v>0.4961932294254538</v>
      </c>
      <c r="S1890" s="2">
        <f t="shared" si="118"/>
        <v>0.2480966147127269</v>
      </c>
    </row>
    <row r="1891" spans="3:19" x14ac:dyDescent="0.25">
      <c r="C1891">
        <f t="shared" si="124"/>
        <v>3.5199999999999689</v>
      </c>
      <c r="D1891" s="5">
        <f>$C$2+2*Inddata!$D$35*'Beregninger scenarie 2'!C1891</f>
        <v>11.799999999999923</v>
      </c>
      <c r="E1891" s="5">
        <f t="shared" si="119"/>
        <v>26.047999999999632</v>
      </c>
      <c r="F1891" s="5">
        <f>SQRT(C1891^2+(Inddata!$D$35*C1891)^2)</f>
        <v>5.634749328940857</v>
      </c>
      <c r="G1891" s="5">
        <f t="shared" si="120"/>
        <v>14.269498657881714</v>
      </c>
      <c r="H1891" s="5">
        <f t="shared" si="121"/>
        <v>1.8254320368580084</v>
      </c>
      <c r="I1891" s="5">
        <f t="shared" si="122"/>
        <v>9.6058452977757863E-2</v>
      </c>
      <c r="J1891" s="5">
        <f t="shared" si="123"/>
        <v>2.5021305831646017</v>
      </c>
      <c r="K1891">
        <f t="shared" si="125"/>
        <v>4.5199999999999694</v>
      </c>
      <c r="L1891" s="2">
        <f>Inddata!$D$34</f>
        <v>1</v>
      </c>
      <c r="M1891" s="2">
        <f>Inddata!$D$34+Inddata!$D$32</f>
        <v>5</v>
      </c>
      <c r="N1891" s="2">
        <f t="shared" si="114"/>
        <v>4.8029226488878932E-2</v>
      </c>
      <c r="O1891" s="2">
        <f t="shared" si="115"/>
        <v>1.2510652915823008</v>
      </c>
      <c r="P1891" s="5">
        <f t="shared" si="113"/>
        <v>4.3131762091790655</v>
      </c>
      <c r="Q1891" s="5">
        <f t="shared" si="116"/>
        <v>2.1565881045895328</v>
      </c>
      <c r="R1891" s="2">
        <f t="shared" si="117"/>
        <v>0.49921020939572519</v>
      </c>
      <c r="S1891" s="2">
        <f t="shared" si="118"/>
        <v>0.2496051046978626</v>
      </c>
    </row>
    <row r="1892" spans="3:19" x14ac:dyDescent="0.25">
      <c r="C1892">
        <f t="shared" si="124"/>
        <v>3.5299999999999687</v>
      </c>
      <c r="D1892" s="5">
        <f>$C$2+2*Inddata!$D$35*'Beregninger scenarie 2'!C1892</f>
        <v>11.824999999999921</v>
      </c>
      <c r="E1892" s="5">
        <f t="shared" si="119"/>
        <v>26.166124999999628</v>
      </c>
      <c r="F1892" s="5">
        <f>SQRT(C1892^2+(Inddata!$D$35*C1892)^2)</f>
        <v>5.6507571395344387</v>
      </c>
      <c r="G1892" s="5">
        <f t="shared" si="120"/>
        <v>14.301514279068877</v>
      </c>
      <c r="H1892" s="5">
        <f t="shared" si="121"/>
        <v>1.8296052074915814</v>
      </c>
      <c r="I1892" s="5">
        <f t="shared" si="122"/>
        <v>9.6204798508609968E-2</v>
      </c>
      <c r="J1892" s="5">
        <f t="shared" si="123"/>
        <v>2.5173067833760663</v>
      </c>
      <c r="K1892">
        <f t="shared" si="125"/>
        <v>4.5299999999999692</v>
      </c>
      <c r="L1892" s="2">
        <f>Inddata!$D$34</f>
        <v>1</v>
      </c>
      <c r="M1892" s="2">
        <f>Inddata!$D$34+Inddata!$D$32</f>
        <v>5</v>
      </c>
      <c r="N1892" s="2">
        <f t="shared" si="114"/>
        <v>4.8102399254304984E-2</v>
      </c>
      <c r="O1892" s="2">
        <f t="shared" si="115"/>
        <v>1.2586533916880331</v>
      </c>
      <c r="P1892" s="5">
        <f t="shared" si="113"/>
        <v>4.339336964392345</v>
      </c>
      <c r="Q1892" s="5">
        <f t="shared" si="116"/>
        <v>2.1696684821961725</v>
      </c>
      <c r="R1892" s="2">
        <f t="shared" si="117"/>
        <v>0.50223807458244729</v>
      </c>
      <c r="S1892" s="2">
        <f t="shared" si="118"/>
        <v>0.25111903729122365</v>
      </c>
    </row>
    <row r="1893" spans="3:19" x14ac:dyDescent="0.25">
      <c r="C1893">
        <f t="shared" si="124"/>
        <v>3.5399999999999685</v>
      </c>
      <c r="D1893" s="5">
        <f>$C$2+2*Inddata!$D$35*'Beregninger scenarie 2'!C1893</f>
        <v>11.849999999999921</v>
      </c>
      <c r="E1893" s="5">
        <f t="shared" si="119"/>
        <v>26.284499999999628</v>
      </c>
      <c r="F1893" s="5">
        <f>SQRT(C1893^2+(Inddata!$D$35*C1893)^2)</f>
        <v>5.6667649501280204</v>
      </c>
      <c r="G1893" s="5">
        <f t="shared" si="120"/>
        <v>14.333529900256041</v>
      </c>
      <c r="H1893" s="5">
        <f t="shared" si="121"/>
        <v>1.8337771772136957</v>
      </c>
      <c r="I1893" s="5">
        <f t="shared" si="122"/>
        <v>9.6350990748672607E-2</v>
      </c>
      <c r="J1893" s="5">
        <f t="shared" si="123"/>
        <v>2.5325376163334492</v>
      </c>
      <c r="K1893">
        <f t="shared" si="125"/>
        <v>4.5399999999999689</v>
      </c>
      <c r="L1893" s="2">
        <f>Inddata!$D$34</f>
        <v>1</v>
      </c>
      <c r="M1893" s="2">
        <f>Inddata!$D$34+Inddata!$D$32</f>
        <v>5</v>
      </c>
      <c r="N1893" s="2">
        <f t="shared" si="114"/>
        <v>4.8175495374336304E-2</v>
      </c>
      <c r="O1893" s="2">
        <f t="shared" si="115"/>
        <v>1.2662688081667246</v>
      </c>
      <c r="P1893" s="5">
        <f t="shared" si="113"/>
        <v>4.3655918956096746</v>
      </c>
      <c r="Q1893" s="5">
        <f t="shared" si="116"/>
        <v>2.1827959478048373</v>
      </c>
      <c r="R1893" s="2">
        <f t="shared" si="117"/>
        <v>0.50527683976963822</v>
      </c>
      <c r="S1893" s="2">
        <f t="shared" si="118"/>
        <v>0.25263841988481911</v>
      </c>
    </row>
    <row r="1894" spans="3:19" x14ac:dyDescent="0.25">
      <c r="C1894">
        <f t="shared" si="124"/>
        <v>3.5499999999999683</v>
      </c>
      <c r="D1894" s="5">
        <f>$C$2+2*Inddata!$D$35*'Beregninger scenarie 2'!C1894</f>
        <v>11.87499999999992</v>
      </c>
      <c r="E1894" s="5">
        <f t="shared" si="119"/>
        <v>26.403124999999623</v>
      </c>
      <c r="F1894" s="5">
        <f>SQRT(C1894^2+(Inddata!$D$35*C1894)^2)</f>
        <v>5.6827727607216021</v>
      </c>
      <c r="G1894" s="5">
        <f t="shared" si="120"/>
        <v>14.365545521443204</v>
      </c>
      <c r="H1894" s="5">
        <f t="shared" si="121"/>
        <v>1.8379479540535464</v>
      </c>
      <c r="I1894" s="5">
        <f t="shared" si="122"/>
        <v>9.6497030411901344E-2</v>
      </c>
      <c r="J1894" s="5">
        <f t="shared" si="123"/>
        <v>2.5478231560941964</v>
      </c>
      <c r="K1894">
        <f t="shared" si="125"/>
        <v>4.5499999999999687</v>
      </c>
      <c r="L1894" s="2">
        <f>Inddata!$D$34</f>
        <v>1</v>
      </c>
      <c r="M1894" s="2">
        <f>Inddata!$D$34+Inddata!$D$32</f>
        <v>5</v>
      </c>
      <c r="N1894" s="2">
        <f t="shared" si="114"/>
        <v>4.8248515205950672E-2</v>
      </c>
      <c r="O1894" s="2">
        <f t="shared" si="115"/>
        <v>1.2739115780470982</v>
      </c>
      <c r="P1894" s="5">
        <f t="shared" si="113"/>
        <v>4.3919411304913849</v>
      </c>
      <c r="Q1894" s="5">
        <f t="shared" si="116"/>
        <v>2.1959705652456925</v>
      </c>
      <c r="R1894" s="2">
        <f t="shared" si="117"/>
        <v>0.50832651973279919</v>
      </c>
      <c r="S1894" s="2">
        <f t="shared" si="118"/>
        <v>0.25416325986639959</v>
      </c>
    </row>
    <row r="1895" spans="3:19" x14ac:dyDescent="0.25">
      <c r="C1895">
        <f t="shared" si="124"/>
        <v>3.5599999999999681</v>
      </c>
      <c r="D1895" s="5">
        <f>$C$2+2*Inddata!$D$35*'Beregninger scenarie 2'!C1895</f>
        <v>11.89999999999992</v>
      </c>
      <c r="E1895" s="5">
        <f t="shared" si="119"/>
        <v>26.521999999999622</v>
      </c>
      <c r="F1895" s="5">
        <f>SQRT(C1895^2+(Inddata!$D$35*C1895)^2)</f>
        <v>5.6987805713151847</v>
      </c>
      <c r="G1895" s="5">
        <f t="shared" si="120"/>
        <v>14.397561142630369</v>
      </c>
      <c r="H1895" s="5">
        <f t="shared" si="121"/>
        <v>1.8421175459689121</v>
      </c>
      <c r="I1895" s="5">
        <f t="shared" si="122"/>
        <v>9.6642918206513578E-2</v>
      </c>
      <c r="J1895" s="5">
        <f t="shared" si="123"/>
        <v>2.5631634766731164</v>
      </c>
      <c r="K1895">
        <f t="shared" si="125"/>
        <v>4.5599999999999685</v>
      </c>
      <c r="L1895" s="2">
        <f>Inddata!$D$34</f>
        <v>1</v>
      </c>
      <c r="M1895" s="2">
        <f>Inddata!$D$34+Inddata!$D$32</f>
        <v>5</v>
      </c>
      <c r="N1895" s="2">
        <f t="shared" si="114"/>
        <v>4.8321459103256789E-2</v>
      </c>
      <c r="O1895" s="2">
        <f t="shared" si="115"/>
        <v>1.2815817383365582</v>
      </c>
      <c r="P1895" s="5">
        <f t="shared" si="113"/>
        <v>4.4183847966243066</v>
      </c>
      <c r="Q1895" s="5">
        <f t="shared" si="116"/>
        <v>2.2091923983121533</v>
      </c>
      <c r="R1895" s="2">
        <f t="shared" si="117"/>
        <v>0.51138712923892438</v>
      </c>
      <c r="S1895" s="2">
        <f t="shared" si="118"/>
        <v>0.25569356461946219</v>
      </c>
    </row>
    <row r="1896" spans="3:19" x14ac:dyDescent="0.25">
      <c r="C1896">
        <f t="shared" si="124"/>
        <v>3.5699999999999679</v>
      </c>
      <c r="D1896" s="5">
        <f>$C$2+2*Inddata!$D$35*'Beregninger scenarie 2'!C1896</f>
        <v>11.924999999999919</v>
      </c>
      <c r="E1896" s="5">
        <f t="shared" si="119"/>
        <v>26.641124999999615</v>
      </c>
      <c r="F1896" s="5">
        <f>SQRT(C1896^2+(Inddata!$D$35*C1896)^2)</f>
        <v>5.7147883819087655</v>
      </c>
      <c r="G1896" s="5">
        <f t="shared" si="120"/>
        <v>14.429576763817531</v>
      </c>
      <c r="H1896" s="5">
        <f t="shared" si="121"/>
        <v>1.846285960846946</v>
      </c>
      <c r="I1896" s="5">
        <f t="shared" si="122"/>
        <v>9.678865483505153E-2</v>
      </c>
      <c r="J1896" s="5">
        <f t="shared" si="123"/>
        <v>2.5785586520424251</v>
      </c>
      <c r="K1896">
        <f t="shared" si="125"/>
        <v>4.5699999999999683</v>
      </c>
      <c r="L1896" s="2">
        <f>Inddata!$D$34</f>
        <v>1</v>
      </c>
      <c r="M1896" s="2">
        <f>Inddata!$D$34+Inddata!$D$32</f>
        <v>5</v>
      </c>
      <c r="N1896" s="2">
        <f t="shared" si="114"/>
        <v>4.8394327417525765E-2</v>
      </c>
      <c r="O1896" s="2">
        <f t="shared" si="115"/>
        <v>1.2892793260212125</v>
      </c>
      <c r="P1896" s="5">
        <f t="shared" si="113"/>
        <v>4.4449230215218494</v>
      </c>
      <c r="Q1896" s="5">
        <f t="shared" si="116"/>
        <v>2.2224615107609247</v>
      </c>
      <c r="R1896" s="2">
        <f t="shared" si="117"/>
        <v>0.51445868304651032</v>
      </c>
      <c r="S1896" s="2">
        <f t="shared" si="118"/>
        <v>0.25722934152325516</v>
      </c>
    </row>
    <row r="1897" spans="3:19" x14ac:dyDescent="0.25">
      <c r="C1897">
        <f t="shared" si="124"/>
        <v>3.5799999999999677</v>
      </c>
      <c r="D1897" s="5">
        <f>$C$2+2*Inddata!$D$35*'Beregninger scenarie 2'!C1897</f>
        <v>11.949999999999919</v>
      </c>
      <c r="E1897" s="5">
        <f t="shared" si="119"/>
        <v>26.760499999999613</v>
      </c>
      <c r="F1897" s="5">
        <f>SQRT(C1897^2+(Inddata!$D$35*C1897)^2)</f>
        <v>5.7307961925023481</v>
      </c>
      <c r="G1897" s="5">
        <f t="shared" si="120"/>
        <v>14.461592385004696</v>
      </c>
      <c r="H1897" s="5">
        <f t="shared" si="121"/>
        <v>1.8504532065049573</v>
      </c>
      <c r="I1897" s="5">
        <f t="shared" si="122"/>
        <v>9.6934240994444434E-2</v>
      </c>
      <c r="J1897" s="5">
        <f t="shared" si="123"/>
        <v>2.5940087561317928</v>
      </c>
      <c r="K1897">
        <f t="shared" si="125"/>
        <v>4.5799999999999681</v>
      </c>
      <c r="L1897" s="2">
        <f>Inddata!$D$34</f>
        <v>1</v>
      </c>
      <c r="M1897" s="2">
        <f>Inddata!$D$34+Inddata!$D$32</f>
        <v>5</v>
      </c>
      <c r="N1897" s="2">
        <f t="shared" si="114"/>
        <v>4.8467120497222217E-2</v>
      </c>
      <c r="O1897" s="2">
        <f t="shared" si="115"/>
        <v>1.2970043780658964</v>
      </c>
      <c r="P1897" s="5">
        <f t="shared" si="113"/>
        <v>4.4715559326240824</v>
      </c>
      <c r="Q1897" s="5">
        <f t="shared" si="116"/>
        <v>2.2357779663120412</v>
      </c>
      <c r="R1897" s="2">
        <f t="shared" si="117"/>
        <v>0.51754119590556502</v>
      </c>
      <c r="S1897" s="2">
        <f t="shared" si="118"/>
        <v>0.25877059795278251</v>
      </c>
    </row>
    <row r="1898" spans="3:19" x14ac:dyDescent="0.25">
      <c r="C1898">
        <f t="shared" si="124"/>
        <v>3.5899999999999674</v>
      </c>
      <c r="D1898" s="5">
        <f>$C$2+2*Inddata!$D$35*'Beregninger scenarie 2'!C1898</f>
        <v>11.974999999999918</v>
      </c>
      <c r="E1898" s="5">
        <f t="shared" si="119"/>
        <v>26.880124999999609</v>
      </c>
      <c r="F1898" s="5">
        <f>SQRT(C1898^2+(Inddata!$D$35*C1898)^2)</f>
        <v>5.7468040030959298</v>
      </c>
      <c r="G1898" s="5">
        <f t="shared" si="120"/>
        <v>14.49360800619186</v>
      </c>
      <c r="H1898" s="5">
        <f t="shared" si="121"/>
        <v>1.8546192906911838</v>
      </c>
      <c r="I1898" s="5">
        <f t="shared" si="122"/>
        <v>9.7079677376069984E-2</v>
      </c>
      <c r="J1898" s="5">
        <f t="shared" si="123"/>
        <v>2.6095138628283951</v>
      </c>
      <c r="K1898">
        <f t="shared" si="125"/>
        <v>4.5899999999999679</v>
      </c>
      <c r="L1898" s="2">
        <f>Inddata!$D$34</f>
        <v>1</v>
      </c>
      <c r="M1898" s="2">
        <f>Inddata!$D$34+Inddata!$D$32</f>
        <v>5</v>
      </c>
      <c r="N1898" s="2">
        <f t="shared" si="114"/>
        <v>4.8539838688034992E-2</v>
      </c>
      <c r="O1898" s="2">
        <f t="shared" si="115"/>
        <v>1.3047569314141976</v>
      </c>
      <c r="P1898" s="5">
        <f t="shared" si="113"/>
        <v>4.4982836572978213</v>
      </c>
      <c r="Q1898" s="5">
        <f t="shared" si="116"/>
        <v>2.2491418286489107</v>
      </c>
      <c r="R1898" s="2">
        <f t="shared" si="117"/>
        <v>0.52063468255761836</v>
      </c>
      <c r="S1898" s="2">
        <f t="shared" si="118"/>
        <v>0.26031734127880918</v>
      </c>
    </row>
    <row r="1899" spans="3:19" x14ac:dyDescent="0.25">
      <c r="C1899">
        <f t="shared" si="124"/>
        <v>3.5999999999999672</v>
      </c>
      <c r="D1899" s="5">
        <f>$C$2+2*Inddata!$D$35*'Beregninger scenarie 2'!C1899</f>
        <v>11.999999999999918</v>
      </c>
      <c r="E1899" s="5">
        <f t="shared" si="119"/>
        <v>26.999999999999606</v>
      </c>
      <c r="F1899" s="5">
        <f>SQRT(C1899^2+(Inddata!$D$35*C1899)^2)</f>
        <v>5.7628118136895115</v>
      </c>
      <c r="G1899" s="5">
        <f t="shared" si="120"/>
        <v>14.525623627379023</v>
      </c>
      <c r="H1899" s="5">
        <f t="shared" si="121"/>
        <v>1.8587842210855519</v>
      </c>
      <c r="I1899" s="5">
        <f t="shared" si="122"/>
        <v>9.7224964665814692E-2</v>
      </c>
      <c r="J1899" s="5">
        <f t="shared" si="123"/>
        <v>2.6250740459769584</v>
      </c>
      <c r="K1899">
        <f t="shared" si="125"/>
        <v>4.5999999999999677</v>
      </c>
      <c r="L1899" s="2">
        <f>Inddata!$D$34</f>
        <v>1</v>
      </c>
      <c r="M1899" s="2">
        <f>Inddata!$D$34+Inddata!$D$32</f>
        <v>5</v>
      </c>
      <c r="N1899" s="2">
        <f t="shared" si="114"/>
        <v>4.8612482332907346E-2</v>
      </c>
      <c r="O1899" s="2">
        <f t="shared" si="115"/>
        <v>1.3125370229884792</v>
      </c>
      <c r="P1899" s="5">
        <f t="shared" si="113"/>
        <v>4.5251063228367121</v>
      </c>
      <c r="Q1899" s="5">
        <f t="shared" si="116"/>
        <v>2.2625531614183561</v>
      </c>
      <c r="R1899" s="2">
        <f t="shared" si="117"/>
        <v>0.52373915773573065</v>
      </c>
      <c r="S1899" s="2">
        <f t="shared" si="118"/>
        <v>0.26186957886786533</v>
      </c>
    </row>
    <row r="1900" spans="3:19" x14ac:dyDescent="0.25">
      <c r="C1900">
        <f t="shared" si="124"/>
        <v>3.609999999999967</v>
      </c>
      <c r="D1900" s="5">
        <f>$C$2+2*Inddata!$D$35*'Beregninger scenarie 2'!C1900</f>
        <v>12.024999999999917</v>
      </c>
      <c r="E1900" s="5">
        <f t="shared" si="119"/>
        <v>27.120124999999604</v>
      </c>
      <c r="F1900" s="5">
        <f>SQRT(C1900^2+(Inddata!$D$35*C1900)^2)</f>
        <v>5.7788196242830931</v>
      </c>
      <c r="G1900" s="5">
        <f t="shared" si="120"/>
        <v>14.557639248566186</v>
      </c>
      <c r="H1900" s="5">
        <f t="shared" si="121"/>
        <v>1.8629480053004284</v>
      </c>
      <c r="I1900" s="5">
        <f t="shared" si="122"/>
        <v>9.7370103544133821E-2</v>
      </c>
      <c r="J1900" s="5">
        <f t="shared" si="123"/>
        <v>2.6406893793798139</v>
      </c>
      <c r="K1900">
        <f t="shared" si="125"/>
        <v>4.6099999999999675</v>
      </c>
      <c r="L1900" s="2">
        <f>Inddata!$D$34</f>
        <v>1</v>
      </c>
      <c r="M1900" s="2">
        <f>Inddata!$D$34+Inddata!$D$32</f>
        <v>5</v>
      </c>
      <c r="N1900" s="2">
        <f t="shared" si="114"/>
        <v>4.868505177206691E-2</v>
      </c>
      <c r="O1900" s="2">
        <f t="shared" si="115"/>
        <v>1.3203446896899069</v>
      </c>
      <c r="P1900" s="5">
        <f t="shared" si="113"/>
        <v>4.552024056461315</v>
      </c>
      <c r="Q1900" s="5">
        <f t="shared" si="116"/>
        <v>2.2760120282306575</v>
      </c>
      <c r="R1900" s="2">
        <f t="shared" si="117"/>
        <v>0.52685463616450401</v>
      </c>
      <c r="S1900" s="2">
        <f t="shared" si="118"/>
        <v>0.263427318082252</v>
      </c>
    </row>
    <row r="1901" spans="3:19" x14ac:dyDescent="0.25">
      <c r="C1901">
        <f t="shared" si="124"/>
        <v>3.6199999999999668</v>
      </c>
      <c r="D1901" s="5">
        <f>$C$2+2*Inddata!$D$35*'Beregninger scenarie 2'!C1901</f>
        <v>12.049999999999917</v>
      </c>
      <c r="E1901" s="5">
        <f t="shared" si="119"/>
        <v>27.240499999999599</v>
      </c>
      <c r="F1901" s="5">
        <f>SQRT(C1901^2+(Inddata!$D$35*C1901)^2)</f>
        <v>5.7948274348766748</v>
      </c>
      <c r="G1901" s="5">
        <f t="shared" si="120"/>
        <v>14.58965486975335</v>
      </c>
      <c r="H1901" s="5">
        <f t="shared" si="121"/>
        <v>1.8671106508813613</v>
      </c>
      <c r="I1901" s="5">
        <f t="shared" si="122"/>
        <v>9.751509468611011E-2</v>
      </c>
      <c r="J1901" s="5">
        <f t="shared" si="123"/>
        <v>2.6563599367969433</v>
      </c>
      <c r="K1901">
        <f t="shared" si="125"/>
        <v>4.6199999999999672</v>
      </c>
      <c r="L1901" s="2">
        <f>Inddata!$D$34</f>
        <v>1</v>
      </c>
      <c r="M1901" s="2">
        <f>Inddata!$D$34+Inddata!$D$32</f>
        <v>5</v>
      </c>
      <c r="N1901" s="2">
        <f t="shared" si="114"/>
        <v>4.8757547343055055E-2</v>
      </c>
      <c r="O1901" s="2">
        <f t="shared" si="115"/>
        <v>1.3281799683984716</v>
      </c>
      <c r="P1901" s="5">
        <f t="shared" si="113"/>
        <v>4.5790369853191892</v>
      </c>
      <c r="Q1901" s="5">
        <f t="shared" si="116"/>
        <v>2.2895184926595946</v>
      </c>
      <c r="R1901" s="2">
        <f t="shared" si="117"/>
        <v>0.52998113256009127</v>
      </c>
      <c r="S1901" s="2">
        <f t="shared" si="118"/>
        <v>0.26499056628004564</v>
      </c>
    </row>
    <row r="1902" spans="3:19" x14ac:dyDescent="0.25">
      <c r="C1902">
        <f t="shared" si="124"/>
        <v>3.6299999999999666</v>
      </c>
      <c r="D1902" s="5">
        <f>$C$2+2*Inddata!$D$35*'Beregninger scenarie 2'!C1902</f>
        <v>12.074999999999916</v>
      </c>
      <c r="E1902" s="5">
        <f t="shared" si="119"/>
        <v>27.361124999999596</v>
      </c>
      <c r="F1902" s="5">
        <f>SQRT(C1902^2+(Inddata!$D$35*C1902)^2)</f>
        <v>5.8108352454702565</v>
      </c>
      <c r="G1902" s="5">
        <f t="shared" si="120"/>
        <v>14.621670490940513</v>
      </c>
      <c r="H1902" s="5">
        <f t="shared" si="121"/>
        <v>1.8712721653078122</v>
      </c>
      <c r="I1902" s="5">
        <f t="shared" si="122"/>
        <v>9.7659938761511869E-2</v>
      </c>
      <c r="J1902" s="5">
        <f t="shared" si="123"/>
        <v>2.6720857919460319</v>
      </c>
      <c r="K1902">
        <f t="shared" si="125"/>
        <v>4.629999999999967</v>
      </c>
      <c r="L1902" s="2">
        <f>Inddata!$D$34</f>
        <v>1</v>
      </c>
      <c r="M1902" s="2">
        <f>Inddata!$D$34+Inddata!$D$32</f>
        <v>5</v>
      </c>
      <c r="N1902" s="2">
        <f t="shared" si="114"/>
        <v>4.8829969380755935E-2</v>
      </c>
      <c r="O1902" s="2">
        <f t="shared" si="115"/>
        <v>1.336042895973016</v>
      </c>
      <c r="P1902" s="5">
        <f t="shared" si="113"/>
        <v>4.6061452364849851</v>
      </c>
      <c r="Q1902" s="5">
        <f t="shared" si="116"/>
        <v>2.3030726182424925</v>
      </c>
      <c r="R1902" s="2">
        <f t="shared" si="117"/>
        <v>0.5331186616302066</v>
      </c>
      <c r="S1902" s="2">
        <f t="shared" si="118"/>
        <v>0.2665593308151033</v>
      </c>
    </row>
    <row r="1903" spans="3:19" x14ac:dyDescent="0.25">
      <c r="C1903">
        <f t="shared" si="124"/>
        <v>3.6399999999999664</v>
      </c>
      <c r="D1903" s="5">
        <f>$C$2+2*Inddata!$D$35*'Beregninger scenarie 2'!C1903</f>
        <v>12.099999999999916</v>
      </c>
      <c r="E1903" s="5">
        <f t="shared" si="119"/>
        <v>27.481999999999594</v>
      </c>
      <c r="F1903" s="5">
        <f>SQRT(C1903^2+(Inddata!$D$35*C1903)^2)</f>
        <v>5.8268430560638391</v>
      </c>
      <c r="G1903" s="5">
        <f t="shared" si="120"/>
        <v>14.653686112127678</v>
      </c>
      <c r="H1903" s="5">
        <f t="shared" si="121"/>
        <v>1.8754325559938774</v>
      </c>
      <c r="I1903" s="5">
        <f t="shared" si="122"/>
        <v>9.7804636434850364E-2</v>
      </c>
      <c r="J1903" s="5">
        <f t="shared" si="123"/>
        <v>2.687867018502518</v>
      </c>
      <c r="K1903">
        <f t="shared" si="125"/>
        <v>4.6399999999999668</v>
      </c>
      <c r="L1903" s="2">
        <f>Inddata!$D$34</f>
        <v>1</v>
      </c>
      <c r="M1903" s="2">
        <f>Inddata!$D$34+Inddata!$D$32</f>
        <v>5</v>
      </c>
      <c r="N1903" s="2">
        <f t="shared" si="114"/>
        <v>4.8902318217425182E-2</v>
      </c>
      <c r="O1903" s="2">
        <f t="shared" si="115"/>
        <v>1.343933509251259</v>
      </c>
      <c r="P1903" s="5">
        <f t="shared" si="113"/>
        <v>4.6333489369605267</v>
      </c>
      <c r="Q1903" s="5">
        <f t="shared" si="116"/>
        <v>2.3166744684802634</v>
      </c>
      <c r="R1903" s="2">
        <f t="shared" si="117"/>
        <v>0.5362672380741349</v>
      </c>
      <c r="S1903" s="2">
        <f t="shared" si="118"/>
        <v>0.26813361903706745</v>
      </c>
    </row>
    <row r="1904" spans="3:19" x14ac:dyDescent="0.25">
      <c r="C1904">
        <f t="shared" si="124"/>
        <v>3.6499999999999662</v>
      </c>
      <c r="D1904" s="5">
        <f>$C$2+2*Inddata!$D$35*'Beregninger scenarie 2'!C1904</f>
        <v>12.124999999999915</v>
      </c>
      <c r="E1904" s="5">
        <f t="shared" si="119"/>
        <v>27.60312499999959</v>
      </c>
      <c r="F1904" s="5">
        <f>SQRT(C1904^2+(Inddata!$D$35*C1904)^2)</f>
        <v>5.8428508666574199</v>
      </c>
      <c r="G1904" s="5">
        <f t="shared" si="120"/>
        <v>14.68570173331484</v>
      </c>
      <c r="H1904" s="5">
        <f t="shared" si="121"/>
        <v>1.8795918302890007</v>
      </c>
      <c r="I1904" s="5">
        <f t="shared" si="122"/>
        <v>9.7949188365436368E-2</v>
      </c>
      <c r="J1904" s="5">
        <f t="shared" si="123"/>
        <v>2.7037036900996454</v>
      </c>
      <c r="K1904">
        <f t="shared" si="125"/>
        <v>4.6499999999999666</v>
      </c>
      <c r="L1904" s="2">
        <f>Inddata!$D$34</f>
        <v>1</v>
      </c>
      <c r="M1904" s="2">
        <f>Inddata!$D$34+Inddata!$D$32</f>
        <v>5</v>
      </c>
      <c r="N1904" s="2">
        <f t="shared" si="114"/>
        <v>4.8974594182718184E-2</v>
      </c>
      <c r="O1904" s="2">
        <f t="shared" si="115"/>
        <v>1.3518518450498227</v>
      </c>
      <c r="P1904" s="5">
        <f t="shared" si="113"/>
        <v>4.660648213674901</v>
      </c>
      <c r="Q1904" s="5">
        <f t="shared" si="116"/>
        <v>2.3303241068374505</v>
      </c>
      <c r="R1904" s="2">
        <f t="shared" si="117"/>
        <v>0.53942687658274324</v>
      </c>
      <c r="S1904" s="2">
        <f t="shared" si="118"/>
        <v>0.26971343829137162</v>
      </c>
    </row>
    <row r="1905" spans="3:19" x14ac:dyDescent="0.25">
      <c r="C1905">
        <f t="shared" si="124"/>
        <v>3.6599999999999659</v>
      </c>
      <c r="D1905" s="5">
        <f>$C$2+2*Inddata!$D$35*'Beregninger scenarie 2'!C1905</f>
        <v>12.149999999999915</v>
      </c>
      <c r="E1905" s="5">
        <f t="shared" si="119"/>
        <v>27.724499999999587</v>
      </c>
      <c r="F1905" s="5">
        <f>SQRT(C1905^2+(Inddata!$D$35*C1905)^2)</f>
        <v>5.8588586772510016</v>
      </c>
      <c r="G1905" s="5">
        <f t="shared" si="120"/>
        <v>14.717717354502003</v>
      </c>
      <c r="H1905" s="5">
        <f t="shared" si="121"/>
        <v>1.8837499954786765</v>
      </c>
      <c r="I1905" s="5">
        <f t="shared" si="122"/>
        <v>9.8093595207435866E-2</v>
      </c>
      <c r="J1905" s="5">
        <f t="shared" si="123"/>
        <v>2.719595880328515</v>
      </c>
      <c r="K1905">
        <f t="shared" si="125"/>
        <v>4.6599999999999664</v>
      </c>
      <c r="L1905" s="2">
        <f>Inddata!$D$34</f>
        <v>1</v>
      </c>
      <c r="M1905" s="2">
        <f>Inddata!$D$34+Inddata!$D$32</f>
        <v>5</v>
      </c>
      <c r="N1905" s="2">
        <f t="shared" si="114"/>
        <v>4.9046797603717933E-2</v>
      </c>
      <c r="O1905" s="2">
        <f t="shared" si="115"/>
        <v>1.3597979401642575</v>
      </c>
      <c r="P1905" s="5">
        <f t="shared" si="113"/>
        <v>4.688043193484555</v>
      </c>
      <c r="Q1905" s="5">
        <f t="shared" si="116"/>
        <v>2.3440215967422775</v>
      </c>
      <c r="R1905" s="2">
        <f t="shared" si="117"/>
        <v>0.54259759183848999</v>
      </c>
      <c r="S1905" s="2">
        <f t="shared" si="118"/>
        <v>0.27129879591924499</v>
      </c>
    </row>
    <row r="1906" spans="3:19" x14ac:dyDescent="0.25">
      <c r="C1906">
        <f t="shared" si="124"/>
        <v>3.6699999999999657</v>
      </c>
      <c r="D1906" s="5">
        <f>$C$2+2*Inddata!$D$35*'Beregninger scenarie 2'!C1906</f>
        <v>12.174999999999914</v>
      </c>
      <c r="E1906" s="5">
        <f t="shared" si="119"/>
        <v>27.846124999999581</v>
      </c>
      <c r="F1906" s="5">
        <f>SQRT(C1906^2+(Inddata!$D$35*C1906)^2)</f>
        <v>5.8748664878445842</v>
      </c>
      <c r="G1906" s="5">
        <f t="shared" si="120"/>
        <v>14.749732975689168</v>
      </c>
      <c r="H1906" s="5">
        <f t="shared" si="121"/>
        <v>1.8879070587851436</v>
      </c>
      <c r="I1906" s="5">
        <f t="shared" si="122"/>
        <v>9.8237857609925136E-2</v>
      </c>
      <c r="J1906" s="5">
        <f t="shared" si="123"/>
        <v>2.7355436627381353</v>
      </c>
      <c r="K1906">
        <f t="shared" si="125"/>
        <v>4.6699999999999662</v>
      </c>
      <c r="L1906" s="2">
        <f>Inddata!$D$34</f>
        <v>1</v>
      </c>
      <c r="M1906" s="2">
        <f>Inddata!$D$34+Inddata!$D$32</f>
        <v>5</v>
      </c>
      <c r="N1906" s="2">
        <f t="shared" si="114"/>
        <v>4.9118928804962568E-2</v>
      </c>
      <c r="O1906" s="2">
        <f t="shared" si="115"/>
        <v>1.3677718313690677</v>
      </c>
      <c r="P1906" s="5">
        <f t="shared" si="113"/>
        <v>4.7155340031733672</v>
      </c>
      <c r="Q1906" s="5">
        <f t="shared" si="116"/>
        <v>2.3577670015866836</v>
      </c>
      <c r="R1906" s="2">
        <f t="shared" si="117"/>
        <v>0.54577939851543611</v>
      </c>
      <c r="S1906" s="2">
        <f t="shared" si="118"/>
        <v>0.27288969925771805</v>
      </c>
    </row>
    <row r="1907" spans="3:19" x14ac:dyDescent="0.25">
      <c r="C1907">
        <f t="shared" si="124"/>
        <v>3.6799999999999655</v>
      </c>
      <c r="D1907" s="5">
        <f>$C$2+2*Inddata!$D$35*'Beregninger scenarie 2'!C1907</f>
        <v>12.199999999999914</v>
      </c>
      <c r="E1907" s="5">
        <f t="shared" si="119"/>
        <v>27.967999999999581</v>
      </c>
      <c r="F1907" s="5">
        <f>SQRT(C1907^2+(Inddata!$D$35*C1907)^2)</f>
        <v>5.8908742984381659</v>
      </c>
      <c r="G1907" s="5">
        <f t="shared" si="120"/>
        <v>14.781748596876332</v>
      </c>
      <c r="H1907" s="5">
        <f t="shared" si="121"/>
        <v>1.8920630273680719</v>
      </c>
      <c r="I1907" s="5">
        <f t="shared" si="122"/>
        <v>9.8381976216945097E-2</v>
      </c>
      <c r="J1907" s="5">
        <f t="shared" si="123"/>
        <v>2.7515471108354794</v>
      </c>
      <c r="K1907">
        <f t="shared" si="125"/>
        <v>4.679999999999966</v>
      </c>
      <c r="L1907" s="2">
        <f>Inddata!$D$34</f>
        <v>1</v>
      </c>
      <c r="M1907" s="2">
        <f>Inddata!$D$34+Inddata!$D$32</f>
        <v>5</v>
      </c>
      <c r="N1907" s="2">
        <f t="shared" si="114"/>
        <v>4.9190988108472548E-2</v>
      </c>
      <c r="O1907" s="2">
        <f t="shared" si="115"/>
        <v>1.3757735554177397</v>
      </c>
      <c r="P1907" s="5">
        <f t="shared" si="113"/>
        <v>4.7431207694527666</v>
      </c>
      <c r="Q1907" s="5">
        <f t="shared" si="116"/>
        <v>2.3715603847263833</v>
      </c>
      <c r="R1907" s="2">
        <f t="shared" si="117"/>
        <v>0.54897231127925528</v>
      </c>
      <c r="S1907" s="2">
        <f t="shared" si="118"/>
        <v>0.27448615563962764</v>
      </c>
    </row>
    <row r="1908" spans="3:19" x14ac:dyDescent="0.25">
      <c r="C1908">
        <f t="shared" si="124"/>
        <v>3.6899999999999653</v>
      </c>
      <c r="D1908" s="5">
        <f>$C$2+2*Inddata!$D$35*'Beregninger scenarie 2'!C1908</f>
        <v>12.224999999999913</v>
      </c>
      <c r="E1908" s="5">
        <f t="shared" si="119"/>
        <v>28.090124999999574</v>
      </c>
      <c r="F1908" s="5">
        <f>SQRT(C1908^2+(Inddata!$D$35*C1908)^2)</f>
        <v>5.9068821090317476</v>
      </c>
      <c r="G1908" s="5">
        <f t="shared" si="120"/>
        <v>14.813764218063495</v>
      </c>
      <c r="H1908" s="5">
        <f t="shared" si="121"/>
        <v>1.8962179083252353</v>
      </c>
      <c r="I1908" s="5">
        <f t="shared" si="122"/>
        <v>9.8525951667554845E-2</v>
      </c>
      <c r="J1908" s="5">
        <f t="shared" si="123"/>
        <v>2.767606298085532</v>
      </c>
      <c r="K1908">
        <f t="shared" si="125"/>
        <v>4.6899999999999658</v>
      </c>
      <c r="L1908" s="2">
        <f>Inddata!$D$34</f>
        <v>1</v>
      </c>
      <c r="M1908" s="2">
        <f>Inddata!$D$34+Inddata!$D$32</f>
        <v>5</v>
      </c>
      <c r="N1908" s="2">
        <f t="shared" si="114"/>
        <v>4.9262975833777423E-2</v>
      </c>
      <c r="O1908" s="2">
        <f t="shared" si="115"/>
        <v>1.383803149042766</v>
      </c>
      <c r="P1908" s="5">
        <f t="shared" si="113"/>
        <v>4.7708036189617919</v>
      </c>
      <c r="Q1908" s="5">
        <f t="shared" si="116"/>
        <v>2.385401809480896</v>
      </c>
      <c r="R1908" s="2">
        <f t="shared" si="117"/>
        <v>0.55217634478724453</v>
      </c>
      <c r="S1908" s="2">
        <f t="shared" si="118"/>
        <v>0.27608817239362227</v>
      </c>
    </row>
    <row r="1909" spans="3:19" x14ac:dyDescent="0.25">
      <c r="C1909">
        <f t="shared" si="124"/>
        <v>3.6999999999999651</v>
      </c>
      <c r="D1909" s="5">
        <f>$C$2+2*Inddata!$D$35*'Beregninger scenarie 2'!C1909</f>
        <v>12.249999999999913</v>
      </c>
      <c r="E1909" s="5">
        <f t="shared" si="119"/>
        <v>28.212499999999572</v>
      </c>
      <c r="F1909" s="5">
        <f>SQRT(C1909^2+(Inddata!$D$35*C1909)^2)</f>
        <v>5.9228899196253293</v>
      </c>
      <c r="G1909" s="5">
        <f t="shared" si="120"/>
        <v>14.845779839250659</v>
      </c>
      <c r="H1909" s="5">
        <f t="shared" si="121"/>
        <v>1.9003717086931824</v>
      </c>
      <c r="I1909" s="5">
        <f t="shared" si="122"/>
        <v>9.8669784595884491E-2</v>
      </c>
      <c r="J1909" s="5">
        <f t="shared" si="123"/>
        <v>2.7837212979113488</v>
      </c>
      <c r="K1909">
        <f t="shared" si="125"/>
        <v>4.6999999999999655</v>
      </c>
      <c r="L1909" s="2">
        <f>Inddata!$D$34</f>
        <v>1</v>
      </c>
      <c r="M1909" s="2">
        <f>Inddata!$D$34+Inddata!$D$32</f>
        <v>5</v>
      </c>
      <c r="N1909" s="2">
        <f t="shared" si="114"/>
        <v>4.9334892297942246E-2</v>
      </c>
      <c r="O1909" s="2">
        <f t="shared" si="115"/>
        <v>1.3918606489556744</v>
      </c>
      <c r="P1909" s="5">
        <f t="shared" si="113"/>
        <v>4.7985826782672145</v>
      </c>
      <c r="Q1909" s="5">
        <f t="shared" si="116"/>
        <v>2.3992913391336073</v>
      </c>
      <c r="R1909" s="2">
        <f t="shared" si="117"/>
        <v>0.55539151368833495</v>
      </c>
      <c r="S1909" s="2">
        <f t="shared" si="118"/>
        <v>0.27769575684416747</v>
      </c>
    </row>
    <row r="1910" spans="3:19" x14ac:dyDescent="0.25">
      <c r="C1910">
        <f t="shared" si="124"/>
        <v>3.7099999999999649</v>
      </c>
      <c r="D1910" s="5">
        <f>$C$2+2*Inddata!$D$35*'Beregninger scenarie 2'!C1910</f>
        <v>12.274999999999912</v>
      </c>
      <c r="E1910" s="5">
        <f t="shared" si="119"/>
        <v>28.335124999999568</v>
      </c>
      <c r="F1910" s="5">
        <f>SQRT(C1910^2+(Inddata!$D$35*C1910)^2)</f>
        <v>5.938897730218911</v>
      </c>
      <c r="G1910" s="5">
        <f t="shared" si="120"/>
        <v>14.877795460437822</v>
      </c>
      <c r="H1910" s="5">
        <f t="shared" si="121"/>
        <v>1.904524435447893</v>
      </c>
      <c r="I1910" s="5">
        <f t="shared" si="122"/>
        <v>9.8813475631187447E-2</v>
      </c>
      <c r="J1910" s="5">
        <f t="shared" si="123"/>
        <v>2.7998921836941078</v>
      </c>
      <c r="K1910">
        <f t="shared" si="125"/>
        <v>4.7099999999999653</v>
      </c>
      <c r="L1910" s="2">
        <f>Inddata!$D$34</f>
        <v>1</v>
      </c>
      <c r="M1910" s="2">
        <f>Inddata!$D$34+Inddata!$D$32</f>
        <v>5</v>
      </c>
      <c r="N1910" s="2">
        <f t="shared" si="114"/>
        <v>4.9406737815593724E-2</v>
      </c>
      <c r="O1910" s="2">
        <f t="shared" si="115"/>
        <v>1.3999460918470539</v>
      </c>
      <c r="P1910" s="5">
        <f t="shared" si="113"/>
        <v>4.8264580738636074</v>
      </c>
      <c r="Q1910" s="5">
        <f t="shared" si="116"/>
        <v>2.4132290369318037</v>
      </c>
      <c r="R1910" s="2">
        <f t="shared" si="117"/>
        <v>0.55861783262310261</v>
      </c>
      <c r="S1910" s="2">
        <f t="shared" si="118"/>
        <v>0.2793089163115513</v>
      </c>
    </row>
    <row r="1911" spans="3:19" x14ac:dyDescent="0.25">
      <c r="C1911">
        <f t="shared" si="124"/>
        <v>3.7199999999999647</v>
      </c>
      <c r="D1911" s="5">
        <f>$C$2+2*Inddata!$D$35*'Beregninger scenarie 2'!C1911</f>
        <v>12.299999999999912</v>
      </c>
      <c r="E1911" s="5">
        <f t="shared" si="119"/>
        <v>28.457999999999565</v>
      </c>
      <c r="F1911" s="5">
        <f>SQRT(C1911^2+(Inddata!$D$35*C1911)^2)</f>
        <v>5.9549055408124927</v>
      </c>
      <c r="G1911" s="5">
        <f t="shared" si="120"/>
        <v>14.909811081624985</v>
      </c>
      <c r="H1911" s="5">
        <f t="shared" si="121"/>
        <v>1.9086760955054298</v>
      </c>
      <c r="I1911" s="5">
        <f t="shared" si="122"/>
        <v>9.8957025397891751E-2</v>
      </c>
      <c r="J1911" s="5">
        <f t="shared" si="123"/>
        <v>2.8161190287731603</v>
      </c>
      <c r="K1911">
        <f t="shared" si="125"/>
        <v>4.7199999999999651</v>
      </c>
      <c r="L1911" s="2">
        <f>Inddata!$D$34</f>
        <v>1</v>
      </c>
      <c r="M1911" s="2">
        <f>Inddata!$D$34+Inddata!$D$32</f>
        <v>5</v>
      </c>
      <c r="N1911" s="2">
        <f t="shared" si="114"/>
        <v>4.9478512698945876E-2</v>
      </c>
      <c r="O1911" s="2">
        <f t="shared" si="115"/>
        <v>1.4080595143865802</v>
      </c>
      <c r="P1911" s="5">
        <f t="shared" si="113"/>
        <v>4.8544299321734501</v>
      </c>
      <c r="Q1911" s="5">
        <f t="shared" si="116"/>
        <v>2.427214966086725</v>
      </c>
      <c r="R1911" s="2">
        <f t="shared" si="117"/>
        <v>0.56185531622377882</v>
      </c>
      <c r="S1911" s="2">
        <f t="shared" si="118"/>
        <v>0.28092765811188941</v>
      </c>
    </row>
    <row r="1912" spans="3:19" x14ac:dyDescent="0.25">
      <c r="C1912">
        <f t="shared" si="124"/>
        <v>3.7299999999999645</v>
      </c>
      <c r="D1912" s="5">
        <f>$C$2+2*Inddata!$D$35*'Beregninger scenarie 2'!C1912</f>
        <v>12.32499999999991</v>
      </c>
      <c r="E1912" s="5">
        <f t="shared" si="119"/>
        <v>28.58112499999956</v>
      </c>
      <c r="F1912" s="5">
        <f>SQRT(C1912^2+(Inddata!$D$35*C1912)^2)</f>
        <v>5.9709133514060744</v>
      </c>
      <c r="G1912" s="5">
        <f t="shared" si="120"/>
        <v>14.941826702812149</v>
      </c>
      <c r="H1912" s="5">
        <f t="shared" si="121"/>
        <v>1.912826695722579</v>
      </c>
      <c r="I1912" s="5">
        <f t="shared" si="122"/>
        <v>9.9100434515651023E-2</v>
      </c>
      <c r="J1912" s="5">
        <f t="shared" si="123"/>
        <v>2.8324019064460928</v>
      </c>
      <c r="K1912">
        <f t="shared" si="125"/>
        <v>4.7299999999999649</v>
      </c>
      <c r="L1912" s="2">
        <f>Inddata!$D$34</f>
        <v>1</v>
      </c>
      <c r="M1912" s="2">
        <f>Inddata!$D$34+Inddata!$D$32</f>
        <v>5</v>
      </c>
      <c r="N1912" s="2">
        <f t="shared" si="114"/>
        <v>4.9550217257825512E-2</v>
      </c>
      <c r="O1912" s="2">
        <f t="shared" si="115"/>
        <v>1.4162009532230464</v>
      </c>
      <c r="P1912" s="5">
        <f t="shared" si="113"/>
        <v>4.882498379547223</v>
      </c>
      <c r="Q1912" s="5">
        <f t="shared" si="116"/>
        <v>2.4412491897736115</v>
      </c>
      <c r="R1912" s="2">
        <f t="shared" si="117"/>
        <v>0.56510397911426191</v>
      </c>
      <c r="S1912" s="2">
        <f t="shared" si="118"/>
        <v>0.28255198955713096</v>
      </c>
    </row>
    <row r="1913" spans="3:19" x14ac:dyDescent="0.25">
      <c r="C1913">
        <f t="shared" si="124"/>
        <v>3.7399999999999642</v>
      </c>
      <c r="D1913" s="5">
        <f>$C$2+2*Inddata!$D$35*'Beregninger scenarie 2'!C1913</f>
        <v>12.349999999999911</v>
      </c>
      <c r="E1913" s="5">
        <f t="shared" si="119"/>
        <v>28.704499999999559</v>
      </c>
      <c r="F1913" s="5">
        <f>SQRT(C1913^2+(Inddata!$D$35*C1913)^2)</f>
        <v>5.9869211619996561</v>
      </c>
      <c r="G1913" s="5">
        <f t="shared" si="120"/>
        <v>14.973842323999312</v>
      </c>
      <c r="H1913" s="5">
        <f t="shared" si="121"/>
        <v>1.9169762428974859</v>
      </c>
      <c r="I1913" s="5">
        <f t="shared" si="122"/>
        <v>9.9243703599394495E-2</v>
      </c>
      <c r="J1913" s="5">
        <f t="shared" si="123"/>
        <v>2.8487408899687754</v>
      </c>
      <c r="K1913">
        <f t="shared" si="125"/>
        <v>4.7399999999999647</v>
      </c>
      <c r="L1913" s="2">
        <f>Inddata!$D$34</f>
        <v>1</v>
      </c>
      <c r="M1913" s="2">
        <f>Inddata!$D$34+Inddata!$D$32</f>
        <v>5</v>
      </c>
      <c r="N1913" s="2">
        <f t="shared" si="114"/>
        <v>4.9621851799697247E-2</v>
      </c>
      <c r="O1913" s="2">
        <f t="shared" si="115"/>
        <v>1.4243704449843877</v>
      </c>
      <c r="P1913" s="5">
        <f t="shared" si="113"/>
        <v>4.9106635422634994</v>
      </c>
      <c r="Q1913" s="5">
        <f t="shared" si="116"/>
        <v>2.4553317711317497</v>
      </c>
      <c r="R1913" s="2">
        <f t="shared" si="117"/>
        <v>0.56836383591012729</v>
      </c>
      <c r="S1913" s="2">
        <f t="shared" si="118"/>
        <v>0.28418191795506365</v>
      </c>
    </row>
    <row r="1914" spans="3:19" x14ac:dyDescent="0.25">
      <c r="C1914">
        <f t="shared" si="124"/>
        <v>3.749999999999964</v>
      </c>
      <c r="D1914" s="5">
        <f>$C$2+2*Inddata!$D$35*'Beregninger scenarie 2'!C1914</f>
        <v>12.374999999999909</v>
      </c>
      <c r="E1914" s="5">
        <f t="shared" si="119"/>
        <v>28.828124999999552</v>
      </c>
      <c r="F1914" s="5">
        <f>SQRT(C1914^2+(Inddata!$D$35*C1914)^2)</f>
        <v>6.0029289725932378</v>
      </c>
      <c r="G1914" s="5">
        <f t="shared" si="120"/>
        <v>15.005857945186476</v>
      </c>
      <c r="H1914" s="5">
        <f t="shared" si="121"/>
        <v>1.9211247437702776</v>
      </c>
      <c r="I1914" s="5">
        <f t="shared" si="122"/>
        <v>9.938683325937657E-2</v>
      </c>
      <c r="J1914" s="5">
        <f t="shared" si="123"/>
        <v>2.8651360525554206</v>
      </c>
      <c r="K1914">
        <f t="shared" si="125"/>
        <v>4.7499999999999645</v>
      </c>
      <c r="L1914" s="2">
        <f>Inddata!$D$34</f>
        <v>1</v>
      </c>
      <c r="M1914" s="2">
        <f>Inddata!$D$34+Inddata!$D$32</f>
        <v>5</v>
      </c>
      <c r="N1914" s="2">
        <f t="shared" si="114"/>
        <v>4.9693416629688285E-2</v>
      </c>
      <c r="O1914" s="2">
        <f t="shared" si="115"/>
        <v>1.4325680262777103</v>
      </c>
      <c r="P1914" s="5">
        <f t="shared" si="113"/>
        <v>4.9389255465290418</v>
      </c>
      <c r="Q1914" s="5">
        <f t="shared" si="116"/>
        <v>2.4694627732645209</v>
      </c>
      <c r="R1914" s="2">
        <f t="shared" si="117"/>
        <v>0.57163490121863914</v>
      </c>
      <c r="S1914" s="2">
        <f t="shared" si="118"/>
        <v>0.28581745060931957</v>
      </c>
    </row>
    <row r="1915" spans="3:19" x14ac:dyDescent="0.25">
      <c r="C1915">
        <f t="shared" si="124"/>
        <v>3.7599999999999638</v>
      </c>
      <c r="D1915" s="5">
        <f>$C$2+2*Inddata!$D$35*'Beregninger scenarie 2'!C1915</f>
        <v>12.39999999999991</v>
      </c>
      <c r="E1915" s="5">
        <f t="shared" si="119"/>
        <v>28.951999999999551</v>
      </c>
      <c r="F1915" s="5">
        <f>SQRT(C1915^2+(Inddata!$D$35*C1915)^2)</f>
        <v>6.0189367831868203</v>
      </c>
      <c r="G1915" s="5">
        <f t="shared" si="120"/>
        <v>15.037873566373641</v>
      </c>
      <c r="H1915" s="5">
        <f t="shared" si="121"/>
        <v>1.9252722050236841</v>
      </c>
      <c r="I1915" s="5">
        <f t="shared" si="122"/>
        <v>9.9529824101225572E-2</v>
      </c>
      <c r="J1915" s="5">
        <f t="shared" si="123"/>
        <v>2.8815874673786381</v>
      </c>
      <c r="K1915">
        <f t="shared" si="125"/>
        <v>4.7599999999999643</v>
      </c>
      <c r="L1915" s="2">
        <f>Inddata!$D$34</f>
        <v>1</v>
      </c>
      <c r="M1915" s="2">
        <f>Inddata!$D$34+Inddata!$D$32</f>
        <v>5</v>
      </c>
      <c r="N1915" s="2">
        <f t="shared" si="114"/>
        <v>4.9764912050612786E-2</v>
      </c>
      <c r="O1915" s="2">
        <f t="shared" si="115"/>
        <v>1.4407937336893191</v>
      </c>
      <c r="P1915" s="5">
        <f t="shared" si="113"/>
        <v>4.9672845184788965</v>
      </c>
      <c r="Q1915" s="5">
        <f t="shared" si="116"/>
        <v>2.4836422592394483</v>
      </c>
      <c r="R1915" s="2">
        <f t="shared" si="117"/>
        <v>0.57491718963876115</v>
      </c>
      <c r="S1915" s="2">
        <f t="shared" si="118"/>
        <v>0.28745859481938058</v>
      </c>
    </row>
    <row r="1916" spans="3:19" x14ac:dyDescent="0.25">
      <c r="C1916">
        <f t="shared" si="124"/>
        <v>3.7699999999999636</v>
      </c>
      <c r="D1916" s="5">
        <f>$C$2+2*Inddata!$D$35*'Beregninger scenarie 2'!C1916</f>
        <v>12.424999999999908</v>
      </c>
      <c r="E1916" s="5">
        <f t="shared" si="119"/>
        <v>29.076124999999546</v>
      </c>
      <c r="F1916" s="5">
        <f>SQRT(C1916^2+(Inddata!$D$35*C1916)^2)</f>
        <v>6.0349445937804012</v>
      </c>
      <c r="G1916" s="5">
        <f t="shared" si="120"/>
        <v>15.069889187560802</v>
      </c>
      <c r="H1916" s="5">
        <f t="shared" si="121"/>
        <v>1.9294186332836452</v>
      </c>
      <c r="I1916" s="5">
        <f t="shared" si="122"/>
        <v>9.9672676725992046E-2</v>
      </c>
      <c r="J1916" s="5">
        <f t="shared" si="123"/>
        <v>2.8980952075694901</v>
      </c>
      <c r="K1916">
        <f t="shared" si="125"/>
        <v>4.769999999999964</v>
      </c>
      <c r="L1916" s="2">
        <f>Inddata!$D$34</f>
        <v>1</v>
      </c>
      <c r="M1916" s="2">
        <f>Inddata!$D$34+Inddata!$D$32</f>
        <v>5</v>
      </c>
      <c r="N1916" s="2">
        <f t="shared" si="114"/>
        <v>4.9836338362996023E-2</v>
      </c>
      <c r="O1916" s="2">
        <f t="shared" si="115"/>
        <v>1.4490476037847451</v>
      </c>
      <c r="P1916" s="5">
        <f t="shared" si="113"/>
        <v>4.9957405841764908</v>
      </c>
      <c r="Q1916" s="5">
        <f t="shared" si="116"/>
        <v>2.4978702920882454</v>
      </c>
      <c r="R1916" s="2">
        <f t="shared" si="117"/>
        <v>0.57821071576116789</v>
      </c>
      <c r="S1916" s="2">
        <f t="shared" si="118"/>
        <v>0.28910535788058395</v>
      </c>
    </row>
    <row r="1917" spans="3:19" x14ac:dyDescent="0.25">
      <c r="C1917">
        <f t="shared" si="124"/>
        <v>3.7799999999999634</v>
      </c>
      <c r="D1917" s="5">
        <f>$C$2+2*Inddata!$D$35*'Beregninger scenarie 2'!C1917</f>
        <v>12.449999999999909</v>
      </c>
      <c r="E1917" s="5">
        <f t="shared" si="119"/>
        <v>29.200499999999543</v>
      </c>
      <c r="F1917" s="5">
        <f>SQRT(C1917^2+(Inddata!$D$35*C1917)^2)</f>
        <v>6.0509524043739837</v>
      </c>
      <c r="G1917" s="5">
        <f t="shared" si="120"/>
        <v>15.101904808747967</v>
      </c>
      <c r="H1917" s="5">
        <f t="shared" si="121"/>
        <v>1.9335640351199133</v>
      </c>
      <c r="I1917" s="5">
        <f t="shared" si="122"/>
        <v>9.9815391730196212E-2</v>
      </c>
      <c r="J1917" s="5">
        <f t="shared" si="123"/>
        <v>2.9146593462175487</v>
      </c>
      <c r="K1917">
        <f t="shared" si="125"/>
        <v>4.7799999999999638</v>
      </c>
      <c r="L1917" s="2">
        <f>Inddata!$D$34</f>
        <v>1</v>
      </c>
      <c r="M1917" s="2">
        <f>Inddata!$D$34+Inddata!$D$32</f>
        <v>5</v>
      </c>
      <c r="N1917" s="2">
        <f t="shared" si="114"/>
        <v>4.9907695865098106E-2</v>
      </c>
      <c r="O1917" s="2">
        <f t="shared" si="115"/>
        <v>1.4573296731087744</v>
      </c>
      <c r="P1917" s="5">
        <f t="shared" si="113"/>
        <v>5.0242938696137323</v>
      </c>
      <c r="Q1917" s="5">
        <f t="shared" si="116"/>
        <v>2.5121469348068661</v>
      </c>
      <c r="R1917" s="2">
        <f t="shared" si="117"/>
        <v>0.58151549416825599</v>
      </c>
      <c r="S1917" s="2">
        <f t="shared" si="118"/>
        <v>0.29075774708412799</v>
      </c>
    </row>
    <row r="1918" spans="3:19" x14ac:dyDescent="0.25">
      <c r="C1918">
        <f t="shared" si="124"/>
        <v>3.7899999999999632</v>
      </c>
      <c r="D1918" s="5">
        <f>$C$2+2*Inddata!$D$35*'Beregninger scenarie 2'!C1918</f>
        <v>12.474999999999907</v>
      </c>
      <c r="E1918" s="5">
        <f t="shared" si="119"/>
        <v>29.325124999999538</v>
      </c>
      <c r="F1918" s="5">
        <f>SQRT(C1918^2+(Inddata!$D$35*C1918)^2)</f>
        <v>6.0669602149675645</v>
      </c>
      <c r="G1918" s="5">
        <f t="shared" si="120"/>
        <v>15.133920429935129</v>
      </c>
      <c r="H1918" s="5">
        <f t="shared" si="121"/>
        <v>1.9377084170466488</v>
      </c>
      <c r="I1918" s="5">
        <f t="shared" si="122"/>
        <v>9.9957969705875047E-2</v>
      </c>
      <c r="J1918" s="5">
        <f t="shared" si="123"/>
        <v>2.9312799563709526</v>
      </c>
      <c r="K1918">
        <f t="shared" si="125"/>
        <v>4.7899999999999636</v>
      </c>
      <c r="L1918" s="2">
        <f>Inddata!$D$34</f>
        <v>1</v>
      </c>
      <c r="M1918" s="2">
        <f>Inddata!$D$34+Inddata!$D$32</f>
        <v>5</v>
      </c>
      <c r="N1918" s="2">
        <f t="shared" si="114"/>
        <v>4.9978984852937523E-2</v>
      </c>
      <c r="O1918" s="2">
        <f t="shared" si="115"/>
        <v>1.4656399781854763</v>
      </c>
      <c r="P1918" s="5">
        <f t="shared" si="113"/>
        <v>5.0529445007111038</v>
      </c>
      <c r="Q1918" s="5">
        <f t="shared" si="116"/>
        <v>2.5264722503555519</v>
      </c>
      <c r="R1918" s="2">
        <f t="shared" si="117"/>
        <v>0.58483153943415556</v>
      </c>
      <c r="S1918" s="2">
        <f t="shared" si="118"/>
        <v>0.29241576971707778</v>
      </c>
    </row>
    <row r="1919" spans="3:19" x14ac:dyDescent="0.25">
      <c r="C1919">
        <f t="shared" si="124"/>
        <v>3.799999999999963</v>
      </c>
      <c r="D1919" s="5">
        <f>$C$2+2*Inddata!$D$35*'Beregninger scenarie 2'!C1919</f>
        <v>12.499999999999908</v>
      </c>
      <c r="E1919" s="5">
        <f t="shared" si="119"/>
        <v>29.449999999999537</v>
      </c>
      <c r="F1919" s="5">
        <f>SQRT(C1919^2+(Inddata!$D$35*C1919)^2)</f>
        <v>6.0829680255611471</v>
      </c>
      <c r="G1919" s="5">
        <f t="shared" si="120"/>
        <v>15.165936051122294</v>
      </c>
      <c r="H1919" s="5">
        <f t="shared" si="121"/>
        <v>1.9418517855230049</v>
      </c>
      <c r="I1919" s="5">
        <f t="shared" si="122"/>
        <v>0.10010041124062849</v>
      </c>
      <c r="J1919" s="5">
        <f t="shared" si="123"/>
        <v>2.9479571110364629</v>
      </c>
      <c r="K1919">
        <f t="shared" si="125"/>
        <v>4.7999999999999634</v>
      </c>
      <c r="L1919" s="2">
        <f>Inddata!$D$34</f>
        <v>1</v>
      </c>
      <c r="M1919" s="2">
        <f>Inddata!$D$34+Inddata!$D$32</f>
        <v>5</v>
      </c>
      <c r="N1919" s="2">
        <f t="shared" si="114"/>
        <v>5.0050205620314245E-2</v>
      </c>
      <c r="O1919" s="2">
        <f t="shared" si="115"/>
        <v>1.4739785555182314</v>
      </c>
      <c r="P1919" s="5">
        <f t="shared" si="113"/>
        <v>5.0816926033177641</v>
      </c>
      <c r="Q1919" s="5">
        <f t="shared" si="116"/>
        <v>2.540846301658882</v>
      </c>
      <c r="R1919" s="2">
        <f t="shared" si="117"/>
        <v>0.58815886612474122</v>
      </c>
      <c r="S1919" s="2">
        <f t="shared" si="118"/>
        <v>0.29407943306237061</v>
      </c>
    </row>
    <row r="1920" spans="3:19" x14ac:dyDescent="0.25">
      <c r="C1920">
        <f t="shared" si="124"/>
        <v>3.8099999999999627</v>
      </c>
      <c r="D1920" s="5">
        <f>$C$2+2*Inddata!$D$35*'Beregninger scenarie 2'!C1920</f>
        <v>12.524999999999906</v>
      </c>
      <c r="E1920" s="5">
        <f t="shared" si="119"/>
        <v>29.575124999999531</v>
      </c>
      <c r="F1920" s="5">
        <f>SQRT(C1920^2+(Inddata!$D$35*C1920)^2)</f>
        <v>6.0989758361547288</v>
      </c>
      <c r="G1920" s="5">
        <f t="shared" si="120"/>
        <v>15.197951672309458</v>
      </c>
      <c r="H1920" s="5">
        <f t="shared" si="121"/>
        <v>1.9459941469537085</v>
      </c>
      <c r="I1920" s="5">
        <f t="shared" si="122"/>
        <v>0.10024271691766529</v>
      </c>
      <c r="J1920" s="5">
        <f t="shared" si="123"/>
        <v>2.9646908831795185</v>
      </c>
      <c r="K1920">
        <f t="shared" si="125"/>
        <v>4.8099999999999632</v>
      </c>
      <c r="L1920" s="2">
        <f>Inddata!$D$34</f>
        <v>1</v>
      </c>
      <c r="M1920" s="2">
        <f>Inddata!$D$34+Inddata!$D$32</f>
        <v>5</v>
      </c>
      <c r="N1920" s="2">
        <f t="shared" si="114"/>
        <v>5.0121358458832643E-2</v>
      </c>
      <c r="O1920" s="2">
        <f t="shared" si="115"/>
        <v>1.4823454415897592</v>
      </c>
      <c r="P1920" s="5">
        <f t="shared" si="113"/>
        <v>5.1105383032116389</v>
      </c>
      <c r="Q1920" s="5">
        <f t="shared" si="116"/>
        <v>2.5552691516058195</v>
      </c>
      <c r="R1920" s="2">
        <f t="shared" si="117"/>
        <v>0.59149748879764341</v>
      </c>
      <c r="S1920" s="2">
        <f t="shared" si="118"/>
        <v>0.29574874439882171</v>
      </c>
    </row>
    <row r="1921" spans="3:19" x14ac:dyDescent="0.25">
      <c r="C1921">
        <f t="shared" si="124"/>
        <v>3.8199999999999625</v>
      </c>
      <c r="D1921" s="5">
        <f>$C$2+2*Inddata!$D$35*'Beregninger scenarie 2'!C1921</f>
        <v>12.549999999999907</v>
      </c>
      <c r="E1921" s="5">
        <f t="shared" si="119"/>
        <v>29.700499999999529</v>
      </c>
      <c r="F1921" s="5">
        <f>SQRT(C1921^2+(Inddata!$D$35*C1921)^2)</f>
        <v>6.1149836467483105</v>
      </c>
      <c r="G1921" s="5">
        <f t="shared" si="120"/>
        <v>15.229967293496621</v>
      </c>
      <c r="H1921" s="5">
        <f t="shared" si="121"/>
        <v>1.9501355076896323</v>
      </c>
      <c r="I1921" s="5">
        <f t="shared" si="122"/>
        <v>0.10038488731584816</v>
      </c>
      <c r="J1921" s="5">
        <f t="shared" si="123"/>
        <v>2.9814813457243008</v>
      </c>
      <c r="K1921">
        <f t="shared" si="125"/>
        <v>4.819999999999963</v>
      </c>
      <c r="L1921" s="2">
        <f>Inddata!$D$34</f>
        <v>1</v>
      </c>
      <c r="M1921" s="2">
        <f>Inddata!$D$34+Inddata!$D$32</f>
        <v>5</v>
      </c>
      <c r="N1921" s="2">
        <f t="shared" si="114"/>
        <v>5.019244365792408E-2</v>
      </c>
      <c r="O1921" s="2">
        <f t="shared" si="115"/>
        <v>1.4907406728621504</v>
      </c>
      <c r="P1921" s="5">
        <f t="shared" si="113"/>
        <v>5.1394817260995334</v>
      </c>
      <c r="Q1921" s="5">
        <f t="shared" si="116"/>
        <v>2.5697408630497667</v>
      </c>
      <c r="R1921" s="2">
        <f t="shared" si="117"/>
        <v>0.59484742200226082</v>
      </c>
      <c r="S1921" s="2">
        <f t="shared" si="118"/>
        <v>0.29742371100113041</v>
      </c>
    </row>
    <row r="1922" spans="3:19" x14ac:dyDescent="0.25">
      <c r="C1922">
        <f t="shared" si="124"/>
        <v>3.8299999999999623</v>
      </c>
      <c r="D1922" s="5">
        <f>$C$2+2*Inddata!$D$35*'Beregninger scenarie 2'!C1922</f>
        <v>12.574999999999905</v>
      </c>
      <c r="E1922" s="5">
        <f t="shared" si="119"/>
        <v>29.826124999999525</v>
      </c>
      <c r="F1922" s="5">
        <f>SQRT(C1922^2+(Inddata!$D$35*C1922)^2)</f>
        <v>6.1309914573418922</v>
      </c>
      <c r="G1922" s="5">
        <f t="shared" si="120"/>
        <v>15.261982914683784</v>
      </c>
      <c r="H1922" s="5">
        <f t="shared" si="121"/>
        <v>1.9542758740283583</v>
      </c>
      <c r="I1922" s="5">
        <f t="shared" si="122"/>
        <v>0.10052692300973827</v>
      </c>
      <c r="J1922" s="5">
        <f t="shared" si="123"/>
        <v>2.998328571553782</v>
      </c>
      <c r="K1922">
        <f t="shared" si="125"/>
        <v>4.8299999999999628</v>
      </c>
      <c r="L1922" s="2">
        <f>Inddata!$D$34</f>
        <v>1</v>
      </c>
      <c r="M1922" s="2">
        <f>Inddata!$D$34+Inddata!$D$32</f>
        <v>5</v>
      </c>
      <c r="N1922" s="2">
        <f t="shared" si="114"/>
        <v>5.0263461504869135E-2</v>
      </c>
      <c r="O1922" s="2">
        <f t="shared" si="115"/>
        <v>1.499164285776891</v>
      </c>
      <c r="P1922" s="5">
        <f t="shared" ref="P1922:P1938" si="126">((J1922*3600*24)/$M$14)*1000</f>
        <v>5.1685229976172185</v>
      </c>
      <c r="Q1922" s="5">
        <f t="shared" si="116"/>
        <v>2.5842614988086092</v>
      </c>
      <c r="R1922" s="2">
        <f t="shared" si="117"/>
        <v>0.59820868027977048</v>
      </c>
      <c r="S1922" s="2">
        <f t="shared" si="118"/>
        <v>0.29910434013988524</v>
      </c>
    </row>
    <row r="1923" spans="3:19" x14ac:dyDescent="0.25">
      <c r="C1923">
        <f t="shared" si="124"/>
        <v>3.8399999999999621</v>
      </c>
      <c r="D1923" s="5">
        <f>$C$2+2*Inddata!$D$35*'Beregninger scenarie 2'!C1923</f>
        <v>12.599999999999905</v>
      </c>
      <c r="E1923" s="5">
        <f t="shared" si="119"/>
        <v>29.951999999999522</v>
      </c>
      <c r="F1923" s="5">
        <f>SQRT(C1923^2+(Inddata!$D$35*C1923)^2)</f>
        <v>6.1469992679354739</v>
      </c>
      <c r="G1923" s="5">
        <f t="shared" si="120"/>
        <v>15.293998535870948</v>
      </c>
      <c r="H1923" s="5">
        <f t="shared" si="121"/>
        <v>1.9584152522147371</v>
      </c>
      <c r="I1923" s="5">
        <f t="shared" si="122"/>
        <v>0.10066882456963935</v>
      </c>
      <c r="J1923" s="5">
        <f t="shared" si="123"/>
        <v>3.0152326335097897</v>
      </c>
      <c r="K1923">
        <f t="shared" si="125"/>
        <v>4.8399999999999626</v>
      </c>
      <c r="L1923" s="2">
        <f>Inddata!$D$34</f>
        <v>1</v>
      </c>
      <c r="M1923" s="2">
        <f>Inddata!$D$34+Inddata!$D$32</f>
        <v>5</v>
      </c>
      <c r="N1923" s="2">
        <f t="shared" ref="N1923:N1939" si="127">I1923*0.5</f>
        <v>5.0334412284819677E-2</v>
      </c>
      <c r="O1923" s="2">
        <f t="shared" ref="O1923:O1939" si="128">N1923*E1923</f>
        <v>1.5076163167548948</v>
      </c>
      <c r="P1923" s="5">
        <f t="shared" si="126"/>
        <v>5.1976622433295363</v>
      </c>
      <c r="Q1923" s="5">
        <f t="shared" ref="Q1923:Q1939" si="129">P1923/2</f>
        <v>2.5988311216647682</v>
      </c>
      <c r="R1923" s="2">
        <f t="shared" ref="R1923:R1938" si="130">(J1923*1000)/$M$13</f>
        <v>0.60158127816314078</v>
      </c>
      <c r="S1923" s="2">
        <f t="shared" ref="S1923:S1938" si="131">R1923/2</f>
        <v>0.30079063908157039</v>
      </c>
    </row>
    <row r="1924" spans="3:19" x14ac:dyDescent="0.25">
      <c r="C1924">
        <f t="shared" si="124"/>
        <v>3.8499999999999619</v>
      </c>
      <c r="D1924" s="5">
        <f>$C$2+2*Inddata!$D$35*'Beregninger scenarie 2'!C1924</f>
        <v>12.624999999999904</v>
      </c>
      <c r="E1924" s="5">
        <f t="shared" ref="E1924:E1939" si="132">0.5*(D1924+$C$2)*C1924</f>
        <v>30.078124999999517</v>
      </c>
      <c r="F1924" s="5">
        <f>SQRT(C1924^2+(Inddata!$D$35*C1924)^2)</f>
        <v>6.1630070785290556</v>
      </c>
      <c r="G1924" s="5">
        <f t="shared" ref="G1924:G1939" si="133">$C$2+2*F1924</f>
        <v>15.326014157058111</v>
      </c>
      <c r="H1924" s="5">
        <f t="shared" ref="H1924:H1939" si="134">E1924/G1924</f>
        <v>1.9625536484414374</v>
      </c>
      <c r="I1924" s="5">
        <f t="shared" ref="I1924:I1939" si="135">$C$14*(H1924^(2/3))*SQRT($C$13)</f>
        <v>0.10081059256164111</v>
      </c>
      <c r="J1924" s="5">
        <f t="shared" ref="J1924:J1939" si="136">I1924*E1924</f>
        <v>3.0321936043930631</v>
      </c>
      <c r="K1924">
        <f t="shared" si="125"/>
        <v>4.8499999999999623</v>
      </c>
      <c r="L1924" s="2">
        <f>Inddata!$D$34</f>
        <v>1</v>
      </c>
      <c r="M1924" s="2">
        <f>Inddata!$D$34+Inddata!$D$32</f>
        <v>5</v>
      </c>
      <c r="N1924" s="2">
        <f t="shared" si="127"/>
        <v>5.0405296280820557E-2</v>
      </c>
      <c r="O1924" s="2">
        <f t="shared" si="128"/>
        <v>1.5160968021965315</v>
      </c>
      <c r="P1924" s="5">
        <f t="shared" si="126"/>
        <v>5.2268995887305065</v>
      </c>
      <c r="Q1924" s="5">
        <f t="shared" si="129"/>
        <v>2.6134497943652533</v>
      </c>
      <c r="R1924" s="2">
        <f t="shared" si="130"/>
        <v>0.60496523017714199</v>
      </c>
      <c r="S1924" s="2">
        <f t="shared" si="131"/>
        <v>0.30248261508857099</v>
      </c>
    </row>
    <row r="1925" spans="3:19" x14ac:dyDescent="0.25">
      <c r="C1925">
        <f t="shared" si="124"/>
        <v>3.8599999999999617</v>
      </c>
      <c r="D1925" s="5">
        <f>$C$2+2*Inddata!$D$35*'Beregninger scenarie 2'!C1925</f>
        <v>12.649999999999904</v>
      </c>
      <c r="E1925" s="5">
        <f t="shared" si="132"/>
        <v>30.204499999999516</v>
      </c>
      <c r="F1925" s="5">
        <f>SQRT(C1925^2+(Inddata!$D$35*C1925)^2)</f>
        <v>6.1790148891226373</v>
      </c>
      <c r="G1925" s="5">
        <f t="shared" si="133"/>
        <v>15.358029778245275</v>
      </c>
      <c r="H1925" s="5">
        <f t="shared" si="134"/>
        <v>1.9666910688494914</v>
      </c>
      <c r="I1925" s="5">
        <f t="shared" si="135"/>
        <v>0.1009522275476621</v>
      </c>
      <c r="J1925" s="5">
        <f t="shared" si="136"/>
        <v>3.0492115569633111</v>
      </c>
      <c r="K1925">
        <f t="shared" si="125"/>
        <v>4.8599999999999621</v>
      </c>
      <c r="L1925" s="2">
        <f>Inddata!$D$34</f>
        <v>1</v>
      </c>
      <c r="M1925" s="2">
        <f>Inddata!$D$34+Inddata!$D$32</f>
        <v>5</v>
      </c>
      <c r="N1925" s="2">
        <f t="shared" si="127"/>
        <v>5.0476113773831051E-2</v>
      </c>
      <c r="O1925" s="2">
        <f t="shared" si="128"/>
        <v>1.5246057784816556</v>
      </c>
      <c r="P1925" s="5">
        <f t="shared" si="126"/>
        <v>5.256235159243416</v>
      </c>
      <c r="Q1925" s="5">
        <f t="shared" si="129"/>
        <v>2.628117579621708</v>
      </c>
      <c r="R1925" s="2">
        <f t="shared" si="130"/>
        <v>0.60836055083835827</v>
      </c>
      <c r="S1925" s="2">
        <f t="shared" si="131"/>
        <v>0.30418027541917914</v>
      </c>
    </row>
    <row r="1926" spans="3:19" x14ac:dyDescent="0.25">
      <c r="C1926">
        <f t="shared" ref="C1926:C1939" si="137">C1925+$C$1536</f>
        <v>3.8699999999999615</v>
      </c>
      <c r="D1926" s="5">
        <f>$C$2+2*Inddata!$D$35*'Beregninger scenarie 2'!C1926</f>
        <v>12.674999999999903</v>
      </c>
      <c r="E1926" s="5">
        <f t="shared" si="132"/>
        <v>30.33112499999951</v>
      </c>
      <c r="F1926" s="5">
        <f>SQRT(C1926^2+(Inddata!$D$35*C1926)^2)</f>
        <v>6.195022699716219</v>
      </c>
      <c r="G1926" s="5">
        <f t="shared" si="133"/>
        <v>15.390045399432438</v>
      </c>
      <c r="H1926" s="5">
        <f t="shared" si="134"/>
        <v>1.9708275195288298</v>
      </c>
      <c r="I1926" s="5">
        <f t="shared" si="135"/>
        <v>0.10109373008549201</v>
      </c>
      <c r="J1926" s="5">
        <f t="shared" si="136"/>
        <v>3.0662865639392693</v>
      </c>
      <c r="K1926">
        <f t="shared" ref="K1926:K1939" si="138">$K$1539+C1926</f>
        <v>4.8699999999999619</v>
      </c>
      <c r="L1926" s="2">
        <f>Inddata!$D$34</f>
        <v>1</v>
      </c>
      <c r="M1926" s="2">
        <f>Inddata!$D$34+Inddata!$D$32</f>
        <v>5</v>
      </c>
      <c r="N1926" s="2">
        <f t="shared" si="127"/>
        <v>5.0546865042746005E-2</v>
      </c>
      <c r="O1926" s="2">
        <f t="shared" si="128"/>
        <v>1.5331432819696347</v>
      </c>
      <c r="P1926" s="5">
        <f t="shared" si="126"/>
        <v>5.2856690802209227</v>
      </c>
      <c r="Q1926" s="5">
        <f t="shared" si="129"/>
        <v>2.6428345401104614</v>
      </c>
      <c r="R1926" s="2">
        <f t="shared" si="130"/>
        <v>0.61176725465519932</v>
      </c>
      <c r="S1926" s="2">
        <f t="shared" si="131"/>
        <v>0.30588362732759966</v>
      </c>
    </row>
    <row r="1927" spans="3:19" x14ac:dyDescent="0.25">
      <c r="C1927">
        <f t="shared" si="137"/>
        <v>3.8799999999999613</v>
      </c>
      <c r="D1927" s="5">
        <f>$C$2+2*Inddata!$D$35*'Beregninger scenarie 2'!C1927</f>
        <v>12.699999999999903</v>
      </c>
      <c r="E1927" s="5">
        <f t="shared" si="132"/>
        <v>30.457999999999508</v>
      </c>
      <c r="F1927" s="5">
        <f>SQRT(C1927^2+(Inddata!$D$35*C1927)^2)</f>
        <v>6.2110305103098007</v>
      </c>
      <c r="G1927" s="5">
        <f t="shared" si="133"/>
        <v>15.422061020619601</v>
      </c>
      <c r="H1927" s="5">
        <f t="shared" si="134"/>
        <v>1.9749630065188146</v>
      </c>
      <c r="I1927" s="5">
        <f t="shared" si="135"/>
        <v>0.10123510072883364</v>
      </c>
      <c r="J1927" s="5">
        <f t="shared" si="136"/>
        <v>3.0834186979987654</v>
      </c>
      <c r="K1927">
        <f t="shared" si="138"/>
        <v>4.8799999999999617</v>
      </c>
      <c r="L1927" s="2">
        <f>Inddata!$D$34</f>
        <v>1</v>
      </c>
      <c r="M1927" s="2">
        <f>Inddata!$D$34+Inddata!$D$32</f>
        <v>5</v>
      </c>
      <c r="N1927" s="2">
        <f t="shared" si="127"/>
        <v>5.061755036441682E-2</v>
      </c>
      <c r="O1927" s="2">
        <f t="shared" si="128"/>
        <v>1.5417093489993827</v>
      </c>
      <c r="P1927" s="5">
        <f t="shared" si="126"/>
        <v>5.3152014769451679</v>
      </c>
      <c r="Q1927" s="5">
        <f t="shared" si="129"/>
        <v>2.6576007384725839</v>
      </c>
      <c r="R1927" s="2">
        <f t="shared" si="130"/>
        <v>0.61518535612791292</v>
      </c>
      <c r="S1927" s="2">
        <f t="shared" si="131"/>
        <v>0.30759267806395646</v>
      </c>
    </row>
    <row r="1928" spans="3:19" x14ac:dyDescent="0.25">
      <c r="C1928">
        <f t="shared" si="137"/>
        <v>3.889999999999961</v>
      </c>
      <c r="D1928" s="5">
        <f>$C$2+2*Inddata!$D$35*'Beregninger scenarie 2'!C1928</f>
        <v>12.724999999999902</v>
      </c>
      <c r="E1928" s="5">
        <f t="shared" si="132"/>
        <v>30.585124999999504</v>
      </c>
      <c r="F1928" s="5">
        <f>SQRT(C1928^2+(Inddata!$D$35*C1928)^2)</f>
        <v>6.2270383209033824</v>
      </c>
      <c r="G1928" s="5">
        <f t="shared" si="133"/>
        <v>15.454076641806765</v>
      </c>
      <c r="H1928" s="5">
        <f t="shared" si="134"/>
        <v>1.9790975358087612</v>
      </c>
      <c r="I1928" s="5">
        <f t="shared" si="135"/>
        <v>0.10137634002734401</v>
      </c>
      <c r="J1928" s="5">
        <f t="shared" si="136"/>
        <v>3.1006080317787696</v>
      </c>
      <c r="K1928">
        <f t="shared" si="138"/>
        <v>4.8899999999999615</v>
      </c>
      <c r="L1928" s="2">
        <f>Inddata!$D$34</f>
        <v>1</v>
      </c>
      <c r="M1928" s="2">
        <f>Inddata!$D$34+Inddata!$D$32</f>
        <v>5</v>
      </c>
      <c r="N1928" s="2">
        <f t="shared" si="127"/>
        <v>5.0688170013672006E-2</v>
      </c>
      <c r="O1928" s="2">
        <f t="shared" si="128"/>
        <v>1.5503040158893848</v>
      </c>
      <c r="P1928" s="5">
        <f t="shared" si="126"/>
        <v>5.3448324746278635</v>
      </c>
      <c r="Q1928" s="5">
        <f t="shared" si="129"/>
        <v>2.6724162373139317</v>
      </c>
      <c r="R1928" s="2">
        <f t="shared" si="130"/>
        <v>0.61861486974859525</v>
      </c>
      <c r="S1928" s="2">
        <f t="shared" si="131"/>
        <v>0.30930743487429763</v>
      </c>
    </row>
    <row r="1929" spans="3:19" x14ac:dyDescent="0.25">
      <c r="C1929">
        <f t="shared" si="137"/>
        <v>3.8999999999999608</v>
      </c>
      <c r="D1929" s="5">
        <f>$C$2+2*Inddata!$D$35*'Beregninger scenarie 2'!C1929</f>
        <v>12.749999999999902</v>
      </c>
      <c r="E1929" s="5">
        <f t="shared" si="132"/>
        <v>30.712499999999501</v>
      </c>
      <c r="F1929" s="5">
        <f>SQRT(C1929^2+(Inddata!$D$35*C1929)^2)</f>
        <v>6.243046131496965</v>
      </c>
      <c r="G1929" s="5">
        <f t="shared" si="133"/>
        <v>15.48609226299393</v>
      </c>
      <c r="H1929" s="5">
        <f t="shared" si="134"/>
        <v>1.9832311133384559</v>
      </c>
      <c r="I1929" s="5">
        <f t="shared" si="135"/>
        <v>0.10151744852667519</v>
      </c>
      <c r="J1929" s="5">
        <f t="shared" si="136"/>
        <v>3.1178546378754608</v>
      </c>
      <c r="K1929">
        <f t="shared" si="138"/>
        <v>4.8999999999999613</v>
      </c>
      <c r="L1929" s="2">
        <f>Inddata!$D$34</f>
        <v>1</v>
      </c>
      <c r="M1929" s="2">
        <f>Inddata!$D$34+Inddata!$D$32</f>
        <v>5</v>
      </c>
      <c r="N1929" s="2">
        <f t="shared" si="127"/>
        <v>5.0758724263337593E-2</v>
      </c>
      <c r="O1929" s="2">
        <f t="shared" si="128"/>
        <v>1.5589273189377304</v>
      </c>
      <c r="P1929" s="5">
        <f t="shared" si="126"/>
        <v>5.3745621984104037</v>
      </c>
      <c r="Q1929" s="5">
        <f t="shared" si="129"/>
        <v>2.6872810992052019</v>
      </c>
      <c r="R1929" s="2">
        <f t="shared" si="130"/>
        <v>0.62205581000120425</v>
      </c>
      <c r="S1929" s="2">
        <f t="shared" si="131"/>
        <v>0.31102790500060212</v>
      </c>
    </row>
    <row r="1930" spans="3:19" x14ac:dyDescent="0.25">
      <c r="C1930">
        <f t="shared" si="137"/>
        <v>3.9099999999999606</v>
      </c>
      <c r="D1930" s="5">
        <f>$C$2+2*Inddata!$D$35*'Beregninger scenarie 2'!C1930</f>
        <v>12.774999999999901</v>
      </c>
      <c r="E1930" s="5">
        <f t="shared" si="132"/>
        <v>30.840124999999496</v>
      </c>
      <c r="F1930" s="5">
        <f>SQRT(C1930^2+(Inddata!$D$35*C1930)^2)</f>
        <v>6.2590539420905467</v>
      </c>
      <c r="G1930" s="5">
        <f t="shared" si="133"/>
        <v>15.518107884181093</v>
      </c>
      <c r="H1930" s="5">
        <f t="shared" si="134"/>
        <v>1.9873637449986681</v>
      </c>
      <c r="I1930" s="5">
        <f t="shared" si="135"/>
        <v>0.10165842676851454</v>
      </c>
      <c r="J1930" s="5">
        <f t="shared" si="136"/>
        <v>3.1351585888442832</v>
      </c>
      <c r="K1930">
        <f t="shared" si="138"/>
        <v>4.9099999999999611</v>
      </c>
      <c r="L1930" s="2">
        <f>Inddata!$D$34</f>
        <v>1</v>
      </c>
      <c r="M1930" s="2">
        <f>Inddata!$D$34+Inddata!$D$32</f>
        <v>5</v>
      </c>
      <c r="N1930" s="2">
        <f t="shared" si="127"/>
        <v>5.082921338425727E-2</v>
      </c>
      <c r="O1930" s="2">
        <f t="shared" si="128"/>
        <v>1.5675792944221416</v>
      </c>
      <c r="P1930" s="5">
        <f t="shared" si="126"/>
        <v>5.4043907733639669</v>
      </c>
      <c r="Q1930" s="5">
        <f t="shared" si="129"/>
        <v>2.7021953866819834</v>
      </c>
      <c r="R1930" s="2">
        <f t="shared" si="130"/>
        <v>0.62550819136157021</v>
      </c>
      <c r="S1930" s="2">
        <f t="shared" si="131"/>
        <v>0.3127540956807851</v>
      </c>
    </row>
    <row r="1931" spans="3:19" x14ac:dyDescent="0.25">
      <c r="C1931">
        <f t="shared" si="137"/>
        <v>3.9199999999999604</v>
      </c>
      <c r="D1931" s="5">
        <f>$C$2+2*Inddata!$D$35*'Beregninger scenarie 2'!C1931</f>
        <v>12.799999999999901</v>
      </c>
      <c r="E1931" s="5">
        <f t="shared" si="132"/>
        <v>30.967999999999492</v>
      </c>
      <c r="F1931" s="5">
        <f>SQRT(C1931^2+(Inddata!$D$35*C1931)^2)</f>
        <v>6.2750617526841284</v>
      </c>
      <c r="G1931" s="5">
        <f t="shared" si="133"/>
        <v>15.550123505368257</v>
      </c>
      <c r="H1931" s="5">
        <f t="shared" si="134"/>
        <v>1.9914954366316533</v>
      </c>
      <c r="I1931" s="5">
        <f t="shared" si="135"/>
        <v>0.10179927529062444</v>
      </c>
      <c r="J1931" s="5">
        <f t="shared" si="136"/>
        <v>3.1525199572000058</v>
      </c>
      <c r="K1931">
        <f t="shared" si="138"/>
        <v>4.9199999999999608</v>
      </c>
      <c r="L1931" s="2">
        <f>Inddata!$D$34</f>
        <v>1</v>
      </c>
      <c r="M1931" s="2">
        <f>Inddata!$D$34+Inddata!$D$32</f>
        <v>5</v>
      </c>
      <c r="N1931" s="2">
        <f t="shared" si="127"/>
        <v>5.0899637645312218E-2</v>
      </c>
      <c r="O1931" s="2">
        <f t="shared" si="128"/>
        <v>1.5762599786000029</v>
      </c>
      <c r="P1931" s="5">
        <f t="shared" si="126"/>
        <v>5.4343183244896114</v>
      </c>
      <c r="Q1931" s="5">
        <f t="shared" si="129"/>
        <v>2.7171591622448057</v>
      </c>
      <c r="R1931" s="2">
        <f t="shared" si="130"/>
        <v>0.62897202829740861</v>
      </c>
      <c r="S1931" s="2">
        <f t="shared" si="131"/>
        <v>0.31448601414870431</v>
      </c>
    </row>
    <row r="1932" spans="3:19" x14ac:dyDescent="0.25">
      <c r="C1932">
        <f t="shared" si="137"/>
        <v>3.9299999999999602</v>
      </c>
      <c r="D1932" s="5">
        <f>$C$2+2*Inddata!$D$35*'Beregninger scenarie 2'!C1932</f>
        <v>12.8249999999999</v>
      </c>
      <c r="E1932" s="5">
        <f t="shared" si="132"/>
        <v>31.096124999999489</v>
      </c>
      <c r="F1932" s="5">
        <f>SQRT(C1932^2+(Inddata!$D$35*C1932)^2)</f>
        <v>6.2910695632777092</v>
      </c>
      <c r="G1932" s="5">
        <f t="shared" si="133"/>
        <v>15.582139126555418</v>
      </c>
      <c r="H1932" s="5">
        <f t="shared" si="134"/>
        <v>1.9956261940316526</v>
      </c>
      <c r="I1932" s="5">
        <f t="shared" si="135"/>
        <v>0.10193999462688155</v>
      </c>
      <c r="J1932" s="5">
        <f t="shared" si="136"/>
        <v>3.1699388154167849</v>
      </c>
      <c r="K1932">
        <f t="shared" si="138"/>
        <v>4.9299999999999606</v>
      </c>
      <c r="L1932" s="2">
        <f>Inddata!$D$34</f>
        <v>1</v>
      </c>
      <c r="M1932" s="2">
        <f>Inddata!$D$34+Inddata!$D$32</f>
        <v>5</v>
      </c>
      <c r="N1932" s="2">
        <f t="shared" si="127"/>
        <v>5.0969997313440776E-2</v>
      </c>
      <c r="O1932" s="2">
        <f t="shared" si="128"/>
        <v>1.5849694077083925</v>
      </c>
      <c r="P1932" s="5">
        <f t="shared" si="126"/>
        <v>5.4643449767183894</v>
      </c>
      <c r="Q1932" s="5">
        <f t="shared" si="129"/>
        <v>2.7321724883591947</v>
      </c>
      <c r="R1932" s="2">
        <f t="shared" si="130"/>
        <v>0.63244733526833219</v>
      </c>
      <c r="S1932" s="2">
        <f t="shared" si="131"/>
        <v>0.31622366763416609</v>
      </c>
    </row>
    <row r="1933" spans="3:19" x14ac:dyDescent="0.25">
      <c r="C1933">
        <f t="shared" si="137"/>
        <v>3.93999999999996</v>
      </c>
      <c r="D1933" s="5">
        <f>$C$2+2*Inddata!$D$35*'Beregninger scenarie 2'!C1933</f>
        <v>12.8499999999999</v>
      </c>
      <c r="E1933" s="5">
        <f t="shared" si="132"/>
        <v>31.224499999999487</v>
      </c>
      <c r="F1933" s="5">
        <f>SQRT(C1933^2+(Inddata!$D$35*C1933)^2)</f>
        <v>6.3070773738712917</v>
      </c>
      <c r="G1933" s="5">
        <f t="shared" si="133"/>
        <v>15.614154747742583</v>
      </c>
      <c r="H1933" s="5">
        <f t="shared" si="134"/>
        <v>1.9997560229453835</v>
      </c>
      <c r="I1933" s="5">
        <f t="shared" si="135"/>
        <v>0.10208058530731549</v>
      </c>
      <c r="J1933" s="5">
        <f t="shared" si="136"/>
        <v>3.1874152359282202</v>
      </c>
      <c r="K1933">
        <f t="shared" si="138"/>
        <v>4.9399999999999604</v>
      </c>
      <c r="L1933" s="2">
        <f>Inddata!$D$34</f>
        <v>1</v>
      </c>
      <c r="M1933" s="2">
        <f>Inddata!$D$34+Inddata!$D$32</f>
        <v>5</v>
      </c>
      <c r="N1933" s="2">
        <f t="shared" si="127"/>
        <v>5.1040292653657747E-2</v>
      </c>
      <c r="O1933" s="2">
        <f t="shared" si="128"/>
        <v>1.5937076179641101</v>
      </c>
      <c r="P1933" s="5">
        <f t="shared" si="126"/>
        <v>5.4944708549114445</v>
      </c>
      <c r="Q1933" s="5">
        <f t="shared" si="129"/>
        <v>2.7472354274557222</v>
      </c>
      <c r="R1933" s="2">
        <f t="shared" si="130"/>
        <v>0.63593412672586147</v>
      </c>
      <c r="S1933" s="2">
        <f t="shared" si="131"/>
        <v>0.31796706336293074</v>
      </c>
    </row>
    <row r="1934" spans="3:19" x14ac:dyDescent="0.25">
      <c r="C1934">
        <f t="shared" si="137"/>
        <v>3.9499999999999598</v>
      </c>
      <c r="D1934" s="5">
        <f>$C$2+2*Inddata!$D$35*'Beregninger scenarie 2'!C1934</f>
        <v>12.874999999999899</v>
      </c>
      <c r="E1934" s="5">
        <f t="shared" si="132"/>
        <v>31.35312499999948</v>
      </c>
      <c r="F1934" s="5">
        <f>SQRT(C1934^2+(Inddata!$D$35*C1934)^2)</f>
        <v>6.3230851844648734</v>
      </c>
      <c r="G1934" s="5">
        <f t="shared" si="133"/>
        <v>15.646170368929747</v>
      </c>
      <c r="H1934" s="5">
        <f t="shared" si="134"/>
        <v>2.0038849290725285</v>
      </c>
      <c r="I1934" s="5">
        <f t="shared" si="135"/>
        <v>0.10222104785814722</v>
      </c>
      <c r="J1934" s="5">
        <f t="shared" si="136"/>
        <v>3.2049492911274187</v>
      </c>
      <c r="K1934">
        <f t="shared" si="138"/>
        <v>4.9499999999999602</v>
      </c>
      <c r="L1934" s="2">
        <f>Inddata!$D$34</f>
        <v>1</v>
      </c>
      <c r="M1934" s="2">
        <f>Inddata!$D$34+Inddata!$D$32</f>
        <v>5</v>
      </c>
      <c r="N1934" s="2">
        <f t="shared" si="127"/>
        <v>5.1110523929073608E-2</v>
      </c>
      <c r="O1934" s="2">
        <f t="shared" si="128"/>
        <v>1.6024746455637093</v>
      </c>
      <c r="P1934" s="5">
        <f t="shared" si="126"/>
        <v>5.5246960838601131</v>
      </c>
      <c r="Q1934" s="5">
        <f t="shared" si="129"/>
        <v>2.7623480419300566</v>
      </c>
      <c r="R1934" s="2">
        <f t="shared" si="130"/>
        <v>0.6394324171134389</v>
      </c>
      <c r="S1934" s="2">
        <f t="shared" si="131"/>
        <v>0.31971620855671945</v>
      </c>
    </row>
    <row r="1935" spans="3:19" x14ac:dyDescent="0.25">
      <c r="C1935">
        <f t="shared" si="137"/>
        <v>3.9599999999999596</v>
      </c>
      <c r="D1935" s="5">
        <f>$C$2+2*Inddata!$D$35*'Beregninger scenarie 2'!C1935</f>
        <v>12.899999999999899</v>
      </c>
      <c r="E1935" s="5">
        <f t="shared" si="132"/>
        <v>31.481999999999477</v>
      </c>
      <c r="F1935" s="5">
        <f>SQRT(C1935^2+(Inddata!$D$35*C1935)^2)</f>
        <v>6.3390929950584551</v>
      </c>
      <c r="G1935" s="5">
        <f t="shared" si="133"/>
        <v>15.67818599011691</v>
      </c>
      <c r="H1935" s="5">
        <f t="shared" si="134"/>
        <v>2.0080129180662132</v>
      </c>
      <c r="I1935" s="5">
        <f t="shared" si="135"/>
        <v>0.10236138280182669</v>
      </c>
      <c r="J1935" s="5">
        <f t="shared" si="136"/>
        <v>3.2225410533670544</v>
      </c>
      <c r="K1935">
        <f t="shared" si="138"/>
        <v>4.95999999999996</v>
      </c>
      <c r="L1935" s="2">
        <f>Inddata!$D$34</f>
        <v>1</v>
      </c>
      <c r="M1935" s="2">
        <f>Inddata!$D$34+Inddata!$D$32</f>
        <v>5</v>
      </c>
      <c r="N1935" s="2">
        <f t="shared" si="127"/>
        <v>5.1180691400913345E-2</v>
      </c>
      <c r="O1935" s="2">
        <f t="shared" si="128"/>
        <v>1.6112705266835272</v>
      </c>
      <c r="P1935" s="5">
        <f t="shared" si="126"/>
        <v>5.5550207882860363</v>
      </c>
      <c r="Q1935" s="5">
        <f t="shared" si="129"/>
        <v>2.7775103941430181</v>
      </c>
      <c r="R1935" s="2">
        <f t="shared" si="130"/>
        <v>0.64294222086643926</v>
      </c>
      <c r="S1935" s="2">
        <f t="shared" si="131"/>
        <v>0.32147111043321963</v>
      </c>
    </row>
    <row r="1936" spans="3:19" x14ac:dyDescent="0.25">
      <c r="C1936">
        <f t="shared" si="137"/>
        <v>3.9699999999999593</v>
      </c>
      <c r="D1936" s="5">
        <f>$C$2+2*Inddata!$D$35*'Beregninger scenarie 2'!C1936</f>
        <v>12.924999999999898</v>
      </c>
      <c r="E1936" s="5">
        <f t="shared" si="132"/>
        <v>31.611124999999472</v>
      </c>
      <c r="F1936" s="5">
        <f>SQRT(C1936^2+(Inddata!$D$35*C1936)^2)</f>
        <v>6.3551008056520368</v>
      </c>
      <c r="G1936" s="5">
        <f t="shared" si="133"/>
        <v>15.710201611304074</v>
      </c>
      <c r="H1936" s="5">
        <f t="shared" si="134"/>
        <v>2.0121399955334813</v>
      </c>
      <c r="I1936" s="5">
        <f t="shared" si="135"/>
        <v>0.1025015906570703</v>
      </c>
      <c r="J1936" s="5">
        <f t="shared" si="136"/>
        <v>3.2401905949594272</v>
      </c>
      <c r="K1936">
        <f t="shared" si="138"/>
        <v>4.9699999999999598</v>
      </c>
      <c r="L1936" s="2">
        <f>Inddata!$D$34</f>
        <v>1</v>
      </c>
      <c r="M1936" s="2">
        <f>Inddata!$D$34+Inddata!$D$32</f>
        <v>5</v>
      </c>
      <c r="N1936" s="2">
        <f t="shared" si="127"/>
        <v>5.1250795328535152E-2</v>
      </c>
      <c r="O1936" s="2">
        <f t="shared" si="128"/>
        <v>1.6200952974797136</v>
      </c>
      <c r="P1936" s="5">
        <f t="shared" si="126"/>
        <v>5.58544509284126</v>
      </c>
      <c r="Q1936" s="5">
        <f t="shared" si="129"/>
        <v>2.79272254642063</v>
      </c>
      <c r="R1936" s="2">
        <f t="shared" si="130"/>
        <v>0.64646355241218278</v>
      </c>
      <c r="S1936" s="2">
        <f t="shared" si="131"/>
        <v>0.32323177620609139</v>
      </c>
    </row>
    <row r="1937" spans="3:19" x14ac:dyDescent="0.25">
      <c r="C1937">
        <f t="shared" si="137"/>
        <v>3.9799999999999591</v>
      </c>
      <c r="D1937" s="5">
        <f>$C$2+2*Inddata!$D$35*'Beregninger scenarie 2'!C1937</f>
        <v>12.949999999999898</v>
      </c>
      <c r="E1937" s="5">
        <f t="shared" si="132"/>
        <v>31.740499999999471</v>
      </c>
      <c r="F1937" s="5">
        <f>SQRT(C1937^2+(Inddata!$D$35*C1937)^2)</f>
        <v>6.3711086162456185</v>
      </c>
      <c r="G1937" s="5">
        <f t="shared" si="133"/>
        <v>15.742217232491237</v>
      </c>
      <c r="H1937" s="5">
        <f t="shared" si="134"/>
        <v>2.0162661670357647</v>
      </c>
      <c r="I1937" s="5">
        <f t="shared" si="135"/>
        <v>0.10264167193889764</v>
      </c>
      <c r="J1937" s="5">
        <f t="shared" si="136"/>
        <v>3.2578979881765262</v>
      </c>
      <c r="K1937">
        <f t="shared" si="138"/>
        <v>4.9799999999999596</v>
      </c>
      <c r="L1937" s="2">
        <f>Inddata!$D$34</f>
        <v>1</v>
      </c>
      <c r="M1937" s="2">
        <f>Inddata!$D$34+Inddata!$D$32</f>
        <v>5</v>
      </c>
      <c r="N1937" s="2">
        <f t="shared" si="127"/>
        <v>5.1320835969448822E-2</v>
      </c>
      <c r="O1937" s="2">
        <f t="shared" si="128"/>
        <v>1.6289489940882631</v>
      </c>
      <c r="P1937" s="5">
        <f t="shared" si="126"/>
        <v>5.6159691221083383</v>
      </c>
      <c r="Q1937" s="5">
        <f t="shared" si="129"/>
        <v>2.8079845610541692</v>
      </c>
      <c r="R1937" s="2">
        <f t="shared" si="130"/>
        <v>0.64999642616994657</v>
      </c>
      <c r="S1937" s="2">
        <f t="shared" si="131"/>
        <v>0.32499821308497329</v>
      </c>
    </row>
    <row r="1938" spans="3:19" x14ac:dyDescent="0.25">
      <c r="C1938">
        <f t="shared" si="137"/>
        <v>3.9899999999999589</v>
      </c>
      <c r="D1938" s="5">
        <f>$C$2+2*Inddata!$D$35*'Beregninger scenarie 2'!C1938</f>
        <v>12.974999999999897</v>
      </c>
      <c r="E1938" s="5">
        <f t="shared" si="132"/>
        <v>31.870124999999465</v>
      </c>
      <c r="F1938" s="5">
        <f>SQRT(C1938^2+(Inddata!$D$35*C1938)^2)</f>
        <v>6.3871164268392002</v>
      </c>
      <c r="G1938" s="5">
        <f t="shared" si="133"/>
        <v>15.7742328536784</v>
      </c>
      <c r="H1938" s="5">
        <f t="shared" si="134"/>
        <v>2.0203914380893431</v>
      </c>
      <c r="I1938" s="5">
        <f t="shared" si="135"/>
        <v>0.10278162715866797</v>
      </c>
      <c r="J1938" s="5">
        <f t="shared" si="136"/>
        <v>3.2756633052500881</v>
      </c>
      <c r="K1938">
        <f t="shared" si="138"/>
        <v>4.9899999999999594</v>
      </c>
      <c r="L1938" s="2">
        <f>Inddata!$D$34</f>
        <v>1</v>
      </c>
      <c r="M1938" s="2">
        <f>Inddata!$D$34+Inddata!$D$32</f>
        <v>5</v>
      </c>
      <c r="N1938" s="2">
        <f t="shared" si="127"/>
        <v>5.1390813579333984E-2</v>
      </c>
      <c r="O1938" s="2">
        <f t="shared" si="128"/>
        <v>1.637831652625044</v>
      </c>
      <c r="P1938" s="5">
        <f t="shared" si="126"/>
        <v>5.6465930006004434</v>
      </c>
      <c r="Q1938" s="5">
        <f t="shared" si="129"/>
        <v>2.8232965003002217</v>
      </c>
      <c r="R1938" s="2">
        <f t="shared" si="130"/>
        <v>0.65354085655097705</v>
      </c>
      <c r="S1938" s="2">
        <f t="shared" si="131"/>
        <v>0.32677042827548852</v>
      </c>
    </row>
    <row r="1939" spans="3:19" x14ac:dyDescent="0.25">
      <c r="C1939">
        <f t="shared" si="137"/>
        <v>3.9999999999999587</v>
      </c>
      <c r="D1939" s="5">
        <f>$C$2+2*Inddata!$D$35*'Beregninger scenarie 2'!C1939</f>
        <v>12.999999999999897</v>
      </c>
      <c r="E1939" s="5">
        <f t="shared" si="132"/>
        <v>31.999999999999464</v>
      </c>
      <c r="F1939" s="5">
        <f>SQRT(C1939^2+(Inddata!$D$35*C1939)^2)</f>
        <v>6.4031242374327828</v>
      </c>
      <c r="G1939" s="5">
        <f t="shared" si="133"/>
        <v>15.806248474865566</v>
      </c>
      <c r="H1939" s="5">
        <f t="shared" si="134"/>
        <v>2.0245158141658042</v>
      </c>
      <c r="I1939" s="5">
        <f t="shared" si="135"/>
        <v>0.10292145682411614</v>
      </c>
      <c r="J1939" s="5">
        <f t="shared" si="136"/>
        <v>3.2934866183716616</v>
      </c>
      <c r="K1939">
        <f t="shared" si="138"/>
        <v>4.9999999999999591</v>
      </c>
      <c r="L1939" s="2">
        <f>Inddata!$D$34</f>
        <v>1</v>
      </c>
      <c r="M1939" s="2">
        <f>Inddata!$D$34+Inddata!$D$32</f>
        <v>5</v>
      </c>
      <c r="N1939" s="2">
        <f t="shared" si="127"/>
        <v>5.1460728412058072E-2</v>
      </c>
      <c r="O1939" s="2">
        <f t="shared" si="128"/>
        <v>1.6467433091858308</v>
      </c>
      <c r="P1939" s="5">
        <f>((J1939*3600*24)/$M$14)*1000</f>
        <v>5.6773168527614635</v>
      </c>
      <c r="Q1939" s="5">
        <f t="shared" si="129"/>
        <v>2.8386584263807317</v>
      </c>
      <c r="R1939" s="2">
        <f>(J1939*1000)/$M$13</f>
        <v>0.65709685795850281</v>
      </c>
      <c r="S1939" s="2">
        <f>R1939/2</f>
        <v>0.32854842897925141</v>
      </c>
    </row>
  </sheetData>
  <hyperlinks>
    <hyperlink ref="I5" r:id="rId1" location="imgn_1"/>
    <hyperlink ref="B21" r:id="rId2"/>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9"/>
  <sheetViews>
    <sheetView workbookViewId="0">
      <selection activeCell="D1939" sqref="D1939"/>
    </sheetView>
  </sheetViews>
  <sheetFormatPr defaultRowHeight="15" x14ac:dyDescent="0.25"/>
  <cols>
    <col min="2" max="2" width="47.140625" bestFit="1" customWidth="1"/>
    <col min="4" max="4" width="17.28515625" bestFit="1" customWidth="1"/>
    <col min="6" max="6" width="11.7109375" bestFit="1" customWidth="1"/>
    <col min="8" max="8" width="16.28515625" bestFit="1" customWidth="1"/>
    <col min="13" max="13" width="12.7109375" bestFit="1" customWidth="1"/>
  </cols>
  <sheetData>
    <row r="1" spans="2:14" x14ac:dyDescent="0.25">
      <c r="B1" s="3" t="s">
        <v>20</v>
      </c>
    </row>
    <row r="2" spans="2:14" x14ac:dyDescent="0.25">
      <c r="B2" t="s">
        <v>21</v>
      </c>
      <c r="C2" s="2">
        <f>Inddata!$E$33+2*Inddata!$E$34*Inddata!$E$35</f>
        <v>2.6</v>
      </c>
      <c r="D2" t="s">
        <v>5</v>
      </c>
    </row>
    <row r="3" spans="2:14" x14ac:dyDescent="0.25">
      <c r="B3" t="s">
        <v>36</v>
      </c>
      <c r="C3" s="2">
        <f>C2+2*Inddata!$E$35*Inddata!$E$32</f>
        <v>10.6</v>
      </c>
      <c r="D3" t="s">
        <v>5</v>
      </c>
    </row>
    <row r="4" spans="2:14" ht="17.25" x14ac:dyDescent="0.25">
      <c r="B4" s="3" t="s">
        <v>40</v>
      </c>
      <c r="C4" s="4">
        <f>0.5*(C3+C2)*Inddata!$E$32</f>
        <v>26.4</v>
      </c>
      <c r="D4" s="3" t="s">
        <v>41</v>
      </c>
    </row>
    <row r="5" spans="2:14" x14ac:dyDescent="0.25">
      <c r="B5" t="s">
        <v>26</v>
      </c>
      <c r="C5" s="2">
        <f>SQRT(Inddata!$E$32^2+(Inddata!$E$35*Inddata!$E$32)^2)</f>
        <v>5.6568542494923806</v>
      </c>
      <c r="D5" t="s">
        <v>5</v>
      </c>
      <c r="I5" s="1" t="s">
        <v>27</v>
      </c>
    </row>
    <row r="6" spans="2:14" x14ac:dyDescent="0.25">
      <c r="B6" s="3" t="s">
        <v>31</v>
      </c>
      <c r="C6" s="4">
        <f>C2+2*C5</f>
        <v>13.913708498984761</v>
      </c>
      <c r="D6" s="3" t="s">
        <v>5</v>
      </c>
    </row>
    <row r="7" spans="2:14" x14ac:dyDescent="0.25">
      <c r="B7" s="3" t="s">
        <v>25</v>
      </c>
      <c r="C7" s="4">
        <f>C4/C6</f>
        <v>1.8974093069382849</v>
      </c>
      <c r="D7" s="3" t="s">
        <v>5</v>
      </c>
    </row>
    <row r="9" spans="2:14" ht="17.25" x14ac:dyDescent="0.25">
      <c r="B9" s="3" t="s">
        <v>74</v>
      </c>
      <c r="C9" s="3">
        <f>0.5*(C2+Inddata!$E$33)*Inddata!$E$34</f>
        <v>0</v>
      </c>
      <c r="D9" s="3" t="s">
        <v>41</v>
      </c>
    </row>
    <row r="12" spans="2:14" x14ac:dyDescent="0.25">
      <c r="B12" s="3" t="s">
        <v>88</v>
      </c>
      <c r="F12" t="s">
        <v>43</v>
      </c>
      <c r="K12" t="s">
        <v>50</v>
      </c>
    </row>
    <row r="13" spans="2:14" ht="17.25" x14ac:dyDescent="0.25">
      <c r="B13" t="s">
        <v>96</v>
      </c>
      <c r="C13">
        <f>Inddata!E36/1000</f>
        <v>1.5801354401805901E-4</v>
      </c>
      <c r="D13" t="s">
        <v>29</v>
      </c>
      <c r="F13" s="5">
        <f>C20</f>
        <v>2.5430902476727786</v>
      </c>
      <c r="G13" s="3" t="s">
        <v>42</v>
      </c>
      <c r="K13" t="s">
        <v>51</v>
      </c>
      <c r="M13" s="5">
        <f>Inddata!E38</f>
        <v>3413.6071919999999</v>
      </c>
      <c r="N13" t="s">
        <v>49</v>
      </c>
    </row>
    <row r="14" spans="2:14" ht="17.25" x14ac:dyDescent="0.25">
      <c r="B14" t="s">
        <v>97</v>
      </c>
      <c r="C14" s="2">
        <f>Inddata!E37</f>
        <v>5</v>
      </c>
      <c r="D14" t="s">
        <v>30</v>
      </c>
      <c r="F14" s="5">
        <f>F13*60</f>
        <v>152.58541486036671</v>
      </c>
      <c r="G14" s="3" t="s">
        <v>44</v>
      </c>
      <c r="K14" t="s">
        <v>51</v>
      </c>
      <c r="M14" s="5">
        <f>M13*10000</f>
        <v>34136071.920000002</v>
      </c>
      <c r="N14" t="s">
        <v>24</v>
      </c>
    </row>
    <row r="15" spans="2:14" ht="17.25" x14ac:dyDescent="0.25">
      <c r="B15" t="s">
        <v>35</v>
      </c>
      <c r="C15" s="5">
        <f>C7^(2/3)</f>
        <v>1.532641864801779</v>
      </c>
      <c r="D15" t="s">
        <v>39</v>
      </c>
      <c r="F15" s="5">
        <f>F14*60</f>
        <v>9155.1248916220029</v>
      </c>
      <c r="G15" s="3" t="s">
        <v>45</v>
      </c>
      <c r="K15" s="3" t="s">
        <v>52</v>
      </c>
      <c r="L15" s="3"/>
      <c r="M15" s="4">
        <f>F20/M13</f>
        <v>0.74498619924186604</v>
      </c>
      <c r="N15" s="3" t="s">
        <v>53</v>
      </c>
    </row>
    <row r="16" spans="2:14" ht="17.25" x14ac:dyDescent="0.25">
      <c r="B16" t="s">
        <v>37</v>
      </c>
      <c r="C16" s="5">
        <f>C13^0.5</f>
        <v>1.2570343830542544E-2</v>
      </c>
      <c r="D16" t="s">
        <v>38</v>
      </c>
      <c r="F16" s="5">
        <f>F15*24</f>
        <v>219722.99739892807</v>
      </c>
      <c r="G16" s="3" t="s">
        <v>46</v>
      </c>
      <c r="K16" t="s">
        <v>55</v>
      </c>
      <c r="M16">
        <f>F16/M14</f>
        <v>6.4366807614497212E-3</v>
      </c>
      <c r="N16" t="s">
        <v>54</v>
      </c>
    </row>
    <row r="17" spans="1:15" ht="17.25" x14ac:dyDescent="0.25">
      <c r="B17" s="3" t="s">
        <v>32</v>
      </c>
      <c r="C17" s="6">
        <f>C14*C15*C16</f>
        <v>9.6329176048211312E-2</v>
      </c>
      <c r="D17" s="3" t="s">
        <v>33</v>
      </c>
      <c r="E17" t="s">
        <v>95</v>
      </c>
      <c r="F17" s="5"/>
      <c r="K17" s="3" t="s">
        <v>55</v>
      </c>
      <c r="L17" s="3"/>
      <c r="M17" s="6">
        <f>M16*1000</f>
        <v>6.436680761449721</v>
      </c>
      <c r="N17" s="3" t="s">
        <v>56</v>
      </c>
      <c r="O17" s="3"/>
    </row>
    <row r="18" spans="1:15" x14ac:dyDescent="0.25">
      <c r="B18" s="3" t="s">
        <v>32</v>
      </c>
      <c r="C18" s="6">
        <f>(C17*3600)/1000</f>
        <v>0.34678503377356074</v>
      </c>
      <c r="D18" s="3" t="s">
        <v>77</v>
      </c>
      <c r="F18" s="5"/>
      <c r="K18" s="3"/>
      <c r="L18" s="3"/>
      <c r="M18" s="6"/>
      <c r="N18" s="3"/>
      <c r="O18" s="3"/>
    </row>
    <row r="19" spans="1:15" x14ac:dyDescent="0.25">
      <c r="B19" s="3" t="s">
        <v>32</v>
      </c>
      <c r="C19" s="6">
        <f>C17*100</f>
        <v>9.6329176048211309</v>
      </c>
      <c r="D19" s="3" t="s">
        <v>99</v>
      </c>
      <c r="F19" s="5"/>
      <c r="K19" s="3"/>
      <c r="L19" s="3"/>
      <c r="M19" s="6"/>
      <c r="N19" s="3"/>
      <c r="O19" s="3"/>
    </row>
    <row r="20" spans="1:15" ht="17.25" x14ac:dyDescent="0.25">
      <c r="B20" s="3" t="s">
        <v>34</v>
      </c>
      <c r="C20" s="6">
        <f>C17*C4</f>
        <v>2.5430902476727786</v>
      </c>
      <c r="D20" s="3" t="s">
        <v>42</v>
      </c>
      <c r="F20" s="5">
        <f>F13*1000</f>
        <v>2543.0902476727788</v>
      </c>
      <c r="G20" s="3" t="s">
        <v>47</v>
      </c>
    </row>
    <row r="21" spans="1:15" x14ac:dyDescent="0.25">
      <c r="B21" s="1" t="s">
        <v>57</v>
      </c>
      <c r="C21" t="s">
        <v>98</v>
      </c>
    </row>
    <row r="23" spans="1:15" x14ac:dyDescent="0.25">
      <c r="B23" s="3" t="s">
        <v>89</v>
      </c>
      <c r="F23">
        <v>0</v>
      </c>
      <c r="G23">
        <f>IF(F23=0,1,0)</f>
        <v>1</v>
      </c>
    </row>
    <row r="24" spans="1:15" x14ac:dyDescent="0.25">
      <c r="B24" t="s">
        <v>28</v>
      </c>
      <c r="C24">
        <v>1</v>
      </c>
    </row>
    <row r="26" spans="1:15" x14ac:dyDescent="0.25">
      <c r="B26" t="s">
        <v>10</v>
      </c>
      <c r="C26" s="5">
        <f>(Inddata!E33+2*Inddata!E35*Inddata!E31)*C24</f>
        <v>10.6</v>
      </c>
      <c r="D26" s="5"/>
      <c r="E26" s="5"/>
      <c r="F26" s="5"/>
    </row>
    <row r="27" spans="1:15" x14ac:dyDescent="0.25">
      <c r="B27" t="s">
        <v>11</v>
      </c>
      <c r="C27" s="5">
        <f>C26/1500</f>
        <v>7.0666666666666664E-3</v>
      </c>
      <c r="D27" s="5"/>
      <c r="E27" s="5"/>
      <c r="F27" s="5">
        <f>C27/Inddata!E35</f>
        <v>7.0666666666666664E-3</v>
      </c>
    </row>
    <row r="28" spans="1:15" x14ac:dyDescent="0.25">
      <c r="D28" t="s">
        <v>13</v>
      </c>
      <c r="E28" t="s">
        <v>14</v>
      </c>
      <c r="F28" t="s">
        <v>15</v>
      </c>
      <c r="G28" t="s">
        <v>17</v>
      </c>
      <c r="H28" t="s">
        <v>16</v>
      </c>
      <c r="I28" t="s">
        <v>18</v>
      </c>
      <c r="J28" t="s">
        <v>19</v>
      </c>
    </row>
    <row r="29" spans="1:15" x14ac:dyDescent="0.25">
      <c r="C29" s="5"/>
      <c r="D29" s="5"/>
      <c r="E29" s="5"/>
      <c r="F29" s="5"/>
      <c r="G29" s="5">
        <v>0</v>
      </c>
      <c r="H29" s="5">
        <f>H30</f>
        <v>4</v>
      </c>
      <c r="I29" s="5"/>
      <c r="J29" s="5"/>
      <c r="K29" s="5"/>
    </row>
    <row r="30" spans="1:15" x14ac:dyDescent="0.25">
      <c r="A30">
        <v>1</v>
      </c>
      <c r="B30" t="s">
        <v>12</v>
      </c>
      <c r="C30" s="5">
        <v>0</v>
      </c>
      <c r="D30" s="5">
        <f>Inddata!E31</f>
        <v>4</v>
      </c>
      <c r="E30" s="5">
        <v>0</v>
      </c>
      <c r="F30" s="5">
        <f>IF(Inddata!$E$31*Inddata!$E$35+Inddata!$E$33&gt;'Beregninger scenarie 3'!C30,0,1)</f>
        <v>0</v>
      </c>
      <c r="G30" s="5">
        <f>C30+2</f>
        <v>2</v>
      </c>
      <c r="H30" s="5">
        <f>D30+E30+F30</f>
        <v>4</v>
      </c>
      <c r="I30" s="5">
        <f>Inddata!$E$34</f>
        <v>0</v>
      </c>
      <c r="J30" s="5">
        <f>Inddata!$E$32+Inddata!$E$34</f>
        <v>4</v>
      </c>
      <c r="K30" s="5"/>
    </row>
    <row r="31" spans="1:15" x14ac:dyDescent="0.25">
      <c r="A31">
        <v>2</v>
      </c>
      <c r="C31" s="5">
        <f>C30+$C$27</f>
        <v>7.0666666666666664E-3</v>
      </c>
      <c r="D31" s="5">
        <f>IF(Inddata!$E$35=0,0,IF(($D$30-C31*(1/Inddata!$E$35))&lt;0,0,($D$30-C31*(1/Inddata!$E$35))))</f>
        <v>3.9929333333333332</v>
      </c>
      <c r="E31" s="5">
        <v>0</v>
      </c>
      <c r="F31" s="5">
        <f>IF(Inddata!$E$31*Inddata!$E$35+Inddata!$E$33&gt;'Beregninger scenarie 3'!C31,0,F30+$F$27)</f>
        <v>0</v>
      </c>
      <c r="G31" s="5">
        <f>C31+2</f>
        <v>2.0070666666666668</v>
      </c>
      <c r="H31" s="5">
        <f>IF(D31+E31+F31&gt;Inddata!$E$31,Inddata!$E$31,D31+E31+F31)</f>
        <v>3.9929333333333332</v>
      </c>
      <c r="I31" s="5">
        <f>Inddata!$E$34</f>
        <v>0</v>
      </c>
      <c r="J31" s="5">
        <f>Inddata!$E$32+Inddata!$E$34</f>
        <v>4</v>
      </c>
      <c r="K31" s="5"/>
    </row>
    <row r="32" spans="1:15" x14ac:dyDescent="0.25">
      <c r="A32">
        <v>3</v>
      </c>
      <c r="C32" s="5">
        <f>C31+$C$27</f>
        <v>1.4133333333333333E-2</v>
      </c>
      <c r="D32" s="5">
        <f>IF(Inddata!$E$35=0,0,IF(($D$30-C32*(1/Inddata!$E$35))&lt;0,0,($D$30-C32*(1/Inddata!$E$35))))</f>
        <v>3.9858666666666664</v>
      </c>
      <c r="E32" s="5">
        <v>0</v>
      </c>
      <c r="F32" s="5">
        <f>IF(Inddata!$E$31*Inddata!$E$35+Inddata!$E$33&gt;'Beregninger scenarie 3'!C32,0,F31+$F$27)</f>
        <v>0</v>
      </c>
      <c r="G32" s="5">
        <f t="shared" ref="G32:G95" si="0">C32+2</f>
        <v>2.0141333333333336</v>
      </c>
      <c r="H32" s="5">
        <f>IF(D32+E32+F32&gt;Inddata!$E$31,Inddata!$E$31,D32+E32+F32)</f>
        <v>3.9858666666666664</v>
      </c>
      <c r="I32" s="5">
        <f>Inddata!$E$34</f>
        <v>0</v>
      </c>
      <c r="J32" s="5">
        <f>Inddata!$E$32+Inddata!$E$34</f>
        <v>4</v>
      </c>
      <c r="K32" s="5"/>
    </row>
    <row r="33" spans="1:11" x14ac:dyDescent="0.25">
      <c r="A33">
        <v>4</v>
      </c>
      <c r="C33" s="5">
        <f t="shared" ref="C33:C96" si="1">C32+$C$27</f>
        <v>2.12E-2</v>
      </c>
      <c r="D33" s="5">
        <f>IF(Inddata!$E$35=0,0,IF(($D$30-C33*(1/Inddata!$E$35))&lt;0,0,($D$30-C33*(1/Inddata!$E$35))))</f>
        <v>3.9788000000000001</v>
      </c>
      <c r="E33" s="5">
        <v>0</v>
      </c>
      <c r="F33" s="5">
        <f>IF(Inddata!$E$31*Inddata!$E$35+Inddata!$E$33&gt;'Beregninger scenarie 3'!C33,0,F32+$F$27)</f>
        <v>0</v>
      </c>
      <c r="G33" s="5">
        <f t="shared" si="0"/>
        <v>2.0211999999999999</v>
      </c>
      <c r="H33" s="5">
        <f>IF(D33+E33+F33&gt;Inddata!$E$31,Inddata!$E$31,D33+E33+F33)</f>
        <v>3.9788000000000001</v>
      </c>
      <c r="I33" s="5">
        <f>Inddata!$E$34</f>
        <v>0</v>
      </c>
      <c r="J33" s="5">
        <f>Inddata!$E$32+Inddata!$E$34</f>
        <v>4</v>
      </c>
      <c r="K33" s="5"/>
    </row>
    <row r="34" spans="1:11" x14ac:dyDescent="0.25">
      <c r="A34">
        <v>5</v>
      </c>
      <c r="C34" s="5">
        <f>C33+$C$27</f>
        <v>2.8266666666666666E-2</v>
      </c>
      <c r="D34" s="5">
        <f>IF(Inddata!$E$35=0,0,IF(($D$30-C34*(1/Inddata!$E$35))&lt;0,0,($D$30-C34*(1/Inddata!$E$35))))</f>
        <v>3.9717333333333333</v>
      </c>
      <c r="E34" s="5">
        <v>0</v>
      </c>
      <c r="F34" s="5">
        <f>IF(Inddata!$E$31*Inddata!$E$35+Inddata!$E$33&gt;'Beregninger scenarie 3'!C34,0,F33+$F$27)</f>
        <v>0</v>
      </c>
      <c r="G34" s="5">
        <f t="shared" si="0"/>
        <v>2.0282666666666667</v>
      </c>
      <c r="H34" s="5">
        <f>IF(D34+E34+F34&gt;Inddata!$E$31,Inddata!$E$31,D34+E34+F34)</f>
        <v>3.9717333333333333</v>
      </c>
      <c r="I34" s="5">
        <f>Inddata!$E$34</f>
        <v>0</v>
      </c>
      <c r="J34" s="5">
        <f>Inddata!$E$32+Inddata!$E$34</f>
        <v>4</v>
      </c>
      <c r="K34" s="5"/>
    </row>
    <row r="35" spans="1:11" x14ac:dyDescent="0.25">
      <c r="A35">
        <v>6</v>
      </c>
      <c r="C35" s="5">
        <f t="shared" si="1"/>
        <v>3.5333333333333335E-2</v>
      </c>
      <c r="D35" s="5">
        <f>IF(Inddata!$E$35=0,0,IF(($D$30-C35*(1/Inddata!$E$35))&lt;0,0,($D$30-C35*(1/Inddata!$E$35))))</f>
        <v>3.9646666666666666</v>
      </c>
      <c r="E35" s="5">
        <v>0</v>
      </c>
      <c r="F35" s="5">
        <f>IF(Inddata!$E$31*Inddata!$E$35+Inddata!$E$33&gt;'Beregninger scenarie 3'!C35,0,F34+$F$27)</f>
        <v>0</v>
      </c>
      <c r="G35" s="5">
        <f t="shared" si="0"/>
        <v>2.0353333333333334</v>
      </c>
      <c r="H35" s="5">
        <f>IF(D35+E35+F35&gt;Inddata!$E$31,Inddata!$E$31,D35+E35+F35)</f>
        <v>3.9646666666666666</v>
      </c>
      <c r="I35" s="5">
        <f>Inddata!$E$34</f>
        <v>0</v>
      </c>
      <c r="J35" s="5">
        <f>Inddata!$E$32+Inddata!$E$34</f>
        <v>4</v>
      </c>
      <c r="K35" s="5"/>
    </row>
    <row r="36" spans="1:11" x14ac:dyDescent="0.25">
      <c r="A36">
        <v>7</v>
      </c>
      <c r="C36" s="5">
        <f t="shared" si="1"/>
        <v>4.24E-2</v>
      </c>
      <c r="D36" s="5">
        <f>IF(Inddata!$E$35=0,0,IF(($D$30-C36*(1/Inddata!$E$35))&lt;0,0,($D$30-C36*(1/Inddata!$E$35))))</f>
        <v>3.9575999999999998</v>
      </c>
      <c r="E36" s="5">
        <v>0</v>
      </c>
      <c r="F36" s="5">
        <f>IF(Inddata!$E$31*Inddata!$E$35+Inddata!$E$33&gt;'Beregninger scenarie 3'!C36,0,F35+$F$27)</f>
        <v>0</v>
      </c>
      <c r="G36" s="5">
        <f t="shared" si="0"/>
        <v>2.0424000000000002</v>
      </c>
      <c r="H36" s="5">
        <f>IF(D36+E36+F36&gt;Inddata!$E$31,Inddata!$E$31,D36+E36+F36)</f>
        <v>3.9575999999999998</v>
      </c>
      <c r="I36" s="5">
        <f>Inddata!$E$34</f>
        <v>0</v>
      </c>
      <c r="J36" s="5">
        <f>Inddata!$E$32+Inddata!$E$34</f>
        <v>4</v>
      </c>
      <c r="K36" s="5"/>
    </row>
    <row r="37" spans="1:11" x14ac:dyDescent="0.25">
      <c r="A37">
        <v>8</v>
      </c>
      <c r="C37" s="5">
        <f t="shared" si="1"/>
        <v>4.9466666666666666E-2</v>
      </c>
      <c r="D37" s="5">
        <f>IF(Inddata!$E$35=0,0,IF(($D$30-C37*(1/Inddata!$E$35))&lt;0,0,($D$30-C37*(1/Inddata!$E$35))))</f>
        <v>3.9505333333333335</v>
      </c>
      <c r="E37" s="5">
        <v>0</v>
      </c>
      <c r="F37" s="5">
        <f>IF(Inddata!$E$31*Inddata!$E$35+Inddata!$E$33&gt;'Beregninger scenarie 3'!C37,0,F36+$F$27)</f>
        <v>0</v>
      </c>
      <c r="G37" s="5">
        <f t="shared" si="0"/>
        <v>2.0494666666666665</v>
      </c>
      <c r="H37" s="5">
        <f>IF(D37+E37+F37&gt;Inddata!$E$31,Inddata!$E$31,D37+E37+F37)</f>
        <v>3.9505333333333335</v>
      </c>
      <c r="I37" s="5">
        <f>Inddata!$E$34</f>
        <v>0</v>
      </c>
      <c r="J37" s="5">
        <f>Inddata!$E$32+Inddata!$E$34</f>
        <v>4</v>
      </c>
      <c r="K37" s="5"/>
    </row>
    <row r="38" spans="1:11" x14ac:dyDescent="0.25">
      <c r="A38">
        <v>9</v>
      </c>
      <c r="C38" s="5">
        <f t="shared" si="1"/>
        <v>5.6533333333333331E-2</v>
      </c>
      <c r="D38" s="5">
        <f>IF(Inddata!$E$35=0,0,IF(($D$30-C38*(1/Inddata!$E$35))&lt;0,0,($D$30-C38*(1/Inddata!$E$35))))</f>
        <v>3.9434666666666667</v>
      </c>
      <c r="E38" s="5">
        <v>0</v>
      </c>
      <c r="F38" s="5">
        <f>IF(Inddata!$E$31*Inddata!$E$35+Inddata!$E$33&gt;'Beregninger scenarie 3'!C38,0,F37+$F$27)</f>
        <v>0</v>
      </c>
      <c r="G38" s="5">
        <f t="shared" si="0"/>
        <v>2.0565333333333333</v>
      </c>
      <c r="H38" s="5">
        <f>IF(D38+E38+F38&gt;Inddata!$E$31,Inddata!$E$31,D38+E38+F38)</f>
        <v>3.9434666666666667</v>
      </c>
      <c r="I38" s="5">
        <f>Inddata!$E$34</f>
        <v>0</v>
      </c>
      <c r="J38" s="5">
        <f>Inddata!$E$32+Inddata!$E$34</f>
        <v>4</v>
      </c>
      <c r="K38" s="5"/>
    </row>
    <row r="39" spans="1:11" x14ac:dyDescent="0.25">
      <c r="A39">
        <v>10</v>
      </c>
      <c r="C39" s="5">
        <f t="shared" si="1"/>
        <v>6.3600000000000004E-2</v>
      </c>
      <c r="D39" s="5">
        <f>IF(Inddata!$E$35=0,0,IF(($D$30-C39*(1/Inddata!$E$35))&lt;0,0,($D$30-C39*(1/Inddata!$E$35))))</f>
        <v>3.9363999999999999</v>
      </c>
      <c r="E39" s="5">
        <v>0</v>
      </c>
      <c r="F39" s="5">
        <f>IF(Inddata!$E$31*Inddata!$E$35+Inddata!$E$33&gt;'Beregninger scenarie 3'!C39,0,F38+$F$27)</f>
        <v>0</v>
      </c>
      <c r="G39" s="5">
        <f t="shared" si="0"/>
        <v>2.0636000000000001</v>
      </c>
      <c r="H39" s="5">
        <f>IF(D39+E39+F39&gt;Inddata!$E$31,Inddata!$E$31,D39+E39+F39)</f>
        <v>3.9363999999999999</v>
      </c>
      <c r="I39" s="5">
        <f>Inddata!$E$34</f>
        <v>0</v>
      </c>
      <c r="J39" s="5">
        <f>Inddata!$E$32+Inddata!$E$34</f>
        <v>4</v>
      </c>
      <c r="K39" s="5"/>
    </row>
    <row r="40" spans="1:11" x14ac:dyDescent="0.25">
      <c r="A40">
        <v>11</v>
      </c>
      <c r="C40" s="5">
        <f t="shared" si="1"/>
        <v>7.0666666666666669E-2</v>
      </c>
      <c r="D40" s="5">
        <f>IF(Inddata!$E$35=0,0,IF(($D$30-C40*(1/Inddata!$E$35))&lt;0,0,($D$30-C40*(1/Inddata!$E$35))))</f>
        <v>3.9293333333333331</v>
      </c>
      <c r="E40" s="5">
        <v>0</v>
      </c>
      <c r="F40" s="5">
        <f>IF(Inddata!$E$31*Inddata!$E$35+Inddata!$E$33&gt;'Beregninger scenarie 3'!C40,0,F39+$F$27)</f>
        <v>0</v>
      </c>
      <c r="G40" s="5">
        <f t="shared" si="0"/>
        <v>2.0706666666666669</v>
      </c>
      <c r="H40" s="5">
        <f>IF(D40+E40+F40&gt;Inddata!$E$31,Inddata!$E$31,D40+E40+F40)</f>
        <v>3.9293333333333331</v>
      </c>
      <c r="I40" s="5">
        <f>Inddata!$E$34</f>
        <v>0</v>
      </c>
      <c r="J40" s="5">
        <f>Inddata!$E$32+Inddata!$E$34</f>
        <v>4</v>
      </c>
      <c r="K40" s="5"/>
    </row>
    <row r="41" spans="1:11" x14ac:dyDescent="0.25">
      <c r="A41">
        <v>12</v>
      </c>
      <c r="C41" s="5">
        <f t="shared" si="1"/>
        <v>7.7733333333333335E-2</v>
      </c>
      <c r="D41" s="5">
        <f>IF(Inddata!$E$35=0,0,IF(($D$30-C41*(1/Inddata!$E$35))&lt;0,0,($D$30-C41*(1/Inddata!$E$35))))</f>
        <v>3.9222666666666668</v>
      </c>
      <c r="E41" s="5">
        <v>0</v>
      </c>
      <c r="F41" s="5">
        <f>IF(Inddata!$E$31*Inddata!$E$35+Inddata!$E$33&gt;'Beregninger scenarie 3'!C41,0,F40+$F$27)</f>
        <v>0</v>
      </c>
      <c r="G41" s="5">
        <f t="shared" si="0"/>
        <v>2.0777333333333332</v>
      </c>
      <c r="H41" s="5">
        <f>IF(D41+E41+F41&gt;Inddata!$E$31,Inddata!$E$31,D41+E41+F41)</f>
        <v>3.9222666666666668</v>
      </c>
      <c r="I41" s="5">
        <f>Inddata!$E$34</f>
        <v>0</v>
      </c>
      <c r="J41" s="5">
        <f>Inddata!$E$32+Inddata!$E$34</f>
        <v>4</v>
      </c>
      <c r="K41" s="5"/>
    </row>
    <row r="42" spans="1:11" x14ac:dyDescent="0.25">
      <c r="A42">
        <v>13</v>
      </c>
      <c r="C42" s="5">
        <f t="shared" si="1"/>
        <v>8.48E-2</v>
      </c>
      <c r="D42" s="5">
        <f>IF(Inddata!$E$35=0,0,IF(($D$30-C42*(1/Inddata!$E$35))&lt;0,0,($D$30-C42*(1/Inddata!$E$35))))</f>
        <v>3.9152</v>
      </c>
      <c r="E42" s="5">
        <v>0</v>
      </c>
      <c r="F42" s="5">
        <f>IF(Inddata!$E$31*Inddata!$E$35+Inddata!$E$33&gt;'Beregninger scenarie 3'!C42,0,F41+$F$27)</f>
        <v>0</v>
      </c>
      <c r="G42" s="5">
        <f t="shared" si="0"/>
        <v>2.0848</v>
      </c>
      <c r="H42" s="5">
        <f>IF(D42+E42+F42&gt;Inddata!$E$31,Inddata!$E$31,D42+E42+F42)</f>
        <v>3.9152</v>
      </c>
      <c r="I42" s="5">
        <f>Inddata!$E$34</f>
        <v>0</v>
      </c>
      <c r="J42" s="5">
        <f>Inddata!$E$32+Inddata!$E$34</f>
        <v>4</v>
      </c>
      <c r="K42" s="5"/>
    </row>
    <row r="43" spans="1:11" x14ac:dyDescent="0.25">
      <c r="A43">
        <v>14</v>
      </c>
      <c r="C43" s="5">
        <f t="shared" si="1"/>
        <v>9.1866666666666666E-2</v>
      </c>
      <c r="D43" s="5">
        <f>IF(Inddata!$E$35=0,0,IF(($D$30-C43*(1/Inddata!$E$35))&lt;0,0,($D$30-C43*(1/Inddata!$E$35))))</f>
        <v>3.9081333333333332</v>
      </c>
      <c r="E43" s="5">
        <v>0</v>
      </c>
      <c r="F43" s="5">
        <f>IF(Inddata!$E$31*Inddata!$E$35+Inddata!$E$33&gt;'Beregninger scenarie 3'!C43,0,F42+$F$27)</f>
        <v>0</v>
      </c>
      <c r="G43" s="5">
        <f t="shared" si="0"/>
        <v>2.0918666666666668</v>
      </c>
      <c r="H43" s="5">
        <f>IF(D43+E43+F43&gt;Inddata!$E$31,Inddata!$E$31,D43+E43+F43)</f>
        <v>3.9081333333333332</v>
      </c>
      <c r="I43" s="5">
        <f>Inddata!$E$34</f>
        <v>0</v>
      </c>
      <c r="J43" s="5">
        <f>Inddata!$E$32+Inddata!$E$34</f>
        <v>4</v>
      </c>
      <c r="K43" s="5"/>
    </row>
    <row r="44" spans="1:11" x14ac:dyDescent="0.25">
      <c r="A44">
        <v>15</v>
      </c>
      <c r="C44" s="5">
        <f t="shared" si="1"/>
        <v>9.8933333333333331E-2</v>
      </c>
      <c r="D44" s="5">
        <f>IF(Inddata!$E$35=0,0,IF(($D$30-C44*(1/Inddata!$E$35))&lt;0,0,($D$30-C44*(1/Inddata!$E$35))))</f>
        <v>3.9010666666666665</v>
      </c>
      <c r="E44" s="5">
        <v>0</v>
      </c>
      <c r="F44" s="5">
        <f>IF(Inddata!$E$31*Inddata!$E$35+Inddata!$E$33&gt;'Beregninger scenarie 3'!C44,0,F43+$F$27)</f>
        <v>0</v>
      </c>
      <c r="G44" s="5">
        <f t="shared" si="0"/>
        <v>2.0989333333333335</v>
      </c>
      <c r="H44" s="5">
        <f>IF(D44+E44+F44&gt;Inddata!$E$31,Inddata!$E$31,D44+E44+F44)</f>
        <v>3.9010666666666665</v>
      </c>
      <c r="I44" s="5">
        <f>Inddata!$E$34</f>
        <v>0</v>
      </c>
      <c r="J44" s="5">
        <f>Inddata!$E$32+Inddata!$E$34</f>
        <v>4</v>
      </c>
      <c r="K44" s="5"/>
    </row>
    <row r="45" spans="1:11" x14ac:dyDescent="0.25">
      <c r="A45">
        <v>16</v>
      </c>
      <c r="C45" s="5">
        <f t="shared" si="1"/>
        <v>0.106</v>
      </c>
      <c r="D45" s="5">
        <f>IF(Inddata!$E$35=0,0,IF(($D$30-C45*(1/Inddata!$E$35))&lt;0,0,($D$30-C45*(1/Inddata!$E$35))))</f>
        <v>3.8940000000000001</v>
      </c>
      <c r="E45" s="5">
        <v>0</v>
      </c>
      <c r="F45" s="5">
        <f>IF(Inddata!$E$31*Inddata!$E$35+Inddata!$E$33&gt;'Beregninger scenarie 3'!C45,0,F44+$F$27)</f>
        <v>0</v>
      </c>
      <c r="G45" s="5">
        <f t="shared" si="0"/>
        <v>2.1059999999999999</v>
      </c>
      <c r="H45" s="5">
        <f>IF(D45+E45+F45&gt;Inddata!$E$31,Inddata!$E$31,D45+E45+F45)</f>
        <v>3.8940000000000001</v>
      </c>
      <c r="I45" s="5">
        <f>Inddata!$E$34</f>
        <v>0</v>
      </c>
      <c r="J45" s="5">
        <f>Inddata!$E$32+Inddata!$E$34</f>
        <v>4</v>
      </c>
      <c r="K45" s="5"/>
    </row>
    <row r="46" spans="1:11" x14ac:dyDescent="0.25">
      <c r="A46">
        <v>17</v>
      </c>
      <c r="C46" s="5">
        <f t="shared" si="1"/>
        <v>0.11306666666666666</v>
      </c>
      <c r="D46" s="5">
        <f>IF(Inddata!$E$35=0,0,IF(($D$30-C46*(1/Inddata!$E$35))&lt;0,0,($D$30-C46*(1/Inddata!$E$35))))</f>
        <v>3.8869333333333334</v>
      </c>
      <c r="E46" s="5">
        <v>0</v>
      </c>
      <c r="F46" s="5">
        <f>IF(Inddata!$E$31*Inddata!$E$35+Inddata!$E$33&gt;'Beregninger scenarie 3'!C46,0,F45+$F$27)</f>
        <v>0</v>
      </c>
      <c r="G46" s="5">
        <f t="shared" si="0"/>
        <v>2.1130666666666666</v>
      </c>
      <c r="H46" s="5">
        <f>IF(D46+E46+F46&gt;Inddata!$E$31,Inddata!$E$31,D46+E46+F46)</f>
        <v>3.8869333333333334</v>
      </c>
      <c r="I46" s="5">
        <f>Inddata!$E$34</f>
        <v>0</v>
      </c>
      <c r="J46" s="5">
        <f>Inddata!$E$32+Inddata!$E$34</f>
        <v>4</v>
      </c>
      <c r="K46" s="5"/>
    </row>
    <row r="47" spans="1:11" x14ac:dyDescent="0.25">
      <c r="A47">
        <v>18</v>
      </c>
      <c r="C47" s="5">
        <f t="shared" si="1"/>
        <v>0.12013333333333333</v>
      </c>
      <c r="D47" s="5">
        <f>IF(Inddata!$E$35=0,0,IF(($D$30-C47*(1/Inddata!$E$35))&lt;0,0,($D$30-C47*(1/Inddata!$E$35))))</f>
        <v>3.8798666666666666</v>
      </c>
      <c r="E47" s="5">
        <v>0</v>
      </c>
      <c r="F47" s="5">
        <f>IF(Inddata!$E$31*Inddata!$E$35+Inddata!$E$33&gt;'Beregninger scenarie 3'!C47,0,F46+$F$27)</f>
        <v>0</v>
      </c>
      <c r="G47" s="5">
        <f t="shared" si="0"/>
        <v>2.1201333333333334</v>
      </c>
      <c r="H47" s="5">
        <f>IF(D47+E47+F47&gt;Inddata!$E$31,Inddata!$E$31,D47+E47+F47)</f>
        <v>3.8798666666666666</v>
      </c>
      <c r="I47" s="5">
        <f>Inddata!$E$34</f>
        <v>0</v>
      </c>
      <c r="J47" s="5">
        <f>Inddata!$E$32+Inddata!$E$34</f>
        <v>4</v>
      </c>
      <c r="K47" s="5"/>
    </row>
    <row r="48" spans="1:11" x14ac:dyDescent="0.25">
      <c r="A48">
        <v>19</v>
      </c>
      <c r="C48" s="5">
        <f t="shared" si="1"/>
        <v>0.12720000000000001</v>
      </c>
      <c r="D48" s="5">
        <f>IF(Inddata!$E$35=0,0,IF(($D$30-C48*(1/Inddata!$E$35))&lt;0,0,($D$30-C48*(1/Inddata!$E$35))))</f>
        <v>3.8727999999999998</v>
      </c>
      <c r="E48" s="5">
        <v>0</v>
      </c>
      <c r="F48" s="5">
        <f>IF(Inddata!$E$31*Inddata!$E$35+Inddata!$E$33&gt;'Beregninger scenarie 3'!C48,0,F47+$F$27)</f>
        <v>0</v>
      </c>
      <c r="G48" s="5">
        <f t="shared" si="0"/>
        <v>2.1272000000000002</v>
      </c>
      <c r="H48" s="5">
        <f>IF(D48+E48+F48&gt;Inddata!$E$31,Inddata!$E$31,D48+E48+F48)</f>
        <v>3.8727999999999998</v>
      </c>
      <c r="I48" s="5">
        <f>Inddata!$E$34</f>
        <v>0</v>
      </c>
      <c r="J48" s="5">
        <f>Inddata!$E$32+Inddata!$E$34</f>
        <v>4</v>
      </c>
      <c r="K48" s="5"/>
    </row>
    <row r="49" spans="1:11" x14ac:dyDescent="0.25">
      <c r="A49">
        <v>20</v>
      </c>
      <c r="C49" s="5">
        <f t="shared" si="1"/>
        <v>0.13426666666666667</v>
      </c>
      <c r="D49" s="5">
        <f>IF(Inddata!$E$35=0,0,IF(($D$30-C49*(1/Inddata!$E$35))&lt;0,0,($D$30-C49*(1/Inddata!$E$35))))</f>
        <v>3.8657333333333335</v>
      </c>
      <c r="E49" s="5">
        <v>0</v>
      </c>
      <c r="F49" s="5">
        <f>IF(Inddata!$E$31*Inddata!$E$35+Inddata!$E$33&gt;'Beregninger scenarie 3'!C49,0,F48+$F$27)</f>
        <v>0</v>
      </c>
      <c r="G49" s="5">
        <f t="shared" si="0"/>
        <v>2.1342666666666665</v>
      </c>
      <c r="H49" s="5">
        <f>IF(D49+E49+F49&gt;Inddata!$E$31,Inddata!$E$31,D49+E49+F49)</f>
        <v>3.8657333333333335</v>
      </c>
      <c r="I49" s="5">
        <f>Inddata!$E$34</f>
        <v>0</v>
      </c>
      <c r="J49" s="5">
        <f>Inddata!$E$32+Inddata!$E$34</f>
        <v>4</v>
      </c>
      <c r="K49" s="5"/>
    </row>
    <row r="50" spans="1:11" x14ac:dyDescent="0.25">
      <c r="A50">
        <v>21</v>
      </c>
      <c r="C50" s="5">
        <f t="shared" si="1"/>
        <v>0.14133333333333334</v>
      </c>
      <c r="D50" s="5">
        <f>IF(Inddata!$E$35=0,0,IF(($D$30-C50*(1/Inddata!$E$35))&lt;0,0,($D$30-C50*(1/Inddata!$E$35))))</f>
        <v>3.8586666666666667</v>
      </c>
      <c r="E50" s="5">
        <v>0</v>
      </c>
      <c r="F50" s="5">
        <f>IF(Inddata!$E$31*Inddata!$E$35+Inddata!$E$33&gt;'Beregninger scenarie 3'!C50,0,F49+$F$27)</f>
        <v>0</v>
      </c>
      <c r="G50" s="5">
        <f t="shared" si="0"/>
        <v>2.1413333333333333</v>
      </c>
      <c r="H50" s="5">
        <f>IF(D50+E50+F50&gt;Inddata!$E$31,Inddata!$E$31,D50+E50+F50)</f>
        <v>3.8586666666666667</v>
      </c>
      <c r="I50" s="5">
        <f>Inddata!$E$34</f>
        <v>0</v>
      </c>
      <c r="J50" s="5">
        <f>Inddata!$E$32+Inddata!$E$34</f>
        <v>4</v>
      </c>
      <c r="K50" s="5"/>
    </row>
    <row r="51" spans="1:11" x14ac:dyDescent="0.25">
      <c r="A51">
        <v>22</v>
      </c>
      <c r="C51" s="5">
        <f t="shared" si="1"/>
        <v>0.1484</v>
      </c>
      <c r="D51" s="5">
        <f>IF(Inddata!$E$35=0,0,IF(($D$30-C51*(1/Inddata!$E$35))&lt;0,0,($D$30-C51*(1/Inddata!$E$35))))</f>
        <v>3.8515999999999999</v>
      </c>
      <c r="E51" s="5">
        <v>0</v>
      </c>
      <c r="F51" s="5">
        <f>IF(Inddata!$E$31*Inddata!$E$35+Inddata!$E$33&gt;'Beregninger scenarie 3'!C51,0,F50+$F$27)</f>
        <v>0</v>
      </c>
      <c r="G51" s="5">
        <f t="shared" si="0"/>
        <v>2.1484000000000001</v>
      </c>
      <c r="H51" s="5">
        <f>IF(D51+E51+F51&gt;Inddata!$E$31,Inddata!$E$31,D51+E51+F51)</f>
        <v>3.8515999999999999</v>
      </c>
      <c r="I51" s="5">
        <f>Inddata!$E$34</f>
        <v>0</v>
      </c>
      <c r="J51" s="5">
        <f>Inddata!$E$32+Inddata!$E$34</f>
        <v>4</v>
      </c>
      <c r="K51" s="5"/>
    </row>
    <row r="52" spans="1:11" x14ac:dyDescent="0.25">
      <c r="A52">
        <v>23</v>
      </c>
      <c r="C52" s="5">
        <f t="shared" si="1"/>
        <v>0.15546666666666667</v>
      </c>
      <c r="D52" s="5">
        <f>IF(Inddata!$E$35=0,0,IF(($D$30-C52*(1/Inddata!$E$35))&lt;0,0,($D$30-C52*(1/Inddata!$E$35))))</f>
        <v>3.8445333333333331</v>
      </c>
      <c r="E52" s="5">
        <v>0</v>
      </c>
      <c r="F52" s="5">
        <f>IF(Inddata!$E$31*Inddata!$E$35+Inddata!$E$33&gt;'Beregninger scenarie 3'!C52,0,F51+$F$27)</f>
        <v>0</v>
      </c>
      <c r="G52" s="5">
        <f t="shared" si="0"/>
        <v>2.1554666666666669</v>
      </c>
      <c r="H52" s="5">
        <f>IF(D52+E52+F52&gt;Inddata!$E$31,Inddata!$E$31,D52+E52+F52)</f>
        <v>3.8445333333333331</v>
      </c>
      <c r="I52" s="5">
        <f>Inddata!$E$34</f>
        <v>0</v>
      </c>
      <c r="J52" s="5">
        <f>Inddata!$E$32+Inddata!$E$34</f>
        <v>4</v>
      </c>
      <c r="K52" s="5"/>
    </row>
    <row r="53" spans="1:11" x14ac:dyDescent="0.25">
      <c r="A53">
        <v>24</v>
      </c>
      <c r="C53" s="5">
        <f t="shared" si="1"/>
        <v>0.16253333333333334</v>
      </c>
      <c r="D53" s="5">
        <f>IF(Inddata!$E$35=0,0,IF(($D$30-C53*(1/Inddata!$E$35))&lt;0,0,($D$30-C53*(1/Inddata!$E$35))))</f>
        <v>3.8374666666666668</v>
      </c>
      <c r="E53" s="5">
        <v>0</v>
      </c>
      <c r="F53" s="5">
        <f>IF(Inddata!$E$31*Inddata!$E$35+Inddata!$E$33&gt;'Beregninger scenarie 3'!C53,0,F52+$F$27)</f>
        <v>0</v>
      </c>
      <c r="G53" s="5">
        <f t="shared" si="0"/>
        <v>2.1625333333333332</v>
      </c>
      <c r="H53" s="5">
        <f>IF(D53+E53+F53&gt;Inddata!$E$31,Inddata!$E$31,D53+E53+F53)</f>
        <v>3.8374666666666668</v>
      </c>
      <c r="I53" s="5">
        <f>Inddata!$E$34</f>
        <v>0</v>
      </c>
      <c r="J53" s="5">
        <f>Inddata!$E$32+Inddata!$E$34</f>
        <v>4</v>
      </c>
      <c r="K53" s="5"/>
    </row>
    <row r="54" spans="1:11" x14ac:dyDescent="0.25">
      <c r="A54">
        <v>25</v>
      </c>
      <c r="C54" s="5">
        <f t="shared" si="1"/>
        <v>0.1696</v>
      </c>
      <c r="D54" s="5">
        <f>IF(Inddata!$E$35=0,0,IF(($D$30-C54*(1/Inddata!$E$35))&lt;0,0,($D$30-C54*(1/Inddata!$E$35))))</f>
        <v>3.8304</v>
      </c>
      <c r="E54" s="5">
        <v>0</v>
      </c>
      <c r="F54" s="5">
        <f>IF(Inddata!$E$31*Inddata!$E$35+Inddata!$E$33&gt;'Beregninger scenarie 3'!C54,0,F53+$F$27)</f>
        <v>0</v>
      </c>
      <c r="G54" s="5">
        <f t="shared" si="0"/>
        <v>2.1696</v>
      </c>
      <c r="H54" s="5">
        <f>IF(D54+E54+F54&gt;Inddata!$E$31,Inddata!$E$31,D54+E54+F54)</f>
        <v>3.8304</v>
      </c>
      <c r="I54" s="5">
        <f>Inddata!$E$34</f>
        <v>0</v>
      </c>
      <c r="J54" s="5">
        <f>Inddata!$E$32+Inddata!$E$34</f>
        <v>4</v>
      </c>
      <c r="K54" s="5"/>
    </row>
    <row r="55" spans="1:11" x14ac:dyDescent="0.25">
      <c r="A55">
        <v>26</v>
      </c>
      <c r="C55" s="5">
        <f t="shared" si="1"/>
        <v>0.17666666666666667</v>
      </c>
      <c r="D55" s="5">
        <f>IF(Inddata!$E$35=0,0,IF(($D$30-C55*(1/Inddata!$E$35))&lt;0,0,($D$30-C55*(1/Inddata!$E$35))))</f>
        <v>3.8233333333333333</v>
      </c>
      <c r="E55" s="5">
        <v>0</v>
      </c>
      <c r="F55" s="5">
        <f>IF(Inddata!$E$31*Inddata!$E$35+Inddata!$E$33&gt;'Beregninger scenarie 3'!C55,0,F54+$F$27)</f>
        <v>0</v>
      </c>
      <c r="G55" s="5">
        <f t="shared" si="0"/>
        <v>2.1766666666666667</v>
      </c>
      <c r="H55" s="5">
        <f>IF(D55+E55+F55&gt;Inddata!$E$31,Inddata!$E$31,D55+E55+F55)</f>
        <v>3.8233333333333333</v>
      </c>
      <c r="I55" s="5">
        <f>Inddata!$E$34</f>
        <v>0</v>
      </c>
      <c r="J55" s="5">
        <f>Inddata!$E$32+Inddata!$E$34</f>
        <v>4</v>
      </c>
      <c r="K55" s="5"/>
    </row>
    <row r="56" spans="1:11" x14ac:dyDescent="0.25">
      <c r="A56">
        <v>27</v>
      </c>
      <c r="C56" s="5">
        <f t="shared" si="1"/>
        <v>0.18373333333333333</v>
      </c>
      <c r="D56" s="5">
        <f>IF(Inddata!$E$35=0,0,IF(($D$30-C56*(1/Inddata!$E$35))&lt;0,0,($D$30-C56*(1/Inddata!$E$35))))</f>
        <v>3.8162666666666665</v>
      </c>
      <c r="E56" s="5">
        <v>0</v>
      </c>
      <c r="F56" s="5">
        <f>IF(Inddata!$E$31*Inddata!$E$35+Inddata!$E$33&gt;'Beregninger scenarie 3'!C56,0,F55+$F$27)</f>
        <v>0</v>
      </c>
      <c r="G56" s="5">
        <f t="shared" si="0"/>
        <v>2.1837333333333335</v>
      </c>
      <c r="H56" s="5">
        <f>IF(D56+E56+F56&gt;Inddata!$E$31,Inddata!$E$31,D56+E56+F56)</f>
        <v>3.8162666666666665</v>
      </c>
      <c r="I56" s="5">
        <f>Inddata!$E$34</f>
        <v>0</v>
      </c>
      <c r="J56" s="5">
        <f>Inddata!$E$32+Inddata!$E$34</f>
        <v>4</v>
      </c>
      <c r="K56" s="5"/>
    </row>
    <row r="57" spans="1:11" x14ac:dyDescent="0.25">
      <c r="A57">
        <v>28</v>
      </c>
      <c r="C57" s="5">
        <f t="shared" si="1"/>
        <v>0.1908</v>
      </c>
      <c r="D57" s="5">
        <f>IF(Inddata!$E$35=0,0,IF(($D$30-C57*(1/Inddata!$E$35))&lt;0,0,($D$30-C57*(1/Inddata!$E$35))))</f>
        <v>3.8092000000000001</v>
      </c>
      <c r="E57" s="5">
        <v>0</v>
      </c>
      <c r="F57" s="5">
        <f>IF(Inddata!$E$31*Inddata!$E$35+Inddata!$E$33&gt;'Beregninger scenarie 3'!C57,0,F56+$F$27)</f>
        <v>0</v>
      </c>
      <c r="G57" s="5">
        <f t="shared" si="0"/>
        <v>2.1907999999999999</v>
      </c>
      <c r="H57" s="5">
        <f>IF(D57+E57+F57&gt;Inddata!$E$31,Inddata!$E$31,D57+E57+F57)</f>
        <v>3.8092000000000001</v>
      </c>
      <c r="I57" s="5">
        <f>Inddata!$E$34</f>
        <v>0</v>
      </c>
      <c r="J57" s="5">
        <f>Inddata!$E$32+Inddata!$E$34</f>
        <v>4</v>
      </c>
      <c r="K57" s="5"/>
    </row>
    <row r="58" spans="1:11" x14ac:dyDescent="0.25">
      <c r="A58">
        <v>29</v>
      </c>
      <c r="C58" s="5">
        <f t="shared" si="1"/>
        <v>0.19786666666666666</v>
      </c>
      <c r="D58" s="5">
        <f>IF(Inddata!$E$35=0,0,IF(($D$30-C58*(1/Inddata!$E$35))&lt;0,0,($D$30-C58*(1/Inddata!$E$35))))</f>
        <v>3.8021333333333334</v>
      </c>
      <c r="E58" s="5">
        <v>0</v>
      </c>
      <c r="F58" s="5">
        <f>IF(Inddata!$E$31*Inddata!$E$35+Inddata!$E$33&gt;'Beregninger scenarie 3'!C58,0,F57+$F$27)</f>
        <v>0</v>
      </c>
      <c r="G58" s="5">
        <f t="shared" si="0"/>
        <v>2.1978666666666666</v>
      </c>
      <c r="H58" s="5">
        <f>IF(D58+E58+F58&gt;Inddata!$E$31,Inddata!$E$31,D58+E58+F58)</f>
        <v>3.8021333333333334</v>
      </c>
      <c r="I58" s="5">
        <f>Inddata!$E$34</f>
        <v>0</v>
      </c>
      <c r="J58" s="5">
        <f>Inddata!$E$32+Inddata!$E$34</f>
        <v>4</v>
      </c>
      <c r="K58" s="5"/>
    </row>
    <row r="59" spans="1:11" x14ac:dyDescent="0.25">
      <c r="A59">
        <v>30</v>
      </c>
      <c r="C59" s="5">
        <f t="shared" si="1"/>
        <v>0.20493333333333333</v>
      </c>
      <c r="D59" s="5">
        <f>IF(Inddata!$E$35=0,0,IF(($D$30-C59*(1/Inddata!$E$35))&lt;0,0,($D$30-C59*(1/Inddata!$E$35))))</f>
        <v>3.7950666666666666</v>
      </c>
      <c r="E59" s="5">
        <v>0</v>
      </c>
      <c r="F59" s="5">
        <f>IF(Inddata!$E$31*Inddata!$E$35+Inddata!$E$33&gt;'Beregninger scenarie 3'!C59,0,F58+$F$27)</f>
        <v>0</v>
      </c>
      <c r="G59" s="5">
        <f t="shared" si="0"/>
        <v>2.2049333333333334</v>
      </c>
      <c r="H59" s="5">
        <f>IF(D59+E59+F59&gt;Inddata!$E$31,Inddata!$E$31,D59+E59+F59)</f>
        <v>3.7950666666666666</v>
      </c>
      <c r="I59" s="5">
        <f>Inddata!$E$34</f>
        <v>0</v>
      </c>
      <c r="J59" s="5">
        <f>Inddata!$E$32+Inddata!$E$34</f>
        <v>4</v>
      </c>
      <c r="K59" s="5"/>
    </row>
    <row r="60" spans="1:11" x14ac:dyDescent="0.25">
      <c r="A60">
        <v>31</v>
      </c>
      <c r="C60" s="5">
        <f t="shared" si="1"/>
        <v>0.21199999999999999</v>
      </c>
      <c r="D60" s="5">
        <f>IF(Inddata!$E$35=0,0,IF(($D$30-C60*(1/Inddata!$E$35))&lt;0,0,($D$30-C60*(1/Inddata!$E$35))))</f>
        <v>3.7879999999999998</v>
      </c>
      <c r="E60" s="5">
        <v>0</v>
      </c>
      <c r="F60" s="5">
        <f>IF(Inddata!$E$31*Inddata!$E$35+Inddata!$E$33&gt;'Beregninger scenarie 3'!C60,0,F59+$F$27)</f>
        <v>0</v>
      </c>
      <c r="G60" s="5">
        <f t="shared" si="0"/>
        <v>2.2120000000000002</v>
      </c>
      <c r="H60" s="5">
        <f>IF(D60+E60+F60&gt;Inddata!$E$31,Inddata!$E$31,D60+E60+F60)</f>
        <v>3.7879999999999998</v>
      </c>
      <c r="I60" s="5">
        <f>Inddata!$E$34</f>
        <v>0</v>
      </c>
      <c r="J60" s="5">
        <f>Inddata!$E$32+Inddata!$E$34</f>
        <v>4</v>
      </c>
      <c r="K60" s="5"/>
    </row>
    <row r="61" spans="1:11" x14ac:dyDescent="0.25">
      <c r="A61">
        <v>32</v>
      </c>
      <c r="C61" s="5">
        <f t="shared" si="1"/>
        <v>0.21906666666666666</v>
      </c>
      <c r="D61" s="5">
        <f>IF(Inddata!$E$35=0,0,IF(($D$30-C61*(1/Inddata!$E$35))&lt;0,0,($D$30-C61*(1/Inddata!$E$35))))</f>
        <v>3.7809333333333335</v>
      </c>
      <c r="E61" s="5">
        <v>0</v>
      </c>
      <c r="F61" s="5">
        <f>IF(Inddata!$E$31*Inddata!$E$35+Inddata!$E$33&gt;'Beregninger scenarie 3'!C61,0,F60+$F$27)</f>
        <v>0</v>
      </c>
      <c r="G61" s="5">
        <f t="shared" si="0"/>
        <v>2.2190666666666665</v>
      </c>
      <c r="H61" s="5">
        <f>IF(D61+E61+F61&gt;Inddata!$E$31,Inddata!$E$31,D61+E61+F61)</f>
        <v>3.7809333333333335</v>
      </c>
      <c r="I61" s="5">
        <f>Inddata!$E$34</f>
        <v>0</v>
      </c>
      <c r="J61" s="5">
        <f>Inddata!$E$32+Inddata!$E$34</f>
        <v>4</v>
      </c>
      <c r="K61" s="5"/>
    </row>
    <row r="62" spans="1:11" x14ac:dyDescent="0.25">
      <c r="A62">
        <v>33</v>
      </c>
      <c r="C62" s="5">
        <f t="shared" si="1"/>
        <v>0.22613333333333333</v>
      </c>
      <c r="D62" s="5">
        <f>IF(Inddata!$E$35=0,0,IF(($D$30-C62*(1/Inddata!$E$35))&lt;0,0,($D$30-C62*(1/Inddata!$E$35))))</f>
        <v>3.7738666666666667</v>
      </c>
      <c r="E62" s="5">
        <v>0</v>
      </c>
      <c r="F62" s="5">
        <f>IF(Inddata!$E$31*Inddata!$E$35+Inddata!$E$33&gt;'Beregninger scenarie 3'!C62,0,F61+$F$27)</f>
        <v>0</v>
      </c>
      <c r="G62" s="5">
        <f t="shared" si="0"/>
        <v>2.2261333333333333</v>
      </c>
      <c r="H62" s="5">
        <f>IF(D62+E62+F62&gt;Inddata!$E$31,Inddata!$E$31,D62+E62+F62)</f>
        <v>3.7738666666666667</v>
      </c>
      <c r="I62" s="5">
        <f>Inddata!$E$34</f>
        <v>0</v>
      </c>
      <c r="J62" s="5">
        <f>Inddata!$E$32+Inddata!$E$34</f>
        <v>4</v>
      </c>
      <c r="K62" s="5"/>
    </row>
    <row r="63" spans="1:11" x14ac:dyDescent="0.25">
      <c r="A63">
        <v>34</v>
      </c>
      <c r="C63" s="5">
        <f t="shared" si="1"/>
        <v>0.23319999999999999</v>
      </c>
      <c r="D63" s="5">
        <f>IF(Inddata!$E$35=0,0,IF(($D$30-C63*(1/Inddata!$E$35))&lt;0,0,($D$30-C63*(1/Inddata!$E$35))))</f>
        <v>3.7667999999999999</v>
      </c>
      <c r="E63" s="5">
        <v>0</v>
      </c>
      <c r="F63" s="5">
        <f>IF(Inddata!$E$31*Inddata!$E$35+Inddata!$E$33&gt;'Beregninger scenarie 3'!C63,0,F62+$F$27)</f>
        <v>0</v>
      </c>
      <c r="G63" s="5">
        <f t="shared" si="0"/>
        <v>2.2332000000000001</v>
      </c>
      <c r="H63" s="5">
        <f>IF(D63+E63+F63&gt;Inddata!$E$31,Inddata!$E$31,D63+E63+F63)</f>
        <v>3.7667999999999999</v>
      </c>
      <c r="I63" s="5">
        <f>Inddata!$E$34</f>
        <v>0</v>
      </c>
      <c r="J63" s="5">
        <f>Inddata!$E$32+Inddata!$E$34</f>
        <v>4</v>
      </c>
      <c r="K63" s="5"/>
    </row>
    <row r="64" spans="1:11" x14ac:dyDescent="0.25">
      <c r="A64">
        <v>35</v>
      </c>
      <c r="C64" s="5">
        <f t="shared" si="1"/>
        <v>0.24026666666666666</v>
      </c>
      <c r="D64" s="5">
        <f>IF(Inddata!$E$35=0,0,IF(($D$30-C64*(1/Inddata!$E$35))&lt;0,0,($D$30-C64*(1/Inddata!$E$35))))</f>
        <v>3.7597333333333331</v>
      </c>
      <c r="E64" s="5">
        <v>0</v>
      </c>
      <c r="F64" s="5">
        <f>IF(Inddata!$E$31*Inddata!$E$35+Inddata!$E$33&gt;'Beregninger scenarie 3'!C64,0,F63+$F$27)</f>
        <v>0</v>
      </c>
      <c r="G64" s="5">
        <f t="shared" si="0"/>
        <v>2.2402666666666669</v>
      </c>
      <c r="H64" s="5">
        <f>IF(D64+E64+F64&gt;Inddata!$E$31,Inddata!$E$31,D64+E64+F64)</f>
        <v>3.7597333333333331</v>
      </c>
      <c r="I64" s="5">
        <f>Inddata!$E$34</f>
        <v>0</v>
      </c>
      <c r="J64" s="5">
        <f>Inddata!$E$32+Inddata!$E$34</f>
        <v>4</v>
      </c>
      <c r="K64" s="5"/>
    </row>
    <row r="65" spans="1:11" x14ac:dyDescent="0.25">
      <c r="A65">
        <v>36</v>
      </c>
      <c r="C65" s="5">
        <f t="shared" si="1"/>
        <v>0.24733333333333332</v>
      </c>
      <c r="D65" s="5">
        <f>IF(Inddata!$E$35=0,0,IF(($D$30-C65*(1/Inddata!$E$35))&lt;0,0,($D$30-C65*(1/Inddata!$E$35))))</f>
        <v>3.7526666666666668</v>
      </c>
      <c r="E65" s="5">
        <v>0</v>
      </c>
      <c r="F65" s="5">
        <f>IF(Inddata!$E$31*Inddata!$E$35+Inddata!$E$33&gt;'Beregninger scenarie 3'!C65,0,F64+$F$27)</f>
        <v>0</v>
      </c>
      <c r="G65" s="5">
        <f t="shared" si="0"/>
        <v>2.2473333333333332</v>
      </c>
      <c r="H65" s="5">
        <f>IF(D65+E65+F65&gt;Inddata!$E$31,Inddata!$E$31,D65+E65+F65)</f>
        <v>3.7526666666666668</v>
      </c>
      <c r="I65" s="5">
        <f>Inddata!$E$34</f>
        <v>0</v>
      </c>
      <c r="J65" s="5">
        <f>Inddata!$E$32+Inddata!$E$34</f>
        <v>4</v>
      </c>
      <c r="K65" s="5"/>
    </row>
    <row r="66" spans="1:11" x14ac:dyDescent="0.25">
      <c r="A66">
        <v>37</v>
      </c>
      <c r="C66" s="5">
        <f t="shared" si="1"/>
        <v>0.25440000000000002</v>
      </c>
      <c r="D66" s="5">
        <f>IF(Inddata!$E$35=0,0,IF(($D$30-C66*(1/Inddata!$E$35))&lt;0,0,($D$30-C66*(1/Inddata!$E$35))))</f>
        <v>3.7456</v>
      </c>
      <c r="E66" s="5">
        <v>0</v>
      </c>
      <c r="F66" s="5">
        <f>IF(Inddata!$E$31*Inddata!$E$35+Inddata!$E$33&gt;'Beregninger scenarie 3'!C66,0,F65+$F$27)</f>
        <v>0</v>
      </c>
      <c r="G66" s="5">
        <f t="shared" si="0"/>
        <v>2.2544</v>
      </c>
      <c r="H66" s="5">
        <f>IF(D66+E66+F66&gt;Inddata!$E$31,Inddata!$E$31,D66+E66+F66)</f>
        <v>3.7456</v>
      </c>
      <c r="I66" s="5">
        <f>Inddata!$E$34</f>
        <v>0</v>
      </c>
      <c r="J66" s="5">
        <f>Inddata!$E$32+Inddata!$E$34</f>
        <v>4</v>
      </c>
      <c r="K66" s="5"/>
    </row>
    <row r="67" spans="1:11" x14ac:dyDescent="0.25">
      <c r="A67">
        <v>38</v>
      </c>
      <c r="C67" s="5">
        <f t="shared" si="1"/>
        <v>0.26146666666666668</v>
      </c>
      <c r="D67" s="5">
        <f>IF(Inddata!$E$35=0,0,IF(($D$30-C67*(1/Inddata!$E$35))&lt;0,0,($D$30-C67*(1/Inddata!$E$35))))</f>
        <v>3.7385333333333333</v>
      </c>
      <c r="E67" s="5">
        <v>0</v>
      </c>
      <c r="F67" s="5">
        <f>IF(Inddata!$E$31*Inddata!$E$35+Inddata!$E$33&gt;'Beregninger scenarie 3'!C67,0,F66+$F$27)</f>
        <v>0</v>
      </c>
      <c r="G67" s="5">
        <f t="shared" si="0"/>
        <v>2.2614666666666667</v>
      </c>
      <c r="H67" s="5">
        <f>IF(D67+E67+F67&gt;Inddata!$E$31,Inddata!$E$31,D67+E67+F67)</f>
        <v>3.7385333333333333</v>
      </c>
      <c r="I67" s="5">
        <f>Inddata!$E$34</f>
        <v>0</v>
      </c>
      <c r="J67" s="5">
        <f>Inddata!$E$32+Inddata!$E$34</f>
        <v>4</v>
      </c>
      <c r="K67" s="5"/>
    </row>
    <row r="68" spans="1:11" x14ac:dyDescent="0.25">
      <c r="A68">
        <v>39</v>
      </c>
      <c r="C68" s="5">
        <f t="shared" si="1"/>
        <v>0.26853333333333335</v>
      </c>
      <c r="D68" s="5">
        <f>IF(Inddata!$E$35=0,0,IF(($D$30-C68*(1/Inddata!$E$35))&lt;0,0,($D$30-C68*(1/Inddata!$E$35))))</f>
        <v>3.7314666666666665</v>
      </c>
      <c r="E68" s="5">
        <v>0</v>
      </c>
      <c r="F68" s="5">
        <f>IF(Inddata!$E$31*Inddata!$E$35+Inddata!$E$33&gt;'Beregninger scenarie 3'!C68,0,F67+$F$27)</f>
        <v>0</v>
      </c>
      <c r="G68" s="5">
        <f t="shared" si="0"/>
        <v>2.2685333333333335</v>
      </c>
      <c r="H68" s="5">
        <f>IF(D68+E68+F68&gt;Inddata!$E$31,Inddata!$E$31,D68+E68+F68)</f>
        <v>3.7314666666666665</v>
      </c>
      <c r="I68" s="5">
        <f>Inddata!$E$34</f>
        <v>0</v>
      </c>
      <c r="J68" s="5">
        <f>Inddata!$E$32+Inddata!$E$34</f>
        <v>4</v>
      </c>
      <c r="K68" s="5"/>
    </row>
    <row r="69" spans="1:11" x14ac:dyDescent="0.25">
      <c r="A69">
        <v>40</v>
      </c>
      <c r="C69" s="5">
        <f t="shared" si="1"/>
        <v>0.27560000000000001</v>
      </c>
      <c r="D69" s="5">
        <f>IF(Inddata!$E$35=0,0,IF(($D$30-C69*(1/Inddata!$E$35))&lt;0,0,($D$30-C69*(1/Inddata!$E$35))))</f>
        <v>3.7244000000000002</v>
      </c>
      <c r="E69" s="5">
        <v>0</v>
      </c>
      <c r="F69" s="5">
        <f>IF(Inddata!$E$31*Inddata!$E$35+Inddata!$E$33&gt;'Beregninger scenarie 3'!C69,0,F68+$F$27)</f>
        <v>0</v>
      </c>
      <c r="G69" s="5">
        <f t="shared" si="0"/>
        <v>2.2755999999999998</v>
      </c>
      <c r="H69" s="5">
        <f>IF(D69+E69+F69&gt;Inddata!$E$31,Inddata!$E$31,D69+E69+F69)</f>
        <v>3.7244000000000002</v>
      </c>
      <c r="I69" s="5">
        <f>Inddata!$E$34</f>
        <v>0</v>
      </c>
      <c r="J69" s="5">
        <f>Inddata!$E$32+Inddata!$E$34</f>
        <v>4</v>
      </c>
      <c r="K69" s="5"/>
    </row>
    <row r="70" spans="1:11" x14ac:dyDescent="0.25">
      <c r="A70">
        <v>41</v>
      </c>
      <c r="C70" s="5">
        <f t="shared" si="1"/>
        <v>0.28266666666666668</v>
      </c>
      <c r="D70" s="5">
        <f>IF(Inddata!$E$35=0,0,IF(($D$30-C70*(1/Inddata!$E$35))&lt;0,0,($D$30-C70*(1/Inddata!$E$35))))</f>
        <v>3.7173333333333334</v>
      </c>
      <c r="E70" s="5">
        <v>0</v>
      </c>
      <c r="F70" s="5">
        <f>IF(Inddata!$E$31*Inddata!$E$35+Inddata!$E$33&gt;'Beregninger scenarie 3'!C70,0,F69+$F$27)</f>
        <v>0</v>
      </c>
      <c r="G70" s="5">
        <f t="shared" si="0"/>
        <v>2.2826666666666666</v>
      </c>
      <c r="H70" s="5">
        <f>IF(D70+E70+F70&gt;Inddata!$E$31,Inddata!$E$31,D70+E70+F70)</f>
        <v>3.7173333333333334</v>
      </c>
      <c r="I70" s="5">
        <f>Inddata!$E$34</f>
        <v>0</v>
      </c>
      <c r="J70" s="5">
        <f>Inddata!$E$32+Inddata!$E$34</f>
        <v>4</v>
      </c>
      <c r="K70" s="5"/>
    </row>
    <row r="71" spans="1:11" x14ac:dyDescent="0.25">
      <c r="A71">
        <v>42</v>
      </c>
      <c r="C71" s="5">
        <f t="shared" si="1"/>
        <v>0.28973333333333334</v>
      </c>
      <c r="D71" s="5">
        <f>IF(Inddata!$E$35=0,0,IF(($D$30-C71*(1/Inddata!$E$35))&lt;0,0,($D$30-C71*(1/Inddata!$E$35))))</f>
        <v>3.7102666666666666</v>
      </c>
      <c r="E71" s="5">
        <v>0</v>
      </c>
      <c r="F71" s="5">
        <f>IF(Inddata!$E$31*Inddata!$E$35+Inddata!$E$33&gt;'Beregninger scenarie 3'!C71,0,F70+$F$27)</f>
        <v>0</v>
      </c>
      <c r="G71" s="5">
        <f t="shared" si="0"/>
        <v>2.2897333333333334</v>
      </c>
      <c r="H71" s="5">
        <f>IF(D71+E71+F71&gt;Inddata!$E$31,Inddata!$E$31,D71+E71+F71)</f>
        <v>3.7102666666666666</v>
      </c>
      <c r="I71" s="5">
        <f>Inddata!$E$34</f>
        <v>0</v>
      </c>
      <c r="J71" s="5">
        <f>Inddata!$E$32+Inddata!$E$34</f>
        <v>4</v>
      </c>
      <c r="K71" s="5"/>
    </row>
    <row r="72" spans="1:11" x14ac:dyDescent="0.25">
      <c r="A72">
        <v>43</v>
      </c>
      <c r="C72" s="5">
        <f t="shared" si="1"/>
        <v>0.29680000000000001</v>
      </c>
      <c r="D72" s="5">
        <f>IF(Inddata!$E$35=0,0,IF(($D$30-C72*(1/Inddata!$E$35))&lt;0,0,($D$30-C72*(1/Inddata!$E$35))))</f>
        <v>3.7031999999999998</v>
      </c>
      <c r="E72" s="5">
        <v>0</v>
      </c>
      <c r="F72" s="5">
        <f>IF(Inddata!$E$31*Inddata!$E$35+Inddata!$E$33&gt;'Beregninger scenarie 3'!C72,0,F71+$F$27)</f>
        <v>0</v>
      </c>
      <c r="G72" s="5">
        <f t="shared" si="0"/>
        <v>2.2968000000000002</v>
      </c>
      <c r="H72" s="5">
        <f>IF(D72+E72+F72&gt;Inddata!$E$31,Inddata!$E$31,D72+E72+F72)</f>
        <v>3.7031999999999998</v>
      </c>
      <c r="I72" s="5">
        <f>Inddata!$E$34</f>
        <v>0</v>
      </c>
      <c r="J72" s="5">
        <f>Inddata!$E$32+Inddata!$E$34</f>
        <v>4</v>
      </c>
      <c r="K72" s="5"/>
    </row>
    <row r="73" spans="1:11" x14ac:dyDescent="0.25">
      <c r="A73">
        <v>44</v>
      </c>
      <c r="C73" s="5">
        <f t="shared" si="1"/>
        <v>0.30386666666666667</v>
      </c>
      <c r="D73" s="5">
        <f>IF(Inddata!$E$35=0,0,IF(($D$30-C73*(1/Inddata!$E$35))&lt;0,0,($D$30-C73*(1/Inddata!$E$35))))</f>
        <v>3.6961333333333335</v>
      </c>
      <c r="E73" s="5">
        <v>0</v>
      </c>
      <c r="F73" s="5">
        <f>IF(Inddata!$E$31*Inddata!$E$35+Inddata!$E$33&gt;'Beregninger scenarie 3'!C73,0,F72+$F$27)</f>
        <v>0</v>
      </c>
      <c r="G73" s="5">
        <f t="shared" si="0"/>
        <v>2.3038666666666665</v>
      </c>
      <c r="H73" s="5">
        <f>IF(D73+E73+F73&gt;Inddata!$E$31,Inddata!$E$31,D73+E73+F73)</f>
        <v>3.6961333333333335</v>
      </c>
      <c r="I73" s="5">
        <f>Inddata!$E$34</f>
        <v>0</v>
      </c>
      <c r="J73" s="5">
        <f>Inddata!$E$32+Inddata!$E$34</f>
        <v>4</v>
      </c>
      <c r="K73" s="5"/>
    </row>
    <row r="74" spans="1:11" x14ac:dyDescent="0.25">
      <c r="A74">
        <v>45</v>
      </c>
      <c r="C74" s="5">
        <f t="shared" si="1"/>
        <v>0.31093333333333334</v>
      </c>
      <c r="D74" s="5">
        <f>IF(Inddata!$E$35=0,0,IF(($D$30-C74*(1/Inddata!$E$35))&lt;0,0,($D$30-C74*(1/Inddata!$E$35))))</f>
        <v>3.6890666666666667</v>
      </c>
      <c r="E74" s="5">
        <v>0</v>
      </c>
      <c r="F74" s="5">
        <f>IF(Inddata!$E$31*Inddata!$E$35+Inddata!$E$33&gt;'Beregninger scenarie 3'!C74,0,F73+$F$27)</f>
        <v>0</v>
      </c>
      <c r="G74" s="5">
        <f t="shared" si="0"/>
        <v>2.3109333333333333</v>
      </c>
      <c r="H74" s="5">
        <f>IF(D74+E74+F74&gt;Inddata!$E$31,Inddata!$E$31,D74+E74+F74)</f>
        <v>3.6890666666666667</v>
      </c>
      <c r="I74" s="5">
        <f>Inddata!$E$34</f>
        <v>0</v>
      </c>
      <c r="J74" s="5">
        <f>Inddata!$E$32+Inddata!$E$34</f>
        <v>4</v>
      </c>
      <c r="K74" s="5"/>
    </row>
    <row r="75" spans="1:11" x14ac:dyDescent="0.25">
      <c r="A75">
        <v>46</v>
      </c>
      <c r="C75" s="5">
        <f t="shared" si="1"/>
        <v>0.318</v>
      </c>
      <c r="D75" s="5">
        <f>IF(Inddata!$E$35=0,0,IF(($D$30-C75*(1/Inddata!$E$35))&lt;0,0,($D$30-C75*(1/Inddata!$E$35))))</f>
        <v>3.6819999999999999</v>
      </c>
      <c r="E75" s="5">
        <v>0</v>
      </c>
      <c r="F75" s="5">
        <f>IF(Inddata!$E$31*Inddata!$E$35+Inddata!$E$33&gt;'Beregninger scenarie 3'!C75,0,F74+$F$27)</f>
        <v>0</v>
      </c>
      <c r="G75" s="5">
        <f t="shared" si="0"/>
        <v>2.3180000000000001</v>
      </c>
      <c r="H75" s="5">
        <f>IF(D75+E75+F75&gt;Inddata!$E$31,Inddata!$E$31,D75+E75+F75)</f>
        <v>3.6819999999999999</v>
      </c>
      <c r="I75" s="5">
        <f>Inddata!$E$34</f>
        <v>0</v>
      </c>
      <c r="J75" s="5">
        <f>Inddata!$E$32+Inddata!$E$34</f>
        <v>4</v>
      </c>
      <c r="K75" s="5"/>
    </row>
    <row r="76" spans="1:11" x14ac:dyDescent="0.25">
      <c r="A76">
        <v>47</v>
      </c>
      <c r="C76" s="5">
        <f t="shared" si="1"/>
        <v>0.32506666666666667</v>
      </c>
      <c r="D76" s="5">
        <f>IF(Inddata!$E$35=0,0,IF(($D$30-C76*(1/Inddata!$E$35))&lt;0,0,($D$30-C76*(1/Inddata!$E$35))))</f>
        <v>3.6749333333333332</v>
      </c>
      <c r="E76" s="5">
        <v>0</v>
      </c>
      <c r="F76" s="5">
        <f>IF(Inddata!$E$31*Inddata!$E$35+Inddata!$E$33&gt;'Beregninger scenarie 3'!C76,0,F75+$F$27)</f>
        <v>0</v>
      </c>
      <c r="G76" s="5">
        <f t="shared" si="0"/>
        <v>2.3250666666666668</v>
      </c>
      <c r="H76" s="5">
        <f>IF(D76+E76+F76&gt;Inddata!$E$31,Inddata!$E$31,D76+E76+F76)</f>
        <v>3.6749333333333332</v>
      </c>
      <c r="I76" s="5">
        <f>Inddata!$E$34</f>
        <v>0</v>
      </c>
      <c r="J76" s="5">
        <f>Inddata!$E$32+Inddata!$E$34</f>
        <v>4</v>
      </c>
      <c r="K76" s="5"/>
    </row>
    <row r="77" spans="1:11" x14ac:dyDescent="0.25">
      <c r="A77">
        <v>48</v>
      </c>
      <c r="C77" s="5">
        <f t="shared" si="1"/>
        <v>0.33213333333333334</v>
      </c>
      <c r="D77" s="5">
        <f>IF(Inddata!$E$35=0,0,IF(($D$30-C77*(1/Inddata!$E$35))&lt;0,0,($D$30-C77*(1/Inddata!$E$35))))</f>
        <v>3.6678666666666668</v>
      </c>
      <c r="E77" s="5">
        <v>0</v>
      </c>
      <c r="F77" s="5">
        <f>IF(Inddata!$E$31*Inddata!$E$35+Inddata!$E$33&gt;'Beregninger scenarie 3'!C77,0,F76+$F$27)</f>
        <v>0</v>
      </c>
      <c r="G77" s="5">
        <f t="shared" si="0"/>
        <v>2.3321333333333332</v>
      </c>
      <c r="H77" s="5">
        <f>IF(D77+E77+F77&gt;Inddata!$E$31,Inddata!$E$31,D77+E77+F77)</f>
        <v>3.6678666666666668</v>
      </c>
      <c r="I77" s="5">
        <f>Inddata!$E$34</f>
        <v>0</v>
      </c>
      <c r="J77" s="5">
        <f>Inddata!$E$32+Inddata!$E$34</f>
        <v>4</v>
      </c>
      <c r="K77" s="5"/>
    </row>
    <row r="78" spans="1:11" x14ac:dyDescent="0.25">
      <c r="A78">
        <v>49</v>
      </c>
      <c r="C78" s="5">
        <f t="shared" si="1"/>
        <v>0.3392</v>
      </c>
      <c r="D78" s="5">
        <f>IF(Inddata!$E$35=0,0,IF(($D$30-C78*(1/Inddata!$E$35))&lt;0,0,($D$30-C78*(1/Inddata!$E$35))))</f>
        <v>3.6608000000000001</v>
      </c>
      <c r="E78" s="5">
        <v>0</v>
      </c>
      <c r="F78" s="5">
        <f>IF(Inddata!$E$31*Inddata!$E$35+Inddata!$E$33&gt;'Beregninger scenarie 3'!C78,0,F77+$F$27)</f>
        <v>0</v>
      </c>
      <c r="G78" s="5">
        <f t="shared" si="0"/>
        <v>2.3391999999999999</v>
      </c>
      <c r="H78" s="5">
        <f>IF(D78+E78+F78&gt;Inddata!$E$31,Inddata!$E$31,D78+E78+F78)</f>
        <v>3.6608000000000001</v>
      </c>
      <c r="I78" s="5">
        <f>Inddata!$E$34</f>
        <v>0</v>
      </c>
      <c r="J78" s="5">
        <f>Inddata!$E$32+Inddata!$E$34</f>
        <v>4</v>
      </c>
      <c r="K78" s="5"/>
    </row>
    <row r="79" spans="1:11" x14ac:dyDescent="0.25">
      <c r="A79">
        <v>50</v>
      </c>
      <c r="C79" s="5">
        <f t="shared" si="1"/>
        <v>0.34626666666666667</v>
      </c>
      <c r="D79" s="5">
        <f>IF(Inddata!$E$35=0,0,IF(($D$30-C79*(1/Inddata!$E$35))&lt;0,0,($D$30-C79*(1/Inddata!$E$35))))</f>
        <v>3.6537333333333333</v>
      </c>
      <c r="E79" s="5">
        <v>0</v>
      </c>
      <c r="F79" s="5">
        <f>IF(Inddata!$E$31*Inddata!$E$35+Inddata!$E$33&gt;'Beregninger scenarie 3'!C79,0,F78+$F$27)</f>
        <v>0</v>
      </c>
      <c r="G79" s="5">
        <f t="shared" si="0"/>
        <v>2.3462666666666667</v>
      </c>
      <c r="H79" s="5">
        <f>IF(D79+E79+F79&gt;Inddata!$E$31,Inddata!$E$31,D79+E79+F79)</f>
        <v>3.6537333333333333</v>
      </c>
      <c r="I79" s="5">
        <f>Inddata!$E$34</f>
        <v>0</v>
      </c>
      <c r="J79" s="5">
        <f>Inddata!$E$32+Inddata!$E$34</f>
        <v>4</v>
      </c>
      <c r="K79" s="5"/>
    </row>
    <row r="80" spans="1:11" x14ac:dyDescent="0.25">
      <c r="A80">
        <v>51</v>
      </c>
      <c r="C80" s="5">
        <f t="shared" si="1"/>
        <v>0.35333333333333333</v>
      </c>
      <c r="D80" s="5">
        <f>IF(Inddata!$E$35=0,0,IF(($D$30-C80*(1/Inddata!$E$35))&lt;0,0,($D$30-C80*(1/Inddata!$E$35))))</f>
        <v>3.6466666666666665</v>
      </c>
      <c r="E80" s="5">
        <v>0</v>
      </c>
      <c r="F80" s="5">
        <f>IF(Inddata!$E$31*Inddata!$E$35+Inddata!$E$33&gt;'Beregninger scenarie 3'!C80,0,F79+$F$27)</f>
        <v>0</v>
      </c>
      <c r="G80" s="5">
        <f t="shared" si="0"/>
        <v>2.3533333333333335</v>
      </c>
      <c r="H80" s="5">
        <f>IF(D80+E80+F80&gt;Inddata!$E$31,Inddata!$E$31,D80+E80+F80)</f>
        <v>3.6466666666666665</v>
      </c>
      <c r="I80" s="5">
        <f>Inddata!$E$34</f>
        <v>0</v>
      </c>
      <c r="J80" s="5">
        <f>Inddata!$E$32+Inddata!$E$34</f>
        <v>4</v>
      </c>
      <c r="K80" s="5"/>
    </row>
    <row r="81" spans="1:11" x14ac:dyDescent="0.25">
      <c r="A81">
        <v>52</v>
      </c>
      <c r="C81" s="5">
        <f t="shared" si="1"/>
        <v>0.3604</v>
      </c>
      <c r="D81" s="5">
        <f>IF(Inddata!$E$35=0,0,IF(($D$30-C81*(1/Inddata!$E$35))&lt;0,0,($D$30-C81*(1/Inddata!$E$35))))</f>
        <v>3.6396000000000002</v>
      </c>
      <c r="E81" s="5">
        <v>0</v>
      </c>
      <c r="F81" s="5">
        <f>IF(Inddata!$E$31*Inddata!$E$35+Inddata!$E$33&gt;'Beregninger scenarie 3'!C81,0,F80+$F$27)</f>
        <v>0</v>
      </c>
      <c r="G81" s="5">
        <f t="shared" si="0"/>
        <v>2.3603999999999998</v>
      </c>
      <c r="H81" s="5">
        <f>IF(D81+E81+F81&gt;Inddata!$E$31,Inddata!$E$31,D81+E81+F81)</f>
        <v>3.6396000000000002</v>
      </c>
      <c r="I81" s="5">
        <f>Inddata!$E$34</f>
        <v>0</v>
      </c>
      <c r="J81" s="5">
        <f>Inddata!$E$32+Inddata!$E$34</f>
        <v>4</v>
      </c>
      <c r="K81" s="5"/>
    </row>
    <row r="82" spans="1:11" x14ac:dyDescent="0.25">
      <c r="A82">
        <v>53</v>
      </c>
      <c r="C82" s="5">
        <f t="shared" si="1"/>
        <v>0.36746666666666666</v>
      </c>
      <c r="D82" s="5">
        <f>IF(Inddata!$E$35=0,0,IF(($D$30-C82*(1/Inddata!$E$35))&lt;0,0,($D$30-C82*(1/Inddata!$E$35))))</f>
        <v>3.6325333333333334</v>
      </c>
      <c r="E82" s="5">
        <v>0</v>
      </c>
      <c r="F82" s="5">
        <f>IF(Inddata!$E$31*Inddata!$E$35+Inddata!$E$33&gt;'Beregninger scenarie 3'!C82,0,F81+$F$27)</f>
        <v>0</v>
      </c>
      <c r="G82" s="5">
        <f t="shared" si="0"/>
        <v>2.3674666666666666</v>
      </c>
      <c r="H82" s="5">
        <f>IF(D82+E82+F82&gt;Inddata!$E$31,Inddata!$E$31,D82+E82+F82)</f>
        <v>3.6325333333333334</v>
      </c>
      <c r="I82" s="5">
        <f>Inddata!$E$34</f>
        <v>0</v>
      </c>
      <c r="J82" s="5">
        <f>Inddata!$E$32+Inddata!$E$34</f>
        <v>4</v>
      </c>
      <c r="K82" s="5"/>
    </row>
    <row r="83" spans="1:11" x14ac:dyDescent="0.25">
      <c r="A83">
        <v>54</v>
      </c>
      <c r="C83" s="5">
        <f t="shared" si="1"/>
        <v>0.37453333333333333</v>
      </c>
      <c r="D83" s="5">
        <f>IF(Inddata!$E$35=0,0,IF(($D$30-C83*(1/Inddata!$E$35))&lt;0,0,($D$30-C83*(1/Inddata!$E$35))))</f>
        <v>3.6254666666666666</v>
      </c>
      <c r="E83" s="5">
        <v>0</v>
      </c>
      <c r="F83" s="5">
        <f>IF(Inddata!$E$31*Inddata!$E$35+Inddata!$E$33&gt;'Beregninger scenarie 3'!C83,0,F82+$F$27)</f>
        <v>0</v>
      </c>
      <c r="G83" s="5">
        <f t="shared" si="0"/>
        <v>2.3745333333333334</v>
      </c>
      <c r="H83" s="5">
        <f>IF(D83+E83+F83&gt;Inddata!$E$31,Inddata!$E$31,D83+E83+F83)</f>
        <v>3.6254666666666666</v>
      </c>
      <c r="I83" s="5">
        <f>Inddata!$E$34</f>
        <v>0</v>
      </c>
      <c r="J83" s="5">
        <f>Inddata!$E$32+Inddata!$E$34</f>
        <v>4</v>
      </c>
      <c r="K83" s="5"/>
    </row>
    <row r="84" spans="1:11" x14ac:dyDescent="0.25">
      <c r="A84">
        <v>55</v>
      </c>
      <c r="C84" s="5">
        <f t="shared" si="1"/>
        <v>0.38159999999999999</v>
      </c>
      <c r="D84" s="5">
        <f>IF(Inddata!$E$35=0,0,IF(($D$30-C84*(1/Inddata!$E$35))&lt;0,0,($D$30-C84*(1/Inddata!$E$35))))</f>
        <v>3.6183999999999998</v>
      </c>
      <c r="E84" s="5">
        <v>0</v>
      </c>
      <c r="F84" s="5">
        <f>IF(Inddata!$E$31*Inddata!$E$35+Inddata!$E$33&gt;'Beregninger scenarie 3'!C84,0,F83+$F$27)</f>
        <v>0</v>
      </c>
      <c r="G84" s="5">
        <f t="shared" si="0"/>
        <v>2.3816000000000002</v>
      </c>
      <c r="H84" s="5">
        <f>IF(D84+E84+F84&gt;Inddata!$E$31,Inddata!$E$31,D84+E84+F84)</f>
        <v>3.6183999999999998</v>
      </c>
      <c r="I84" s="5">
        <f>Inddata!$E$34</f>
        <v>0</v>
      </c>
      <c r="J84" s="5">
        <f>Inddata!$E$32+Inddata!$E$34</f>
        <v>4</v>
      </c>
      <c r="K84" s="5"/>
    </row>
    <row r="85" spans="1:11" x14ac:dyDescent="0.25">
      <c r="A85">
        <v>56</v>
      </c>
      <c r="C85" s="5">
        <f t="shared" si="1"/>
        <v>0.38866666666666666</v>
      </c>
      <c r="D85" s="5">
        <f>IF(Inddata!$E$35=0,0,IF(($D$30-C85*(1/Inddata!$E$35))&lt;0,0,($D$30-C85*(1/Inddata!$E$35))))</f>
        <v>3.6113333333333335</v>
      </c>
      <c r="E85" s="5">
        <v>0</v>
      </c>
      <c r="F85" s="5">
        <f>IF(Inddata!$E$31*Inddata!$E$35+Inddata!$E$33&gt;'Beregninger scenarie 3'!C85,0,F84+$F$27)</f>
        <v>0</v>
      </c>
      <c r="G85" s="5">
        <f t="shared" si="0"/>
        <v>2.3886666666666665</v>
      </c>
      <c r="H85" s="5">
        <f>IF(D85+E85+F85&gt;Inddata!$E$31,Inddata!$E$31,D85+E85+F85)</f>
        <v>3.6113333333333335</v>
      </c>
      <c r="I85" s="5">
        <f>Inddata!$E$34</f>
        <v>0</v>
      </c>
      <c r="J85" s="5">
        <f>Inddata!$E$32+Inddata!$E$34</f>
        <v>4</v>
      </c>
      <c r="K85" s="5"/>
    </row>
    <row r="86" spans="1:11" x14ac:dyDescent="0.25">
      <c r="A86">
        <v>57</v>
      </c>
      <c r="C86" s="5">
        <f t="shared" si="1"/>
        <v>0.39573333333333333</v>
      </c>
      <c r="D86" s="5">
        <f>IF(Inddata!$E$35=0,0,IF(($D$30-C86*(1/Inddata!$E$35))&lt;0,0,($D$30-C86*(1/Inddata!$E$35))))</f>
        <v>3.6042666666666667</v>
      </c>
      <c r="E86" s="5">
        <v>0</v>
      </c>
      <c r="F86" s="5">
        <f>IF(Inddata!$E$31*Inddata!$E$35+Inddata!$E$33&gt;'Beregninger scenarie 3'!C86,0,F85+$F$27)</f>
        <v>0</v>
      </c>
      <c r="G86" s="5">
        <f t="shared" si="0"/>
        <v>2.3957333333333333</v>
      </c>
      <c r="H86" s="5">
        <f>IF(D86+E86+F86&gt;Inddata!$E$31,Inddata!$E$31,D86+E86+F86)</f>
        <v>3.6042666666666667</v>
      </c>
      <c r="I86" s="5">
        <f>Inddata!$E$34</f>
        <v>0</v>
      </c>
      <c r="J86" s="5">
        <f>Inddata!$E$32+Inddata!$E$34</f>
        <v>4</v>
      </c>
      <c r="K86" s="5"/>
    </row>
    <row r="87" spans="1:11" x14ac:dyDescent="0.25">
      <c r="A87">
        <v>58</v>
      </c>
      <c r="C87" s="5">
        <f t="shared" si="1"/>
        <v>0.40279999999999999</v>
      </c>
      <c r="D87" s="5">
        <f>IF(Inddata!$E$35=0,0,IF(($D$30-C87*(1/Inddata!$E$35))&lt;0,0,($D$30-C87*(1/Inddata!$E$35))))</f>
        <v>3.5972</v>
      </c>
      <c r="E87" s="5">
        <v>0</v>
      </c>
      <c r="F87" s="5">
        <f>IF(Inddata!$E$31*Inddata!$E$35+Inddata!$E$33&gt;'Beregninger scenarie 3'!C87,0,F86+$F$27)</f>
        <v>0</v>
      </c>
      <c r="G87" s="5">
        <f t="shared" si="0"/>
        <v>2.4028</v>
      </c>
      <c r="H87" s="5">
        <f>IF(D87+E87+F87&gt;Inddata!$E$31,Inddata!$E$31,D87+E87+F87)</f>
        <v>3.5972</v>
      </c>
      <c r="I87" s="5">
        <f>Inddata!$E$34</f>
        <v>0</v>
      </c>
      <c r="J87" s="5">
        <f>Inddata!$E$32+Inddata!$E$34</f>
        <v>4</v>
      </c>
      <c r="K87" s="5"/>
    </row>
    <row r="88" spans="1:11" x14ac:dyDescent="0.25">
      <c r="A88">
        <v>59</v>
      </c>
      <c r="C88" s="5">
        <f t="shared" si="1"/>
        <v>0.40986666666666666</v>
      </c>
      <c r="D88" s="5">
        <f>IF(Inddata!$E$35=0,0,IF(($D$30-C88*(1/Inddata!$E$35))&lt;0,0,($D$30-C88*(1/Inddata!$E$35))))</f>
        <v>3.5901333333333332</v>
      </c>
      <c r="E88" s="5">
        <v>0</v>
      </c>
      <c r="F88" s="5">
        <f>IF(Inddata!$E$31*Inddata!$E$35+Inddata!$E$33&gt;'Beregninger scenarie 3'!C88,0,F87+$F$27)</f>
        <v>0</v>
      </c>
      <c r="G88" s="5">
        <f t="shared" si="0"/>
        <v>2.4098666666666668</v>
      </c>
      <c r="H88" s="5">
        <f>IF(D88+E88+F88&gt;Inddata!$E$31,Inddata!$E$31,D88+E88+F88)</f>
        <v>3.5901333333333332</v>
      </c>
      <c r="I88" s="5">
        <f>Inddata!$E$34</f>
        <v>0</v>
      </c>
      <c r="J88" s="5">
        <f>Inddata!$E$32+Inddata!$E$34</f>
        <v>4</v>
      </c>
      <c r="K88" s="5"/>
    </row>
    <row r="89" spans="1:11" x14ac:dyDescent="0.25">
      <c r="A89">
        <v>60</v>
      </c>
      <c r="C89" s="5">
        <f t="shared" si="1"/>
        <v>0.41693333333333332</v>
      </c>
      <c r="D89" s="5">
        <f>IF(Inddata!$E$35=0,0,IF(($D$30-C89*(1/Inddata!$E$35))&lt;0,0,($D$30-C89*(1/Inddata!$E$35))))</f>
        <v>3.5830666666666668</v>
      </c>
      <c r="E89" s="5">
        <v>0</v>
      </c>
      <c r="F89" s="5">
        <f>IF(Inddata!$E$31*Inddata!$E$35+Inddata!$E$33&gt;'Beregninger scenarie 3'!C89,0,F88+$F$27)</f>
        <v>0</v>
      </c>
      <c r="G89" s="5">
        <f t="shared" si="0"/>
        <v>2.4169333333333332</v>
      </c>
      <c r="H89" s="5">
        <f>IF(D89+E89+F89&gt;Inddata!$E$31,Inddata!$E$31,D89+E89+F89)</f>
        <v>3.5830666666666668</v>
      </c>
      <c r="I89" s="5">
        <f>Inddata!$E$34</f>
        <v>0</v>
      </c>
      <c r="J89" s="5">
        <f>Inddata!$E$32+Inddata!$E$34</f>
        <v>4</v>
      </c>
      <c r="K89" s="5"/>
    </row>
    <row r="90" spans="1:11" x14ac:dyDescent="0.25">
      <c r="A90">
        <v>61</v>
      </c>
      <c r="C90" s="5">
        <f t="shared" si="1"/>
        <v>0.42399999999999999</v>
      </c>
      <c r="D90" s="5">
        <f>IF(Inddata!$E$35=0,0,IF(($D$30-C90*(1/Inddata!$E$35))&lt;0,0,($D$30-C90*(1/Inddata!$E$35))))</f>
        <v>3.5760000000000001</v>
      </c>
      <c r="E90" s="5">
        <v>0</v>
      </c>
      <c r="F90" s="5">
        <f>IF(Inddata!$E$31*Inddata!$E$35+Inddata!$E$33&gt;'Beregninger scenarie 3'!C90,0,F89+$F$27)</f>
        <v>0</v>
      </c>
      <c r="G90" s="5">
        <f t="shared" si="0"/>
        <v>2.4239999999999999</v>
      </c>
      <c r="H90" s="5">
        <f>IF(D90+E90+F90&gt;Inddata!$E$31,Inddata!$E$31,D90+E90+F90)</f>
        <v>3.5760000000000001</v>
      </c>
      <c r="I90" s="5">
        <f>Inddata!$E$34</f>
        <v>0</v>
      </c>
      <c r="J90" s="5">
        <f>Inddata!$E$32+Inddata!$E$34</f>
        <v>4</v>
      </c>
      <c r="K90" s="5"/>
    </row>
    <row r="91" spans="1:11" x14ac:dyDescent="0.25">
      <c r="A91">
        <v>62</v>
      </c>
      <c r="C91" s="5">
        <f t="shared" si="1"/>
        <v>0.43106666666666665</v>
      </c>
      <c r="D91" s="5">
        <f>IF(Inddata!$E$35=0,0,IF(($D$30-C91*(1/Inddata!$E$35))&lt;0,0,($D$30-C91*(1/Inddata!$E$35))))</f>
        <v>3.5689333333333333</v>
      </c>
      <c r="E91" s="5">
        <v>0</v>
      </c>
      <c r="F91" s="5">
        <f>IF(Inddata!$E$31*Inddata!$E$35+Inddata!$E$33&gt;'Beregninger scenarie 3'!C91,0,F90+$F$27)</f>
        <v>0</v>
      </c>
      <c r="G91" s="5">
        <f t="shared" si="0"/>
        <v>2.4310666666666667</v>
      </c>
      <c r="H91" s="5">
        <f>IF(D91+E91+F91&gt;Inddata!$E$31,Inddata!$E$31,D91+E91+F91)</f>
        <v>3.5689333333333333</v>
      </c>
      <c r="I91" s="5">
        <f>Inddata!$E$34</f>
        <v>0</v>
      </c>
      <c r="J91" s="5">
        <f>Inddata!$E$32+Inddata!$E$34</f>
        <v>4</v>
      </c>
      <c r="K91" s="5"/>
    </row>
    <row r="92" spans="1:11" x14ac:dyDescent="0.25">
      <c r="A92">
        <v>63</v>
      </c>
      <c r="C92" s="5">
        <f t="shared" si="1"/>
        <v>0.43813333333333332</v>
      </c>
      <c r="D92" s="5">
        <f>IF(Inddata!$E$35=0,0,IF(($D$30-C92*(1/Inddata!$E$35))&lt;0,0,($D$30-C92*(1/Inddata!$E$35))))</f>
        <v>3.5618666666666665</v>
      </c>
      <c r="E92" s="5">
        <v>0</v>
      </c>
      <c r="F92" s="5">
        <f>IF(Inddata!$E$31*Inddata!$E$35+Inddata!$E$33&gt;'Beregninger scenarie 3'!C92,0,F91+$F$27)</f>
        <v>0</v>
      </c>
      <c r="G92" s="5">
        <f t="shared" si="0"/>
        <v>2.4381333333333335</v>
      </c>
      <c r="H92" s="5">
        <f>IF(D92+E92+F92&gt;Inddata!$E$31,Inddata!$E$31,D92+E92+F92)</f>
        <v>3.5618666666666665</v>
      </c>
      <c r="I92" s="5">
        <f>Inddata!$E$34</f>
        <v>0</v>
      </c>
      <c r="J92" s="5">
        <f>Inddata!$E$32+Inddata!$E$34</f>
        <v>4</v>
      </c>
      <c r="K92" s="5"/>
    </row>
    <row r="93" spans="1:11" x14ac:dyDescent="0.25">
      <c r="A93">
        <v>64</v>
      </c>
      <c r="C93" s="5">
        <f t="shared" si="1"/>
        <v>0.44519999999999998</v>
      </c>
      <c r="D93" s="5">
        <f>IF(Inddata!$E$35=0,0,IF(($D$30-C93*(1/Inddata!$E$35))&lt;0,0,($D$30-C93*(1/Inddata!$E$35))))</f>
        <v>3.5548000000000002</v>
      </c>
      <c r="E93" s="5">
        <v>0</v>
      </c>
      <c r="F93" s="5">
        <f>IF(Inddata!$E$31*Inddata!$E$35+Inddata!$E$33&gt;'Beregninger scenarie 3'!C93,0,F92+$F$27)</f>
        <v>0</v>
      </c>
      <c r="G93" s="5">
        <f t="shared" si="0"/>
        <v>2.4451999999999998</v>
      </c>
      <c r="H93" s="5">
        <f>IF(D93+E93+F93&gt;Inddata!$E$31,Inddata!$E$31,D93+E93+F93)</f>
        <v>3.5548000000000002</v>
      </c>
      <c r="I93" s="5">
        <f>Inddata!$E$34</f>
        <v>0</v>
      </c>
      <c r="J93" s="5">
        <f>Inddata!$E$32+Inddata!$E$34</f>
        <v>4</v>
      </c>
      <c r="K93" s="5"/>
    </row>
    <row r="94" spans="1:11" x14ac:dyDescent="0.25">
      <c r="A94">
        <v>65</v>
      </c>
      <c r="C94" s="5">
        <f t="shared" si="1"/>
        <v>0.45226666666666665</v>
      </c>
      <c r="D94" s="5">
        <f>IF(Inddata!$E$35=0,0,IF(($D$30-C94*(1/Inddata!$E$35))&lt;0,0,($D$30-C94*(1/Inddata!$E$35))))</f>
        <v>3.5477333333333334</v>
      </c>
      <c r="E94" s="5">
        <v>0</v>
      </c>
      <c r="F94" s="5">
        <f>IF(Inddata!$E$31*Inddata!$E$35+Inddata!$E$33&gt;'Beregninger scenarie 3'!C94,0,F93+$F$27)</f>
        <v>0</v>
      </c>
      <c r="G94" s="5">
        <f t="shared" si="0"/>
        <v>2.4522666666666666</v>
      </c>
      <c r="H94" s="5">
        <f>IF(D94+E94+F94&gt;Inddata!$E$31,Inddata!$E$31,D94+E94+F94)</f>
        <v>3.5477333333333334</v>
      </c>
      <c r="I94" s="5">
        <f>Inddata!$E$34</f>
        <v>0</v>
      </c>
      <c r="J94" s="5">
        <f>Inddata!$E$32+Inddata!$E$34</f>
        <v>4</v>
      </c>
      <c r="K94" s="5"/>
    </row>
    <row r="95" spans="1:11" x14ac:dyDescent="0.25">
      <c r="A95">
        <v>66</v>
      </c>
      <c r="C95" s="5">
        <f t="shared" si="1"/>
        <v>0.45933333333333332</v>
      </c>
      <c r="D95" s="5">
        <f>IF(Inddata!$E$35=0,0,IF(($D$30-C95*(1/Inddata!$E$35))&lt;0,0,($D$30-C95*(1/Inddata!$E$35))))</f>
        <v>3.5406666666666666</v>
      </c>
      <c r="E95" s="5">
        <v>0</v>
      </c>
      <c r="F95" s="5">
        <f>IF(Inddata!$E$31*Inddata!$E$35+Inddata!$E$33&gt;'Beregninger scenarie 3'!C95,0,F94+$F$27)</f>
        <v>0</v>
      </c>
      <c r="G95" s="5">
        <f t="shared" si="0"/>
        <v>2.4593333333333334</v>
      </c>
      <c r="H95" s="5">
        <f>IF(D95+E95+F95&gt;Inddata!$E$31,Inddata!$E$31,D95+E95+F95)</f>
        <v>3.5406666666666666</v>
      </c>
      <c r="I95" s="5">
        <f>Inddata!$E$34</f>
        <v>0</v>
      </c>
      <c r="J95" s="5">
        <f>Inddata!$E$32+Inddata!$E$34</f>
        <v>4</v>
      </c>
      <c r="K95" s="5"/>
    </row>
    <row r="96" spans="1:11" x14ac:dyDescent="0.25">
      <c r="A96">
        <v>67</v>
      </c>
      <c r="C96" s="5">
        <f t="shared" si="1"/>
        <v>0.46639999999999998</v>
      </c>
      <c r="D96" s="5">
        <f>IF(Inddata!$E$35=0,0,IF(($D$30-C96*(1/Inddata!$E$35))&lt;0,0,($D$30-C96*(1/Inddata!$E$35))))</f>
        <v>3.5335999999999999</v>
      </c>
      <c r="E96" s="5">
        <v>0</v>
      </c>
      <c r="F96" s="5">
        <f>IF(Inddata!$E$31*Inddata!$E$35+Inddata!$E$33&gt;'Beregninger scenarie 3'!C96,0,F95+$F$27)</f>
        <v>0</v>
      </c>
      <c r="G96" s="5">
        <f t="shared" ref="G96:G159" si="2">C96+2</f>
        <v>2.4664000000000001</v>
      </c>
      <c r="H96" s="5">
        <f>IF(D96+E96+F96&gt;Inddata!$E$31,Inddata!$E$31,D96+E96+F96)</f>
        <v>3.5335999999999999</v>
      </c>
      <c r="I96" s="5">
        <f>Inddata!$E$34</f>
        <v>0</v>
      </c>
      <c r="J96" s="5">
        <f>Inddata!$E$32+Inddata!$E$34</f>
        <v>4</v>
      </c>
      <c r="K96" s="5"/>
    </row>
    <row r="97" spans="1:11" x14ac:dyDescent="0.25">
      <c r="A97">
        <v>68</v>
      </c>
      <c r="C97" s="5">
        <f t="shared" ref="C97:C160" si="3">C96+$C$27</f>
        <v>0.47346666666666665</v>
      </c>
      <c r="D97" s="5">
        <f>IF(Inddata!$E$35=0,0,IF(($D$30-C97*(1/Inddata!$E$35))&lt;0,0,($D$30-C97*(1/Inddata!$E$35))))</f>
        <v>3.5265333333333335</v>
      </c>
      <c r="E97" s="5">
        <v>0</v>
      </c>
      <c r="F97" s="5">
        <f>IF(Inddata!$E$31*Inddata!$E$35+Inddata!$E$33&gt;'Beregninger scenarie 3'!C97,0,F96+$F$27)</f>
        <v>0</v>
      </c>
      <c r="G97" s="5">
        <f t="shared" si="2"/>
        <v>2.4734666666666665</v>
      </c>
      <c r="H97" s="5">
        <f>IF(D97+E97+F97&gt;Inddata!$E$31,Inddata!$E$31,D97+E97+F97)</f>
        <v>3.5265333333333335</v>
      </c>
      <c r="I97" s="5">
        <f>Inddata!$E$34</f>
        <v>0</v>
      </c>
      <c r="J97" s="5">
        <f>Inddata!$E$32+Inddata!$E$34</f>
        <v>4</v>
      </c>
      <c r="K97" s="5"/>
    </row>
    <row r="98" spans="1:11" x14ac:dyDescent="0.25">
      <c r="A98">
        <v>69</v>
      </c>
      <c r="C98" s="5">
        <f t="shared" si="3"/>
        <v>0.48053333333333331</v>
      </c>
      <c r="D98" s="5">
        <f>IF(Inddata!$E$35=0,0,IF(($D$30-C98*(1/Inddata!$E$35))&lt;0,0,($D$30-C98*(1/Inddata!$E$35))))</f>
        <v>3.5194666666666667</v>
      </c>
      <c r="E98" s="5">
        <v>0</v>
      </c>
      <c r="F98" s="5">
        <f>IF(Inddata!$E$31*Inddata!$E$35+Inddata!$E$33&gt;'Beregninger scenarie 3'!C98,0,F97+$F$27)</f>
        <v>0</v>
      </c>
      <c r="G98" s="5">
        <f t="shared" si="2"/>
        <v>2.4805333333333333</v>
      </c>
      <c r="H98" s="5">
        <f>IF(D98+E98+F98&gt;Inddata!$E$31,Inddata!$E$31,D98+E98+F98)</f>
        <v>3.5194666666666667</v>
      </c>
      <c r="I98" s="5">
        <f>Inddata!$E$34</f>
        <v>0</v>
      </c>
      <c r="J98" s="5">
        <f>Inddata!$E$32+Inddata!$E$34</f>
        <v>4</v>
      </c>
      <c r="K98" s="5"/>
    </row>
    <row r="99" spans="1:11" x14ac:dyDescent="0.25">
      <c r="A99">
        <v>70</v>
      </c>
      <c r="C99" s="5">
        <f t="shared" si="3"/>
        <v>0.48759999999999998</v>
      </c>
      <c r="D99" s="5">
        <f>IF(Inddata!$E$35=0,0,IF(($D$30-C99*(1/Inddata!$E$35))&lt;0,0,($D$30-C99*(1/Inddata!$E$35))))</f>
        <v>3.5124</v>
      </c>
      <c r="E99" s="5">
        <v>0</v>
      </c>
      <c r="F99" s="5">
        <f>IF(Inddata!$E$31*Inddata!$E$35+Inddata!$E$33&gt;'Beregninger scenarie 3'!C99,0,F98+$F$27)</f>
        <v>0</v>
      </c>
      <c r="G99" s="5">
        <f t="shared" si="2"/>
        <v>2.4876</v>
      </c>
      <c r="H99" s="5">
        <f>IF(D99+E99+F99&gt;Inddata!$E$31,Inddata!$E$31,D99+E99+F99)</f>
        <v>3.5124</v>
      </c>
      <c r="I99" s="5">
        <f>Inddata!$E$34</f>
        <v>0</v>
      </c>
      <c r="J99" s="5">
        <f>Inddata!$E$32+Inddata!$E$34</f>
        <v>4</v>
      </c>
      <c r="K99" s="5"/>
    </row>
    <row r="100" spans="1:11" x14ac:dyDescent="0.25">
      <c r="A100">
        <v>71</v>
      </c>
      <c r="C100" s="5">
        <f t="shared" si="3"/>
        <v>0.49466666666666664</v>
      </c>
      <c r="D100" s="5">
        <f>IF(Inddata!$E$35=0,0,IF(($D$30-C100*(1/Inddata!$E$35))&lt;0,0,($D$30-C100*(1/Inddata!$E$35))))</f>
        <v>3.5053333333333332</v>
      </c>
      <c r="E100" s="5">
        <v>0</v>
      </c>
      <c r="F100" s="5">
        <f>IF(Inddata!$E$31*Inddata!$E$35+Inddata!$E$33&gt;'Beregninger scenarie 3'!C100,0,F99+$F$27)</f>
        <v>0</v>
      </c>
      <c r="G100" s="5">
        <f t="shared" si="2"/>
        <v>2.4946666666666668</v>
      </c>
      <c r="H100" s="5">
        <f>IF(D100+E100+F100&gt;Inddata!$E$31,Inddata!$E$31,D100+E100+F100)</f>
        <v>3.5053333333333332</v>
      </c>
      <c r="I100" s="5">
        <f>Inddata!$E$34</f>
        <v>0</v>
      </c>
      <c r="J100" s="5">
        <f>Inddata!$E$32+Inddata!$E$34</f>
        <v>4</v>
      </c>
      <c r="K100" s="5"/>
    </row>
    <row r="101" spans="1:11" x14ac:dyDescent="0.25">
      <c r="A101">
        <v>72</v>
      </c>
      <c r="C101" s="5">
        <f t="shared" si="3"/>
        <v>0.50173333333333336</v>
      </c>
      <c r="D101" s="5">
        <f>IF(Inddata!$E$35=0,0,IF(($D$30-C101*(1/Inddata!$E$35))&lt;0,0,($D$30-C101*(1/Inddata!$E$35))))</f>
        <v>3.4982666666666669</v>
      </c>
      <c r="E101" s="5">
        <v>0</v>
      </c>
      <c r="F101" s="5">
        <f>IF(Inddata!$E$31*Inddata!$E$35+Inddata!$E$33&gt;'Beregninger scenarie 3'!C101,0,F100+$F$27)</f>
        <v>0</v>
      </c>
      <c r="G101" s="5">
        <f t="shared" si="2"/>
        <v>2.5017333333333331</v>
      </c>
      <c r="H101" s="5">
        <f>IF(D101+E101+F101&gt;Inddata!$E$31,Inddata!$E$31,D101+E101+F101)</f>
        <v>3.4982666666666669</v>
      </c>
      <c r="I101" s="5">
        <f>Inddata!$E$34</f>
        <v>0</v>
      </c>
      <c r="J101" s="5">
        <f>Inddata!$E$32+Inddata!$E$34</f>
        <v>4</v>
      </c>
      <c r="K101" s="5"/>
    </row>
    <row r="102" spans="1:11" x14ac:dyDescent="0.25">
      <c r="A102">
        <v>73</v>
      </c>
      <c r="C102" s="5">
        <f t="shared" si="3"/>
        <v>0.50880000000000003</v>
      </c>
      <c r="D102" s="5">
        <f>IF(Inddata!$E$35=0,0,IF(($D$30-C102*(1/Inddata!$E$35))&lt;0,0,($D$30-C102*(1/Inddata!$E$35))))</f>
        <v>3.4912000000000001</v>
      </c>
      <c r="E102" s="5">
        <v>0</v>
      </c>
      <c r="F102" s="5">
        <f>IF(Inddata!$E$31*Inddata!$E$35+Inddata!$E$33&gt;'Beregninger scenarie 3'!C102,0,F101+$F$27)</f>
        <v>0</v>
      </c>
      <c r="G102" s="5">
        <f t="shared" si="2"/>
        <v>2.5087999999999999</v>
      </c>
      <c r="H102" s="5">
        <f>IF(D102+E102+F102&gt;Inddata!$E$31,Inddata!$E$31,D102+E102+F102)</f>
        <v>3.4912000000000001</v>
      </c>
      <c r="I102" s="5">
        <f>Inddata!$E$34</f>
        <v>0</v>
      </c>
      <c r="J102" s="5">
        <f>Inddata!$E$32+Inddata!$E$34</f>
        <v>4</v>
      </c>
      <c r="K102" s="5"/>
    </row>
    <row r="103" spans="1:11" x14ac:dyDescent="0.25">
      <c r="A103">
        <v>74</v>
      </c>
      <c r="C103" s="5">
        <f t="shared" si="3"/>
        <v>0.5158666666666667</v>
      </c>
      <c r="D103" s="5">
        <f>IF(Inddata!$E$35=0,0,IF(($D$30-C103*(1/Inddata!$E$35))&lt;0,0,($D$30-C103*(1/Inddata!$E$35))))</f>
        <v>3.4841333333333333</v>
      </c>
      <c r="E103" s="5">
        <v>0</v>
      </c>
      <c r="F103" s="5">
        <f>IF(Inddata!$E$31*Inddata!$E$35+Inddata!$E$33&gt;'Beregninger scenarie 3'!C103,0,F102+$F$27)</f>
        <v>0</v>
      </c>
      <c r="G103" s="5">
        <f t="shared" si="2"/>
        <v>2.5158666666666667</v>
      </c>
      <c r="H103" s="5">
        <f>IF(D103+E103+F103&gt;Inddata!$E$31,Inddata!$E$31,D103+E103+F103)</f>
        <v>3.4841333333333333</v>
      </c>
      <c r="I103" s="5">
        <f>Inddata!$E$34</f>
        <v>0</v>
      </c>
      <c r="J103" s="5">
        <f>Inddata!$E$32+Inddata!$E$34</f>
        <v>4</v>
      </c>
      <c r="K103" s="5"/>
    </row>
    <row r="104" spans="1:11" x14ac:dyDescent="0.25">
      <c r="A104">
        <v>75</v>
      </c>
      <c r="C104" s="5">
        <f t="shared" si="3"/>
        <v>0.52293333333333336</v>
      </c>
      <c r="D104" s="5">
        <f>IF(Inddata!$E$35=0,0,IF(($D$30-C104*(1/Inddata!$E$35))&lt;0,0,($D$30-C104*(1/Inddata!$E$35))))</f>
        <v>3.4770666666666665</v>
      </c>
      <c r="E104" s="5">
        <v>0</v>
      </c>
      <c r="F104" s="5">
        <f>IF(Inddata!$E$31*Inddata!$E$35+Inddata!$E$33&gt;'Beregninger scenarie 3'!C104,0,F103+$F$27)</f>
        <v>0</v>
      </c>
      <c r="G104" s="5">
        <f t="shared" si="2"/>
        <v>2.5229333333333335</v>
      </c>
      <c r="H104" s="5">
        <f>IF(D104+E104+F104&gt;Inddata!$E$31,Inddata!$E$31,D104+E104+F104)</f>
        <v>3.4770666666666665</v>
      </c>
      <c r="I104" s="5">
        <f>Inddata!$E$34</f>
        <v>0</v>
      </c>
      <c r="J104" s="5">
        <f>Inddata!$E$32+Inddata!$E$34</f>
        <v>4</v>
      </c>
      <c r="K104" s="5"/>
    </row>
    <row r="105" spans="1:11" x14ac:dyDescent="0.25">
      <c r="A105">
        <v>76</v>
      </c>
      <c r="C105" s="5">
        <f t="shared" si="3"/>
        <v>0.53</v>
      </c>
      <c r="D105" s="5">
        <f>IF(Inddata!$E$35=0,0,IF(($D$30-C105*(1/Inddata!$E$35))&lt;0,0,($D$30-C105*(1/Inddata!$E$35))))</f>
        <v>3.4699999999999998</v>
      </c>
      <c r="E105" s="5">
        <v>0</v>
      </c>
      <c r="F105" s="5">
        <f>IF(Inddata!$E$31*Inddata!$E$35+Inddata!$E$33&gt;'Beregninger scenarie 3'!C105,0,F104+$F$27)</f>
        <v>0</v>
      </c>
      <c r="G105" s="5">
        <f t="shared" si="2"/>
        <v>2.5300000000000002</v>
      </c>
      <c r="H105" s="5">
        <f>IF(D105+E105+F105&gt;Inddata!$E$31,Inddata!$E$31,D105+E105+F105)</f>
        <v>3.4699999999999998</v>
      </c>
      <c r="I105" s="5">
        <f>Inddata!$E$34</f>
        <v>0</v>
      </c>
      <c r="J105" s="5">
        <f>Inddata!$E$32+Inddata!$E$34</f>
        <v>4</v>
      </c>
      <c r="K105" s="5"/>
    </row>
    <row r="106" spans="1:11" x14ac:dyDescent="0.25">
      <c r="A106">
        <v>77</v>
      </c>
      <c r="C106" s="5">
        <f t="shared" si="3"/>
        <v>0.53706666666666669</v>
      </c>
      <c r="D106" s="5">
        <f>IF(Inddata!$E$35=0,0,IF(($D$30-C106*(1/Inddata!$E$35))&lt;0,0,($D$30-C106*(1/Inddata!$E$35))))</f>
        <v>3.4629333333333334</v>
      </c>
      <c r="E106" s="5">
        <v>0</v>
      </c>
      <c r="F106" s="5">
        <f>IF(Inddata!$E$31*Inddata!$E$35+Inddata!$E$33&gt;'Beregninger scenarie 3'!C106,0,F105+$F$27)</f>
        <v>0</v>
      </c>
      <c r="G106" s="5">
        <f t="shared" si="2"/>
        <v>2.5370666666666666</v>
      </c>
      <c r="H106" s="5">
        <f>IF(D106+E106+F106&gt;Inddata!$E$31,Inddata!$E$31,D106+E106+F106)</f>
        <v>3.4629333333333334</v>
      </c>
      <c r="I106" s="5">
        <f>Inddata!$E$34</f>
        <v>0</v>
      </c>
      <c r="J106" s="5">
        <f>Inddata!$E$32+Inddata!$E$34</f>
        <v>4</v>
      </c>
      <c r="K106" s="5"/>
    </row>
    <row r="107" spans="1:11" x14ac:dyDescent="0.25">
      <c r="A107">
        <v>78</v>
      </c>
      <c r="C107" s="5">
        <f t="shared" si="3"/>
        <v>0.54413333333333336</v>
      </c>
      <c r="D107" s="5">
        <f>IF(Inddata!$E$35=0,0,IF(($D$30-C107*(1/Inddata!$E$35))&lt;0,0,($D$30-C107*(1/Inddata!$E$35))))</f>
        <v>3.4558666666666666</v>
      </c>
      <c r="E107" s="5">
        <v>0</v>
      </c>
      <c r="F107" s="5">
        <f>IF(Inddata!$E$31*Inddata!$E$35+Inddata!$E$33&gt;'Beregninger scenarie 3'!C107,0,F106+$F$27)</f>
        <v>0</v>
      </c>
      <c r="G107" s="5">
        <f t="shared" si="2"/>
        <v>2.5441333333333334</v>
      </c>
      <c r="H107" s="5">
        <f>IF(D107+E107+F107&gt;Inddata!$E$31,Inddata!$E$31,D107+E107+F107)</f>
        <v>3.4558666666666666</v>
      </c>
      <c r="I107" s="5">
        <f>Inddata!$E$34</f>
        <v>0</v>
      </c>
      <c r="J107" s="5">
        <f>Inddata!$E$32+Inddata!$E$34</f>
        <v>4</v>
      </c>
      <c r="K107" s="5"/>
    </row>
    <row r="108" spans="1:11" x14ac:dyDescent="0.25">
      <c r="A108">
        <v>79</v>
      </c>
      <c r="C108" s="5">
        <f t="shared" si="3"/>
        <v>0.55120000000000002</v>
      </c>
      <c r="D108" s="5">
        <f>IF(Inddata!$E$35=0,0,IF(($D$30-C108*(1/Inddata!$E$35))&lt;0,0,($D$30-C108*(1/Inddata!$E$35))))</f>
        <v>3.4487999999999999</v>
      </c>
      <c r="E108" s="5">
        <v>0</v>
      </c>
      <c r="F108" s="5">
        <f>IF(Inddata!$E$31*Inddata!$E$35+Inddata!$E$33&gt;'Beregninger scenarie 3'!C108,0,F107+$F$27)</f>
        <v>0</v>
      </c>
      <c r="G108" s="5">
        <f t="shared" si="2"/>
        <v>2.5512000000000001</v>
      </c>
      <c r="H108" s="5">
        <f>IF(D108+E108+F108&gt;Inddata!$E$31,Inddata!$E$31,D108+E108+F108)</f>
        <v>3.4487999999999999</v>
      </c>
      <c r="I108" s="5">
        <f>Inddata!$E$34</f>
        <v>0</v>
      </c>
      <c r="J108" s="5">
        <f>Inddata!$E$32+Inddata!$E$34</f>
        <v>4</v>
      </c>
      <c r="K108" s="5"/>
    </row>
    <row r="109" spans="1:11" x14ac:dyDescent="0.25">
      <c r="A109">
        <v>80</v>
      </c>
      <c r="C109" s="5">
        <f t="shared" si="3"/>
        <v>0.55826666666666669</v>
      </c>
      <c r="D109" s="5">
        <f>IF(Inddata!$E$35=0,0,IF(($D$30-C109*(1/Inddata!$E$35))&lt;0,0,($D$30-C109*(1/Inddata!$E$35))))</f>
        <v>3.4417333333333335</v>
      </c>
      <c r="E109" s="5">
        <v>0</v>
      </c>
      <c r="F109" s="5">
        <f>IF(Inddata!$E$31*Inddata!$E$35+Inddata!$E$33&gt;'Beregninger scenarie 3'!C109,0,F108+$F$27)</f>
        <v>0</v>
      </c>
      <c r="G109" s="5">
        <f t="shared" si="2"/>
        <v>2.5582666666666665</v>
      </c>
      <c r="H109" s="5">
        <f>IF(D109+E109+F109&gt;Inddata!$E$31,Inddata!$E$31,D109+E109+F109)</f>
        <v>3.4417333333333335</v>
      </c>
      <c r="I109" s="5">
        <f>Inddata!$E$34</f>
        <v>0</v>
      </c>
      <c r="J109" s="5">
        <f>Inddata!$E$32+Inddata!$E$34</f>
        <v>4</v>
      </c>
      <c r="K109" s="5"/>
    </row>
    <row r="110" spans="1:11" x14ac:dyDescent="0.25">
      <c r="A110">
        <v>81</v>
      </c>
      <c r="C110" s="5">
        <f t="shared" si="3"/>
        <v>0.56533333333333335</v>
      </c>
      <c r="D110" s="5">
        <f>IF(Inddata!$E$35=0,0,IF(($D$30-C110*(1/Inddata!$E$35))&lt;0,0,($D$30-C110*(1/Inddata!$E$35))))</f>
        <v>3.4346666666666668</v>
      </c>
      <c r="E110" s="5">
        <v>0</v>
      </c>
      <c r="F110" s="5">
        <f>IF(Inddata!$E$31*Inddata!$E$35+Inddata!$E$33&gt;'Beregninger scenarie 3'!C110,0,F109+$F$27)</f>
        <v>0</v>
      </c>
      <c r="G110" s="5">
        <f t="shared" si="2"/>
        <v>2.5653333333333332</v>
      </c>
      <c r="H110" s="5">
        <f>IF(D110+E110+F110&gt;Inddata!$E$31,Inddata!$E$31,D110+E110+F110)</f>
        <v>3.4346666666666668</v>
      </c>
      <c r="I110" s="5">
        <f>Inddata!$E$34</f>
        <v>0</v>
      </c>
      <c r="J110" s="5">
        <f>Inddata!$E$32+Inddata!$E$34</f>
        <v>4</v>
      </c>
      <c r="K110" s="5"/>
    </row>
    <row r="111" spans="1:11" x14ac:dyDescent="0.25">
      <c r="A111">
        <v>82</v>
      </c>
      <c r="C111" s="5">
        <f t="shared" si="3"/>
        <v>0.57240000000000002</v>
      </c>
      <c r="D111" s="5">
        <f>IF(Inddata!$E$35=0,0,IF(($D$30-C111*(1/Inddata!$E$35))&lt;0,0,($D$30-C111*(1/Inddata!$E$35))))</f>
        <v>3.4276</v>
      </c>
      <c r="E111" s="5">
        <v>0</v>
      </c>
      <c r="F111" s="5">
        <f>IF(Inddata!$E$31*Inddata!$E$35+Inddata!$E$33&gt;'Beregninger scenarie 3'!C111,0,F110+$F$27)</f>
        <v>0</v>
      </c>
      <c r="G111" s="5">
        <f t="shared" si="2"/>
        <v>2.5724</v>
      </c>
      <c r="H111" s="5">
        <f>IF(D111+E111+F111&gt;Inddata!$E$31,Inddata!$E$31,D111+E111+F111)</f>
        <v>3.4276</v>
      </c>
      <c r="I111" s="5">
        <f>Inddata!$E$34</f>
        <v>0</v>
      </c>
      <c r="J111" s="5">
        <f>Inddata!$E$32+Inddata!$E$34</f>
        <v>4</v>
      </c>
      <c r="K111" s="5"/>
    </row>
    <row r="112" spans="1:11" x14ac:dyDescent="0.25">
      <c r="A112">
        <v>83</v>
      </c>
      <c r="C112" s="5">
        <f t="shared" si="3"/>
        <v>0.57946666666666669</v>
      </c>
      <c r="D112" s="5">
        <f>IF(Inddata!$E$35=0,0,IF(($D$30-C112*(1/Inddata!$E$35))&lt;0,0,($D$30-C112*(1/Inddata!$E$35))))</f>
        <v>3.4205333333333332</v>
      </c>
      <c r="E112" s="5">
        <v>0</v>
      </c>
      <c r="F112" s="5">
        <f>IF(Inddata!$E$31*Inddata!$E$35+Inddata!$E$33&gt;'Beregninger scenarie 3'!C112,0,F111+$F$27)</f>
        <v>0</v>
      </c>
      <c r="G112" s="5">
        <f t="shared" si="2"/>
        <v>2.5794666666666668</v>
      </c>
      <c r="H112" s="5">
        <f>IF(D112+E112+F112&gt;Inddata!$E$31,Inddata!$E$31,D112+E112+F112)</f>
        <v>3.4205333333333332</v>
      </c>
      <c r="I112" s="5">
        <f>Inddata!$E$34</f>
        <v>0</v>
      </c>
      <c r="J112" s="5">
        <f>Inddata!$E$32+Inddata!$E$34</f>
        <v>4</v>
      </c>
      <c r="K112" s="5"/>
    </row>
    <row r="113" spans="1:11" x14ac:dyDescent="0.25">
      <c r="A113">
        <v>84</v>
      </c>
      <c r="C113" s="5">
        <f t="shared" si="3"/>
        <v>0.58653333333333335</v>
      </c>
      <c r="D113" s="5">
        <f>IF(Inddata!$E$35=0,0,IF(($D$30-C113*(1/Inddata!$E$35))&lt;0,0,($D$30-C113*(1/Inddata!$E$35))))</f>
        <v>3.4134666666666664</v>
      </c>
      <c r="E113" s="5">
        <v>0</v>
      </c>
      <c r="F113" s="5">
        <f>IF(Inddata!$E$31*Inddata!$E$35+Inddata!$E$33&gt;'Beregninger scenarie 3'!C113,0,F112+$F$27)</f>
        <v>0</v>
      </c>
      <c r="G113" s="5">
        <f t="shared" si="2"/>
        <v>2.5865333333333336</v>
      </c>
      <c r="H113" s="5">
        <f>IF(D113+E113+F113&gt;Inddata!$E$31,Inddata!$E$31,D113+E113+F113)</f>
        <v>3.4134666666666664</v>
      </c>
      <c r="I113" s="5">
        <f>Inddata!$E$34</f>
        <v>0</v>
      </c>
      <c r="J113" s="5">
        <f>Inddata!$E$32+Inddata!$E$34</f>
        <v>4</v>
      </c>
      <c r="K113" s="5"/>
    </row>
    <row r="114" spans="1:11" x14ac:dyDescent="0.25">
      <c r="A114">
        <v>85</v>
      </c>
      <c r="C114" s="5">
        <f t="shared" si="3"/>
        <v>0.59360000000000002</v>
      </c>
      <c r="D114" s="5">
        <f>IF(Inddata!$E$35=0,0,IF(($D$30-C114*(1/Inddata!$E$35))&lt;0,0,($D$30-C114*(1/Inddata!$E$35))))</f>
        <v>3.4064000000000001</v>
      </c>
      <c r="E114" s="5">
        <v>0</v>
      </c>
      <c r="F114" s="5">
        <f>IF(Inddata!$E$31*Inddata!$E$35+Inddata!$E$33&gt;'Beregninger scenarie 3'!C114,0,F113+$F$27)</f>
        <v>0</v>
      </c>
      <c r="G114" s="5">
        <f t="shared" si="2"/>
        <v>2.5935999999999999</v>
      </c>
      <c r="H114" s="5">
        <f>IF(D114+E114+F114&gt;Inddata!$E$31,Inddata!$E$31,D114+E114+F114)</f>
        <v>3.4064000000000001</v>
      </c>
      <c r="I114" s="5">
        <f>Inddata!$E$34</f>
        <v>0</v>
      </c>
      <c r="J114" s="5">
        <f>Inddata!$E$32+Inddata!$E$34</f>
        <v>4</v>
      </c>
      <c r="K114" s="5"/>
    </row>
    <row r="115" spans="1:11" x14ac:dyDescent="0.25">
      <c r="A115">
        <v>86</v>
      </c>
      <c r="C115" s="5">
        <f t="shared" si="3"/>
        <v>0.60066666666666668</v>
      </c>
      <c r="D115" s="5">
        <f>IF(Inddata!$E$35=0,0,IF(($D$30-C115*(1/Inddata!$E$35))&lt;0,0,($D$30-C115*(1/Inddata!$E$35))))</f>
        <v>3.3993333333333333</v>
      </c>
      <c r="E115" s="5">
        <v>0</v>
      </c>
      <c r="F115" s="5">
        <f>IF(Inddata!$E$31*Inddata!$E$35+Inddata!$E$33&gt;'Beregninger scenarie 3'!C115,0,F114+$F$27)</f>
        <v>0</v>
      </c>
      <c r="G115" s="5">
        <f t="shared" si="2"/>
        <v>2.6006666666666667</v>
      </c>
      <c r="H115" s="5">
        <f>IF(D115+E115+F115&gt;Inddata!$E$31,Inddata!$E$31,D115+E115+F115)</f>
        <v>3.3993333333333333</v>
      </c>
      <c r="I115" s="5">
        <f>Inddata!$E$34</f>
        <v>0</v>
      </c>
      <c r="J115" s="5">
        <f>Inddata!$E$32+Inddata!$E$34</f>
        <v>4</v>
      </c>
      <c r="K115" s="5"/>
    </row>
    <row r="116" spans="1:11" x14ac:dyDescent="0.25">
      <c r="A116">
        <v>87</v>
      </c>
      <c r="C116" s="5">
        <f t="shared" si="3"/>
        <v>0.60773333333333335</v>
      </c>
      <c r="D116" s="5">
        <f>IF(Inddata!$E$35=0,0,IF(($D$30-C116*(1/Inddata!$E$35))&lt;0,0,($D$30-C116*(1/Inddata!$E$35))))</f>
        <v>3.3922666666666665</v>
      </c>
      <c r="E116" s="5">
        <v>0</v>
      </c>
      <c r="F116" s="5">
        <f>IF(Inddata!$E$31*Inddata!$E$35+Inddata!$E$33&gt;'Beregninger scenarie 3'!C116,0,F115+$F$27)</f>
        <v>0</v>
      </c>
      <c r="G116" s="5">
        <f t="shared" si="2"/>
        <v>2.6077333333333335</v>
      </c>
      <c r="H116" s="5">
        <f>IF(D116+E116+F116&gt;Inddata!$E$31,Inddata!$E$31,D116+E116+F116)</f>
        <v>3.3922666666666665</v>
      </c>
      <c r="I116" s="5">
        <f>Inddata!$E$34</f>
        <v>0</v>
      </c>
      <c r="J116" s="5">
        <f>Inddata!$E$32+Inddata!$E$34</f>
        <v>4</v>
      </c>
      <c r="K116" s="5"/>
    </row>
    <row r="117" spans="1:11" x14ac:dyDescent="0.25">
      <c r="A117">
        <v>88</v>
      </c>
      <c r="C117" s="5">
        <f t="shared" si="3"/>
        <v>0.61480000000000001</v>
      </c>
      <c r="D117" s="5">
        <f>IF(Inddata!$E$35=0,0,IF(($D$30-C117*(1/Inddata!$E$35))&lt;0,0,($D$30-C117*(1/Inddata!$E$35))))</f>
        <v>3.3852000000000002</v>
      </c>
      <c r="E117" s="5">
        <v>0</v>
      </c>
      <c r="F117" s="5">
        <f>IF(Inddata!$E$31*Inddata!$E$35+Inddata!$E$33&gt;'Beregninger scenarie 3'!C117,0,F116+$F$27)</f>
        <v>0</v>
      </c>
      <c r="G117" s="5">
        <f t="shared" si="2"/>
        <v>2.6147999999999998</v>
      </c>
      <c r="H117" s="5">
        <f>IF(D117+E117+F117&gt;Inddata!$E$31,Inddata!$E$31,D117+E117+F117)</f>
        <v>3.3852000000000002</v>
      </c>
      <c r="I117" s="5">
        <f>Inddata!$E$34</f>
        <v>0</v>
      </c>
      <c r="J117" s="5">
        <f>Inddata!$E$32+Inddata!$E$34</f>
        <v>4</v>
      </c>
      <c r="K117" s="5"/>
    </row>
    <row r="118" spans="1:11" x14ac:dyDescent="0.25">
      <c r="A118">
        <v>89</v>
      </c>
      <c r="C118" s="5">
        <f t="shared" si="3"/>
        <v>0.62186666666666668</v>
      </c>
      <c r="D118" s="5">
        <f>IF(Inddata!$E$35=0,0,IF(($D$30-C118*(1/Inddata!$E$35))&lt;0,0,($D$30-C118*(1/Inddata!$E$35))))</f>
        <v>3.3781333333333334</v>
      </c>
      <c r="E118" s="5">
        <v>0</v>
      </c>
      <c r="F118" s="5">
        <f>IF(Inddata!$E$31*Inddata!$E$35+Inddata!$E$33&gt;'Beregninger scenarie 3'!C118,0,F117+$F$27)</f>
        <v>0</v>
      </c>
      <c r="G118" s="5">
        <f t="shared" si="2"/>
        <v>2.6218666666666666</v>
      </c>
      <c r="H118" s="5">
        <f>IF(D118+E118+F118&gt;Inddata!$E$31,Inddata!$E$31,D118+E118+F118)</f>
        <v>3.3781333333333334</v>
      </c>
      <c r="I118" s="5">
        <f>Inddata!$E$34</f>
        <v>0</v>
      </c>
      <c r="J118" s="5">
        <f>Inddata!$E$32+Inddata!$E$34</f>
        <v>4</v>
      </c>
      <c r="K118" s="5"/>
    </row>
    <row r="119" spans="1:11" x14ac:dyDescent="0.25">
      <c r="A119">
        <v>90</v>
      </c>
      <c r="C119" s="5">
        <f t="shared" si="3"/>
        <v>0.62893333333333334</v>
      </c>
      <c r="D119" s="5">
        <f>IF(Inddata!$E$35=0,0,IF(($D$30-C119*(1/Inddata!$E$35))&lt;0,0,($D$30-C119*(1/Inddata!$E$35))))</f>
        <v>3.3710666666666667</v>
      </c>
      <c r="E119" s="5">
        <v>0</v>
      </c>
      <c r="F119" s="5">
        <f>IF(Inddata!$E$31*Inddata!$E$35+Inddata!$E$33&gt;'Beregninger scenarie 3'!C119,0,F118+$F$27)</f>
        <v>0</v>
      </c>
      <c r="G119" s="5">
        <f t="shared" si="2"/>
        <v>2.6289333333333333</v>
      </c>
      <c r="H119" s="5">
        <f>IF(D119+E119+F119&gt;Inddata!$E$31,Inddata!$E$31,D119+E119+F119)</f>
        <v>3.3710666666666667</v>
      </c>
      <c r="I119" s="5">
        <f>Inddata!$E$34</f>
        <v>0</v>
      </c>
      <c r="J119" s="5">
        <f>Inddata!$E$32+Inddata!$E$34</f>
        <v>4</v>
      </c>
      <c r="K119" s="5"/>
    </row>
    <row r="120" spans="1:11" x14ac:dyDescent="0.25">
      <c r="A120">
        <v>91</v>
      </c>
      <c r="C120" s="5">
        <f t="shared" si="3"/>
        <v>0.63600000000000001</v>
      </c>
      <c r="D120" s="5">
        <f>IF(Inddata!$E$35=0,0,IF(($D$30-C120*(1/Inddata!$E$35))&lt;0,0,($D$30-C120*(1/Inddata!$E$35))))</f>
        <v>3.3639999999999999</v>
      </c>
      <c r="E120" s="5">
        <v>0</v>
      </c>
      <c r="F120" s="5">
        <f>IF(Inddata!$E$31*Inddata!$E$35+Inddata!$E$33&gt;'Beregninger scenarie 3'!C120,0,F119+$F$27)</f>
        <v>0</v>
      </c>
      <c r="G120" s="5">
        <f t="shared" si="2"/>
        <v>2.6360000000000001</v>
      </c>
      <c r="H120" s="5">
        <f>IF(D120+E120+F120&gt;Inddata!$E$31,Inddata!$E$31,D120+E120+F120)</f>
        <v>3.3639999999999999</v>
      </c>
      <c r="I120" s="5">
        <f>Inddata!$E$34</f>
        <v>0</v>
      </c>
      <c r="J120" s="5">
        <f>Inddata!$E$32+Inddata!$E$34</f>
        <v>4</v>
      </c>
      <c r="K120" s="5"/>
    </row>
    <row r="121" spans="1:11" x14ac:dyDescent="0.25">
      <c r="A121">
        <v>92</v>
      </c>
      <c r="C121" s="5">
        <f t="shared" si="3"/>
        <v>0.64306666666666668</v>
      </c>
      <c r="D121" s="5">
        <f>IF(Inddata!$E$35=0,0,IF(($D$30-C121*(1/Inddata!$E$35))&lt;0,0,($D$30-C121*(1/Inddata!$E$35))))</f>
        <v>3.3569333333333331</v>
      </c>
      <c r="E121" s="5">
        <v>0</v>
      </c>
      <c r="F121" s="5">
        <f>IF(Inddata!$E$31*Inddata!$E$35+Inddata!$E$33&gt;'Beregninger scenarie 3'!C121,0,F120+$F$27)</f>
        <v>0</v>
      </c>
      <c r="G121" s="5">
        <f t="shared" si="2"/>
        <v>2.6430666666666669</v>
      </c>
      <c r="H121" s="5">
        <f>IF(D121+E121+F121&gt;Inddata!$E$31,Inddata!$E$31,D121+E121+F121)</f>
        <v>3.3569333333333331</v>
      </c>
      <c r="I121" s="5">
        <f>Inddata!$E$34</f>
        <v>0</v>
      </c>
      <c r="J121" s="5">
        <f>Inddata!$E$32+Inddata!$E$34</f>
        <v>4</v>
      </c>
      <c r="K121" s="5"/>
    </row>
    <row r="122" spans="1:11" x14ac:dyDescent="0.25">
      <c r="A122">
        <v>93</v>
      </c>
      <c r="C122" s="5">
        <f t="shared" si="3"/>
        <v>0.65013333333333334</v>
      </c>
      <c r="D122" s="5">
        <f>IF(Inddata!$E$35=0,0,IF(($D$30-C122*(1/Inddata!$E$35))&lt;0,0,($D$30-C122*(1/Inddata!$E$35))))</f>
        <v>3.3498666666666668</v>
      </c>
      <c r="E122" s="5">
        <v>0</v>
      </c>
      <c r="F122" s="5">
        <f>IF(Inddata!$E$31*Inddata!$E$35+Inddata!$E$33&gt;'Beregninger scenarie 3'!C122,0,F121+$F$27)</f>
        <v>0</v>
      </c>
      <c r="G122" s="5">
        <f t="shared" si="2"/>
        <v>2.6501333333333332</v>
      </c>
      <c r="H122" s="5">
        <f>IF(D122+E122+F122&gt;Inddata!$E$31,Inddata!$E$31,D122+E122+F122)</f>
        <v>3.3498666666666668</v>
      </c>
      <c r="I122" s="5">
        <f>Inddata!$E$34</f>
        <v>0</v>
      </c>
      <c r="J122" s="5">
        <f>Inddata!$E$32+Inddata!$E$34</f>
        <v>4</v>
      </c>
      <c r="K122" s="5"/>
    </row>
    <row r="123" spans="1:11" x14ac:dyDescent="0.25">
      <c r="A123">
        <v>94</v>
      </c>
      <c r="C123" s="5">
        <f t="shared" si="3"/>
        <v>0.65720000000000001</v>
      </c>
      <c r="D123" s="5">
        <f>IF(Inddata!$E$35=0,0,IF(($D$30-C123*(1/Inddata!$E$35))&lt;0,0,($D$30-C123*(1/Inddata!$E$35))))</f>
        <v>3.3428</v>
      </c>
      <c r="E123" s="5">
        <v>0</v>
      </c>
      <c r="F123" s="5">
        <f>IF(Inddata!$E$31*Inddata!$E$35+Inddata!$E$33&gt;'Beregninger scenarie 3'!C123,0,F122+$F$27)</f>
        <v>0</v>
      </c>
      <c r="G123" s="5">
        <f t="shared" si="2"/>
        <v>2.6572</v>
      </c>
      <c r="H123" s="5">
        <f>IF(D123+E123+F123&gt;Inddata!$E$31,Inddata!$E$31,D123+E123+F123)</f>
        <v>3.3428</v>
      </c>
      <c r="I123" s="5">
        <f>Inddata!$E$34</f>
        <v>0</v>
      </c>
      <c r="J123" s="5">
        <f>Inddata!$E$32+Inddata!$E$34</f>
        <v>4</v>
      </c>
      <c r="K123" s="5"/>
    </row>
    <row r="124" spans="1:11" x14ac:dyDescent="0.25">
      <c r="A124">
        <v>95</v>
      </c>
      <c r="C124" s="5">
        <f t="shared" si="3"/>
        <v>0.66426666666666667</v>
      </c>
      <c r="D124" s="5">
        <f>IF(Inddata!$E$35=0,0,IF(($D$30-C124*(1/Inddata!$E$35))&lt;0,0,($D$30-C124*(1/Inddata!$E$35))))</f>
        <v>3.3357333333333332</v>
      </c>
      <c r="E124" s="5">
        <v>0</v>
      </c>
      <c r="F124" s="5">
        <f>IF(Inddata!$E$31*Inddata!$E$35+Inddata!$E$33&gt;'Beregninger scenarie 3'!C124,0,F123+$F$27)</f>
        <v>0</v>
      </c>
      <c r="G124" s="5">
        <f t="shared" si="2"/>
        <v>2.6642666666666668</v>
      </c>
      <c r="H124" s="5">
        <f>IF(D124+E124+F124&gt;Inddata!$E$31,Inddata!$E$31,D124+E124+F124)</f>
        <v>3.3357333333333332</v>
      </c>
      <c r="I124" s="5">
        <f>Inddata!$E$34</f>
        <v>0</v>
      </c>
      <c r="J124" s="5">
        <f>Inddata!$E$32+Inddata!$E$34</f>
        <v>4</v>
      </c>
      <c r="K124" s="5"/>
    </row>
    <row r="125" spans="1:11" x14ac:dyDescent="0.25">
      <c r="A125">
        <v>96</v>
      </c>
      <c r="C125" s="5">
        <f t="shared" si="3"/>
        <v>0.67133333333333334</v>
      </c>
      <c r="D125" s="5">
        <f>IF(Inddata!$E$35=0,0,IF(($D$30-C125*(1/Inddata!$E$35))&lt;0,0,($D$30-C125*(1/Inddata!$E$35))))</f>
        <v>3.3286666666666669</v>
      </c>
      <c r="E125" s="5">
        <v>0</v>
      </c>
      <c r="F125" s="5">
        <f>IF(Inddata!$E$31*Inddata!$E$35+Inddata!$E$33&gt;'Beregninger scenarie 3'!C125,0,F124+$F$27)</f>
        <v>0</v>
      </c>
      <c r="G125" s="5">
        <f t="shared" si="2"/>
        <v>2.6713333333333331</v>
      </c>
      <c r="H125" s="5">
        <f>IF(D125+E125+F125&gt;Inddata!$E$31,Inddata!$E$31,D125+E125+F125)</f>
        <v>3.3286666666666669</v>
      </c>
      <c r="I125" s="5">
        <f>Inddata!$E$34</f>
        <v>0</v>
      </c>
      <c r="J125" s="5">
        <f>Inddata!$E$32+Inddata!$E$34</f>
        <v>4</v>
      </c>
      <c r="K125" s="5"/>
    </row>
    <row r="126" spans="1:11" x14ac:dyDescent="0.25">
      <c r="A126">
        <v>97</v>
      </c>
      <c r="C126" s="5">
        <f t="shared" si="3"/>
        <v>0.6784</v>
      </c>
      <c r="D126" s="5">
        <f>IF(Inddata!$E$35=0,0,IF(($D$30-C126*(1/Inddata!$E$35))&lt;0,0,($D$30-C126*(1/Inddata!$E$35))))</f>
        <v>3.3216000000000001</v>
      </c>
      <c r="E126" s="5">
        <v>0</v>
      </c>
      <c r="F126" s="5">
        <f>IF(Inddata!$E$31*Inddata!$E$35+Inddata!$E$33&gt;'Beregninger scenarie 3'!C126,0,F125+$F$27)</f>
        <v>0</v>
      </c>
      <c r="G126" s="5">
        <f t="shared" si="2"/>
        <v>2.6783999999999999</v>
      </c>
      <c r="H126" s="5">
        <f>IF(D126+E126+F126&gt;Inddata!$E$31,Inddata!$E$31,D126+E126+F126)</f>
        <v>3.3216000000000001</v>
      </c>
      <c r="I126" s="5">
        <f>Inddata!$E$34</f>
        <v>0</v>
      </c>
      <c r="J126" s="5">
        <f>Inddata!$E$32+Inddata!$E$34</f>
        <v>4</v>
      </c>
      <c r="K126" s="5"/>
    </row>
    <row r="127" spans="1:11" x14ac:dyDescent="0.25">
      <c r="A127">
        <v>98</v>
      </c>
      <c r="C127" s="5">
        <f t="shared" si="3"/>
        <v>0.68546666666666667</v>
      </c>
      <c r="D127" s="5">
        <f>IF(Inddata!$E$35=0,0,IF(($D$30-C127*(1/Inddata!$E$35))&lt;0,0,($D$30-C127*(1/Inddata!$E$35))))</f>
        <v>3.3145333333333333</v>
      </c>
      <c r="E127" s="5">
        <v>0</v>
      </c>
      <c r="F127" s="5">
        <f>IF(Inddata!$E$31*Inddata!$E$35+Inddata!$E$33&gt;'Beregninger scenarie 3'!C127,0,F126+$F$27)</f>
        <v>0</v>
      </c>
      <c r="G127" s="5">
        <f t="shared" si="2"/>
        <v>2.6854666666666667</v>
      </c>
      <c r="H127" s="5">
        <f>IF(D127+E127+F127&gt;Inddata!$E$31,Inddata!$E$31,D127+E127+F127)</f>
        <v>3.3145333333333333</v>
      </c>
      <c r="I127" s="5">
        <f>Inddata!$E$34</f>
        <v>0</v>
      </c>
      <c r="J127" s="5">
        <f>Inddata!$E$32+Inddata!$E$34</f>
        <v>4</v>
      </c>
      <c r="K127" s="5"/>
    </row>
    <row r="128" spans="1:11" x14ac:dyDescent="0.25">
      <c r="A128">
        <v>99</v>
      </c>
      <c r="C128" s="5">
        <f t="shared" si="3"/>
        <v>0.69253333333333333</v>
      </c>
      <c r="D128" s="5">
        <f>IF(Inddata!$E$35=0,0,IF(($D$30-C128*(1/Inddata!$E$35))&lt;0,0,($D$30-C128*(1/Inddata!$E$35))))</f>
        <v>3.3074666666666666</v>
      </c>
      <c r="E128" s="5">
        <v>0</v>
      </c>
      <c r="F128" s="5">
        <f>IF(Inddata!$E$31*Inddata!$E$35+Inddata!$E$33&gt;'Beregninger scenarie 3'!C128,0,F127+$F$27)</f>
        <v>0</v>
      </c>
      <c r="G128" s="5">
        <f t="shared" si="2"/>
        <v>2.6925333333333334</v>
      </c>
      <c r="H128" s="5">
        <f>IF(D128+E128+F128&gt;Inddata!$E$31,Inddata!$E$31,D128+E128+F128)</f>
        <v>3.3074666666666666</v>
      </c>
      <c r="I128" s="5">
        <f>Inddata!$E$34</f>
        <v>0</v>
      </c>
      <c r="J128" s="5">
        <f>Inddata!$E$32+Inddata!$E$34</f>
        <v>4</v>
      </c>
      <c r="K128" s="5"/>
    </row>
    <row r="129" spans="1:11" x14ac:dyDescent="0.25">
      <c r="A129">
        <v>100</v>
      </c>
      <c r="C129" s="5">
        <f t="shared" si="3"/>
        <v>0.6996</v>
      </c>
      <c r="D129" s="5">
        <f>IF(Inddata!$E$35=0,0,IF(($D$30-C129*(1/Inddata!$E$35))&lt;0,0,($D$30-C129*(1/Inddata!$E$35))))</f>
        <v>3.3003999999999998</v>
      </c>
      <c r="E129" s="5">
        <v>0</v>
      </c>
      <c r="F129" s="5">
        <f>IF(Inddata!$E$31*Inddata!$E$35+Inddata!$E$33&gt;'Beregninger scenarie 3'!C129,0,F128+$F$27)</f>
        <v>0</v>
      </c>
      <c r="G129" s="5">
        <f t="shared" si="2"/>
        <v>2.6996000000000002</v>
      </c>
      <c r="H129" s="5">
        <f>IF(D129+E129+F129&gt;Inddata!$E$31,Inddata!$E$31,D129+E129+F129)</f>
        <v>3.3003999999999998</v>
      </c>
      <c r="I129" s="5">
        <f>Inddata!$E$34</f>
        <v>0</v>
      </c>
      <c r="J129" s="5">
        <f>Inddata!$E$32+Inddata!$E$34</f>
        <v>4</v>
      </c>
      <c r="K129" s="5"/>
    </row>
    <row r="130" spans="1:11" x14ac:dyDescent="0.25">
      <c r="A130">
        <v>101</v>
      </c>
      <c r="C130" s="5">
        <f t="shared" si="3"/>
        <v>0.70666666666666667</v>
      </c>
      <c r="D130" s="5">
        <f>IF(Inddata!$E$35=0,0,IF(($D$30-C130*(1/Inddata!$E$35))&lt;0,0,($D$30-C130*(1/Inddata!$E$35))))</f>
        <v>3.2933333333333334</v>
      </c>
      <c r="E130" s="5">
        <v>0</v>
      </c>
      <c r="F130" s="5">
        <f>IF(Inddata!$E$31*Inddata!$E$35+Inddata!$E$33&gt;'Beregninger scenarie 3'!C130,0,F129+$F$27)</f>
        <v>0</v>
      </c>
      <c r="G130" s="5">
        <f t="shared" si="2"/>
        <v>2.7066666666666666</v>
      </c>
      <c r="H130" s="5">
        <f>IF(D130+E130+F130&gt;Inddata!$E$31,Inddata!$E$31,D130+E130+F130)</f>
        <v>3.2933333333333334</v>
      </c>
      <c r="I130" s="5">
        <f>Inddata!$E$34</f>
        <v>0</v>
      </c>
      <c r="J130" s="5">
        <f>Inddata!$E$32+Inddata!$E$34</f>
        <v>4</v>
      </c>
      <c r="K130" s="5"/>
    </row>
    <row r="131" spans="1:11" x14ac:dyDescent="0.25">
      <c r="A131">
        <v>102</v>
      </c>
      <c r="C131" s="5">
        <f t="shared" si="3"/>
        <v>0.71373333333333333</v>
      </c>
      <c r="D131" s="5">
        <f>IF(Inddata!$E$35=0,0,IF(($D$30-C131*(1/Inddata!$E$35))&lt;0,0,($D$30-C131*(1/Inddata!$E$35))))</f>
        <v>3.2862666666666667</v>
      </c>
      <c r="E131" s="5">
        <v>0</v>
      </c>
      <c r="F131" s="5">
        <f>IF(Inddata!$E$31*Inddata!$E$35+Inddata!$E$33&gt;'Beregninger scenarie 3'!C131,0,F130+$F$27)</f>
        <v>0</v>
      </c>
      <c r="G131" s="5">
        <f t="shared" si="2"/>
        <v>2.7137333333333333</v>
      </c>
      <c r="H131" s="5">
        <f>IF(D131+E131+F131&gt;Inddata!$E$31,Inddata!$E$31,D131+E131+F131)</f>
        <v>3.2862666666666667</v>
      </c>
      <c r="I131" s="5">
        <f>Inddata!$E$34</f>
        <v>0</v>
      </c>
      <c r="J131" s="5">
        <f>Inddata!$E$32+Inddata!$E$34</f>
        <v>4</v>
      </c>
      <c r="K131" s="5"/>
    </row>
    <row r="132" spans="1:11" x14ac:dyDescent="0.25">
      <c r="A132">
        <v>103</v>
      </c>
      <c r="C132" s="5">
        <f t="shared" si="3"/>
        <v>0.7208</v>
      </c>
      <c r="D132" s="5">
        <f>IF(Inddata!$E$35=0,0,IF(($D$30-C132*(1/Inddata!$E$35))&lt;0,0,($D$30-C132*(1/Inddata!$E$35))))</f>
        <v>3.2791999999999999</v>
      </c>
      <c r="E132" s="5">
        <v>0</v>
      </c>
      <c r="F132" s="5">
        <f>IF(Inddata!$E$31*Inddata!$E$35+Inddata!$E$33&gt;'Beregninger scenarie 3'!C132,0,F131+$F$27)</f>
        <v>0</v>
      </c>
      <c r="G132" s="5">
        <f t="shared" si="2"/>
        <v>2.7208000000000001</v>
      </c>
      <c r="H132" s="5">
        <f>IF(D132+E132+F132&gt;Inddata!$E$31,Inddata!$E$31,D132+E132+F132)</f>
        <v>3.2791999999999999</v>
      </c>
      <c r="I132" s="5">
        <f>Inddata!$E$34</f>
        <v>0</v>
      </c>
      <c r="J132" s="5">
        <f>Inddata!$E$32+Inddata!$E$34</f>
        <v>4</v>
      </c>
      <c r="K132" s="5"/>
    </row>
    <row r="133" spans="1:11" x14ac:dyDescent="0.25">
      <c r="A133">
        <v>104</v>
      </c>
      <c r="C133" s="5">
        <f t="shared" si="3"/>
        <v>0.72786666666666666</v>
      </c>
      <c r="D133" s="5">
        <f>IF(Inddata!$E$35=0,0,IF(($D$30-C133*(1/Inddata!$E$35))&lt;0,0,($D$30-C133*(1/Inddata!$E$35))))</f>
        <v>3.2721333333333336</v>
      </c>
      <c r="E133" s="5">
        <v>0</v>
      </c>
      <c r="F133" s="5">
        <f>IF(Inddata!$E$31*Inddata!$E$35+Inddata!$E$33&gt;'Beregninger scenarie 3'!C133,0,F132+$F$27)</f>
        <v>0</v>
      </c>
      <c r="G133" s="5">
        <f t="shared" si="2"/>
        <v>2.7278666666666664</v>
      </c>
      <c r="H133" s="5">
        <f>IF(D133+E133+F133&gt;Inddata!$E$31,Inddata!$E$31,D133+E133+F133)</f>
        <v>3.2721333333333336</v>
      </c>
      <c r="I133" s="5">
        <f>Inddata!$E$34</f>
        <v>0</v>
      </c>
      <c r="J133" s="5">
        <f>Inddata!$E$32+Inddata!$E$34</f>
        <v>4</v>
      </c>
      <c r="K133" s="5"/>
    </row>
    <row r="134" spans="1:11" x14ac:dyDescent="0.25">
      <c r="A134">
        <v>105</v>
      </c>
      <c r="C134" s="5">
        <f t="shared" si="3"/>
        <v>0.73493333333333333</v>
      </c>
      <c r="D134" s="5">
        <f>IF(Inddata!$E$35=0,0,IF(($D$30-C134*(1/Inddata!$E$35))&lt;0,0,($D$30-C134*(1/Inddata!$E$35))))</f>
        <v>3.2650666666666668</v>
      </c>
      <c r="E134" s="5">
        <v>0</v>
      </c>
      <c r="F134" s="5">
        <f>IF(Inddata!$E$31*Inddata!$E$35+Inddata!$E$33&gt;'Beregninger scenarie 3'!C134,0,F133+$F$27)</f>
        <v>0</v>
      </c>
      <c r="G134" s="5">
        <f t="shared" si="2"/>
        <v>2.7349333333333332</v>
      </c>
      <c r="H134" s="5">
        <f>IF(D134+E134+F134&gt;Inddata!$E$31,Inddata!$E$31,D134+E134+F134)</f>
        <v>3.2650666666666668</v>
      </c>
      <c r="I134" s="5">
        <f>Inddata!$E$34</f>
        <v>0</v>
      </c>
      <c r="J134" s="5">
        <f>Inddata!$E$32+Inddata!$E$34</f>
        <v>4</v>
      </c>
      <c r="K134" s="5"/>
    </row>
    <row r="135" spans="1:11" x14ac:dyDescent="0.25">
      <c r="A135">
        <v>106</v>
      </c>
      <c r="C135" s="5">
        <f t="shared" si="3"/>
        <v>0.74199999999999999</v>
      </c>
      <c r="D135" s="5">
        <f>IF(Inddata!$E$35=0,0,IF(($D$30-C135*(1/Inddata!$E$35))&lt;0,0,($D$30-C135*(1/Inddata!$E$35))))</f>
        <v>3.258</v>
      </c>
      <c r="E135" s="5">
        <v>0</v>
      </c>
      <c r="F135" s="5">
        <f>IF(Inddata!$E$31*Inddata!$E$35+Inddata!$E$33&gt;'Beregninger scenarie 3'!C135,0,F134+$F$27)</f>
        <v>0</v>
      </c>
      <c r="G135" s="5">
        <f t="shared" si="2"/>
        <v>2.742</v>
      </c>
      <c r="H135" s="5">
        <f>IF(D135+E135+F135&gt;Inddata!$E$31,Inddata!$E$31,D135+E135+F135)</f>
        <v>3.258</v>
      </c>
      <c r="I135" s="5">
        <f>Inddata!$E$34</f>
        <v>0</v>
      </c>
      <c r="J135" s="5">
        <f>Inddata!$E$32+Inddata!$E$34</f>
        <v>4</v>
      </c>
      <c r="K135" s="5"/>
    </row>
    <row r="136" spans="1:11" x14ac:dyDescent="0.25">
      <c r="A136">
        <v>107</v>
      </c>
      <c r="C136" s="5">
        <f t="shared" si="3"/>
        <v>0.74906666666666666</v>
      </c>
      <c r="D136" s="5">
        <f>IF(Inddata!$E$35=0,0,IF(($D$30-C136*(1/Inddata!$E$35))&lt;0,0,($D$30-C136*(1/Inddata!$E$35))))</f>
        <v>3.2509333333333332</v>
      </c>
      <c r="E136" s="5">
        <v>0</v>
      </c>
      <c r="F136" s="5">
        <f>IF(Inddata!$E$31*Inddata!$E$35+Inddata!$E$33&gt;'Beregninger scenarie 3'!C136,0,F135+$F$27)</f>
        <v>0</v>
      </c>
      <c r="G136" s="5">
        <f t="shared" si="2"/>
        <v>2.7490666666666668</v>
      </c>
      <c r="H136" s="5">
        <f>IF(D136+E136+F136&gt;Inddata!$E$31,Inddata!$E$31,D136+E136+F136)</f>
        <v>3.2509333333333332</v>
      </c>
      <c r="I136" s="5">
        <f>Inddata!$E$34</f>
        <v>0</v>
      </c>
      <c r="J136" s="5">
        <f>Inddata!$E$32+Inddata!$E$34</f>
        <v>4</v>
      </c>
      <c r="K136" s="5"/>
    </row>
    <row r="137" spans="1:11" x14ac:dyDescent="0.25">
      <c r="A137">
        <v>108</v>
      </c>
      <c r="C137" s="5">
        <f t="shared" si="3"/>
        <v>0.75613333333333332</v>
      </c>
      <c r="D137" s="5">
        <f>IF(Inddata!$E$35=0,0,IF(($D$30-C137*(1/Inddata!$E$35))&lt;0,0,($D$30-C137*(1/Inddata!$E$35))))</f>
        <v>3.2438666666666665</v>
      </c>
      <c r="E137" s="5">
        <v>0</v>
      </c>
      <c r="F137" s="5">
        <f>IF(Inddata!$E$31*Inddata!$E$35+Inddata!$E$33&gt;'Beregninger scenarie 3'!C137,0,F136+$F$27)</f>
        <v>0</v>
      </c>
      <c r="G137" s="5">
        <f t="shared" si="2"/>
        <v>2.7561333333333335</v>
      </c>
      <c r="H137" s="5">
        <f>IF(D137+E137+F137&gt;Inddata!$E$31,Inddata!$E$31,D137+E137+F137)</f>
        <v>3.2438666666666665</v>
      </c>
      <c r="I137" s="5">
        <f>Inddata!$E$34</f>
        <v>0</v>
      </c>
      <c r="J137" s="5">
        <f>Inddata!$E$32+Inddata!$E$34</f>
        <v>4</v>
      </c>
      <c r="K137" s="5"/>
    </row>
    <row r="138" spans="1:11" x14ac:dyDescent="0.25">
      <c r="A138">
        <v>109</v>
      </c>
      <c r="C138" s="5">
        <f t="shared" si="3"/>
        <v>0.76319999999999999</v>
      </c>
      <c r="D138" s="5">
        <f>IF(Inddata!$E$35=0,0,IF(($D$30-C138*(1/Inddata!$E$35))&lt;0,0,($D$30-C138*(1/Inddata!$E$35))))</f>
        <v>3.2368000000000001</v>
      </c>
      <c r="E138" s="5">
        <v>0</v>
      </c>
      <c r="F138" s="5">
        <f>IF(Inddata!$E$31*Inddata!$E$35+Inddata!$E$33&gt;'Beregninger scenarie 3'!C138,0,F137+$F$27)</f>
        <v>0</v>
      </c>
      <c r="G138" s="5">
        <f t="shared" si="2"/>
        <v>2.7631999999999999</v>
      </c>
      <c r="H138" s="5">
        <f>IF(D138+E138+F138&gt;Inddata!$E$31,Inddata!$E$31,D138+E138+F138)</f>
        <v>3.2368000000000001</v>
      </c>
      <c r="I138" s="5">
        <f>Inddata!$E$34</f>
        <v>0</v>
      </c>
      <c r="J138" s="5">
        <f>Inddata!$E$32+Inddata!$E$34</f>
        <v>4</v>
      </c>
      <c r="K138" s="5"/>
    </row>
    <row r="139" spans="1:11" x14ac:dyDescent="0.25">
      <c r="A139">
        <v>110</v>
      </c>
      <c r="C139" s="5">
        <f t="shared" si="3"/>
        <v>0.77026666666666666</v>
      </c>
      <c r="D139" s="5">
        <f>IF(Inddata!$E$35=0,0,IF(($D$30-C139*(1/Inddata!$E$35))&lt;0,0,($D$30-C139*(1/Inddata!$E$35))))</f>
        <v>3.2297333333333333</v>
      </c>
      <c r="E139" s="5">
        <v>0</v>
      </c>
      <c r="F139" s="5">
        <f>IF(Inddata!$E$31*Inddata!$E$35+Inddata!$E$33&gt;'Beregninger scenarie 3'!C139,0,F138+$F$27)</f>
        <v>0</v>
      </c>
      <c r="G139" s="5">
        <f t="shared" si="2"/>
        <v>2.7702666666666667</v>
      </c>
      <c r="H139" s="5">
        <f>IF(D139+E139+F139&gt;Inddata!$E$31,Inddata!$E$31,D139+E139+F139)</f>
        <v>3.2297333333333333</v>
      </c>
      <c r="I139" s="5">
        <f>Inddata!$E$34</f>
        <v>0</v>
      </c>
      <c r="J139" s="5">
        <f>Inddata!$E$32+Inddata!$E$34</f>
        <v>4</v>
      </c>
      <c r="K139" s="5"/>
    </row>
    <row r="140" spans="1:11" x14ac:dyDescent="0.25">
      <c r="A140">
        <v>111</v>
      </c>
      <c r="C140" s="5">
        <f t="shared" si="3"/>
        <v>0.77733333333333332</v>
      </c>
      <c r="D140" s="5">
        <f>IF(Inddata!$E$35=0,0,IF(($D$30-C140*(1/Inddata!$E$35))&lt;0,0,($D$30-C140*(1/Inddata!$E$35))))</f>
        <v>3.2226666666666666</v>
      </c>
      <c r="E140" s="5">
        <v>0</v>
      </c>
      <c r="F140" s="5">
        <f>IF(Inddata!$E$31*Inddata!$E$35+Inddata!$E$33&gt;'Beregninger scenarie 3'!C140,0,F139+$F$27)</f>
        <v>0</v>
      </c>
      <c r="G140" s="5">
        <f t="shared" si="2"/>
        <v>2.7773333333333334</v>
      </c>
      <c r="H140" s="5">
        <f>IF(D140+E140+F140&gt;Inddata!$E$31,Inddata!$E$31,D140+E140+F140)</f>
        <v>3.2226666666666666</v>
      </c>
      <c r="I140" s="5">
        <f>Inddata!$E$34</f>
        <v>0</v>
      </c>
      <c r="J140" s="5">
        <f>Inddata!$E$32+Inddata!$E$34</f>
        <v>4</v>
      </c>
      <c r="K140" s="5"/>
    </row>
    <row r="141" spans="1:11" x14ac:dyDescent="0.25">
      <c r="A141">
        <v>112</v>
      </c>
      <c r="C141" s="5">
        <f t="shared" si="3"/>
        <v>0.78439999999999999</v>
      </c>
      <c r="D141" s="5">
        <f>IF(Inddata!$E$35=0,0,IF(($D$30-C141*(1/Inddata!$E$35))&lt;0,0,($D$30-C141*(1/Inddata!$E$35))))</f>
        <v>3.2156000000000002</v>
      </c>
      <c r="E141" s="5">
        <v>0</v>
      </c>
      <c r="F141" s="5">
        <f>IF(Inddata!$E$31*Inddata!$E$35+Inddata!$E$33&gt;'Beregninger scenarie 3'!C141,0,F140+$F$27)</f>
        <v>0</v>
      </c>
      <c r="G141" s="5">
        <f t="shared" si="2"/>
        <v>2.7843999999999998</v>
      </c>
      <c r="H141" s="5">
        <f>IF(D141+E141+F141&gt;Inddata!$E$31,Inddata!$E$31,D141+E141+F141)</f>
        <v>3.2156000000000002</v>
      </c>
      <c r="I141" s="5">
        <f>Inddata!$E$34</f>
        <v>0</v>
      </c>
      <c r="J141" s="5">
        <f>Inddata!$E$32+Inddata!$E$34</f>
        <v>4</v>
      </c>
      <c r="K141" s="5"/>
    </row>
    <row r="142" spans="1:11" x14ac:dyDescent="0.25">
      <c r="A142">
        <v>113</v>
      </c>
      <c r="C142" s="5">
        <f t="shared" si="3"/>
        <v>0.79146666666666665</v>
      </c>
      <c r="D142" s="5">
        <f>IF(Inddata!$E$35=0,0,IF(($D$30-C142*(1/Inddata!$E$35))&lt;0,0,($D$30-C142*(1/Inddata!$E$35))))</f>
        <v>3.2085333333333335</v>
      </c>
      <c r="E142" s="5">
        <v>0</v>
      </c>
      <c r="F142" s="5">
        <f>IF(Inddata!$E$31*Inddata!$E$35+Inddata!$E$33&gt;'Beregninger scenarie 3'!C142,0,F141+$F$27)</f>
        <v>0</v>
      </c>
      <c r="G142" s="5">
        <f t="shared" si="2"/>
        <v>2.7914666666666665</v>
      </c>
      <c r="H142" s="5">
        <f>IF(D142+E142+F142&gt;Inddata!$E$31,Inddata!$E$31,D142+E142+F142)</f>
        <v>3.2085333333333335</v>
      </c>
      <c r="I142" s="5">
        <f>Inddata!$E$34</f>
        <v>0</v>
      </c>
      <c r="J142" s="5">
        <f>Inddata!$E$32+Inddata!$E$34</f>
        <v>4</v>
      </c>
      <c r="K142" s="5"/>
    </row>
    <row r="143" spans="1:11" x14ac:dyDescent="0.25">
      <c r="A143">
        <v>114</v>
      </c>
      <c r="C143" s="5">
        <f t="shared" si="3"/>
        <v>0.79853333333333332</v>
      </c>
      <c r="D143" s="5">
        <f>IF(Inddata!$E$35=0,0,IF(($D$30-C143*(1/Inddata!$E$35))&lt;0,0,($D$30-C143*(1/Inddata!$E$35))))</f>
        <v>3.2014666666666667</v>
      </c>
      <c r="E143" s="5">
        <v>0</v>
      </c>
      <c r="F143" s="5">
        <f>IF(Inddata!$E$31*Inddata!$E$35+Inddata!$E$33&gt;'Beregninger scenarie 3'!C143,0,F142+$F$27)</f>
        <v>0</v>
      </c>
      <c r="G143" s="5">
        <f t="shared" si="2"/>
        <v>2.7985333333333333</v>
      </c>
      <c r="H143" s="5">
        <f>IF(D143+E143+F143&gt;Inddata!$E$31,Inddata!$E$31,D143+E143+F143)</f>
        <v>3.2014666666666667</v>
      </c>
      <c r="I143" s="5">
        <f>Inddata!$E$34</f>
        <v>0</v>
      </c>
      <c r="J143" s="5">
        <f>Inddata!$E$32+Inddata!$E$34</f>
        <v>4</v>
      </c>
      <c r="K143" s="5"/>
    </row>
    <row r="144" spans="1:11" x14ac:dyDescent="0.25">
      <c r="A144">
        <v>115</v>
      </c>
      <c r="C144" s="5">
        <f t="shared" si="3"/>
        <v>0.80559999999999998</v>
      </c>
      <c r="D144" s="5">
        <f>IF(Inddata!$E$35=0,0,IF(($D$30-C144*(1/Inddata!$E$35))&lt;0,0,($D$30-C144*(1/Inddata!$E$35))))</f>
        <v>3.1943999999999999</v>
      </c>
      <c r="E144" s="5">
        <v>0</v>
      </c>
      <c r="F144" s="5">
        <f>IF(Inddata!$E$31*Inddata!$E$35+Inddata!$E$33&gt;'Beregninger scenarie 3'!C144,0,F143+$F$27)</f>
        <v>0</v>
      </c>
      <c r="G144" s="5">
        <f t="shared" si="2"/>
        <v>2.8056000000000001</v>
      </c>
      <c r="H144" s="5">
        <f>IF(D144+E144+F144&gt;Inddata!$E$31,Inddata!$E$31,D144+E144+F144)</f>
        <v>3.1943999999999999</v>
      </c>
      <c r="I144" s="5">
        <f>Inddata!$E$34</f>
        <v>0</v>
      </c>
      <c r="J144" s="5">
        <f>Inddata!$E$32+Inddata!$E$34</f>
        <v>4</v>
      </c>
      <c r="K144" s="5"/>
    </row>
    <row r="145" spans="1:11" x14ac:dyDescent="0.25">
      <c r="A145">
        <v>116</v>
      </c>
      <c r="C145" s="5">
        <f t="shared" si="3"/>
        <v>0.81266666666666665</v>
      </c>
      <c r="D145" s="5">
        <f>IF(Inddata!$E$35=0,0,IF(($D$30-C145*(1/Inddata!$E$35))&lt;0,0,($D$30-C145*(1/Inddata!$E$35))))</f>
        <v>3.1873333333333331</v>
      </c>
      <c r="E145" s="5">
        <v>0</v>
      </c>
      <c r="F145" s="5">
        <f>IF(Inddata!$E$31*Inddata!$E$35+Inddata!$E$33&gt;'Beregninger scenarie 3'!C145,0,F144+$F$27)</f>
        <v>0</v>
      </c>
      <c r="G145" s="5">
        <f t="shared" si="2"/>
        <v>2.8126666666666669</v>
      </c>
      <c r="H145" s="5">
        <f>IF(D145+E145+F145&gt;Inddata!$E$31,Inddata!$E$31,D145+E145+F145)</f>
        <v>3.1873333333333331</v>
      </c>
      <c r="I145" s="5">
        <f>Inddata!$E$34</f>
        <v>0</v>
      </c>
      <c r="J145" s="5">
        <f>Inddata!$E$32+Inddata!$E$34</f>
        <v>4</v>
      </c>
      <c r="K145" s="5"/>
    </row>
    <row r="146" spans="1:11" x14ac:dyDescent="0.25">
      <c r="A146">
        <v>117</v>
      </c>
      <c r="C146" s="5">
        <f t="shared" si="3"/>
        <v>0.81973333333333331</v>
      </c>
      <c r="D146" s="5">
        <f>IF(Inddata!$E$35=0,0,IF(($D$30-C146*(1/Inddata!$E$35))&lt;0,0,($D$30-C146*(1/Inddata!$E$35))))</f>
        <v>3.1802666666666668</v>
      </c>
      <c r="E146" s="5">
        <v>0</v>
      </c>
      <c r="F146" s="5">
        <f>IF(Inddata!$E$31*Inddata!$E$35+Inddata!$E$33&gt;'Beregninger scenarie 3'!C146,0,F145+$F$27)</f>
        <v>0</v>
      </c>
      <c r="G146" s="5">
        <f t="shared" si="2"/>
        <v>2.8197333333333332</v>
      </c>
      <c r="H146" s="5">
        <f>IF(D146+E146+F146&gt;Inddata!$E$31,Inddata!$E$31,D146+E146+F146)</f>
        <v>3.1802666666666668</v>
      </c>
      <c r="I146" s="5">
        <f>Inddata!$E$34</f>
        <v>0</v>
      </c>
      <c r="J146" s="5">
        <f>Inddata!$E$32+Inddata!$E$34</f>
        <v>4</v>
      </c>
      <c r="K146" s="5"/>
    </row>
    <row r="147" spans="1:11" x14ac:dyDescent="0.25">
      <c r="A147">
        <v>118</v>
      </c>
      <c r="C147" s="5">
        <f t="shared" si="3"/>
        <v>0.82679999999999998</v>
      </c>
      <c r="D147" s="5">
        <f>IF(Inddata!$E$35=0,0,IF(($D$30-C147*(1/Inddata!$E$35))&lt;0,0,($D$30-C147*(1/Inddata!$E$35))))</f>
        <v>3.1732</v>
      </c>
      <c r="E147" s="5">
        <v>0</v>
      </c>
      <c r="F147" s="5">
        <f>IF(Inddata!$E$31*Inddata!$E$35+Inddata!$E$33&gt;'Beregninger scenarie 3'!C147,0,F146+$F$27)</f>
        <v>0</v>
      </c>
      <c r="G147" s="5">
        <f t="shared" si="2"/>
        <v>2.8268</v>
      </c>
      <c r="H147" s="5">
        <f>IF(D147+E147+F147&gt;Inddata!$E$31,Inddata!$E$31,D147+E147+F147)</f>
        <v>3.1732</v>
      </c>
      <c r="I147" s="5">
        <f>Inddata!$E$34</f>
        <v>0</v>
      </c>
      <c r="J147" s="5">
        <f>Inddata!$E$32+Inddata!$E$34</f>
        <v>4</v>
      </c>
      <c r="K147" s="5"/>
    </row>
    <row r="148" spans="1:11" x14ac:dyDescent="0.25">
      <c r="A148">
        <v>119</v>
      </c>
      <c r="C148" s="5">
        <f t="shared" si="3"/>
        <v>0.83386666666666664</v>
      </c>
      <c r="D148" s="5">
        <f>IF(Inddata!$E$35=0,0,IF(($D$30-C148*(1/Inddata!$E$35))&lt;0,0,($D$30-C148*(1/Inddata!$E$35))))</f>
        <v>3.1661333333333332</v>
      </c>
      <c r="E148" s="5">
        <v>0</v>
      </c>
      <c r="F148" s="5">
        <f>IF(Inddata!$E$31*Inddata!$E$35+Inddata!$E$33&gt;'Beregninger scenarie 3'!C148,0,F147+$F$27)</f>
        <v>0</v>
      </c>
      <c r="G148" s="5">
        <f t="shared" si="2"/>
        <v>2.8338666666666668</v>
      </c>
      <c r="H148" s="5">
        <f>IF(D148+E148+F148&gt;Inddata!$E$31,Inddata!$E$31,D148+E148+F148)</f>
        <v>3.1661333333333332</v>
      </c>
      <c r="I148" s="5">
        <f>Inddata!$E$34</f>
        <v>0</v>
      </c>
      <c r="J148" s="5">
        <f>Inddata!$E$32+Inddata!$E$34</f>
        <v>4</v>
      </c>
      <c r="K148" s="5"/>
    </row>
    <row r="149" spans="1:11" x14ac:dyDescent="0.25">
      <c r="A149">
        <v>120</v>
      </c>
      <c r="C149" s="5">
        <f t="shared" si="3"/>
        <v>0.84093333333333331</v>
      </c>
      <c r="D149" s="5">
        <f>IF(Inddata!$E$35=0,0,IF(($D$30-C149*(1/Inddata!$E$35))&lt;0,0,($D$30-C149*(1/Inddata!$E$35))))</f>
        <v>3.1590666666666669</v>
      </c>
      <c r="E149" s="5">
        <v>0</v>
      </c>
      <c r="F149" s="5">
        <f>IF(Inddata!$E$31*Inddata!$E$35+Inddata!$E$33&gt;'Beregninger scenarie 3'!C149,0,F148+$F$27)</f>
        <v>0</v>
      </c>
      <c r="G149" s="5">
        <f t="shared" si="2"/>
        <v>2.8409333333333331</v>
      </c>
      <c r="H149" s="5">
        <f>IF(D149+E149+F149&gt;Inddata!$E$31,Inddata!$E$31,D149+E149+F149)</f>
        <v>3.1590666666666669</v>
      </c>
      <c r="I149" s="5">
        <f>Inddata!$E$34</f>
        <v>0</v>
      </c>
      <c r="J149" s="5">
        <f>Inddata!$E$32+Inddata!$E$34</f>
        <v>4</v>
      </c>
      <c r="K149" s="5"/>
    </row>
    <row r="150" spans="1:11" x14ac:dyDescent="0.25">
      <c r="A150">
        <v>121</v>
      </c>
      <c r="C150" s="5">
        <f t="shared" si="3"/>
        <v>0.84799999999999998</v>
      </c>
      <c r="D150" s="5">
        <f>IF(Inddata!$E$35=0,0,IF(($D$30-C150*(1/Inddata!$E$35))&lt;0,0,($D$30-C150*(1/Inddata!$E$35))))</f>
        <v>3.1520000000000001</v>
      </c>
      <c r="E150" s="5">
        <v>0</v>
      </c>
      <c r="F150" s="5">
        <f>IF(Inddata!$E$31*Inddata!$E$35+Inddata!$E$33&gt;'Beregninger scenarie 3'!C150,0,F149+$F$27)</f>
        <v>0</v>
      </c>
      <c r="G150" s="5">
        <f t="shared" si="2"/>
        <v>2.8479999999999999</v>
      </c>
      <c r="H150" s="5">
        <f>IF(D150+E150+F150&gt;Inddata!$E$31,Inddata!$E$31,D150+E150+F150)</f>
        <v>3.1520000000000001</v>
      </c>
      <c r="I150" s="5">
        <f>Inddata!$E$34</f>
        <v>0</v>
      </c>
      <c r="J150" s="5">
        <f>Inddata!$E$32+Inddata!$E$34</f>
        <v>4</v>
      </c>
      <c r="K150" s="5"/>
    </row>
    <row r="151" spans="1:11" x14ac:dyDescent="0.25">
      <c r="A151">
        <v>122</v>
      </c>
      <c r="C151" s="5">
        <f t="shared" si="3"/>
        <v>0.85506666666666664</v>
      </c>
      <c r="D151" s="5">
        <f>IF(Inddata!$E$35=0,0,IF(($D$30-C151*(1/Inddata!$E$35))&lt;0,0,($D$30-C151*(1/Inddata!$E$35))))</f>
        <v>3.1449333333333334</v>
      </c>
      <c r="E151" s="5">
        <v>0</v>
      </c>
      <c r="F151" s="5">
        <f>IF(Inddata!$E$31*Inddata!$E$35+Inddata!$E$33&gt;'Beregninger scenarie 3'!C151,0,F150+$F$27)</f>
        <v>0</v>
      </c>
      <c r="G151" s="5">
        <f t="shared" si="2"/>
        <v>2.8550666666666666</v>
      </c>
      <c r="H151" s="5">
        <f>IF(D151+E151+F151&gt;Inddata!$E$31,Inddata!$E$31,D151+E151+F151)</f>
        <v>3.1449333333333334</v>
      </c>
      <c r="I151" s="5">
        <f>Inddata!$E$34</f>
        <v>0</v>
      </c>
      <c r="J151" s="5">
        <f>Inddata!$E$32+Inddata!$E$34</f>
        <v>4</v>
      </c>
      <c r="K151" s="5"/>
    </row>
    <row r="152" spans="1:11" x14ac:dyDescent="0.25">
      <c r="A152">
        <v>123</v>
      </c>
      <c r="C152" s="5">
        <f t="shared" si="3"/>
        <v>0.86213333333333331</v>
      </c>
      <c r="D152" s="5">
        <f>IF(Inddata!$E$35=0,0,IF(($D$30-C152*(1/Inddata!$E$35))&lt;0,0,($D$30-C152*(1/Inddata!$E$35))))</f>
        <v>3.1378666666666666</v>
      </c>
      <c r="E152" s="5">
        <v>0</v>
      </c>
      <c r="F152" s="5">
        <f>IF(Inddata!$E$31*Inddata!$E$35+Inddata!$E$33&gt;'Beregninger scenarie 3'!C152,0,F151+$F$27)</f>
        <v>0</v>
      </c>
      <c r="G152" s="5">
        <f t="shared" si="2"/>
        <v>2.8621333333333334</v>
      </c>
      <c r="H152" s="5">
        <f>IF(D152+E152+F152&gt;Inddata!$E$31,Inddata!$E$31,D152+E152+F152)</f>
        <v>3.1378666666666666</v>
      </c>
      <c r="I152" s="5">
        <f>Inddata!$E$34</f>
        <v>0</v>
      </c>
      <c r="J152" s="5">
        <f>Inddata!$E$32+Inddata!$E$34</f>
        <v>4</v>
      </c>
      <c r="K152" s="5"/>
    </row>
    <row r="153" spans="1:11" x14ac:dyDescent="0.25">
      <c r="A153">
        <v>124</v>
      </c>
      <c r="C153" s="5">
        <f t="shared" si="3"/>
        <v>0.86919999999999997</v>
      </c>
      <c r="D153" s="5">
        <f>IF(Inddata!$E$35=0,0,IF(($D$30-C153*(1/Inddata!$E$35))&lt;0,0,($D$30-C153*(1/Inddata!$E$35))))</f>
        <v>3.1307999999999998</v>
      </c>
      <c r="E153" s="5">
        <v>0</v>
      </c>
      <c r="F153" s="5">
        <f>IF(Inddata!$E$31*Inddata!$E$35+Inddata!$E$33&gt;'Beregninger scenarie 3'!C153,0,F152+$F$27)</f>
        <v>0</v>
      </c>
      <c r="G153" s="5">
        <f t="shared" si="2"/>
        <v>2.8692000000000002</v>
      </c>
      <c r="H153" s="5">
        <f>IF(D153+E153+F153&gt;Inddata!$E$31,Inddata!$E$31,D153+E153+F153)</f>
        <v>3.1307999999999998</v>
      </c>
      <c r="I153" s="5">
        <f>Inddata!$E$34</f>
        <v>0</v>
      </c>
      <c r="J153" s="5">
        <f>Inddata!$E$32+Inddata!$E$34</f>
        <v>4</v>
      </c>
      <c r="K153" s="5"/>
    </row>
    <row r="154" spans="1:11" x14ac:dyDescent="0.25">
      <c r="A154">
        <v>125</v>
      </c>
      <c r="C154" s="5">
        <f t="shared" si="3"/>
        <v>0.87626666666666664</v>
      </c>
      <c r="D154" s="5">
        <f>IF(Inddata!$E$35=0,0,IF(($D$30-C154*(1/Inddata!$E$35))&lt;0,0,($D$30-C154*(1/Inddata!$E$35))))</f>
        <v>3.1237333333333335</v>
      </c>
      <c r="E154" s="5">
        <v>0</v>
      </c>
      <c r="F154" s="5">
        <f>IF(Inddata!$E$31*Inddata!$E$35+Inddata!$E$33&gt;'Beregninger scenarie 3'!C154,0,F153+$F$27)</f>
        <v>0</v>
      </c>
      <c r="G154" s="5">
        <f t="shared" si="2"/>
        <v>2.8762666666666665</v>
      </c>
      <c r="H154" s="5">
        <f>IF(D154+E154+F154&gt;Inddata!$E$31,Inddata!$E$31,D154+E154+F154)</f>
        <v>3.1237333333333335</v>
      </c>
      <c r="I154" s="5">
        <f>Inddata!$E$34</f>
        <v>0</v>
      </c>
      <c r="J154" s="5">
        <f>Inddata!$E$32+Inddata!$E$34</f>
        <v>4</v>
      </c>
      <c r="K154" s="5"/>
    </row>
    <row r="155" spans="1:11" x14ac:dyDescent="0.25">
      <c r="A155">
        <v>126</v>
      </c>
      <c r="C155" s="5">
        <f t="shared" si="3"/>
        <v>0.8833333333333333</v>
      </c>
      <c r="D155" s="5">
        <f>IF(Inddata!$E$35=0,0,IF(($D$30-C155*(1/Inddata!$E$35))&lt;0,0,($D$30-C155*(1/Inddata!$E$35))))</f>
        <v>3.1166666666666667</v>
      </c>
      <c r="E155" s="5">
        <v>0</v>
      </c>
      <c r="F155" s="5">
        <f>IF(Inddata!$E$31*Inddata!$E$35+Inddata!$E$33&gt;'Beregninger scenarie 3'!C155,0,F154+$F$27)</f>
        <v>0</v>
      </c>
      <c r="G155" s="5">
        <f t="shared" si="2"/>
        <v>2.8833333333333333</v>
      </c>
      <c r="H155" s="5">
        <f>IF(D155+E155+F155&gt;Inddata!$E$31,Inddata!$E$31,D155+E155+F155)</f>
        <v>3.1166666666666667</v>
      </c>
      <c r="I155" s="5">
        <f>Inddata!$E$34</f>
        <v>0</v>
      </c>
      <c r="J155" s="5">
        <f>Inddata!$E$32+Inddata!$E$34</f>
        <v>4</v>
      </c>
      <c r="K155" s="5"/>
    </row>
    <row r="156" spans="1:11" x14ac:dyDescent="0.25">
      <c r="A156">
        <v>127</v>
      </c>
      <c r="C156" s="5">
        <f t="shared" si="3"/>
        <v>0.89039999999999997</v>
      </c>
      <c r="D156" s="5">
        <f>IF(Inddata!$E$35=0,0,IF(($D$30-C156*(1/Inddata!$E$35))&lt;0,0,($D$30-C156*(1/Inddata!$E$35))))</f>
        <v>3.1095999999999999</v>
      </c>
      <c r="E156" s="5">
        <v>0</v>
      </c>
      <c r="F156" s="5">
        <f>IF(Inddata!$E$31*Inddata!$E$35+Inddata!$E$33&gt;'Beregninger scenarie 3'!C156,0,F155+$F$27)</f>
        <v>0</v>
      </c>
      <c r="G156" s="5">
        <f t="shared" si="2"/>
        <v>2.8904000000000001</v>
      </c>
      <c r="H156" s="5">
        <f>IF(D156+E156+F156&gt;Inddata!$E$31,Inddata!$E$31,D156+E156+F156)</f>
        <v>3.1095999999999999</v>
      </c>
      <c r="I156" s="5">
        <f>Inddata!$E$34</f>
        <v>0</v>
      </c>
      <c r="J156" s="5">
        <f>Inddata!$E$32+Inddata!$E$34</f>
        <v>4</v>
      </c>
      <c r="K156" s="5"/>
    </row>
    <row r="157" spans="1:11" x14ac:dyDescent="0.25">
      <c r="A157">
        <v>128</v>
      </c>
      <c r="C157" s="5">
        <f t="shared" si="3"/>
        <v>0.89746666666666663</v>
      </c>
      <c r="D157" s="5">
        <f>IF(Inddata!$E$35=0,0,IF(($D$30-C157*(1/Inddata!$E$35))&lt;0,0,($D$30-C157*(1/Inddata!$E$35))))</f>
        <v>3.1025333333333336</v>
      </c>
      <c r="E157" s="5">
        <v>0</v>
      </c>
      <c r="F157" s="5">
        <f>IF(Inddata!$E$31*Inddata!$E$35+Inddata!$E$33&gt;'Beregninger scenarie 3'!C157,0,F156+$F$27)</f>
        <v>0</v>
      </c>
      <c r="G157" s="5">
        <f t="shared" si="2"/>
        <v>2.8974666666666664</v>
      </c>
      <c r="H157" s="5">
        <f>IF(D157+E157+F157&gt;Inddata!$E$31,Inddata!$E$31,D157+E157+F157)</f>
        <v>3.1025333333333336</v>
      </c>
      <c r="I157" s="5">
        <f>Inddata!$E$34</f>
        <v>0</v>
      </c>
      <c r="J157" s="5">
        <f>Inddata!$E$32+Inddata!$E$34</f>
        <v>4</v>
      </c>
      <c r="K157" s="5"/>
    </row>
    <row r="158" spans="1:11" x14ac:dyDescent="0.25">
      <c r="A158">
        <v>129</v>
      </c>
      <c r="C158" s="5">
        <f t="shared" si="3"/>
        <v>0.9045333333333333</v>
      </c>
      <c r="D158" s="5">
        <f>IF(Inddata!$E$35=0,0,IF(($D$30-C158*(1/Inddata!$E$35))&lt;0,0,($D$30-C158*(1/Inddata!$E$35))))</f>
        <v>3.0954666666666668</v>
      </c>
      <c r="E158" s="5">
        <v>0</v>
      </c>
      <c r="F158" s="5">
        <f>IF(Inddata!$E$31*Inddata!$E$35+Inddata!$E$33&gt;'Beregninger scenarie 3'!C158,0,F157+$F$27)</f>
        <v>0</v>
      </c>
      <c r="G158" s="5">
        <f t="shared" si="2"/>
        <v>2.9045333333333332</v>
      </c>
      <c r="H158" s="5">
        <f>IF(D158+E158+F158&gt;Inddata!$E$31,Inddata!$E$31,D158+E158+F158)</f>
        <v>3.0954666666666668</v>
      </c>
      <c r="I158" s="5">
        <f>Inddata!$E$34</f>
        <v>0</v>
      </c>
      <c r="J158" s="5">
        <f>Inddata!$E$32+Inddata!$E$34</f>
        <v>4</v>
      </c>
      <c r="K158" s="5"/>
    </row>
    <row r="159" spans="1:11" x14ac:dyDescent="0.25">
      <c r="A159">
        <v>130</v>
      </c>
      <c r="C159" s="5">
        <f t="shared" si="3"/>
        <v>0.91159999999999997</v>
      </c>
      <c r="D159" s="5">
        <f>IF(Inddata!$E$35=0,0,IF(($D$30-C159*(1/Inddata!$E$35))&lt;0,0,($D$30-C159*(1/Inddata!$E$35))))</f>
        <v>3.0884</v>
      </c>
      <c r="E159" s="5">
        <v>0</v>
      </c>
      <c r="F159" s="5">
        <f>IF(Inddata!$E$31*Inddata!$E$35+Inddata!$E$33&gt;'Beregninger scenarie 3'!C159,0,F158+$F$27)</f>
        <v>0</v>
      </c>
      <c r="G159" s="5">
        <f t="shared" si="2"/>
        <v>2.9116</v>
      </c>
      <c r="H159" s="5">
        <f>IF(D159+E159+F159&gt;Inddata!$E$31,Inddata!$E$31,D159+E159+F159)</f>
        <v>3.0884</v>
      </c>
      <c r="I159" s="5">
        <f>Inddata!$E$34</f>
        <v>0</v>
      </c>
      <c r="J159" s="5">
        <f>Inddata!$E$32+Inddata!$E$34</f>
        <v>4</v>
      </c>
      <c r="K159" s="5"/>
    </row>
    <row r="160" spans="1:11" x14ac:dyDescent="0.25">
      <c r="A160">
        <v>131</v>
      </c>
      <c r="C160" s="5">
        <f t="shared" si="3"/>
        <v>0.91866666666666663</v>
      </c>
      <c r="D160" s="5">
        <f>IF(Inddata!$E$35=0,0,IF(($D$30-C160*(1/Inddata!$E$35))&lt;0,0,($D$30-C160*(1/Inddata!$E$35))))</f>
        <v>3.0813333333333333</v>
      </c>
      <c r="E160" s="5">
        <v>0</v>
      </c>
      <c r="F160" s="5">
        <f>IF(Inddata!$E$31*Inddata!$E$35+Inddata!$E$33&gt;'Beregninger scenarie 3'!C160,0,F159+$F$27)</f>
        <v>0</v>
      </c>
      <c r="G160" s="5">
        <f t="shared" ref="G160:G223" si="4">C160+2</f>
        <v>2.9186666666666667</v>
      </c>
      <c r="H160" s="5">
        <f>IF(D160+E160+F160&gt;Inddata!$E$31,Inddata!$E$31,D160+E160+F160)</f>
        <v>3.0813333333333333</v>
      </c>
      <c r="I160" s="5">
        <f>Inddata!$E$34</f>
        <v>0</v>
      </c>
      <c r="J160" s="5">
        <f>Inddata!$E$32+Inddata!$E$34</f>
        <v>4</v>
      </c>
      <c r="K160" s="5"/>
    </row>
    <row r="161" spans="1:11" x14ac:dyDescent="0.25">
      <c r="A161">
        <v>132</v>
      </c>
      <c r="C161" s="5">
        <f t="shared" ref="C161:C224" si="5">C160+$C$27</f>
        <v>0.9257333333333333</v>
      </c>
      <c r="D161" s="5">
        <f>IF(Inddata!$E$35=0,0,IF(($D$30-C161*(1/Inddata!$E$35))&lt;0,0,($D$30-C161*(1/Inddata!$E$35))))</f>
        <v>3.0742666666666665</v>
      </c>
      <c r="E161" s="5">
        <v>0</v>
      </c>
      <c r="F161" s="5">
        <f>IF(Inddata!$E$31*Inddata!$E$35+Inddata!$E$33&gt;'Beregninger scenarie 3'!C161,0,F160+$F$27)</f>
        <v>0</v>
      </c>
      <c r="G161" s="5">
        <f t="shared" si="4"/>
        <v>2.9257333333333335</v>
      </c>
      <c r="H161" s="5">
        <f>IF(D161+E161+F161&gt;Inddata!$E$31,Inddata!$E$31,D161+E161+F161)</f>
        <v>3.0742666666666665</v>
      </c>
      <c r="I161" s="5">
        <f>Inddata!$E$34</f>
        <v>0</v>
      </c>
      <c r="J161" s="5">
        <f>Inddata!$E$32+Inddata!$E$34</f>
        <v>4</v>
      </c>
      <c r="K161" s="5"/>
    </row>
    <row r="162" spans="1:11" x14ac:dyDescent="0.25">
      <c r="A162">
        <v>133</v>
      </c>
      <c r="C162" s="5">
        <f t="shared" si="5"/>
        <v>0.93279999999999996</v>
      </c>
      <c r="D162" s="5">
        <f>IF(Inddata!$E$35=0,0,IF(($D$30-C162*(1/Inddata!$E$35))&lt;0,0,($D$30-C162*(1/Inddata!$E$35))))</f>
        <v>3.0672000000000001</v>
      </c>
      <c r="E162" s="5">
        <v>0</v>
      </c>
      <c r="F162" s="5">
        <f>IF(Inddata!$E$31*Inddata!$E$35+Inddata!$E$33&gt;'Beregninger scenarie 3'!C162,0,F161+$F$27)</f>
        <v>0</v>
      </c>
      <c r="G162" s="5">
        <f t="shared" si="4"/>
        <v>2.9327999999999999</v>
      </c>
      <c r="H162" s="5">
        <f>IF(D162+E162+F162&gt;Inddata!$E$31,Inddata!$E$31,D162+E162+F162)</f>
        <v>3.0672000000000001</v>
      </c>
      <c r="I162" s="5">
        <f>Inddata!$E$34</f>
        <v>0</v>
      </c>
      <c r="J162" s="5">
        <f>Inddata!$E$32+Inddata!$E$34</f>
        <v>4</v>
      </c>
      <c r="K162" s="5"/>
    </row>
    <row r="163" spans="1:11" x14ac:dyDescent="0.25">
      <c r="A163">
        <v>134</v>
      </c>
      <c r="C163" s="5">
        <f t="shared" si="5"/>
        <v>0.93986666666666663</v>
      </c>
      <c r="D163" s="5">
        <f>IF(Inddata!$E$35=0,0,IF(($D$30-C163*(1/Inddata!$E$35))&lt;0,0,($D$30-C163*(1/Inddata!$E$35))))</f>
        <v>3.0601333333333334</v>
      </c>
      <c r="E163" s="5">
        <v>0</v>
      </c>
      <c r="F163" s="5">
        <f>IF(Inddata!$E$31*Inddata!$E$35+Inddata!$E$33&gt;'Beregninger scenarie 3'!C163,0,F162+$F$27)</f>
        <v>0</v>
      </c>
      <c r="G163" s="5">
        <f t="shared" si="4"/>
        <v>2.9398666666666666</v>
      </c>
      <c r="H163" s="5">
        <f>IF(D163+E163+F163&gt;Inddata!$E$31,Inddata!$E$31,D163+E163+F163)</f>
        <v>3.0601333333333334</v>
      </c>
      <c r="I163" s="5">
        <f>Inddata!$E$34</f>
        <v>0</v>
      </c>
      <c r="J163" s="5">
        <f>Inddata!$E$32+Inddata!$E$34</f>
        <v>4</v>
      </c>
      <c r="K163" s="5"/>
    </row>
    <row r="164" spans="1:11" x14ac:dyDescent="0.25">
      <c r="A164">
        <v>135</v>
      </c>
      <c r="C164" s="5">
        <f t="shared" si="5"/>
        <v>0.94693333333333329</v>
      </c>
      <c r="D164" s="5">
        <f>IF(Inddata!$E$35=0,0,IF(($D$30-C164*(1/Inddata!$E$35))&lt;0,0,($D$30-C164*(1/Inddata!$E$35))))</f>
        <v>3.0530666666666666</v>
      </c>
      <c r="E164" s="5">
        <v>0</v>
      </c>
      <c r="F164" s="5">
        <f>IF(Inddata!$E$31*Inddata!$E$35+Inddata!$E$33&gt;'Beregninger scenarie 3'!C164,0,F163+$F$27)</f>
        <v>0</v>
      </c>
      <c r="G164" s="5">
        <f t="shared" si="4"/>
        <v>2.9469333333333334</v>
      </c>
      <c r="H164" s="5">
        <f>IF(D164+E164+F164&gt;Inddata!$E$31,Inddata!$E$31,D164+E164+F164)</f>
        <v>3.0530666666666666</v>
      </c>
      <c r="I164" s="5">
        <f>Inddata!$E$34</f>
        <v>0</v>
      </c>
      <c r="J164" s="5">
        <f>Inddata!$E$32+Inddata!$E$34</f>
        <v>4</v>
      </c>
      <c r="K164" s="5"/>
    </row>
    <row r="165" spans="1:11" x14ac:dyDescent="0.25">
      <c r="A165">
        <v>136</v>
      </c>
      <c r="C165" s="5">
        <f t="shared" si="5"/>
        <v>0.95399999999999996</v>
      </c>
      <c r="D165" s="5">
        <f>IF(Inddata!$E$35=0,0,IF(($D$30-C165*(1/Inddata!$E$35))&lt;0,0,($D$30-C165*(1/Inddata!$E$35))))</f>
        <v>3.0460000000000003</v>
      </c>
      <c r="E165" s="5">
        <v>0</v>
      </c>
      <c r="F165" s="5">
        <f>IF(Inddata!$E$31*Inddata!$E$35+Inddata!$E$33&gt;'Beregninger scenarie 3'!C165,0,F164+$F$27)</f>
        <v>0</v>
      </c>
      <c r="G165" s="5">
        <f t="shared" si="4"/>
        <v>2.9539999999999997</v>
      </c>
      <c r="H165" s="5">
        <f>IF(D165+E165+F165&gt;Inddata!$E$31,Inddata!$E$31,D165+E165+F165)</f>
        <v>3.0460000000000003</v>
      </c>
      <c r="I165" s="5">
        <f>Inddata!$E$34</f>
        <v>0</v>
      </c>
      <c r="J165" s="5">
        <f>Inddata!$E$32+Inddata!$E$34</f>
        <v>4</v>
      </c>
      <c r="K165" s="5"/>
    </row>
    <row r="166" spans="1:11" x14ac:dyDescent="0.25">
      <c r="A166">
        <v>137</v>
      </c>
      <c r="C166" s="5">
        <f t="shared" si="5"/>
        <v>0.96106666666666662</v>
      </c>
      <c r="D166" s="5">
        <f>IF(Inddata!$E$35=0,0,IF(($D$30-C166*(1/Inddata!$E$35))&lt;0,0,($D$30-C166*(1/Inddata!$E$35))))</f>
        <v>3.0389333333333335</v>
      </c>
      <c r="E166" s="5">
        <v>0</v>
      </c>
      <c r="F166" s="5">
        <f>IF(Inddata!$E$31*Inddata!$E$35+Inddata!$E$33&gt;'Beregninger scenarie 3'!C166,0,F165+$F$27)</f>
        <v>0</v>
      </c>
      <c r="G166" s="5">
        <f t="shared" si="4"/>
        <v>2.9610666666666665</v>
      </c>
      <c r="H166" s="5">
        <f>IF(D166+E166+F166&gt;Inddata!$E$31,Inddata!$E$31,D166+E166+F166)</f>
        <v>3.0389333333333335</v>
      </c>
      <c r="I166" s="5">
        <f>Inddata!$E$34</f>
        <v>0</v>
      </c>
      <c r="J166" s="5">
        <f>Inddata!$E$32+Inddata!$E$34</f>
        <v>4</v>
      </c>
      <c r="K166" s="5"/>
    </row>
    <row r="167" spans="1:11" x14ac:dyDescent="0.25">
      <c r="A167">
        <v>138</v>
      </c>
      <c r="C167" s="5">
        <f t="shared" si="5"/>
        <v>0.96813333333333329</v>
      </c>
      <c r="D167" s="5">
        <f>IF(Inddata!$E$35=0,0,IF(($D$30-C167*(1/Inddata!$E$35))&lt;0,0,($D$30-C167*(1/Inddata!$E$35))))</f>
        <v>3.0318666666666667</v>
      </c>
      <c r="E167" s="5">
        <v>0</v>
      </c>
      <c r="F167" s="5">
        <f>IF(Inddata!$E$31*Inddata!$E$35+Inddata!$E$33&gt;'Beregninger scenarie 3'!C167,0,F166+$F$27)</f>
        <v>0</v>
      </c>
      <c r="G167" s="5">
        <f t="shared" si="4"/>
        <v>2.9681333333333333</v>
      </c>
      <c r="H167" s="5">
        <f>IF(D167+E167+F167&gt;Inddata!$E$31,Inddata!$E$31,D167+E167+F167)</f>
        <v>3.0318666666666667</v>
      </c>
      <c r="I167" s="5">
        <f>Inddata!$E$34</f>
        <v>0</v>
      </c>
      <c r="J167" s="5">
        <f>Inddata!$E$32+Inddata!$E$34</f>
        <v>4</v>
      </c>
      <c r="K167" s="5"/>
    </row>
    <row r="168" spans="1:11" x14ac:dyDescent="0.25">
      <c r="A168">
        <v>139</v>
      </c>
      <c r="C168" s="5">
        <f t="shared" si="5"/>
        <v>0.97519999999999996</v>
      </c>
      <c r="D168" s="5">
        <f>IF(Inddata!$E$35=0,0,IF(($D$30-C168*(1/Inddata!$E$35))&lt;0,0,($D$30-C168*(1/Inddata!$E$35))))</f>
        <v>3.0247999999999999</v>
      </c>
      <c r="E168" s="5">
        <v>0</v>
      </c>
      <c r="F168" s="5">
        <f>IF(Inddata!$E$31*Inddata!$E$35+Inddata!$E$33&gt;'Beregninger scenarie 3'!C168,0,F167+$F$27)</f>
        <v>0</v>
      </c>
      <c r="G168" s="5">
        <f t="shared" si="4"/>
        <v>2.9752000000000001</v>
      </c>
      <c r="H168" s="5">
        <f>IF(D168+E168+F168&gt;Inddata!$E$31,Inddata!$E$31,D168+E168+F168)</f>
        <v>3.0247999999999999</v>
      </c>
      <c r="I168" s="5">
        <f>Inddata!$E$34</f>
        <v>0</v>
      </c>
      <c r="J168" s="5">
        <f>Inddata!$E$32+Inddata!$E$34</f>
        <v>4</v>
      </c>
      <c r="K168" s="5"/>
    </row>
    <row r="169" spans="1:11" x14ac:dyDescent="0.25">
      <c r="A169">
        <v>140</v>
      </c>
      <c r="C169" s="5">
        <f t="shared" si="5"/>
        <v>0.98226666666666662</v>
      </c>
      <c r="D169" s="5">
        <f>IF(Inddata!$E$35=0,0,IF(($D$30-C169*(1/Inddata!$E$35))&lt;0,0,($D$30-C169*(1/Inddata!$E$35))))</f>
        <v>3.0177333333333332</v>
      </c>
      <c r="E169" s="5">
        <v>0</v>
      </c>
      <c r="F169" s="5">
        <f>IF(Inddata!$E$31*Inddata!$E$35+Inddata!$E$33&gt;'Beregninger scenarie 3'!C169,0,F168+$F$27)</f>
        <v>0</v>
      </c>
      <c r="G169" s="5">
        <f t="shared" si="4"/>
        <v>2.9822666666666668</v>
      </c>
      <c r="H169" s="5">
        <f>IF(D169+E169+F169&gt;Inddata!$E$31,Inddata!$E$31,D169+E169+F169)</f>
        <v>3.0177333333333332</v>
      </c>
      <c r="I169" s="5">
        <f>Inddata!$E$34</f>
        <v>0</v>
      </c>
      <c r="J169" s="5">
        <f>Inddata!$E$32+Inddata!$E$34</f>
        <v>4</v>
      </c>
      <c r="K169" s="5"/>
    </row>
    <row r="170" spans="1:11" x14ac:dyDescent="0.25">
      <c r="A170">
        <v>141</v>
      </c>
      <c r="C170" s="5">
        <f t="shared" si="5"/>
        <v>0.98933333333333329</v>
      </c>
      <c r="D170" s="5">
        <f>IF(Inddata!$E$35=0,0,IF(($D$30-C170*(1/Inddata!$E$35))&lt;0,0,($D$30-C170*(1/Inddata!$E$35))))</f>
        <v>3.0106666666666668</v>
      </c>
      <c r="E170" s="5">
        <v>0</v>
      </c>
      <c r="F170" s="5">
        <f>IF(Inddata!$E$31*Inddata!$E$35+Inddata!$E$33&gt;'Beregninger scenarie 3'!C170,0,F169+$F$27)</f>
        <v>0</v>
      </c>
      <c r="G170" s="5">
        <f t="shared" si="4"/>
        <v>2.9893333333333332</v>
      </c>
      <c r="H170" s="5">
        <f>IF(D170+E170+F170&gt;Inddata!$E$31,Inddata!$E$31,D170+E170+F170)</f>
        <v>3.0106666666666668</v>
      </c>
      <c r="I170" s="5">
        <f>Inddata!$E$34</f>
        <v>0</v>
      </c>
      <c r="J170" s="5">
        <f>Inddata!$E$32+Inddata!$E$34</f>
        <v>4</v>
      </c>
      <c r="K170" s="5"/>
    </row>
    <row r="171" spans="1:11" x14ac:dyDescent="0.25">
      <c r="A171">
        <v>142</v>
      </c>
      <c r="C171" s="5">
        <f t="shared" si="5"/>
        <v>0.99639999999999995</v>
      </c>
      <c r="D171" s="5">
        <f>IF(Inddata!$E$35=0,0,IF(($D$30-C171*(1/Inddata!$E$35))&lt;0,0,($D$30-C171*(1/Inddata!$E$35))))</f>
        <v>3.0036</v>
      </c>
      <c r="E171" s="5">
        <v>0</v>
      </c>
      <c r="F171" s="5">
        <f>IF(Inddata!$E$31*Inddata!$E$35+Inddata!$E$33&gt;'Beregninger scenarie 3'!C171,0,F170+$F$27)</f>
        <v>0</v>
      </c>
      <c r="G171" s="5">
        <f t="shared" si="4"/>
        <v>2.9964</v>
      </c>
      <c r="H171" s="5">
        <f>IF(D171+E171+F171&gt;Inddata!$E$31,Inddata!$E$31,D171+E171+F171)</f>
        <v>3.0036</v>
      </c>
      <c r="I171" s="5">
        <f>Inddata!$E$34</f>
        <v>0</v>
      </c>
      <c r="J171" s="5">
        <f>Inddata!$E$32+Inddata!$E$34</f>
        <v>4</v>
      </c>
      <c r="K171" s="5"/>
    </row>
    <row r="172" spans="1:11" x14ac:dyDescent="0.25">
      <c r="A172">
        <v>143</v>
      </c>
      <c r="C172" s="5">
        <f t="shared" si="5"/>
        <v>1.0034666666666667</v>
      </c>
      <c r="D172" s="5">
        <f>IF(Inddata!$E$35=0,0,IF(($D$30-C172*(1/Inddata!$E$35))&lt;0,0,($D$30-C172*(1/Inddata!$E$35))))</f>
        <v>2.9965333333333333</v>
      </c>
      <c r="E172" s="5">
        <v>0</v>
      </c>
      <c r="F172" s="5">
        <f>IF(Inddata!$E$31*Inddata!$E$35+Inddata!$E$33&gt;'Beregninger scenarie 3'!C172,0,F171+$F$27)</f>
        <v>0</v>
      </c>
      <c r="G172" s="5">
        <f t="shared" si="4"/>
        <v>3.0034666666666667</v>
      </c>
      <c r="H172" s="5">
        <f>IF(D172+E172+F172&gt;Inddata!$E$31,Inddata!$E$31,D172+E172+F172)</f>
        <v>2.9965333333333333</v>
      </c>
      <c r="I172" s="5">
        <f>Inddata!$E$34</f>
        <v>0</v>
      </c>
      <c r="J172" s="5">
        <f>Inddata!$E$32+Inddata!$E$34</f>
        <v>4</v>
      </c>
      <c r="K172" s="5"/>
    </row>
    <row r="173" spans="1:11" x14ac:dyDescent="0.25">
      <c r="A173">
        <v>144</v>
      </c>
      <c r="C173" s="5">
        <f t="shared" si="5"/>
        <v>1.0105333333333335</v>
      </c>
      <c r="D173" s="5">
        <f>IF(Inddata!$E$35=0,0,IF(($D$30-C173*(1/Inddata!$E$35))&lt;0,0,($D$30-C173*(1/Inddata!$E$35))))</f>
        <v>2.9894666666666665</v>
      </c>
      <c r="E173" s="5">
        <v>0</v>
      </c>
      <c r="F173" s="5">
        <f>IF(Inddata!$E$31*Inddata!$E$35+Inddata!$E$33&gt;'Beregninger scenarie 3'!C173,0,F172+$F$27)</f>
        <v>0</v>
      </c>
      <c r="G173" s="5">
        <f t="shared" si="4"/>
        <v>3.0105333333333335</v>
      </c>
      <c r="H173" s="5">
        <f>IF(D173+E173+F173&gt;Inddata!$E$31,Inddata!$E$31,D173+E173+F173)</f>
        <v>2.9894666666666665</v>
      </c>
      <c r="I173" s="5">
        <f>Inddata!$E$34</f>
        <v>0</v>
      </c>
      <c r="J173" s="5">
        <f>Inddata!$E$32+Inddata!$E$34</f>
        <v>4</v>
      </c>
      <c r="K173" s="5"/>
    </row>
    <row r="174" spans="1:11" x14ac:dyDescent="0.25">
      <c r="A174">
        <v>145</v>
      </c>
      <c r="C174" s="5">
        <f t="shared" si="5"/>
        <v>1.0176000000000003</v>
      </c>
      <c r="D174" s="5">
        <f>IF(Inddata!$E$35=0,0,IF(($D$30-C174*(1/Inddata!$E$35))&lt;0,0,($D$30-C174*(1/Inddata!$E$35))))</f>
        <v>2.9823999999999997</v>
      </c>
      <c r="E174" s="5">
        <v>0</v>
      </c>
      <c r="F174" s="5">
        <f>IF(Inddata!$E$31*Inddata!$E$35+Inddata!$E$33&gt;'Beregninger scenarie 3'!C174,0,F173+$F$27)</f>
        <v>0</v>
      </c>
      <c r="G174" s="5">
        <f t="shared" si="4"/>
        <v>3.0176000000000003</v>
      </c>
      <c r="H174" s="5">
        <f>IF(D174+E174+F174&gt;Inddata!$E$31,Inddata!$E$31,D174+E174+F174)</f>
        <v>2.9823999999999997</v>
      </c>
      <c r="I174" s="5">
        <f>Inddata!$E$34</f>
        <v>0</v>
      </c>
      <c r="J174" s="5">
        <f>Inddata!$E$32+Inddata!$E$34</f>
        <v>4</v>
      </c>
      <c r="K174" s="5"/>
    </row>
    <row r="175" spans="1:11" x14ac:dyDescent="0.25">
      <c r="A175">
        <v>146</v>
      </c>
      <c r="C175" s="5">
        <f t="shared" si="5"/>
        <v>1.0246666666666671</v>
      </c>
      <c r="D175" s="5">
        <f>IF(Inddata!$E$35=0,0,IF(($D$30-C175*(1/Inddata!$E$35))&lt;0,0,($D$30-C175*(1/Inddata!$E$35))))</f>
        <v>2.9753333333333329</v>
      </c>
      <c r="E175" s="5">
        <v>0</v>
      </c>
      <c r="F175" s="5">
        <f>IF(Inddata!$E$31*Inddata!$E$35+Inddata!$E$33&gt;'Beregninger scenarie 3'!C175,0,F174+$F$27)</f>
        <v>0</v>
      </c>
      <c r="G175" s="5">
        <f t="shared" si="4"/>
        <v>3.0246666666666671</v>
      </c>
      <c r="H175" s="5">
        <f>IF(D175+E175+F175&gt;Inddata!$E$31,Inddata!$E$31,D175+E175+F175)</f>
        <v>2.9753333333333329</v>
      </c>
      <c r="I175" s="5">
        <f>Inddata!$E$34</f>
        <v>0</v>
      </c>
      <c r="J175" s="5">
        <f>Inddata!$E$32+Inddata!$E$34</f>
        <v>4</v>
      </c>
      <c r="K175" s="5"/>
    </row>
    <row r="176" spans="1:11" x14ac:dyDescent="0.25">
      <c r="A176">
        <v>147</v>
      </c>
      <c r="C176" s="5">
        <f t="shared" si="5"/>
        <v>1.0317333333333338</v>
      </c>
      <c r="D176" s="5">
        <f>IF(Inddata!$E$35=0,0,IF(($D$30-C176*(1/Inddata!$E$35))&lt;0,0,($D$30-C176*(1/Inddata!$E$35))))</f>
        <v>2.9682666666666662</v>
      </c>
      <c r="E176" s="5">
        <v>0</v>
      </c>
      <c r="F176" s="5">
        <f>IF(Inddata!$E$31*Inddata!$E$35+Inddata!$E$33&gt;'Beregninger scenarie 3'!C176,0,F175+$F$27)</f>
        <v>0</v>
      </c>
      <c r="G176" s="5">
        <f t="shared" si="4"/>
        <v>3.0317333333333338</v>
      </c>
      <c r="H176" s="5">
        <f>IF(D176+E176+F176&gt;Inddata!$E$31,Inddata!$E$31,D176+E176+F176)</f>
        <v>2.9682666666666662</v>
      </c>
      <c r="I176" s="5">
        <f>Inddata!$E$34</f>
        <v>0</v>
      </c>
      <c r="J176" s="5">
        <f>Inddata!$E$32+Inddata!$E$34</f>
        <v>4</v>
      </c>
      <c r="K176" s="5"/>
    </row>
    <row r="177" spans="1:11" x14ac:dyDescent="0.25">
      <c r="A177">
        <v>148</v>
      </c>
      <c r="C177" s="5">
        <f t="shared" si="5"/>
        <v>1.0388000000000006</v>
      </c>
      <c r="D177" s="5">
        <f>IF(Inddata!$E$35=0,0,IF(($D$30-C177*(1/Inddata!$E$35))&lt;0,0,($D$30-C177*(1/Inddata!$E$35))))</f>
        <v>2.9611999999999994</v>
      </c>
      <c r="E177" s="5">
        <v>0</v>
      </c>
      <c r="F177" s="5">
        <f>IF(Inddata!$E$31*Inddata!$E$35+Inddata!$E$33&gt;'Beregninger scenarie 3'!C177,0,F176+$F$27)</f>
        <v>0</v>
      </c>
      <c r="G177" s="5">
        <f t="shared" si="4"/>
        <v>3.0388000000000006</v>
      </c>
      <c r="H177" s="5">
        <f>IF(D177+E177+F177&gt;Inddata!$E$31,Inddata!$E$31,D177+E177+F177)</f>
        <v>2.9611999999999994</v>
      </c>
      <c r="I177" s="5">
        <f>Inddata!$E$34</f>
        <v>0</v>
      </c>
      <c r="J177" s="5">
        <f>Inddata!$E$32+Inddata!$E$34</f>
        <v>4</v>
      </c>
      <c r="K177" s="5"/>
    </row>
    <row r="178" spans="1:11" x14ac:dyDescent="0.25">
      <c r="A178">
        <v>149</v>
      </c>
      <c r="C178" s="5">
        <f t="shared" si="5"/>
        <v>1.0458666666666674</v>
      </c>
      <c r="D178" s="5">
        <f>IF(Inddata!$E$35=0,0,IF(($D$30-C178*(1/Inddata!$E$35))&lt;0,0,($D$30-C178*(1/Inddata!$E$35))))</f>
        <v>2.9541333333333326</v>
      </c>
      <c r="E178" s="5">
        <v>0</v>
      </c>
      <c r="F178" s="5">
        <f>IF(Inddata!$E$31*Inddata!$E$35+Inddata!$E$33&gt;'Beregninger scenarie 3'!C178,0,F177+$F$27)</f>
        <v>0</v>
      </c>
      <c r="G178" s="5">
        <f t="shared" si="4"/>
        <v>3.0458666666666674</v>
      </c>
      <c r="H178" s="5">
        <f>IF(D178+E178+F178&gt;Inddata!$E$31,Inddata!$E$31,D178+E178+F178)</f>
        <v>2.9541333333333326</v>
      </c>
      <c r="I178" s="5">
        <f>Inddata!$E$34</f>
        <v>0</v>
      </c>
      <c r="J178" s="5">
        <f>Inddata!$E$32+Inddata!$E$34</f>
        <v>4</v>
      </c>
      <c r="K178" s="5"/>
    </row>
    <row r="179" spans="1:11" x14ac:dyDescent="0.25">
      <c r="A179">
        <v>150</v>
      </c>
      <c r="C179" s="5">
        <f t="shared" si="5"/>
        <v>1.0529333333333342</v>
      </c>
      <c r="D179" s="5">
        <f>IF(Inddata!$E$35=0,0,IF(($D$30-C179*(1/Inddata!$E$35))&lt;0,0,($D$30-C179*(1/Inddata!$E$35))))</f>
        <v>2.9470666666666658</v>
      </c>
      <c r="E179" s="5">
        <v>0</v>
      </c>
      <c r="F179" s="5">
        <f>IF(Inddata!$E$31*Inddata!$E$35+Inddata!$E$33&gt;'Beregninger scenarie 3'!C179,0,F178+$F$27)</f>
        <v>0</v>
      </c>
      <c r="G179" s="5">
        <f t="shared" si="4"/>
        <v>3.0529333333333342</v>
      </c>
      <c r="H179" s="5">
        <f>IF(D179+E179+F179&gt;Inddata!$E$31,Inddata!$E$31,D179+E179+F179)</f>
        <v>2.9470666666666658</v>
      </c>
      <c r="I179" s="5">
        <f>Inddata!$E$34</f>
        <v>0</v>
      </c>
      <c r="J179" s="5">
        <f>Inddata!$E$32+Inddata!$E$34</f>
        <v>4</v>
      </c>
      <c r="K179" s="5"/>
    </row>
    <row r="180" spans="1:11" x14ac:dyDescent="0.25">
      <c r="A180">
        <v>151</v>
      </c>
      <c r="C180" s="5">
        <f t="shared" si="5"/>
        <v>1.0600000000000009</v>
      </c>
      <c r="D180" s="5">
        <f>IF(Inddata!$E$35=0,0,IF(($D$30-C180*(1/Inddata!$E$35))&lt;0,0,($D$30-C180*(1/Inddata!$E$35))))</f>
        <v>2.9399999999999991</v>
      </c>
      <c r="E180" s="5">
        <v>0</v>
      </c>
      <c r="F180" s="5">
        <f>IF(Inddata!$E$31*Inddata!$E$35+Inddata!$E$33&gt;'Beregninger scenarie 3'!C180,0,F179+$F$27)</f>
        <v>0</v>
      </c>
      <c r="G180" s="5">
        <f t="shared" si="4"/>
        <v>3.0600000000000009</v>
      </c>
      <c r="H180" s="5">
        <f>IF(D180+E180+F180&gt;Inddata!$E$31,Inddata!$E$31,D180+E180+F180)</f>
        <v>2.9399999999999991</v>
      </c>
      <c r="I180" s="5">
        <f>Inddata!$E$34</f>
        <v>0</v>
      </c>
      <c r="J180" s="5">
        <f>Inddata!$E$32+Inddata!$E$34</f>
        <v>4</v>
      </c>
      <c r="K180" s="5"/>
    </row>
    <row r="181" spans="1:11" x14ac:dyDescent="0.25">
      <c r="A181">
        <v>152</v>
      </c>
      <c r="C181" s="5">
        <f t="shared" si="5"/>
        <v>1.0670666666666677</v>
      </c>
      <c r="D181" s="5">
        <f>IF(Inddata!$E$35=0,0,IF(($D$30-C181*(1/Inddata!$E$35))&lt;0,0,($D$30-C181*(1/Inddata!$E$35))))</f>
        <v>2.9329333333333323</v>
      </c>
      <c r="E181" s="5">
        <v>0</v>
      </c>
      <c r="F181" s="5">
        <f>IF(Inddata!$E$31*Inddata!$E$35+Inddata!$E$33&gt;'Beregninger scenarie 3'!C181,0,F180+$F$27)</f>
        <v>0</v>
      </c>
      <c r="G181" s="5">
        <f t="shared" si="4"/>
        <v>3.0670666666666677</v>
      </c>
      <c r="H181" s="5">
        <f>IF(D181+E181+F181&gt;Inddata!$E$31,Inddata!$E$31,D181+E181+F181)</f>
        <v>2.9329333333333323</v>
      </c>
      <c r="I181" s="5">
        <f>Inddata!$E$34</f>
        <v>0</v>
      </c>
      <c r="J181" s="5">
        <f>Inddata!$E$32+Inddata!$E$34</f>
        <v>4</v>
      </c>
      <c r="K181" s="5"/>
    </row>
    <row r="182" spans="1:11" x14ac:dyDescent="0.25">
      <c r="A182">
        <v>153</v>
      </c>
      <c r="C182" s="5">
        <f t="shared" si="5"/>
        <v>1.0741333333333345</v>
      </c>
      <c r="D182" s="5">
        <f>IF(Inddata!$E$35=0,0,IF(($D$30-C182*(1/Inddata!$E$35))&lt;0,0,($D$30-C182*(1/Inddata!$E$35))))</f>
        <v>2.9258666666666655</v>
      </c>
      <c r="E182" s="5">
        <v>0</v>
      </c>
      <c r="F182" s="5">
        <f>IF(Inddata!$E$31*Inddata!$E$35+Inddata!$E$33&gt;'Beregninger scenarie 3'!C182,0,F181+$F$27)</f>
        <v>0</v>
      </c>
      <c r="G182" s="5">
        <f t="shared" si="4"/>
        <v>3.0741333333333345</v>
      </c>
      <c r="H182" s="5">
        <f>IF(D182+E182+F182&gt;Inddata!$E$31,Inddata!$E$31,D182+E182+F182)</f>
        <v>2.9258666666666655</v>
      </c>
      <c r="I182" s="5">
        <f>Inddata!$E$34</f>
        <v>0</v>
      </c>
      <c r="J182" s="5">
        <f>Inddata!$E$32+Inddata!$E$34</f>
        <v>4</v>
      </c>
      <c r="K182" s="5"/>
    </row>
    <row r="183" spans="1:11" x14ac:dyDescent="0.25">
      <c r="A183">
        <v>154</v>
      </c>
      <c r="C183" s="5">
        <f t="shared" si="5"/>
        <v>1.0812000000000013</v>
      </c>
      <c r="D183" s="5">
        <f>IF(Inddata!$E$35=0,0,IF(($D$30-C183*(1/Inddata!$E$35))&lt;0,0,($D$30-C183*(1/Inddata!$E$35))))</f>
        <v>2.9187999999999987</v>
      </c>
      <c r="E183" s="5">
        <v>0</v>
      </c>
      <c r="F183" s="5">
        <f>IF(Inddata!$E$31*Inddata!$E$35+Inddata!$E$33&gt;'Beregninger scenarie 3'!C183,0,F182+$F$27)</f>
        <v>0</v>
      </c>
      <c r="G183" s="5">
        <f t="shared" si="4"/>
        <v>3.0812000000000013</v>
      </c>
      <c r="H183" s="5">
        <f>IF(D183+E183+F183&gt;Inddata!$E$31,Inddata!$E$31,D183+E183+F183)</f>
        <v>2.9187999999999987</v>
      </c>
      <c r="I183" s="5">
        <f>Inddata!$E$34</f>
        <v>0</v>
      </c>
      <c r="J183" s="5">
        <f>Inddata!$E$32+Inddata!$E$34</f>
        <v>4</v>
      </c>
      <c r="K183" s="5"/>
    </row>
    <row r="184" spans="1:11" x14ac:dyDescent="0.25">
      <c r="A184">
        <v>155</v>
      </c>
      <c r="C184" s="5">
        <f t="shared" si="5"/>
        <v>1.088266666666668</v>
      </c>
      <c r="D184" s="5">
        <f>IF(Inddata!$E$35=0,0,IF(($D$30-C184*(1/Inddata!$E$35))&lt;0,0,($D$30-C184*(1/Inddata!$E$35))))</f>
        <v>2.911733333333332</v>
      </c>
      <c r="E184" s="5">
        <v>0</v>
      </c>
      <c r="F184" s="5">
        <f>IF(Inddata!$E$31*Inddata!$E$35+Inddata!$E$33&gt;'Beregninger scenarie 3'!C184,0,F183+$F$27)</f>
        <v>0</v>
      </c>
      <c r="G184" s="5">
        <f t="shared" si="4"/>
        <v>3.088266666666668</v>
      </c>
      <c r="H184" s="5">
        <f>IF(D184+E184+F184&gt;Inddata!$E$31,Inddata!$E$31,D184+E184+F184)</f>
        <v>2.911733333333332</v>
      </c>
      <c r="I184" s="5">
        <f>Inddata!$E$34</f>
        <v>0</v>
      </c>
      <c r="J184" s="5">
        <f>Inddata!$E$32+Inddata!$E$34</f>
        <v>4</v>
      </c>
      <c r="K184" s="5"/>
    </row>
    <row r="185" spans="1:11" x14ac:dyDescent="0.25">
      <c r="A185">
        <v>156</v>
      </c>
      <c r="C185" s="5">
        <f t="shared" si="5"/>
        <v>1.0953333333333348</v>
      </c>
      <c r="D185" s="5">
        <f>IF(Inddata!$E$35=0,0,IF(($D$30-C185*(1/Inddata!$E$35))&lt;0,0,($D$30-C185*(1/Inddata!$E$35))))</f>
        <v>2.9046666666666652</v>
      </c>
      <c r="E185" s="5">
        <v>0</v>
      </c>
      <c r="F185" s="5">
        <f>IF(Inddata!$E$31*Inddata!$E$35+Inddata!$E$33&gt;'Beregninger scenarie 3'!C185,0,F184+$F$27)</f>
        <v>0</v>
      </c>
      <c r="G185" s="5">
        <f t="shared" si="4"/>
        <v>3.0953333333333348</v>
      </c>
      <c r="H185" s="5">
        <f>IF(D185+E185+F185&gt;Inddata!$E$31,Inddata!$E$31,D185+E185+F185)</f>
        <v>2.9046666666666652</v>
      </c>
      <c r="I185" s="5">
        <f>Inddata!$E$34</f>
        <v>0</v>
      </c>
      <c r="J185" s="5">
        <f>Inddata!$E$32+Inddata!$E$34</f>
        <v>4</v>
      </c>
      <c r="K185" s="5"/>
    </row>
    <row r="186" spans="1:11" x14ac:dyDescent="0.25">
      <c r="A186">
        <v>157</v>
      </c>
      <c r="C186" s="5">
        <f t="shared" si="5"/>
        <v>1.1024000000000016</v>
      </c>
      <c r="D186" s="5">
        <f>IF(Inddata!$E$35=0,0,IF(($D$30-C186*(1/Inddata!$E$35))&lt;0,0,($D$30-C186*(1/Inddata!$E$35))))</f>
        <v>2.8975999999999984</v>
      </c>
      <c r="E186" s="5">
        <v>0</v>
      </c>
      <c r="F186" s="5">
        <f>IF(Inddata!$E$31*Inddata!$E$35+Inddata!$E$33&gt;'Beregninger scenarie 3'!C186,0,F185+$F$27)</f>
        <v>0</v>
      </c>
      <c r="G186" s="5">
        <f t="shared" si="4"/>
        <v>3.1024000000000016</v>
      </c>
      <c r="H186" s="5">
        <f>IF(D186+E186+F186&gt;Inddata!$E$31,Inddata!$E$31,D186+E186+F186)</f>
        <v>2.8975999999999984</v>
      </c>
      <c r="I186" s="5">
        <f>Inddata!$E$34</f>
        <v>0</v>
      </c>
      <c r="J186" s="5">
        <f>Inddata!$E$32+Inddata!$E$34</f>
        <v>4</v>
      </c>
      <c r="K186" s="5"/>
    </row>
    <row r="187" spans="1:11" x14ac:dyDescent="0.25">
      <c r="A187">
        <v>158</v>
      </c>
      <c r="C187" s="5">
        <f t="shared" si="5"/>
        <v>1.1094666666666684</v>
      </c>
      <c r="D187" s="5">
        <f>IF(Inddata!$E$35=0,0,IF(($D$30-C187*(1/Inddata!$E$35))&lt;0,0,($D$30-C187*(1/Inddata!$E$35))))</f>
        <v>2.8905333333333316</v>
      </c>
      <c r="E187" s="5">
        <v>0</v>
      </c>
      <c r="F187" s="5">
        <f>IF(Inddata!$E$31*Inddata!$E$35+Inddata!$E$33&gt;'Beregninger scenarie 3'!C187,0,F186+$F$27)</f>
        <v>0</v>
      </c>
      <c r="G187" s="5">
        <f t="shared" si="4"/>
        <v>3.1094666666666684</v>
      </c>
      <c r="H187" s="5">
        <f>IF(D187+E187+F187&gt;Inddata!$E$31,Inddata!$E$31,D187+E187+F187)</f>
        <v>2.8905333333333316</v>
      </c>
      <c r="I187" s="5">
        <f>Inddata!$E$34</f>
        <v>0</v>
      </c>
      <c r="J187" s="5">
        <f>Inddata!$E$32+Inddata!$E$34</f>
        <v>4</v>
      </c>
      <c r="K187" s="5"/>
    </row>
    <row r="188" spans="1:11" x14ac:dyDescent="0.25">
      <c r="A188">
        <v>159</v>
      </c>
      <c r="C188" s="5">
        <f t="shared" si="5"/>
        <v>1.1165333333333352</v>
      </c>
      <c r="D188" s="5">
        <f>IF(Inddata!$E$35=0,0,IF(($D$30-C188*(1/Inddata!$E$35))&lt;0,0,($D$30-C188*(1/Inddata!$E$35))))</f>
        <v>2.8834666666666648</v>
      </c>
      <c r="E188" s="5">
        <v>0</v>
      </c>
      <c r="F188" s="5">
        <f>IF(Inddata!$E$31*Inddata!$E$35+Inddata!$E$33&gt;'Beregninger scenarie 3'!C188,0,F187+$F$27)</f>
        <v>0</v>
      </c>
      <c r="G188" s="5">
        <f t="shared" si="4"/>
        <v>3.1165333333333352</v>
      </c>
      <c r="H188" s="5">
        <f>IF(D188+E188+F188&gt;Inddata!$E$31,Inddata!$E$31,D188+E188+F188)</f>
        <v>2.8834666666666648</v>
      </c>
      <c r="I188" s="5">
        <f>Inddata!$E$34</f>
        <v>0</v>
      </c>
      <c r="J188" s="5">
        <f>Inddata!$E$32+Inddata!$E$34</f>
        <v>4</v>
      </c>
      <c r="K188" s="5"/>
    </row>
    <row r="189" spans="1:11" x14ac:dyDescent="0.25">
      <c r="A189">
        <v>160</v>
      </c>
      <c r="C189" s="5">
        <f t="shared" si="5"/>
        <v>1.1236000000000019</v>
      </c>
      <c r="D189" s="5">
        <f>IF(Inddata!$E$35=0,0,IF(($D$30-C189*(1/Inddata!$E$35))&lt;0,0,($D$30-C189*(1/Inddata!$E$35))))</f>
        <v>2.8763999999999981</v>
      </c>
      <c r="E189" s="5">
        <v>0</v>
      </c>
      <c r="F189" s="5">
        <f>IF(Inddata!$E$31*Inddata!$E$35+Inddata!$E$33&gt;'Beregninger scenarie 3'!C189,0,F188+$F$27)</f>
        <v>0</v>
      </c>
      <c r="G189" s="5">
        <f t="shared" si="4"/>
        <v>3.1236000000000019</v>
      </c>
      <c r="H189" s="5">
        <f>IF(D189+E189+F189&gt;Inddata!$E$31,Inddata!$E$31,D189+E189+F189)</f>
        <v>2.8763999999999981</v>
      </c>
      <c r="I189" s="5">
        <f>Inddata!$E$34</f>
        <v>0</v>
      </c>
      <c r="J189" s="5">
        <f>Inddata!$E$32+Inddata!$E$34</f>
        <v>4</v>
      </c>
      <c r="K189" s="5"/>
    </row>
    <row r="190" spans="1:11" x14ac:dyDescent="0.25">
      <c r="A190">
        <v>161</v>
      </c>
      <c r="C190" s="5">
        <f t="shared" si="5"/>
        <v>1.1306666666666687</v>
      </c>
      <c r="D190" s="5">
        <f>IF(Inddata!$E$35=0,0,IF(($D$30-C190*(1/Inddata!$E$35))&lt;0,0,($D$30-C190*(1/Inddata!$E$35))))</f>
        <v>2.8693333333333313</v>
      </c>
      <c r="E190" s="5">
        <v>0</v>
      </c>
      <c r="F190" s="5">
        <f>IF(Inddata!$E$31*Inddata!$E$35+Inddata!$E$33&gt;'Beregninger scenarie 3'!C190,0,F189+$F$27)</f>
        <v>0</v>
      </c>
      <c r="G190" s="5">
        <f t="shared" si="4"/>
        <v>3.1306666666666687</v>
      </c>
      <c r="H190" s="5">
        <f>IF(D190+E190+F190&gt;Inddata!$E$31,Inddata!$E$31,D190+E190+F190)</f>
        <v>2.8693333333333313</v>
      </c>
      <c r="I190" s="5">
        <f>Inddata!$E$34</f>
        <v>0</v>
      </c>
      <c r="J190" s="5">
        <f>Inddata!$E$32+Inddata!$E$34</f>
        <v>4</v>
      </c>
      <c r="K190" s="5"/>
    </row>
    <row r="191" spans="1:11" x14ac:dyDescent="0.25">
      <c r="A191">
        <v>162</v>
      </c>
      <c r="C191" s="5">
        <f t="shared" si="5"/>
        <v>1.1377333333333355</v>
      </c>
      <c r="D191" s="5">
        <f>IF(Inddata!$E$35=0,0,IF(($D$30-C191*(1/Inddata!$E$35))&lt;0,0,($D$30-C191*(1/Inddata!$E$35))))</f>
        <v>2.8622666666666645</v>
      </c>
      <c r="E191" s="5">
        <v>0</v>
      </c>
      <c r="F191" s="5">
        <f>IF(Inddata!$E$31*Inddata!$E$35+Inddata!$E$33&gt;'Beregninger scenarie 3'!C191,0,F190+$F$27)</f>
        <v>0</v>
      </c>
      <c r="G191" s="5">
        <f t="shared" si="4"/>
        <v>3.1377333333333355</v>
      </c>
      <c r="H191" s="5">
        <f>IF(D191+E191+F191&gt;Inddata!$E$31,Inddata!$E$31,D191+E191+F191)</f>
        <v>2.8622666666666645</v>
      </c>
      <c r="I191" s="5">
        <f>Inddata!$E$34</f>
        <v>0</v>
      </c>
      <c r="J191" s="5">
        <f>Inddata!$E$32+Inddata!$E$34</f>
        <v>4</v>
      </c>
      <c r="K191" s="5"/>
    </row>
    <row r="192" spans="1:11" x14ac:dyDescent="0.25">
      <c r="A192">
        <v>163</v>
      </c>
      <c r="C192" s="5">
        <f t="shared" si="5"/>
        <v>1.1448000000000023</v>
      </c>
      <c r="D192" s="5">
        <f>IF(Inddata!$E$35=0,0,IF(($D$30-C192*(1/Inddata!$E$35))&lt;0,0,($D$30-C192*(1/Inddata!$E$35))))</f>
        <v>2.8551999999999977</v>
      </c>
      <c r="E192" s="5">
        <v>0</v>
      </c>
      <c r="F192" s="5">
        <f>IF(Inddata!$E$31*Inddata!$E$35+Inddata!$E$33&gt;'Beregninger scenarie 3'!C192,0,F191+$F$27)</f>
        <v>0</v>
      </c>
      <c r="G192" s="5">
        <f t="shared" si="4"/>
        <v>3.1448000000000023</v>
      </c>
      <c r="H192" s="5">
        <f>IF(D192+E192+F192&gt;Inddata!$E$31,Inddata!$E$31,D192+E192+F192)</f>
        <v>2.8551999999999977</v>
      </c>
      <c r="I192" s="5">
        <f>Inddata!$E$34</f>
        <v>0</v>
      </c>
      <c r="J192" s="5">
        <f>Inddata!$E$32+Inddata!$E$34</f>
        <v>4</v>
      </c>
      <c r="K192" s="5"/>
    </row>
    <row r="193" spans="1:11" x14ac:dyDescent="0.25">
      <c r="A193">
        <v>164</v>
      </c>
      <c r="C193" s="5">
        <f t="shared" si="5"/>
        <v>1.151866666666669</v>
      </c>
      <c r="D193" s="5">
        <f>IF(Inddata!$E$35=0,0,IF(($D$30-C193*(1/Inddata!$E$35))&lt;0,0,($D$30-C193*(1/Inddata!$E$35))))</f>
        <v>2.848133333333331</v>
      </c>
      <c r="E193" s="5">
        <v>0</v>
      </c>
      <c r="F193" s="5">
        <f>IF(Inddata!$E$31*Inddata!$E$35+Inddata!$E$33&gt;'Beregninger scenarie 3'!C193,0,F192+$F$27)</f>
        <v>0</v>
      </c>
      <c r="G193" s="5">
        <f t="shared" si="4"/>
        <v>3.151866666666669</v>
      </c>
      <c r="H193" s="5">
        <f>IF(D193+E193+F193&gt;Inddata!$E$31,Inddata!$E$31,D193+E193+F193)</f>
        <v>2.848133333333331</v>
      </c>
      <c r="I193" s="5">
        <f>Inddata!$E$34</f>
        <v>0</v>
      </c>
      <c r="J193" s="5">
        <f>Inddata!$E$32+Inddata!$E$34</f>
        <v>4</v>
      </c>
      <c r="K193" s="5"/>
    </row>
    <row r="194" spans="1:11" x14ac:dyDescent="0.25">
      <c r="A194">
        <v>165</v>
      </c>
      <c r="C194" s="5">
        <f t="shared" si="5"/>
        <v>1.1589333333333358</v>
      </c>
      <c r="D194" s="5">
        <f>IF(Inddata!$E$35=0,0,IF(($D$30-C194*(1/Inddata!$E$35))&lt;0,0,($D$30-C194*(1/Inddata!$E$35))))</f>
        <v>2.8410666666666642</v>
      </c>
      <c r="E194" s="5">
        <v>0</v>
      </c>
      <c r="F194" s="5">
        <f>IF(Inddata!$E$31*Inddata!$E$35+Inddata!$E$33&gt;'Beregninger scenarie 3'!C194,0,F193+$F$27)</f>
        <v>0</v>
      </c>
      <c r="G194" s="5">
        <f t="shared" si="4"/>
        <v>3.1589333333333358</v>
      </c>
      <c r="H194" s="5">
        <f>IF(D194+E194+F194&gt;Inddata!$E$31,Inddata!$E$31,D194+E194+F194)</f>
        <v>2.8410666666666642</v>
      </c>
      <c r="I194" s="5">
        <f>Inddata!$E$34</f>
        <v>0</v>
      </c>
      <c r="J194" s="5">
        <f>Inddata!$E$32+Inddata!$E$34</f>
        <v>4</v>
      </c>
      <c r="K194" s="5"/>
    </row>
    <row r="195" spans="1:11" x14ac:dyDescent="0.25">
      <c r="A195">
        <v>166</v>
      </c>
      <c r="C195" s="5">
        <f t="shared" si="5"/>
        <v>1.1660000000000026</v>
      </c>
      <c r="D195" s="5">
        <f>IF(Inddata!$E$35=0,0,IF(($D$30-C195*(1/Inddata!$E$35))&lt;0,0,($D$30-C195*(1/Inddata!$E$35))))</f>
        <v>2.8339999999999974</v>
      </c>
      <c r="E195" s="5">
        <v>0</v>
      </c>
      <c r="F195" s="5">
        <f>IF(Inddata!$E$31*Inddata!$E$35+Inddata!$E$33&gt;'Beregninger scenarie 3'!C195,0,F194+$F$27)</f>
        <v>0</v>
      </c>
      <c r="G195" s="5">
        <f t="shared" si="4"/>
        <v>3.1660000000000026</v>
      </c>
      <c r="H195" s="5">
        <f>IF(D195+E195+F195&gt;Inddata!$E$31,Inddata!$E$31,D195+E195+F195)</f>
        <v>2.8339999999999974</v>
      </c>
      <c r="I195" s="5">
        <f>Inddata!$E$34</f>
        <v>0</v>
      </c>
      <c r="J195" s="5">
        <f>Inddata!$E$32+Inddata!$E$34</f>
        <v>4</v>
      </c>
      <c r="K195" s="5"/>
    </row>
    <row r="196" spans="1:11" x14ac:dyDescent="0.25">
      <c r="A196">
        <v>167</v>
      </c>
      <c r="C196" s="5">
        <f t="shared" si="5"/>
        <v>1.1730666666666694</v>
      </c>
      <c r="D196" s="5">
        <f>IF(Inddata!$E$35=0,0,IF(($D$30-C196*(1/Inddata!$E$35))&lt;0,0,($D$30-C196*(1/Inddata!$E$35))))</f>
        <v>2.8269333333333306</v>
      </c>
      <c r="E196" s="5">
        <v>0</v>
      </c>
      <c r="F196" s="5">
        <f>IF(Inddata!$E$31*Inddata!$E$35+Inddata!$E$33&gt;'Beregninger scenarie 3'!C196,0,F195+$F$27)</f>
        <v>0</v>
      </c>
      <c r="G196" s="5">
        <f t="shared" si="4"/>
        <v>3.1730666666666694</v>
      </c>
      <c r="H196" s="5">
        <f>IF(D196+E196+F196&gt;Inddata!$E$31,Inddata!$E$31,D196+E196+F196)</f>
        <v>2.8269333333333306</v>
      </c>
      <c r="I196" s="5">
        <f>Inddata!$E$34</f>
        <v>0</v>
      </c>
      <c r="J196" s="5">
        <f>Inddata!$E$32+Inddata!$E$34</f>
        <v>4</v>
      </c>
      <c r="K196" s="5"/>
    </row>
    <row r="197" spans="1:11" x14ac:dyDescent="0.25">
      <c r="A197">
        <v>168</v>
      </c>
      <c r="C197" s="5">
        <f t="shared" si="5"/>
        <v>1.1801333333333361</v>
      </c>
      <c r="D197" s="5">
        <f>IF(Inddata!$E$35=0,0,IF(($D$30-C197*(1/Inddata!$E$35))&lt;0,0,($D$30-C197*(1/Inddata!$E$35))))</f>
        <v>2.8198666666666639</v>
      </c>
      <c r="E197" s="5">
        <v>0</v>
      </c>
      <c r="F197" s="5">
        <f>IF(Inddata!$E$31*Inddata!$E$35+Inddata!$E$33&gt;'Beregninger scenarie 3'!C197,0,F196+$F$27)</f>
        <v>0</v>
      </c>
      <c r="G197" s="5">
        <f t="shared" si="4"/>
        <v>3.1801333333333361</v>
      </c>
      <c r="H197" s="5">
        <f>IF(D197+E197+F197&gt;Inddata!$E$31,Inddata!$E$31,D197+E197+F197)</f>
        <v>2.8198666666666639</v>
      </c>
      <c r="I197" s="5">
        <f>Inddata!$E$34</f>
        <v>0</v>
      </c>
      <c r="J197" s="5">
        <f>Inddata!$E$32+Inddata!$E$34</f>
        <v>4</v>
      </c>
      <c r="K197" s="5"/>
    </row>
    <row r="198" spans="1:11" x14ac:dyDescent="0.25">
      <c r="A198">
        <v>169</v>
      </c>
      <c r="C198" s="5">
        <f t="shared" si="5"/>
        <v>1.1872000000000029</v>
      </c>
      <c r="D198" s="5">
        <f>IF(Inddata!$E$35=0,0,IF(($D$30-C198*(1/Inddata!$E$35))&lt;0,0,($D$30-C198*(1/Inddata!$E$35))))</f>
        <v>2.8127999999999971</v>
      </c>
      <c r="E198" s="5">
        <v>0</v>
      </c>
      <c r="F198" s="5">
        <f>IF(Inddata!$E$31*Inddata!$E$35+Inddata!$E$33&gt;'Beregninger scenarie 3'!C198,0,F197+$F$27)</f>
        <v>0</v>
      </c>
      <c r="G198" s="5">
        <f t="shared" si="4"/>
        <v>3.1872000000000029</v>
      </c>
      <c r="H198" s="5">
        <f>IF(D198+E198+F198&gt;Inddata!$E$31,Inddata!$E$31,D198+E198+F198)</f>
        <v>2.8127999999999971</v>
      </c>
      <c r="I198" s="5">
        <f>Inddata!$E$34</f>
        <v>0</v>
      </c>
      <c r="J198" s="5">
        <f>Inddata!$E$32+Inddata!$E$34</f>
        <v>4</v>
      </c>
      <c r="K198" s="5"/>
    </row>
    <row r="199" spans="1:11" x14ac:dyDescent="0.25">
      <c r="A199">
        <v>170</v>
      </c>
      <c r="C199" s="5">
        <f t="shared" si="5"/>
        <v>1.1942666666666697</v>
      </c>
      <c r="D199" s="5">
        <f>IF(Inddata!$E$35=0,0,IF(($D$30-C199*(1/Inddata!$E$35))&lt;0,0,($D$30-C199*(1/Inddata!$E$35))))</f>
        <v>2.8057333333333303</v>
      </c>
      <c r="E199" s="5">
        <v>0</v>
      </c>
      <c r="F199" s="5">
        <f>IF(Inddata!$E$31*Inddata!$E$35+Inddata!$E$33&gt;'Beregninger scenarie 3'!C199,0,F198+$F$27)</f>
        <v>0</v>
      </c>
      <c r="G199" s="5">
        <f t="shared" si="4"/>
        <v>3.1942666666666697</v>
      </c>
      <c r="H199" s="5">
        <f>IF(D199+E199+F199&gt;Inddata!$E$31,Inddata!$E$31,D199+E199+F199)</f>
        <v>2.8057333333333303</v>
      </c>
      <c r="I199" s="5">
        <f>Inddata!$E$34</f>
        <v>0</v>
      </c>
      <c r="J199" s="5">
        <f>Inddata!$E$32+Inddata!$E$34</f>
        <v>4</v>
      </c>
      <c r="K199" s="5"/>
    </row>
    <row r="200" spans="1:11" x14ac:dyDescent="0.25">
      <c r="A200">
        <v>171</v>
      </c>
      <c r="C200" s="5">
        <f t="shared" si="5"/>
        <v>1.2013333333333365</v>
      </c>
      <c r="D200" s="5">
        <f>IF(Inddata!$E$35=0,0,IF(($D$30-C200*(1/Inddata!$E$35))&lt;0,0,($D$30-C200*(1/Inddata!$E$35))))</f>
        <v>2.7986666666666635</v>
      </c>
      <c r="E200" s="5">
        <v>0</v>
      </c>
      <c r="F200" s="5">
        <f>IF(Inddata!$E$31*Inddata!$E$35+Inddata!$E$33&gt;'Beregninger scenarie 3'!C200,0,F199+$F$27)</f>
        <v>0</v>
      </c>
      <c r="G200" s="5">
        <f t="shared" si="4"/>
        <v>3.2013333333333365</v>
      </c>
      <c r="H200" s="5">
        <f>IF(D200+E200+F200&gt;Inddata!$E$31,Inddata!$E$31,D200+E200+F200)</f>
        <v>2.7986666666666635</v>
      </c>
      <c r="I200" s="5">
        <f>Inddata!$E$34</f>
        <v>0</v>
      </c>
      <c r="J200" s="5">
        <f>Inddata!$E$32+Inddata!$E$34</f>
        <v>4</v>
      </c>
      <c r="K200" s="5"/>
    </row>
    <row r="201" spans="1:11" x14ac:dyDescent="0.25">
      <c r="A201">
        <v>172</v>
      </c>
      <c r="C201" s="5">
        <f t="shared" si="5"/>
        <v>1.2084000000000032</v>
      </c>
      <c r="D201" s="5">
        <f>IF(Inddata!$E$35=0,0,IF(($D$30-C201*(1/Inddata!$E$35))&lt;0,0,($D$30-C201*(1/Inddata!$E$35))))</f>
        <v>2.7915999999999968</v>
      </c>
      <c r="E201" s="5">
        <v>0</v>
      </c>
      <c r="F201" s="5">
        <f>IF(Inddata!$E$31*Inddata!$E$35+Inddata!$E$33&gt;'Beregninger scenarie 3'!C201,0,F200+$F$27)</f>
        <v>0</v>
      </c>
      <c r="G201" s="5">
        <f t="shared" si="4"/>
        <v>3.2084000000000032</v>
      </c>
      <c r="H201" s="5">
        <f>IF(D201+E201+F201&gt;Inddata!$E$31,Inddata!$E$31,D201+E201+F201)</f>
        <v>2.7915999999999968</v>
      </c>
      <c r="I201" s="5">
        <f>Inddata!$E$34</f>
        <v>0</v>
      </c>
      <c r="J201" s="5">
        <f>Inddata!$E$32+Inddata!$E$34</f>
        <v>4</v>
      </c>
      <c r="K201" s="5"/>
    </row>
    <row r="202" spans="1:11" x14ac:dyDescent="0.25">
      <c r="A202">
        <v>173</v>
      </c>
      <c r="C202" s="5">
        <f t="shared" si="5"/>
        <v>1.21546666666667</v>
      </c>
      <c r="D202" s="5">
        <f>IF(Inddata!$E$35=0,0,IF(($D$30-C202*(1/Inddata!$E$35))&lt;0,0,($D$30-C202*(1/Inddata!$E$35))))</f>
        <v>2.78453333333333</v>
      </c>
      <c r="E202" s="5">
        <v>0</v>
      </c>
      <c r="F202" s="5">
        <f>IF(Inddata!$E$31*Inddata!$E$35+Inddata!$E$33&gt;'Beregninger scenarie 3'!C202,0,F201+$F$27)</f>
        <v>0</v>
      </c>
      <c r="G202" s="5">
        <f t="shared" si="4"/>
        <v>3.21546666666667</v>
      </c>
      <c r="H202" s="5">
        <f>IF(D202+E202+F202&gt;Inddata!$E$31,Inddata!$E$31,D202+E202+F202)</f>
        <v>2.78453333333333</v>
      </c>
      <c r="I202" s="5">
        <f>Inddata!$E$34</f>
        <v>0</v>
      </c>
      <c r="J202" s="5">
        <f>Inddata!$E$32+Inddata!$E$34</f>
        <v>4</v>
      </c>
      <c r="K202" s="5"/>
    </row>
    <row r="203" spans="1:11" x14ac:dyDescent="0.25">
      <c r="A203">
        <v>174</v>
      </c>
      <c r="C203" s="5">
        <f t="shared" si="5"/>
        <v>1.2225333333333368</v>
      </c>
      <c r="D203" s="5">
        <f>IF(Inddata!$E$35=0,0,IF(($D$30-C203*(1/Inddata!$E$35))&lt;0,0,($D$30-C203*(1/Inddata!$E$35))))</f>
        <v>2.7774666666666632</v>
      </c>
      <c r="E203" s="5">
        <v>0</v>
      </c>
      <c r="F203" s="5">
        <f>IF(Inddata!$E$31*Inddata!$E$35+Inddata!$E$33&gt;'Beregninger scenarie 3'!C203,0,F202+$F$27)</f>
        <v>0</v>
      </c>
      <c r="G203" s="5">
        <f t="shared" si="4"/>
        <v>3.2225333333333368</v>
      </c>
      <c r="H203" s="5">
        <f>IF(D203+E203+F203&gt;Inddata!$E$31,Inddata!$E$31,D203+E203+F203)</f>
        <v>2.7774666666666632</v>
      </c>
      <c r="I203" s="5">
        <f>Inddata!$E$34</f>
        <v>0</v>
      </c>
      <c r="J203" s="5">
        <f>Inddata!$E$32+Inddata!$E$34</f>
        <v>4</v>
      </c>
      <c r="K203" s="5"/>
    </row>
    <row r="204" spans="1:11" x14ac:dyDescent="0.25">
      <c r="A204">
        <v>175</v>
      </c>
      <c r="C204" s="5">
        <f t="shared" si="5"/>
        <v>1.2296000000000036</v>
      </c>
      <c r="D204" s="5">
        <f>IF(Inddata!$E$35=0,0,IF(($D$30-C204*(1/Inddata!$E$35))&lt;0,0,($D$30-C204*(1/Inddata!$E$35))))</f>
        <v>2.7703999999999964</v>
      </c>
      <c r="E204" s="5">
        <v>0</v>
      </c>
      <c r="F204" s="5">
        <f>IF(Inddata!$E$31*Inddata!$E$35+Inddata!$E$33&gt;'Beregninger scenarie 3'!C204,0,F203+$F$27)</f>
        <v>0</v>
      </c>
      <c r="G204" s="5">
        <f t="shared" si="4"/>
        <v>3.2296000000000036</v>
      </c>
      <c r="H204" s="5">
        <f>IF(D204+E204+F204&gt;Inddata!$E$31,Inddata!$E$31,D204+E204+F204)</f>
        <v>2.7703999999999964</v>
      </c>
      <c r="I204" s="5">
        <f>Inddata!$E$34</f>
        <v>0</v>
      </c>
      <c r="J204" s="5">
        <f>Inddata!$E$32+Inddata!$E$34</f>
        <v>4</v>
      </c>
      <c r="K204" s="5"/>
    </row>
    <row r="205" spans="1:11" x14ac:dyDescent="0.25">
      <c r="A205">
        <v>176</v>
      </c>
      <c r="C205" s="5">
        <f t="shared" si="5"/>
        <v>1.2366666666666704</v>
      </c>
      <c r="D205" s="5">
        <f>IF(Inddata!$E$35=0,0,IF(($D$30-C205*(1/Inddata!$E$35))&lt;0,0,($D$30-C205*(1/Inddata!$E$35))))</f>
        <v>2.7633333333333296</v>
      </c>
      <c r="E205" s="5">
        <v>0</v>
      </c>
      <c r="F205" s="5">
        <f>IF(Inddata!$E$31*Inddata!$E$35+Inddata!$E$33&gt;'Beregninger scenarie 3'!C205,0,F204+$F$27)</f>
        <v>0</v>
      </c>
      <c r="G205" s="5">
        <f t="shared" si="4"/>
        <v>3.2366666666666704</v>
      </c>
      <c r="H205" s="5">
        <f>IF(D205+E205+F205&gt;Inddata!$E$31,Inddata!$E$31,D205+E205+F205)</f>
        <v>2.7633333333333296</v>
      </c>
      <c r="I205" s="5">
        <f>Inddata!$E$34</f>
        <v>0</v>
      </c>
      <c r="J205" s="5">
        <f>Inddata!$E$32+Inddata!$E$34</f>
        <v>4</v>
      </c>
      <c r="K205" s="5"/>
    </row>
    <row r="206" spans="1:11" x14ac:dyDescent="0.25">
      <c r="A206">
        <v>177</v>
      </c>
      <c r="C206" s="5">
        <f t="shared" si="5"/>
        <v>1.2437333333333371</v>
      </c>
      <c r="D206" s="5">
        <f>IF(Inddata!$E$35=0,0,IF(($D$30-C206*(1/Inddata!$E$35))&lt;0,0,($D$30-C206*(1/Inddata!$E$35))))</f>
        <v>2.7562666666666629</v>
      </c>
      <c r="E206" s="5">
        <v>0</v>
      </c>
      <c r="F206" s="5">
        <f>IF(Inddata!$E$31*Inddata!$E$35+Inddata!$E$33&gt;'Beregninger scenarie 3'!C206,0,F205+$F$27)</f>
        <v>0</v>
      </c>
      <c r="G206" s="5">
        <f t="shared" si="4"/>
        <v>3.2437333333333371</v>
      </c>
      <c r="H206" s="5">
        <f>IF(D206+E206+F206&gt;Inddata!$E$31,Inddata!$E$31,D206+E206+F206)</f>
        <v>2.7562666666666629</v>
      </c>
      <c r="I206" s="5">
        <f>Inddata!$E$34</f>
        <v>0</v>
      </c>
      <c r="J206" s="5">
        <f>Inddata!$E$32+Inddata!$E$34</f>
        <v>4</v>
      </c>
      <c r="K206" s="5"/>
    </row>
    <row r="207" spans="1:11" x14ac:dyDescent="0.25">
      <c r="A207">
        <v>178</v>
      </c>
      <c r="C207" s="5">
        <f t="shared" si="5"/>
        <v>1.2508000000000039</v>
      </c>
      <c r="D207" s="5">
        <f>IF(Inddata!$E$35=0,0,IF(($D$30-C207*(1/Inddata!$E$35))&lt;0,0,($D$30-C207*(1/Inddata!$E$35))))</f>
        <v>2.7491999999999961</v>
      </c>
      <c r="E207" s="5">
        <v>0</v>
      </c>
      <c r="F207" s="5">
        <f>IF(Inddata!$E$31*Inddata!$E$35+Inddata!$E$33&gt;'Beregninger scenarie 3'!C207,0,F206+$F$27)</f>
        <v>0</v>
      </c>
      <c r="G207" s="5">
        <f t="shared" si="4"/>
        <v>3.2508000000000039</v>
      </c>
      <c r="H207" s="5">
        <f>IF(D207+E207+F207&gt;Inddata!$E$31,Inddata!$E$31,D207+E207+F207)</f>
        <v>2.7491999999999961</v>
      </c>
      <c r="I207" s="5">
        <f>Inddata!$E$34</f>
        <v>0</v>
      </c>
      <c r="J207" s="5">
        <f>Inddata!$E$32+Inddata!$E$34</f>
        <v>4</v>
      </c>
      <c r="K207" s="5"/>
    </row>
    <row r="208" spans="1:11" x14ac:dyDescent="0.25">
      <c r="A208">
        <v>179</v>
      </c>
      <c r="C208" s="5">
        <f t="shared" si="5"/>
        <v>1.2578666666666707</v>
      </c>
      <c r="D208" s="5">
        <f>IF(Inddata!$E$35=0,0,IF(($D$30-C208*(1/Inddata!$E$35))&lt;0,0,($D$30-C208*(1/Inddata!$E$35))))</f>
        <v>2.7421333333333293</v>
      </c>
      <c r="E208" s="5">
        <v>0</v>
      </c>
      <c r="F208" s="5">
        <f>IF(Inddata!$E$31*Inddata!$E$35+Inddata!$E$33&gt;'Beregninger scenarie 3'!C208,0,F207+$F$27)</f>
        <v>0</v>
      </c>
      <c r="G208" s="5">
        <f t="shared" si="4"/>
        <v>3.2578666666666707</v>
      </c>
      <c r="H208" s="5">
        <f>IF(D208+E208+F208&gt;Inddata!$E$31,Inddata!$E$31,D208+E208+F208)</f>
        <v>2.7421333333333293</v>
      </c>
      <c r="I208" s="5">
        <f>Inddata!$E$34</f>
        <v>0</v>
      </c>
      <c r="J208" s="5">
        <f>Inddata!$E$32+Inddata!$E$34</f>
        <v>4</v>
      </c>
      <c r="K208" s="5"/>
    </row>
    <row r="209" spans="1:11" x14ac:dyDescent="0.25">
      <c r="A209">
        <v>180</v>
      </c>
      <c r="C209" s="5">
        <f t="shared" si="5"/>
        <v>1.2649333333333375</v>
      </c>
      <c r="D209" s="5">
        <f>IF(Inddata!$E$35=0,0,IF(($D$30-C209*(1/Inddata!$E$35))&lt;0,0,($D$30-C209*(1/Inddata!$E$35))))</f>
        <v>2.7350666666666625</v>
      </c>
      <c r="E209" s="5">
        <v>0</v>
      </c>
      <c r="F209" s="5">
        <f>IF(Inddata!$E$31*Inddata!$E$35+Inddata!$E$33&gt;'Beregninger scenarie 3'!C209,0,F208+$F$27)</f>
        <v>0</v>
      </c>
      <c r="G209" s="5">
        <f t="shared" si="4"/>
        <v>3.2649333333333375</v>
      </c>
      <c r="H209" s="5">
        <f>IF(D209+E209+F209&gt;Inddata!$E$31,Inddata!$E$31,D209+E209+F209)</f>
        <v>2.7350666666666625</v>
      </c>
      <c r="I209" s="5">
        <f>Inddata!$E$34</f>
        <v>0</v>
      </c>
      <c r="J209" s="5">
        <f>Inddata!$E$32+Inddata!$E$34</f>
        <v>4</v>
      </c>
      <c r="K209" s="5"/>
    </row>
    <row r="210" spans="1:11" x14ac:dyDescent="0.25">
      <c r="A210">
        <v>181</v>
      </c>
      <c r="C210" s="5">
        <f t="shared" si="5"/>
        <v>1.2720000000000042</v>
      </c>
      <c r="D210" s="5">
        <f>IF(Inddata!$E$35=0,0,IF(($D$30-C210*(1/Inddata!$E$35))&lt;0,0,($D$30-C210*(1/Inddata!$E$35))))</f>
        <v>2.7279999999999958</v>
      </c>
      <c r="E210" s="5">
        <v>0</v>
      </c>
      <c r="F210" s="5">
        <f>IF(Inddata!$E$31*Inddata!$E$35+Inddata!$E$33&gt;'Beregninger scenarie 3'!C210,0,F209+$F$27)</f>
        <v>0</v>
      </c>
      <c r="G210" s="5">
        <f t="shared" si="4"/>
        <v>3.2720000000000042</v>
      </c>
      <c r="H210" s="5">
        <f>IF(D210+E210+F210&gt;Inddata!$E$31,Inddata!$E$31,D210+E210+F210)</f>
        <v>2.7279999999999958</v>
      </c>
      <c r="I210" s="5">
        <f>Inddata!$E$34</f>
        <v>0</v>
      </c>
      <c r="J210" s="5">
        <f>Inddata!$E$32+Inddata!$E$34</f>
        <v>4</v>
      </c>
      <c r="K210" s="5"/>
    </row>
    <row r="211" spans="1:11" x14ac:dyDescent="0.25">
      <c r="A211">
        <v>182</v>
      </c>
      <c r="C211" s="5">
        <f t="shared" si="5"/>
        <v>1.279066666666671</v>
      </c>
      <c r="D211" s="5">
        <f>IF(Inddata!$E$35=0,0,IF(($D$30-C211*(1/Inddata!$E$35))&lt;0,0,($D$30-C211*(1/Inddata!$E$35))))</f>
        <v>2.720933333333329</v>
      </c>
      <c r="E211" s="5">
        <v>0</v>
      </c>
      <c r="F211" s="5">
        <f>IF(Inddata!$E$31*Inddata!$E$35+Inddata!$E$33&gt;'Beregninger scenarie 3'!C211,0,F210+$F$27)</f>
        <v>0</v>
      </c>
      <c r="G211" s="5">
        <f t="shared" si="4"/>
        <v>3.279066666666671</v>
      </c>
      <c r="H211" s="5">
        <f>IF(D211+E211+F211&gt;Inddata!$E$31,Inddata!$E$31,D211+E211+F211)</f>
        <v>2.720933333333329</v>
      </c>
      <c r="I211" s="5">
        <f>Inddata!$E$34</f>
        <v>0</v>
      </c>
      <c r="J211" s="5">
        <f>Inddata!$E$32+Inddata!$E$34</f>
        <v>4</v>
      </c>
      <c r="K211" s="5"/>
    </row>
    <row r="212" spans="1:11" x14ac:dyDescent="0.25">
      <c r="A212">
        <v>183</v>
      </c>
      <c r="C212" s="5">
        <f t="shared" si="5"/>
        <v>1.2861333333333378</v>
      </c>
      <c r="D212" s="5">
        <f>IF(Inddata!$E$35=0,0,IF(($D$30-C212*(1/Inddata!$E$35))&lt;0,0,($D$30-C212*(1/Inddata!$E$35))))</f>
        <v>2.7138666666666622</v>
      </c>
      <c r="E212" s="5">
        <v>0</v>
      </c>
      <c r="F212" s="5">
        <f>IF(Inddata!$E$31*Inddata!$E$35+Inddata!$E$33&gt;'Beregninger scenarie 3'!C212,0,F211+$F$27)</f>
        <v>0</v>
      </c>
      <c r="G212" s="5">
        <f t="shared" si="4"/>
        <v>3.2861333333333378</v>
      </c>
      <c r="H212" s="5">
        <f>IF(D212+E212+F212&gt;Inddata!$E$31,Inddata!$E$31,D212+E212+F212)</f>
        <v>2.7138666666666622</v>
      </c>
      <c r="I212" s="5">
        <f>Inddata!$E$34</f>
        <v>0</v>
      </c>
      <c r="J212" s="5">
        <f>Inddata!$E$32+Inddata!$E$34</f>
        <v>4</v>
      </c>
      <c r="K212" s="5"/>
    </row>
    <row r="213" spans="1:11" x14ac:dyDescent="0.25">
      <c r="A213">
        <v>184</v>
      </c>
      <c r="C213" s="5">
        <f t="shared" si="5"/>
        <v>1.2932000000000046</v>
      </c>
      <c r="D213" s="5">
        <f>IF(Inddata!$E$35=0,0,IF(($D$30-C213*(1/Inddata!$E$35))&lt;0,0,($D$30-C213*(1/Inddata!$E$35))))</f>
        <v>2.7067999999999954</v>
      </c>
      <c r="E213" s="5">
        <v>0</v>
      </c>
      <c r="F213" s="5">
        <f>IF(Inddata!$E$31*Inddata!$E$35+Inddata!$E$33&gt;'Beregninger scenarie 3'!C213,0,F212+$F$27)</f>
        <v>0</v>
      </c>
      <c r="G213" s="5">
        <f t="shared" si="4"/>
        <v>3.2932000000000046</v>
      </c>
      <c r="H213" s="5">
        <f>IF(D213+E213+F213&gt;Inddata!$E$31,Inddata!$E$31,D213+E213+F213)</f>
        <v>2.7067999999999954</v>
      </c>
      <c r="I213" s="5">
        <f>Inddata!$E$34</f>
        <v>0</v>
      </c>
      <c r="J213" s="5">
        <f>Inddata!$E$32+Inddata!$E$34</f>
        <v>4</v>
      </c>
      <c r="K213" s="5"/>
    </row>
    <row r="214" spans="1:11" x14ac:dyDescent="0.25">
      <c r="A214">
        <v>185</v>
      </c>
      <c r="C214" s="5">
        <f t="shared" si="5"/>
        <v>1.3002666666666713</v>
      </c>
      <c r="D214" s="5">
        <f>IF(Inddata!$E$35=0,0,IF(($D$30-C214*(1/Inddata!$E$35))&lt;0,0,($D$30-C214*(1/Inddata!$E$35))))</f>
        <v>2.6997333333333287</v>
      </c>
      <c r="E214" s="5">
        <v>0</v>
      </c>
      <c r="F214" s="5">
        <f>IF(Inddata!$E$31*Inddata!$E$35+Inddata!$E$33&gt;'Beregninger scenarie 3'!C214,0,F213+$F$27)</f>
        <v>0</v>
      </c>
      <c r="G214" s="5">
        <f t="shared" si="4"/>
        <v>3.3002666666666713</v>
      </c>
      <c r="H214" s="5">
        <f>IF(D214+E214+F214&gt;Inddata!$E$31,Inddata!$E$31,D214+E214+F214)</f>
        <v>2.6997333333333287</v>
      </c>
      <c r="I214" s="5">
        <f>Inddata!$E$34</f>
        <v>0</v>
      </c>
      <c r="J214" s="5">
        <f>Inddata!$E$32+Inddata!$E$34</f>
        <v>4</v>
      </c>
      <c r="K214" s="5"/>
    </row>
    <row r="215" spans="1:11" x14ac:dyDescent="0.25">
      <c r="A215">
        <v>186</v>
      </c>
      <c r="C215" s="5">
        <f t="shared" si="5"/>
        <v>1.3073333333333381</v>
      </c>
      <c r="D215" s="5">
        <f>IF(Inddata!$E$35=0,0,IF(($D$30-C215*(1/Inddata!$E$35))&lt;0,0,($D$30-C215*(1/Inddata!$E$35))))</f>
        <v>2.6926666666666619</v>
      </c>
      <c r="E215" s="5">
        <v>0</v>
      </c>
      <c r="F215" s="5">
        <f>IF(Inddata!$E$31*Inddata!$E$35+Inddata!$E$33&gt;'Beregninger scenarie 3'!C215,0,F214+$F$27)</f>
        <v>0</v>
      </c>
      <c r="G215" s="5">
        <f t="shared" si="4"/>
        <v>3.3073333333333381</v>
      </c>
      <c r="H215" s="5">
        <f>IF(D215+E215+F215&gt;Inddata!$E$31,Inddata!$E$31,D215+E215+F215)</f>
        <v>2.6926666666666619</v>
      </c>
      <c r="I215" s="5">
        <f>Inddata!$E$34</f>
        <v>0</v>
      </c>
      <c r="J215" s="5">
        <f>Inddata!$E$32+Inddata!$E$34</f>
        <v>4</v>
      </c>
      <c r="K215" s="5"/>
    </row>
    <row r="216" spans="1:11" x14ac:dyDescent="0.25">
      <c r="A216">
        <v>187</v>
      </c>
      <c r="C216" s="5">
        <f t="shared" si="5"/>
        <v>1.3144000000000049</v>
      </c>
      <c r="D216" s="5">
        <f>IF(Inddata!$E$35=0,0,IF(($D$30-C216*(1/Inddata!$E$35))&lt;0,0,($D$30-C216*(1/Inddata!$E$35))))</f>
        <v>2.6855999999999951</v>
      </c>
      <c r="E216" s="5">
        <v>0</v>
      </c>
      <c r="F216" s="5">
        <f>IF(Inddata!$E$31*Inddata!$E$35+Inddata!$E$33&gt;'Beregninger scenarie 3'!C216,0,F215+$F$27)</f>
        <v>0</v>
      </c>
      <c r="G216" s="5">
        <f t="shared" si="4"/>
        <v>3.3144000000000049</v>
      </c>
      <c r="H216" s="5">
        <f>IF(D216+E216+F216&gt;Inddata!$E$31,Inddata!$E$31,D216+E216+F216)</f>
        <v>2.6855999999999951</v>
      </c>
      <c r="I216" s="5">
        <f>Inddata!$E$34</f>
        <v>0</v>
      </c>
      <c r="J216" s="5">
        <f>Inddata!$E$32+Inddata!$E$34</f>
        <v>4</v>
      </c>
      <c r="K216" s="5"/>
    </row>
    <row r="217" spans="1:11" x14ac:dyDescent="0.25">
      <c r="A217">
        <v>188</v>
      </c>
      <c r="C217" s="5">
        <f t="shared" si="5"/>
        <v>1.3214666666666717</v>
      </c>
      <c r="D217" s="5">
        <f>IF(Inddata!$E$35=0,0,IF(($D$30-C217*(1/Inddata!$E$35))&lt;0,0,($D$30-C217*(1/Inddata!$E$35))))</f>
        <v>2.6785333333333283</v>
      </c>
      <c r="E217" s="5">
        <v>0</v>
      </c>
      <c r="F217" s="5">
        <f>IF(Inddata!$E$31*Inddata!$E$35+Inddata!$E$33&gt;'Beregninger scenarie 3'!C217,0,F216+$F$27)</f>
        <v>0</v>
      </c>
      <c r="G217" s="5">
        <f t="shared" si="4"/>
        <v>3.3214666666666717</v>
      </c>
      <c r="H217" s="5">
        <f>IF(D217+E217+F217&gt;Inddata!$E$31,Inddata!$E$31,D217+E217+F217)</f>
        <v>2.6785333333333283</v>
      </c>
      <c r="I217" s="5">
        <f>Inddata!$E$34</f>
        <v>0</v>
      </c>
      <c r="J217" s="5">
        <f>Inddata!$E$32+Inddata!$E$34</f>
        <v>4</v>
      </c>
      <c r="K217" s="5"/>
    </row>
    <row r="218" spans="1:11" x14ac:dyDescent="0.25">
      <c r="A218">
        <v>189</v>
      </c>
      <c r="C218" s="5">
        <f t="shared" si="5"/>
        <v>1.3285333333333385</v>
      </c>
      <c r="D218" s="5">
        <f>IF(Inddata!$E$35=0,0,IF(($D$30-C218*(1/Inddata!$E$35))&lt;0,0,($D$30-C218*(1/Inddata!$E$35))))</f>
        <v>2.6714666666666615</v>
      </c>
      <c r="E218" s="5">
        <v>0</v>
      </c>
      <c r="F218" s="5">
        <f>IF(Inddata!$E$31*Inddata!$E$35+Inddata!$E$33&gt;'Beregninger scenarie 3'!C218,0,F217+$F$27)</f>
        <v>0</v>
      </c>
      <c r="G218" s="5">
        <f t="shared" si="4"/>
        <v>3.3285333333333385</v>
      </c>
      <c r="H218" s="5">
        <f>IF(D218+E218+F218&gt;Inddata!$E$31,Inddata!$E$31,D218+E218+F218)</f>
        <v>2.6714666666666615</v>
      </c>
      <c r="I218" s="5">
        <f>Inddata!$E$34</f>
        <v>0</v>
      </c>
      <c r="J218" s="5">
        <f>Inddata!$E$32+Inddata!$E$34</f>
        <v>4</v>
      </c>
      <c r="K218" s="5"/>
    </row>
    <row r="219" spans="1:11" x14ac:dyDescent="0.25">
      <c r="A219">
        <v>190</v>
      </c>
      <c r="C219" s="5">
        <f t="shared" si="5"/>
        <v>1.3356000000000052</v>
      </c>
      <c r="D219" s="5">
        <f>IF(Inddata!$E$35=0,0,IF(($D$30-C219*(1/Inddata!$E$35))&lt;0,0,($D$30-C219*(1/Inddata!$E$35))))</f>
        <v>2.6643999999999948</v>
      </c>
      <c r="E219" s="5">
        <v>0</v>
      </c>
      <c r="F219" s="5">
        <f>IF(Inddata!$E$31*Inddata!$E$35+Inddata!$E$33&gt;'Beregninger scenarie 3'!C219,0,F218+$F$27)</f>
        <v>0</v>
      </c>
      <c r="G219" s="5">
        <f t="shared" si="4"/>
        <v>3.3356000000000052</v>
      </c>
      <c r="H219" s="5">
        <f>IF(D219+E219+F219&gt;Inddata!$E$31,Inddata!$E$31,D219+E219+F219)</f>
        <v>2.6643999999999948</v>
      </c>
      <c r="I219" s="5">
        <f>Inddata!$E$34</f>
        <v>0</v>
      </c>
      <c r="J219" s="5">
        <f>Inddata!$E$32+Inddata!$E$34</f>
        <v>4</v>
      </c>
      <c r="K219" s="5"/>
    </row>
    <row r="220" spans="1:11" x14ac:dyDescent="0.25">
      <c r="A220">
        <v>191</v>
      </c>
      <c r="C220" s="5">
        <f t="shared" si="5"/>
        <v>1.342666666666672</v>
      </c>
      <c r="D220" s="5">
        <f>IF(Inddata!$E$35=0,0,IF(($D$30-C220*(1/Inddata!$E$35))&lt;0,0,($D$30-C220*(1/Inddata!$E$35))))</f>
        <v>2.657333333333328</v>
      </c>
      <c r="E220" s="5">
        <v>0</v>
      </c>
      <c r="F220" s="5">
        <f>IF(Inddata!$E$31*Inddata!$E$35+Inddata!$E$33&gt;'Beregninger scenarie 3'!C220,0,F219+$F$27)</f>
        <v>0</v>
      </c>
      <c r="G220" s="5">
        <f t="shared" si="4"/>
        <v>3.342666666666672</v>
      </c>
      <c r="H220" s="5">
        <f>IF(D220+E220+F220&gt;Inddata!$E$31,Inddata!$E$31,D220+E220+F220)</f>
        <v>2.657333333333328</v>
      </c>
      <c r="I220" s="5">
        <f>Inddata!$E$34</f>
        <v>0</v>
      </c>
      <c r="J220" s="5">
        <f>Inddata!$E$32+Inddata!$E$34</f>
        <v>4</v>
      </c>
      <c r="K220" s="5"/>
    </row>
    <row r="221" spans="1:11" x14ac:dyDescent="0.25">
      <c r="A221">
        <v>192</v>
      </c>
      <c r="C221" s="5">
        <f t="shared" si="5"/>
        <v>1.3497333333333388</v>
      </c>
      <c r="D221" s="5">
        <f>IF(Inddata!$E$35=0,0,IF(($D$30-C221*(1/Inddata!$E$35))&lt;0,0,($D$30-C221*(1/Inddata!$E$35))))</f>
        <v>2.6502666666666612</v>
      </c>
      <c r="E221" s="5">
        <v>0</v>
      </c>
      <c r="F221" s="5">
        <f>IF(Inddata!$E$31*Inddata!$E$35+Inddata!$E$33&gt;'Beregninger scenarie 3'!C221,0,F220+$F$27)</f>
        <v>0</v>
      </c>
      <c r="G221" s="5">
        <f t="shared" si="4"/>
        <v>3.3497333333333388</v>
      </c>
      <c r="H221" s="5">
        <f>IF(D221+E221+F221&gt;Inddata!$E$31,Inddata!$E$31,D221+E221+F221)</f>
        <v>2.6502666666666612</v>
      </c>
      <c r="I221" s="5">
        <f>Inddata!$E$34</f>
        <v>0</v>
      </c>
      <c r="J221" s="5">
        <f>Inddata!$E$32+Inddata!$E$34</f>
        <v>4</v>
      </c>
      <c r="K221" s="5"/>
    </row>
    <row r="222" spans="1:11" x14ac:dyDescent="0.25">
      <c r="A222">
        <v>193</v>
      </c>
      <c r="C222" s="5">
        <f t="shared" si="5"/>
        <v>1.3568000000000056</v>
      </c>
      <c r="D222" s="5">
        <f>IF(Inddata!$E$35=0,0,IF(($D$30-C222*(1/Inddata!$E$35))&lt;0,0,($D$30-C222*(1/Inddata!$E$35))))</f>
        <v>2.6431999999999944</v>
      </c>
      <c r="E222" s="5">
        <v>0</v>
      </c>
      <c r="F222" s="5">
        <f>IF(Inddata!$E$31*Inddata!$E$35+Inddata!$E$33&gt;'Beregninger scenarie 3'!C222,0,F221+$F$27)</f>
        <v>0</v>
      </c>
      <c r="G222" s="5">
        <f t="shared" si="4"/>
        <v>3.3568000000000056</v>
      </c>
      <c r="H222" s="5">
        <f>IF(D222+E222+F222&gt;Inddata!$E$31,Inddata!$E$31,D222+E222+F222)</f>
        <v>2.6431999999999944</v>
      </c>
      <c r="I222" s="5">
        <f>Inddata!$E$34</f>
        <v>0</v>
      </c>
      <c r="J222" s="5">
        <f>Inddata!$E$32+Inddata!$E$34</f>
        <v>4</v>
      </c>
      <c r="K222" s="5"/>
    </row>
    <row r="223" spans="1:11" x14ac:dyDescent="0.25">
      <c r="A223">
        <v>194</v>
      </c>
      <c r="C223" s="5">
        <f t="shared" si="5"/>
        <v>1.3638666666666723</v>
      </c>
      <c r="D223" s="5">
        <f>IF(Inddata!$E$35=0,0,IF(($D$30-C223*(1/Inddata!$E$35))&lt;0,0,($D$30-C223*(1/Inddata!$E$35))))</f>
        <v>2.6361333333333277</v>
      </c>
      <c r="E223" s="5">
        <v>0</v>
      </c>
      <c r="F223" s="5">
        <f>IF(Inddata!$E$31*Inddata!$E$35+Inddata!$E$33&gt;'Beregninger scenarie 3'!C223,0,F222+$F$27)</f>
        <v>0</v>
      </c>
      <c r="G223" s="5">
        <f t="shared" si="4"/>
        <v>3.3638666666666723</v>
      </c>
      <c r="H223" s="5">
        <f>IF(D223+E223+F223&gt;Inddata!$E$31,Inddata!$E$31,D223+E223+F223)</f>
        <v>2.6361333333333277</v>
      </c>
      <c r="I223" s="5">
        <f>Inddata!$E$34</f>
        <v>0</v>
      </c>
      <c r="J223" s="5">
        <f>Inddata!$E$32+Inddata!$E$34</f>
        <v>4</v>
      </c>
      <c r="K223" s="5"/>
    </row>
    <row r="224" spans="1:11" x14ac:dyDescent="0.25">
      <c r="A224">
        <v>195</v>
      </c>
      <c r="C224" s="5">
        <f t="shared" si="5"/>
        <v>1.3709333333333391</v>
      </c>
      <c r="D224" s="5">
        <f>IF(Inddata!$E$35=0,0,IF(($D$30-C224*(1/Inddata!$E$35))&lt;0,0,($D$30-C224*(1/Inddata!$E$35))))</f>
        <v>2.6290666666666609</v>
      </c>
      <c r="E224" s="5">
        <v>0</v>
      </c>
      <c r="F224" s="5">
        <f>IF(Inddata!$E$31*Inddata!$E$35+Inddata!$E$33&gt;'Beregninger scenarie 3'!C224,0,F223+$F$27)</f>
        <v>0</v>
      </c>
      <c r="G224" s="5">
        <f t="shared" ref="G224:G287" si="6">C224+2</f>
        <v>3.3709333333333391</v>
      </c>
      <c r="H224" s="5">
        <f>IF(D224+E224+F224&gt;Inddata!$E$31,Inddata!$E$31,D224+E224+F224)</f>
        <v>2.6290666666666609</v>
      </c>
      <c r="I224" s="5">
        <f>Inddata!$E$34</f>
        <v>0</v>
      </c>
      <c r="J224" s="5">
        <f>Inddata!$E$32+Inddata!$E$34</f>
        <v>4</v>
      </c>
      <c r="K224" s="5"/>
    </row>
    <row r="225" spans="1:11" x14ac:dyDescent="0.25">
      <c r="A225">
        <v>196</v>
      </c>
      <c r="C225" s="5">
        <f t="shared" ref="C225:C288" si="7">C224+$C$27</f>
        <v>1.3780000000000059</v>
      </c>
      <c r="D225" s="5">
        <f>IF(Inddata!$E$35=0,0,IF(($D$30-C225*(1/Inddata!$E$35))&lt;0,0,($D$30-C225*(1/Inddata!$E$35))))</f>
        <v>2.6219999999999941</v>
      </c>
      <c r="E225" s="5">
        <v>0</v>
      </c>
      <c r="F225" s="5">
        <f>IF(Inddata!$E$31*Inddata!$E$35+Inddata!$E$33&gt;'Beregninger scenarie 3'!C225,0,F224+$F$27)</f>
        <v>0</v>
      </c>
      <c r="G225" s="5">
        <f t="shared" si="6"/>
        <v>3.3780000000000059</v>
      </c>
      <c r="H225" s="5">
        <f>IF(D225+E225+F225&gt;Inddata!$E$31,Inddata!$E$31,D225+E225+F225)</f>
        <v>2.6219999999999941</v>
      </c>
      <c r="I225" s="5">
        <f>Inddata!$E$34</f>
        <v>0</v>
      </c>
      <c r="J225" s="5">
        <f>Inddata!$E$32+Inddata!$E$34</f>
        <v>4</v>
      </c>
      <c r="K225" s="5"/>
    </row>
    <row r="226" spans="1:11" x14ac:dyDescent="0.25">
      <c r="A226">
        <v>197</v>
      </c>
      <c r="C226" s="5">
        <f t="shared" si="7"/>
        <v>1.3850666666666727</v>
      </c>
      <c r="D226" s="5">
        <f>IF(Inddata!$E$35=0,0,IF(($D$30-C226*(1/Inddata!$E$35))&lt;0,0,($D$30-C226*(1/Inddata!$E$35))))</f>
        <v>2.6149333333333273</v>
      </c>
      <c r="E226" s="5">
        <v>0</v>
      </c>
      <c r="F226" s="5">
        <f>IF(Inddata!$E$31*Inddata!$E$35+Inddata!$E$33&gt;'Beregninger scenarie 3'!C226,0,F225+$F$27)</f>
        <v>0</v>
      </c>
      <c r="G226" s="5">
        <f t="shared" si="6"/>
        <v>3.3850666666666727</v>
      </c>
      <c r="H226" s="5">
        <f>IF(D226+E226+F226&gt;Inddata!$E$31,Inddata!$E$31,D226+E226+F226)</f>
        <v>2.6149333333333273</v>
      </c>
      <c r="I226" s="5">
        <f>Inddata!$E$34</f>
        <v>0</v>
      </c>
      <c r="J226" s="5">
        <f>Inddata!$E$32+Inddata!$E$34</f>
        <v>4</v>
      </c>
      <c r="K226" s="5"/>
    </row>
    <row r="227" spans="1:11" x14ac:dyDescent="0.25">
      <c r="A227">
        <v>198</v>
      </c>
      <c r="C227" s="5">
        <f t="shared" si="7"/>
        <v>1.3921333333333394</v>
      </c>
      <c r="D227" s="5">
        <f>IF(Inddata!$E$35=0,0,IF(($D$30-C227*(1/Inddata!$E$35))&lt;0,0,($D$30-C227*(1/Inddata!$E$35))))</f>
        <v>2.6078666666666606</v>
      </c>
      <c r="E227" s="5">
        <v>0</v>
      </c>
      <c r="F227" s="5">
        <f>IF(Inddata!$E$31*Inddata!$E$35+Inddata!$E$33&gt;'Beregninger scenarie 3'!C227,0,F226+$F$27)</f>
        <v>0</v>
      </c>
      <c r="G227" s="5">
        <f t="shared" si="6"/>
        <v>3.3921333333333394</v>
      </c>
      <c r="H227" s="5">
        <f>IF(D227+E227+F227&gt;Inddata!$E$31,Inddata!$E$31,D227+E227+F227)</f>
        <v>2.6078666666666606</v>
      </c>
      <c r="I227" s="5">
        <f>Inddata!$E$34</f>
        <v>0</v>
      </c>
      <c r="J227" s="5">
        <f>Inddata!$E$32+Inddata!$E$34</f>
        <v>4</v>
      </c>
      <c r="K227" s="5"/>
    </row>
    <row r="228" spans="1:11" x14ac:dyDescent="0.25">
      <c r="A228">
        <v>199</v>
      </c>
      <c r="C228" s="5">
        <f t="shared" si="7"/>
        <v>1.3992000000000062</v>
      </c>
      <c r="D228" s="5">
        <f>IF(Inddata!$E$35=0,0,IF(($D$30-C228*(1/Inddata!$E$35))&lt;0,0,($D$30-C228*(1/Inddata!$E$35))))</f>
        <v>2.6007999999999938</v>
      </c>
      <c r="E228" s="5">
        <v>0</v>
      </c>
      <c r="F228" s="5">
        <f>IF(Inddata!$E$31*Inddata!$E$35+Inddata!$E$33&gt;'Beregninger scenarie 3'!C228,0,F227+$F$27)</f>
        <v>0</v>
      </c>
      <c r="G228" s="5">
        <f t="shared" si="6"/>
        <v>3.3992000000000062</v>
      </c>
      <c r="H228" s="5">
        <f>IF(D228+E228+F228&gt;Inddata!$E$31,Inddata!$E$31,D228+E228+F228)</f>
        <v>2.6007999999999938</v>
      </c>
      <c r="I228" s="5">
        <f>Inddata!$E$34</f>
        <v>0</v>
      </c>
      <c r="J228" s="5">
        <f>Inddata!$E$32+Inddata!$E$34</f>
        <v>4</v>
      </c>
      <c r="K228" s="5"/>
    </row>
    <row r="229" spans="1:11" x14ac:dyDescent="0.25">
      <c r="A229">
        <v>200</v>
      </c>
      <c r="C229" s="5">
        <f t="shared" si="7"/>
        <v>1.406266666666673</v>
      </c>
      <c r="D229" s="5">
        <f>IF(Inddata!$E$35=0,0,IF(($D$30-C229*(1/Inddata!$E$35))&lt;0,0,($D$30-C229*(1/Inddata!$E$35))))</f>
        <v>2.593733333333327</v>
      </c>
      <c r="E229" s="5">
        <v>0</v>
      </c>
      <c r="F229" s="5">
        <f>IF(Inddata!$E$31*Inddata!$E$35+Inddata!$E$33&gt;'Beregninger scenarie 3'!C229,0,F228+$F$27)</f>
        <v>0</v>
      </c>
      <c r="G229" s="5">
        <f t="shared" si="6"/>
        <v>3.406266666666673</v>
      </c>
      <c r="H229" s="5">
        <f>IF(D229+E229+F229&gt;Inddata!$E$31,Inddata!$E$31,D229+E229+F229)</f>
        <v>2.593733333333327</v>
      </c>
      <c r="I229" s="5">
        <f>Inddata!$E$34</f>
        <v>0</v>
      </c>
      <c r="J229" s="5">
        <f>Inddata!$E$32+Inddata!$E$34</f>
        <v>4</v>
      </c>
      <c r="K229" s="5"/>
    </row>
    <row r="230" spans="1:11" x14ac:dyDescent="0.25">
      <c r="A230">
        <v>201</v>
      </c>
      <c r="C230" s="5">
        <f t="shared" si="7"/>
        <v>1.4133333333333398</v>
      </c>
      <c r="D230" s="5">
        <f>IF(Inddata!$E$35=0,0,IF(($D$30-C230*(1/Inddata!$E$35))&lt;0,0,($D$30-C230*(1/Inddata!$E$35))))</f>
        <v>2.5866666666666602</v>
      </c>
      <c r="E230" s="5">
        <v>0</v>
      </c>
      <c r="F230" s="5">
        <f>IF(Inddata!$E$31*Inddata!$E$35+Inddata!$E$33&gt;'Beregninger scenarie 3'!C230,0,F229+$F$27)</f>
        <v>0</v>
      </c>
      <c r="G230" s="5">
        <f t="shared" si="6"/>
        <v>3.4133333333333398</v>
      </c>
      <c r="H230" s="5">
        <f>IF(D230+E230+F230&gt;Inddata!$E$31,Inddata!$E$31,D230+E230+F230)</f>
        <v>2.5866666666666602</v>
      </c>
      <c r="I230" s="5">
        <f>Inddata!$E$34</f>
        <v>0</v>
      </c>
      <c r="J230" s="5">
        <f>Inddata!$E$32+Inddata!$E$34</f>
        <v>4</v>
      </c>
      <c r="K230" s="5"/>
    </row>
    <row r="231" spans="1:11" x14ac:dyDescent="0.25">
      <c r="A231">
        <v>202</v>
      </c>
      <c r="C231" s="5">
        <f t="shared" si="7"/>
        <v>1.4204000000000065</v>
      </c>
      <c r="D231" s="5">
        <f>IF(Inddata!$E$35=0,0,IF(($D$30-C231*(1/Inddata!$E$35))&lt;0,0,($D$30-C231*(1/Inddata!$E$35))))</f>
        <v>2.5795999999999935</v>
      </c>
      <c r="E231" s="5">
        <v>0</v>
      </c>
      <c r="F231" s="5">
        <f>IF(Inddata!$E$31*Inddata!$E$35+Inddata!$E$33&gt;'Beregninger scenarie 3'!C231,0,F230+$F$27)</f>
        <v>0</v>
      </c>
      <c r="G231" s="5">
        <f t="shared" si="6"/>
        <v>3.4204000000000065</v>
      </c>
      <c r="H231" s="5">
        <f>IF(D231+E231+F231&gt;Inddata!$E$31,Inddata!$E$31,D231+E231+F231)</f>
        <v>2.5795999999999935</v>
      </c>
      <c r="I231" s="5">
        <f>Inddata!$E$34</f>
        <v>0</v>
      </c>
      <c r="J231" s="5">
        <f>Inddata!$E$32+Inddata!$E$34</f>
        <v>4</v>
      </c>
      <c r="K231" s="5"/>
    </row>
    <row r="232" spans="1:11" x14ac:dyDescent="0.25">
      <c r="A232">
        <v>203</v>
      </c>
      <c r="C232" s="5">
        <f t="shared" si="7"/>
        <v>1.4274666666666733</v>
      </c>
      <c r="D232" s="5">
        <f>IF(Inddata!$E$35=0,0,IF(($D$30-C232*(1/Inddata!$E$35))&lt;0,0,($D$30-C232*(1/Inddata!$E$35))))</f>
        <v>2.5725333333333267</v>
      </c>
      <c r="E232" s="5">
        <v>0</v>
      </c>
      <c r="F232" s="5">
        <f>IF(Inddata!$E$31*Inddata!$E$35+Inddata!$E$33&gt;'Beregninger scenarie 3'!C232,0,F231+$F$27)</f>
        <v>0</v>
      </c>
      <c r="G232" s="5">
        <f t="shared" si="6"/>
        <v>3.4274666666666733</v>
      </c>
      <c r="H232" s="5">
        <f>IF(D232+E232+F232&gt;Inddata!$E$31,Inddata!$E$31,D232+E232+F232)</f>
        <v>2.5725333333333267</v>
      </c>
      <c r="I232" s="5">
        <f>Inddata!$E$34</f>
        <v>0</v>
      </c>
      <c r="J232" s="5">
        <f>Inddata!$E$32+Inddata!$E$34</f>
        <v>4</v>
      </c>
      <c r="K232" s="5"/>
    </row>
    <row r="233" spans="1:11" x14ac:dyDescent="0.25">
      <c r="A233">
        <v>204</v>
      </c>
      <c r="C233" s="5">
        <f t="shared" si="7"/>
        <v>1.4345333333333401</v>
      </c>
      <c r="D233" s="5">
        <f>IF(Inddata!$E$35=0,0,IF(($D$30-C233*(1/Inddata!$E$35))&lt;0,0,($D$30-C233*(1/Inddata!$E$35))))</f>
        <v>2.5654666666666599</v>
      </c>
      <c r="E233" s="5">
        <v>0</v>
      </c>
      <c r="F233" s="5">
        <f>IF(Inddata!$E$31*Inddata!$E$35+Inddata!$E$33&gt;'Beregninger scenarie 3'!C233,0,F232+$F$27)</f>
        <v>0</v>
      </c>
      <c r="G233" s="5">
        <f t="shared" si="6"/>
        <v>3.4345333333333401</v>
      </c>
      <c r="H233" s="5">
        <f>IF(D233+E233+F233&gt;Inddata!$E$31,Inddata!$E$31,D233+E233+F233)</f>
        <v>2.5654666666666599</v>
      </c>
      <c r="I233" s="5">
        <f>Inddata!$E$34</f>
        <v>0</v>
      </c>
      <c r="J233" s="5">
        <f>Inddata!$E$32+Inddata!$E$34</f>
        <v>4</v>
      </c>
      <c r="K233" s="5"/>
    </row>
    <row r="234" spans="1:11" x14ac:dyDescent="0.25">
      <c r="A234">
        <v>205</v>
      </c>
      <c r="C234" s="5">
        <f t="shared" si="7"/>
        <v>1.4416000000000069</v>
      </c>
      <c r="D234" s="5">
        <f>IF(Inddata!$E$35=0,0,IF(($D$30-C234*(1/Inddata!$E$35))&lt;0,0,($D$30-C234*(1/Inddata!$E$35))))</f>
        <v>2.5583999999999931</v>
      </c>
      <c r="E234" s="5">
        <v>0</v>
      </c>
      <c r="F234" s="5">
        <f>IF(Inddata!$E$31*Inddata!$E$35+Inddata!$E$33&gt;'Beregninger scenarie 3'!C234,0,F233+$F$27)</f>
        <v>0</v>
      </c>
      <c r="G234" s="5">
        <f t="shared" si="6"/>
        <v>3.4416000000000069</v>
      </c>
      <c r="H234" s="5">
        <f>IF(D234+E234+F234&gt;Inddata!$E$31,Inddata!$E$31,D234+E234+F234)</f>
        <v>2.5583999999999931</v>
      </c>
      <c r="I234" s="5">
        <f>Inddata!$E$34</f>
        <v>0</v>
      </c>
      <c r="J234" s="5">
        <f>Inddata!$E$32+Inddata!$E$34</f>
        <v>4</v>
      </c>
      <c r="K234" s="5"/>
    </row>
    <row r="235" spans="1:11" x14ac:dyDescent="0.25">
      <c r="A235">
        <v>206</v>
      </c>
      <c r="C235" s="5">
        <f t="shared" si="7"/>
        <v>1.4486666666666737</v>
      </c>
      <c r="D235" s="5">
        <f>IF(Inddata!$E$35=0,0,IF(($D$30-C235*(1/Inddata!$E$35))&lt;0,0,($D$30-C235*(1/Inddata!$E$35))))</f>
        <v>2.5513333333333263</v>
      </c>
      <c r="E235" s="5">
        <v>0</v>
      </c>
      <c r="F235" s="5">
        <f>IF(Inddata!$E$31*Inddata!$E$35+Inddata!$E$33&gt;'Beregninger scenarie 3'!C235,0,F234+$F$27)</f>
        <v>0</v>
      </c>
      <c r="G235" s="5">
        <f t="shared" si="6"/>
        <v>3.4486666666666737</v>
      </c>
      <c r="H235" s="5">
        <f>IF(D235+E235+F235&gt;Inddata!$E$31,Inddata!$E$31,D235+E235+F235)</f>
        <v>2.5513333333333263</v>
      </c>
      <c r="I235" s="5">
        <f>Inddata!$E$34</f>
        <v>0</v>
      </c>
      <c r="J235" s="5">
        <f>Inddata!$E$32+Inddata!$E$34</f>
        <v>4</v>
      </c>
      <c r="K235" s="5"/>
    </row>
    <row r="236" spans="1:11" x14ac:dyDescent="0.25">
      <c r="A236">
        <v>207</v>
      </c>
      <c r="C236" s="5">
        <f t="shared" si="7"/>
        <v>1.4557333333333404</v>
      </c>
      <c r="D236" s="5">
        <f>IF(Inddata!$E$35=0,0,IF(($D$30-C236*(1/Inddata!$E$35))&lt;0,0,($D$30-C236*(1/Inddata!$E$35))))</f>
        <v>2.5442666666666596</v>
      </c>
      <c r="E236" s="5">
        <v>0</v>
      </c>
      <c r="F236" s="5">
        <f>IF(Inddata!$E$31*Inddata!$E$35+Inddata!$E$33&gt;'Beregninger scenarie 3'!C236,0,F235+$F$27)</f>
        <v>0</v>
      </c>
      <c r="G236" s="5">
        <f t="shared" si="6"/>
        <v>3.4557333333333404</v>
      </c>
      <c r="H236" s="5">
        <f>IF(D236+E236+F236&gt;Inddata!$E$31,Inddata!$E$31,D236+E236+F236)</f>
        <v>2.5442666666666596</v>
      </c>
      <c r="I236" s="5">
        <f>Inddata!$E$34</f>
        <v>0</v>
      </c>
      <c r="J236" s="5">
        <f>Inddata!$E$32+Inddata!$E$34</f>
        <v>4</v>
      </c>
      <c r="K236" s="5"/>
    </row>
    <row r="237" spans="1:11" x14ac:dyDescent="0.25">
      <c r="A237">
        <v>208</v>
      </c>
      <c r="C237" s="5">
        <f t="shared" si="7"/>
        <v>1.4628000000000072</v>
      </c>
      <c r="D237" s="5">
        <f>IF(Inddata!$E$35=0,0,IF(($D$30-C237*(1/Inddata!$E$35))&lt;0,0,($D$30-C237*(1/Inddata!$E$35))))</f>
        <v>2.5371999999999928</v>
      </c>
      <c r="E237" s="5">
        <v>0</v>
      </c>
      <c r="F237" s="5">
        <f>IF(Inddata!$E$31*Inddata!$E$35+Inddata!$E$33&gt;'Beregninger scenarie 3'!C237,0,F236+$F$27)</f>
        <v>0</v>
      </c>
      <c r="G237" s="5">
        <f t="shared" si="6"/>
        <v>3.4628000000000072</v>
      </c>
      <c r="H237" s="5">
        <f>IF(D237+E237+F237&gt;Inddata!$E$31,Inddata!$E$31,D237+E237+F237)</f>
        <v>2.5371999999999928</v>
      </c>
      <c r="I237" s="5">
        <f>Inddata!$E$34</f>
        <v>0</v>
      </c>
      <c r="J237" s="5">
        <f>Inddata!$E$32+Inddata!$E$34</f>
        <v>4</v>
      </c>
      <c r="K237" s="5"/>
    </row>
    <row r="238" spans="1:11" x14ac:dyDescent="0.25">
      <c r="A238">
        <v>209</v>
      </c>
      <c r="C238" s="5">
        <f t="shared" si="7"/>
        <v>1.469866666666674</v>
      </c>
      <c r="D238" s="5">
        <f>IF(Inddata!$E$35=0,0,IF(($D$30-C238*(1/Inddata!$E$35))&lt;0,0,($D$30-C238*(1/Inddata!$E$35))))</f>
        <v>2.530133333333326</v>
      </c>
      <c r="E238" s="5">
        <v>0</v>
      </c>
      <c r="F238" s="5">
        <f>IF(Inddata!$E$31*Inddata!$E$35+Inddata!$E$33&gt;'Beregninger scenarie 3'!C238,0,F237+$F$27)</f>
        <v>0</v>
      </c>
      <c r="G238" s="5">
        <f t="shared" si="6"/>
        <v>3.469866666666674</v>
      </c>
      <c r="H238" s="5">
        <f>IF(D238+E238+F238&gt;Inddata!$E$31,Inddata!$E$31,D238+E238+F238)</f>
        <v>2.530133333333326</v>
      </c>
      <c r="I238" s="5">
        <f>Inddata!$E$34</f>
        <v>0</v>
      </c>
      <c r="J238" s="5">
        <f>Inddata!$E$32+Inddata!$E$34</f>
        <v>4</v>
      </c>
      <c r="K238" s="5"/>
    </row>
    <row r="239" spans="1:11" x14ac:dyDescent="0.25">
      <c r="A239">
        <v>210</v>
      </c>
      <c r="C239" s="5">
        <f t="shared" si="7"/>
        <v>1.4769333333333408</v>
      </c>
      <c r="D239" s="5">
        <f>IF(Inddata!$E$35=0,0,IF(($D$30-C239*(1/Inddata!$E$35))&lt;0,0,($D$30-C239*(1/Inddata!$E$35))))</f>
        <v>2.5230666666666592</v>
      </c>
      <c r="E239" s="5">
        <v>0</v>
      </c>
      <c r="F239" s="5">
        <f>IF(Inddata!$E$31*Inddata!$E$35+Inddata!$E$33&gt;'Beregninger scenarie 3'!C239,0,F238+$F$27)</f>
        <v>0</v>
      </c>
      <c r="G239" s="5">
        <f t="shared" si="6"/>
        <v>3.4769333333333408</v>
      </c>
      <c r="H239" s="5">
        <f>IF(D239+E239+F239&gt;Inddata!$E$31,Inddata!$E$31,D239+E239+F239)</f>
        <v>2.5230666666666592</v>
      </c>
      <c r="I239" s="5">
        <f>Inddata!$E$34</f>
        <v>0</v>
      </c>
      <c r="J239" s="5">
        <f>Inddata!$E$32+Inddata!$E$34</f>
        <v>4</v>
      </c>
      <c r="K239" s="5"/>
    </row>
    <row r="240" spans="1:11" x14ac:dyDescent="0.25">
      <c r="A240">
        <v>211</v>
      </c>
      <c r="C240" s="5">
        <f t="shared" si="7"/>
        <v>1.4840000000000075</v>
      </c>
      <c r="D240" s="5">
        <f>IF(Inddata!$E$35=0,0,IF(($D$30-C240*(1/Inddata!$E$35))&lt;0,0,($D$30-C240*(1/Inddata!$E$35))))</f>
        <v>2.5159999999999925</v>
      </c>
      <c r="E240" s="5">
        <v>0</v>
      </c>
      <c r="F240" s="5">
        <f>IF(Inddata!$E$31*Inddata!$E$35+Inddata!$E$33&gt;'Beregninger scenarie 3'!C240,0,F239+$F$27)</f>
        <v>0</v>
      </c>
      <c r="G240" s="5">
        <f t="shared" si="6"/>
        <v>3.4840000000000075</v>
      </c>
      <c r="H240" s="5">
        <f>IF(D240+E240+F240&gt;Inddata!$E$31,Inddata!$E$31,D240+E240+F240)</f>
        <v>2.5159999999999925</v>
      </c>
      <c r="I240" s="5">
        <f>Inddata!$E$34</f>
        <v>0</v>
      </c>
      <c r="J240" s="5">
        <f>Inddata!$E$32+Inddata!$E$34</f>
        <v>4</v>
      </c>
      <c r="K240" s="5"/>
    </row>
    <row r="241" spans="1:11" x14ac:dyDescent="0.25">
      <c r="A241">
        <v>212</v>
      </c>
      <c r="C241" s="5">
        <f t="shared" si="7"/>
        <v>1.4910666666666743</v>
      </c>
      <c r="D241" s="5">
        <f>IF(Inddata!$E$35=0,0,IF(($D$30-C241*(1/Inddata!$E$35))&lt;0,0,($D$30-C241*(1/Inddata!$E$35))))</f>
        <v>2.5089333333333257</v>
      </c>
      <c r="E241" s="5">
        <v>0</v>
      </c>
      <c r="F241" s="5">
        <f>IF(Inddata!$E$31*Inddata!$E$35+Inddata!$E$33&gt;'Beregninger scenarie 3'!C241,0,F240+$F$27)</f>
        <v>0</v>
      </c>
      <c r="G241" s="5">
        <f t="shared" si="6"/>
        <v>3.4910666666666743</v>
      </c>
      <c r="H241" s="5">
        <f>IF(D241+E241+F241&gt;Inddata!$E$31,Inddata!$E$31,D241+E241+F241)</f>
        <v>2.5089333333333257</v>
      </c>
      <c r="I241" s="5">
        <f>Inddata!$E$34</f>
        <v>0</v>
      </c>
      <c r="J241" s="5">
        <f>Inddata!$E$32+Inddata!$E$34</f>
        <v>4</v>
      </c>
      <c r="K241" s="5"/>
    </row>
    <row r="242" spans="1:11" x14ac:dyDescent="0.25">
      <c r="A242">
        <v>213</v>
      </c>
      <c r="C242" s="5">
        <f t="shared" si="7"/>
        <v>1.4981333333333411</v>
      </c>
      <c r="D242" s="5">
        <f>IF(Inddata!$E$35=0,0,IF(($D$30-C242*(1/Inddata!$E$35))&lt;0,0,($D$30-C242*(1/Inddata!$E$35))))</f>
        <v>2.5018666666666589</v>
      </c>
      <c r="E242" s="5">
        <v>0</v>
      </c>
      <c r="F242" s="5">
        <f>IF(Inddata!$E$31*Inddata!$E$35+Inddata!$E$33&gt;'Beregninger scenarie 3'!C242,0,F241+$F$27)</f>
        <v>0</v>
      </c>
      <c r="G242" s="5">
        <f t="shared" si="6"/>
        <v>3.4981333333333411</v>
      </c>
      <c r="H242" s="5">
        <f>IF(D242+E242+F242&gt;Inddata!$E$31,Inddata!$E$31,D242+E242+F242)</f>
        <v>2.5018666666666589</v>
      </c>
      <c r="I242" s="5">
        <f>Inddata!$E$34</f>
        <v>0</v>
      </c>
      <c r="J242" s="5">
        <f>Inddata!$E$32+Inddata!$E$34</f>
        <v>4</v>
      </c>
      <c r="K242" s="5"/>
    </row>
    <row r="243" spans="1:11" x14ac:dyDescent="0.25">
      <c r="A243">
        <v>214</v>
      </c>
      <c r="C243" s="5">
        <f t="shared" si="7"/>
        <v>1.5052000000000079</v>
      </c>
      <c r="D243" s="5">
        <f>IF(Inddata!$E$35=0,0,IF(($D$30-C243*(1/Inddata!$E$35))&lt;0,0,($D$30-C243*(1/Inddata!$E$35))))</f>
        <v>2.4947999999999921</v>
      </c>
      <c r="E243" s="5">
        <v>0</v>
      </c>
      <c r="F243" s="5">
        <f>IF(Inddata!$E$31*Inddata!$E$35+Inddata!$E$33&gt;'Beregninger scenarie 3'!C243,0,F242+$F$27)</f>
        <v>0</v>
      </c>
      <c r="G243" s="5">
        <f t="shared" si="6"/>
        <v>3.5052000000000079</v>
      </c>
      <c r="H243" s="5">
        <f>IF(D243+E243+F243&gt;Inddata!$E$31,Inddata!$E$31,D243+E243+F243)</f>
        <v>2.4947999999999921</v>
      </c>
      <c r="I243" s="5">
        <f>Inddata!$E$34</f>
        <v>0</v>
      </c>
      <c r="J243" s="5">
        <f>Inddata!$E$32+Inddata!$E$34</f>
        <v>4</v>
      </c>
      <c r="K243" s="5"/>
    </row>
    <row r="244" spans="1:11" x14ac:dyDescent="0.25">
      <c r="A244">
        <v>215</v>
      </c>
      <c r="C244" s="5">
        <f t="shared" si="7"/>
        <v>1.5122666666666746</v>
      </c>
      <c r="D244" s="5">
        <f>IF(Inddata!$E$35=0,0,IF(($D$30-C244*(1/Inddata!$E$35))&lt;0,0,($D$30-C244*(1/Inddata!$E$35))))</f>
        <v>2.4877333333333254</v>
      </c>
      <c r="E244" s="5">
        <v>0</v>
      </c>
      <c r="F244" s="5">
        <f>IF(Inddata!$E$31*Inddata!$E$35+Inddata!$E$33&gt;'Beregninger scenarie 3'!C244,0,F243+$F$27)</f>
        <v>0</v>
      </c>
      <c r="G244" s="5">
        <f t="shared" si="6"/>
        <v>3.5122666666666746</v>
      </c>
      <c r="H244" s="5">
        <f>IF(D244+E244+F244&gt;Inddata!$E$31,Inddata!$E$31,D244+E244+F244)</f>
        <v>2.4877333333333254</v>
      </c>
      <c r="I244" s="5">
        <f>Inddata!$E$34</f>
        <v>0</v>
      </c>
      <c r="J244" s="5">
        <f>Inddata!$E$32+Inddata!$E$34</f>
        <v>4</v>
      </c>
      <c r="K244" s="5"/>
    </row>
    <row r="245" spans="1:11" x14ac:dyDescent="0.25">
      <c r="A245">
        <v>216</v>
      </c>
      <c r="C245" s="5">
        <f t="shared" si="7"/>
        <v>1.5193333333333414</v>
      </c>
      <c r="D245" s="5">
        <f>IF(Inddata!$E$35=0,0,IF(($D$30-C245*(1/Inddata!$E$35))&lt;0,0,($D$30-C245*(1/Inddata!$E$35))))</f>
        <v>2.4806666666666586</v>
      </c>
      <c r="E245" s="5">
        <v>0</v>
      </c>
      <c r="F245" s="5">
        <f>IF(Inddata!$E$31*Inddata!$E$35+Inddata!$E$33&gt;'Beregninger scenarie 3'!C245,0,F244+$F$27)</f>
        <v>0</v>
      </c>
      <c r="G245" s="5">
        <f t="shared" si="6"/>
        <v>3.5193333333333414</v>
      </c>
      <c r="H245" s="5">
        <f>IF(D245+E245+F245&gt;Inddata!$E$31,Inddata!$E$31,D245+E245+F245)</f>
        <v>2.4806666666666586</v>
      </c>
      <c r="I245" s="5">
        <f>Inddata!$E$34</f>
        <v>0</v>
      </c>
      <c r="J245" s="5">
        <f>Inddata!$E$32+Inddata!$E$34</f>
        <v>4</v>
      </c>
      <c r="K245" s="5"/>
    </row>
    <row r="246" spans="1:11" x14ac:dyDescent="0.25">
      <c r="A246">
        <v>217</v>
      </c>
      <c r="C246" s="5">
        <f t="shared" si="7"/>
        <v>1.5264000000000082</v>
      </c>
      <c r="D246" s="5">
        <f>IF(Inddata!$E$35=0,0,IF(($D$30-C246*(1/Inddata!$E$35))&lt;0,0,($D$30-C246*(1/Inddata!$E$35))))</f>
        <v>2.4735999999999918</v>
      </c>
      <c r="E246" s="5">
        <v>0</v>
      </c>
      <c r="F246" s="5">
        <f>IF(Inddata!$E$31*Inddata!$E$35+Inddata!$E$33&gt;'Beregninger scenarie 3'!C246,0,F245+$F$27)</f>
        <v>0</v>
      </c>
      <c r="G246" s="5">
        <f t="shared" si="6"/>
        <v>3.5264000000000082</v>
      </c>
      <c r="H246" s="5">
        <f>IF(D246+E246+F246&gt;Inddata!$E$31,Inddata!$E$31,D246+E246+F246)</f>
        <v>2.4735999999999918</v>
      </c>
      <c r="I246" s="5">
        <f>Inddata!$E$34</f>
        <v>0</v>
      </c>
      <c r="J246" s="5">
        <f>Inddata!$E$32+Inddata!$E$34</f>
        <v>4</v>
      </c>
      <c r="K246" s="5"/>
    </row>
    <row r="247" spans="1:11" x14ac:dyDescent="0.25">
      <c r="A247">
        <v>218</v>
      </c>
      <c r="C247" s="5">
        <f t="shared" si="7"/>
        <v>1.533466666666675</v>
      </c>
      <c r="D247" s="5">
        <f>IF(Inddata!$E$35=0,0,IF(($D$30-C247*(1/Inddata!$E$35))&lt;0,0,($D$30-C247*(1/Inddata!$E$35))))</f>
        <v>2.466533333333325</v>
      </c>
      <c r="E247" s="5">
        <v>0</v>
      </c>
      <c r="F247" s="5">
        <f>IF(Inddata!$E$31*Inddata!$E$35+Inddata!$E$33&gt;'Beregninger scenarie 3'!C247,0,F246+$F$27)</f>
        <v>0</v>
      </c>
      <c r="G247" s="5">
        <f t="shared" si="6"/>
        <v>3.533466666666675</v>
      </c>
      <c r="H247" s="5">
        <f>IF(D247+E247+F247&gt;Inddata!$E$31,Inddata!$E$31,D247+E247+F247)</f>
        <v>2.466533333333325</v>
      </c>
      <c r="I247" s="5">
        <f>Inddata!$E$34</f>
        <v>0</v>
      </c>
      <c r="J247" s="5">
        <f>Inddata!$E$32+Inddata!$E$34</f>
        <v>4</v>
      </c>
      <c r="K247" s="5"/>
    </row>
    <row r="248" spans="1:11" x14ac:dyDescent="0.25">
      <c r="A248">
        <v>219</v>
      </c>
      <c r="C248" s="5">
        <f t="shared" si="7"/>
        <v>1.5405333333333417</v>
      </c>
      <c r="D248" s="5">
        <f>IF(Inddata!$E$35=0,0,IF(($D$30-C248*(1/Inddata!$E$35))&lt;0,0,($D$30-C248*(1/Inddata!$E$35))))</f>
        <v>2.4594666666666583</v>
      </c>
      <c r="E248" s="5">
        <v>0</v>
      </c>
      <c r="F248" s="5">
        <f>IF(Inddata!$E$31*Inddata!$E$35+Inddata!$E$33&gt;'Beregninger scenarie 3'!C248,0,F247+$F$27)</f>
        <v>0</v>
      </c>
      <c r="G248" s="5">
        <f t="shared" si="6"/>
        <v>3.5405333333333417</v>
      </c>
      <c r="H248" s="5">
        <f>IF(D248+E248+F248&gt;Inddata!$E$31,Inddata!$E$31,D248+E248+F248)</f>
        <v>2.4594666666666583</v>
      </c>
      <c r="I248" s="5">
        <f>Inddata!$E$34</f>
        <v>0</v>
      </c>
      <c r="J248" s="5">
        <f>Inddata!$E$32+Inddata!$E$34</f>
        <v>4</v>
      </c>
      <c r="K248" s="5"/>
    </row>
    <row r="249" spans="1:11" x14ac:dyDescent="0.25">
      <c r="A249">
        <v>220</v>
      </c>
      <c r="C249" s="5">
        <f t="shared" si="7"/>
        <v>1.5476000000000085</v>
      </c>
      <c r="D249" s="5">
        <f>IF(Inddata!$E$35=0,0,IF(($D$30-C249*(1/Inddata!$E$35))&lt;0,0,($D$30-C249*(1/Inddata!$E$35))))</f>
        <v>2.4523999999999915</v>
      </c>
      <c r="E249" s="5">
        <v>0</v>
      </c>
      <c r="F249" s="5">
        <f>IF(Inddata!$E$31*Inddata!$E$35+Inddata!$E$33&gt;'Beregninger scenarie 3'!C249,0,F248+$F$27)</f>
        <v>0</v>
      </c>
      <c r="G249" s="5">
        <f t="shared" si="6"/>
        <v>3.5476000000000085</v>
      </c>
      <c r="H249" s="5">
        <f>IF(D249+E249+F249&gt;Inddata!$E$31,Inddata!$E$31,D249+E249+F249)</f>
        <v>2.4523999999999915</v>
      </c>
      <c r="I249" s="5">
        <f>Inddata!$E$34</f>
        <v>0</v>
      </c>
      <c r="J249" s="5">
        <f>Inddata!$E$32+Inddata!$E$34</f>
        <v>4</v>
      </c>
      <c r="K249" s="5"/>
    </row>
    <row r="250" spans="1:11" x14ac:dyDescent="0.25">
      <c r="A250">
        <v>221</v>
      </c>
      <c r="C250" s="5">
        <f t="shared" si="7"/>
        <v>1.5546666666666753</v>
      </c>
      <c r="D250" s="5">
        <f>IF(Inddata!$E$35=0,0,IF(($D$30-C250*(1/Inddata!$E$35))&lt;0,0,($D$30-C250*(1/Inddata!$E$35))))</f>
        <v>2.4453333333333247</v>
      </c>
      <c r="E250" s="5">
        <v>0</v>
      </c>
      <c r="F250" s="5">
        <f>IF(Inddata!$E$31*Inddata!$E$35+Inddata!$E$33&gt;'Beregninger scenarie 3'!C250,0,F249+$F$27)</f>
        <v>0</v>
      </c>
      <c r="G250" s="5">
        <f t="shared" si="6"/>
        <v>3.5546666666666753</v>
      </c>
      <c r="H250" s="5">
        <f>IF(D250+E250+F250&gt;Inddata!$E$31,Inddata!$E$31,D250+E250+F250)</f>
        <v>2.4453333333333247</v>
      </c>
      <c r="I250" s="5">
        <f>Inddata!$E$34</f>
        <v>0</v>
      </c>
      <c r="J250" s="5">
        <f>Inddata!$E$32+Inddata!$E$34</f>
        <v>4</v>
      </c>
      <c r="K250" s="5"/>
    </row>
    <row r="251" spans="1:11" x14ac:dyDescent="0.25">
      <c r="A251">
        <v>222</v>
      </c>
      <c r="C251" s="5">
        <f t="shared" si="7"/>
        <v>1.5617333333333421</v>
      </c>
      <c r="D251" s="5">
        <f>IF(Inddata!$E$35=0,0,IF(($D$30-C251*(1/Inddata!$E$35))&lt;0,0,($D$30-C251*(1/Inddata!$E$35))))</f>
        <v>2.4382666666666579</v>
      </c>
      <c r="E251" s="5">
        <v>0</v>
      </c>
      <c r="F251" s="5">
        <f>IF(Inddata!$E$31*Inddata!$E$35+Inddata!$E$33&gt;'Beregninger scenarie 3'!C251,0,F250+$F$27)</f>
        <v>0</v>
      </c>
      <c r="G251" s="5">
        <f t="shared" si="6"/>
        <v>3.5617333333333421</v>
      </c>
      <c r="H251" s="5">
        <f>IF(D251+E251+F251&gt;Inddata!$E$31,Inddata!$E$31,D251+E251+F251)</f>
        <v>2.4382666666666579</v>
      </c>
      <c r="I251" s="5">
        <f>Inddata!$E$34</f>
        <v>0</v>
      </c>
      <c r="J251" s="5">
        <f>Inddata!$E$32+Inddata!$E$34</f>
        <v>4</v>
      </c>
      <c r="K251" s="5"/>
    </row>
    <row r="252" spans="1:11" x14ac:dyDescent="0.25">
      <c r="A252">
        <v>223</v>
      </c>
      <c r="C252" s="5">
        <f t="shared" si="7"/>
        <v>1.5688000000000089</v>
      </c>
      <c r="D252" s="5">
        <f>IF(Inddata!$E$35=0,0,IF(($D$30-C252*(1/Inddata!$E$35))&lt;0,0,($D$30-C252*(1/Inddata!$E$35))))</f>
        <v>2.4311999999999911</v>
      </c>
      <c r="E252" s="5">
        <v>0</v>
      </c>
      <c r="F252" s="5">
        <f>IF(Inddata!$E$31*Inddata!$E$35+Inddata!$E$33&gt;'Beregninger scenarie 3'!C252,0,F251+$F$27)</f>
        <v>0</v>
      </c>
      <c r="G252" s="5">
        <f t="shared" si="6"/>
        <v>3.5688000000000089</v>
      </c>
      <c r="H252" s="5">
        <f>IF(D252+E252+F252&gt;Inddata!$E$31,Inddata!$E$31,D252+E252+F252)</f>
        <v>2.4311999999999911</v>
      </c>
      <c r="I252" s="5">
        <f>Inddata!$E$34</f>
        <v>0</v>
      </c>
      <c r="J252" s="5">
        <f>Inddata!$E$32+Inddata!$E$34</f>
        <v>4</v>
      </c>
      <c r="K252" s="5"/>
    </row>
    <row r="253" spans="1:11" x14ac:dyDescent="0.25">
      <c r="A253">
        <v>224</v>
      </c>
      <c r="C253" s="5">
        <f t="shared" si="7"/>
        <v>1.5758666666666756</v>
      </c>
      <c r="D253" s="5">
        <f>IF(Inddata!$E$35=0,0,IF(($D$30-C253*(1/Inddata!$E$35))&lt;0,0,($D$30-C253*(1/Inddata!$E$35))))</f>
        <v>2.4241333333333244</v>
      </c>
      <c r="E253" s="5">
        <v>0</v>
      </c>
      <c r="F253" s="5">
        <f>IF(Inddata!$E$31*Inddata!$E$35+Inddata!$E$33&gt;'Beregninger scenarie 3'!C253,0,F252+$F$27)</f>
        <v>0</v>
      </c>
      <c r="G253" s="5">
        <f t="shared" si="6"/>
        <v>3.5758666666666756</v>
      </c>
      <c r="H253" s="5">
        <f>IF(D253+E253+F253&gt;Inddata!$E$31,Inddata!$E$31,D253+E253+F253)</f>
        <v>2.4241333333333244</v>
      </c>
      <c r="I253" s="5">
        <f>Inddata!$E$34</f>
        <v>0</v>
      </c>
      <c r="J253" s="5">
        <f>Inddata!$E$32+Inddata!$E$34</f>
        <v>4</v>
      </c>
      <c r="K253" s="5"/>
    </row>
    <row r="254" spans="1:11" x14ac:dyDescent="0.25">
      <c r="A254">
        <v>225</v>
      </c>
      <c r="C254" s="5">
        <f t="shared" si="7"/>
        <v>1.5829333333333424</v>
      </c>
      <c r="D254" s="5">
        <f>IF(Inddata!$E$35=0,0,IF(($D$30-C254*(1/Inddata!$E$35))&lt;0,0,($D$30-C254*(1/Inddata!$E$35))))</f>
        <v>2.4170666666666576</v>
      </c>
      <c r="E254" s="5">
        <v>0</v>
      </c>
      <c r="F254" s="5">
        <f>IF(Inddata!$E$31*Inddata!$E$35+Inddata!$E$33&gt;'Beregninger scenarie 3'!C254,0,F253+$F$27)</f>
        <v>0</v>
      </c>
      <c r="G254" s="5">
        <f t="shared" si="6"/>
        <v>3.5829333333333424</v>
      </c>
      <c r="H254" s="5">
        <f>IF(D254+E254+F254&gt;Inddata!$E$31,Inddata!$E$31,D254+E254+F254)</f>
        <v>2.4170666666666576</v>
      </c>
      <c r="I254" s="5">
        <f>Inddata!$E$34</f>
        <v>0</v>
      </c>
      <c r="J254" s="5">
        <f>Inddata!$E$32+Inddata!$E$34</f>
        <v>4</v>
      </c>
      <c r="K254" s="5"/>
    </row>
    <row r="255" spans="1:11" x14ac:dyDescent="0.25">
      <c r="A255">
        <v>226</v>
      </c>
      <c r="C255" s="5">
        <f t="shared" si="7"/>
        <v>1.5900000000000092</v>
      </c>
      <c r="D255" s="5">
        <f>IF(Inddata!$E$35=0,0,IF(($D$30-C255*(1/Inddata!$E$35))&lt;0,0,($D$30-C255*(1/Inddata!$E$35))))</f>
        <v>2.4099999999999908</v>
      </c>
      <c r="E255" s="5">
        <v>0</v>
      </c>
      <c r="F255" s="5">
        <f>IF(Inddata!$E$31*Inddata!$E$35+Inddata!$E$33&gt;'Beregninger scenarie 3'!C255,0,F254+$F$27)</f>
        <v>0</v>
      </c>
      <c r="G255" s="5">
        <f t="shared" si="6"/>
        <v>3.5900000000000092</v>
      </c>
      <c r="H255" s="5">
        <f>IF(D255+E255+F255&gt;Inddata!$E$31,Inddata!$E$31,D255+E255+F255)</f>
        <v>2.4099999999999908</v>
      </c>
      <c r="I255" s="5">
        <f>Inddata!$E$34</f>
        <v>0</v>
      </c>
      <c r="J255" s="5">
        <f>Inddata!$E$32+Inddata!$E$34</f>
        <v>4</v>
      </c>
      <c r="K255" s="5"/>
    </row>
    <row r="256" spans="1:11" x14ac:dyDescent="0.25">
      <c r="A256">
        <v>227</v>
      </c>
      <c r="C256" s="5">
        <f t="shared" si="7"/>
        <v>1.597066666666676</v>
      </c>
      <c r="D256" s="5">
        <f>IF(Inddata!$E$35=0,0,IF(($D$30-C256*(1/Inddata!$E$35))&lt;0,0,($D$30-C256*(1/Inddata!$E$35))))</f>
        <v>2.402933333333324</v>
      </c>
      <c r="E256" s="5">
        <v>0</v>
      </c>
      <c r="F256" s="5">
        <f>IF(Inddata!$E$31*Inddata!$E$35+Inddata!$E$33&gt;'Beregninger scenarie 3'!C256,0,F255+$F$27)</f>
        <v>0</v>
      </c>
      <c r="G256" s="5">
        <f t="shared" si="6"/>
        <v>3.597066666666676</v>
      </c>
      <c r="H256" s="5">
        <f>IF(D256+E256+F256&gt;Inddata!$E$31,Inddata!$E$31,D256+E256+F256)</f>
        <v>2.402933333333324</v>
      </c>
      <c r="I256" s="5">
        <f>Inddata!$E$34</f>
        <v>0</v>
      </c>
      <c r="J256" s="5">
        <f>Inddata!$E$32+Inddata!$E$34</f>
        <v>4</v>
      </c>
      <c r="K256" s="5"/>
    </row>
    <row r="257" spans="1:11" x14ac:dyDescent="0.25">
      <c r="A257">
        <v>228</v>
      </c>
      <c r="C257" s="5">
        <f t="shared" si="7"/>
        <v>1.6041333333333427</v>
      </c>
      <c r="D257" s="5">
        <f>IF(Inddata!$E$35=0,0,IF(($D$30-C257*(1/Inddata!$E$35))&lt;0,0,($D$30-C257*(1/Inddata!$E$35))))</f>
        <v>2.3958666666666573</v>
      </c>
      <c r="E257" s="5">
        <v>0</v>
      </c>
      <c r="F257" s="5">
        <f>IF(Inddata!$E$31*Inddata!$E$35+Inddata!$E$33&gt;'Beregninger scenarie 3'!C257,0,F256+$F$27)</f>
        <v>0</v>
      </c>
      <c r="G257" s="5">
        <f t="shared" si="6"/>
        <v>3.6041333333333427</v>
      </c>
      <c r="H257" s="5">
        <f>IF(D257+E257+F257&gt;Inddata!$E$31,Inddata!$E$31,D257+E257+F257)</f>
        <v>2.3958666666666573</v>
      </c>
      <c r="I257" s="5">
        <f>Inddata!$E$34</f>
        <v>0</v>
      </c>
      <c r="J257" s="5">
        <f>Inddata!$E$32+Inddata!$E$34</f>
        <v>4</v>
      </c>
      <c r="K257" s="5"/>
    </row>
    <row r="258" spans="1:11" x14ac:dyDescent="0.25">
      <c r="A258">
        <v>229</v>
      </c>
      <c r="C258" s="5">
        <f t="shared" si="7"/>
        <v>1.6112000000000095</v>
      </c>
      <c r="D258" s="5">
        <f>IF(Inddata!$E$35=0,0,IF(($D$30-C258*(1/Inddata!$E$35))&lt;0,0,($D$30-C258*(1/Inddata!$E$35))))</f>
        <v>2.3887999999999905</v>
      </c>
      <c r="E258" s="5">
        <v>0</v>
      </c>
      <c r="F258" s="5">
        <f>IF(Inddata!$E$31*Inddata!$E$35+Inddata!$E$33&gt;'Beregninger scenarie 3'!C258,0,F257+$F$27)</f>
        <v>0</v>
      </c>
      <c r="G258" s="5">
        <f t="shared" si="6"/>
        <v>3.6112000000000095</v>
      </c>
      <c r="H258" s="5">
        <f>IF(D258+E258+F258&gt;Inddata!$E$31,Inddata!$E$31,D258+E258+F258)</f>
        <v>2.3887999999999905</v>
      </c>
      <c r="I258" s="5">
        <f>Inddata!$E$34</f>
        <v>0</v>
      </c>
      <c r="J258" s="5">
        <f>Inddata!$E$32+Inddata!$E$34</f>
        <v>4</v>
      </c>
      <c r="K258" s="5"/>
    </row>
    <row r="259" spans="1:11" x14ac:dyDescent="0.25">
      <c r="A259">
        <v>230</v>
      </c>
      <c r="C259" s="5">
        <f t="shared" si="7"/>
        <v>1.6182666666666763</v>
      </c>
      <c r="D259" s="5">
        <f>IF(Inddata!$E$35=0,0,IF(($D$30-C259*(1/Inddata!$E$35))&lt;0,0,($D$30-C259*(1/Inddata!$E$35))))</f>
        <v>2.3817333333333237</v>
      </c>
      <c r="E259" s="5">
        <v>0</v>
      </c>
      <c r="F259" s="5">
        <f>IF(Inddata!$E$31*Inddata!$E$35+Inddata!$E$33&gt;'Beregninger scenarie 3'!C259,0,F258+$F$27)</f>
        <v>0</v>
      </c>
      <c r="G259" s="5">
        <f t="shared" si="6"/>
        <v>3.6182666666666763</v>
      </c>
      <c r="H259" s="5">
        <f>IF(D259+E259+F259&gt;Inddata!$E$31,Inddata!$E$31,D259+E259+F259)</f>
        <v>2.3817333333333237</v>
      </c>
      <c r="I259" s="5">
        <f>Inddata!$E$34</f>
        <v>0</v>
      </c>
      <c r="J259" s="5">
        <f>Inddata!$E$32+Inddata!$E$34</f>
        <v>4</v>
      </c>
      <c r="K259" s="5"/>
    </row>
    <row r="260" spans="1:11" x14ac:dyDescent="0.25">
      <c r="A260">
        <v>231</v>
      </c>
      <c r="C260" s="5">
        <f t="shared" si="7"/>
        <v>1.6253333333333431</v>
      </c>
      <c r="D260" s="5">
        <f>IF(Inddata!$E$35=0,0,IF(($D$30-C260*(1/Inddata!$E$35))&lt;0,0,($D$30-C260*(1/Inddata!$E$35))))</f>
        <v>2.3746666666666569</v>
      </c>
      <c r="E260" s="5">
        <v>0</v>
      </c>
      <c r="F260" s="5">
        <f>IF(Inddata!$E$31*Inddata!$E$35+Inddata!$E$33&gt;'Beregninger scenarie 3'!C260,0,F259+$F$27)</f>
        <v>0</v>
      </c>
      <c r="G260" s="5">
        <f t="shared" si="6"/>
        <v>3.6253333333333431</v>
      </c>
      <c r="H260" s="5">
        <f>IF(D260+E260+F260&gt;Inddata!$E$31,Inddata!$E$31,D260+E260+F260)</f>
        <v>2.3746666666666569</v>
      </c>
      <c r="I260" s="5">
        <f>Inddata!$E$34</f>
        <v>0</v>
      </c>
      <c r="J260" s="5">
        <f>Inddata!$E$32+Inddata!$E$34</f>
        <v>4</v>
      </c>
      <c r="K260" s="5"/>
    </row>
    <row r="261" spans="1:11" x14ac:dyDescent="0.25">
      <c r="A261">
        <v>232</v>
      </c>
      <c r="C261" s="5">
        <f t="shared" si="7"/>
        <v>1.6324000000000098</v>
      </c>
      <c r="D261" s="5">
        <f>IF(Inddata!$E$35=0,0,IF(($D$30-C261*(1/Inddata!$E$35))&lt;0,0,($D$30-C261*(1/Inddata!$E$35))))</f>
        <v>2.3675999999999902</v>
      </c>
      <c r="E261" s="5">
        <v>0</v>
      </c>
      <c r="F261" s="5">
        <f>IF(Inddata!$E$31*Inddata!$E$35+Inddata!$E$33&gt;'Beregninger scenarie 3'!C261,0,F260+$F$27)</f>
        <v>0</v>
      </c>
      <c r="G261" s="5">
        <f t="shared" si="6"/>
        <v>3.6324000000000098</v>
      </c>
      <c r="H261" s="5">
        <f>IF(D261+E261+F261&gt;Inddata!$E$31,Inddata!$E$31,D261+E261+F261)</f>
        <v>2.3675999999999902</v>
      </c>
      <c r="I261" s="5">
        <f>Inddata!$E$34</f>
        <v>0</v>
      </c>
      <c r="J261" s="5">
        <f>Inddata!$E$32+Inddata!$E$34</f>
        <v>4</v>
      </c>
      <c r="K261" s="5"/>
    </row>
    <row r="262" spans="1:11" x14ac:dyDescent="0.25">
      <c r="A262">
        <v>233</v>
      </c>
      <c r="C262" s="5">
        <f t="shared" si="7"/>
        <v>1.6394666666666766</v>
      </c>
      <c r="D262" s="5">
        <f>IF(Inddata!$E$35=0,0,IF(($D$30-C262*(1/Inddata!$E$35))&lt;0,0,($D$30-C262*(1/Inddata!$E$35))))</f>
        <v>2.3605333333333234</v>
      </c>
      <c r="E262" s="5">
        <v>0</v>
      </c>
      <c r="F262" s="5">
        <f>IF(Inddata!$E$31*Inddata!$E$35+Inddata!$E$33&gt;'Beregninger scenarie 3'!C262,0,F261+$F$27)</f>
        <v>0</v>
      </c>
      <c r="G262" s="5">
        <f t="shared" si="6"/>
        <v>3.6394666666666766</v>
      </c>
      <c r="H262" s="5">
        <f>IF(D262+E262+F262&gt;Inddata!$E$31,Inddata!$E$31,D262+E262+F262)</f>
        <v>2.3605333333333234</v>
      </c>
      <c r="I262" s="5">
        <f>Inddata!$E$34</f>
        <v>0</v>
      </c>
      <c r="J262" s="5">
        <f>Inddata!$E$32+Inddata!$E$34</f>
        <v>4</v>
      </c>
      <c r="K262" s="5"/>
    </row>
    <row r="263" spans="1:11" x14ac:dyDescent="0.25">
      <c r="A263">
        <v>234</v>
      </c>
      <c r="C263" s="5">
        <f t="shared" si="7"/>
        <v>1.6465333333333434</v>
      </c>
      <c r="D263" s="5">
        <f>IF(Inddata!$E$35=0,0,IF(($D$30-C263*(1/Inddata!$E$35))&lt;0,0,($D$30-C263*(1/Inddata!$E$35))))</f>
        <v>2.3534666666666566</v>
      </c>
      <c r="E263" s="5">
        <v>0</v>
      </c>
      <c r="F263" s="5">
        <f>IF(Inddata!$E$31*Inddata!$E$35+Inddata!$E$33&gt;'Beregninger scenarie 3'!C263,0,F262+$F$27)</f>
        <v>0</v>
      </c>
      <c r="G263" s="5">
        <f t="shared" si="6"/>
        <v>3.6465333333333434</v>
      </c>
      <c r="H263" s="5">
        <f>IF(D263+E263+F263&gt;Inddata!$E$31,Inddata!$E$31,D263+E263+F263)</f>
        <v>2.3534666666666566</v>
      </c>
      <c r="I263" s="5">
        <f>Inddata!$E$34</f>
        <v>0</v>
      </c>
      <c r="J263" s="5">
        <f>Inddata!$E$32+Inddata!$E$34</f>
        <v>4</v>
      </c>
      <c r="K263" s="5"/>
    </row>
    <row r="264" spans="1:11" x14ac:dyDescent="0.25">
      <c r="A264">
        <v>235</v>
      </c>
      <c r="C264" s="5">
        <f t="shared" si="7"/>
        <v>1.6536000000000102</v>
      </c>
      <c r="D264" s="5">
        <f>IF(Inddata!$E$35=0,0,IF(($D$30-C264*(1/Inddata!$E$35))&lt;0,0,($D$30-C264*(1/Inddata!$E$35))))</f>
        <v>2.3463999999999898</v>
      </c>
      <c r="E264" s="5">
        <v>0</v>
      </c>
      <c r="F264" s="5">
        <f>IF(Inddata!$E$31*Inddata!$E$35+Inddata!$E$33&gt;'Beregninger scenarie 3'!C264,0,F263+$F$27)</f>
        <v>0</v>
      </c>
      <c r="G264" s="5">
        <f t="shared" si="6"/>
        <v>3.6536000000000102</v>
      </c>
      <c r="H264" s="5">
        <f>IF(D264+E264+F264&gt;Inddata!$E$31,Inddata!$E$31,D264+E264+F264)</f>
        <v>2.3463999999999898</v>
      </c>
      <c r="I264" s="5">
        <f>Inddata!$E$34</f>
        <v>0</v>
      </c>
      <c r="J264" s="5">
        <f>Inddata!$E$32+Inddata!$E$34</f>
        <v>4</v>
      </c>
      <c r="K264" s="5"/>
    </row>
    <row r="265" spans="1:11" x14ac:dyDescent="0.25">
      <c r="A265">
        <v>236</v>
      </c>
      <c r="C265" s="5">
        <f t="shared" si="7"/>
        <v>1.6606666666666769</v>
      </c>
      <c r="D265" s="5">
        <f>IF(Inddata!$E$35=0,0,IF(($D$30-C265*(1/Inddata!$E$35))&lt;0,0,($D$30-C265*(1/Inddata!$E$35))))</f>
        <v>2.3393333333333231</v>
      </c>
      <c r="E265" s="5">
        <v>0</v>
      </c>
      <c r="F265" s="5">
        <f>IF(Inddata!$E$31*Inddata!$E$35+Inddata!$E$33&gt;'Beregninger scenarie 3'!C265,0,F264+$F$27)</f>
        <v>0</v>
      </c>
      <c r="G265" s="5">
        <f t="shared" si="6"/>
        <v>3.6606666666666769</v>
      </c>
      <c r="H265" s="5">
        <f>IF(D265+E265+F265&gt;Inddata!$E$31,Inddata!$E$31,D265+E265+F265)</f>
        <v>2.3393333333333231</v>
      </c>
      <c r="I265" s="5">
        <f>Inddata!$E$34</f>
        <v>0</v>
      </c>
      <c r="J265" s="5">
        <f>Inddata!$E$32+Inddata!$E$34</f>
        <v>4</v>
      </c>
      <c r="K265" s="5"/>
    </row>
    <row r="266" spans="1:11" x14ac:dyDescent="0.25">
      <c r="A266">
        <v>237</v>
      </c>
      <c r="C266" s="5">
        <f t="shared" si="7"/>
        <v>1.6677333333333437</v>
      </c>
      <c r="D266" s="5">
        <f>IF(Inddata!$E$35=0,0,IF(($D$30-C266*(1/Inddata!$E$35))&lt;0,0,($D$30-C266*(1/Inddata!$E$35))))</f>
        <v>2.3322666666666563</v>
      </c>
      <c r="E266" s="5">
        <v>0</v>
      </c>
      <c r="F266" s="5">
        <f>IF(Inddata!$E$31*Inddata!$E$35+Inddata!$E$33&gt;'Beregninger scenarie 3'!C266,0,F265+$F$27)</f>
        <v>0</v>
      </c>
      <c r="G266" s="5">
        <f t="shared" si="6"/>
        <v>3.6677333333333437</v>
      </c>
      <c r="H266" s="5">
        <f>IF(D266+E266+F266&gt;Inddata!$E$31,Inddata!$E$31,D266+E266+F266)</f>
        <v>2.3322666666666563</v>
      </c>
      <c r="I266" s="5">
        <f>Inddata!$E$34</f>
        <v>0</v>
      </c>
      <c r="J266" s="5">
        <f>Inddata!$E$32+Inddata!$E$34</f>
        <v>4</v>
      </c>
      <c r="K266" s="5"/>
    </row>
    <row r="267" spans="1:11" x14ac:dyDescent="0.25">
      <c r="A267">
        <v>238</v>
      </c>
      <c r="C267" s="5">
        <f t="shared" si="7"/>
        <v>1.6748000000000105</v>
      </c>
      <c r="D267" s="5">
        <f>IF(Inddata!$E$35=0,0,IF(($D$30-C267*(1/Inddata!$E$35))&lt;0,0,($D$30-C267*(1/Inddata!$E$35))))</f>
        <v>2.3251999999999895</v>
      </c>
      <c r="E267" s="5">
        <v>0</v>
      </c>
      <c r="F267" s="5">
        <f>IF(Inddata!$E$31*Inddata!$E$35+Inddata!$E$33&gt;'Beregninger scenarie 3'!C267,0,F266+$F$27)</f>
        <v>0</v>
      </c>
      <c r="G267" s="5">
        <f t="shared" si="6"/>
        <v>3.6748000000000105</v>
      </c>
      <c r="H267" s="5">
        <f>IF(D267+E267+F267&gt;Inddata!$E$31,Inddata!$E$31,D267+E267+F267)</f>
        <v>2.3251999999999895</v>
      </c>
      <c r="I267" s="5">
        <f>Inddata!$E$34</f>
        <v>0</v>
      </c>
      <c r="J267" s="5">
        <f>Inddata!$E$32+Inddata!$E$34</f>
        <v>4</v>
      </c>
      <c r="K267" s="5"/>
    </row>
    <row r="268" spans="1:11" x14ac:dyDescent="0.25">
      <c r="A268">
        <v>239</v>
      </c>
      <c r="C268" s="5">
        <f t="shared" si="7"/>
        <v>1.6818666666666773</v>
      </c>
      <c r="D268" s="5">
        <f>IF(Inddata!$E$35=0,0,IF(($D$30-C268*(1/Inddata!$E$35))&lt;0,0,($D$30-C268*(1/Inddata!$E$35))))</f>
        <v>2.3181333333333227</v>
      </c>
      <c r="E268" s="5">
        <v>0</v>
      </c>
      <c r="F268" s="5">
        <f>IF(Inddata!$E$31*Inddata!$E$35+Inddata!$E$33&gt;'Beregninger scenarie 3'!C268,0,F267+$F$27)</f>
        <v>0</v>
      </c>
      <c r="G268" s="5">
        <f t="shared" si="6"/>
        <v>3.6818666666666773</v>
      </c>
      <c r="H268" s="5">
        <f>IF(D268+E268+F268&gt;Inddata!$E$31,Inddata!$E$31,D268+E268+F268)</f>
        <v>2.3181333333333227</v>
      </c>
      <c r="I268" s="5">
        <f>Inddata!$E$34</f>
        <v>0</v>
      </c>
      <c r="J268" s="5">
        <f>Inddata!$E$32+Inddata!$E$34</f>
        <v>4</v>
      </c>
      <c r="K268" s="5"/>
    </row>
    <row r="269" spans="1:11" x14ac:dyDescent="0.25">
      <c r="A269">
        <v>240</v>
      </c>
      <c r="C269" s="5">
        <f t="shared" si="7"/>
        <v>1.6889333333333441</v>
      </c>
      <c r="D269" s="5">
        <f>IF(Inddata!$E$35=0,0,IF(($D$30-C269*(1/Inddata!$E$35))&lt;0,0,($D$30-C269*(1/Inddata!$E$35))))</f>
        <v>2.3110666666666559</v>
      </c>
      <c r="E269" s="5">
        <v>0</v>
      </c>
      <c r="F269" s="5">
        <f>IF(Inddata!$E$31*Inddata!$E$35+Inddata!$E$33&gt;'Beregninger scenarie 3'!C269,0,F268+$F$27)</f>
        <v>0</v>
      </c>
      <c r="G269" s="5">
        <f t="shared" si="6"/>
        <v>3.6889333333333441</v>
      </c>
      <c r="H269" s="5">
        <f>IF(D269+E269+F269&gt;Inddata!$E$31,Inddata!$E$31,D269+E269+F269)</f>
        <v>2.3110666666666559</v>
      </c>
      <c r="I269" s="5">
        <f>Inddata!$E$34</f>
        <v>0</v>
      </c>
      <c r="J269" s="5">
        <f>Inddata!$E$32+Inddata!$E$34</f>
        <v>4</v>
      </c>
      <c r="K269" s="5"/>
    </row>
    <row r="270" spans="1:11" x14ac:dyDescent="0.25">
      <c r="A270">
        <v>241</v>
      </c>
      <c r="C270" s="5">
        <f t="shared" si="7"/>
        <v>1.6960000000000108</v>
      </c>
      <c r="D270" s="5">
        <f>IF(Inddata!$E$35=0,0,IF(($D$30-C270*(1/Inddata!$E$35))&lt;0,0,($D$30-C270*(1/Inddata!$E$35))))</f>
        <v>2.3039999999999892</v>
      </c>
      <c r="E270" s="5">
        <v>0</v>
      </c>
      <c r="F270" s="5">
        <f>IF(Inddata!$E$31*Inddata!$E$35+Inddata!$E$33&gt;'Beregninger scenarie 3'!C270,0,F269+$F$27)</f>
        <v>0</v>
      </c>
      <c r="G270" s="5">
        <f t="shared" si="6"/>
        <v>3.6960000000000108</v>
      </c>
      <c r="H270" s="5">
        <f>IF(D270+E270+F270&gt;Inddata!$E$31,Inddata!$E$31,D270+E270+F270)</f>
        <v>2.3039999999999892</v>
      </c>
      <c r="I270" s="5">
        <f>Inddata!$E$34</f>
        <v>0</v>
      </c>
      <c r="J270" s="5">
        <f>Inddata!$E$32+Inddata!$E$34</f>
        <v>4</v>
      </c>
      <c r="K270" s="5"/>
    </row>
    <row r="271" spans="1:11" x14ac:dyDescent="0.25">
      <c r="A271">
        <v>242</v>
      </c>
      <c r="C271" s="5">
        <f t="shared" si="7"/>
        <v>1.7030666666666776</v>
      </c>
      <c r="D271" s="5">
        <f>IF(Inddata!$E$35=0,0,IF(($D$30-C271*(1/Inddata!$E$35))&lt;0,0,($D$30-C271*(1/Inddata!$E$35))))</f>
        <v>2.2969333333333224</v>
      </c>
      <c r="E271" s="5">
        <v>0</v>
      </c>
      <c r="F271" s="5">
        <f>IF(Inddata!$E$31*Inddata!$E$35+Inddata!$E$33&gt;'Beregninger scenarie 3'!C271,0,F270+$F$27)</f>
        <v>0</v>
      </c>
      <c r="G271" s="5">
        <f t="shared" si="6"/>
        <v>3.7030666666666776</v>
      </c>
      <c r="H271" s="5">
        <f>IF(D271+E271+F271&gt;Inddata!$E$31,Inddata!$E$31,D271+E271+F271)</f>
        <v>2.2969333333333224</v>
      </c>
      <c r="I271" s="5">
        <f>Inddata!$E$34</f>
        <v>0</v>
      </c>
      <c r="J271" s="5">
        <f>Inddata!$E$32+Inddata!$E$34</f>
        <v>4</v>
      </c>
      <c r="K271" s="5"/>
    </row>
    <row r="272" spans="1:11" x14ac:dyDescent="0.25">
      <c r="A272">
        <v>243</v>
      </c>
      <c r="C272" s="5">
        <f t="shared" si="7"/>
        <v>1.7101333333333444</v>
      </c>
      <c r="D272" s="5">
        <f>IF(Inddata!$E$35=0,0,IF(($D$30-C272*(1/Inddata!$E$35))&lt;0,0,($D$30-C272*(1/Inddata!$E$35))))</f>
        <v>2.2898666666666556</v>
      </c>
      <c r="E272" s="5">
        <v>0</v>
      </c>
      <c r="F272" s="5">
        <f>IF(Inddata!$E$31*Inddata!$E$35+Inddata!$E$33&gt;'Beregninger scenarie 3'!C272,0,F271+$F$27)</f>
        <v>0</v>
      </c>
      <c r="G272" s="5">
        <f t="shared" si="6"/>
        <v>3.7101333333333444</v>
      </c>
      <c r="H272" s="5">
        <f>IF(D272+E272+F272&gt;Inddata!$E$31,Inddata!$E$31,D272+E272+F272)</f>
        <v>2.2898666666666556</v>
      </c>
      <c r="I272" s="5">
        <f>Inddata!$E$34</f>
        <v>0</v>
      </c>
      <c r="J272" s="5">
        <f>Inddata!$E$32+Inddata!$E$34</f>
        <v>4</v>
      </c>
      <c r="K272" s="5"/>
    </row>
    <row r="273" spans="1:11" x14ac:dyDescent="0.25">
      <c r="A273">
        <v>244</v>
      </c>
      <c r="C273" s="5">
        <f t="shared" si="7"/>
        <v>1.7172000000000112</v>
      </c>
      <c r="D273" s="5">
        <f>IF(Inddata!$E$35=0,0,IF(($D$30-C273*(1/Inddata!$E$35))&lt;0,0,($D$30-C273*(1/Inddata!$E$35))))</f>
        <v>2.2827999999999888</v>
      </c>
      <c r="E273" s="5">
        <v>0</v>
      </c>
      <c r="F273" s="5">
        <f>IF(Inddata!$E$31*Inddata!$E$35+Inddata!$E$33&gt;'Beregninger scenarie 3'!C273,0,F272+$F$27)</f>
        <v>0</v>
      </c>
      <c r="G273" s="5">
        <f t="shared" si="6"/>
        <v>3.7172000000000112</v>
      </c>
      <c r="H273" s="5">
        <f>IF(D273+E273+F273&gt;Inddata!$E$31,Inddata!$E$31,D273+E273+F273)</f>
        <v>2.2827999999999888</v>
      </c>
      <c r="I273" s="5">
        <f>Inddata!$E$34</f>
        <v>0</v>
      </c>
      <c r="J273" s="5">
        <f>Inddata!$E$32+Inddata!$E$34</f>
        <v>4</v>
      </c>
      <c r="K273" s="5"/>
    </row>
    <row r="274" spans="1:11" x14ac:dyDescent="0.25">
      <c r="A274">
        <v>245</v>
      </c>
      <c r="C274" s="5">
        <f t="shared" si="7"/>
        <v>1.7242666666666779</v>
      </c>
      <c r="D274" s="5">
        <f>IF(Inddata!$E$35=0,0,IF(($D$30-C274*(1/Inddata!$E$35))&lt;0,0,($D$30-C274*(1/Inddata!$E$35))))</f>
        <v>2.2757333333333221</v>
      </c>
      <c r="E274" s="5">
        <v>0</v>
      </c>
      <c r="F274" s="5">
        <f>IF(Inddata!$E$31*Inddata!$E$35+Inddata!$E$33&gt;'Beregninger scenarie 3'!C274,0,F273+$F$27)</f>
        <v>0</v>
      </c>
      <c r="G274" s="5">
        <f t="shared" si="6"/>
        <v>3.7242666666666779</v>
      </c>
      <c r="H274" s="5">
        <f>IF(D274+E274+F274&gt;Inddata!$E$31,Inddata!$E$31,D274+E274+F274)</f>
        <v>2.2757333333333221</v>
      </c>
      <c r="I274" s="5">
        <f>Inddata!$E$34</f>
        <v>0</v>
      </c>
      <c r="J274" s="5">
        <f>Inddata!$E$32+Inddata!$E$34</f>
        <v>4</v>
      </c>
      <c r="K274" s="5"/>
    </row>
    <row r="275" spans="1:11" x14ac:dyDescent="0.25">
      <c r="A275">
        <v>246</v>
      </c>
      <c r="C275" s="5">
        <f t="shared" si="7"/>
        <v>1.7313333333333447</v>
      </c>
      <c r="D275" s="5">
        <f>IF(Inddata!$E$35=0,0,IF(($D$30-C275*(1/Inddata!$E$35))&lt;0,0,($D$30-C275*(1/Inddata!$E$35))))</f>
        <v>2.2686666666666553</v>
      </c>
      <c r="E275" s="5">
        <v>0</v>
      </c>
      <c r="F275" s="5">
        <f>IF(Inddata!$E$31*Inddata!$E$35+Inddata!$E$33&gt;'Beregninger scenarie 3'!C275,0,F274+$F$27)</f>
        <v>0</v>
      </c>
      <c r="G275" s="5">
        <f t="shared" si="6"/>
        <v>3.7313333333333447</v>
      </c>
      <c r="H275" s="5">
        <f>IF(D275+E275+F275&gt;Inddata!$E$31,Inddata!$E$31,D275+E275+F275)</f>
        <v>2.2686666666666553</v>
      </c>
      <c r="I275" s="5">
        <f>Inddata!$E$34</f>
        <v>0</v>
      </c>
      <c r="J275" s="5">
        <f>Inddata!$E$32+Inddata!$E$34</f>
        <v>4</v>
      </c>
      <c r="K275" s="5"/>
    </row>
    <row r="276" spans="1:11" x14ac:dyDescent="0.25">
      <c r="A276">
        <v>247</v>
      </c>
      <c r="C276" s="5">
        <f t="shared" si="7"/>
        <v>1.7384000000000115</v>
      </c>
      <c r="D276" s="5">
        <f>IF(Inddata!$E$35=0,0,IF(($D$30-C276*(1/Inddata!$E$35))&lt;0,0,($D$30-C276*(1/Inddata!$E$35))))</f>
        <v>2.2615999999999885</v>
      </c>
      <c r="E276" s="5">
        <v>0</v>
      </c>
      <c r="F276" s="5">
        <f>IF(Inddata!$E$31*Inddata!$E$35+Inddata!$E$33&gt;'Beregninger scenarie 3'!C276,0,F275+$F$27)</f>
        <v>0</v>
      </c>
      <c r="G276" s="5">
        <f t="shared" si="6"/>
        <v>3.7384000000000115</v>
      </c>
      <c r="H276" s="5">
        <f>IF(D276+E276+F276&gt;Inddata!$E$31,Inddata!$E$31,D276+E276+F276)</f>
        <v>2.2615999999999885</v>
      </c>
      <c r="I276" s="5">
        <f>Inddata!$E$34</f>
        <v>0</v>
      </c>
      <c r="J276" s="5">
        <f>Inddata!$E$32+Inddata!$E$34</f>
        <v>4</v>
      </c>
      <c r="K276" s="5"/>
    </row>
    <row r="277" spans="1:11" x14ac:dyDescent="0.25">
      <c r="A277">
        <v>248</v>
      </c>
      <c r="C277" s="5">
        <f t="shared" si="7"/>
        <v>1.7454666666666783</v>
      </c>
      <c r="D277" s="5">
        <f>IF(Inddata!$E$35=0,0,IF(($D$30-C277*(1/Inddata!$E$35))&lt;0,0,($D$30-C277*(1/Inddata!$E$35))))</f>
        <v>2.2545333333333217</v>
      </c>
      <c r="E277" s="5">
        <v>0</v>
      </c>
      <c r="F277" s="5">
        <f>IF(Inddata!$E$31*Inddata!$E$35+Inddata!$E$33&gt;'Beregninger scenarie 3'!C277,0,F276+$F$27)</f>
        <v>0</v>
      </c>
      <c r="G277" s="5">
        <f t="shared" si="6"/>
        <v>3.7454666666666783</v>
      </c>
      <c r="H277" s="5">
        <f>IF(D277+E277+F277&gt;Inddata!$E$31,Inddata!$E$31,D277+E277+F277)</f>
        <v>2.2545333333333217</v>
      </c>
      <c r="I277" s="5">
        <f>Inddata!$E$34</f>
        <v>0</v>
      </c>
      <c r="J277" s="5">
        <f>Inddata!$E$32+Inddata!$E$34</f>
        <v>4</v>
      </c>
      <c r="K277" s="5"/>
    </row>
    <row r="278" spans="1:11" x14ac:dyDescent="0.25">
      <c r="A278">
        <v>249</v>
      </c>
      <c r="C278" s="5">
        <f t="shared" si="7"/>
        <v>1.752533333333345</v>
      </c>
      <c r="D278" s="5">
        <f>IF(Inddata!$E$35=0,0,IF(($D$30-C278*(1/Inddata!$E$35))&lt;0,0,($D$30-C278*(1/Inddata!$E$35))))</f>
        <v>2.247466666666655</v>
      </c>
      <c r="E278" s="5">
        <v>0</v>
      </c>
      <c r="F278" s="5">
        <f>IF(Inddata!$E$31*Inddata!$E$35+Inddata!$E$33&gt;'Beregninger scenarie 3'!C278,0,F277+$F$27)</f>
        <v>0</v>
      </c>
      <c r="G278" s="5">
        <f t="shared" si="6"/>
        <v>3.752533333333345</v>
      </c>
      <c r="H278" s="5">
        <f>IF(D278+E278+F278&gt;Inddata!$E$31,Inddata!$E$31,D278+E278+F278)</f>
        <v>2.247466666666655</v>
      </c>
      <c r="I278" s="5">
        <f>Inddata!$E$34</f>
        <v>0</v>
      </c>
      <c r="J278" s="5">
        <f>Inddata!$E$32+Inddata!$E$34</f>
        <v>4</v>
      </c>
      <c r="K278" s="5"/>
    </row>
    <row r="279" spans="1:11" x14ac:dyDescent="0.25">
      <c r="A279">
        <v>250</v>
      </c>
      <c r="C279" s="5">
        <f t="shared" si="7"/>
        <v>1.7596000000000118</v>
      </c>
      <c r="D279" s="5">
        <f>IF(Inddata!$E$35=0,0,IF(($D$30-C279*(1/Inddata!$E$35))&lt;0,0,($D$30-C279*(1/Inddata!$E$35))))</f>
        <v>2.2403999999999882</v>
      </c>
      <c r="E279" s="5">
        <v>0</v>
      </c>
      <c r="F279" s="5">
        <f>IF(Inddata!$E$31*Inddata!$E$35+Inddata!$E$33&gt;'Beregninger scenarie 3'!C279,0,F278+$F$27)</f>
        <v>0</v>
      </c>
      <c r="G279" s="5">
        <f t="shared" si="6"/>
        <v>3.7596000000000118</v>
      </c>
      <c r="H279" s="5">
        <f>IF(D279+E279+F279&gt;Inddata!$E$31,Inddata!$E$31,D279+E279+F279)</f>
        <v>2.2403999999999882</v>
      </c>
      <c r="I279" s="5">
        <f>Inddata!$E$34</f>
        <v>0</v>
      </c>
      <c r="J279" s="5">
        <f>Inddata!$E$32+Inddata!$E$34</f>
        <v>4</v>
      </c>
      <c r="K279" s="5"/>
    </row>
    <row r="280" spans="1:11" x14ac:dyDescent="0.25">
      <c r="A280">
        <v>251</v>
      </c>
      <c r="C280" s="5">
        <f t="shared" si="7"/>
        <v>1.7666666666666786</v>
      </c>
      <c r="D280" s="5">
        <f>IF(Inddata!$E$35=0,0,IF(($D$30-C280*(1/Inddata!$E$35))&lt;0,0,($D$30-C280*(1/Inddata!$E$35))))</f>
        <v>2.2333333333333214</v>
      </c>
      <c r="E280" s="5">
        <v>0</v>
      </c>
      <c r="F280" s="5">
        <f>IF(Inddata!$E$31*Inddata!$E$35+Inddata!$E$33&gt;'Beregninger scenarie 3'!C280,0,F279+$F$27)</f>
        <v>0</v>
      </c>
      <c r="G280" s="5">
        <f t="shared" si="6"/>
        <v>3.7666666666666786</v>
      </c>
      <c r="H280" s="5">
        <f>IF(D280+E280+F280&gt;Inddata!$E$31,Inddata!$E$31,D280+E280+F280)</f>
        <v>2.2333333333333214</v>
      </c>
      <c r="I280" s="5">
        <f>Inddata!$E$34</f>
        <v>0</v>
      </c>
      <c r="J280" s="5">
        <f>Inddata!$E$32+Inddata!$E$34</f>
        <v>4</v>
      </c>
      <c r="K280" s="5"/>
    </row>
    <row r="281" spans="1:11" x14ac:dyDescent="0.25">
      <c r="A281">
        <v>252</v>
      </c>
      <c r="C281" s="5">
        <f t="shared" si="7"/>
        <v>1.7737333333333454</v>
      </c>
      <c r="D281" s="5">
        <f>IF(Inddata!$E$35=0,0,IF(($D$30-C281*(1/Inddata!$E$35))&lt;0,0,($D$30-C281*(1/Inddata!$E$35))))</f>
        <v>2.2262666666666546</v>
      </c>
      <c r="E281" s="5">
        <v>0</v>
      </c>
      <c r="F281" s="5">
        <f>IF(Inddata!$E$31*Inddata!$E$35+Inddata!$E$33&gt;'Beregninger scenarie 3'!C281,0,F280+$F$27)</f>
        <v>0</v>
      </c>
      <c r="G281" s="5">
        <f t="shared" si="6"/>
        <v>3.7737333333333454</v>
      </c>
      <c r="H281" s="5">
        <f>IF(D281+E281+F281&gt;Inddata!$E$31,Inddata!$E$31,D281+E281+F281)</f>
        <v>2.2262666666666546</v>
      </c>
      <c r="I281" s="5">
        <f>Inddata!$E$34</f>
        <v>0</v>
      </c>
      <c r="J281" s="5">
        <f>Inddata!$E$32+Inddata!$E$34</f>
        <v>4</v>
      </c>
      <c r="K281" s="5"/>
    </row>
    <row r="282" spans="1:11" x14ac:dyDescent="0.25">
      <c r="A282">
        <v>253</v>
      </c>
      <c r="C282" s="5">
        <f t="shared" si="7"/>
        <v>1.7808000000000122</v>
      </c>
      <c r="D282" s="5">
        <f>IF(Inddata!$E$35=0,0,IF(($D$30-C282*(1/Inddata!$E$35))&lt;0,0,($D$30-C282*(1/Inddata!$E$35))))</f>
        <v>2.2191999999999878</v>
      </c>
      <c r="E282" s="5">
        <v>0</v>
      </c>
      <c r="F282" s="5">
        <f>IF(Inddata!$E$31*Inddata!$E$35+Inddata!$E$33&gt;'Beregninger scenarie 3'!C282,0,F281+$F$27)</f>
        <v>0</v>
      </c>
      <c r="G282" s="5">
        <f t="shared" si="6"/>
        <v>3.7808000000000122</v>
      </c>
      <c r="H282" s="5">
        <f>IF(D282+E282+F282&gt;Inddata!$E$31,Inddata!$E$31,D282+E282+F282)</f>
        <v>2.2191999999999878</v>
      </c>
      <c r="I282" s="5">
        <f>Inddata!$E$34</f>
        <v>0</v>
      </c>
      <c r="J282" s="5">
        <f>Inddata!$E$32+Inddata!$E$34</f>
        <v>4</v>
      </c>
      <c r="K282" s="5"/>
    </row>
    <row r="283" spans="1:11" x14ac:dyDescent="0.25">
      <c r="A283">
        <v>254</v>
      </c>
      <c r="C283" s="5">
        <f t="shared" si="7"/>
        <v>1.7878666666666789</v>
      </c>
      <c r="D283" s="5">
        <f>IF(Inddata!$E$35=0,0,IF(($D$30-C283*(1/Inddata!$E$35))&lt;0,0,($D$30-C283*(1/Inddata!$E$35))))</f>
        <v>2.2121333333333211</v>
      </c>
      <c r="E283" s="5">
        <v>0</v>
      </c>
      <c r="F283" s="5">
        <f>IF(Inddata!$E$31*Inddata!$E$35+Inddata!$E$33&gt;'Beregninger scenarie 3'!C283,0,F282+$F$27)</f>
        <v>0</v>
      </c>
      <c r="G283" s="5">
        <f t="shared" si="6"/>
        <v>3.7878666666666789</v>
      </c>
      <c r="H283" s="5">
        <f>IF(D283+E283+F283&gt;Inddata!$E$31,Inddata!$E$31,D283+E283+F283)</f>
        <v>2.2121333333333211</v>
      </c>
      <c r="I283" s="5">
        <f>Inddata!$E$34</f>
        <v>0</v>
      </c>
      <c r="J283" s="5">
        <f>Inddata!$E$32+Inddata!$E$34</f>
        <v>4</v>
      </c>
      <c r="K283" s="5"/>
    </row>
    <row r="284" spans="1:11" x14ac:dyDescent="0.25">
      <c r="A284">
        <v>255</v>
      </c>
      <c r="C284" s="5">
        <f t="shared" si="7"/>
        <v>1.7949333333333457</v>
      </c>
      <c r="D284" s="5">
        <f>IF(Inddata!$E$35=0,0,IF(($D$30-C284*(1/Inddata!$E$35))&lt;0,0,($D$30-C284*(1/Inddata!$E$35))))</f>
        <v>2.2050666666666543</v>
      </c>
      <c r="E284" s="5">
        <v>0</v>
      </c>
      <c r="F284" s="5">
        <f>IF(Inddata!$E$31*Inddata!$E$35+Inddata!$E$33&gt;'Beregninger scenarie 3'!C284,0,F283+$F$27)</f>
        <v>0</v>
      </c>
      <c r="G284" s="5">
        <f t="shared" si="6"/>
        <v>3.7949333333333457</v>
      </c>
      <c r="H284" s="5">
        <f>IF(D284+E284+F284&gt;Inddata!$E$31,Inddata!$E$31,D284+E284+F284)</f>
        <v>2.2050666666666543</v>
      </c>
      <c r="I284" s="5">
        <f>Inddata!$E$34</f>
        <v>0</v>
      </c>
      <c r="J284" s="5">
        <f>Inddata!$E$32+Inddata!$E$34</f>
        <v>4</v>
      </c>
      <c r="K284" s="5"/>
    </row>
    <row r="285" spans="1:11" x14ac:dyDescent="0.25">
      <c r="A285">
        <v>256</v>
      </c>
      <c r="C285" s="5">
        <f t="shared" si="7"/>
        <v>1.8020000000000125</v>
      </c>
      <c r="D285" s="5">
        <f>IF(Inddata!$E$35=0,0,IF(($D$30-C285*(1/Inddata!$E$35))&lt;0,0,($D$30-C285*(1/Inddata!$E$35))))</f>
        <v>2.1979999999999875</v>
      </c>
      <c r="E285" s="5">
        <v>0</v>
      </c>
      <c r="F285" s="5">
        <f>IF(Inddata!$E$31*Inddata!$E$35+Inddata!$E$33&gt;'Beregninger scenarie 3'!C285,0,F284+$F$27)</f>
        <v>0</v>
      </c>
      <c r="G285" s="5">
        <f t="shared" si="6"/>
        <v>3.8020000000000125</v>
      </c>
      <c r="H285" s="5">
        <f>IF(D285+E285+F285&gt;Inddata!$E$31,Inddata!$E$31,D285+E285+F285)</f>
        <v>2.1979999999999875</v>
      </c>
      <c r="I285" s="5">
        <f>Inddata!$E$34</f>
        <v>0</v>
      </c>
      <c r="J285" s="5">
        <f>Inddata!$E$32+Inddata!$E$34</f>
        <v>4</v>
      </c>
      <c r="K285" s="5"/>
    </row>
    <row r="286" spans="1:11" x14ac:dyDescent="0.25">
      <c r="A286">
        <v>257</v>
      </c>
      <c r="C286" s="5">
        <f t="shared" si="7"/>
        <v>1.8090666666666793</v>
      </c>
      <c r="D286" s="5">
        <f>IF(Inddata!$E$35=0,0,IF(($D$30-C286*(1/Inddata!$E$35))&lt;0,0,($D$30-C286*(1/Inddata!$E$35))))</f>
        <v>2.1909333333333207</v>
      </c>
      <c r="E286" s="5">
        <v>0</v>
      </c>
      <c r="F286" s="5">
        <f>IF(Inddata!$E$31*Inddata!$E$35+Inddata!$E$33&gt;'Beregninger scenarie 3'!C286,0,F285+$F$27)</f>
        <v>0</v>
      </c>
      <c r="G286" s="5">
        <f t="shared" si="6"/>
        <v>3.8090666666666793</v>
      </c>
      <c r="H286" s="5">
        <f>IF(D286+E286+F286&gt;Inddata!$E$31,Inddata!$E$31,D286+E286+F286)</f>
        <v>2.1909333333333207</v>
      </c>
      <c r="I286" s="5">
        <f>Inddata!$E$34</f>
        <v>0</v>
      </c>
      <c r="J286" s="5">
        <f>Inddata!$E$32+Inddata!$E$34</f>
        <v>4</v>
      </c>
      <c r="K286" s="5"/>
    </row>
    <row r="287" spans="1:11" x14ac:dyDescent="0.25">
      <c r="A287">
        <v>258</v>
      </c>
      <c r="C287" s="5">
        <f t="shared" si="7"/>
        <v>1.816133333333346</v>
      </c>
      <c r="D287" s="5">
        <f>IF(Inddata!$E$35=0,0,IF(($D$30-C287*(1/Inddata!$E$35))&lt;0,0,($D$30-C287*(1/Inddata!$E$35))))</f>
        <v>2.183866666666654</v>
      </c>
      <c r="E287" s="5">
        <v>0</v>
      </c>
      <c r="F287" s="5">
        <f>IF(Inddata!$E$31*Inddata!$E$35+Inddata!$E$33&gt;'Beregninger scenarie 3'!C287,0,F286+$F$27)</f>
        <v>0</v>
      </c>
      <c r="G287" s="5">
        <f t="shared" si="6"/>
        <v>3.816133333333346</v>
      </c>
      <c r="H287" s="5">
        <f>IF(D287+E287+F287&gt;Inddata!$E$31,Inddata!$E$31,D287+E287+F287)</f>
        <v>2.183866666666654</v>
      </c>
      <c r="I287" s="5">
        <f>Inddata!$E$34</f>
        <v>0</v>
      </c>
      <c r="J287" s="5">
        <f>Inddata!$E$32+Inddata!$E$34</f>
        <v>4</v>
      </c>
      <c r="K287" s="5"/>
    </row>
    <row r="288" spans="1:11" x14ac:dyDescent="0.25">
      <c r="A288">
        <v>259</v>
      </c>
      <c r="C288" s="5">
        <f t="shared" si="7"/>
        <v>1.8232000000000128</v>
      </c>
      <c r="D288" s="5">
        <f>IF(Inddata!$E$35=0,0,IF(($D$30-C288*(1/Inddata!$E$35))&lt;0,0,($D$30-C288*(1/Inddata!$E$35))))</f>
        <v>2.1767999999999872</v>
      </c>
      <c r="E288" s="5">
        <v>0</v>
      </c>
      <c r="F288" s="5">
        <f>IF(Inddata!$E$31*Inddata!$E$35+Inddata!$E$33&gt;'Beregninger scenarie 3'!C288,0,F287+$F$27)</f>
        <v>0</v>
      </c>
      <c r="G288" s="5">
        <f t="shared" ref="G288:G351" si="8">C288+2</f>
        <v>3.8232000000000128</v>
      </c>
      <c r="H288" s="5">
        <f>IF(D288+E288+F288&gt;Inddata!$E$31,Inddata!$E$31,D288+E288+F288)</f>
        <v>2.1767999999999872</v>
      </c>
      <c r="I288" s="5">
        <f>Inddata!$E$34</f>
        <v>0</v>
      </c>
      <c r="J288" s="5">
        <f>Inddata!$E$32+Inddata!$E$34</f>
        <v>4</v>
      </c>
      <c r="K288" s="5"/>
    </row>
    <row r="289" spans="1:11" x14ac:dyDescent="0.25">
      <c r="A289">
        <v>260</v>
      </c>
      <c r="C289" s="5">
        <f t="shared" ref="C289:C352" si="9">C288+$C$27</f>
        <v>1.8302666666666796</v>
      </c>
      <c r="D289" s="5">
        <f>IF(Inddata!$E$35=0,0,IF(($D$30-C289*(1/Inddata!$E$35))&lt;0,0,($D$30-C289*(1/Inddata!$E$35))))</f>
        <v>2.1697333333333204</v>
      </c>
      <c r="E289" s="5">
        <v>0</v>
      </c>
      <c r="F289" s="5">
        <f>IF(Inddata!$E$31*Inddata!$E$35+Inddata!$E$33&gt;'Beregninger scenarie 3'!C289,0,F288+$F$27)</f>
        <v>0</v>
      </c>
      <c r="G289" s="5">
        <f t="shared" si="8"/>
        <v>3.8302666666666796</v>
      </c>
      <c r="H289" s="5">
        <f>IF(D289+E289+F289&gt;Inddata!$E$31,Inddata!$E$31,D289+E289+F289)</f>
        <v>2.1697333333333204</v>
      </c>
      <c r="I289" s="5">
        <f>Inddata!$E$34</f>
        <v>0</v>
      </c>
      <c r="J289" s="5">
        <f>Inddata!$E$32+Inddata!$E$34</f>
        <v>4</v>
      </c>
      <c r="K289" s="5"/>
    </row>
    <row r="290" spans="1:11" x14ac:dyDescent="0.25">
      <c r="A290">
        <v>261</v>
      </c>
      <c r="C290" s="5">
        <f t="shared" si="9"/>
        <v>1.8373333333333464</v>
      </c>
      <c r="D290" s="5">
        <f>IF(Inddata!$E$35=0,0,IF(($D$30-C290*(1/Inddata!$E$35))&lt;0,0,($D$30-C290*(1/Inddata!$E$35))))</f>
        <v>2.1626666666666536</v>
      </c>
      <c r="E290" s="5">
        <v>0</v>
      </c>
      <c r="F290" s="5">
        <f>IF(Inddata!$E$31*Inddata!$E$35+Inddata!$E$33&gt;'Beregninger scenarie 3'!C290,0,F289+$F$27)</f>
        <v>0</v>
      </c>
      <c r="G290" s="5">
        <f t="shared" si="8"/>
        <v>3.8373333333333464</v>
      </c>
      <c r="H290" s="5">
        <f>IF(D290+E290+F290&gt;Inddata!$E$31,Inddata!$E$31,D290+E290+F290)</f>
        <v>2.1626666666666536</v>
      </c>
      <c r="I290" s="5">
        <f>Inddata!$E$34</f>
        <v>0</v>
      </c>
      <c r="J290" s="5">
        <f>Inddata!$E$32+Inddata!$E$34</f>
        <v>4</v>
      </c>
      <c r="K290" s="5"/>
    </row>
    <row r="291" spans="1:11" x14ac:dyDescent="0.25">
      <c r="A291">
        <v>262</v>
      </c>
      <c r="C291" s="5">
        <f t="shared" si="9"/>
        <v>1.8444000000000131</v>
      </c>
      <c r="D291" s="5">
        <f>IF(Inddata!$E$35=0,0,IF(($D$30-C291*(1/Inddata!$E$35))&lt;0,0,($D$30-C291*(1/Inddata!$E$35))))</f>
        <v>2.1555999999999869</v>
      </c>
      <c r="E291" s="5">
        <v>0</v>
      </c>
      <c r="F291" s="5">
        <f>IF(Inddata!$E$31*Inddata!$E$35+Inddata!$E$33&gt;'Beregninger scenarie 3'!C291,0,F290+$F$27)</f>
        <v>0</v>
      </c>
      <c r="G291" s="5">
        <f t="shared" si="8"/>
        <v>3.8444000000000131</v>
      </c>
      <c r="H291" s="5">
        <f>IF(D291+E291+F291&gt;Inddata!$E$31,Inddata!$E$31,D291+E291+F291)</f>
        <v>2.1555999999999869</v>
      </c>
      <c r="I291" s="5">
        <f>Inddata!$E$34</f>
        <v>0</v>
      </c>
      <c r="J291" s="5">
        <f>Inddata!$E$32+Inddata!$E$34</f>
        <v>4</v>
      </c>
      <c r="K291" s="5"/>
    </row>
    <row r="292" spans="1:11" x14ac:dyDescent="0.25">
      <c r="A292">
        <v>263</v>
      </c>
      <c r="C292" s="5">
        <f t="shared" si="9"/>
        <v>1.8514666666666799</v>
      </c>
      <c r="D292" s="5">
        <f>IF(Inddata!$E$35=0,0,IF(($D$30-C292*(1/Inddata!$E$35))&lt;0,0,($D$30-C292*(1/Inddata!$E$35))))</f>
        <v>2.1485333333333201</v>
      </c>
      <c r="E292" s="5">
        <v>0</v>
      </c>
      <c r="F292" s="5">
        <f>IF(Inddata!$E$31*Inddata!$E$35+Inddata!$E$33&gt;'Beregninger scenarie 3'!C292,0,F291+$F$27)</f>
        <v>0</v>
      </c>
      <c r="G292" s="5">
        <f t="shared" si="8"/>
        <v>3.8514666666666799</v>
      </c>
      <c r="H292" s="5">
        <f>IF(D292+E292+F292&gt;Inddata!$E$31,Inddata!$E$31,D292+E292+F292)</f>
        <v>2.1485333333333201</v>
      </c>
      <c r="I292" s="5">
        <f>Inddata!$E$34</f>
        <v>0</v>
      </c>
      <c r="J292" s="5">
        <f>Inddata!$E$32+Inddata!$E$34</f>
        <v>4</v>
      </c>
      <c r="K292" s="5"/>
    </row>
    <row r="293" spans="1:11" x14ac:dyDescent="0.25">
      <c r="A293">
        <v>264</v>
      </c>
      <c r="C293" s="5">
        <f t="shared" si="9"/>
        <v>1.8585333333333467</v>
      </c>
      <c r="D293" s="5">
        <f>IF(Inddata!$E$35=0,0,IF(($D$30-C293*(1/Inddata!$E$35))&lt;0,0,($D$30-C293*(1/Inddata!$E$35))))</f>
        <v>2.1414666666666533</v>
      </c>
      <c r="E293" s="5">
        <v>0</v>
      </c>
      <c r="F293" s="5">
        <f>IF(Inddata!$E$31*Inddata!$E$35+Inddata!$E$33&gt;'Beregninger scenarie 3'!C293,0,F292+$F$27)</f>
        <v>0</v>
      </c>
      <c r="G293" s="5">
        <f t="shared" si="8"/>
        <v>3.8585333333333467</v>
      </c>
      <c r="H293" s="5">
        <f>IF(D293+E293+F293&gt;Inddata!$E$31,Inddata!$E$31,D293+E293+F293)</f>
        <v>2.1414666666666533</v>
      </c>
      <c r="I293" s="5">
        <f>Inddata!$E$34</f>
        <v>0</v>
      </c>
      <c r="J293" s="5">
        <f>Inddata!$E$32+Inddata!$E$34</f>
        <v>4</v>
      </c>
      <c r="K293" s="5"/>
    </row>
    <row r="294" spans="1:11" x14ac:dyDescent="0.25">
      <c r="A294">
        <v>265</v>
      </c>
      <c r="C294" s="5">
        <f t="shared" si="9"/>
        <v>1.8656000000000135</v>
      </c>
      <c r="D294" s="5">
        <f>IF(Inddata!$E$35=0,0,IF(($D$30-C294*(1/Inddata!$E$35))&lt;0,0,($D$30-C294*(1/Inddata!$E$35))))</f>
        <v>2.1343999999999865</v>
      </c>
      <c r="E294" s="5">
        <v>0</v>
      </c>
      <c r="F294" s="5">
        <f>IF(Inddata!$E$31*Inddata!$E$35+Inddata!$E$33&gt;'Beregninger scenarie 3'!C294,0,F293+$F$27)</f>
        <v>0</v>
      </c>
      <c r="G294" s="5">
        <f t="shared" si="8"/>
        <v>3.8656000000000135</v>
      </c>
      <c r="H294" s="5">
        <f>IF(D294+E294+F294&gt;Inddata!$E$31,Inddata!$E$31,D294+E294+F294)</f>
        <v>2.1343999999999865</v>
      </c>
      <c r="I294" s="5">
        <f>Inddata!$E$34</f>
        <v>0</v>
      </c>
      <c r="J294" s="5">
        <f>Inddata!$E$32+Inddata!$E$34</f>
        <v>4</v>
      </c>
      <c r="K294" s="5"/>
    </row>
    <row r="295" spans="1:11" x14ac:dyDescent="0.25">
      <c r="A295">
        <v>266</v>
      </c>
      <c r="C295" s="5">
        <f t="shared" si="9"/>
        <v>1.8726666666666802</v>
      </c>
      <c r="D295" s="5">
        <f>IF(Inddata!$E$35=0,0,IF(($D$30-C295*(1/Inddata!$E$35))&lt;0,0,($D$30-C295*(1/Inddata!$E$35))))</f>
        <v>2.1273333333333198</v>
      </c>
      <c r="E295" s="5">
        <v>0</v>
      </c>
      <c r="F295" s="5">
        <f>IF(Inddata!$E$31*Inddata!$E$35+Inddata!$E$33&gt;'Beregninger scenarie 3'!C295,0,F294+$F$27)</f>
        <v>0</v>
      </c>
      <c r="G295" s="5">
        <f t="shared" si="8"/>
        <v>3.8726666666666802</v>
      </c>
      <c r="H295" s="5">
        <f>IF(D295+E295+F295&gt;Inddata!$E$31,Inddata!$E$31,D295+E295+F295)</f>
        <v>2.1273333333333198</v>
      </c>
      <c r="I295" s="5">
        <f>Inddata!$E$34</f>
        <v>0</v>
      </c>
      <c r="J295" s="5">
        <f>Inddata!$E$32+Inddata!$E$34</f>
        <v>4</v>
      </c>
      <c r="K295" s="5"/>
    </row>
    <row r="296" spans="1:11" x14ac:dyDescent="0.25">
      <c r="A296">
        <v>267</v>
      </c>
      <c r="C296" s="5">
        <f t="shared" si="9"/>
        <v>1.879733333333347</v>
      </c>
      <c r="D296" s="5">
        <f>IF(Inddata!$E$35=0,0,IF(($D$30-C296*(1/Inddata!$E$35))&lt;0,0,($D$30-C296*(1/Inddata!$E$35))))</f>
        <v>2.120266666666653</v>
      </c>
      <c r="E296" s="5">
        <v>0</v>
      </c>
      <c r="F296" s="5">
        <f>IF(Inddata!$E$31*Inddata!$E$35+Inddata!$E$33&gt;'Beregninger scenarie 3'!C296,0,F295+$F$27)</f>
        <v>0</v>
      </c>
      <c r="G296" s="5">
        <f t="shared" si="8"/>
        <v>3.879733333333347</v>
      </c>
      <c r="H296" s="5">
        <f>IF(D296+E296+F296&gt;Inddata!$E$31,Inddata!$E$31,D296+E296+F296)</f>
        <v>2.120266666666653</v>
      </c>
      <c r="I296" s="5">
        <f>Inddata!$E$34</f>
        <v>0</v>
      </c>
      <c r="J296" s="5">
        <f>Inddata!$E$32+Inddata!$E$34</f>
        <v>4</v>
      </c>
      <c r="K296" s="5"/>
    </row>
    <row r="297" spans="1:11" x14ac:dyDescent="0.25">
      <c r="A297">
        <v>268</v>
      </c>
      <c r="C297" s="5">
        <f t="shared" si="9"/>
        <v>1.8868000000000138</v>
      </c>
      <c r="D297" s="5">
        <f>IF(Inddata!$E$35=0,0,IF(($D$30-C297*(1/Inddata!$E$35))&lt;0,0,($D$30-C297*(1/Inddata!$E$35))))</f>
        <v>2.1131999999999862</v>
      </c>
      <c r="E297" s="5">
        <v>0</v>
      </c>
      <c r="F297" s="5">
        <f>IF(Inddata!$E$31*Inddata!$E$35+Inddata!$E$33&gt;'Beregninger scenarie 3'!C297,0,F296+$F$27)</f>
        <v>0</v>
      </c>
      <c r="G297" s="5">
        <f t="shared" si="8"/>
        <v>3.8868000000000138</v>
      </c>
      <c r="H297" s="5">
        <f>IF(D297+E297+F297&gt;Inddata!$E$31,Inddata!$E$31,D297+E297+F297)</f>
        <v>2.1131999999999862</v>
      </c>
      <c r="I297" s="5">
        <f>Inddata!$E$34</f>
        <v>0</v>
      </c>
      <c r="J297" s="5">
        <f>Inddata!$E$32+Inddata!$E$34</f>
        <v>4</v>
      </c>
      <c r="K297" s="5"/>
    </row>
    <row r="298" spans="1:11" x14ac:dyDescent="0.25">
      <c r="A298">
        <v>269</v>
      </c>
      <c r="C298" s="5">
        <f t="shared" si="9"/>
        <v>1.8938666666666806</v>
      </c>
      <c r="D298" s="5">
        <f>IF(Inddata!$E$35=0,0,IF(($D$30-C298*(1/Inddata!$E$35))&lt;0,0,($D$30-C298*(1/Inddata!$E$35))))</f>
        <v>2.1061333333333194</v>
      </c>
      <c r="E298" s="5">
        <v>0</v>
      </c>
      <c r="F298" s="5">
        <f>IF(Inddata!$E$31*Inddata!$E$35+Inddata!$E$33&gt;'Beregninger scenarie 3'!C298,0,F297+$F$27)</f>
        <v>0</v>
      </c>
      <c r="G298" s="5">
        <f t="shared" si="8"/>
        <v>3.8938666666666806</v>
      </c>
      <c r="H298" s="5">
        <f>IF(D298+E298+F298&gt;Inddata!$E$31,Inddata!$E$31,D298+E298+F298)</f>
        <v>2.1061333333333194</v>
      </c>
      <c r="I298" s="5">
        <f>Inddata!$E$34</f>
        <v>0</v>
      </c>
      <c r="J298" s="5">
        <f>Inddata!$E$32+Inddata!$E$34</f>
        <v>4</v>
      </c>
      <c r="K298" s="5"/>
    </row>
    <row r="299" spans="1:11" x14ac:dyDescent="0.25">
      <c r="A299">
        <v>270</v>
      </c>
      <c r="C299" s="5">
        <f t="shared" si="9"/>
        <v>1.9009333333333474</v>
      </c>
      <c r="D299" s="5">
        <f>IF(Inddata!$E$35=0,0,IF(($D$30-C299*(1/Inddata!$E$35))&lt;0,0,($D$30-C299*(1/Inddata!$E$35))))</f>
        <v>2.0990666666666526</v>
      </c>
      <c r="E299" s="5">
        <v>0</v>
      </c>
      <c r="F299" s="5">
        <f>IF(Inddata!$E$31*Inddata!$E$35+Inddata!$E$33&gt;'Beregninger scenarie 3'!C299,0,F298+$F$27)</f>
        <v>0</v>
      </c>
      <c r="G299" s="5">
        <f t="shared" si="8"/>
        <v>3.9009333333333474</v>
      </c>
      <c r="H299" s="5">
        <f>IF(D299+E299+F299&gt;Inddata!$E$31,Inddata!$E$31,D299+E299+F299)</f>
        <v>2.0990666666666526</v>
      </c>
      <c r="I299" s="5">
        <f>Inddata!$E$34</f>
        <v>0</v>
      </c>
      <c r="J299" s="5">
        <f>Inddata!$E$32+Inddata!$E$34</f>
        <v>4</v>
      </c>
      <c r="K299" s="5"/>
    </row>
    <row r="300" spans="1:11" x14ac:dyDescent="0.25">
      <c r="A300">
        <v>271</v>
      </c>
      <c r="C300" s="5">
        <f t="shared" si="9"/>
        <v>1.9080000000000141</v>
      </c>
      <c r="D300" s="5">
        <f>IF(Inddata!$E$35=0,0,IF(($D$30-C300*(1/Inddata!$E$35))&lt;0,0,($D$30-C300*(1/Inddata!$E$35))))</f>
        <v>2.0919999999999859</v>
      </c>
      <c r="E300" s="5">
        <v>0</v>
      </c>
      <c r="F300" s="5">
        <f>IF(Inddata!$E$31*Inddata!$E$35+Inddata!$E$33&gt;'Beregninger scenarie 3'!C300,0,F299+$F$27)</f>
        <v>0</v>
      </c>
      <c r="G300" s="5">
        <f t="shared" si="8"/>
        <v>3.9080000000000141</v>
      </c>
      <c r="H300" s="5">
        <f>IF(D300+E300+F300&gt;Inddata!$E$31,Inddata!$E$31,D300+E300+F300)</f>
        <v>2.0919999999999859</v>
      </c>
      <c r="I300" s="5">
        <f>Inddata!$E$34</f>
        <v>0</v>
      </c>
      <c r="J300" s="5">
        <f>Inddata!$E$32+Inddata!$E$34</f>
        <v>4</v>
      </c>
      <c r="K300" s="5"/>
    </row>
    <row r="301" spans="1:11" x14ac:dyDescent="0.25">
      <c r="A301">
        <v>272</v>
      </c>
      <c r="C301" s="5">
        <f t="shared" si="9"/>
        <v>1.9150666666666809</v>
      </c>
      <c r="D301" s="5">
        <f>IF(Inddata!$E$35=0,0,IF(($D$30-C301*(1/Inddata!$E$35))&lt;0,0,($D$30-C301*(1/Inddata!$E$35))))</f>
        <v>2.0849333333333191</v>
      </c>
      <c r="E301" s="5">
        <v>0</v>
      </c>
      <c r="F301" s="5">
        <f>IF(Inddata!$E$31*Inddata!$E$35+Inddata!$E$33&gt;'Beregninger scenarie 3'!C301,0,F300+$F$27)</f>
        <v>0</v>
      </c>
      <c r="G301" s="5">
        <f t="shared" si="8"/>
        <v>3.9150666666666809</v>
      </c>
      <c r="H301" s="5">
        <f>IF(D301+E301+F301&gt;Inddata!$E$31,Inddata!$E$31,D301+E301+F301)</f>
        <v>2.0849333333333191</v>
      </c>
      <c r="I301" s="5">
        <f>Inddata!$E$34</f>
        <v>0</v>
      </c>
      <c r="J301" s="5">
        <f>Inddata!$E$32+Inddata!$E$34</f>
        <v>4</v>
      </c>
      <c r="K301" s="5"/>
    </row>
    <row r="302" spans="1:11" x14ac:dyDescent="0.25">
      <c r="A302">
        <v>273</v>
      </c>
      <c r="C302" s="5">
        <f t="shared" si="9"/>
        <v>1.9221333333333477</v>
      </c>
      <c r="D302" s="5">
        <f>IF(Inddata!$E$35=0,0,IF(($D$30-C302*(1/Inddata!$E$35))&lt;0,0,($D$30-C302*(1/Inddata!$E$35))))</f>
        <v>2.0778666666666523</v>
      </c>
      <c r="E302" s="5">
        <v>0</v>
      </c>
      <c r="F302" s="5">
        <f>IF(Inddata!$E$31*Inddata!$E$35+Inddata!$E$33&gt;'Beregninger scenarie 3'!C302,0,F301+$F$27)</f>
        <v>0</v>
      </c>
      <c r="G302" s="5">
        <f t="shared" si="8"/>
        <v>3.9221333333333477</v>
      </c>
      <c r="H302" s="5">
        <f>IF(D302+E302+F302&gt;Inddata!$E$31,Inddata!$E$31,D302+E302+F302)</f>
        <v>2.0778666666666523</v>
      </c>
      <c r="I302" s="5">
        <f>Inddata!$E$34</f>
        <v>0</v>
      </c>
      <c r="J302" s="5">
        <f>Inddata!$E$32+Inddata!$E$34</f>
        <v>4</v>
      </c>
      <c r="K302" s="5"/>
    </row>
    <row r="303" spans="1:11" x14ac:dyDescent="0.25">
      <c r="A303">
        <v>274</v>
      </c>
      <c r="C303" s="5">
        <f t="shared" si="9"/>
        <v>1.9292000000000145</v>
      </c>
      <c r="D303" s="5">
        <f>IF(Inddata!$E$35=0,0,IF(($D$30-C303*(1/Inddata!$E$35))&lt;0,0,($D$30-C303*(1/Inddata!$E$35))))</f>
        <v>2.0707999999999855</v>
      </c>
      <c r="E303" s="5">
        <v>0</v>
      </c>
      <c r="F303" s="5">
        <f>IF(Inddata!$E$31*Inddata!$E$35+Inddata!$E$33&gt;'Beregninger scenarie 3'!C303,0,F302+$F$27)</f>
        <v>0</v>
      </c>
      <c r="G303" s="5">
        <f t="shared" si="8"/>
        <v>3.9292000000000145</v>
      </c>
      <c r="H303" s="5">
        <f>IF(D303+E303+F303&gt;Inddata!$E$31,Inddata!$E$31,D303+E303+F303)</f>
        <v>2.0707999999999855</v>
      </c>
      <c r="I303" s="5">
        <f>Inddata!$E$34</f>
        <v>0</v>
      </c>
      <c r="J303" s="5">
        <f>Inddata!$E$32+Inddata!$E$34</f>
        <v>4</v>
      </c>
      <c r="K303" s="5"/>
    </row>
    <row r="304" spans="1:11" x14ac:dyDescent="0.25">
      <c r="A304">
        <v>275</v>
      </c>
      <c r="C304" s="5">
        <f t="shared" si="9"/>
        <v>1.9362666666666812</v>
      </c>
      <c r="D304" s="5">
        <f>IF(Inddata!$E$35=0,0,IF(($D$30-C304*(1/Inddata!$E$35))&lt;0,0,($D$30-C304*(1/Inddata!$E$35))))</f>
        <v>2.0637333333333188</v>
      </c>
      <c r="E304" s="5">
        <v>0</v>
      </c>
      <c r="F304" s="5">
        <f>IF(Inddata!$E$31*Inddata!$E$35+Inddata!$E$33&gt;'Beregninger scenarie 3'!C304,0,F303+$F$27)</f>
        <v>0</v>
      </c>
      <c r="G304" s="5">
        <f t="shared" si="8"/>
        <v>3.9362666666666812</v>
      </c>
      <c r="H304" s="5">
        <f>IF(D304+E304+F304&gt;Inddata!$E$31,Inddata!$E$31,D304+E304+F304)</f>
        <v>2.0637333333333188</v>
      </c>
      <c r="I304" s="5">
        <f>Inddata!$E$34</f>
        <v>0</v>
      </c>
      <c r="J304" s="5">
        <f>Inddata!$E$32+Inddata!$E$34</f>
        <v>4</v>
      </c>
      <c r="K304" s="5"/>
    </row>
    <row r="305" spans="1:11" x14ac:dyDescent="0.25">
      <c r="A305">
        <v>276</v>
      </c>
      <c r="C305" s="5">
        <f t="shared" si="9"/>
        <v>1.943333333333348</v>
      </c>
      <c r="D305" s="5">
        <f>IF(Inddata!$E$35=0,0,IF(($D$30-C305*(1/Inddata!$E$35))&lt;0,0,($D$30-C305*(1/Inddata!$E$35))))</f>
        <v>2.056666666666652</v>
      </c>
      <c r="E305" s="5">
        <v>0</v>
      </c>
      <c r="F305" s="5">
        <f>IF(Inddata!$E$31*Inddata!$E$35+Inddata!$E$33&gt;'Beregninger scenarie 3'!C305,0,F304+$F$27)</f>
        <v>0</v>
      </c>
      <c r="G305" s="5">
        <f t="shared" si="8"/>
        <v>3.943333333333348</v>
      </c>
      <c r="H305" s="5">
        <f>IF(D305+E305+F305&gt;Inddata!$E$31,Inddata!$E$31,D305+E305+F305)</f>
        <v>2.056666666666652</v>
      </c>
      <c r="I305" s="5">
        <f>Inddata!$E$34</f>
        <v>0</v>
      </c>
      <c r="J305" s="5">
        <f>Inddata!$E$32+Inddata!$E$34</f>
        <v>4</v>
      </c>
      <c r="K305" s="5"/>
    </row>
    <row r="306" spans="1:11" x14ac:dyDescent="0.25">
      <c r="A306">
        <v>277</v>
      </c>
      <c r="C306" s="5">
        <f t="shared" si="9"/>
        <v>1.9504000000000148</v>
      </c>
      <c r="D306" s="5">
        <f>IF(Inddata!$E$35=0,0,IF(($D$30-C306*(1/Inddata!$E$35))&lt;0,0,($D$30-C306*(1/Inddata!$E$35))))</f>
        <v>2.0495999999999852</v>
      </c>
      <c r="E306" s="5">
        <v>0</v>
      </c>
      <c r="F306" s="5">
        <f>IF(Inddata!$E$31*Inddata!$E$35+Inddata!$E$33&gt;'Beregninger scenarie 3'!C306,0,F305+$F$27)</f>
        <v>0</v>
      </c>
      <c r="G306" s="5">
        <f t="shared" si="8"/>
        <v>3.9504000000000148</v>
      </c>
      <c r="H306" s="5">
        <f>IF(D306+E306+F306&gt;Inddata!$E$31,Inddata!$E$31,D306+E306+F306)</f>
        <v>2.0495999999999852</v>
      </c>
      <c r="I306" s="5">
        <f>Inddata!$E$34</f>
        <v>0</v>
      </c>
      <c r="J306" s="5">
        <f>Inddata!$E$32+Inddata!$E$34</f>
        <v>4</v>
      </c>
      <c r="K306" s="5"/>
    </row>
    <row r="307" spans="1:11" x14ac:dyDescent="0.25">
      <c r="A307">
        <v>278</v>
      </c>
      <c r="C307" s="5">
        <f t="shared" si="9"/>
        <v>1.9574666666666816</v>
      </c>
      <c r="D307" s="5">
        <f>IF(Inddata!$E$35=0,0,IF(($D$30-C307*(1/Inddata!$E$35))&lt;0,0,($D$30-C307*(1/Inddata!$E$35))))</f>
        <v>2.0425333333333184</v>
      </c>
      <c r="E307" s="5">
        <v>0</v>
      </c>
      <c r="F307" s="5">
        <f>IF(Inddata!$E$31*Inddata!$E$35+Inddata!$E$33&gt;'Beregninger scenarie 3'!C307,0,F306+$F$27)</f>
        <v>0</v>
      </c>
      <c r="G307" s="5">
        <f t="shared" si="8"/>
        <v>3.9574666666666816</v>
      </c>
      <c r="H307" s="5">
        <f>IF(D307+E307+F307&gt;Inddata!$E$31,Inddata!$E$31,D307+E307+F307)</f>
        <v>2.0425333333333184</v>
      </c>
      <c r="I307" s="5">
        <f>Inddata!$E$34</f>
        <v>0</v>
      </c>
      <c r="J307" s="5">
        <f>Inddata!$E$32+Inddata!$E$34</f>
        <v>4</v>
      </c>
      <c r="K307" s="5"/>
    </row>
    <row r="308" spans="1:11" x14ac:dyDescent="0.25">
      <c r="A308">
        <v>279</v>
      </c>
      <c r="C308" s="5">
        <f t="shared" si="9"/>
        <v>1.9645333333333483</v>
      </c>
      <c r="D308" s="5">
        <f>IF(Inddata!$E$35=0,0,IF(($D$30-C308*(1/Inddata!$E$35))&lt;0,0,($D$30-C308*(1/Inddata!$E$35))))</f>
        <v>2.0354666666666517</v>
      </c>
      <c r="E308" s="5">
        <v>0</v>
      </c>
      <c r="F308" s="5">
        <f>IF(Inddata!$E$31*Inddata!$E$35+Inddata!$E$33&gt;'Beregninger scenarie 3'!C308,0,F307+$F$27)</f>
        <v>0</v>
      </c>
      <c r="G308" s="5">
        <f t="shared" si="8"/>
        <v>3.9645333333333483</v>
      </c>
      <c r="H308" s="5">
        <f>IF(D308+E308+F308&gt;Inddata!$E$31,Inddata!$E$31,D308+E308+F308)</f>
        <v>2.0354666666666517</v>
      </c>
      <c r="I308" s="5">
        <f>Inddata!$E$34</f>
        <v>0</v>
      </c>
      <c r="J308" s="5">
        <f>Inddata!$E$32+Inddata!$E$34</f>
        <v>4</v>
      </c>
      <c r="K308" s="5"/>
    </row>
    <row r="309" spans="1:11" x14ac:dyDescent="0.25">
      <c r="A309">
        <v>280</v>
      </c>
      <c r="C309" s="5">
        <f t="shared" si="9"/>
        <v>1.9716000000000151</v>
      </c>
      <c r="D309" s="5">
        <f>IF(Inddata!$E$35=0,0,IF(($D$30-C309*(1/Inddata!$E$35))&lt;0,0,($D$30-C309*(1/Inddata!$E$35))))</f>
        <v>2.0283999999999849</v>
      </c>
      <c r="E309" s="5">
        <v>0</v>
      </c>
      <c r="F309" s="5">
        <f>IF(Inddata!$E$31*Inddata!$E$35+Inddata!$E$33&gt;'Beregninger scenarie 3'!C309,0,F308+$F$27)</f>
        <v>0</v>
      </c>
      <c r="G309" s="5">
        <f t="shared" si="8"/>
        <v>3.9716000000000151</v>
      </c>
      <c r="H309" s="5">
        <f>IF(D309+E309+F309&gt;Inddata!$E$31,Inddata!$E$31,D309+E309+F309)</f>
        <v>2.0283999999999849</v>
      </c>
      <c r="I309" s="5">
        <f>Inddata!$E$34</f>
        <v>0</v>
      </c>
      <c r="J309" s="5">
        <f>Inddata!$E$32+Inddata!$E$34</f>
        <v>4</v>
      </c>
      <c r="K309" s="5"/>
    </row>
    <row r="310" spans="1:11" x14ac:dyDescent="0.25">
      <c r="A310">
        <v>281</v>
      </c>
      <c r="C310" s="5">
        <f t="shared" si="9"/>
        <v>1.9786666666666819</v>
      </c>
      <c r="D310" s="5">
        <f>IF(Inddata!$E$35=0,0,IF(($D$30-C310*(1/Inddata!$E$35))&lt;0,0,($D$30-C310*(1/Inddata!$E$35))))</f>
        <v>2.0213333333333181</v>
      </c>
      <c r="E310" s="5">
        <v>0</v>
      </c>
      <c r="F310" s="5">
        <f>IF(Inddata!$E$31*Inddata!$E$35+Inddata!$E$33&gt;'Beregninger scenarie 3'!C310,0,F309+$F$27)</f>
        <v>0</v>
      </c>
      <c r="G310" s="5">
        <f t="shared" si="8"/>
        <v>3.9786666666666819</v>
      </c>
      <c r="H310" s="5">
        <f>IF(D310+E310+F310&gt;Inddata!$E$31,Inddata!$E$31,D310+E310+F310)</f>
        <v>2.0213333333333181</v>
      </c>
      <c r="I310" s="5">
        <f>Inddata!$E$34</f>
        <v>0</v>
      </c>
      <c r="J310" s="5">
        <f>Inddata!$E$32+Inddata!$E$34</f>
        <v>4</v>
      </c>
      <c r="K310" s="5"/>
    </row>
    <row r="311" spans="1:11" x14ac:dyDescent="0.25">
      <c r="A311">
        <v>282</v>
      </c>
      <c r="C311" s="5">
        <f t="shared" si="9"/>
        <v>1.9857333333333487</v>
      </c>
      <c r="D311" s="5">
        <f>IF(Inddata!$E$35=0,0,IF(($D$30-C311*(1/Inddata!$E$35))&lt;0,0,($D$30-C311*(1/Inddata!$E$35))))</f>
        <v>2.0142666666666513</v>
      </c>
      <c r="E311" s="5">
        <v>0</v>
      </c>
      <c r="F311" s="5">
        <f>IF(Inddata!$E$31*Inddata!$E$35+Inddata!$E$33&gt;'Beregninger scenarie 3'!C311,0,F310+$F$27)</f>
        <v>0</v>
      </c>
      <c r="G311" s="5">
        <f t="shared" si="8"/>
        <v>3.9857333333333487</v>
      </c>
      <c r="H311" s="5">
        <f>IF(D311+E311+F311&gt;Inddata!$E$31,Inddata!$E$31,D311+E311+F311)</f>
        <v>2.0142666666666513</v>
      </c>
      <c r="I311" s="5">
        <f>Inddata!$E$34</f>
        <v>0</v>
      </c>
      <c r="J311" s="5">
        <f>Inddata!$E$32+Inddata!$E$34</f>
        <v>4</v>
      </c>
      <c r="K311" s="5"/>
    </row>
    <row r="312" spans="1:11" x14ac:dyDescent="0.25">
      <c r="A312">
        <v>283</v>
      </c>
      <c r="C312" s="5">
        <f t="shared" si="9"/>
        <v>1.9928000000000154</v>
      </c>
      <c r="D312" s="5">
        <f>IF(Inddata!$E$35=0,0,IF(($D$30-C312*(1/Inddata!$E$35))&lt;0,0,($D$30-C312*(1/Inddata!$E$35))))</f>
        <v>2.0071999999999846</v>
      </c>
      <c r="E312" s="5">
        <v>0</v>
      </c>
      <c r="F312" s="5">
        <f>IF(Inddata!$E$31*Inddata!$E$35+Inddata!$E$33&gt;'Beregninger scenarie 3'!C312,0,F311+$F$27)</f>
        <v>0</v>
      </c>
      <c r="G312" s="5">
        <f t="shared" si="8"/>
        <v>3.9928000000000154</v>
      </c>
      <c r="H312" s="5">
        <f>IF(D312+E312+F312&gt;Inddata!$E$31,Inddata!$E$31,D312+E312+F312)</f>
        <v>2.0071999999999846</v>
      </c>
      <c r="I312" s="5">
        <f>Inddata!$E$34</f>
        <v>0</v>
      </c>
      <c r="J312" s="5">
        <f>Inddata!$E$32+Inddata!$E$34</f>
        <v>4</v>
      </c>
      <c r="K312" s="5"/>
    </row>
    <row r="313" spans="1:11" x14ac:dyDescent="0.25">
      <c r="A313">
        <v>284</v>
      </c>
      <c r="C313" s="5">
        <f t="shared" si="9"/>
        <v>1.9998666666666822</v>
      </c>
      <c r="D313" s="5">
        <f>IF(Inddata!$E$35=0,0,IF(($D$30-C313*(1/Inddata!$E$35))&lt;0,0,($D$30-C313*(1/Inddata!$E$35))))</f>
        <v>2.0001333333333178</v>
      </c>
      <c r="E313" s="5">
        <v>0</v>
      </c>
      <c r="F313" s="5">
        <f>IF(Inddata!$E$31*Inddata!$E$35+Inddata!$E$33&gt;'Beregninger scenarie 3'!C313,0,F312+$F$27)</f>
        <v>0</v>
      </c>
      <c r="G313" s="5">
        <f t="shared" si="8"/>
        <v>3.9998666666666822</v>
      </c>
      <c r="H313" s="5">
        <f>IF(D313+E313+F313&gt;Inddata!$E$31,Inddata!$E$31,D313+E313+F313)</f>
        <v>2.0001333333333178</v>
      </c>
      <c r="I313" s="5">
        <f>Inddata!$E$34</f>
        <v>0</v>
      </c>
      <c r="J313" s="5">
        <f>Inddata!$E$32+Inddata!$E$34</f>
        <v>4</v>
      </c>
      <c r="K313" s="5"/>
    </row>
    <row r="314" spans="1:11" x14ac:dyDescent="0.25">
      <c r="A314">
        <v>285</v>
      </c>
      <c r="C314" s="5">
        <f t="shared" si="9"/>
        <v>2.006933333333349</v>
      </c>
      <c r="D314" s="5">
        <f>IF(Inddata!$E$35=0,0,IF(($D$30-C314*(1/Inddata!$E$35))&lt;0,0,($D$30-C314*(1/Inddata!$E$35))))</f>
        <v>1.993066666666651</v>
      </c>
      <c r="E314" s="5">
        <v>0</v>
      </c>
      <c r="F314" s="5">
        <f>IF(Inddata!$E$31*Inddata!$E$35+Inddata!$E$33&gt;'Beregninger scenarie 3'!C314,0,F313+$F$27)</f>
        <v>0</v>
      </c>
      <c r="G314" s="5">
        <f t="shared" si="8"/>
        <v>4.0069333333333486</v>
      </c>
      <c r="H314" s="5">
        <f>IF(D314+E314+F314&gt;Inddata!$E$31,Inddata!$E$31,D314+E314+F314)</f>
        <v>1.993066666666651</v>
      </c>
      <c r="I314" s="5">
        <f>Inddata!$E$34</f>
        <v>0</v>
      </c>
      <c r="J314" s="5">
        <f>Inddata!$E$32+Inddata!$E$34</f>
        <v>4</v>
      </c>
      <c r="K314" s="5"/>
    </row>
    <row r="315" spans="1:11" x14ac:dyDescent="0.25">
      <c r="A315">
        <v>286</v>
      </c>
      <c r="C315" s="5">
        <f t="shared" si="9"/>
        <v>2.0140000000000158</v>
      </c>
      <c r="D315" s="5">
        <f>IF(Inddata!$E$35=0,0,IF(($D$30-C315*(1/Inddata!$E$35))&lt;0,0,($D$30-C315*(1/Inddata!$E$35))))</f>
        <v>1.9859999999999842</v>
      </c>
      <c r="E315" s="5">
        <v>0</v>
      </c>
      <c r="F315" s="5">
        <f>IF(Inddata!$E$31*Inddata!$E$35+Inddata!$E$33&gt;'Beregninger scenarie 3'!C315,0,F314+$F$27)</f>
        <v>0</v>
      </c>
      <c r="G315" s="5">
        <f t="shared" si="8"/>
        <v>4.0140000000000153</v>
      </c>
      <c r="H315" s="5">
        <f>IF(D315+E315+F315&gt;Inddata!$E$31,Inddata!$E$31,D315+E315+F315)</f>
        <v>1.9859999999999842</v>
      </c>
      <c r="I315" s="5">
        <f>Inddata!$E$34</f>
        <v>0</v>
      </c>
      <c r="J315" s="5">
        <f>Inddata!$E$32+Inddata!$E$34</f>
        <v>4</v>
      </c>
      <c r="K315" s="5"/>
    </row>
    <row r="316" spans="1:11" x14ac:dyDescent="0.25">
      <c r="A316">
        <v>287</v>
      </c>
      <c r="C316" s="5">
        <f t="shared" si="9"/>
        <v>2.0210666666666826</v>
      </c>
      <c r="D316" s="5">
        <f>IF(Inddata!$E$35=0,0,IF(($D$30-C316*(1/Inddata!$E$35))&lt;0,0,($D$30-C316*(1/Inddata!$E$35))))</f>
        <v>1.9789333333333174</v>
      </c>
      <c r="E316" s="5">
        <v>0</v>
      </c>
      <c r="F316" s="5">
        <f>IF(Inddata!$E$31*Inddata!$E$35+Inddata!$E$33&gt;'Beregninger scenarie 3'!C316,0,F315+$F$27)</f>
        <v>0</v>
      </c>
      <c r="G316" s="5">
        <f t="shared" si="8"/>
        <v>4.0210666666666821</v>
      </c>
      <c r="H316" s="5">
        <f>IF(D316+E316+F316&gt;Inddata!$E$31,Inddata!$E$31,D316+E316+F316)</f>
        <v>1.9789333333333174</v>
      </c>
      <c r="I316" s="5">
        <f>Inddata!$E$34</f>
        <v>0</v>
      </c>
      <c r="J316" s="5">
        <f>Inddata!$E$32+Inddata!$E$34</f>
        <v>4</v>
      </c>
      <c r="K316" s="5"/>
    </row>
    <row r="317" spans="1:11" x14ac:dyDescent="0.25">
      <c r="A317">
        <v>288</v>
      </c>
      <c r="C317" s="5">
        <f t="shared" si="9"/>
        <v>2.0281333333333493</v>
      </c>
      <c r="D317" s="5">
        <f>IF(Inddata!$E$35=0,0,IF(($D$30-C317*(1/Inddata!$E$35))&lt;0,0,($D$30-C317*(1/Inddata!$E$35))))</f>
        <v>1.9718666666666507</v>
      </c>
      <c r="E317" s="5">
        <v>0</v>
      </c>
      <c r="F317" s="5">
        <f>IF(Inddata!$E$31*Inddata!$E$35+Inddata!$E$33&gt;'Beregninger scenarie 3'!C317,0,F316+$F$27)</f>
        <v>0</v>
      </c>
      <c r="G317" s="5">
        <f t="shared" si="8"/>
        <v>4.0281333333333489</v>
      </c>
      <c r="H317" s="5">
        <f>IF(D317+E317+F317&gt;Inddata!$E$31,Inddata!$E$31,D317+E317+F317)</f>
        <v>1.9718666666666507</v>
      </c>
      <c r="I317" s="5">
        <f>Inddata!$E$34</f>
        <v>0</v>
      </c>
      <c r="J317" s="5">
        <f>Inddata!$E$32+Inddata!$E$34</f>
        <v>4</v>
      </c>
      <c r="K317" s="5"/>
    </row>
    <row r="318" spans="1:11" x14ac:dyDescent="0.25">
      <c r="A318">
        <v>289</v>
      </c>
      <c r="C318" s="5">
        <f t="shared" si="9"/>
        <v>2.0352000000000161</v>
      </c>
      <c r="D318" s="5">
        <f>IF(Inddata!$E$35=0,0,IF(($D$30-C318*(1/Inddata!$E$35))&lt;0,0,($D$30-C318*(1/Inddata!$E$35))))</f>
        <v>1.9647999999999839</v>
      </c>
      <c r="E318" s="5">
        <v>0</v>
      </c>
      <c r="F318" s="5">
        <f>IF(Inddata!$E$31*Inddata!$E$35+Inddata!$E$33&gt;'Beregninger scenarie 3'!C318,0,F317+$F$27)</f>
        <v>0</v>
      </c>
      <c r="G318" s="5">
        <f t="shared" si="8"/>
        <v>4.0352000000000157</v>
      </c>
      <c r="H318" s="5">
        <f>IF(D318+E318+F318&gt;Inddata!$E$31,Inddata!$E$31,D318+E318+F318)</f>
        <v>1.9647999999999839</v>
      </c>
      <c r="I318" s="5">
        <f>Inddata!$E$34</f>
        <v>0</v>
      </c>
      <c r="J318" s="5">
        <f>Inddata!$E$32+Inddata!$E$34</f>
        <v>4</v>
      </c>
      <c r="K318" s="5"/>
    </row>
    <row r="319" spans="1:11" x14ac:dyDescent="0.25">
      <c r="A319">
        <v>290</v>
      </c>
      <c r="C319" s="5">
        <f t="shared" si="9"/>
        <v>2.0422666666666829</v>
      </c>
      <c r="D319" s="5">
        <f>IF(Inddata!$E$35=0,0,IF(($D$30-C319*(1/Inddata!$E$35))&lt;0,0,($D$30-C319*(1/Inddata!$E$35))))</f>
        <v>1.9577333333333171</v>
      </c>
      <c r="E319" s="5">
        <v>0</v>
      </c>
      <c r="F319" s="5">
        <f>IF(Inddata!$E$31*Inddata!$E$35+Inddata!$E$33&gt;'Beregninger scenarie 3'!C319,0,F318+$F$27)</f>
        <v>0</v>
      </c>
      <c r="G319" s="5">
        <f t="shared" si="8"/>
        <v>4.0422666666666824</v>
      </c>
      <c r="H319" s="5">
        <f>IF(D319+E319+F319&gt;Inddata!$E$31,Inddata!$E$31,D319+E319+F319)</f>
        <v>1.9577333333333171</v>
      </c>
      <c r="I319" s="5">
        <f>Inddata!$E$34</f>
        <v>0</v>
      </c>
      <c r="J319" s="5">
        <f>Inddata!$E$32+Inddata!$E$34</f>
        <v>4</v>
      </c>
      <c r="K319" s="5"/>
    </row>
    <row r="320" spans="1:11" x14ac:dyDescent="0.25">
      <c r="A320">
        <v>291</v>
      </c>
      <c r="C320" s="5">
        <f t="shared" si="9"/>
        <v>2.0493333333333497</v>
      </c>
      <c r="D320" s="5">
        <f>IF(Inddata!$E$35=0,0,IF(($D$30-C320*(1/Inddata!$E$35))&lt;0,0,($D$30-C320*(1/Inddata!$E$35))))</f>
        <v>1.9506666666666503</v>
      </c>
      <c r="E320" s="5">
        <v>0</v>
      </c>
      <c r="F320" s="5">
        <f>IF(Inddata!$E$31*Inddata!$E$35+Inddata!$E$33&gt;'Beregninger scenarie 3'!C320,0,F319+$F$27)</f>
        <v>0</v>
      </c>
      <c r="G320" s="5">
        <f t="shared" si="8"/>
        <v>4.0493333333333492</v>
      </c>
      <c r="H320" s="5">
        <f>IF(D320+E320+F320&gt;Inddata!$E$31,Inddata!$E$31,D320+E320+F320)</f>
        <v>1.9506666666666503</v>
      </c>
      <c r="I320" s="5">
        <f>Inddata!$E$34</f>
        <v>0</v>
      </c>
      <c r="J320" s="5">
        <f>Inddata!$E$32+Inddata!$E$34</f>
        <v>4</v>
      </c>
      <c r="K320" s="5"/>
    </row>
    <row r="321" spans="1:11" x14ac:dyDescent="0.25">
      <c r="A321">
        <v>292</v>
      </c>
      <c r="C321" s="5">
        <f t="shared" si="9"/>
        <v>2.0564000000000164</v>
      </c>
      <c r="D321" s="5">
        <f>IF(Inddata!$E$35=0,0,IF(($D$30-C321*(1/Inddata!$E$35))&lt;0,0,($D$30-C321*(1/Inddata!$E$35))))</f>
        <v>1.9435999999999836</v>
      </c>
      <c r="E321" s="5">
        <v>0</v>
      </c>
      <c r="F321" s="5">
        <f>IF(Inddata!$E$31*Inddata!$E$35+Inddata!$E$33&gt;'Beregninger scenarie 3'!C321,0,F320+$F$27)</f>
        <v>0</v>
      </c>
      <c r="G321" s="5">
        <f t="shared" si="8"/>
        <v>4.056400000000016</v>
      </c>
      <c r="H321" s="5">
        <f>IF(D321+E321+F321&gt;Inddata!$E$31,Inddata!$E$31,D321+E321+F321)</f>
        <v>1.9435999999999836</v>
      </c>
      <c r="I321" s="5">
        <f>Inddata!$E$34</f>
        <v>0</v>
      </c>
      <c r="J321" s="5">
        <f>Inddata!$E$32+Inddata!$E$34</f>
        <v>4</v>
      </c>
      <c r="K321" s="5"/>
    </row>
    <row r="322" spans="1:11" x14ac:dyDescent="0.25">
      <c r="A322">
        <v>293</v>
      </c>
      <c r="C322" s="5">
        <f t="shared" si="9"/>
        <v>2.0634666666666832</v>
      </c>
      <c r="D322" s="5">
        <f>IF(Inddata!$E$35=0,0,IF(($D$30-C322*(1/Inddata!$E$35))&lt;0,0,($D$30-C322*(1/Inddata!$E$35))))</f>
        <v>1.9365333333333168</v>
      </c>
      <c r="E322" s="5">
        <v>0</v>
      </c>
      <c r="F322" s="5">
        <f>IF(Inddata!$E$31*Inddata!$E$35+Inddata!$E$33&gt;'Beregninger scenarie 3'!C322,0,F321+$F$27)</f>
        <v>0</v>
      </c>
      <c r="G322" s="5">
        <f t="shared" si="8"/>
        <v>4.0634666666666828</v>
      </c>
      <c r="H322" s="5">
        <f>IF(D322+E322+F322&gt;Inddata!$E$31,Inddata!$E$31,D322+E322+F322)</f>
        <v>1.9365333333333168</v>
      </c>
      <c r="I322" s="5">
        <f>Inddata!$E$34</f>
        <v>0</v>
      </c>
      <c r="J322" s="5">
        <f>Inddata!$E$32+Inddata!$E$34</f>
        <v>4</v>
      </c>
      <c r="K322" s="5"/>
    </row>
    <row r="323" spans="1:11" x14ac:dyDescent="0.25">
      <c r="A323">
        <v>294</v>
      </c>
      <c r="C323" s="5">
        <f t="shared" si="9"/>
        <v>2.07053333333335</v>
      </c>
      <c r="D323" s="5">
        <f>IF(Inddata!$E$35=0,0,IF(($D$30-C323*(1/Inddata!$E$35))&lt;0,0,($D$30-C323*(1/Inddata!$E$35))))</f>
        <v>1.92946666666665</v>
      </c>
      <c r="E323" s="5">
        <v>0</v>
      </c>
      <c r="F323" s="5">
        <f>IF(Inddata!$E$31*Inddata!$E$35+Inddata!$E$33&gt;'Beregninger scenarie 3'!C323,0,F322+$F$27)</f>
        <v>0</v>
      </c>
      <c r="G323" s="5">
        <f t="shared" si="8"/>
        <v>4.0705333333333495</v>
      </c>
      <c r="H323" s="5">
        <f>IF(D323+E323+F323&gt;Inddata!$E$31,Inddata!$E$31,D323+E323+F323)</f>
        <v>1.92946666666665</v>
      </c>
      <c r="I323" s="5">
        <f>Inddata!$E$34</f>
        <v>0</v>
      </c>
      <c r="J323" s="5">
        <f>Inddata!$E$32+Inddata!$E$34</f>
        <v>4</v>
      </c>
      <c r="K323" s="5"/>
    </row>
    <row r="324" spans="1:11" x14ac:dyDescent="0.25">
      <c r="A324">
        <v>295</v>
      </c>
      <c r="C324" s="5">
        <f t="shared" si="9"/>
        <v>2.0776000000000168</v>
      </c>
      <c r="D324" s="5">
        <f>IF(Inddata!$E$35=0,0,IF(($D$30-C324*(1/Inddata!$E$35))&lt;0,0,($D$30-C324*(1/Inddata!$E$35))))</f>
        <v>1.9223999999999832</v>
      </c>
      <c r="E324" s="5">
        <v>0</v>
      </c>
      <c r="F324" s="5">
        <f>IF(Inddata!$E$31*Inddata!$E$35+Inddata!$E$33&gt;'Beregninger scenarie 3'!C324,0,F323+$F$27)</f>
        <v>0</v>
      </c>
      <c r="G324" s="5">
        <f t="shared" si="8"/>
        <v>4.0776000000000163</v>
      </c>
      <c r="H324" s="5">
        <f>IF(D324+E324+F324&gt;Inddata!$E$31,Inddata!$E$31,D324+E324+F324)</f>
        <v>1.9223999999999832</v>
      </c>
      <c r="I324" s="5">
        <f>Inddata!$E$34</f>
        <v>0</v>
      </c>
      <c r="J324" s="5">
        <f>Inddata!$E$32+Inddata!$E$34</f>
        <v>4</v>
      </c>
      <c r="K324" s="5"/>
    </row>
    <row r="325" spans="1:11" x14ac:dyDescent="0.25">
      <c r="A325">
        <v>296</v>
      </c>
      <c r="C325" s="5">
        <f t="shared" si="9"/>
        <v>2.0846666666666835</v>
      </c>
      <c r="D325" s="5">
        <f>IF(Inddata!$E$35=0,0,IF(($D$30-C325*(1/Inddata!$E$35))&lt;0,0,($D$30-C325*(1/Inddata!$E$35))))</f>
        <v>1.9153333333333165</v>
      </c>
      <c r="E325" s="5">
        <v>0</v>
      </c>
      <c r="F325" s="5">
        <f>IF(Inddata!$E$31*Inddata!$E$35+Inddata!$E$33&gt;'Beregninger scenarie 3'!C325,0,F324+$F$27)</f>
        <v>0</v>
      </c>
      <c r="G325" s="5">
        <f t="shared" si="8"/>
        <v>4.0846666666666831</v>
      </c>
      <c r="H325" s="5">
        <f>IF(D325+E325+F325&gt;Inddata!$E$31,Inddata!$E$31,D325+E325+F325)</f>
        <v>1.9153333333333165</v>
      </c>
      <c r="I325" s="5">
        <f>Inddata!$E$34</f>
        <v>0</v>
      </c>
      <c r="J325" s="5">
        <f>Inddata!$E$32+Inddata!$E$34</f>
        <v>4</v>
      </c>
      <c r="K325" s="5"/>
    </row>
    <row r="326" spans="1:11" x14ac:dyDescent="0.25">
      <c r="A326">
        <v>297</v>
      </c>
      <c r="C326" s="5">
        <f t="shared" si="9"/>
        <v>2.0917333333333503</v>
      </c>
      <c r="D326" s="5">
        <f>IF(Inddata!$E$35=0,0,IF(($D$30-C326*(1/Inddata!$E$35))&lt;0,0,($D$30-C326*(1/Inddata!$E$35))))</f>
        <v>1.9082666666666497</v>
      </c>
      <c r="E326" s="5">
        <v>0</v>
      </c>
      <c r="F326" s="5">
        <f>IF(Inddata!$E$31*Inddata!$E$35+Inddata!$E$33&gt;'Beregninger scenarie 3'!C326,0,F325+$F$27)</f>
        <v>0</v>
      </c>
      <c r="G326" s="5">
        <f t="shared" si="8"/>
        <v>4.0917333333333499</v>
      </c>
      <c r="H326" s="5">
        <f>IF(D326+E326+F326&gt;Inddata!$E$31,Inddata!$E$31,D326+E326+F326)</f>
        <v>1.9082666666666497</v>
      </c>
      <c r="I326" s="5">
        <f>Inddata!$E$34</f>
        <v>0</v>
      </c>
      <c r="J326" s="5">
        <f>Inddata!$E$32+Inddata!$E$34</f>
        <v>4</v>
      </c>
      <c r="K326" s="5"/>
    </row>
    <row r="327" spans="1:11" x14ac:dyDescent="0.25">
      <c r="A327">
        <v>298</v>
      </c>
      <c r="C327" s="5">
        <f t="shared" si="9"/>
        <v>2.0988000000000171</v>
      </c>
      <c r="D327" s="5">
        <f>IF(Inddata!$E$35=0,0,IF(($D$30-C327*(1/Inddata!$E$35))&lt;0,0,($D$30-C327*(1/Inddata!$E$35))))</f>
        <v>1.9011999999999829</v>
      </c>
      <c r="E327" s="5">
        <v>0</v>
      </c>
      <c r="F327" s="5">
        <f>IF(Inddata!$E$31*Inddata!$E$35+Inddata!$E$33&gt;'Beregninger scenarie 3'!C327,0,F326+$F$27)</f>
        <v>0</v>
      </c>
      <c r="G327" s="5">
        <f t="shared" si="8"/>
        <v>4.0988000000000167</v>
      </c>
      <c r="H327" s="5">
        <f>IF(D327+E327+F327&gt;Inddata!$E$31,Inddata!$E$31,D327+E327+F327)</f>
        <v>1.9011999999999829</v>
      </c>
      <c r="I327" s="5">
        <f>Inddata!$E$34</f>
        <v>0</v>
      </c>
      <c r="J327" s="5">
        <f>Inddata!$E$32+Inddata!$E$34</f>
        <v>4</v>
      </c>
      <c r="K327" s="5"/>
    </row>
    <row r="328" spans="1:11" x14ac:dyDescent="0.25">
      <c r="A328">
        <v>299</v>
      </c>
      <c r="C328" s="5">
        <f t="shared" si="9"/>
        <v>2.1058666666666839</v>
      </c>
      <c r="D328" s="5">
        <f>IF(Inddata!$E$35=0,0,IF(($D$30-C328*(1/Inddata!$E$35))&lt;0,0,($D$30-C328*(1/Inddata!$E$35))))</f>
        <v>1.8941333333333161</v>
      </c>
      <c r="E328" s="5">
        <v>0</v>
      </c>
      <c r="F328" s="5">
        <f>IF(Inddata!$E$31*Inddata!$E$35+Inddata!$E$33&gt;'Beregninger scenarie 3'!C328,0,F327+$F$27)</f>
        <v>0</v>
      </c>
      <c r="G328" s="5">
        <f t="shared" si="8"/>
        <v>4.1058666666666834</v>
      </c>
      <c r="H328" s="5">
        <f>IF(D328+E328+F328&gt;Inddata!$E$31,Inddata!$E$31,D328+E328+F328)</f>
        <v>1.8941333333333161</v>
      </c>
      <c r="I328" s="5">
        <f>Inddata!$E$34</f>
        <v>0</v>
      </c>
      <c r="J328" s="5">
        <f>Inddata!$E$32+Inddata!$E$34</f>
        <v>4</v>
      </c>
      <c r="K328" s="5"/>
    </row>
    <row r="329" spans="1:11" x14ac:dyDescent="0.25">
      <c r="A329">
        <v>300</v>
      </c>
      <c r="C329" s="5">
        <f t="shared" si="9"/>
        <v>2.1129333333333506</v>
      </c>
      <c r="D329" s="5">
        <f>IF(Inddata!$E$35=0,0,IF(($D$30-C329*(1/Inddata!$E$35))&lt;0,0,($D$30-C329*(1/Inddata!$E$35))))</f>
        <v>1.8870666666666494</v>
      </c>
      <c r="E329" s="5">
        <v>0</v>
      </c>
      <c r="F329" s="5">
        <f>IF(Inddata!$E$31*Inddata!$E$35+Inddata!$E$33&gt;'Beregninger scenarie 3'!C329,0,F328+$F$27)</f>
        <v>0</v>
      </c>
      <c r="G329" s="5">
        <f t="shared" si="8"/>
        <v>4.1129333333333502</v>
      </c>
      <c r="H329" s="5">
        <f>IF(D329+E329+F329&gt;Inddata!$E$31,Inddata!$E$31,D329+E329+F329)</f>
        <v>1.8870666666666494</v>
      </c>
      <c r="I329" s="5">
        <f>Inddata!$E$34</f>
        <v>0</v>
      </c>
      <c r="J329" s="5">
        <f>Inddata!$E$32+Inddata!$E$34</f>
        <v>4</v>
      </c>
      <c r="K329" s="5"/>
    </row>
    <row r="330" spans="1:11" x14ac:dyDescent="0.25">
      <c r="A330">
        <v>301</v>
      </c>
      <c r="C330" s="5">
        <f t="shared" si="9"/>
        <v>2.1200000000000174</v>
      </c>
      <c r="D330" s="5">
        <f>IF(Inddata!$E$35=0,0,IF(($D$30-C330*(1/Inddata!$E$35))&lt;0,0,($D$30-C330*(1/Inddata!$E$35))))</f>
        <v>1.8799999999999826</v>
      </c>
      <c r="E330" s="5">
        <v>0</v>
      </c>
      <c r="F330" s="5">
        <f>IF(Inddata!$E$31*Inddata!$E$35+Inddata!$E$33&gt;'Beregninger scenarie 3'!C330,0,F329+$F$27)</f>
        <v>0</v>
      </c>
      <c r="G330" s="5">
        <f t="shared" si="8"/>
        <v>4.120000000000017</v>
      </c>
      <c r="H330" s="5">
        <f>IF(D330+E330+F330&gt;Inddata!$E$31,Inddata!$E$31,D330+E330+F330)</f>
        <v>1.8799999999999826</v>
      </c>
      <c r="I330" s="5">
        <f>Inddata!$E$34</f>
        <v>0</v>
      </c>
      <c r="J330" s="5">
        <f>Inddata!$E$32+Inddata!$E$34</f>
        <v>4</v>
      </c>
      <c r="K330" s="5"/>
    </row>
    <row r="331" spans="1:11" x14ac:dyDescent="0.25">
      <c r="A331">
        <v>302</v>
      </c>
      <c r="C331" s="5">
        <f t="shared" si="9"/>
        <v>2.1270666666666842</v>
      </c>
      <c r="D331" s="5">
        <f>IF(Inddata!$E$35=0,0,IF(($D$30-C331*(1/Inddata!$E$35))&lt;0,0,($D$30-C331*(1/Inddata!$E$35))))</f>
        <v>1.8729333333333158</v>
      </c>
      <c r="E331" s="5">
        <v>0</v>
      </c>
      <c r="F331" s="5">
        <f>IF(Inddata!$E$31*Inddata!$E$35+Inddata!$E$33&gt;'Beregninger scenarie 3'!C331,0,F330+$F$27)</f>
        <v>0</v>
      </c>
      <c r="G331" s="5">
        <f t="shared" si="8"/>
        <v>4.1270666666666838</v>
      </c>
      <c r="H331" s="5">
        <f>IF(D331+E331+F331&gt;Inddata!$E$31,Inddata!$E$31,D331+E331+F331)</f>
        <v>1.8729333333333158</v>
      </c>
      <c r="I331" s="5">
        <f>Inddata!$E$34</f>
        <v>0</v>
      </c>
      <c r="J331" s="5">
        <f>Inddata!$E$32+Inddata!$E$34</f>
        <v>4</v>
      </c>
      <c r="K331" s="5"/>
    </row>
    <row r="332" spans="1:11" x14ac:dyDescent="0.25">
      <c r="A332">
        <v>303</v>
      </c>
      <c r="C332" s="5">
        <f t="shared" si="9"/>
        <v>2.134133333333351</v>
      </c>
      <c r="D332" s="5">
        <f>IF(Inddata!$E$35=0,0,IF(($D$30-C332*(1/Inddata!$E$35))&lt;0,0,($D$30-C332*(1/Inddata!$E$35))))</f>
        <v>1.865866666666649</v>
      </c>
      <c r="E332" s="5">
        <v>0</v>
      </c>
      <c r="F332" s="5">
        <f>IF(Inddata!$E$31*Inddata!$E$35+Inddata!$E$33&gt;'Beregninger scenarie 3'!C332,0,F331+$F$27)</f>
        <v>0</v>
      </c>
      <c r="G332" s="5">
        <f t="shared" si="8"/>
        <v>4.1341333333333505</v>
      </c>
      <c r="H332" s="5">
        <f>IF(D332+E332+F332&gt;Inddata!$E$31,Inddata!$E$31,D332+E332+F332)</f>
        <v>1.865866666666649</v>
      </c>
      <c r="I332" s="5">
        <f>Inddata!$E$34</f>
        <v>0</v>
      </c>
      <c r="J332" s="5">
        <f>Inddata!$E$32+Inddata!$E$34</f>
        <v>4</v>
      </c>
      <c r="K332" s="5"/>
    </row>
    <row r="333" spans="1:11" x14ac:dyDescent="0.25">
      <c r="A333">
        <v>304</v>
      </c>
      <c r="C333" s="5">
        <f t="shared" si="9"/>
        <v>2.1412000000000178</v>
      </c>
      <c r="D333" s="5">
        <f>IF(Inddata!$E$35=0,0,IF(($D$30-C333*(1/Inddata!$E$35))&lt;0,0,($D$30-C333*(1/Inddata!$E$35))))</f>
        <v>1.8587999999999822</v>
      </c>
      <c r="E333" s="5">
        <v>0</v>
      </c>
      <c r="F333" s="5">
        <f>IF(Inddata!$E$31*Inddata!$E$35+Inddata!$E$33&gt;'Beregninger scenarie 3'!C333,0,F332+$F$27)</f>
        <v>0</v>
      </c>
      <c r="G333" s="5">
        <f t="shared" si="8"/>
        <v>4.1412000000000173</v>
      </c>
      <c r="H333" s="5">
        <f>IF(D333+E333+F333&gt;Inddata!$E$31,Inddata!$E$31,D333+E333+F333)</f>
        <v>1.8587999999999822</v>
      </c>
      <c r="I333" s="5">
        <f>Inddata!$E$34</f>
        <v>0</v>
      </c>
      <c r="J333" s="5">
        <f>Inddata!$E$32+Inddata!$E$34</f>
        <v>4</v>
      </c>
      <c r="K333" s="5"/>
    </row>
    <row r="334" spans="1:11" x14ac:dyDescent="0.25">
      <c r="A334">
        <v>305</v>
      </c>
      <c r="C334" s="5">
        <f t="shared" si="9"/>
        <v>2.1482666666666845</v>
      </c>
      <c r="D334" s="5">
        <f>IF(Inddata!$E$35=0,0,IF(($D$30-C334*(1/Inddata!$E$35))&lt;0,0,($D$30-C334*(1/Inddata!$E$35))))</f>
        <v>1.8517333333333155</v>
      </c>
      <c r="E334" s="5">
        <v>0</v>
      </c>
      <c r="F334" s="5">
        <f>IF(Inddata!$E$31*Inddata!$E$35+Inddata!$E$33&gt;'Beregninger scenarie 3'!C334,0,F333+$F$27)</f>
        <v>0</v>
      </c>
      <c r="G334" s="5">
        <f t="shared" si="8"/>
        <v>4.1482666666666841</v>
      </c>
      <c r="H334" s="5">
        <f>IF(D334+E334+F334&gt;Inddata!$E$31,Inddata!$E$31,D334+E334+F334)</f>
        <v>1.8517333333333155</v>
      </c>
      <c r="I334" s="5">
        <f>Inddata!$E$34</f>
        <v>0</v>
      </c>
      <c r="J334" s="5">
        <f>Inddata!$E$32+Inddata!$E$34</f>
        <v>4</v>
      </c>
      <c r="K334" s="5"/>
    </row>
    <row r="335" spans="1:11" x14ac:dyDescent="0.25">
      <c r="A335">
        <v>306</v>
      </c>
      <c r="C335" s="5">
        <f t="shared" si="9"/>
        <v>2.1553333333333513</v>
      </c>
      <c r="D335" s="5">
        <f>IF(Inddata!$E$35=0,0,IF(($D$30-C335*(1/Inddata!$E$35))&lt;0,0,($D$30-C335*(1/Inddata!$E$35))))</f>
        <v>1.8446666666666487</v>
      </c>
      <c r="E335" s="5">
        <v>0</v>
      </c>
      <c r="F335" s="5">
        <f>IF(Inddata!$E$31*Inddata!$E$35+Inddata!$E$33&gt;'Beregninger scenarie 3'!C335,0,F334+$F$27)</f>
        <v>0</v>
      </c>
      <c r="G335" s="5">
        <f t="shared" si="8"/>
        <v>4.1553333333333509</v>
      </c>
      <c r="H335" s="5">
        <f>IF(D335+E335+F335&gt;Inddata!$E$31,Inddata!$E$31,D335+E335+F335)</f>
        <v>1.8446666666666487</v>
      </c>
      <c r="I335" s="5">
        <f>Inddata!$E$34</f>
        <v>0</v>
      </c>
      <c r="J335" s="5">
        <f>Inddata!$E$32+Inddata!$E$34</f>
        <v>4</v>
      </c>
      <c r="K335" s="5"/>
    </row>
    <row r="336" spans="1:11" x14ac:dyDescent="0.25">
      <c r="A336">
        <v>307</v>
      </c>
      <c r="C336" s="5">
        <f t="shared" si="9"/>
        <v>2.1624000000000181</v>
      </c>
      <c r="D336" s="5">
        <f>IF(Inddata!$E$35=0,0,IF(($D$30-C336*(1/Inddata!$E$35))&lt;0,0,($D$30-C336*(1/Inddata!$E$35))))</f>
        <v>1.8375999999999819</v>
      </c>
      <c r="E336" s="5">
        <v>0</v>
      </c>
      <c r="F336" s="5">
        <f>IF(Inddata!$E$31*Inddata!$E$35+Inddata!$E$33&gt;'Beregninger scenarie 3'!C336,0,F335+$F$27)</f>
        <v>0</v>
      </c>
      <c r="G336" s="5">
        <f t="shared" si="8"/>
        <v>4.1624000000000176</v>
      </c>
      <c r="H336" s="5">
        <f>IF(D336+E336+F336&gt;Inddata!$E$31,Inddata!$E$31,D336+E336+F336)</f>
        <v>1.8375999999999819</v>
      </c>
      <c r="I336" s="5">
        <f>Inddata!$E$34</f>
        <v>0</v>
      </c>
      <c r="J336" s="5">
        <f>Inddata!$E$32+Inddata!$E$34</f>
        <v>4</v>
      </c>
      <c r="K336" s="5"/>
    </row>
    <row r="337" spans="1:11" x14ac:dyDescent="0.25">
      <c r="A337">
        <v>308</v>
      </c>
      <c r="C337" s="5">
        <f t="shared" si="9"/>
        <v>2.1694666666666849</v>
      </c>
      <c r="D337" s="5">
        <f>IF(Inddata!$E$35=0,0,IF(($D$30-C337*(1/Inddata!$E$35))&lt;0,0,($D$30-C337*(1/Inddata!$E$35))))</f>
        <v>1.8305333333333151</v>
      </c>
      <c r="E337" s="5">
        <v>0</v>
      </c>
      <c r="F337" s="5">
        <f>IF(Inddata!$E$31*Inddata!$E$35+Inddata!$E$33&gt;'Beregninger scenarie 3'!C337,0,F336+$F$27)</f>
        <v>0</v>
      </c>
      <c r="G337" s="5">
        <f t="shared" si="8"/>
        <v>4.1694666666666844</v>
      </c>
      <c r="H337" s="5">
        <f>IF(D337+E337+F337&gt;Inddata!$E$31,Inddata!$E$31,D337+E337+F337)</f>
        <v>1.8305333333333151</v>
      </c>
      <c r="I337" s="5">
        <f>Inddata!$E$34</f>
        <v>0</v>
      </c>
      <c r="J337" s="5">
        <f>Inddata!$E$32+Inddata!$E$34</f>
        <v>4</v>
      </c>
      <c r="K337" s="5"/>
    </row>
    <row r="338" spans="1:11" x14ac:dyDescent="0.25">
      <c r="A338">
        <v>309</v>
      </c>
      <c r="C338" s="5">
        <f t="shared" si="9"/>
        <v>2.1765333333333516</v>
      </c>
      <c r="D338" s="5">
        <f>IF(Inddata!$E$35=0,0,IF(($D$30-C338*(1/Inddata!$E$35))&lt;0,0,($D$30-C338*(1/Inddata!$E$35))))</f>
        <v>1.8234666666666484</v>
      </c>
      <c r="E338" s="5">
        <v>0</v>
      </c>
      <c r="F338" s="5">
        <f>IF(Inddata!$E$31*Inddata!$E$35+Inddata!$E$33&gt;'Beregninger scenarie 3'!C338,0,F337+$F$27)</f>
        <v>0</v>
      </c>
      <c r="G338" s="5">
        <f t="shared" si="8"/>
        <v>4.1765333333333512</v>
      </c>
      <c r="H338" s="5">
        <f>IF(D338+E338+F338&gt;Inddata!$E$31,Inddata!$E$31,D338+E338+F338)</f>
        <v>1.8234666666666484</v>
      </c>
      <c r="I338" s="5">
        <f>Inddata!$E$34</f>
        <v>0</v>
      </c>
      <c r="J338" s="5">
        <f>Inddata!$E$32+Inddata!$E$34</f>
        <v>4</v>
      </c>
      <c r="K338" s="5"/>
    </row>
    <row r="339" spans="1:11" x14ac:dyDescent="0.25">
      <c r="A339">
        <v>310</v>
      </c>
      <c r="C339" s="5">
        <f t="shared" si="9"/>
        <v>2.1836000000000184</v>
      </c>
      <c r="D339" s="5">
        <f>IF(Inddata!$E$35=0,0,IF(($D$30-C339*(1/Inddata!$E$35))&lt;0,0,($D$30-C339*(1/Inddata!$E$35))))</f>
        <v>1.8163999999999816</v>
      </c>
      <c r="E339" s="5">
        <v>0</v>
      </c>
      <c r="F339" s="5">
        <f>IF(Inddata!$E$31*Inddata!$E$35+Inddata!$E$33&gt;'Beregninger scenarie 3'!C339,0,F338+$F$27)</f>
        <v>0</v>
      </c>
      <c r="G339" s="5">
        <f t="shared" si="8"/>
        <v>4.183600000000018</v>
      </c>
      <c r="H339" s="5">
        <f>IF(D339+E339+F339&gt;Inddata!$E$31,Inddata!$E$31,D339+E339+F339)</f>
        <v>1.8163999999999816</v>
      </c>
      <c r="I339" s="5">
        <f>Inddata!$E$34</f>
        <v>0</v>
      </c>
      <c r="J339" s="5">
        <f>Inddata!$E$32+Inddata!$E$34</f>
        <v>4</v>
      </c>
      <c r="K339" s="5"/>
    </row>
    <row r="340" spans="1:11" x14ac:dyDescent="0.25">
      <c r="A340">
        <v>311</v>
      </c>
      <c r="C340" s="5">
        <f t="shared" si="9"/>
        <v>2.1906666666666852</v>
      </c>
      <c r="D340" s="5">
        <f>IF(Inddata!$E$35=0,0,IF(($D$30-C340*(1/Inddata!$E$35))&lt;0,0,($D$30-C340*(1/Inddata!$E$35))))</f>
        <v>1.8093333333333148</v>
      </c>
      <c r="E340" s="5">
        <v>0</v>
      </c>
      <c r="F340" s="5">
        <f>IF(Inddata!$E$31*Inddata!$E$35+Inddata!$E$33&gt;'Beregninger scenarie 3'!C340,0,F339+$F$27)</f>
        <v>0</v>
      </c>
      <c r="G340" s="5">
        <f t="shared" si="8"/>
        <v>4.1906666666666847</v>
      </c>
      <c r="H340" s="5">
        <f>IF(D340+E340+F340&gt;Inddata!$E$31,Inddata!$E$31,D340+E340+F340)</f>
        <v>1.8093333333333148</v>
      </c>
      <c r="I340" s="5">
        <f>Inddata!$E$34</f>
        <v>0</v>
      </c>
      <c r="J340" s="5">
        <f>Inddata!$E$32+Inddata!$E$34</f>
        <v>4</v>
      </c>
      <c r="K340" s="5"/>
    </row>
    <row r="341" spans="1:11" x14ac:dyDescent="0.25">
      <c r="A341">
        <v>312</v>
      </c>
      <c r="C341" s="5">
        <f t="shared" si="9"/>
        <v>2.197733333333352</v>
      </c>
      <c r="D341" s="5">
        <f>IF(Inddata!$E$35=0,0,IF(($D$30-C341*(1/Inddata!$E$35))&lt;0,0,($D$30-C341*(1/Inddata!$E$35))))</f>
        <v>1.802266666666648</v>
      </c>
      <c r="E341" s="5">
        <v>0</v>
      </c>
      <c r="F341" s="5">
        <f>IF(Inddata!$E$31*Inddata!$E$35+Inddata!$E$33&gt;'Beregninger scenarie 3'!C341,0,F340+$F$27)</f>
        <v>0</v>
      </c>
      <c r="G341" s="5">
        <f t="shared" si="8"/>
        <v>4.1977333333333515</v>
      </c>
      <c r="H341" s="5">
        <f>IF(D341+E341+F341&gt;Inddata!$E$31,Inddata!$E$31,D341+E341+F341)</f>
        <v>1.802266666666648</v>
      </c>
      <c r="I341" s="5">
        <f>Inddata!$E$34</f>
        <v>0</v>
      </c>
      <c r="J341" s="5">
        <f>Inddata!$E$32+Inddata!$E$34</f>
        <v>4</v>
      </c>
      <c r="K341" s="5"/>
    </row>
    <row r="342" spans="1:11" x14ac:dyDescent="0.25">
      <c r="A342">
        <v>313</v>
      </c>
      <c r="C342" s="5">
        <f t="shared" si="9"/>
        <v>2.2048000000000187</v>
      </c>
      <c r="D342" s="5">
        <f>IF(Inddata!$E$35=0,0,IF(($D$30-C342*(1/Inddata!$E$35))&lt;0,0,($D$30-C342*(1/Inddata!$E$35))))</f>
        <v>1.7951999999999813</v>
      </c>
      <c r="E342" s="5">
        <v>0</v>
      </c>
      <c r="F342" s="5">
        <f>IF(Inddata!$E$31*Inddata!$E$35+Inddata!$E$33&gt;'Beregninger scenarie 3'!C342,0,F341+$F$27)</f>
        <v>0</v>
      </c>
      <c r="G342" s="5">
        <f t="shared" si="8"/>
        <v>4.2048000000000183</v>
      </c>
      <c r="H342" s="5">
        <f>IF(D342+E342+F342&gt;Inddata!$E$31,Inddata!$E$31,D342+E342+F342)</f>
        <v>1.7951999999999813</v>
      </c>
      <c r="I342" s="5">
        <f>Inddata!$E$34</f>
        <v>0</v>
      </c>
      <c r="J342" s="5">
        <f>Inddata!$E$32+Inddata!$E$34</f>
        <v>4</v>
      </c>
      <c r="K342" s="5"/>
    </row>
    <row r="343" spans="1:11" x14ac:dyDescent="0.25">
      <c r="A343">
        <v>314</v>
      </c>
      <c r="C343" s="5">
        <f t="shared" si="9"/>
        <v>2.2118666666666855</v>
      </c>
      <c r="D343" s="5">
        <f>IF(Inddata!$E$35=0,0,IF(($D$30-C343*(1/Inddata!$E$35))&lt;0,0,($D$30-C343*(1/Inddata!$E$35))))</f>
        <v>1.7881333333333145</v>
      </c>
      <c r="E343" s="5">
        <v>0</v>
      </c>
      <c r="F343" s="5">
        <f>IF(Inddata!$E$31*Inddata!$E$35+Inddata!$E$33&gt;'Beregninger scenarie 3'!C343,0,F342+$F$27)</f>
        <v>0</v>
      </c>
      <c r="G343" s="5">
        <f t="shared" si="8"/>
        <v>4.2118666666666851</v>
      </c>
      <c r="H343" s="5">
        <f>IF(D343+E343+F343&gt;Inddata!$E$31,Inddata!$E$31,D343+E343+F343)</f>
        <v>1.7881333333333145</v>
      </c>
      <c r="I343" s="5">
        <f>Inddata!$E$34</f>
        <v>0</v>
      </c>
      <c r="J343" s="5">
        <f>Inddata!$E$32+Inddata!$E$34</f>
        <v>4</v>
      </c>
      <c r="K343" s="5"/>
    </row>
    <row r="344" spans="1:11" x14ac:dyDescent="0.25">
      <c r="A344">
        <v>315</v>
      </c>
      <c r="C344" s="5">
        <f t="shared" si="9"/>
        <v>2.2189333333333523</v>
      </c>
      <c r="D344" s="5">
        <f>IF(Inddata!$E$35=0,0,IF(($D$30-C344*(1/Inddata!$E$35))&lt;0,0,($D$30-C344*(1/Inddata!$E$35))))</f>
        <v>1.7810666666666477</v>
      </c>
      <c r="E344" s="5">
        <v>0</v>
      </c>
      <c r="F344" s="5">
        <f>IF(Inddata!$E$31*Inddata!$E$35+Inddata!$E$33&gt;'Beregninger scenarie 3'!C344,0,F343+$F$27)</f>
        <v>0</v>
      </c>
      <c r="G344" s="5">
        <f t="shared" si="8"/>
        <v>4.2189333333333519</v>
      </c>
      <c r="H344" s="5">
        <f>IF(D344+E344+F344&gt;Inddata!$E$31,Inddata!$E$31,D344+E344+F344)</f>
        <v>1.7810666666666477</v>
      </c>
      <c r="I344" s="5">
        <f>Inddata!$E$34</f>
        <v>0</v>
      </c>
      <c r="J344" s="5">
        <f>Inddata!$E$32+Inddata!$E$34</f>
        <v>4</v>
      </c>
      <c r="K344" s="5"/>
    </row>
    <row r="345" spans="1:11" x14ac:dyDescent="0.25">
      <c r="A345">
        <v>316</v>
      </c>
      <c r="C345" s="5">
        <f t="shared" si="9"/>
        <v>2.2260000000000191</v>
      </c>
      <c r="D345" s="5">
        <f>IF(Inddata!$E$35=0,0,IF(($D$30-C345*(1/Inddata!$E$35))&lt;0,0,($D$30-C345*(1/Inddata!$E$35))))</f>
        <v>1.7739999999999809</v>
      </c>
      <c r="E345" s="5">
        <v>0</v>
      </c>
      <c r="F345" s="5">
        <f>IF(Inddata!$E$31*Inddata!$E$35+Inddata!$E$33&gt;'Beregninger scenarie 3'!C345,0,F344+$F$27)</f>
        <v>0</v>
      </c>
      <c r="G345" s="5">
        <f t="shared" si="8"/>
        <v>4.2260000000000186</v>
      </c>
      <c r="H345" s="5">
        <f>IF(D345+E345+F345&gt;Inddata!$E$31,Inddata!$E$31,D345+E345+F345)</f>
        <v>1.7739999999999809</v>
      </c>
      <c r="I345" s="5">
        <f>Inddata!$E$34</f>
        <v>0</v>
      </c>
      <c r="J345" s="5">
        <f>Inddata!$E$32+Inddata!$E$34</f>
        <v>4</v>
      </c>
      <c r="K345" s="5"/>
    </row>
    <row r="346" spans="1:11" x14ac:dyDescent="0.25">
      <c r="A346">
        <v>317</v>
      </c>
      <c r="C346" s="5">
        <f t="shared" si="9"/>
        <v>2.2330666666666859</v>
      </c>
      <c r="D346" s="5">
        <f>IF(Inddata!$E$35=0,0,IF(($D$30-C346*(1/Inddata!$E$35))&lt;0,0,($D$30-C346*(1/Inddata!$E$35))))</f>
        <v>1.7669333333333141</v>
      </c>
      <c r="E346" s="5">
        <v>0</v>
      </c>
      <c r="F346" s="5">
        <f>IF(Inddata!$E$31*Inddata!$E$35+Inddata!$E$33&gt;'Beregninger scenarie 3'!C346,0,F345+$F$27)</f>
        <v>0</v>
      </c>
      <c r="G346" s="5">
        <f t="shared" si="8"/>
        <v>4.2330666666666854</v>
      </c>
      <c r="H346" s="5">
        <f>IF(D346+E346+F346&gt;Inddata!$E$31,Inddata!$E$31,D346+E346+F346)</f>
        <v>1.7669333333333141</v>
      </c>
      <c r="I346" s="5">
        <f>Inddata!$E$34</f>
        <v>0</v>
      </c>
      <c r="J346" s="5">
        <f>Inddata!$E$32+Inddata!$E$34</f>
        <v>4</v>
      </c>
      <c r="K346" s="5"/>
    </row>
    <row r="347" spans="1:11" x14ac:dyDescent="0.25">
      <c r="A347">
        <v>318</v>
      </c>
      <c r="C347" s="5">
        <f t="shared" si="9"/>
        <v>2.2401333333333526</v>
      </c>
      <c r="D347" s="5">
        <f>IF(Inddata!$E$35=0,0,IF(($D$30-C347*(1/Inddata!$E$35))&lt;0,0,($D$30-C347*(1/Inddata!$E$35))))</f>
        <v>1.7598666666666474</v>
      </c>
      <c r="E347" s="5">
        <v>0</v>
      </c>
      <c r="F347" s="5">
        <f>IF(Inddata!$E$31*Inddata!$E$35+Inddata!$E$33&gt;'Beregninger scenarie 3'!C347,0,F346+$F$27)</f>
        <v>0</v>
      </c>
      <c r="G347" s="5">
        <f t="shared" si="8"/>
        <v>4.2401333333333522</v>
      </c>
      <c r="H347" s="5">
        <f>IF(D347+E347+F347&gt;Inddata!$E$31,Inddata!$E$31,D347+E347+F347)</f>
        <v>1.7598666666666474</v>
      </c>
      <c r="I347" s="5">
        <f>Inddata!$E$34</f>
        <v>0</v>
      </c>
      <c r="J347" s="5">
        <f>Inddata!$E$32+Inddata!$E$34</f>
        <v>4</v>
      </c>
      <c r="K347" s="5"/>
    </row>
    <row r="348" spans="1:11" x14ac:dyDescent="0.25">
      <c r="A348">
        <v>319</v>
      </c>
      <c r="C348" s="5">
        <f t="shared" si="9"/>
        <v>2.2472000000000194</v>
      </c>
      <c r="D348" s="5">
        <f>IF(Inddata!$E$35=0,0,IF(($D$30-C348*(1/Inddata!$E$35))&lt;0,0,($D$30-C348*(1/Inddata!$E$35))))</f>
        <v>1.7527999999999806</v>
      </c>
      <c r="E348" s="5">
        <v>0</v>
      </c>
      <c r="F348" s="5">
        <f>IF(Inddata!$E$31*Inddata!$E$35+Inddata!$E$33&gt;'Beregninger scenarie 3'!C348,0,F347+$F$27)</f>
        <v>0</v>
      </c>
      <c r="G348" s="5">
        <f t="shared" si="8"/>
        <v>4.247200000000019</v>
      </c>
      <c r="H348" s="5">
        <f>IF(D348+E348+F348&gt;Inddata!$E$31,Inddata!$E$31,D348+E348+F348)</f>
        <v>1.7527999999999806</v>
      </c>
      <c r="I348" s="5">
        <f>Inddata!$E$34</f>
        <v>0</v>
      </c>
      <c r="J348" s="5">
        <f>Inddata!$E$32+Inddata!$E$34</f>
        <v>4</v>
      </c>
      <c r="K348" s="5"/>
    </row>
    <row r="349" spans="1:11" x14ac:dyDescent="0.25">
      <c r="A349">
        <v>320</v>
      </c>
      <c r="C349" s="5">
        <f t="shared" si="9"/>
        <v>2.2542666666666862</v>
      </c>
      <c r="D349" s="5">
        <f>IF(Inddata!$E$35=0,0,IF(($D$30-C349*(1/Inddata!$E$35))&lt;0,0,($D$30-C349*(1/Inddata!$E$35))))</f>
        <v>1.7457333333333138</v>
      </c>
      <c r="E349" s="5">
        <v>0</v>
      </c>
      <c r="F349" s="5">
        <f>IF(Inddata!$E$31*Inddata!$E$35+Inddata!$E$33&gt;'Beregninger scenarie 3'!C349,0,F348+$F$27)</f>
        <v>0</v>
      </c>
      <c r="G349" s="5">
        <f t="shared" si="8"/>
        <v>4.2542666666666857</v>
      </c>
      <c r="H349" s="5">
        <f>IF(D349+E349+F349&gt;Inddata!$E$31,Inddata!$E$31,D349+E349+F349)</f>
        <v>1.7457333333333138</v>
      </c>
      <c r="I349" s="5">
        <f>Inddata!$E$34</f>
        <v>0</v>
      </c>
      <c r="J349" s="5">
        <f>Inddata!$E$32+Inddata!$E$34</f>
        <v>4</v>
      </c>
      <c r="K349" s="5"/>
    </row>
    <row r="350" spans="1:11" x14ac:dyDescent="0.25">
      <c r="A350">
        <v>321</v>
      </c>
      <c r="C350" s="5">
        <f t="shared" si="9"/>
        <v>2.261333333333353</v>
      </c>
      <c r="D350" s="5">
        <f>IF(Inddata!$E$35=0,0,IF(($D$30-C350*(1/Inddata!$E$35))&lt;0,0,($D$30-C350*(1/Inddata!$E$35))))</f>
        <v>1.738666666666647</v>
      </c>
      <c r="E350" s="5">
        <v>0</v>
      </c>
      <c r="F350" s="5">
        <f>IF(Inddata!$E$31*Inddata!$E$35+Inddata!$E$33&gt;'Beregninger scenarie 3'!C350,0,F349+$F$27)</f>
        <v>0</v>
      </c>
      <c r="G350" s="5">
        <f t="shared" si="8"/>
        <v>4.2613333333333525</v>
      </c>
      <c r="H350" s="5">
        <f>IF(D350+E350+F350&gt;Inddata!$E$31,Inddata!$E$31,D350+E350+F350)</f>
        <v>1.738666666666647</v>
      </c>
      <c r="I350" s="5">
        <f>Inddata!$E$34</f>
        <v>0</v>
      </c>
      <c r="J350" s="5">
        <f>Inddata!$E$32+Inddata!$E$34</f>
        <v>4</v>
      </c>
      <c r="K350" s="5"/>
    </row>
    <row r="351" spans="1:11" x14ac:dyDescent="0.25">
      <c r="A351">
        <v>322</v>
      </c>
      <c r="C351" s="5">
        <f t="shared" si="9"/>
        <v>2.2684000000000197</v>
      </c>
      <c r="D351" s="5">
        <f>IF(Inddata!$E$35=0,0,IF(($D$30-C351*(1/Inddata!$E$35))&lt;0,0,($D$30-C351*(1/Inddata!$E$35))))</f>
        <v>1.7315999999999803</v>
      </c>
      <c r="E351" s="5">
        <v>0</v>
      </c>
      <c r="F351" s="5">
        <f>IF(Inddata!$E$31*Inddata!$E$35+Inddata!$E$33&gt;'Beregninger scenarie 3'!C351,0,F350+$F$27)</f>
        <v>0</v>
      </c>
      <c r="G351" s="5">
        <f t="shared" si="8"/>
        <v>4.2684000000000193</v>
      </c>
      <c r="H351" s="5">
        <f>IF(D351+E351+F351&gt;Inddata!$E$31,Inddata!$E$31,D351+E351+F351)</f>
        <v>1.7315999999999803</v>
      </c>
      <c r="I351" s="5">
        <f>Inddata!$E$34</f>
        <v>0</v>
      </c>
      <c r="J351" s="5">
        <f>Inddata!$E$32+Inddata!$E$34</f>
        <v>4</v>
      </c>
      <c r="K351" s="5"/>
    </row>
    <row r="352" spans="1:11" x14ac:dyDescent="0.25">
      <c r="A352">
        <v>323</v>
      </c>
      <c r="C352" s="5">
        <f t="shared" si="9"/>
        <v>2.2754666666666865</v>
      </c>
      <c r="D352" s="5">
        <f>IF(Inddata!$E$35=0,0,IF(($D$30-C352*(1/Inddata!$E$35))&lt;0,0,($D$30-C352*(1/Inddata!$E$35))))</f>
        <v>1.7245333333333135</v>
      </c>
      <c r="E352" s="5">
        <v>0</v>
      </c>
      <c r="F352" s="5">
        <f>IF(Inddata!$E$31*Inddata!$E$35+Inddata!$E$33&gt;'Beregninger scenarie 3'!C352,0,F351+$F$27)</f>
        <v>0</v>
      </c>
      <c r="G352" s="5">
        <f t="shared" ref="G352:G415" si="10">C352+2</f>
        <v>4.2754666666666861</v>
      </c>
      <c r="H352" s="5">
        <f>IF(D352+E352+F352&gt;Inddata!$E$31,Inddata!$E$31,D352+E352+F352)</f>
        <v>1.7245333333333135</v>
      </c>
      <c r="I352" s="5">
        <f>Inddata!$E$34</f>
        <v>0</v>
      </c>
      <c r="J352" s="5">
        <f>Inddata!$E$32+Inddata!$E$34</f>
        <v>4</v>
      </c>
      <c r="K352" s="5"/>
    </row>
    <row r="353" spans="1:11" x14ac:dyDescent="0.25">
      <c r="A353">
        <v>324</v>
      </c>
      <c r="C353" s="5">
        <f t="shared" ref="C353:C416" si="11">C352+$C$27</f>
        <v>2.2825333333333533</v>
      </c>
      <c r="D353" s="5">
        <f>IF(Inddata!$E$35=0,0,IF(($D$30-C353*(1/Inddata!$E$35))&lt;0,0,($D$30-C353*(1/Inddata!$E$35))))</f>
        <v>1.7174666666666467</v>
      </c>
      <c r="E353" s="5">
        <v>0</v>
      </c>
      <c r="F353" s="5">
        <f>IF(Inddata!$E$31*Inddata!$E$35+Inddata!$E$33&gt;'Beregninger scenarie 3'!C353,0,F352+$F$27)</f>
        <v>0</v>
      </c>
      <c r="G353" s="5">
        <f t="shared" si="10"/>
        <v>4.2825333333333528</v>
      </c>
      <c r="H353" s="5">
        <f>IF(D353+E353+F353&gt;Inddata!$E$31,Inddata!$E$31,D353+E353+F353)</f>
        <v>1.7174666666666467</v>
      </c>
      <c r="I353" s="5">
        <f>Inddata!$E$34</f>
        <v>0</v>
      </c>
      <c r="J353" s="5">
        <f>Inddata!$E$32+Inddata!$E$34</f>
        <v>4</v>
      </c>
      <c r="K353" s="5"/>
    </row>
    <row r="354" spans="1:11" x14ac:dyDescent="0.25">
      <c r="A354">
        <v>325</v>
      </c>
      <c r="C354" s="5">
        <f t="shared" si="11"/>
        <v>2.2896000000000201</v>
      </c>
      <c r="D354" s="5">
        <f>IF(Inddata!$E$35=0,0,IF(($D$30-C354*(1/Inddata!$E$35))&lt;0,0,($D$30-C354*(1/Inddata!$E$35))))</f>
        <v>1.7103999999999799</v>
      </c>
      <c r="E354" s="5">
        <v>0</v>
      </c>
      <c r="F354" s="5">
        <f>IF(Inddata!$E$31*Inddata!$E$35+Inddata!$E$33&gt;'Beregninger scenarie 3'!C354,0,F353+$F$27)</f>
        <v>0</v>
      </c>
      <c r="G354" s="5">
        <f t="shared" si="10"/>
        <v>4.2896000000000196</v>
      </c>
      <c r="H354" s="5">
        <f>IF(D354+E354+F354&gt;Inddata!$E$31,Inddata!$E$31,D354+E354+F354)</f>
        <v>1.7103999999999799</v>
      </c>
      <c r="I354" s="5">
        <f>Inddata!$E$34</f>
        <v>0</v>
      </c>
      <c r="J354" s="5">
        <f>Inddata!$E$32+Inddata!$E$34</f>
        <v>4</v>
      </c>
      <c r="K354" s="5"/>
    </row>
    <row r="355" spans="1:11" x14ac:dyDescent="0.25">
      <c r="A355">
        <v>326</v>
      </c>
      <c r="C355" s="5">
        <f t="shared" si="11"/>
        <v>2.2966666666666868</v>
      </c>
      <c r="D355" s="5">
        <f>IF(Inddata!$E$35=0,0,IF(($D$30-C355*(1/Inddata!$E$35))&lt;0,0,($D$30-C355*(1/Inddata!$E$35))))</f>
        <v>1.7033333333333132</v>
      </c>
      <c r="E355" s="5">
        <v>0</v>
      </c>
      <c r="F355" s="5">
        <f>IF(Inddata!$E$31*Inddata!$E$35+Inddata!$E$33&gt;'Beregninger scenarie 3'!C355,0,F354+$F$27)</f>
        <v>0</v>
      </c>
      <c r="G355" s="5">
        <f t="shared" si="10"/>
        <v>4.2966666666666864</v>
      </c>
      <c r="H355" s="5">
        <f>IF(D355+E355+F355&gt;Inddata!$E$31,Inddata!$E$31,D355+E355+F355)</f>
        <v>1.7033333333333132</v>
      </c>
      <c r="I355" s="5">
        <f>Inddata!$E$34</f>
        <v>0</v>
      </c>
      <c r="J355" s="5">
        <f>Inddata!$E$32+Inddata!$E$34</f>
        <v>4</v>
      </c>
      <c r="K355" s="5"/>
    </row>
    <row r="356" spans="1:11" x14ac:dyDescent="0.25">
      <c r="A356">
        <v>327</v>
      </c>
      <c r="C356" s="5">
        <f t="shared" si="11"/>
        <v>2.3037333333333536</v>
      </c>
      <c r="D356" s="5">
        <f>IF(Inddata!$E$35=0,0,IF(($D$30-C356*(1/Inddata!$E$35))&lt;0,0,($D$30-C356*(1/Inddata!$E$35))))</f>
        <v>1.6962666666666464</v>
      </c>
      <c r="E356" s="5">
        <v>0</v>
      </c>
      <c r="F356" s="5">
        <f>IF(Inddata!$E$31*Inddata!$E$35+Inddata!$E$33&gt;'Beregninger scenarie 3'!C356,0,F355+$F$27)</f>
        <v>0</v>
      </c>
      <c r="G356" s="5">
        <f t="shared" si="10"/>
        <v>4.3037333333333532</v>
      </c>
      <c r="H356" s="5">
        <f>IF(D356+E356+F356&gt;Inddata!$E$31,Inddata!$E$31,D356+E356+F356)</f>
        <v>1.6962666666666464</v>
      </c>
      <c r="I356" s="5">
        <f>Inddata!$E$34</f>
        <v>0</v>
      </c>
      <c r="J356" s="5">
        <f>Inddata!$E$32+Inddata!$E$34</f>
        <v>4</v>
      </c>
      <c r="K356" s="5"/>
    </row>
    <row r="357" spans="1:11" x14ac:dyDescent="0.25">
      <c r="A357">
        <v>328</v>
      </c>
      <c r="C357" s="5">
        <f t="shared" si="11"/>
        <v>2.3108000000000204</v>
      </c>
      <c r="D357" s="5">
        <f>IF(Inddata!$E$35=0,0,IF(($D$30-C357*(1/Inddata!$E$35))&lt;0,0,($D$30-C357*(1/Inddata!$E$35))))</f>
        <v>1.6891999999999796</v>
      </c>
      <c r="E357" s="5">
        <v>0</v>
      </c>
      <c r="F357" s="5">
        <f>IF(Inddata!$E$31*Inddata!$E$35+Inddata!$E$33&gt;'Beregninger scenarie 3'!C357,0,F356+$F$27)</f>
        <v>0</v>
      </c>
      <c r="G357" s="5">
        <f t="shared" si="10"/>
        <v>4.3108000000000199</v>
      </c>
      <c r="H357" s="5">
        <f>IF(D357+E357+F357&gt;Inddata!$E$31,Inddata!$E$31,D357+E357+F357)</f>
        <v>1.6891999999999796</v>
      </c>
      <c r="I357" s="5">
        <f>Inddata!$E$34</f>
        <v>0</v>
      </c>
      <c r="J357" s="5">
        <f>Inddata!$E$32+Inddata!$E$34</f>
        <v>4</v>
      </c>
      <c r="K357" s="5"/>
    </row>
    <row r="358" spans="1:11" x14ac:dyDescent="0.25">
      <c r="A358">
        <v>329</v>
      </c>
      <c r="C358" s="5">
        <f t="shared" si="11"/>
        <v>2.3178666666666872</v>
      </c>
      <c r="D358" s="5">
        <f>IF(Inddata!$E$35=0,0,IF(($D$30-C358*(1/Inddata!$E$35))&lt;0,0,($D$30-C358*(1/Inddata!$E$35))))</f>
        <v>1.6821333333333128</v>
      </c>
      <c r="E358" s="5">
        <v>0</v>
      </c>
      <c r="F358" s="5">
        <f>IF(Inddata!$E$31*Inddata!$E$35+Inddata!$E$33&gt;'Beregninger scenarie 3'!C358,0,F357+$F$27)</f>
        <v>0</v>
      </c>
      <c r="G358" s="5">
        <f t="shared" si="10"/>
        <v>4.3178666666666867</v>
      </c>
      <c r="H358" s="5">
        <f>IF(D358+E358+F358&gt;Inddata!$E$31,Inddata!$E$31,D358+E358+F358)</f>
        <v>1.6821333333333128</v>
      </c>
      <c r="I358" s="5">
        <f>Inddata!$E$34</f>
        <v>0</v>
      </c>
      <c r="J358" s="5">
        <f>Inddata!$E$32+Inddata!$E$34</f>
        <v>4</v>
      </c>
      <c r="K358" s="5"/>
    </row>
    <row r="359" spans="1:11" x14ac:dyDescent="0.25">
      <c r="A359">
        <v>330</v>
      </c>
      <c r="C359" s="5">
        <f t="shared" si="11"/>
        <v>2.3249333333333539</v>
      </c>
      <c r="D359" s="5">
        <f>IF(Inddata!$E$35=0,0,IF(($D$30-C359*(1/Inddata!$E$35))&lt;0,0,($D$30-C359*(1/Inddata!$E$35))))</f>
        <v>1.6750666666666461</v>
      </c>
      <c r="E359" s="5">
        <v>0</v>
      </c>
      <c r="F359" s="5">
        <f>IF(Inddata!$E$31*Inddata!$E$35+Inddata!$E$33&gt;'Beregninger scenarie 3'!C359,0,F358+$F$27)</f>
        <v>0</v>
      </c>
      <c r="G359" s="5">
        <f t="shared" si="10"/>
        <v>4.3249333333333535</v>
      </c>
      <c r="H359" s="5">
        <f>IF(D359+E359+F359&gt;Inddata!$E$31,Inddata!$E$31,D359+E359+F359)</f>
        <v>1.6750666666666461</v>
      </c>
      <c r="I359" s="5">
        <f>Inddata!$E$34</f>
        <v>0</v>
      </c>
      <c r="J359" s="5">
        <f>Inddata!$E$32+Inddata!$E$34</f>
        <v>4</v>
      </c>
      <c r="K359" s="5"/>
    </row>
    <row r="360" spans="1:11" x14ac:dyDescent="0.25">
      <c r="A360">
        <v>331</v>
      </c>
      <c r="C360" s="5">
        <f t="shared" si="11"/>
        <v>2.3320000000000207</v>
      </c>
      <c r="D360" s="5">
        <f>IF(Inddata!$E$35=0,0,IF(($D$30-C360*(1/Inddata!$E$35))&lt;0,0,($D$30-C360*(1/Inddata!$E$35))))</f>
        <v>1.6679999999999793</v>
      </c>
      <c r="E360" s="5">
        <v>0</v>
      </c>
      <c r="F360" s="5">
        <f>IF(Inddata!$E$31*Inddata!$E$35+Inddata!$E$33&gt;'Beregninger scenarie 3'!C360,0,F359+$F$27)</f>
        <v>0</v>
      </c>
      <c r="G360" s="5">
        <f t="shared" si="10"/>
        <v>4.3320000000000203</v>
      </c>
      <c r="H360" s="5">
        <f>IF(D360+E360+F360&gt;Inddata!$E$31,Inddata!$E$31,D360+E360+F360)</f>
        <v>1.6679999999999793</v>
      </c>
      <c r="I360" s="5">
        <f>Inddata!$E$34</f>
        <v>0</v>
      </c>
      <c r="J360" s="5">
        <f>Inddata!$E$32+Inddata!$E$34</f>
        <v>4</v>
      </c>
      <c r="K360" s="5"/>
    </row>
    <row r="361" spans="1:11" x14ac:dyDescent="0.25">
      <c r="A361">
        <v>332</v>
      </c>
      <c r="C361" s="5">
        <f t="shared" si="11"/>
        <v>2.3390666666666875</v>
      </c>
      <c r="D361" s="5">
        <f>IF(Inddata!$E$35=0,0,IF(($D$30-C361*(1/Inddata!$E$35))&lt;0,0,($D$30-C361*(1/Inddata!$E$35))))</f>
        <v>1.6609333333333125</v>
      </c>
      <c r="E361" s="5">
        <v>0</v>
      </c>
      <c r="F361" s="5">
        <f>IF(Inddata!$E$31*Inddata!$E$35+Inddata!$E$33&gt;'Beregninger scenarie 3'!C361,0,F360+$F$27)</f>
        <v>0</v>
      </c>
      <c r="G361" s="5">
        <f t="shared" si="10"/>
        <v>4.3390666666666871</v>
      </c>
      <c r="H361" s="5">
        <f>IF(D361+E361+F361&gt;Inddata!$E$31,Inddata!$E$31,D361+E361+F361)</f>
        <v>1.6609333333333125</v>
      </c>
      <c r="I361" s="5">
        <f>Inddata!$E$34</f>
        <v>0</v>
      </c>
      <c r="J361" s="5">
        <f>Inddata!$E$32+Inddata!$E$34</f>
        <v>4</v>
      </c>
      <c r="K361" s="5"/>
    </row>
    <row r="362" spans="1:11" x14ac:dyDescent="0.25">
      <c r="A362">
        <v>333</v>
      </c>
      <c r="C362" s="5">
        <f t="shared" si="11"/>
        <v>2.3461333333333543</v>
      </c>
      <c r="D362" s="5">
        <f>IF(Inddata!$E$35=0,0,IF(($D$30-C362*(1/Inddata!$E$35))&lt;0,0,($D$30-C362*(1/Inddata!$E$35))))</f>
        <v>1.6538666666666457</v>
      </c>
      <c r="E362" s="5">
        <v>0</v>
      </c>
      <c r="F362" s="5">
        <f>IF(Inddata!$E$31*Inddata!$E$35+Inddata!$E$33&gt;'Beregninger scenarie 3'!C362,0,F361+$F$27)</f>
        <v>0</v>
      </c>
      <c r="G362" s="5">
        <f t="shared" si="10"/>
        <v>4.3461333333333538</v>
      </c>
      <c r="H362" s="5">
        <f>IF(D362+E362+F362&gt;Inddata!$E$31,Inddata!$E$31,D362+E362+F362)</f>
        <v>1.6538666666666457</v>
      </c>
      <c r="I362" s="5">
        <f>Inddata!$E$34</f>
        <v>0</v>
      </c>
      <c r="J362" s="5">
        <f>Inddata!$E$32+Inddata!$E$34</f>
        <v>4</v>
      </c>
      <c r="K362" s="5"/>
    </row>
    <row r="363" spans="1:11" x14ac:dyDescent="0.25">
      <c r="A363">
        <v>334</v>
      </c>
      <c r="C363" s="5">
        <f t="shared" si="11"/>
        <v>2.3532000000000211</v>
      </c>
      <c r="D363" s="5">
        <f>IF(Inddata!$E$35=0,0,IF(($D$30-C363*(1/Inddata!$E$35))&lt;0,0,($D$30-C363*(1/Inddata!$E$35))))</f>
        <v>1.6467999999999789</v>
      </c>
      <c r="E363" s="5">
        <v>0</v>
      </c>
      <c r="F363" s="5">
        <f>IF(Inddata!$E$31*Inddata!$E$35+Inddata!$E$33&gt;'Beregninger scenarie 3'!C363,0,F362+$F$27)</f>
        <v>0</v>
      </c>
      <c r="G363" s="5">
        <f t="shared" si="10"/>
        <v>4.3532000000000206</v>
      </c>
      <c r="H363" s="5">
        <f>IF(D363+E363+F363&gt;Inddata!$E$31,Inddata!$E$31,D363+E363+F363)</f>
        <v>1.6467999999999789</v>
      </c>
      <c r="I363" s="5">
        <f>Inddata!$E$34</f>
        <v>0</v>
      </c>
      <c r="J363" s="5">
        <f>Inddata!$E$32+Inddata!$E$34</f>
        <v>4</v>
      </c>
      <c r="K363" s="5"/>
    </row>
    <row r="364" spans="1:11" x14ac:dyDescent="0.25">
      <c r="A364">
        <v>335</v>
      </c>
      <c r="C364" s="5">
        <f t="shared" si="11"/>
        <v>2.3602666666666878</v>
      </c>
      <c r="D364" s="5">
        <f>IF(Inddata!$E$35=0,0,IF(($D$30-C364*(1/Inddata!$E$35))&lt;0,0,($D$30-C364*(1/Inddata!$E$35))))</f>
        <v>1.6397333333333122</v>
      </c>
      <c r="E364" s="5">
        <v>0</v>
      </c>
      <c r="F364" s="5">
        <f>IF(Inddata!$E$31*Inddata!$E$35+Inddata!$E$33&gt;'Beregninger scenarie 3'!C364,0,F363+$F$27)</f>
        <v>0</v>
      </c>
      <c r="G364" s="5">
        <f t="shared" si="10"/>
        <v>4.3602666666666874</v>
      </c>
      <c r="H364" s="5">
        <f>IF(D364+E364+F364&gt;Inddata!$E$31,Inddata!$E$31,D364+E364+F364)</f>
        <v>1.6397333333333122</v>
      </c>
      <c r="I364" s="5">
        <f>Inddata!$E$34</f>
        <v>0</v>
      </c>
      <c r="J364" s="5">
        <f>Inddata!$E$32+Inddata!$E$34</f>
        <v>4</v>
      </c>
      <c r="K364" s="5"/>
    </row>
    <row r="365" spans="1:11" x14ac:dyDescent="0.25">
      <c r="A365">
        <v>336</v>
      </c>
      <c r="C365" s="5">
        <f t="shared" si="11"/>
        <v>2.3673333333333546</v>
      </c>
      <c r="D365" s="5">
        <f>IF(Inddata!$E$35=0,0,IF(($D$30-C365*(1/Inddata!$E$35))&lt;0,0,($D$30-C365*(1/Inddata!$E$35))))</f>
        <v>1.6326666666666454</v>
      </c>
      <c r="E365" s="5">
        <v>0</v>
      </c>
      <c r="F365" s="5">
        <f>IF(Inddata!$E$31*Inddata!$E$35+Inddata!$E$33&gt;'Beregninger scenarie 3'!C365,0,F364+$F$27)</f>
        <v>0</v>
      </c>
      <c r="G365" s="5">
        <f t="shared" si="10"/>
        <v>4.3673333333333542</v>
      </c>
      <c r="H365" s="5">
        <f>IF(D365+E365+F365&gt;Inddata!$E$31,Inddata!$E$31,D365+E365+F365)</f>
        <v>1.6326666666666454</v>
      </c>
      <c r="I365" s="5">
        <f>Inddata!$E$34</f>
        <v>0</v>
      </c>
      <c r="J365" s="5">
        <f>Inddata!$E$32+Inddata!$E$34</f>
        <v>4</v>
      </c>
      <c r="K365" s="5"/>
    </row>
    <row r="366" spans="1:11" x14ac:dyDescent="0.25">
      <c r="A366">
        <v>337</v>
      </c>
      <c r="C366" s="5">
        <f t="shared" si="11"/>
        <v>2.3744000000000214</v>
      </c>
      <c r="D366" s="5">
        <f>IF(Inddata!$E$35=0,0,IF(($D$30-C366*(1/Inddata!$E$35))&lt;0,0,($D$30-C366*(1/Inddata!$E$35))))</f>
        <v>1.6255999999999786</v>
      </c>
      <c r="E366" s="5">
        <v>0</v>
      </c>
      <c r="F366" s="5">
        <f>IF(Inddata!$E$31*Inddata!$E$35+Inddata!$E$33&gt;'Beregninger scenarie 3'!C366,0,F365+$F$27)</f>
        <v>0</v>
      </c>
      <c r="G366" s="5">
        <f t="shared" si="10"/>
        <v>4.3744000000000209</v>
      </c>
      <c r="H366" s="5">
        <f>IF(D366+E366+F366&gt;Inddata!$E$31,Inddata!$E$31,D366+E366+F366)</f>
        <v>1.6255999999999786</v>
      </c>
      <c r="I366" s="5">
        <f>Inddata!$E$34</f>
        <v>0</v>
      </c>
      <c r="J366" s="5">
        <f>Inddata!$E$32+Inddata!$E$34</f>
        <v>4</v>
      </c>
      <c r="K366" s="5"/>
    </row>
    <row r="367" spans="1:11" x14ac:dyDescent="0.25">
      <c r="A367">
        <v>338</v>
      </c>
      <c r="C367" s="5">
        <f t="shared" si="11"/>
        <v>2.3814666666666882</v>
      </c>
      <c r="D367" s="5">
        <f>IF(Inddata!$E$35=0,0,IF(($D$30-C367*(1/Inddata!$E$35))&lt;0,0,($D$30-C367*(1/Inddata!$E$35))))</f>
        <v>1.6185333333333118</v>
      </c>
      <c r="E367" s="5">
        <v>0</v>
      </c>
      <c r="F367" s="5">
        <f>IF(Inddata!$E$31*Inddata!$E$35+Inddata!$E$33&gt;'Beregninger scenarie 3'!C367,0,F366+$F$27)</f>
        <v>0</v>
      </c>
      <c r="G367" s="5">
        <f t="shared" si="10"/>
        <v>4.3814666666666877</v>
      </c>
      <c r="H367" s="5">
        <f>IF(D367+E367+F367&gt;Inddata!$E$31,Inddata!$E$31,D367+E367+F367)</f>
        <v>1.6185333333333118</v>
      </c>
      <c r="I367" s="5">
        <f>Inddata!$E$34</f>
        <v>0</v>
      </c>
      <c r="J367" s="5">
        <f>Inddata!$E$32+Inddata!$E$34</f>
        <v>4</v>
      </c>
      <c r="K367" s="5"/>
    </row>
    <row r="368" spans="1:11" x14ac:dyDescent="0.25">
      <c r="A368">
        <v>339</v>
      </c>
      <c r="C368" s="5">
        <f t="shared" si="11"/>
        <v>2.3885333333333549</v>
      </c>
      <c r="D368" s="5">
        <f>IF(Inddata!$E$35=0,0,IF(($D$30-C368*(1/Inddata!$E$35))&lt;0,0,($D$30-C368*(1/Inddata!$E$35))))</f>
        <v>1.6114666666666451</v>
      </c>
      <c r="E368" s="5">
        <v>0</v>
      </c>
      <c r="F368" s="5">
        <f>IF(Inddata!$E$31*Inddata!$E$35+Inddata!$E$33&gt;'Beregninger scenarie 3'!C368,0,F367+$F$27)</f>
        <v>0</v>
      </c>
      <c r="G368" s="5">
        <f t="shared" si="10"/>
        <v>4.3885333333333545</v>
      </c>
      <c r="H368" s="5">
        <f>IF(D368+E368+F368&gt;Inddata!$E$31,Inddata!$E$31,D368+E368+F368)</f>
        <v>1.6114666666666451</v>
      </c>
      <c r="I368" s="5">
        <f>Inddata!$E$34</f>
        <v>0</v>
      </c>
      <c r="J368" s="5">
        <f>Inddata!$E$32+Inddata!$E$34</f>
        <v>4</v>
      </c>
      <c r="K368" s="5"/>
    </row>
    <row r="369" spans="1:11" x14ac:dyDescent="0.25">
      <c r="A369">
        <v>340</v>
      </c>
      <c r="C369" s="5">
        <f t="shared" si="11"/>
        <v>2.3956000000000217</v>
      </c>
      <c r="D369" s="5">
        <f>IF(Inddata!$E$35=0,0,IF(($D$30-C369*(1/Inddata!$E$35))&lt;0,0,($D$30-C369*(1/Inddata!$E$35))))</f>
        <v>1.6043999999999783</v>
      </c>
      <c r="E369" s="5">
        <v>0</v>
      </c>
      <c r="F369" s="5">
        <f>IF(Inddata!$E$31*Inddata!$E$35+Inddata!$E$33&gt;'Beregninger scenarie 3'!C369,0,F368+$F$27)</f>
        <v>0</v>
      </c>
      <c r="G369" s="5">
        <f t="shared" si="10"/>
        <v>4.3956000000000213</v>
      </c>
      <c r="H369" s="5">
        <f>IF(D369+E369+F369&gt;Inddata!$E$31,Inddata!$E$31,D369+E369+F369)</f>
        <v>1.6043999999999783</v>
      </c>
      <c r="I369" s="5">
        <f>Inddata!$E$34</f>
        <v>0</v>
      </c>
      <c r="J369" s="5">
        <f>Inddata!$E$32+Inddata!$E$34</f>
        <v>4</v>
      </c>
      <c r="K369" s="5"/>
    </row>
    <row r="370" spans="1:11" x14ac:dyDescent="0.25">
      <c r="A370">
        <v>341</v>
      </c>
      <c r="C370" s="5">
        <f t="shared" si="11"/>
        <v>2.4026666666666885</v>
      </c>
      <c r="D370" s="5">
        <f>IF(Inddata!$E$35=0,0,IF(($D$30-C370*(1/Inddata!$E$35))&lt;0,0,($D$30-C370*(1/Inddata!$E$35))))</f>
        <v>1.5973333333333115</v>
      </c>
      <c r="E370" s="5">
        <v>0</v>
      </c>
      <c r="F370" s="5">
        <f>IF(Inddata!$E$31*Inddata!$E$35+Inddata!$E$33&gt;'Beregninger scenarie 3'!C370,0,F369+$F$27)</f>
        <v>0</v>
      </c>
      <c r="G370" s="5">
        <f t="shared" si="10"/>
        <v>4.402666666666688</v>
      </c>
      <c r="H370" s="5">
        <f>IF(D370+E370+F370&gt;Inddata!$E$31,Inddata!$E$31,D370+E370+F370)</f>
        <v>1.5973333333333115</v>
      </c>
      <c r="I370" s="5">
        <f>Inddata!$E$34</f>
        <v>0</v>
      </c>
      <c r="J370" s="5">
        <f>Inddata!$E$32+Inddata!$E$34</f>
        <v>4</v>
      </c>
      <c r="K370" s="5"/>
    </row>
    <row r="371" spans="1:11" x14ac:dyDescent="0.25">
      <c r="A371">
        <v>342</v>
      </c>
      <c r="C371" s="5">
        <f t="shared" si="11"/>
        <v>2.4097333333333553</v>
      </c>
      <c r="D371" s="5">
        <f>IF(Inddata!$E$35=0,0,IF(($D$30-C371*(1/Inddata!$E$35))&lt;0,0,($D$30-C371*(1/Inddata!$E$35))))</f>
        <v>1.5902666666666447</v>
      </c>
      <c r="E371" s="5">
        <v>0</v>
      </c>
      <c r="F371" s="5">
        <f>IF(Inddata!$E$31*Inddata!$E$35+Inddata!$E$33&gt;'Beregninger scenarie 3'!C371,0,F370+$F$27)</f>
        <v>0</v>
      </c>
      <c r="G371" s="5">
        <f t="shared" si="10"/>
        <v>4.4097333333333548</v>
      </c>
      <c r="H371" s="5">
        <f>IF(D371+E371+F371&gt;Inddata!$E$31,Inddata!$E$31,D371+E371+F371)</f>
        <v>1.5902666666666447</v>
      </c>
      <c r="I371" s="5">
        <f>Inddata!$E$34</f>
        <v>0</v>
      </c>
      <c r="J371" s="5">
        <f>Inddata!$E$32+Inddata!$E$34</f>
        <v>4</v>
      </c>
      <c r="K371" s="5"/>
    </row>
    <row r="372" spans="1:11" x14ac:dyDescent="0.25">
      <c r="A372">
        <v>343</v>
      </c>
      <c r="C372" s="5">
        <f t="shared" si="11"/>
        <v>2.416800000000022</v>
      </c>
      <c r="D372" s="5">
        <f>IF(Inddata!$E$35=0,0,IF(($D$30-C372*(1/Inddata!$E$35))&lt;0,0,($D$30-C372*(1/Inddata!$E$35))))</f>
        <v>1.583199999999978</v>
      </c>
      <c r="E372" s="5">
        <v>0</v>
      </c>
      <c r="F372" s="5">
        <f>IF(Inddata!$E$31*Inddata!$E$35+Inddata!$E$33&gt;'Beregninger scenarie 3'!C372,0,F371+$F$27)</f>
        <v>0</v>
      </c>
      <c r="G372" s="5">
        <f t="shared" si="10"/>
        <v>4.4168000000000216</v>
      </c>
      <c r="H372" s="5">
        <f>IF(D372+E372+F372&gt;Inddata!$E$31,Inddata!$E$31,D372+E372+F372)</f>
        <v>1.583199999999978</v>
      </c>
      <c r="I372" s="5">
        <f>Inddata!$E$34</f>
        <v>0</v>
      </c>
      <c r="J372" s="5">
        <f>Inddata!$E$32+Inddata!$E$34</f>
        <v>4</v>
      </c>
      <c r="K372" s="5"/>
    </row>
    <row r="373" spans="1:11" x14ac:dyDescent="0.25">
      <c r="A373">
        <v>344</v>
      </c>
      <c r="C373" s="5">
        <f t="shared" si="11"/>
        <v>2.4238666666666888</v>
      </c>
      <c r="D373" s="5">
        <f>IF(Inddata!$E$35=0,0,IF(($D$30-C373*(1/Inddata!$E$35))&lt;0,0,($D$30-C373*(1/Inddata!$E$35))))</f>
        <v>1.5761333333333112</v>
      </c>
      <c r="E373" s="5">
        <v>0</v>
      </c>
      <c r="F373" s="5">
        <f>IF(Inddata!$E$31*Inddata!$E$35+Inddata!$E$33&gt;'Beregninger scenarie 3'!C373,0,F372+$F$27)</f>
        <v>0</v>
      </c>
      <c r="G373" s="5">
        <f t="shared" si="10"/>
        <v>4.4238666666666884</v>
      </c>
      <c r="H373" s="5">
        <f>IF(D373+E373+F373&gt;Inddata!$E$31,Inddata!$E$31,D373+E373+F373)</f>
        <v>1.5761333333333112</v>
      </c>
      <c r="I373" s="5">
        <f>Inddata!$E$34</f>
        <v>0</v>
      </c>
      <c r="J373" s="5">
        <f>Inddata!$E$32+Inddata!$E$34</f>
        <v>4</v>
      </c>
      <c r="K373" s="5"/>
    </row>
    <row r="374" spans="1:11" x14ac:dyDescent="0.25">
      <c r="A374">
        <v>345</v>
      </c>
      <c r="C374" s="5">
        <f t="shared" si="11"/>
        <v>2.4309333333333556</v>
      </c>
      <c r="D374" s="5">
        <f>IF(Inddata!$E$35=0,0,IF(($D$30-C374*(1/Inddata!$E$35))&lt;0,0,($D$30-C374*(1/Inddata!$E$35))))</f>
        <v>1.5690666666666444</v>
      </c>
      <c r="E374" s="5">
        <v>0</v>
      </c>
      <c r="F374" s="5">
        <f>IF(Inddata!$E$31*Inddata!$E$35+Inddata!$E$33&gt;'Beregninger scenarie 3'!C374,0,F373+$F$27)</f>
        <v>0</v>
      </c>
      <c r="G374" s="5">
        <f t="shared" si="10"/>
        <v>4.4309333333333552</v>
      </c>
      <c r="H374" s="5">
        <f>IF(D374+E374+F374&gt;Inddata!$E$31,Inddata!$E$31,D374+E374+F374)</f>
        <v>1.5690666666666444</v>
      </c>
      <c r="I374" s="5">
        <f>Inddata!$E$34</f>
        <v>0</v>
      </c>
      <c r="J374" s="5">
        <f>Inddata!$E$32+Inddata!$E$34</f>
        <v>4</v>
      </c>
      <c r="K374" s="5"/>
    </row>
    <row r="375" spans="1:11" x14ac:dyDescent="0.25">
      <c r="A375">
        <v>346</v>
      </c>
      <c r="C375" s="5">
        <f t="shared" si="11"/>
        <v>2.4380000000000224</v>
      </c>
      <c r="D375" s="5">
        <f>IF(Inddata!$E$35=0,0,IF(($D$30-C375*(1/Inddata!$E$35))&lt;0,0,($D$30-C375*(1/Inddata!$E$35))))</f>
        <v>1.5619999999999776</v>
      </c>
      <c r="E375" s="5">
        <v>0</v>
      </c>
      <c r="F375" s="5">
        <f>IF(Inddata!$E$31*Inddata!$E$35+Inddata!$E$33&gt;'Beregninger scenarie 3'!C375,0,F374+$F$27)</f>
        <v>0</v>
      </c>
      <c r="G375" s="5">
        <f t="shared" si="10"/>
        <v>4.4380000000000219</v>
      </c>
      <c r="H375" s="5">
        <f>IF(D375+E375+F375&gt;Inddata!$E$31,Inddata!$E$31,D375+E375+F375)</f>
        <v>1.5619999999999776</v>
      </c>
      <c r="I375" s="5">
        <f>Inddata!$E$34</f>
        <v>0</v>
      </c>
      <c r="J375" s="5">
        <f>Inddata!$E$32+Inddata!$E$34</f>
        <v>4</v>
      </c>
      <c r="K375" s="5"/>
    </row>
    <row r="376" spans="1:11" x14ac:dyDescent="0.25">
      <c r="A376">
        <v>347</v>
      </c>
      <c r="C376" s="5">
        <f t="shared" si="11"/>
        <v>2.4450666666666891</v>
      </c>
      <c r="D376" s="5">
        <f>IF(Inddata!$E$35=0,0,IF(($D$30-C376*(1/Inddata!$E$35))&lt;0,0,($D$30-C376*(1/Inddata!$E$35))))</f>
        <v>1.5549333333333109</v>
      </c>
      <c r="E376" s="5">
        <v>0</v>
      </c>
      <c r="F376" s="5">
        <f>IF(Inddata!$E$31*Inddata!$E$35+Inddata!$E$33&gt;'Beregninger scenarie 3'!C376,0,F375+$F$27)</f>
        <v>0</v>
      </c>
      <c r="G376" s="5">
        <f t="shared" si="10"/>
        <v>4.4450666666666887</v>
      </c>
      <c r="H376" s="5">
        <f>IF(D376+E376+F376&gt;Inddata!$E$31,Inddata!$E$31,D376+E376+F376)</f>
        <v>1.5549333333333109</v>
      </c>
      <c r="I376" s="5">
        <f>Inddata!$E$34</f>
        <v>0</v>
      </c>
      <c r="J376" s="5">
        <f>Inddata!$E$32+Inddata!$E$34</f>
        <v>4</v>
      </c>
      <c r="K376" s="5"/>
    </row>
    <row r="377" spans="1:11" x14ac:dyDescent="0.25">
      <c r="A377">
        <v>348</v>
      </c>
      <c r="C377" s="5">
        <f t="shared" si="11"/>
        <v>2.4521333333333559</v>
      </c>
      <c r="D377" s="5">
        <f>IF(Inddata!$E$35=0,0,IF(($D$30-C377*(1/Inddata!$E$35))&lt;0,0,($D$30-C377*(1/Inddata!$E$35))))</f>
        <v>1.5478666666666441</v>
      </c>
      <c r="E377" s="5">
        <v>0</v>
      </c>
      <c r="F377" s="5">
        <f>IF(Inddata!$E$31*Inddata!$E$35+Inddata!$E$33&gt;'Beregninger scenarie 3'!C377,0,F376+$F$27)</f>
        <v>0</v>
      </c>
      <c r="G377" s="5">
        <f t="shared" si="10"/>
        <v>4.4521333333333555</v>
      </c>
      <c r="H377" s="5">
        <f>IF(D377+E377+F377&gt;Inddata!$E$31,Inddata!$E$31,D377+E377+F377)</f>
        <v>1.5478666666666441</v>
      </c>
      <c r="I377" s="5">
        <f>Inddata!$E$34</f>
        <v>0</v>
      </c>
      <c r="J377" s="5">
        <f>Inddata!$E$32+Inddata!$E$34</f>
        <v>4</v>
      </c>
      <c r="K377" s="5"/>
    </row>
    <row r="378" spans="1:11" x14ac:dyDescent="0.25">
      <c r="A378">
        <v>349</v>
      </c>
      <c r="C378" s="5">
        <f t="shared" si="11"/>
        <v>2.4592000000000227</v>
      </c>
      <c r="D378" s="5">
        <f>IF(Inddata!$E$35=0,0,IF(($D$30-C378*(1/Inddata!$E$35))&lt;0,0,($D$30-C378*(1/Inddata!$E$35))))</f>
        <v>1.5407999999999773</v>
      </c>
      <c r="E378" s="5">
        <v>0</v>
      </c>
      <c r="F378" s="5">
        <f>IF(Inddata!$E$31*Inddata!$E$35+Inddata!$E$33&gt;'Beregninger scenarie 3'!C378,0,F377+$F$27)</f>
        <v>0</v>
      </c>
      <c r="G378" s="5">
        <f t="shared" si="10"/>
        <v>4.4592000000000223</v>
      </c>
      <c r="H378" s="5">
        <f>IF(D378+E378+F378&gt;Inddata!$E$31,Inddata!$E$31,D378+E378+F378)</f>
        <v>1.5407999999999773</v>
      </c>
      <c r="I378" s="5">
        <f>Inddata!$E$34</f>
        <v>0</v>
      </c>
      <c r="J378" s="5">
        <f>Inddata!$E$32+Inddata!$E$34</f>
        <v>4</v>
      </c>
      <c r="K378" s="5"/>
    </row>
    <row r="379" spans="1:11" x14ac:dyDescent="0.25">
      <c r="A379">
        <v>350</v>
      </c>
      <c r="C379" s="5">
        <f t="shared" si="11"/>
        <v>2.4662666666666895</v>
      </c>
      <c r="D379" s="5">
        <f>IF(Inddata!$E$35=0,0,IF(($D$30-C379*(1/Inddata!$E$35))&lt;0,0,($D$30-C379*(1/Inddata!$E$35))))</f>
        <v>1.5337333333333105</v>
      </c>
      <c r="E379" s="5">
        <v>0</v>
      </c>
      <c r="F379" s="5">
        <f>IF(Inddata!$E$31*Inddata!$E$35+Inddata!$E$33&gt;'Beregninger scenarie 3'!C379,0,F378+$F$27)</f>
        <v>0</v>
      </c>
      <c r="G379" s="5">
        <f t="shared" si="10"/>
        <v>4.466266666666689</v>
      </c>
      <c r="H379" s="5">
        <f>IF(D379+E379+F379&gt;Inddata!$E$31,Inddata!$E$31,D379+E379+F379)</f>
        <v>1.5337333333333105</v>
      </c>
      <c r="I379" s="5">
        <f>Inddata!$E$34</f>
        <v>0</v>
      </c>
      <c r="J379" s="5">
        <f>Inddata!$E$32+Inddata!$E$34</f>
        <v>4</v>
      </c>
      <c r="K379" s="5"/>
    </row>
    <row r="380" spans="1:11" x14ac:dyDescent="0.25">
      <c r="A380">
        <v>351</v>
      </c>
      <c r="C380" s="5">
        <f t="shared" si="11"/>
        <v>2.4733333333333563</v>
      </c>
      <c r="D380" s="5">
        <f>IF(Inddata!$E$35=0,0,IF(($D$30-C380*(1/Inddata!$E$35))&lt;0,0,($D$30-C380*(1/Inddata!$E$35))))</f>
        <v>1.5266666666666437</v>
      </c>
      <c r="E380" s="5">
        <v>0</v>
      </c>
      <c r="F380" s="5">
        <f>IF(Inddata!$E$31*Inddata!$E$35+Inddata!$E$33&gt;'Beregninger scenarie 3'!C380,0,F379+$F$27)</f>
        <v>0</v>
      </c>
      <c r="G380" s="5">
        <f t="shared" si="10"/>
        <v>4.4733333333333558</v>
      </c>
      <c r="H380" s="5">
        <f>IF(D380+E380+F380&gt;Inddata!$E$31,Inddata!$E$31,D380+E380+F380)</f>
        <v>1.5266666666666437</v>
      </c>
      <c r="I380" s="5">
        <f>Inddata!$E$34</f>
        <v>0</v>
      </c>
      <c r="J380" s="5">
        <f>Inddata!$E$32+Inddata!$E$34</f>
        <v>4</v>
      </c>
      <c r="K380" s="5"/>
    </row>
    <row r="381" spans="1:11" x14ac:dyDescent="0.25">
      <c r="A381">
        <v>352</v>
      </c>
      <c r="C381" s="5">
        <f t="shared" si="11"/>
        <v>2.480400000000023</v>
      </c>
      <c r="D381" s="5">
        <f>IF(Inddata!$E$35=0,0,IF(($D$30-C381*(1/Inddata!$E$35))&lt;0,0,($D$30-C381*(1/Inddata!$E$35))))</f>
        <v>1.519599999999977</v>
      </c>
      <c r="E381" s="5">
        <v>0</v>
      </c>
      <c r="F381" s="5">
        <f>IF(Inddata!$E$31*Inddata!$E$35+Inddata!$E$33&gt;'Beregninger scenarie 3'!C381,0,F380+$F$27)</f>
        <v>0</v>
      </c>
      <c r="G381" s="5">
        <f t="shared" si="10"/>
        <v>4.4804000000000226</v>
      </c>
      <c r="H381" s="5">
        <f>IF(D381+E381+F381&gt;Inddata!$E$31,Inddata!$E$31,D381+E381+F381)</f>
        <v>1.519599999999977</v>
      </c>
      <c r="I381" s="5">
        <f>Inddata!$E$34</f>
        <v>0</v>
      </c>
      <c r="J381" s="5">
        <f>Inddata!$E$32+Inddata!$E$34</f>
        <v>4</v>
      </c>
      <c r="K381" s="5"/>
    </row>
    <row r="382" spans="1:11" x14ac:dyDescent="0.25">
      <c r="A382">
        <v>353</v>
      </c>
      <c r="C382" s="5">
        <f t="shared" si="11"/>
        <v>2.4874666666666898</v>
      </c>
      <c r="D382" s="5">
        <f>IF(Inddata!$E$35=0,0,IF(($D$30-C382*(1/Inddata!$E$35))&lt;0,0,($D$30-C382*(1/Inddata!$E$35))))</f>
        <v>1.5125333333333102</v>
      </c>
      <c r="E382" s="5">
        <v>0</v>
      </c>
      <c r="F382" s="5">
        <f>IF(Inddata!$E$31*Inddata!$E$35+Inddata!$E$33&gt;'Beregninger scenarie 3'!C382,0,F381+$F$27)</f>
        <v>0</v>
      </c>
      <c r="G382" s="5">
        <f t="shared" si="10"/>
        <v>4.4874666666666894</v>
      </c>
      <c r="H382" s="5">
        <f>IF(D382+E382+F382&gt;Inddata!$E$31,Inddata!$E$31,D382+E382+F382)</f>
        <v>1.5125333333333102</v>
      </c>
      <c r="I382" s="5">
        <f>Inddata!$E$34</f>
        <v>0</v>
      </c>
      <c r="J382" s="5">
        <f>Inddata!$E$32+Inddata!$E$34</f>
        <v>4</v>
      </c>
      <c r="K382" s="5"/>
    </row>
    <row r="383" spans="1:11" x14ac:dyDescent="0.25">
      <c r="A383">
        <v>354</v>
      </c>
      <c r="C383" s="5">
        <f t="shared" si="11"/>
        <v>2.4945333333333566</v>
      </c>
      <c r="D383" s="5">
        <f>IF(Inddata!$E$35=0,0,IF(($D$30-C383*(1/Inddata!$E$35))&lt;0,0,($D$30-C383*(1/Inddata!$E$35))))</f>
        <v>1.5054666666666434</v>
      </c>
      <c r="E383" s="5">
        <v>0</v>
      </c>
      <c r="F383" s="5">
        <f>IF(Inddata!$E$31*Inddata!$E$35+Inddata!$E$33&gt;'Beregninger scenarie 3'!C383,0,F382+$F$27)</f>
        <v>0</v>
      </c>
      <c r="G383" s="5">
        <f t="shared" si="10"/>
        <v>4.4945333333333561</v>
      </c>
      <c r="H383" s="5">
        <f>IF(D383+E383+F383&gt;Inddata!$E$31,Inddata!$E$31,D383+E383+F383)</f>
        <v>1.5054666666666434</v>
      </c>
      <c r="I383" s="5">
        <f>Inddata!$E$34</f>
        <v>0</v>
      </c>
      <c r="J383" s="5">
        <f>Inddata!$E$32+Inddata!$E$34</f>
        <v>4</v>
      </c>
      <c r="K383" s="5"/>
    </row>
    <row r="384" spans="1:11" x14ac:dyDescent="0.25">
      <c r="A384">
        <v>355</v>
      </c>
      <c r="C384" s="5">
        <f t="shared" si="11"/>
        <v>2.5016000000000234</v>
      </c>
      <c r="D384" s="5">
        <f>IF(Inddata!$E$35=0,0,IF(($D$30-C384*(1/Inddata!$E$35))&lt;0,0,($D$30-C384*(1/Inddata!$E$35))))</f>
        <v>1.4983999999999766</v>
      </c>
      <c r="E384" s="5">
        <v>0</v>
      </c>
      <c r="F384" s="5">
        <f>IF(Inddata!$E$31*Inddata!$E$35+Inddata!$E$33&gt;'Beregninger scenarie 3'!C384,0,F383+$F$27)</f>
        <v>0</v>
      </c>
      <c r="G384" s="5">
        <f t="shared" si="10"/>
        <v>4.5016000000000229</v>
      </c>
      <c r="H384" s="5">
        <f>IF(D384+E384+F384&gt;Inddata!$E$31,Inddata!$E$31,D384+E384+F384)</f>
        <v>1.4983999999999766</v>
      </c>
      <c r="I384" s="5">
        <f>Inddata!$E$34</f>
        <v>0</v>
      </c>
      <c r="J384" s="5">
        <f>Inddata!$E$32+Inddata!$E$34</f>
        <v>4</v>
      </c>
      <c r="K384" s="5"/>
    </row>
    <row r="385" spans="1:11" x14ac:dyDescent="0.25">
      <c r="A385">
        <v>356</v>
      </c>
      <c r="C385" s="5">
        <f t="shared" si="11"/>
        <v>2.5086666666666901</v>
      </c>
      <c r="D385" s="5">
        <f>IF(Inddata!$E$35=0,0,IF(($D$30-C385*(1/Inddata!$E$35))&lt;0,0,($D$30-C385*(1/Inddata!$E$35))))</f>
        <v>1.4913333333333099</v>
      </c>
      <c r="E385" s="5">
        <v>0</v>
      </c>
      <c r="F385" s="5">
        <f>IF(Inddata!$E$31*Inddata!$E$35+Inddata!$E$33&gt;'Beregninger scenarie 3'!C385,0,F384+$F$27)</f>
        <v>0</v>
      </c>
      <c r="G385" s="5">
        <f t="shared" si="10"/>
        <v>4.5086666666666897</v>
      </c>
      <c r="H385" s="5">
        <f>IF(D385+E385+F385&gt;Inddata!$E$31,Inddata!$E$31,D385+E385+F385)</f>
        <v>1.4913333333333099</v>
      </c>
      <c r="I385" s="5">
        <f>Inddata!$E$34</f>
        <v>0</v>
      </c>
      <c r="J385" s="5">
        <f>Inddata!$E$32+Inddata!$E$34</f>
        <v>4</v>
      </c>
      <c r="K385" s="5"/>
    </row>
    <row r="386" spans="1:11" x14ac:dyDescent="0.25">
      <c r="A386">
        <v>357</v>
      </c>
      <c r="C386" s="5">
        <f t="shared" si="11"/>
        <v>2.5157333333333569</v>
      </c>
      <c r="D386" s="5">
        <f>IF(Inddata!$E$35=0,0,IF(($D$30-C386*(1/Inddata!$E$35))&lt;0,0,($D$30-C386*(1/Inddata!$E$35))))</f>
        <v>1.4842666666666431</v>
      </c>
      <c r="E386" s="5">
        <v>0</v>
      </c>
      <c r="F386" s="5">
        <f>IF(Inddata!$E$31*Inddata!$E$35+Inddata!$E$33&gt;'Beregninger scenarie 3'!C386,0,F385+$F$27)</f>
        <v>0</v>
      </c>
      <c r="G386" s="5">
        <f t="shared" si="10"/>
        <v>4.5157333333333565</v>
      </c>
      <c r="H386" s="5">
        <f>IF(D386+E386+F386&gt;Inddata!$E$31,Inddata!$E$31,D386+E386+F386)</f>
        <v>1.4842666666666431</v>
      </c>
      <c r="I386" s="5">
        <f>Inddata!$E$34</f>
        <v>0</v>
      </c>
      <c r="J386" s="5">
        <f>Inddata!$E$32+Inddata!$E$34</f>
        <v>4</v>
      </c>
      <c r="K386" s="5"/>
    </row>
    <row r="387" spans="1:11" x14ac:dyDescent="0.25">
      <c r="A387">
        <v>358</v>
      </c>
      <c r="C387" s="5">
        <f t="shared" si="11"/>
        <v>2.5228000000000237</v>
      </c>
      <c r="D387" s="5">
        <f>IF(Inddata!$E$35=0,0,IF(($D$30-C387*(1/Inddata!$E$35))&lt;0,0,($D$30-C387*(1/Inddata!$E$35))))</f>
        <v>1.4771999999999763</v>
      </c>
      <c r="E387" s="5">
        <v>0</v>
      </c>
      <c r="F387" s="5">
        <f>IF(Inddata!$E$31*Inddata!$E$35+Inddata!$E$33&gt;'Beregninger scenarie 3'!C387,0,F386+$F$27)</f>
        <v>0</v>
      </c>
      <c r="G387" s="5">
        <f t="shared" si="10"/>
        <v>4.5228000000000232</v>
      </c>
      <c r="H387" s="5">
        <f>IF(D387+E387+F387&gt;Inddata!$E$31,Inddata!$E$31,D387+E387+F387)</f>
        <v>1.4771999999999763</v>
      </c>
      <c r="I387" s="5">
        <f>Inddata!$E$34</f>
        <v>0</v>
      </c>
      <c r="J387" s="5">
        <f>Inddata!$E$32+Inddata!$E$34</f>
        <v>4</v>
      </c>
      <c r="K387" s="5"/>
    </row>
    <row r="388" spans="1:11" x14ac:dyDescent="0.25">
      <c r="A388">
        <v>359</v>
      </c>
      <c r="C388" s="5">
        <f t="shared" si="11"/>
        <v>2.5298666666666905</v>
      </c>
      <c r="D388" s="5">
        <f>IF(Inddata!$E$35=0,0,IF(($D$30-C388*(1/Inddata!$E$35))&lt;0,0,($D$30-C388*(1/Inddata!$E$35))))</f>
        <v>1.4701333333333095</v>
      </c>
      <c r="E388" s="5">
        <v>0</v>
      </c>
      <c r="F388" s="5">
        <f>IF(Inddata!$E$31*Inddata!$E$35+Inddata!$E$33&gt;'Beregninger scenarie 3'!C388,0,F387+$F$27)</f>
        <v>0</v>
      </c>
      <c r="G388" s="5">
        <f t="shared" si="10"/>
        <v>4.52986666666669</v>
      </c>
      <c r="H388" s="5">
        <f>IF(D388+E388+F388&gt;Inddata!$E$31,Inddata!$E$31,D388+E388+F388)</f>
        <v>1.4701333333333095</v>
      </c>
      <c r="I388" s="5">
        <f>Inddata!$E$34</f>
        <v>0</v>
      </c>
      <c r="J388" s="5">
        <f>Inddata!$E$32+Inddata!$E$34</f>
        <v>4</v>
      </c>
      <c r="K388" s="5"/>
    </row>
    <row r="389" spans="1:11" x14ac:dyDescent="0.25">
      <c r="A389">
        <v>360</v>
      </c>
      <c r="C389" s="5">
        <f t="shared" si="11"/>
        <v>2.5369333333333572</v>
      </c>
      <c r="D389" s="5">
        <f>IF(Inddata!$E$35=0,0,IF(($D$30-C389*(1/Inddata!$E$35))&lt;0,0,($D$30-C389*(1/Inddata!$E$35))))</f>
        <v>1.4630666666666428</v>
      </c>
      <c r="E389" s="5">
        <v>0</v>
      </c>
      <c r="F389" s="5">
        <f>IF(Inddata!$E$31*Inddata!$E$35+Inddata!$E$33&gt;'Beregninger scenarie 3'!C389,0,F388+$F$27)</f>
        <v>0</v>
      </c>
      <c r="G389" s="5">
        <f t="shared" si="10"/>
        <v>4.5369333333333568</v>
      </c>
      <c r="H389" s="5">
        <f>IF(D389+E389+F389&gt;Inddata!$E$31,Inddata!$E$31,D389+E389+F389)</f>
        <v>1.4630666666666428</v>
      </c>
      <c r="I389" s="5">
        <f>Inddata!$E$34</f>
        <v>0</v>
      </c>
      <c r="J389" s="5">
        <f>Inddata!$E$32+Inddata!$E$34</f>
        <v>4</v>
      </c>
      <c r="K389" s="5"/>
    </row>
    <row r="390" spans="1:11" x14ac:dyDescent="0.25">
      <c r="A390">
        <v>361</v>
      </c>
      <c r="C390" s="5">
        <f t="shared" si="11"/>
        <v>2.544000000000024</v>
      </c>
      <c r="D390" s="5">
        <f>IF(Inddata!$E$35=0,0,IF(($D$30-C390*(1/Inddata!$E$35))&lt;0,0,($D$30-C390*(1/Inddata!$E$35))))</f>
        <v>1.455999999999976</v>
      </c>
      <c r="E390" s="5">
        <v>0</v>
      </c>
      <c r="F390" s="5">
        <f>IF(Inddata!$E$31*Inddata!$E$35+Inddata!$E$33&gt;'Beregninger scenarie 3'!C390,0,F389+$F$27)</f>
        <v>0</v>
      </c>
      <c r="G390" s="5">
        <f t="shared" si="10"/>
        <v>4.5440000000000236</v>
      </c>
      <c r="H390" s="5">
        <f>IF(D390+E390+F390&gt;Inddata!$E$31,Inddata!$E$31,D390+E390+F390)</f>
        <v>1.455999999999976</v>
      </c>
      <c r="I390" s="5">
        <f>Inddata!$E$34</f>
        <v>0</v>
      </c>
      <c r="J390" s="5">
        <f>Inddata!$E$32+Inddata!$E$34</f>
        <v>4</v>
      </c>
      <c r="K390" s="5"/>
    </row>
    <row r="391" spans="1:11" x14ac:dyDescent="0.25">
      <c r="A391">
        <v>362</v>
      </c>
      <c r="C391" s="5">
        <f t="shared" si="11"/>
        <v>2.5510666666666908</v>
      </c>
      <c r="D391" s="5">
        <f>IF(Inddata!$E$35=0,0,IF(($D$30-C391*(1/Inddata!$E$35))&lt;0,0,($D$30-C391*(1/Inddata!$E$35))))</f>
        <v>1.4489333333333092</v>
      </c>
      <c r="E391" s="5">
        <v>0</v>
      </c>
      <c r="F391" s="5">
        <f>IF(Inddata!$E$31*Inddata!$E$35+Inddata!$E$33&gt;'Beregninger scenarie 3'!C391,0,F390+$F$27)</f>
        <v>0</v>
      </c>
      <c r="G391" s="5">
        <f t="shared" si="10"/>
        <v>4.5510666666666904</v>
      </c>
      <c r="H391" s="5">
        <f>IF(D391+E391+F391&gt;Inddata!$E$31,Inddata!$E$31,D391+E391+F391)</f>
        <v>1.4489333333333092</v>
      </c>
      <c r="I391" s="5">
        <f>Inddata!$E$34</f>
        <v>0</v>
      </c>
      <c r="J391" s="5">
        <f>Inddata!$E$32+Inddata!$E$34</f>
        <v>4</v>
      </c>
      <c r="K391" s="5"/>
    </row>
    <row r="392" spans="1:11" x14ac:dyDescent="0.25">
      <c r="A392">
        <v>363</v>
      </c>
      <c r="C392" s="5">
        <f t="shared" si="11"/>
        <v>2.5581333333333576</v>
      </c>
      <c r="D392" s="5">
        <f>IF(Inddata!$E$35=0,0,IF(($D$30-C392*(1/Inddata!$E$35))&lt;0,0,($D$30-C392*(1/Inddata!$E$35))))</f>
        <v>1.4418666666666424</v>
      </c>
      <c r="E392" s="5">
        <v>0</v>
      </c>
      <c r="F392" s="5">
        <f>IF(Inddata!$E$31*Inddata!$E$35+Inddata!$E$33&gt;'Beregninger scenarie 3'!C392,0,F391+$F$27)</f>
        <v>0</v>
      </c>
      <c r="G392" s="5">
        <f t="shared" si="10"/>
        <v>4.5581333333333571</v>
      </c>
      <c r="H392" s="5">
        <f>IF(D392+E392+F392&gt;Inddata!$E$31,Inddata!$E$31,D392+E392+F392)</f>
        <v>1.4418666666666424</v>
      </c>
      <c r="I392" s="5">
        <f>Inddata!$E$34</f>
        <v>0</v>
      </c>
      <c r="J392" s="5">
        <f>Inddata!$E$32+Inddata!$E$34</f>
        <v>4</v>
      </c>
      <c r="K392" s="5"/>
    </row>
    <row r="393" spans="1:11" x14ac:dyDescent="0.25">
      <c r="A393">
        <v>364</v>
      </c>
      <c r="C393" s="5">
        <f t="shared" si="11"/>
        <v>2.5652000000000243</v>
      </c>
      <c r="D393" s="5">
        <f>IF(Inddata!$E$35=0,0,IF(($D$30-C393*(1/Inddata!$E$35))&lt;0,0,($D$30-C393*(1/Inddata!$E$35))))</f>
        <v>1.4347999999999757</v>
      </c>
      <c r="E393" s="5">
        <v>0</v>
      </c>
      <c r="F393" s="5">
        <f>IF(Inddata!$E$31*Inddata!$E$35+Inddata!$E$33&gt;'Beregninger scenarie 3'!C393,0,F392+$F$27)</f>
        <v>0</v>
      </c>
      <c r="G393" s="5">
        <f t="shared" si="10"/>
        <v>4.5652000000000239</v>
      </c>
      <c r="H393" s="5">
        <f>IF(D393+E393+F393&gt;Inddata!$E$31,Inddata!$E$31,D393+E393+F393)</f>
        <v>1.4347999999999757</v>
      </c>
      <c r="I393" s="5">
        <f>Inddata!$E$34</f>
        <v>0</v>
      </c>
      <c r="J393" s="5">
        <f>Inddata!$E$32+Inddata!$E$34</f>
        <v>4</v>
      </c>
      <c r="K393" s="5"/>
    </row>
    <row r="394" spans="1:11" x14ac:dyDescent="0.25">
      <c r="A394">
        <v>365</v>
      </c>
      <c r="C394" s="5">
        <f t="shared" si="11"/>
        <v>2.5722666666666911</v>
      </c>
      <c r="D394" s="5">
        <f>IF(Inddata!$E$35=0,0,IF(($D$30-C394*(1/Inddata!$E$35))&lt;0,0,($D$30-C394*(1/Inddata!$E$35))))</f>
        <v>1.4277333333333089</v>
      </c>
      <c r="E394" s="5">
        <v>0</v>
      </c>
      <c r="F394" s="5">
        <f>IF(Inddata!$E$31*Inddata!$E$35+Inddata!$E$33&gt;'Beregninger scenarie 3'!C394,0,F393+$F$27)</f>
        <v>0</v>
      </c>
      <c r="G394" s="5">
        <f t="shared" si="10"/>
        <v>4.5722666666666907</v>
      </c>
      <c r="H394" s="5">
        <f>IF(D394+E394+F394&gt;Inddata!$E$31,Inddata!$E$31,D394+E394+F394)</f>
        <v>1.4277333333333089</v>
      </c>
      <c r="I394" s="5">
        <f>Inddata!$E$34</f>
        <v>0</v>
      </c>
      <c r="J394" s="5">
        <f>Inddata!$E$32+Inddata!$E$34</f>
        <v>4</v>
      </c>
      <c r="K394" s="5"/>
    </row>
    <row r="395" spans="1:11" x14ac:dyDescent="0.25">
      <c r="A395">
        <v>366</v>
      </c>
      <c r="C395" s="5">
        <f t="shared" si="11"/>
        <v>2.5793333333333579</v>
      </c>
      <c r="D395" s="5">
        <f>IF(Inddata!$E$35=0,0,IF(($D$30-C395*(1/Inddata!$E$35))&lt;0,0,($D$30-C395*(1/Inddata!$E$35))))</f>
        <v>1.4206666666666421</v>
      </c>
      <c r="E395" s="5">
        <v>0</v>
      </c>
      <c r="F395" s="5">
        <f>IF(Inddata!$E$31*Inddata!$E$35+Inddata!$E$33&gt;'Beregninger scenarie 3'!C395,0,F394+$F$27)</f>
        <v>0</v>
      </c>
      <c r="G395" s="5">
        <f t="shared" si="10"/>
        <v>4.5793333333333575</v>
      </c>
      <c r="H395" s="5">
        <f>IF(D395+E395+F395&gt;Inddata!$E$31,Inddata!$E$31,D395+E395+F395)</f>
        <v>1.4206666666666421</v>
      </c>
      <c r="I395" s="5">
        <f>Inddata!$E$34</f>
        <v>0</v>
      </c>
      <c r="J395" s="5">
        <f>Inddata!$E$32+Inddata!$E$34</f>
        <v>4</v>
      </c>
      <c r="K395" s="5"/>
    </row>
    <row r="396" spans="1:11" x14ac:dyDescent="0.25">
      <c r="A396">
        <v>367</v>
      </c>
      <c r="C396" s="5">
        <f t="shared" si="11"/>
        <v>2.5864000000000247</v>
      </c>
      <c r="D396" s="5">
        <f>IF(Inddata!$E$35=0,0,IF(($D$30-C396*(1/Inddata!$E$35))&lt;0,0,($D$30-C396*(1/Inddata!$E$35))))</f>
        <v>1.4135999999999753</v>
      </c>
      <c r="E396" s="5">
        <v>0</v>
      </c>
      <c r="F396" s="5">
        <f>IF(Inddata!$E$31*Inddata!$E$35+Inddata!$E$33&gt;'Beregninger scenarie 3'!C396,0,F395+$F$27)</f>
        <v>0</v>
      </c>
      <c r="G396" s="5">
        <f t="shared" si="10"/>
        <v>4.5864000000000242</v>
      </c>
      <c r="H396" s="5">
        <f>IF(D396+E396+F396&gt;Inddata!$E$31,Inddata!$E$31,D396+E396+F396)</f>
        <v>1.4135999999999753</v>
      </c>
      <c r="I396" s="5">
        <f>Inddata!$E$34</f>
        <v>0</v>
      </c>
      <c r="J396" s="5">
        <f>Inddata!$E$32+Inddata!$E$34</f>
        <v>4</v>
      </c>
      <c r="K396" s="5"/>
    </row>
    <row r="397" spans="1:11" x14ac:dyDescent="0.25">
      <c r="A397">
        <v>368</v>
      </c>
      <c r="C397" s="5">
        <f t="shared" si="11"/>
        <v>2.5934666666666915</v>
      </c>
      <c r="D397" s="5">
        <f>IF(Inddata!$E$35=0,0,IF(($D$30-C397*(1/Inddata!$E$35))&lt;0,0,($D$30-C397*(1/Inddata!$E$35))))</f>
        <v>1.4065333333333085</v>
      </c>
      <c r="E397" s="5">
        <v>0</v>
      </c>
      <c r="F397" s="5">
        <f>IF(Inddata!$E$31*Inddata!$E$35+Inddata!$E$33&gt;'Beregninger scenarie 3'!C397,0,F396+$F$27)</f>
        <v>0</v>
      </c>
      <c r="G397" s="5">
        <f t="shared" si="10"/>
        <v>4.593466666666691</v>
      </c>
      <c r="H397" s="5">
        <f>IF(D397+E397+F397&gt;Inddata!$E$31,Inddata!$E$31,D397+E397+F397)</f>
        <v>1.4065333333333085</v>
      </c>
      <c r="I397" s="5">
        <f>Inddata!$E$34</f>
        <v>0</v>
      </c>
      <c r="J397" s="5">
        <f>Inddata!$E$32+Inddata!$E$34</f>
        <v>4</v>
      </c>
      <c r="K397" s="5"/>
    </row>
    <row r="398" spans="1:11" x14ac:dyDescent="0.25">
      <c r="A398">
        <v>369</v>
      </c>
      <c r="C398" s="5">
        <f t="shared" si="11"/>
        <v>2.6005333333333582</v>
      </c>
      <c r="D398" s="5">
        <f>IF(Inddata!$E$35=0,0,IF(($D$30-C398*(1/Inddata!$E$35))&lt;0,0,($D$30-C398*(1/Inddata!$E$35))))</f>
        <v>1.3994666666666418</v>
      </c>
      <c r="E398" s="5">
        <v>0</v>
      </c>
      <c r="F398" s="5">
        <f>IF(Inddata!$E$31*Inddata!$E$35+Inddata!$E$33&gt;'Beregninger scenarie 3'!C398,0,F397+$F$27)</f>
        <v>0</v>
      </c>
      <c r="G398" s="5">
        <f t="shared" si="10"/>
        <v>4.6005333333333578</v>
      </c>
      <c r="H398" s="5">
        <f>IF(D398+E398+F398&gt;Inddata!$E$31,Inddata!$E$31,D398+E398+F398)</f>
        <v>1.3994666666666418</v>
      </c>
      <c r="I398" s="5">
        <f>Inddata!$E$34</f>
        <v>0</v>
      </c>
      <c r="J398" s="5">
        <f>Inddata!$E$32+Inddata!$E$34</f>
        <v>4</v>
      </c>
      <c r="K398" s="5"/>
    </row>
    <row r="399" spans="1:11" x14ac:dyDescent="0.25">
      <c r="A399">
        <v>370</v>
      </c>
      <c r="C399" s="5">
        <f t="shared" si="11"/>
        <v>2.607600000000025</v>
      </c>
      <c r="D399" s="5">
        <f>IF(Inddata!$E$35=0,0,IF(($D$30-C399*(1/Inddata!$E$35))&lt;0,0,($D$30-C399*(1/Inddata!$E$35))))</f>
        <v>1.392399999999975</v>
      </c>
      <c r="E399" s="5">
        <v>0</v>
      </c>
      <c r="F399" s="5">
        <f>IF(Inddata!$E$31*Inddata!$E$35+Inddata!$E$33&gt;'Beregninger scenarie 3'!C399,0,F398+$F$27)</f>
        <v>0</v>
      </c>
      <c r="G399" s="5">
        <f t="shared" si="10"/>
        <v>4.6076000000000246</v>
      </c>
      <c r="H399" s="5">
        <f>IF(D399+E399+F399&gt;Inddata!$E$31,Inddata!$E$31,D399+E399+F399)</f>
        <v>1.392399999999975</v>
      </c>
      <c r="I399" s="5">
        <f>Inddata!$E$34</f>
        <v>0</v>
      </c>
      <c r="J399" s="5">
        <f>Inddata!$E$32+Inddata!$E$34</f>
        <v>4</v>
      </c>
      <c r="K399" s="5"/>
    </row>
    <row r="400" spans="1:11" x14ac:dyDescent="0.25">
      <c r="A400">
        <v>371</v>
      </c>
      <c r="C400" s="5">
        <f t="shared" si="11"/>
        <v>2.6146666666666918</v>
      </c>
      <c r="D400" s="5">
        <f>IF(Inddata!$E$35=0,0,IF(($D$30-C400*(1/Inddata!$E$35))&lt;0,0,($D$30-C400*(1/Inddata!$E$35))))</f>
        <v>1.3853333333333082</v>
      </c>
      <c r="E400" s="5">
        <v>0</v>
      </c>
      <c r="F400" s="5">
        <f>IF(Inddata!$E$31*Inddata!$E$35+Inddata!$E$33&gt;'Beregninger scenarie 3'!C400,0,F399+$F$27)</f>
        <v>0</v>
      </c>
      <c r="G400" s="5">
        <f t="shared" si="10"/>
        <v>4.6146666666666913</v>
      </c>
      <c r="H400" s="5">
        <f>IF(D400+E400+F400&gt;Inddata!$E$31,Inddata!$E$31,D400+E400+F400)</f>
        <v>1.3853333333333082</v>
      </c>
      <c r="I400" s="5">
        <f>Inddata!$E$34</f>
        <v>0</v>
      </c>
      <c r="J400" s="5">
        <f>Inddata!$E$32+Inddata!$E$34</f>
        <v>4</v>
      </c>
      <c r="K400" s="5"/>
    </row>
    <row r="401" spans="1:11" x14ac:dyDescent="0.25">
      <c r="A401">
        <v>372</v>
      </c>
      <c r="C401" s="5">
        <f t="shared" si="11"/>
        <v>2.6217333333333586</v>
      </c>
      <c r="D401" s="5">
        <f>IF(Inddata!$E$35=0,0,IF(($D$30-C401*(1/Inddata!$E$35))&lt;0,0,($D$30-C401*(1/Inddata!$E$35))))</f>
        <v>1.3782666666666414</v>
      </c>
      <c r="E401" s="5">
        <v>0</v>
      </c>
      <c r="F401" s="5">
        <f>IF(Inddata!$E$31*Inddata!$E$35+Inddata!$E$33&gt;'Beregninger scenarie 3'!C401,0,F400+$F$27)</f>
        <v>0</v>
      </c>
      <c r="G401" s="5">
        <f t="shared" si="10"/>
        <v>4.6217333333333581</v>
      </c>
      <c r="H401" s="5">
        <f>IF(D401+E401+F401&gt;Inddata!$E$31,Inddata!$E$31,D401+E401+F401)</f>
        <v>1.3782666666666414</v>
      </c>
      <c r="I401" s="5">
        <f>Inddata!$E$34</f>
        <v>0</v>
      </c>
      <c r="J401" s="5">
        <f>Inddata!$E$32+Inddata!$E$34</f>
        <v>4</v>
      </c>
      <c r="K401" s="5"/>
    </row>
    <row r="402" spans="1:11" x14ac:dyDescent="0.25">
      <c r="A402">
        <v>373</v>
      </c>
      <c r="C402" s="5">
        <f t="shared" si="11"/>
        <v>2.6288000000000253</v>
      </c>
      <c r="D402" s="5">
        <f>IF(Inddata!$E$35=0,0,IF(($D$30-C402*(1/Inddata!$E$35))&lt;0,0,($D$30-C402*(1/Inddata!$E$35))))</f>
        <v>1.3711999999999747</v>
      </c>
      <c r="E402" s="5">
        <v>0</v>
      </c>
      <c r="F402" s="5">
        <f>IF(Inddata!$E$31*Inddata!$E$35+Inddata!$E$33&gt;'Beregninger scenarie 3'!C402,0,F401+$F$27)</f>
        <v>0</v>
      </c>
      <c r="G402" s="5">
        <f t="shared" si="10"/>
        <v>4.6288000000000249</v>
      </c>
      <c r="H402" s="5">
        <f>IF(D402+E402+F402&gt;Inddata!$E$31,Inddata!$E$31,D402+E402+F402)</f>
        <v>1.3711999999999747</v>
      </c>
      <c r="I402" s="5">
        <f>Inddata!$E$34</f>
        <v>0</v>
      </c>
      <c r="J402" s="5">
        <f>Inddata!$E$32+Inddata!$E$34</f>
        <v>4</v>
      </c>
      <c r="K402" s="5"/>
    </row>
    <row r="403" spans="1:11" x14ac:dyDescent="0.25">
      <c r="A403">
        <v>374</v>
      </c>
      <c r="C403" s="5">
        <f t="shared" si="11"/>
        <v>2.6358666666666921</v>
      </c>
      <c r="D403" s="5">
        <f>IF(Inddata!$E$35=0,0,IF(($D$30-C403*(1/Inddata!$E$35))&lt;0,0,($D$30-C403*(1/Inddata!$E$35))))</f>
        <v>1.3641333333333079</v>
      </c>
      <c r="E403" s="5">
        <v>0</v>
      </c>
      <c r="F403" s="5">
        <f>IF(Inddata!$E$31*Inddata!$E$35+Inddata!$E$33&gt;'Beregninger scenarie 3'!C403,0,F402+$F$27)</f>
        <v>0</v>
      </c>
      <c r="G403" s="5">
        <f t="shared" si="10"/>
        <v>4.6358666666666917</v>
      </c>
      <c r="H403" s="5">
        <f>IF(D403+E403+F403&gt;Inddata!$E$31,Inddata!$E$31,D403+E403+F403)</f>
        <v>1.3641333333333079</v>
      </c>
      <c r="I403" s="5">
        <f>Inddata!$E$34</f>
        <v>0</v>
      </c>
      <c r="J403" s="5">
        <f>Inddata!$E$32+Inddata!$E$34</f>
        <v>4</v>
      </c>
      <c r="K403" s="5"/>
    </row>
    <row r="404" spans="1:11" x14ac:dyDescent="0.25">
      <c r="A404">
        <v>375</v>
      </c>
      <c r="C404" s="5">
        <f t="shared" si="11"/>
        <v>2.6429333333333589</v>
      </c>
      <c r="D404" s="5">
        <f>IF(Inddata!$E$35=0,0,IF(($D$30-C404*(1/Inddata!$E$35))&lt;0,0,($D$30-C404*(1/Inddata!$E$35))))</f>
        <v>1.3570666666666411</v>
      </c>
      <c r="E404" s="5">
        <v>0</v>
      </c>
      <c r="F404" s="5">
        <f>IF(Inddata!$E$31*Inddata!$E$35+Inddata!$E$33&gt;'Beregninger scenarie 3'!C404,0,F403+$F$27)</f>
        <v>0</v>
      </c>
      <c r="G404" s="5">
        <f t="shared" si="10"/>
        <v>4.6429333333333584</v>
      </c>
      <c r="H404" s="5">
        <f>IF(D404+E404+F404&gt;Inddata!$E$31,Inddata!$E$31,D404+E404+F404)</f>
        <v>1.3570666666666411</v>
      </c>
      <c r="I404" s="5">
        <f>Inddata!$E$34</f>
        <v>0</v>
      </c>
      <c r="J404" s="5">
        <f>Inddata!$E$32+Inddata!$E$34</f>
        <v>4</v>
      </c>
      <c r="K404" s="5"/>
    </row>
    <row r="405" spans="1:11" x14ac:dyDescent="0.25">
      <c r="A405">
        <v>376</v>
      </c>
      <c r="C405" s="5">
        <f t="shared" si="11"/>
        <v>2.6500000000000257</v>
      </c>
      <c r="D405" s="5">
        <f>IF(Inddata!$E$35=0,0,IF(($D$30-C405*(1/Inddata!$E$35))&lt;0,0,($D$30-C405*(1/Inddata!$E$35))))</f>
        <v>1.3499999999999743</v>
      </c>
      <c r="E405" s="5">
        <v>0</v>
      </c>
      <c r="F405" s="5">
        <f>IF(Inddata!$E$31*Inddata!$E$35+Inddata!$E$33&gt;'Beregninger scenarie 3'!C405,0,F404+$F$27)</f>
        <v>0</v>
      </c>
      <c r="G405" s="5">
        <f t="shared" si="10"/>
        <v>4.6500000000000252</v>
      </c>
      <c r="H405" s="5">
        <f>IF(D405+E405+F405&gt;Inddata!$E$31,Inddata!$E$31,D405+E405+F405)</f>
        <v>1.3499999999999743</v>
      </c>
      <c r="I405" s="5">
        <f>Inddata!$E$34</f>
        <v>0</v>
      </c>
      <c r="J405" s="5">
        <f>Inddata!$E$32+Inddata!$E$34</f>
        <v>4</v>
      </c>
      <c r="K405" s="5"/>
    </row>
    <row r="406" spans="1:11" x14ac:dyDescent="0.25">
      <c r="A406">
        <v>377</v>
      </c>
      <c r="C406" s="5">
        <f t="shared" si="11"/>
        <v>2.6570666666666924</v>
      </c>
      <c r="D406" s="5">
        <f>IF(Inddata!$E$35=0,0,IF(($D$30-C406*(1/Inddata!$E$35))&lt;0,0,($D$30-C406*(1/Inddata!$E$35))))</f>
        <v>1.3429333333333076</v>
      </c>
      <c r="E406" s="5">
        <v>0</v>
      </c>
      <c r="F406" s="5">
        <f>IF(Inddata!$E$31*Inddata!$E$35+Inddata!$E$33&gt;'Beregninger scenarie 3'!C406,0,F405+$F$27)</f>
        <v>0</v>
      </c>
      <c r="G406" s="5">
        <f t="shared" si="10"/>
        <v>4.657066666666692</v>
      </c>
      <c r="H406" s="5">
        <f>IF(D406+E406+F406&gt;Inddata!$E$31,Inddata!$E$31,D406+E406+F406)</f>
        <v>1.3429333333333076</v>
      </c>
      <c r="I406" s="5">
        <f>Inddata!$E$34</f>
        <v>0</v>
      </c>
      <c r="J406" s="5">
        <f>Inddata!$E$32+Inddata!$E$34</f>
        <v>4</v>
      </c>
      <c r="K406" s="5"/>
    </row>
    <row r="407" spans="1:11" x14ac:dyDescent="0.25">
      <c r="A407">
        <v>378</v>
      </c>
      <c r="C407" s="5">
        <f t="shared" si="11"/>
        <v>2.6641333333333592</v>
      </c>
      <c r="D407" s="5">
        <f>IF(Inddata!$E$35=0,0,IF(($D$30-C407*(1/Inddata!$E$35))&lt;0,0,($D$30-C407*(1/Inddata!$E$35))))</f>
        <v>1.3358666666666408</v>
      </c>
      <c r="E407" s="5">
        <v>0</v>
      </c>
      <c r="F407" s="5">
        <f>IF(Inddata!$E$31*Inddata!$E$35+Inddata!$E$33&gt;'Beregninger scenarie 3'!C407,0,F406+$F$27)</f>
        <v>0</v>
      </c>
      <c r="G407" s="5">
        <f t="shared" si="10"/>
        <v>4.6641333333333588</v>
      </c>
      <c r="H407" s="5">
        <f>IF(D407+E407+F407&gt;Inddata!$E$31,Inddata!$E$31,D407+E407+F407)</f>
        <v>1.3358666666666408</v>
      </c>
      <c r="I407" s="5">
        <f>Inddata!$E$34</f>
        <v>0</v>
      </c>
      <c r="J407" s="5">
        <f>Inddata!$E$32+Inddata!$E$34</f>
        <v>4</v>
      </c>
      <c r="K407" s="5"/>
    </row>
    <row r="408" spans="1:11" x14ac:dyDescent="0.25">
      <c r="A408">
        <v>379</v>
      </c>
      <c r="C408" s="5">
        <f t="shared" si="11"/>
        <v>2.671200000000026</v>
      </c>
      <c r="D408" s="5">
        <f>IF(Inddata!$E$35=0,0,IF(($D$30-C408*(1/Inddata!$E$35))&lt;0,0,($D$30-C408*(1/Inddata!$E$35))))</f>
        <v>1.328799999999974</v>
      </c>
      <c r="E408" s="5">
        <v>0</v>
      </c>
      <c r="F408" s="5">
        <f>IF(Inddata!$E$31*Inddata!$E$35+Inddata!$E$33&gt;'Beregninger scenarie 3'!C408,0,F407+$F$27)</f>
        <v>0</v>
      </c>
      <c r="G408" s="5">
        <f t="shared" si="10"/>
        <v>4.6712000000000256</v>
      </c>
      <c r="H408" s="5">
        <f>IF(D408+E408+F408&gt;Inddata!$E$31,Inddata!$E$31,D408+E408+F408)</f>
        <v>1.328799999999974</v>
      </c>
      <c r="I408" s="5">
        <f>Inddata!$E$34</f>
        <v>0</v>
      </c>
      <c r="J408" s="5">
        <f>Inddata!$E$32+Inddata!$E$34</f>
        <v>4</v>
      </c>
      <c r="K408" s="5"/>
    </row>
    <row r="409" spans="1:11" x14ac:dyDescent="0.25">
      <c r="A409">
        <v>380</v>
      </c>
      <c r="C409" s="5">
        <f t="shared" si="11"/>
        <v>2.6782666666666928</v>
      </c>
      <c r="D409" s="5">
        <f>IF(Inddata!$E$35=0,0,IF(($D$30-C409*(1/Inddata!$E$35))&lt;0,0,($D$30-C409*(1/Inddata!$E$35))))</f>
        <v>1.3217333333333072</v>
      </c>
      <c r="E409" s="5">
        <v>0</v>
      </c>
      <c r="F409" s="5">
        <f>IF(Inddata!$E$31*Inddata!$E$35+Inddata!$E$33&gt;'Beregninger scenarie 3'!C409,0,F408+$F$27)</f>
        <v>0</v>
      </c>
      <c r="G409" s="5">
        <f t="shared" si="10"/>
        <v>4.6782666666666923</v>
      </c>
      <c r="H409" s="5">
        <f>IF(D409+E409+F409&gt;Inddata!$E$31,Inddata!$E$31,D409+E409+F409)</f>
        <v>1.3217333333333072</v>
      </c>
      <c r="I409" s="5">
        <f>Inddata!$E$34</f>
        <v>0</v>
      </c>
      <c r="J409" s="5">
        <f>Inddata!$E$32+Inddata!$E$34</f>
        <v>4</v>
      </c>
      <c r="K409" s="5"/>
    </row>
    <row r="410" spans="1:11" x14ac:dyDescent="0.25">
      <c r="A410">
        <v>381</v>
      </c>
      <c r="C410" s="5">
        <f t="shared" si="11"/>
        <v>2.6853333333333596</v>
      </c>
      <c r="D410" s="5">
        <f>IF(Inddata!$E$35=0,0,IF(($D$30-C410*(1/Inddata!$E$35))&lt;0,0,($D$30-C410*(1/Inddata!$E$35))))</f>
        <v>1.3146666666666404</v>
      </c>
      <c r="E410" s="5">
        <v>0</v>
      </c>
      <c r="F410" s="5">
        <f>IF(Inddata!$E$31*Inddata!$E$35+Inddata!$E$33&gt;'Beregninger scenarie 3'!C410,0,F409+$F$27)</f>
        <v>0</v>
      </c>
      <c r="G410" s="5">
        <f t="shared" si="10"/>
        <v>4.6853333333333591</v>
      </c>
      <c r="H410" s="5">
        <f>IF(D410+E410+F410&gt;Inddata!$E$31,Inddata!$E$31,D410+E410+F410)</f>
        <v>1.3146666666666404</v>
      </c>
      <c r="I410" s="5">
        <f>Inddata!$E$34</f>
        <v>0</v>
      </c>
      <c r="J410" s="5">
        <f>Inddata!$E$32+Inddata!$E$34</f>
        <v>4</v>
      </c>
      <c r="K410" s="5"/>
    </row>
    <row r="411" spans="1:11" x14ac:dyDescent="0.25">
      <c r="A411">
        <v>382</v>
      </c>
      <c r="C411" s="5">
        <f t="shared" si="11"/>
        <v>2.6924000000000263</v>
      </c>
      <c r="D411" s="5">
        <f>IF(Inddata!$E$35=0,0,IF(($D$30-C411*(1/Inddata!$E$35))&lt;0,0,($D$30-C411*(1/Inddata!$E$35))))</f>
        <v>1.3075999999999737</v>
      </c>
      <c r="E411" s="5">
        <v>0</v>
      </c>
      <c r="F411" s="5">
        <f>IF(Inddata!$E$31*Inddata!$E$35+Inddata!$E$33&gt;'Beregninger scenarie 3'!C411,0,F410+$F$27)</f>
        <v>0</v>
      </c>
      <c r="G411" s="5">
        <f t="shared" si="10"/>
        <v>4.6924000000000259</v>
      </c>
      <c r="H411" s="5">
        <f>IF(D411+E411+F411&gt;Inddata!$E$31,Inddata!$E$31,D411+E411+F411)</f>
        <v>1.3075999999999737</v>
      </c>
      <c r="I411" s="5">
        <f>Inddata!$E$34</f>
        <v>0</v>
      </c>
      <c r="J411" s="5">
        <f>Inddata!$E$32+Inddata!$E$34</f>
        <v>4</v>
      </c>
      <c r="K411" s="5"/>
    </row>
    <row r="412" spans="1:11" x14ac:dyDescent="0.25">
      <c r="A412">
        <v>383</v>
      </c>
      <c r="C412" s="5">
        <f t="shared" si="11"/>
        <v>2.6994666666666931</v>
      </c>
      <c r="D412" s="5">
        <f>IF(Inddata!$E$35=0,0,IF(($D$30-C412*(1/Inddata!$E$35))&lt;0,0,($D$30-C412*(1/Inddata!$E$35))))</f>
        <v>1.3005333333333069</v>
      </c>
      <c r="E412" s="5">
        <v>0</v>
      </c>
      <c r="F412" s="5">
        <f>IF(Inddata!$E$31*Inddata!$E$35+Inddata!$E$33&gt;'Beregninger scenarie 3'!C412,0,F411+$F$27)</f>
        <v>0</v>
      </c>
      <c r="G412" s="5">
        <f t="shared" si="10"/>
        <v>4.6994666666666927</v>
      </c>
      <c r="H412" s="5">
        <f>IF(D412+E412+F412&gt;Inddata!$E$31,Inddata!$E$31,D412+E412+F412)</f>
        <v>1.3005333333333069</v>
      </c>
      <c r="I412" s="5">
        <f>Inddata!$E$34</f>
        <v>0</v>
      </c>
      <c r="J412" s="5">
        <f>Inddata!$E$32+Inddata!$E$34</f>
        <v>4</v>
      </c>
      <c r="K412" s="5"/>
    </row>
    <row r="413" spans="1:11" x14ac:dyDescent="0.25">
      <c r="A413">
        <v>384</v>
      </c>
      <c r="C413" s="5">
        <f t="shared" si="11"/>
        <v>2.7065333333333599</v>
      </c>
      <c r="D413" s="5">
        <f>IF(Inddata!$E$35=0,0,IF(($D$30-C413*(1/Inddata!$E$35))&lt;0,0,($D$30-C413*(1/Inddata!$E$35))))</f>
        <v>1.2934666666666401</v>
      </c>
      <c r="E413" s="5">
        <v>0</v>
      </c>
      <c r="F413" s="5">
        <f>IF(Inddata!$E$31*Inddata!$E$35+Inddata!$E$33&gt;'Beregninger scenarie 3'!C413,0,F412+$F$27)</f>
        <v>0</v>
      </c>
      <c r="G413" s="5">
        <f t="shared" si="10"/>
        <v>4.7065333333333594</v>
      </c>
      <c r="H413" s="5">
        <f>IF(D413+E413+F413&gt;Inddata!$E$31,Inddata!$E$31,D413+E413+F413)</f>
        <v>1.2934666666666401</v>
      </c>
      <c r="I413" s="5">
        <f>Inddata!$E$34</f>
        <v>0</v>
      </c>
      <c r="J413" s="5">
        <f>Inddata!$E$32+Inddata!$E$34</f>
        <v>4</v>
      </c>
      <c r="K413" s="5"/>
    </row>
    <row r="414" spans="1:11" x14ac:dyDescent="0.25">
      <c r="A414">
        <v>385</v>
      </c>
      <c r="C414" s="5">
        <f t="shared" si="11"/>
        <v>2.7136000000000267</v>
      </c>
      <c r="D414" s="5">
        <f>IF(Inddata!$E$35=0,0,IF(($D$30-C414*(1/Inddata!$E$35))&lt;0,0,($D$30-C414*(1/Inddata!$E$35))))</f>
        <v>1.2863999999999733</v>
      </c>
      <c r="E414" s="5">
        <v>0</v>
      </c>
      <c r="F414" s="5">
        <f>IF(Inddata!$E$31*Inddata!$E$35+Inddata!$E$33&gt;'Beregninger scenarie 3'!C414,0,F413+$F$27)</f>
        <v>0</v>
      </c>
      <c r="G414" s="5">
        <f t="shared" si="10"/>
        <v>4.7136000000000262</v>
      </c>
      <c r="H414" s="5">
        <f>IF(D414+E414+F414&gt;Inddata!$E$31,Inddata!$E$31,D414+E414+F414)</f>
        <v>1.2863999999999733</v>
      </c>
      <c r="I414" s="5">
        <f>Inddata!$E$34</f>
        <v>0</v>
      </c>
      <c r="J414" s="5">
        <f>Inddata!$E$32+Inddata!$E$34</f>
        <v>4</v>
      </c>
      <c r="K414" s="5"/>
    </row>
    <row r="415" spans="1:11" x14ac:dyDescent="0.25">
      <c r="A415">
        <v>386</v>
      </c>
      <c r="C415" s="5">
        <f t="shared" si="11"/>
        <v>2.7206666666666934</v>
      </c>
      <c r="D415" s="5">
        <f>IF(Inddata!$E$35=0,0,IF(($D$30-C415*(1/Inddata!$E$35))&lt;0,0,($D$30-C415*(1/Inddata!$E$35))))</f>
        <v>1.2793333333333066</v>
      </c>
      <c r="E415" s="5">
        <v>0</v>
      </c>
      <c r="F415" s="5">
        <f>IF(Inddata!$E$31*Inddata!$E$35+Inddata!$E$33&gt;'Beregninger scenarie 3'!C415,0,F414+$F$27)</f>
        <v>0</v>
      </c>
      <c r="G415" s="5">
        <f t="shared" si="10"/>
        <v>4.720666666666693</v>
      </c>
      <c r="H415" s="5">
        <f>IF(D415+E415+F415&gt;Inddata!$E$31,Inddata!$E$31,D415+E415+F415)</f>
        <v>1.2793333333333066</v>
      </c>
      <c r="I415" s="5">
        <f>Inddata!$E$34</f>
        <v>0</v>
      </c>
      <c r="J415" s="5">
        <f>Inddata!$E$32+Inddata!$E$34</f>
        <v>4</v>
      </c>
      <c r="K415" s="5"/>
    </row>
    <row r="416" spans="1:11" x14ac:dyDescent="0.25">
      <c r="A416">
        <v>387</v>
      </c>
      <c r="C416" s="5">
        <f t="shared" si="11"/>
        <v>2.7277333333333602</v>
      </c>
      <c r="D416" s="5">
        <f>IF(Inddata!$E$35=0,0,IF(($D$30-C416*(1/Inddata!$E$35))&lt;0,0,($D$30-C416*(1/Inddata!$E$35))))</f>
        <v>1.2722666666666398</v>
      </c>
      <c r="E416" s="5">
        <v>0</v>
      </c>
      <c r="F416" s="5">
        <f>IF(Inddata!$E$31*Inddata!$E$35+Inddata!$E$33&gt;'Beregninger scenarie 3'!C416,0,F415+$F$27)</f>
        <v>0</v>
      </c>
      <c r="G416" s="5">
        <f t="shared" ref="G416:G479" si="12">C416+2</f>
        <v>4.7277333333333598</v>
      </c>
      <c r="H416" s="5">
        <f>IF(D416+E416+F416&gt;Inddata!$E$31,Inddata!$E$31,D416+E416+F416)</f>
        <v>1.2722666666666398</v>
      </c>
      <c r="I416" s="5">
        <f>Inddata!$E$34</f>
        <v>0</v>
      </c>
      <c r="J416" s="5">
        <f>Inddata!$E$32+Inddata!$E$34</f>
        <v>4</v>
      </c>
      <c r="K416" s="5"/>
    </row>
    <row r="417" spans="1:11" x14ac:dyDescent="0.25">
      <c r="A417">
        <v>388</v>
      </c>
      <c r="C417" s="5">
        <f t="shared" ref="C417:C480" si="13">C416+$C$27</f>
        <v>2.734800000000027</v>
      </c>
      <c r="D417" s="5">
        <f>IF(Inddata!$E$35=0,0,IF(($D$30-C417*(1/Inddata!$E$35))&lt;0,0,($D$30-C417*(1/Inddata!$E$35))))</f>
        <v>1.265199999999973</v>
      </c>
      <c r="E417" s="5">
        <v>0</v>
      </c>
      <c r="F417" s="5">
        <f>IF(Inddata!$E$31*Inddata!$E$35+Inddata!$E$33&gt;'Beregninger scenarie 3'!C417,0,F416+$F$27)</f>
        <v>0</v>
      </c>
      <c r="G417" s="5">
        <f t="shared" si="12"/>
        <v>4.7348000000000265</v>
      </c>
      <c r="H417" s="5">
        <f>IF(D417+E417+F417&gt;Inddata!$E$31,Inddata!$E$31,D417+E417+F417)</f>
        <v>1.265199999999973</v>
      </c>
      <c r="I417" s="5">
        <f>Inddata!$E$34</f>
        <v>0</v>
      </c>
      <c r="J417" s="5">
        <f>Inddata!$E$32+Inddata!$E$34</f>
        <v>4</v>
      </c>
      <c r="K417" s="5"/>
    </row>
    <row r="418" spans="1:11" x14ac:dyDescent="0.25">
      <c r="A418">
        <v>389</v>
      </c>
      <c r="C418" s="5">
        <f t="shared" si="13"/>
        <v>2.7418666666666938</v>
      </c>
      <c r="D418" s="5">
        <f>IF(Inddata!$E$35=0,0,IF(($D$30-C418*(1/Inddata!$E$35))&lt;0,0,($D$30-C418*(1/Inddata!$E$35))))</f>
        <v>1.2581333333333062</v>
      </c>
      <c r="E418" s="5">
        <v>0</v>
      </c>
      <c r="F418" s="5">
        <f>IF(Inddata!$E$31*Inddata!$E$35+Inddata!$E$33&gt;'Beregninger scenarie 3'!C418,0,F417+$F$27)</f>
        <v>0</v>
      </c>
      <c r="G418" s="5">
        <f t="shared" si="12"/>
        <v>4.7418666666666933</v>
      </c>
      <c r="H418" s="5">
        <f>IF(D418+E418+F418&gt;Inddata!$E$31,Inddata!$E$31,D418+E418+F418)</f>
        <v>1.2581333333333062</v>
      </c>
      <c r="I418" s="5">
        <f>Inddata!$E$34</f>
        <v>0</v>
      </c>
      <c r="J418" s="5">
        <f>Inddata!$E$32+Inddata!$E$34</f>
        <v>4</v>
      </c>
      <c r="K418" s="5"/>
    </row>
    <row r="419" spans="1:11" x14ac:dyDescent="0.25">
      <c r="A419">
        <v>390</v>
      </c>
      <c r="C419" s="5">
        <f t="shared" si="13"/>
        <v>2.7489333333333605</v>
      </c>
      <c r="D419" s="5">
        <f>IF(Inddata!$E$35=0,0,IF(($D$30-C419*(1/Inddata!$E$35))&lt;0,0,($D$30-C419*(1/Inddata!$E$35))))</f>
        <v>1.2510666666666395</v>
      </c>
      <c r="E419" s="5">
        <v>0</v>
      </c>
      <c r="F419" s="5">
        <f>IF(Inddata!$E$31*Inddata!$E$35+Inddata!$E$33&gt;'Beregninger scenarie 3'!C419,0,F418+$F$27)</f>
        <v>0</v>
      </c>
      <c r="G419" s="5">
        <f t="shared" si="12"/>
        <v>4.7489333333333601</v>
      </c>
      <c r="H419" s="5">
        <f>IF(D419+E419+F419&gt;Inddata!$E$31,Inddata!$E$31,D419+E419+F419)</f>
        <v>1.2510666666666395</v>
      </c>
      <c r="I419" s="5">
        <f>Inddata!$E$34</f>
        <v>0</v>
      </c>
      <c r="J419" s="5">
        <f>Inddata!$E$32+Inddata!$E$34</f>
        <v>4</v>
      </c>
      <c r="K419" s="5"/>
    </row>
    <row r="420" spans="1:11" x14ac:dyDescent="0.25">
      <c r="A420">
        <v>391</v>
      </c>
      <c r="C420" s="5">
        <f t="shared" si="13"/>
        <v>2.7560000000000273</v>
      </c>
      <c r="D420" s="5">
        <f>IF(Inddata!$E$35=0,0,IF(($D$30-C420*(1/Inddata!$E$35))&lt;0,0,($D$30-C420*(1/Inddata!$E$35))))</f>
        <v>1.2439999999999727</v>
      </c>
      <c r="E420" s="5">
        <v>0</v>
      </c>
      <c r="F420" s="5">
        <f>IF(Inddata!$E$31*Inddata!$E$35+Inddata!$E$33&gt;'Beregninger scenarie 3'!C420,0,F419+$F$27)</f>
        <v>0</v>
      </c>
      <c r="G420" s="5">
        <f t="shared" si="12"/>
        <v>4.7560000000000269</v>
      </c>
      <c r="H420" s="5">
        <f>IF(D420+E420+F420&gt;Inddata!$E$31,Inddata!$E$31,D420+E420+F420)</f>
        <v>1.2439999999999727</v>
      </c>
      <c r="I420" s="5">
        <f>Inddata!$E$34</f>
        <v>0</v>
      </c>
      <c r="J420" s="5">
        <f>Inddata!$E$32+Inddata!$E$34</f>
        <v>4</v>
      </c>
      <c r="K420" s="5"/>
    </row>
    <row r="421" spans="1:11" x14ac:dyDescent="0.25">
      <c r="A421">
        <v>392</v>
      </c>
      <c r="C421" s="5">
        <f t="shared" si="13"/>
        <v>2.7630666666666941</v>
      </c>
      <c r="D421" s="5">
        <f>IF(Inddata!$E$35=0,0,IF(($D$30-C421*(1/Inddata!$E$35))&lt;0,0,($D$30-C421*(1/Inddata!$E$35))))</f>
        <v>1.2369333333333059</v>
      </c>
      <c r="E421" s="5">
        <v>0</v>
      </c>
      <c r="F421" s="5">
        <f>IF(Inddata!$E$31*Inddata!$E$35+Inddata!$E$33&gt;'Beregninger scenarie 3'!C421,0,F420+$F$27)</f>
        <v>0</v>
      </c>
      <c r="G421" s="5">
        <f t="shared" si="12"/>
        <v>4.7630666666666936</v>
      </c>
      <c r="H421" s="5">
        <f>IF(D421+E421+F421&gt;Inddata!$E$31,Inddata!$E$31,D421+E421+F421)</f>
        <v>1.2369333333333059</v>
      </c>
      <c r="I421" s="5">
        <f>Inddata!$E$34</f>
        <v>0</v>
      </c>
      <c r="J421" s="5">
        <f>Inddata!$E$32+Inddata!$E$34</f>
        <v>4</v>
      </c>
      <c r="K421" s="5"/>
    </row>
    <row r="422" spans="1:11" x14ac:dyDescent="0.25">
      <c r="A422">
        <v>393</v>
      </c>
      <c r="C422" s="5">
        <f t="shared" si="13"/>
        <v>2.7701333333333609</v>
      </c>
      <c r="D422" s="5">
        <f>IF(Inddata!$E$35=0,0,IF(($D$30-C422*(1/Inddata!$E$35))&lt;0,0,($D$30-C422*(1/Inddata!$E$35))))</f>
        <v>1.2298666666666391</v>
      </c>
      <c r="E422" s="5">
        <v>0</v>
      </c>
      <c r="F422" s="5">
        <f>IF(Inddata!$E$31*Inddata!$E$35+Inddata!$E$33&gt;'Beregninger scenarie 3'!C422,0,F421+$F$27)</f>
        <v>0</v>
      </c>
      <c r="G422" s="5">
        <f t="shared" si="12"/>
        <v>4.7701333333333604</v>
      </c>
      <c r="H422" s="5">
        <f>IF(D422+E422+F422&gt;Inddata!$E$31,Inddata!$E$31,D422+E422+F422)</f>
        <v>1.2298666666666391</v>
      </c>
      <c r="I422" s="5">
        <f>Inddata!$E$34</f>
        <v>0</v>
      </c>
      <c r="J422" s="5">
        <f>Inddata!$E$32+Inddata!$E$34</f>
        <v>4</v>
      </c>
      <c r="K422" s="5"/>
    </row>
    <row r="423" spans="1:11" x14ac:dyDescent="0.25">
      <c r="A423">
        <v>394</v>
      </c>
      <c r="C423" s="5">
        <f t="shared" si="13"/>
        <v>2.7772000000000276</v>
      </c>
      <c r="D423" s="5">
        <f>IF(Inddata!$E$35=0,0,IF(($D$30-C423*(1/Inddata!$E$35))&lt;0,0,($D$30-C423*(1/Inddata!$E$35))))</f>
        <v>1.2227999999999724</v>
      </c>
      <c r="E423" s="5">
        <v>0</v>
      </c>
      <c r="F423" s="5">
        <f>IF(Inddata!$E$31*Inddata!$E$35+Inddata!$E$33&gt;'Beregninger scenarie 3'!C423,0,F422+$F$27)</f>
        <v>0</v>
      </c>
      <c r="G423" s="5">
        <f t="shared" si="12"/>
        <v>4.7772000000000272</v>
      </c>
      <c r="H423" s="5">
        <f>IF(D423+E423+F423&gt;Inddata!$E$31,Inddata!$E$31,D423+E423+F423)</f>
        <v>1.2227999999999724</v>
      </c>
      <c r="I423" s="5">
        <f>Inddata!$E$34</f>
        <v>0</v>
      </c>
      <c r="J423" s="5">
        <f>Inddata!$E$32+Inddata!$E$34</f>
        <v>4</v>
      </c>
      <c r="K423" s="5"/>
    </row>
    <row r="424" spans="1:11" x14ac:dyDescent="0.25">
      <c r="A424">
        <v>395</v>
      </c>
      <c r="C424" s="5">
        <f t="shared" si="13"/>
        <v>2.7842666666666944</v>
      </c>
      <c r="D424" s="5">
        <f>IF(Inddata!$E$35=0,0,IF(($D$30-C424*(1/Inddata!$E$35))&lt;0,0,($D$30-C424*(1/Inddata!$E$35))))</f>
        <v>1.2157333333333056</v>
      </c>
      <c r="E424" s="5">
        <v>0</v>
      </c>
      <c r="F424" s="5">
        <f>IF(Inddata!$E$31*Inddata!$E$35+Inddata!$E$33&gt;'Beregninger scenarie 3'!C424,0,F423+$F$27)</f>
        <v>0</v>
      </c>
      <c r="G424" s="5">
        <f t="shared" si="12"/>
        <v>4.784266666666694</v>
      </c>
      <c r="H424" s="5">
        <f>IF(D424+E424+F424&gt;Inddata!$E$31,Inddata!$E$31,D424+E424+F424)</f>
        <v>1.2157333333333056</v>
      </c>
      <c r="I424" s="5">
        <f>Inddata!$E$34</f>
        <v>0</v>
      </c>
      <c r="J424" s="5">
        <f>Inddata!$E$32+Inddata!$E$34</f>
        <v>4</v>
      </c>
      <c r="K424" s="5"/>
    </row>
    <row r="425" spans="1:11" x14ac:dyDescent="0.25">
      <c r="A425">
        <v>396</v>
      </c>
      <c r="C425" s="5">
        <f t="shared" si="13"/>
        <v>2.7913333333333612</v>
      </c>
      <c r="D425" s="5">
        <f>IF(Inddata!$E$35=0,0,IF(($D$30-C425*(1/Inddata!$E$35))&lt;0,0,($D$30-C425*(1/Inddata!$E$35))))</f>
        <v>1.2086666666666388</v>
      </c>
      <c r="E425" s="5">
        <v>0</v>
      </c>
      <c r="F425" s="5">
        <f>IF(Inddata!$E$31*Inddata!$E$35+Inddata!$E$33&gt;'Beregninger scenarie 3'!C425,0,F424+$F$27)</f>
        <v>0</v>
      </c>
      <c r="G425" s="5">
        <f t="shared" si="12"/>
        <v>4.7913333333333608</v>
      </c>
      <c r="H425" s="5">
        <f>IF(D425+E425+F425&gt;Inddata!$E$31,Inddata!$E$31,D425+E425+F425)</f>
        <v>1.2086666666666388</v>
      </c>
      <c r="I425" s="5">
        <f>Inddata!$E$34</f>
        <v>0</v>
      </c>
      <c r="J425" s="5">
        <f>Inddata!$E$32+Inddata!$E$34</f>
        <v>4</v>
      </c>
      <c r="K425" s="5"/>
    </row>
    <row r="426" spans="1:11" x14ac:dyDescent="0.25">
      <c r="A426">
        <v>397</v>
      </c>
      <c r="C426" s="5">
        <f t="shared" si="13"/>
        <v>2.798400000000028</v>
      </c>
      <c r="D426" s="5">
        <f>IF(Inddata!$E$35=0,0,IF(($D$30-C426*(1/Inddata!$E$35))&lt;0,0,($D$30-C426*(1/Inddata!$E$35))))</f>
        <v>1.201599999999972</v>
      </c>
      <c r="E426" s="5">
        <v>0</v>
      </c>
      <c r="F426" s="5">
        <f>IF(Inddata!$E$31*Inddata!$E$35+Inddata!$E$33&gt;'Beregninger scenarie 3'!C426,0,F425+$F$27)</f>
        <v>0</v>
      </c>
      <c r="G426" s="5">
        <f t="shared" si="12"/>
        <v>4.7984000000000275</v>
      </c>
      <c r="H426" s="5">
        <f>IF(D426+E426+F426&gt;Inddata!$E$31,Inddata!$E$31,D426+E426+F426)</f>
        <v>1.201599999999972</v>
      </c>
      <c r="I426" s="5">
        <f>Inddata!$E$34</f>
        <v>0</v>
      </c>
      <c r="J426" s="5">
        <f>Inddata!$E$32+Inddata!$E$34</f>
        <v>4</v>
      </c>
      <c r="K426" s="5"/>
    </row>
    <row r="427" spans="1:11" x14ac:dyDescent="0.25">
      <c r="A427">
        <v>398</v>
      </c>
      <c r="C427" s="5">
        <f t="shared" si="13"/>
        <v>2.8054666666666948</v>
      </c>
      <c r="D427" s="5">
        <f>IF(Inddata!$E$35=0,0,IF(($D$30-C427*(1/Inddata!$E$35))&lt;0,0,($D$30-C427*(1/Inddata!$E$35))))</f>
        <v>1.1945333333333052</v>
      </c>
      <c r="E427" s="5">
        <v>0</v>
      </c>
      <c r="F427" s="5">
        <f>IF(Inddata!$E$31*Inddata!$E$35+Inddata!$E$33&gt;'Beregninger scenarie 3'!C427,0,F426+$F$27)</f>
        <v>0</v>
      </c>
      <c r="G427" s="5">
        <f t="shared" si="12"/>
        <v>4.8054666666666943</v>
      </c>
      <c r="H427" s="5">
        <f>IF(D427+E427+F427&gt;Inddata!$E$31,Inddata!$E$31,D427+E427+F427)</f>
        <v>1.1945333333333052</v>
      </c>
      <c r="I427" s="5">
        <f>Inddata!$E$34</f>
        <v>0</v>
      </c>
      <c r="J427" s="5">
        <f>Inddata!$E$32+Inddata!$E$34</f>
        <v>4</v>
      </c>
      <c r="K427" s="5"/>
    </row>
    <row r="428" spans="1:11" x14ac:dyDescent="0.25">
      <c r="A428">
        <v>399</v>
      </c>
      <c r="C428" s="5">
        <f t="shared" si="13"/>
        <v>2.8125333333333615</v>
      </c>
      <c r="D428" s="5">
        <f>IF(Inddata!$E$35=0,0,IF(($D$30-C428*(1/Inddata!$E$35))&lt;0,0,($D$30-C428*(1/Inddata!$E$35))))</f>
        <v>1.1874666666666385</v>
      </c>
      <c r="E428" s="5">
        <v>0</v>
      </c>
      <c r="F428" s="5">
        <f>IF(Inddata!$E$31*Inddata!$E$35+Inddata!$E$33&gt;'Beregninger scenarie 3'!C428,0,F427+$F$27)</f>
        <v>0</v>
      </c>
      <c r="G428" s="5">
        <f t="shared" si="12"/>
        <v>4.8125333333333611</v>
      </c>
      <c r="H428" s="5">
        <f>IF(D428+E428+F428&gt;Inddata!$E$31,Inddata!$E$31,D428+E428+F428)</f>
        <v>1.1874666666666385</v>
      </c>
      <c r="I428" s="5">
        <f>Inddata!$E$34</f>
        <v>0</v>
      </c>
      <c r="J428" s="5">
        <f>Inddata!$E$32+Inddata!$E$34</f>
        <v>4</v>
      </c>
      <c r="K428" s="5"/>
    </row>
    <row r="429" spans="1:11" x14ac:dyDescent="0.25">
      <c r="A429">
        <v>400</v>
      </c>
      <c r="C429" s="5">
        <f t="shared" si="13"/>
        <v>2.8196000000000283</v>
      </c>
      <c r="D429" s="5">
        <f>IF(Inddata!$E$35=0,0,IF(($D$30-C429*(1/Inddata!$E$35))&lt;0,0,($D$30-C429*(1/Inddata!$E$35))))</f>
        <v>1.1803999999999717</v>
      </c>
      <c r="E429" s="5">
        <v>0</v>
      </c>
      <c r="F429" s="5">
        <f>IF(Inddata!$E$31*Inddata!$E$35+Inddata!$E$33&gt;'Beregninger scenarie 3'!C429,0,F428+$F$27)</f>
        <v>0</v>
      </c>
      <c r="G429" s="5">
        <f t="shared" si="12"/>
        <v>4.8196000000000279</v>
      </c>
      <c r="H429" s="5">
        <f>IF(D429+E429+F429&gt;Inddata!$E$31,Inddata!$E$31,D429+E429+F429)</f>
        <v>1.1803999999999717</v>
      </c>
      <c r="I429" s="5">
        <f>Inddata!$E$34</f>
        <v>0</v>
      </c>
      <c r="J429" s="5">
        <f>Inddata!$E$32+Inddata!$E$34</f>
        <v>4</v>
      </c>
      <c r="K429" s="5"/>
    </row>
    <row r="430" spans="1:11" x14ac:dyDescent="0.25">
      <c r="A430">
        <v>401</v>
      </c>
      <c r="C430" s="5">
        <f t="shared" si="13"/>
        <v>2.8266666666666951</v>
      </c>
      <c r="D430" s="5">
        <f>IF(Inddata!$E$35=0,0,IF(($D$30-C430*(1/Inddata!$E$35))&lt;0,0,($D$30-C430*(1/Inddata!$E$35))))</f>
        <v>1.1733333333333049</v>
      </c>
      <c r="E430" s="5">
        <v>0</v>
      </c>
      <c r="F430" s="5">
        <f>IF(Inddata!$E$31*Inddata!$E$35+Inddata!$E$33&gt;'Beregninger scenarie 3'!C430,0,F429+$F$27)</f>
        <v>0</v>
      </c>
      <c r="G430" s="5">
        <f t="shared" si="12"/>
        <v>4.8266666666666946</v>
      </c>
      <c r="H430" s="5">
        <f>IF(D430+E430+F430&gt;Inddata!$E$31,Inddata!$E$31,D430+E430+F430)</f>
        <v>1.1733333333333049</v>
      </c>
      <c r="I430" s="5">
        <f>Inddata!$E$34</f>
        <v>0</v>
      </c>
      <c r="J430" s="5">
        <f>Inddata!$E$32+Inddata!$E$34</f>
        <v>4</v>
      </c>
      <c r="K430" s="5"/>
    </row>
    <row r="431" spans="1:11" x14ac:dyDescent="0.25">
      <c r="A431">
        <v>402</v>
      </c>
      <c r="C431" s="5">
        <f t="shared" si="13"/>
        <v>2.8337333333333619</v>
      </c>
      <c r="D431" s="5">
        <f>IF(Inddata!$E$35=0,0,IF(($D$30-C431*(1/Inddata!$E$35))&lt;0,0,($D$30-C431*(1/Inddata!$E$35))))</f>
        <v>1.1662666666666381</v>
      </c>
      <c r="E431" s="5">
        <v>0</v>
      </c>
      <c r="F431" s="5">
        <f>IF(Inddata!$E$31*Inddata!$E$35+Inddata!$E$33&gt;'Beregninger scenarie 3'!C431,0,F430+$F$27)</f>
        <v>0</v>
      </c>
      <c r="G431" s="5">
        <f t="shared" si="12"/>
        <v>4.8337333333333614</v>
      </c>
      <c r="H431" s="5">
        <f>IF(D431+E431+F431&gt;Inddata!$E$31,Inddata!$E$31,D431+E431+F431)</f>
        <v>1.1662666666666381</v>
      </c>
      <c r="I431" s="5">
        <f>Inddata!$E$34</f>
        <v>0</v>
      </c>
      <c r="J431" s="5">
        <f>Inddata!$E$32+Inddata!$E$34</f>
        <v>4</v>
      </c>
      <c r="K431" s="5"/>
    </row>
    <row r="432" spans="1:11" x14ac:dyDescent="0.25">
      <c r="A432">
        <v>403</v>
      </c>
      <c r="C432" s="5">
        <f t="shared" si="13"/>
        <v>2.8408000000000286</v>
      </c>
      <c r="D432" s="5">
        <f>IF(Inddata!$E$35=0,0,IF(($D$30-C432*(1/Inddata!$E$35))&lt;0,0,($D$30-C432*(1/Inddata!$E$35))))</f>
        <v>1.1591999999999714</v>
      </c>
      <c r="E432" s="5">
        <v>0</v>
      </c>
      <c r="F432" s="5">
        <f>IF(Inddata!$E$31*Inddata!$E$35+Inddata!$E$33&gt;'Beregninger scenarie 3'!C432,0,F431+$F$27)</f>
        <v>0</v>
      </c>
      <c r="G432" s="5">
        <f t="shared" si="12"/>
        <v>4.8408000000000282</v>
      </c>
      <c r="H432" s="5">
        <f>IF(D432+E432+F432&gt;Inddata!$E$31,Inddata!$E$31,D432+E432+F432)</f>
        <v>1.1591999999999714</v>
      </c>
      <c r="I432" s="5">
        <f>Inddata!$E$34</f>
        <v>0</v>
      </c>
      <c r="J432" s="5">
        <f>Inddata!$E$32+Inddata!$E$34</f>
        <v>4</v>
      </c>
      <c r="K432" s="5"/>
    </row>
    <row r="433" spans="1:11" x14ac:dyDescent="0.25">
      <c r="A433">
        <v>404</v>
      </c>
      <c r="C433" s="5">
        <f t="shared" si="13"/>
        <v>2.8478666666666954</v>
      </c>
      <c r="D433" s="5">
        <f>IF(Inddata!$E$35=0,0,IF(($D$30-C433*(1/Inddata!$E$35))&lt;0,0,($D$30-C433*(1/Inddata!$E$35))))</f>
        <v>1.1521333333333046</v>
      </c>
      <c r="E433" s="5">
        <v>0</v>
      </c>
      <c r="F433" s="5">
        <f>IF(Inddata!$E$31*Inddata!$E$35+Inddata!$E$33&gt;'Beregninger scenarie 3'!C433,0,F432+$F$27)</f>
        <v>0</v>
      </c>
      <c r="G433" s="5">
        <f t="shared" si="12"/>
        <v>4.847866666666695</v>
      </c>
      <c r="H433" s="5">
        <f>IF(D433+E433+F433&gt;Inddata!$E$31,Inddata!$E$31,D433+E433+F433)</f>
        <v>1.1521333333333046</v>
      </c>
      <c r="I433" s="5">
        <f>Inddata!$E$34</f>
        <v>0</v>
      </c>
      <c r="J433" s="5">
        <f>Inddata!$E$32+Inddata!$E$34</f>
        <v>4</v>
      </c>
      <c r="K433" s="5"/>
    </row>
    <row r="434" spans="1:11" x14ac:dyDescent="0.25">
      <c r="A434">
        <v>405</v>
      </c>
      <c r="C434" s="5">
        <f t="shared" si="13"/>
        <v>2.8549333333333622</v>
      </c>
      <c r="D434" s="5">
        <f>IF(Inddata!$E$35=0,0,IF(($D$30-C434*(1/Inddata!$E$35))&lt;0,0,($D$30-C434*(1/Inddata!$E$35))))</f>
        <v>1.1450666666666378</v>
      </c>
      <c r="E434" s="5">
        <v>0</v>
      </c>
      <c r="F434" s="5">
        <f>IF(Inddata!$E$31*Inddata!$E$35+Inddata!$E$33&gt;'Beregninger scenarie 3'!C434,0,F433+$F$27)</f>
        <v>0</v>
      </c>
      <c r="G434" s="5">
        <f t="shared" si="12"/>
        <v>4.8549333333333617</v>
      </c>
      <c r="H434" s="5">
        <f>IF(D434+E434+F434&gt;Inddata!$E$31,Inddata!$E$31,D434+E434+F434)</f>
        <v>1.1450666666666378</v>
      </c>
      <c r="I434" s="5">
        <f>Inddata!$E$34</f>
        <v>0</v>
      </c>
      <c r="J434" s="5">
        <f>Inddata!$E$32+Inddata!$E$34</f>
        <v>4</v>
      </c>
      <c r="K434" s="5"/>
    </row>
    <row r="435" spans="1:11" x14ac:dyDescent="0.25">
      <c r="A435">
        <v>406</v>
      </c>
      <c r="C435" s="5">
        <f t="shared" si="13"/>
        <v>2.862000000000029</v>
      </c>
      <c r="D435" s="5">
        <f>IF(Inddata!$E$35=0,0,IF(($D$30-C435*(1/Inddata!$E$35))&lt;0,0,($D$30-C435*(1/Inddata!$E$35))))</f>
        <v>1.137999999999971</v>
      </c>
      <c r="E435" s="5">
        <v>0</v>
      </c>
      <c r="F435" s="5">
        <f>IF(Inddata!$E$31*Inddata!$E$35+Inddata!$E$33&gt;'Beregninger scenarie 3'!C435,0,F434+$F$27)</f>
        <v>0</v>
      </c>
      <c r="G435" s="5">
        <f t="shared" si="12"/>
        <v>4.8620000000000285</v>
      </c>
      <c r="H435" s="5">
        <f>IF(D435+E435+F435&gt;Inddata!$E$31,Inddata!$E$31,D435+E435+F435)</f>
        <v>1.137999999999971</v>
      </c>
      <c r="I435" s="5">
        <f>Inddata!$E$34</f>
        <v>0</v>
      </c>
      <c r="J435" s="5">
        <f>Inddata!$E$32+Inddata!$E$34</f>
        <v>4</v>
      </c>
      <c r="K435" s="5"/>
    </row>
    <row r="436" spans="1:11" x14ac:dyDescent="0.25">
      <c r="A436">
        <v>407</v>
      </c>
      <c r="C436" s="5">
        <f t="shared" si="13"/>
        <v>2.8690666666666957</v>
      </c>
      <c r="D436" s="5">
        <f>IF(Inddata!$E$35=0,0,IF(($D$30-C436*(1/Inddata!$E$35))&lt;0,0,($D$30-C436*(1/Inddata!$E$35))))</f>
        <v>1.1309333333333043</v>
      </c>
      <c r="E436" s="5">
        <v>0</v>
      </c>
      <c r="F436" s="5">
        <f>IF(Inddata!$E$31*Inddata!$E$35+Inddata!$E$33&gt;'Beregninger scenarie 3'!C436,0,F435+$F$27)</f>
        <v>0</v>
      </c>
      <c r="G436" s="5">
        <f t="shared" si="12"/>
        <v>4.8690666666666953</v>
      </c>
      <c r="H436" s="5">
        <f>IF(D436+E436+F436&gt;Inddata!$E$31,Inddata!$E$31,D436+E436+F436)</f>
        <v>1.1309333333333043</v>
      </c>
      <c r="I436" s="5">
        <f>Inddata!$E$34</f>
        <v>0</v>
      </c>
      <c r="J436" s="5">
        <f>Inddata!$E$32+Inddata!$E$34</f>
        <v>4</v>
      </c>
      <c r="K436" s="5"/>
    </row>
    <row r="437" spans="1:11" x14ac:dyDescent="0.25">
      <c r="A437">
        <v>408</v>
      </c>
      <c r="C437" s="5">
        <f t="shared" si="13"/>
        <v>2.8761333333333625</v>
      </c>
      <c r="D437" s="5">
        <f>IF(Inddata!$E$35=0,0,IF(($D$30-C437*(1/Inddata!$E$35))&lt;0,0,($D$30-C437*(1/Inddata!$E$35))))</f>
        <v>1.1238666666666375</v>
      </c>
      <c r="E437" s="5">
        <v>0</v>
      </c>
      <c r="F437" s="5">
        <f>IF(Inddata!$E$31*Inddata!$E$35+Inddata!$E$33&gt;'Beregninger scenarie 3'!C437,0,F436+$F$27)</f>
        <v>0</v>
      </c>
      <c r="G437" s="5">
        <f t="shared" si="12"/>
        <v>4.8761333333333621</v>
      </c>
      <c r="H437" s="5">
        <f>IF(D437+E437+F437&gt;Inddata!$E$31,Inddata!$E$31,D437+E437+F437)</f>
        <v>1.1238666666666375</v>
      </c>
      <c r="I437" s="5">
        <f>Inddata!$E$34</f>
        <v>0</v>
      </c>
      <c r="J437" s="5">
        <f>Inddata!$E$32+Inddata!$E$34</f>
        <v>4</v>
      </c>
      <c r="K437" s="5"/>
    </row>
    <row r="438" spans="1:11" x14ac:dyDescent="0.25">
      <c r="A438">
        <v>409</v>
      </c>
      <c r="C438" s="5">
        <f t="shared" si="13"/>
        <v>2.8832000000000293</v>
      </c>
      <c r="D438" s="5">
        <f>IF(Inddata!$E$35=0,0,IF(($D$30-C438*(1/Inddata!$E$35))&lt;0,0,($D$30-C438*(1/Inddata!$E$35))))</f>
        <v>1.1167999999999707</v>
      </c>
      <c r="E438" s="5">
        <v>0</v>
      </c>
      <c r="F438" s="5">
        <f>IF(Inddata!$E$31*Inddata!$E$35+Inddata!$E$33&gt;'Beregninger scenarie 3'!C438,0,F437+$F$27)</f>
        <v>0</v>
      </c>
      <c r="G438" s="5">
        <f t="shared" si="12"/>
        <v>4.8832000000000289</v>
      </c>
      <c r="H438" s="5">
        <f>IF(D438+E438+F438&gt;Inddata!$E$31,Inddata!$E$31,D438+E438+F438)</f>
        <v>1.1167999999999707</v>
      </c>
      <c r="I438" s="5">
        <f>Inddata!$E$34</f>
        <v>0</v>
      </c>
      <c r="J438" s="5">
        <f>Inddata!$E$32+Inddata!$E$34</f>
        <v>4</v>
      </c>
      <c r="K438" s="5"/>
    </row>
    <row r="439" spans="1:11" x14ac:dyDescent="0.25">
      <c r="A439">
        <v>410</v>
      </c>
      <c r="C439" s="5">
        <f t="shared" si="13"/>
        <v>2.8902666666666961</v>
      </c>
      <c r="D439" s="5">
        <f>IF(Inddata!$E$35=0,0,IF(($D$30-C439*(1/Inddata!$E$35))&lt;0,0,($D$30-C439*(1/Inddata!$E$35))))</f>
        <v>1.1097333333333039</v>
      </c>
      <c r="E439" s="5">
        <v>0</v>
      </c>
      <c r="F439" s="5">
        <f>IF(Inddata!$E$31*Inddata!$E$35+Inddata!$E$33&gt;'Beregninger scenarie 3'!C439,0,F438+$F$27)</f>
        <v>0</v>
      </c>
      <c r="G439" s="5">
        <f t="shared" si="12"/>
        <v>4.8902666666666956</v>
      </c>
      <c r="H439" s="5">
        <f>IF(D439+E439+F439&gt;Inddata!$E$31,Inddata!$E$31,D439+E439+F439)</f>
        <v>1.1097333333333039</v>
      </c>
      <c r="I439" s="5">
        <f>Inddata!$E$34</f>
        <v>0</v>
      </c>
      <c r="J439" s="5">
        <f>Inddata!$E$32+Inddata!$E$34</f>
        <v>4</v>
      </c>
      <c r="K439" s="5"/>
    </row>
    <row r="440" spans="1:11" x14ac:dyDescent="0.25">
      <c r="A440">
        <v>411</v>
      </c>
      <c r="C440" s="5">
        <f t="shared" si="13"/>
        <v>2.8973333333333628</v>
      </c>
      <c r="D440" s="5">
        <f>IF(Inddata!$E$35=0,0,IF(($D$30-C440*(1/Inddata!$E$35))&lt;0,0,($D$30-C440*(1/Inddata!$E$35))))</f>
        <v>1.1026666666666372</v>
      </c>
      <c r="E440" s="5">
        <v>0</v>
      </c>
      <c r="F440" s="5">
        <f>IF(Inddata!$E$31*Inddata!$E$35+Inddata!$E$33&gt;'Beregninger scenarie 3'!C440,0,F439+$F$27)</f>
        <v>0</v>
      </c>
      <c r="G440" s="5">
        <f t="shared" si="12"/>
        <v>4.8973333333333624</v>
      </c>
      <c r="H440" s="5">
        <f>IF(D440+E440+F440&gt;Inddata!$E$31,Inddata!$E$31,D440+E440+F440)</f>
        <v>1.1026666666666372</v>
      </c>
      <c r="I440" s="5">
        <f>Inddata!$E$34</f>
        <v>0</v>
      </c>
      <c r="J440" s="5">
        <f>Inddata!$E$32+Inddata!$E$34</f>
        <v>4</v>
      </c>
      <c r="K440" s="5"/>
    </row>
    <row r="441" spans="1:11" x14ac:dyDescent="0.25">
      <c r="A441">
        <v>412</v>
      </c>
      <c r="C441" s="5">
        <f t="shared" si="13"/>
        <v>2.9044000000000296</v>
      </c>
      <c r="D441" s="5">
        <f>IF(Inddata!$E$35=0,0,IF(($D$30-C441*(1/Inddata!$E$35))&lt;0,0,($D$30-C441*(1/Inddata!$E$35))))</f>
        <v>1.0955999999999704</v>
      </c>
      <c r="E441" s="5">
        <v>0</v>
      </c>
      <c r="F441" s="5">
        <f>IF(Inddata!$E$31*Inddata!$E$35+Inddata!$E$33&gt;'Beregninger scenarie 3'!C441,0,F440+$F$27)</f>
        <v>0</v>
      </c>
      <c r="G441" s="5">
        <f t="shared" si="12"/>
        <v>4.9044000000000292</v>
      </c>
      <c r="H441" s="5">
        <f>IF(D441+E441+F441&gt;Inddata!$E$31,Inddata!$E$31,D441+E441+F441)</f>
        <v>1.0955999999999704</v>
      </c>
      <c r="I441" s="5">
        <f>Inddata!$E$34</f>
        <v>0</v>
      </c>
      <c r="J441" s="5">
        <f>Inddata!$E$32+Inddata!$E$34</f>
        <v>4</v>
      </c>
      <c r="K441" s="5"/>
    </row>
    <row r="442" spans="1:11" x14ac:dyDescent="0.25">
      <c r="A442">
        <v>413</v>
      </c>
      <c r="C442" s="5">
        <f t="shared" si="13"/>
        <v>2.9114666666666964</v>
      </c>
      <c r="D442" s="5">
        <f>IF(Inddata!$E$35=0,0,IF(($D$30-C442*(1/Inddata!$E$35))&lt;0,0,($D$30-C442*(1/Inddata!$E$35))))</f>
        <v>1.0885333333333036</v>
      </c>
      <c r="E442" s="5">
        <v>0</v>
      </c>
      <c r="F442" s="5">
        <f>IF(Inddata!$E$31*Inddata!$E$35+Inddata!$E$33&gt;'Beregninger scenarie 3'!C442,0,F441+$F$27)</f>
        <v>0</v>
      </c>
      <c r="G442" s="5">
        <f t="shared" si="12"/>
        <v>4.911466666666696</v>
      </c>
      <c r="H442" s="5">
        <f>IF(D442+E442+F442&gt;Inddata!$E$31,Inddata!$E$31,D442+E442+F442)</f>
        <v>1.0885333333333036</v>
      </c>
      <c r="I442" s="5">
        <f>Inddata!$E$34</f>
        <v>0</v>
      </c>
      <c r="J442" s="5">
        <f>Inddata!$E$32+Inddata!$E$34</f>
        <v>4</v>
      </c>
      <c r="K442" s="5"/>
    </row>
    <row r="443" spans="1:11" x14ac:dyDescent="0.25">
      <c r="A443">
        <v>414</v>
      </c>
      <c r="C443" s="5">
        <f t="shared" si="13"/>
        <v>2.9185333333333632</v>
      </c>
      <c r="D443" s="5">
        <f>IF(Inddata!$E$35=0,0,IF(($D$30-C443*(1/Inddata!$E$35))&lt;0,0,($D$30-C443*(1/Inddata!$E$35))))</f>
        <v>1.0814666666666368</v>
      </c>
      <c r="E443" s="5">
        <v>0</v>
      </c>
      <c r="F443" s="5">
        <f>IF(Inddata!$E$31*Inddata!$E$35+Inddata!$E$33&gt;'Beregninger scenarie 3'!C443,0,F442+$F$27)</f>
        <v>0</v>
      </c>
      <c r="G443" s="5">
        <f t="shared" si="12"/>
        <v>4.9185333333333627</v>
      </c>
      <c r="H443" s="5">
        <f>IF(D443+E443+F443&gt;Inddata!$E$31,Inddata!$E$31,D443+E443+F443)</f>
        <v>1.0814666666666368</v>
      </c>
      <c r="I443" s="5">
        <f>Inddata!$E$34</f>
        <v>0</v>
      </c>
      <c r="J443" s="5">
        <f>Inddata!$E$32+Inddata!$E$34</f>
        <v>4</v>
      </c>
      <c r="K443" s="5"/>
    </row>
    <row r="444" spans="1:11" x14ac:dyDescent="0.25">
      <c r="A444">
        <v>415</v>
      </c>
      <c r="C444" s="5">
        <f t="shared" si="13"/>
        <v>2.92560000000003</v>
      </c>
      <c r="D444" s="5">
        <f>IF(Inddata!$E$35=0,0,IF(($D$30-C444*(1/Inddata!$E$35))&lt;0,0,($D$30-C444*(1/Inddata!$E$35))))</f>
        <v>1.07439999999997</v>
      </c>
      <c r="E444" s="5">
        <v>0</v>
      </c>
      <c r="F444" s="5">
        <f>IF(Inddata!$E$31*Inddata!$E$35+Inddata!$E$33&gt;'Beregninger scenarie 3'!C444,0,F443+$F$27)</f>
        <v>0</v>
      </c>
      <c r="G444" s="5">
        <f t="shared" si="12"/>
        <v>4.9256000000000295</v>
      </c>
      <c r="H444" s="5">
        <f>IF(D444+E444+F444&gt;Inddata!$E$31,Inddata!$E$31,D444+E444+F444)</f>
        <v>1.07439999999997</v>
      </c>
      <c r="I444" s="5">
        <f>Inddata!$E$34</f>
        <v>0</v>
      </c>
      <c r="J444" s="5">
        <f>Inddata!$E$32+Inddata!$E$34</f>
        <v>4</v>
      </c>
      <c r="K444" s="5"/>
    </row>
    <row r="445" spans="1:11" x14ac:dyDescent="0.25">
      <c r="A445">
        <v>416</v>
      </c>
      <c r="C445" s="5">
        <f t="shared" si="13"/>
        <v>2.9326666666666967</v>
      </c>
      <c r="D445" s="5">
        <f>IF(Inddata!$E$35=0,0,IF(($D$30-C445*(1/Inddata!$E$35))&lt;0,0,($D$30-C445*(1/Inddata!$E$35))))</f>
        <v>1.0673333333333033</v>
      </c>
      <c r="E445" s="5">
        <v>0</v>
      </c>
      <c r="F445" s="5">
        <f>IF(Inddata!$E$31*Inddata!$E$35+Inddata!$E$33&gt;'Beregninger scenarie 3'!C445,0,F444+$F$27)</f>
        <v>0</v>
      </c>
      <c r="G445" s="5">
        <f t="shared" si="12"/>
        <v>4.9326666666666963</v>
      </c>
      <c r="H445" s="5">
        <f>IF(D445+E445+F445&gt;Inddata!$E$31,Inddata!$E$31,D445+E445+F445)</f>
        <v>1.0673333333333033</v>
      </c>
      <c r="I445" s="5">
        <f>Inddata!$E$34</f>
        <v>0</v>
      </c>
      <c r="J445" s="5">
        <f>Inddata!$E$32+Inddata!$E$34</f>
        <v>4</v>
      </c>
      <c r="K445" s="5"/>
    </row>
    <row r="446" spans="1:11" x14ac:dyDescent="0.25">
      <c r="A446">
        <v>417</v>
      </c>
      <c r="C446" s="5">
        <f t="shared" si="13"/>
        <v>2.9397333333333635</v>
      </c>
      <c r="D446" s="5">
        <f>IF(Inddata!$E$35=0,0,IF(($D$30-C446*(1/Inddata!$E$35))&lt;0,0,($D$30-C446*(1/Inddata!$E$35))))</f>
        <v>1.0602666666666365</v>
      </c>
      <c r="E446" s="5">
        <v>0</v>
      </c>
      <c r="F446" s="5">
        <f>IF(Inddata!$E$31*Inddata!$E$35+Inddata!$E$33&gt;'Beregninger scenarie 3'!C446,0,F445+$F$27)</f>
        <v>0</v>
      </c>
      <c r="G446" s="5">
        <f t="shared" si="12"/>
        <v>4.9397333333333631</v>
      </c>
      <c r="H446" s="5">
        <f>IF(D446+E446+F446&gt;Inddata!$E$31,Inddata!$E$31,D446+E446+F446)</f>
        <v>1.0602666666666365</v>
      </c>
      <c r="I446" s="5">
        <f>Inddata!$E$34</f>
        <v>0</v>
      </c>
      <c r="J446" s="5">
        <f>Inddata!$E$32+Inddata!$E$34</f>
        <v>4</v>
      </c>
      <c r="K446" s="5"/>
    </row>
    <row r="447" spans="1:11" x14ac:dyDescent="0.25">
      <c r="A447">
        <v>418</v>
      </c>
      <c r="C447" s="5">
        <f t="shared" si="13"/>
        <v>2.9468000000000303</v>
      </c>
      <c r="D447" s="5">
        <f>IF(Inddata!$E$35=0,0,IF(($D$30-C447*(1/Inddata!$E$35))&lt;0,0,($D$30-C447*(1/Inddata!$E$35))))</f>
        <v>1.0531999999999697</v>
      </c>
      <c r="E447" s="5">
        <v>0</v>
      </c>
      <c r="F447" s="5">
        <f>IF(Inddata!$E$31*Inddata!$E$35+Inddata!$E$33&gt;'Beregninger scenarie 3'!C447,0,F446+$F$27)</f>
        <v>0</v>
      </c>
      <c r="G447" s="5">
        <f t="shared" si="12"/>
        <v>4.9468000000000298</v>
      </c>
      <c r="H447" s="5">
        <f>IF(D447+E447+F447&gt;Inddata!$E$31,Inddata!$E$31,D447+E447+F447)</f>
        <v>1.0531999999999697</v>
      </c>
      <c r="I447" s="5">
        <f>Inddata!$E$34</f>
        <v>0</v>
      </c>
      <c r="J447" s="5">
        <f>Inddata!$E$32+Inddata!$E$34</f>
        <v>4</v>
      </c>
      <c r="K447" s="5"/>
    </row>
    <row r="448" spans="1:11" x14ac:dyDescent="0.25">
      <c r="A448">
        <v>419</v>
      </c>
      <c r="C448" s="5">
        <f t="shared" si="13"/>
        <v>2.9538666666666971</v>
      </c>
      <c r="D448" s="5">
        <f>IF(Inddata!$E$35=0,0,IF(($D$30-C448*(1/Inddata!$E$35))&lt;0,0,($D$30-C448*(1/Inddata!$E$35))))</f>
        <v>1.0461333333333029</v>
      </c>
      <c r="E448" s="5">
        <v>0</v>
      </c>
      <c r="F448" s="5">
        <f>IF(Inddata!$E$31*Inddata!$E$35+Inddata!$E$33&gt;'Beregninger scenarie 3'!C448,0,F447+$F$27)</f>
        <v>0</v>
      </c>
      <c r="G448" s="5">
        <f t="shared" si="12"/>
        <v>4.9538666666666966</v>
      </c>
      <c r="H448" s="5">
        <f>IF(D448+E448+F448&gt;Inddata!$E$31,Inddata!$E$31,D448+E448+F448)</f>
        <v>1.0461333333333029</v>
      </c>
      <c r="I448" s="5">
        <f>Inddata!$E$34</f>
        <v>0</v>
      </c>
      <c r="J448" s="5">
        <f>Inddata!$E$32+Inddata!$E$34</f>
        <v>4</v>
      </c>
      <c r="K448" s="5"/>
    </row>
    <row r="449" spans="1:11" x14ac:dyDescent="0.25">
      <c r="A449">
        <v>420</v>
      </c>
      <c r="C449" s="5">
        <f t="shared" si="13"/>
        <v>2.9609333333333638</v>
      </c>
      <c r="D449" s="5">
        <f>IF(Inddata!$E$35=0,0,IF(($D$30-C449*(1/Inddata!$E$35))&lt;0,0,($D$30-C449*(1/Inddata!$E$35))))</f>
        <v>1.0390666666666362</v>
      </c>
      <c r="E449" s="5">
        <v>0</v>
      </c>
      <c r="F449" s="5">
        <f>IF(Inddata!$E$31*Inddata!$E$35+Inddata!$E$33&gt;'Beregninger scenarie 3'!C449,0,F448+$F$27)</f>
        <v>0</v>
      </c>
      <c r="G449" s="5">
        <f t="shared" si="12"/>
        <v>4.9609333333333634</v>
      </c>
      <c r="H449" s="5">
        <f>IF(D449+E449+F449&gt;Inddata!$E$31,Inddata!$E$31,D449+E449+F449)</f>
        <v>1.0390666666666362</v>
      </c>
      <c r="I449" s="5">
        <f>Inddata!$E$34</f>
        <v>0</v>
      </c>
      <c r="J449" s="5">
        <f>Inddata!$E$32+Inddata!$E$34</f>
        <v>4</v>
      </c>
      <c r="K449" s="5"/>
    </row>
    <row r="450" spans="1:11" x14ac:dyDescent="0.25">
      <c r="A450">
        <v>421</v>
      </c>
      <c r="C450" s="5">
        <f t="shared" si="13"/>
        <v>2.9680000000000306</v>
      </c>
      <c r="D450" s="5">
        <f>IF(Inddata!$E$35=0,0,IF(($D$30-C450*(1/Inddata!$E$35))&lt;0,0,($D$30-C450*(1/Inddata!$E$35))))</f>
        <v>1.0319999999999694</v>
      </c>
      <c r="E450" s="5">
        <v>0</v>
      </c>
      <c r="F450" s="5">
        <f>IF(Inddata!$E$31*Inddata!$E$35+Inddata!$E$33&gt;'Beregninger scenarie 3'!C450,0,F449+$F$27)</f>
        <v>0</v>
      </c>
      <c r="G450" s="5">
        <f t="shared" si="12"/>
        <v>4.9680000000000302</v>
      </c>
      <c r="H450" s="5">
        <f>IF(D450+E450+F450&gt;Inddata!$E$31,Inddata!$E$31,D450+E450+F450)</f>
        <v>1.0319999999999694</v>
      </c>
      <c r="I450" s="5">
        <f>Inddata!$E$34</f>
        <v>0</v>
      </c>
      <c r="J450" s="5">
        <f>Inddata!$E$32+Inddata!$E$34</f>
        <v>4</v>
      </c>
      <c r="K450" s="5"/>
    </row>
    <row r="451" spans="1:11" x14ac:dyDescent="0.25">
      <c r="A451">
        <v>422</v>
      </c>
      <c r="C451" s="5">
        <f t="shared" si="13"/>
        <v>2.9750666666666974</v>
      </c>
      <c r="D451" s="5">
        <f>IF(Inddata!$E$35=0,0,IF(($D$30-C451*(1/Inddata!$E$35))&lt;0,0,($D$30-C451*(1/Inddata!$E$35))))</f>
        <v>1.0249333333333026</v>
      </c>
      <c r="E451" s="5">
        <v>0</v>
      </c>
      <c r="F451" s="5">
        <f>IF(Inddata!$E$31*Inddata!$E$35+Inddata!$E$33&gt;'Beregninger scenarie 3'!C451,0,F450+$F$27)</f>
        <v>0</v>
      </c>
      <c r="G451" s="5">
        <f t="shared" si="12"/>
        <v>4.9750666666666969</v>
      </c>
      <c r="H451" s="5">
        <f>IF(D451+E451+F451&gt;Inddata!$E$31,Inddata!$E$31,D451+E451+F451)</f>
        <v>1.0249333333333026</v>
      </c>
      <c r="I451" s="5">
        <f>Inddata!$E$34</f>
        <v>0</v>
      </c>
      <c r="J451" s="5">
        <f>Inddata!$E$32+Inddata!$E$34</f>
        <v>4</v>
      </c>
      <c r="K451" s="5"/>
    </row>
    <row r="452" spans="1:11" x14ac:dyDescent="0.25">
      <c r="A452">
        <v>423</v>
      </c>
      <c r="C452" s="5">
        <f t="shared" si="13"/>
        <v>2.9821333333333642</v>
      </c>
      <c r="D452" s="5">
        <f>IF(Inddata!$E$35=0,0,IF(($D$30-C452*(1/Inddata!$E$35))&lt;0,0,($D$30-C452*(1/Inddata!$E$35))))</f>
        <v>1.0178666666666358</v>
      </c>
      <c r="E452" s="5">
        <v>0</v>
      </c>
      <c r="F452" s="5">
        <f>IF(Inddata!$E$31*Inddata!$E$35+Inddata!$E$33&gt;'Beregninger scenarie 3'!C452,0,F451+$F$27)</f>
        <v>0</v>
      </c>
      <c r="G452" s="5">
        <f t="shared" si="12"/>
        <v>4.9821333333333637</v>
      </c>
      <c r="H452" s="5">
        <f>IF(D452+E452+F452&gt;Inddata!$E$31,Inddata!$E$31,D452+E452+F452)</f>
        <v>1.0178666666666358</v>
      </c>
      <c r="I452" s="5">
        <f>Inddata!$E$34</f>
        <v>0</v>
      </c>
      <c r="J452" s="5">
        <f>Inddata!$E$32+Inddata!$E$34</f>
        <v>4</v>
      </c>
      <c r="K452" s="5"/>
    </row>
    <row r="453" spans="1:11" x14ac:dyDescent="0.25">
      <c r="A453">
        <v>424</v>
      </c>
      <c r="C453" s="5">
        <f t="shared" si="13"/>
        <v>2.9892000000000309</v>
      </c>
      <c r="D453" s="5">
        <f>IF(Inddata!$E$35=0,0,IF(($D$30-C453*(1/Inddata!$E$35))&lt;0,0,($D$30-C453*(1/Inddata!$E$35))))</f>
        <v>1.0107999999999691</v>
      </c>
      <c r="E453" s="5">
        <v>0</v>
      </c>
      <c r="F453" s="5">
        <f>IF(Inddata!$E$31*Inddata!$E$35+Inddata!$E$33&gt;'Beregninger scenarie 3'!C453,0,F452+$F$27)</f>
        <v>0</v>
      </c>
      <c r="G453" s="5">
        <f t="shared" si="12"/>
        <v>4.9892000000000305</v>
      </c>
      <c r="H453" s="5">
        <f>IF(D453+E453+F453&gt;Inddata!$E$31,Inddata!$E$31,D453+E453+F453)</f>
        <v>1.0107999999999691</v>
      </c>
      <c r="I453" s="5">
        <f>Inddata!$E$34</f>
        <v>0</v>
      </c>
      <c r="J453" s="5">
        <f>Inddata!$E$32+Inddata!$E$34</f>
        <v>4</v>
      </c>
      <c r="K453" s="5"/>
    </row>
    <row r="454" spans="1:11" x14ac:dyDescent="0.25">
      <c r="A454">
        <v>425</v>
      </c>
      <c r="C454" s="5">
        <f t="shared" si="13"/>
        <v>2.9962666666666977</v>
      </c>
      <c r="D454" s="5">
        <f>IF(Inddata!$E$35=0,0,IF(($D$30-C454*(1/Inddata!$E$35))&lt;0,0,($D$30-C454*(1/Inddata!$E$35))))</f>
        <v>1.0037333333333023</v>
      </c>
      <c r="E454" s="5">
        <v>0</v>
      </c>
      <c r="F454" s="5">
        <f>IF(Inddata!$E$31*Inddata!$E$35+Inddata!$E$33&gt;'Beregninger scenarie 3'!C454,0,F453+$F$27)</f>
        <v>0</v>
      </c>
      <c r="G454" s="5">
        <f t="shared" si="12"/>
        <v>4.9962666666666973</v>
      </c>
      <c r="H454" s="5">
        <f>IF(D454+E454+F454&gt;Inddata!$E$31,Inddata!$E$31,D454+E454+F454)</f>
        <v>1.0037333333333023</v>
      </c>
      <c r="I454" s="5">
        <f>Inddata!$E$34</f>
        <v>0</v>
      </c>
      <c r="J454" s="5">
        <f>Inddata!$E$32+Inddata!$E$34</f>
        <v>4</v>
      </c>
      <c r="K454" s="5"/>
    </row>
    <row r="455" spans="1:11" x14ac:dyDescent="0.25">
      <c r="A455">
        <v>426</v>
      </c>
      <c r="C455" s="5">
        <f t="shared" si="13"/>
        <v>3.0033333333333645</v>
      </c>
      <c r="D455" s="5">
        <f>IF(Inddata!$E$35=0,0,IF(($D$30-C455*(1/Inddata!$E$35))&lt;0,0,($D$30-C455*(1/Inddata!$E$35))))</f>
        <v>0.9966666666666355</v>
      </c>
      <c r="E455" s="5">
        <v>0</v>
      </c>
      <c r="F455" s="5">
        <f>IF(Inddata!$E$31*Inddata!$E$35+Inddata!$E$33&gt;'Beregninger scenarie 3'!C455,0,F454+$F$27)</f>
        <v>0</v>
      </c>
      <c r="G455" s="5">
        <f t="shared" si="12"/>
        <v>5.0033333333333641</v>
      </c>
      <c r="H455" s="5">
        <f>IF(D455+E455+F455&gt;Inddata!$E$31,Inddata!$E$31,D455+E455+F455)</f>
        <v>0.9966666666666355</v>
      </c>
      <c r="I455" s="5">
        <f>Inddata!$E$34</f>
        <v>0</v>
      </c>
      <c r="J455" s="5">
        <f>Inddata!$E$32+Inddata!$E$34</f>
        <v>4</v>
      </c>
      <c r="K455" s="5"/>
    </row>
    <row r="456" spans="1:11" x14ac:dyDescent="0.25">
      <c r="A456">
        <v>427</v>
      </c>
      <c r="C456" s="5">
        <f t="shared" si="13"/>
        <v>3.0104000000000313</v>
      </c>
      <c r="D456" s="5">
        <f>IF(Inddata!$E$35=0,0,IF(($D$30-C456*(1/Inddata!$E$35))&lt;0,0,($D$30-C456*(1/Inddata!$E$35))))</f>
        <v>0.98959999999996873</v>
      </c>
      <c r="E456" s="5">
        <v>0</v>
      </c>
      <c r="F456" s="5">
        <f>IF(Inddata!$E$31*Inddata!$E$35+Inddata!$E$33&gt;'Beregninger scenarie 3'!C456,0,F455+$F$27)</f>
        <v>0</v>
      </c>
      <c r="G456" s="5">
        <f t="shared" si="12"/>
        <v>5.0104000000000308</v>
      </c>
      <c r="H456" s="5">
        <f>IF(D456+E456+F456&gt;Inddata!$E$31,Inddata!$E$31,D456+E456+F456)</f>
        <v>0.98959999999996873</v>
      </c>
      <c r="I456" s="5">
        <f>Inddata!$E$34</f>
        <v>0</v>
      </c>
      <c r="J456" s="5">
        <f>Inddata!$E$32+Inddata!$E$34</f>
        <v>4</v>
      </c>
      <c r="K456" s="5"/>
    </row>
    <row r="457" spans="1:11" x14ac:dyDescent="0.25">
      <c r="A457">
        <v>428</v>
      </c>
      <c r="C457" s="5">
        <f t="shared" si="13"/>
        <v>3.017466666666698</v>
      </c>
      <c r="D457" s="5">
        <f>IF(Inddata!$E$35=0,0,IF(($D$30-C457*(1/Inddata!$E$35))&lt;0,0,($D$30-C457*(1/Inddata!$E$35))))</f>
        <v>0.98253333333330195</v>
      </c>
      <c r="E457" s="5">
        <v>0</v>
      </c>
      <c r="F457" s="5">
        <f>IF(Inddata!$E$31*Inddata!$E$35+Inddata!$E$33&gt;'Beregninger scenarie 3'!C457,0,F456+$F$27)</f>
        <v>0</v>
      </c>
      <c r="G457" s="5">
        <f t="shared" si="12"/>
        <v>5.0174666666666976</v>
      </c>
      <c r="H457" s="5">
        <f>IF(D457+E457+F457&gt;Inddata!$E$31,Inddata!$E$31,D457+E457+F457)</f>
        <v>0.98253333333330195</v>
      </c>
      <c r="I457" s="5">
        <f>Inddata!$E$34</f>
        <v>0</v>
      </c>
      <c r="J457" s="5">
        <f>Inddata!$E$32+Inddata!$E$34</f>
        <v>4</v>
      </c>
      <c r="K457" s="5"/>
    </row>
    <row r="458" spans="1:11" x14ac:dyDescent="0.25">
      <c r="A458">
        <v>429</v>
      </c>
      <c r="C458" s="5">
        <f t="shared" si="13"/>
        <v>3.0245333333333648</v>
      </c>
      <c r="D458" s="5">
        <f>IF(Inddata!$E$35=0,0,IF(($D$30-C458*(1/Inddata!$E$35))&lt;0,0,($D$30-C458*(1/Inddata!$E$35))))</f>
        <v>0.97546666666663517</v>
      </c>
      <c r="E458" s="5">
        <v>0</v>
      </c>
      <c r="F458" s="5">
        <f>IF(Inddata!$E$31*Inddata!$E$35+Inddata!$E$33&gt;'Beregninger scenarie 3'!C458,0,F457+$F$27)</f>
        <v>0</v>
      </c>
      <c r="G458" s="5">
        <f t="shared" si="12"/>
        <v>5.0245333333333644</v>
      </c>
      <c r="H458" s="5">
        <f>IF(D458+E458+F458&gt;Inddata!$E$31,Inddata!$E$31,D458+E458+F458)</f>
        <v>0.97546666666663517</v>
      </c>
      <c r="I458" s="5">
        <f>Inddata!$E$34</f>
        <v>0</v>
      </c>
      <c r="J458" s="5">
        <f>Inddata!$E$32+Inddata!$E$34</f>
        <v>4</v>
      </c>
      <c r="K458" s="5"/>
    </row>
    <row r="459" spans="1:11" x14ac:dyDescent="0.25">
      <c r="A459">
        <v>430</v>
      </c>
      <c r="C459" s="5">
        <f t="shared" si="13"/>
        <v>3.0316000000000316</v>
      </c>
      <c r="D459" s="5">
        <f>IF(Inddata!$E$35=0,0,IF(($D$30-C459*(1/Inddata!$E$35))&lt;0,0,($D$30-C459*(1/Inddata!$E$35))))</f>
        <v>0.9683999999999684</v>
      </c>
      <c r="E459" s="5">
        <v>0</v>
      </c>
      <c r="F459" s="5">
        <f>IF(Inddata!$E$31*Inddata!$E$35+Inddata!$E$33&gt;'Beregninger scenarie 3'!C459,0,F458+$F$27)</f>
        <v>0</v>
      </c>
      <c r="G459" s="5">
        <f t="shared" si="12"/>
        <v>5.0316000000000312</v>
      </c>
      <c r="H459" s="5">
        <f>IF(D459+E459+F459&gt;Inddata!$E$31,Inddata!$E$31,D459+E459+F459)</f>
        <v>0.9683999999999684</v>
      </c>
      <c r="I459" s="5">
        <f>Inddata!$E$34</f>
        <v>0</v>
      </c>
      <c r="J459" s="5">
        <f>Inddata!$E$32+Inddata!$E$34</f>
        <v>4</v>
      </c>
      <c r="K459" s="5"/>
    </row>
    <row r="460" spans="1:11" x14ac:dyDescent="0.25">
      <c r="A460">
        <v>431</v>
      </c>
      <c r="C460" s="5">
        <f t="shared" si="13"/>
        <v>3.0386666666666984</v>
      </c>
      <c r="D460" s="5">
        <f>IF(Inddata!$E$35=0,0,IF(($D$30-C460*(1/Inddata!$E$35))&lt;0,0,($D$30-C460*(1/Inddata!$E$35))))</f>
        <v>0.96133333333330162</v>
      </c>
      <c r="E460" s="5">
        <v>0</v>
      </c>
      <c r="F460" s="5">
        <f>IF(Inddata!$E$31*Inddata!$E$35+Inddata!$E$33&gt;'Beregninger scenarie 3'!C460,0,F459+$F$27)</f>
        <v>0</v>
      </c>
      <c r="G460" s="5">
        <f t="shared" si="12"/>
        <v>5.0386666666666979</v>
      </c>
      <c r="H460" s="5">
        <f>IF(D460+E460+F460&gt;Inddata!$E$31,Inddata!$E$31,D460+E460+F460)</f>
        <v>0.96133333333330162</v>
      </c>
      <c r="I460" s="5">
        <f>Inddata!$E$34</f>
        <v>0</v>
      </c>
      <c r="J460" s="5">
        <f>Inddata!$E$32+Inddata!$E$34</f>
        <v>4</v>
      </c>
      <c r="K460" s="5"/>
    </row>
    <row r="461" spans="1:11" x14ac:dyDescent="0.25">
      <c r="A461">
        <v>432</v>
      </c>
      <c r="C461" s="5">
        <f t="shared" si="13"/>
        <v>3.0457333333333652</v>
      </c>
      <c r="D461" s="5">
        <f>IF(Inddata!$E$35=0,0,IF(($D$30-C461*(1/Inddata!$E$35))&lt;0,0,($D$30-C461*(1/Inddata!$E$35))))</f>
        <v>0.95426666666663484</v>
      </c>
      <c r="E461" s="5">
        <v>0</v>
      </c>
      <c r="F461" s="5">
        <f>IF(Inddata!$E$31*Inddata!$E$35+Inddata!$E$33&gt;'Beregninger scenarie 3'!C461,0,F460+$F$27)</f>
        <v>0</v>
      </c>
      <c r="G461" s="5">
        <f t="shared" si="12"/>
        <v>5.0457333333333647</v>
      </c>
      <c r="H461" s="5">
        <f>IF(D461+E461+F461&gt;Inddata!$E$31,Inddata!$E$31,D461+E461+F461)</f>
        <v>0.95426666666663484</v>
      </c>
      <c r="I461" s="5">
        <f>Inddata!$E$34</f>
        <v>0</v>
      </c>
      <c r="J461" s="5">
        <f>Inddata!$E$32+Inddata!$E$34</f>
        <v>4</v>
      </c>
      <c r="K461" s="5"/>
    </row>
    <row r="462" spans="1:11" x14ac:dyDescent="0.25">
      <c r="A462">
        <v>433</v>
      </c>
      <c r="C462" s="5">
        <f t="shared" si="13"/>
        <v>3.0528000000000319</v>
      </c>
      <c r="D462" s="5">
        <f>IF(Inddata!$E$35=0,0,IF(($D$30-C462*(1/Inddata!$E$35))&lt;0,0,($D$30-C462*(1/Inddata!$E$35))))</f>
        <v>0.94719999999996807</v>
      </c>
      <c r="E462" s="5">
        <v>0</v>
      </c>
      <c r="F462" s="5">
        <f>IF(Inddata!$E$31*Inddata!$E$35+Inddata!$E$33&gt;'Beregninger scenarie 3'!C462,0,F461+$F$27)</f>
        <v>0</v>
      </c>
      <c r="G462" s="5">
        <f t="shared" si="12"/>
        <v>5.0528000000000315</v>
      </c>
      <c r="H462" s="5">
        <f>IF(D462+E462+F462&gt;Inddata!$E$31,Inddata!$E$31,D462+E462+F462)</f>
        <v>0.94719999999996807</v>
      </c>
      <c r="I462" s="5">
        <f>Inddata!$E$34</f>
        <v>0</v>
      </c>
      <c r="J462" s="5">
        <f>Inddata!$E$32+Inddata!$E$34</f>
        <v>4</v>
      </c>
      <c r="K462" s="5"/>
    </row>
    <row r="463" spans="1:11" x14ac:dyDescent="0.25">
      <c r="A463">
        <v>434</v>
      </c>
      <c r="C463" s="5">
        <f t="shared" si="13"/>
        <v>3.0598666666666987</v>
      </c>
      <c r="D463" s="5">
        <f>IF(Inddata!$E$35=0,0,IF(($D$30-C463*(1/Inddata!$E$35))&lt;0,0,($D$30-C463*(1/Inddata!$E$35))))</f>
        <v>0.94013333333330129</v>
      </c>
      <c r="E463" s="5">
        <v>0</v>
      </c>
      <c r="F463" s="5">
        <f>IF(Inddata!$E$31*Inddata!$E$35+Inddata!$E$33&gt;'Beregninger scenarie 3'!C463,0,F462+$F$27)</f>
        <v>0</v>
      </c>
      <c r="G463" s="5">
        <f t="shared" si="12"/>
        <v>5.0598666666666983</v>
      </c>
      <c r="H463" s="5">
        <f>IF(D463+E463+F463&gt;Inddata!$E$31,Inddata!$E$31,D463+E463+F463)</f>
        <v>0.94013333333330129</v>
      </c>
      <c r="I463" s="5">
        <f>Inddata!$E$34</f>
        <v>0</v>
      </c>
      <c r="J463" s="5">
        <f>Inddata!$E$32+Inddata!$E$34</f>
        <v>4</v>
      </c>
      <c r="K463" s="5"/>
    </row>
    <row r="464" spans="1:11" x14ac:dyDescent="0.25">
      <c r="A464">
        <v>435</v>
      </c>
      <c r="C464" s="5">
        <f t="shared" si="13"/>
        <v>3.0669333333333655</v>
      </c>
      <c r="D464" s="5">
        <f>IF(Inddata!$E$35=0,0,IF(($D$30-C464*(1/Inddata!$E$35))&lt;0,0,($D$30-C464*(1/Inddata!$E$35))))</f>
        <v>0.93306666666663451</v>
      </c>
      <c r="E464" s="5">
        <v>0</v>
      </c>
      <c r="F464" s="5">
        <f>IF(Inddata!$E$31*Inddata!$E$35+Inddata!$E$33&gt;'Beregninger scenarie 3'!C464,0,F463+$F$27)</f>
        <v>0</v>
      </c>
      <c r="G464" s="5">
        <f t="shared" si="12"/>
        <v>5.066933333333365</v>
      </c>
      <c r="H464" s="5">
        <f>IF(D464+E464+F464&gt;Inddata!$E$31,Inddata!$E$31,D464+E464+F464)</f>
        <v>0.93306666666663451</v>
      </c>
      <c r="I464" s="5">
        <f>Inddata!$E$34</f>
        <v>0</v>
      </c>
      <c r="J464" s="5">
        <f>Inddata!$E$32+Inddata!$E$34</f>
        <v>4</v>
      </c>
      <c r="K464" s="5"/>
    </row>
    <row r="465" spans="1:11" x14ac:dyDescent="0.25">
      <c r="A465">
        <v>436</v>
      </c>
      <c r="C465" s="5">
        <f t="shared" si="13"/>
        <v>3.0740000000000323</v>
      </c>
      <c r="D465" s="5">
        <f>IF(Inddata!$E$35=0,0,IF(($D$30-C465*(1/Inddata!$E$35))&lt;0,0,($D$30-C465*(1/Inddata!$E$35))))</f>
        <v>0.92599999999996774</v>
      </c>
      <c r="E465" s="5">
        <v>0</v>
      </c>
      <c r="F465" s="5">
        <f>IF(Inddata!$E$31*Inddata!$E$35+Inddata!$E$33&gt;'Beregninger scenarie 3'!C465,0,F464+$F$27)</f>
        <v>0</v>
      </c>
      <c r="G465" s="5">
        <f t="shared" si="12"/>
        <v>5.0740000000000318</v>
      </c>
      <c r="H465" s="5">
        <f>IF(D465+E465+F465&gt;Inddata!$E$31,Inddata!$E$31,D465+E465+F465)</f>
        <v>0.92599999999996774</v>
      </c>
      <c r="I465" s="5">
        <f>Inddata!$E$34</f>
        <v>0</v>
      </c>
      <c r="J465" s="5">
        <f>Inddata!$E$32+Inddata!$E$34</f>
        <v>4</v>
      </c>
      <c r="K465" s="5"/>
    </row>
    <row r="466" spans="1:11" x14ac:dyDescent="0.25">
      <c r="A466">
        <v>437</v>
      </c>
      <c r="C466" s="5">
        <f t="shared" si="13"/>
        <v>3.081066666666699</v>
      </c>
      <c r="D466" s="5">
        <f>IF(Inddata!$E$35=0,0,IF(($D$30-C466*(1/Inddata!$E$35))&lt;0,0,($D$30-C466*(1/Inddata!$E$35))))</f>
        <v>0.91893333333330096</v>
      </c>
      <c r="E466" s="5">
        <v>0</v>
      </c>
      <c r="F466" s="5">
        <f>IF(Inddata!$E$31*Inddata!$E$35+Inddata!$E$33&gt;'Beregninger scenarie 3'!C466,0,F465+$F$27)</f>
        <v>0</v>
      </c>
      <c r="G466" s="5">
        <f t="shared" si="12"/>
        <v>5.0810666666666986</v>
      </c>
      <c r="H466" s="5">
        <f>IF(D466+E466+F466&gt;Inddata!$E$31,Inddata!$E$31,D466+E466+F466)</f>
        <v>0.91893333333330096</v>
      </c>
      <c r="I466" s="5">
        <f>Inddata!$E$34</f>
        <v>0</v>
      </c>
      <c r="J466" s="5">
        <f>Inddata!$E$32+Inddata!$E$34</f>
        <v>4</v>
      </c>
      <c r="K466" s="5"/>
    </row>
    <row r="467" spans="1:11" x14ac:dyDescent="0.25">
      <c r="A467">
        <v>438</v>
      </c>
      <c r="C467" s="5">
        <f t="shared" si="13"/>
        <v>3.0881333333333658</v>
      </c>
      <c r="D467" s="5">
        <f>IF(Inddata!$E$35=0,0,IF(($D$30-C467*(1/Inddata!$E$35))&lt;0,0,($D$30-C467*(1/Inddata!$E$35))))</f>
        <v>0.91186666666663418</v>
      </c>
      <c r="E467" s="5">
        <v>0</v>
      </c>
      <c r="F467" s="5">
        <f>IF(Inddata!$E$31*Inddata!$E$35+Inddata!$E$33&gt;'Beregninger scenarie 3'!C467,0,F466+$F$27)</f>
        <v>0</v>
      </c>
      <c r="G467" s="5">
        <f t="shared" si="12"/>
        <v>5.0881333333333654</v>
      </c>
      <c r="H467" s="5">
        <f>IF(D467+E467+F467&gt;Inddata!$E$31,Inddata!$E$31,D467+E467+F467)</f>
        <v>0.91186666666663418</v>
      </c>
      <c r="I467" s="5">
        <f>Inddata!$E$34</f>
        <v>0</v>
      </c>
      <c r="J467" s="5">
        <f>Inddata!$E$32+Inddata!$E$34</f>
        <v>4</v>
      </c>
      <c r="K467" s="5"/>
    </row>
    <row r="468" spans="1:11" x14ac:dyDescent="0.25">
      <c r="A468">
        <v>439</v>
      </c>
      <c r="C468" s="5">
        <f t="shared" si="13"/>
        <v>3.0952000000000326</v>
      </c>
      <c r="D468" s="5">
        <f>IF(Inddata!$E$35=0,0,IF(($D$30-C468*(1/Inddata!$E$35))&lt;0,0,($D$30-C468*(1/Inddata!$E$35))))</f>
        <v>0.90479999999996741</v>
      </c>
      <c r="E468" s="5">
        <v>0</v>
      </c>
      <c r="F468" s="5">
        <f>IF(Inddata!$E$31*Inddata!$E$35+Inddata!$E$33&gt;'Beregninger scenarie 3'!C468,0,F467+$F$27)</f>
        <v>0</v>
      </c>
      <c r="G468" s="5">
        <f t="shared" si="12"/>
        <v>5.0952000000000321</v>
      </c>
      <c r="H468" s="5">
        <f>IF(D468+E468+F468&gt;Inddata!$E$31,Inddata!$E$31,D468+E468+F468)</f>
        <v>0.90479999999996741</v>
      </c>
      <c r="I468" s="5">
        <f>Inddata!$E$34</f>
        <v>0</v>
      </c>
      <c r="J468" s="5">
        <f>Inddata!$E$32+Inddata!$E$34</f>
        <v>4</v>
      </c>
      <c r="K468" s="5"/>
    </row>
    <row r="469" spans="1:11" x14ac:dyDescent="0.25">
      <c r="A469">
        <v>440</v>
      </c>
      <c r="C469" s="5">
        <f t="shared" si="13"/>
        <v>3.1022666666666994</v>
      </c>
      <c r="D469" s="5">
        <f>IF(Inddata!$E$35=0,0,IF(($D$30-C469*(1/Inddata!$E$35))&lt;0,0,($D$30-C469*(1/Inddata!$E$35))))</f>
        <v>0.89773333333330063</v>
      </c>
      <c r="E469" s="5">
        <v>0</v>
      </c>
      <c r="F469" s="5">
        <f>IF(Inddata!$E$31*Inddata!$E$35+Inddata!$E$33&gt;'Beregninger scenarie 3'!C469,0,F468+$F$27)</f>
        <v>0</v>
      </c>
      <c r="G469" s="5">
        <f t="shared" si="12"/>
        <v>5.1022666666666989</v>
      </c>
      <c r="H469" s="5">
        <f>IF(D469+E469+F469&gt;Inddata!$E$31,Inddata!$E$31,D469+E469+F469)</f>
        <v>0.89773333333330063</v>
      </c>
      <c r="I469" s="5">
        <f>Inddata!$E$34</f>
        <v>0</v>
      </c>
      <c r="J469" s="5">
        <f>Inddata!$E$32+Inddata!$E$34</f>
        <v>4</v>
      </c>
      <c r="K469" s="5"/>
    </row>
    <row r="470" spans="1:11" x14ac:dyDescent="0.25">
      <c r="A470">
        <v>441</v>
      </c>
      <c r="C470" s="5">
        <f t="shared" si="13"/>
        <v>3.1093333333333661</v>
      </c>
      <c r="D470" s="5">
        <f>IF(Inddata!$E$35=0,0,IF(($D$30-C470*(1/Inddata!$E$35))&lt;0,0,($D$30-C470*(1/Inddata!$E$35))))</f>
        <v>0.89066666666663385</v>
      </c>
      <c r="E470" s="5">
        <v>0</v>
      </c>
      <c r="F470" s="5">
        <f>IF(Inddata!$E$31*Inddata!$E$35+Inddata!$E$33&gt;'Beregninger scenarie 3'!C470,0,F469+$F$27)</f>
        <v>0</v>
      </c>
      <c r="G470" s="5">
        <f t="shared" si="12"/>
        <v>5.1093333333333657</v>
      </c>
      <c r="H470" s="5">
        <f>IF(D470+E470+F470&gt;Inddata!$E$31,Inddata!$E$31,D470+E470+F470)</f>
        <v>0.89066666666663385</v>
      </c>
      <c r="I470" s="5">
        <f>Inddata!$E$34</f>
        <v>0</v>
      </c>
      <c r="J470" s="5">
        <f>Inddata!$E$32+Inddata!$E$34</f>
        <v>4</v>
      </c>
      <c r="K470" s="5"/>
    </row>
    <row r="471" spans="1:11" x14ac:dyDescent="0.25">
      <c r="A471">
        <v>442</v>
      </c>
      <c r="C471" s="5">
        <f t="shared" si="13"/>
        <v>3.1164000000000329</v>
      </c>
      <c r="D471" s="5">
        <f>IF(Inddata!$E$35=0,0,IF(($D$30-C471*(1/Inddata!$E$35))&lt;0,0,($D$30-C471*(1/Inddata!$E$35))))</f>
        <v>0.88359999999996708</v>
      </c>
      <c r="E471" s="5">
        <v>0</v>
      </c>
      <c r="F471" s="5">
        <f>IF(Inddata!$E$31*Inddata!$E$35+Inddata!$E$33&gt;'Beregninger scenarie 3'!C471,0,F470+$F$27)</f>
        <v>0</v>
      </c>
      <c r="G471" s="5">
        <f t="shared" si="12"/>
        <v>5.1164000000000325</v>
      </c>
      <c r="H471" s="5">
        <f>IF(D471+E471+F471&gt;Inddata!$E$31,Inddata!$E$31,D471+E471+F471)</f>
        <v>0.88359999999996708</v>
      </c>
      <c r="I471" s="5">
        <f>Inddata!$E$34</f>
        <v>0</v>
      </c>
      <c r="J471" s="5">
        <f>Inddata!$E$32+Inddata!$E$34</f>
        <v>4</v>
      </c>
      <c r="K471" s="5"/>
    </row>
    <row r="472" spans="1:11" x14ac:dyDescent="0.25">
      <c r="A472">
        <v>443</v>
      </c>
      <c r="C472" s="5">
        <f t="shared" si="13"/>
        <v>3.1234666666666997</v>
      </c>
      <c r="D472" s="5">
        <f>IF(Inddata!$E$35=0,0,IF(($D$30-C472*(1/Inddata!$E$35))&lt;0,0,($D$30-C472*(1/Inddata!$E$35))))</f>
        <v>0.8765333333333003</v>
      </c>
      <c r="E472" s="5">
        <v>0</v>
      </c>
      <c r="F472" s="5">
        <f>IF(Inddata!$E$31*Inddata!$E$35+Inddata!$E$33&gt;'Beregninger scenarie 3'!C472,0,F471+$F$27)</f>
        <v>0</v>
      </c>
      <c r="G472" s="5">
        <f t="shared" si="12"/>
        <v>5.1234666666666993</v>
      </c>
      <c r="H472" s="5">
        <f>IF(D472+E472+F472&gt;Inddata!$E$31,Inddata!$E$31,D472+E472+F472)</f>
        <v>0.8765333333333003</v>
      </c>
      <c r="I472" s="5">
        <f>Inddata!$E$34</f>
        <v>0</v>
      </c>
      <c r="J472" s="5">
        <f>Inddata!$E$32+Inddata!$E$34</f>
        <v>4</v>
      </c>
      <c r="K472" s="5"/>
    </row>
    <row r="473" spans="1:11" x14ac:dyDescent="0.25">
      <c r="A473">
        <v>444</v>
      </c>
      <c r="C473" s="5">
        <f t="shared" si="13"/>
        <v>3.1305333333333665</v>
      </c>
      <c r="D473" s="5">
        <f>IF(Inddata!$E$35=0,0,IF(($D$30-C473*(1/Inddata!$E$35))&lt;0,0,($D$30-C473*(1/Inddata!$E$35))))</f>
        <v>0.86946666666663353</v>
      </c>
      <c r="E473" s="5">
        <v>0</v>
      </c>
      <c r="F473" s="5">
        <f>IF(Inddata!$E$31*Inddata!$E$35+Inddata!$E$33&gt;'Beregninger scenarie 3'!C473,0,F472+$F$27)</f>
        <v>0</v>
      </c>
      <c r="G473" s="5">
        <f t="shared" si="12"/>
        <v>5.130533333333366</v>
      </c>
      <c r="H473" s="5">
        <f>IF(D473+E473+F473&gt;Inddata!$E$31,Inddata!$E$31,D473+E473+F473)</f>
        <v>0.86946666666663353</v>
      </c>
      <c r="I473" s="5">
        <f>Inddata!$E$34</f>
        <v>0</v>
      </c>
      <c r="J473" s="5">
        <f>Inddata!$E$32+Inddata!$E$34</f>
        <v>4</v>
      </c>
      <c r="K473" s="5"/>
    </row>
    <row r="474" spans="1:11" x14ac:dyDescent="0.25">
      <c r="A474">
        <v>445</v>
      </c>
      <c r="C474" s="5">
        <f t="shared" si="13"/>
        <v>3.1376000000000333</v>
      </c>
      <c r="D474" s="5">
        <f>IF(Inddata!$E$35=0,0,IF(($D$30-C474*(1/Inddata!$E$35))&lt;0,0,($D$30-C474*(1/Inddata!$E$35))))</f>
        <v>0.86239999999996675</v>
      </c>
      <c r="E474" s="5">
        <v>0</v>
      </c>
      <c r="F474" s="5">
        <f>IF(Inddata!$E$31*Inddata!$E$35+Inddata!$E$33&gt;'Beregninger scenarie 3'!C474,0,F473+$F$27)</f>
        <v>0</v>
      </c>
      <c r="G474" s="5">
        <f t="shared" si="12"/>
        <v>5.1376000000000328</v>
      </c>
      <c r="H474" s="5">
        <f>IF(D474+E474+F474&gt;Inddata!$E$31,Inddata!$E$31,D474+E474+F474)</f>
        <v>0.86239999999996675</v>
      </c>
      <c r="I474" s="5">
        <f>Inddata!$E$34</f>
        <v>0</v>
      </c>
      <c r="J474" s="5">
        <f>Inddata!$E$32+Inddata!$E$34</f>
        <v>4</v>
      </c>
      <c r="K474" s="5"/>
    </row>
    <row r="475" spans="1:11" x14ac:dyDescent="0.25">
      <c r="A475">
        <v>446</v>
      </c>
      <c r="C475" s="5">
        <f t="shared" si="13"/>
        <v>3.1446666666667</v>
      </c>
      <c r="D475" s="5">
        <f>IF(Inddata!$E$35=0,0,IF(($D$30-C475*(1/Inddata!$E$35))&lt;0,0,($D$30-C475*(1/Inddata!$E$35))))</f>
        <v>0.85533333333329997</v>
      </c>
      <c r="E475" s="5">
        <v>0</v>
      </c>
      <c r="F475" s="5">
        <f>IF(Inddata!$E$31*Inddata!$E$35+Inddata!$E$33&gt;'Beregninger scenarie 3'!C475,0,F474+$F$27)</f>
        <v>0</v>
      </c>
      <c r="G475" s="5">
        <f t="shared" si="12"/>
        <v>5.1446666666666996</v>
      </c>
      <c r="H475" s="5">
        <f>IF(D475+E475+F475&gt;Inddata!$E$31,Inddata!$E$31,D475+E475+F475)</f>
        <v>0.85533333333329997</v>
      </c>
      <c r="I475" s="5">
        <f>Inddata!$E$34</f>
        <v>0</v>
      </c>
      <c r="J475" s="5">
        <f>Inddata!$E$32+Inddata!$E$34</f>
        <v>4</v>
      </c>
      <c r="K475" s="5"/>
    </row>
    <row r="476" spans="1:11" x14ac:dyDescent="0.25">
      <c r="A476">
        <v>447</v>
      </c>
      <c r="C476" s="5">
        <f t="shared" si="13"/>
        <v>3.1517333333333668</v>
      </c>
      <c r="D476" s="5">
        <f>IF(Inddata!$E$35=0,0,IF(($D$30-C476*(1/Inddata!$E$35))&lt;0,0,($D$30-C476*(1/Inddata!$E$35))))</f>
        <v>0.8482666666666332</v>
      </c>
      <c r="E476" s="5">
        <v>0</v>
      </c>
      <c r="F476" s="5">
        <f>IF(Inddata!$E$31*Inddata!$E$35+Inddata!$E$33&gt;'Beregninger scenarie 3'!C476,0,F475+$F$27)</f>
        <v>0</v>
      </c>
      <c r="G476" s="5">
        <f t="shared" si="12"/>
        <v>5.1517333333333664</v>
      </c>
      <c r="H476" s="5">
        <f>IF(D476+E476+F476&gt;Inddata!$E$31,Inddata!$E$31,D476+E476+F476)</f>
        <v>0.8482666666666332</v>
      </c>
      <c r="I476" s="5">
        <f>Inddata!$E$34</f>
        <v>0</v>
      </c>
      <c r="J476" s="5">
        <f>Inddata!$E$32+Inddata!$E$34</f>
        <v>4</v>
      </c>
      <c r="K476" s="5"/>
    </row>
    <row r="477" spans="1:11" x14ac:dyDescent="0.25">
      <c r="A477">
        <v>448</v>
      </c>
      <c r="C477" s="5">
        <f t="shared" si="13"/>
        <v>3.1588000000000336</v>
      </c>
      <c r="D477" s="5">
        <f>IF(Inddata!$E$35=0,0,IF(($D$30-C477*(1/Inddata!$E$35))&lt;0,0,($D$30-C477*(1/Inddata!$E$35))))</f>
        <v>0.84119999999996642</v>
      </c>
      <c r="E477" s="5">
        <v>0</v>
      </c>
      <c r="F477" s="5">
        <f>IF(Inddata!$E$31*Inddata!$E$35+Inddata!$E$33&gt;'Beregninger scenarie 3'!C477,0,F476+$F$27)</f>
        <v>0</v>
      </c>
      <c r="G477" s="5">
        <f t="shared" si="12"/>
        <v>5.1588000000000331</v>
      </c>
      <c r="H477" s="5">
        <f>IF(D477+E477+F477&gt;Inddata!$E$31,Inddata!$E$31,D477+E477+F477)</f>
        <v>0.84119999999996642</v>
      </c>
      <c r="I477" s="5">
        <f>Inddata!$E$34</f>
        <v>0</v>
      </c>
      <c r="J477" s="5">
        <f>Inddata!$E$32+Inddata!$E$34</f>
        <v>4</v>
      </c>
      <c r="K477" s="5"/>
    </row>
    <row r="478" spans="1:11" x14ac:dyDescent="0.25">
      <c r="A478">
        <v>449</v>
      </c>
      <c r="C478" s="5">
        <f t="shared" si="13"/>
        <v>3.1658666666667004</v>
      </c>
      <c r="D478" s="5">
        <f>IF(Inddata!$E$35=0,0,IF(($D$30-C478*(1/Inddata!$E$35))&lt;0,0,($D$30-C478*(1/Inddata!$E$35))))</f>
        <v>0.83413333333329964</v>
      </c>
      <c r="E478" s="5">
        <v>0</v>
      </c>
      <c r="F478" s="5">
        <f>IF(Inddata!$E$31*Inddata!$E$35+Inddata!$E$33&gt;'Beregninger scenarie 3'!C478,0,F477+$F$27)</f>
        <v>0</v>
      </c>
      <c r="G478" s="5">
        <f t="shared" si="12"/>
        <v>5.1658666666666999</v>
      </c>
      <c r="H478" s="5">
        <f>IF(D478+E478+F478&gt;Inddata!$E$31,Inddata!$E$31,D478+E478+F478)</f>
        <v>0.83413333333329964</v>
      </c>
      <c r="I478" s="5">
        <f>Inddata!$E$34</f>
        <v>0</v>
      </c>
      <c r="J478" s="5">
        <f>Inddata!$E$32+Inddata!$E$34</f>
        <v>4</v>
      </c>
      <c r="K478" s="5"/>
    </row>
    <row r="479" spans="1:11" x14ac:dyDescent="0.25">
      <c r="A479">
        <v>450</v>
      </c>
      <c r="C479" s="5">
        <f t="shared" si="13"/>
        <v>3.1729333333333671</v>
      </c>
      <c r="D479" s="5">
        <f>IF(Inddata!$E$35=0,0,IF(($D$30-C479*(1/Inddata!$E$35))&lt;0,0,($D$30-C479*(1/Inddata!$E$35))))</f>
        <v>0.82706666666663287</v>
      </c>
      <c r="E479" s="5">
        <v>0</v>
      </c>
      <c r="F479" s="5">
        <f>IF(Inddata!$E$31*Inddata!$E$35+Inddata!$E$33&gt;'Beregninger scenarie 3'!C479,0,F478+$F$27)</f>
        <v>0</v>
      </c>
      <c r="G479" s="5">
        <f t="shared" si="12"/>
        <v>5.1729333333333667</v>
      </c>
      <c r="H479" s="5">
        <f>IF(D479+E479+F479&gt;Inddata!$E$31,Inddata!$E$31,D479+E479+F479)</f>
        <v>0.82706666666663287</v>
      </c>
      <c r="I479" s="5">
        <f>Inddata!$E$34</f>
        <v>0</v>
      </c>
      <c r="J479" s="5">
        <f>Inddata!$E$32+Inddata!$E$34</f>
        <v>4</v>
      </c>
      <c r="K479" s="5"/>
    </row>
    <row r="480" spans="1:11" x14ac:dyDescent="0.25">
      <c r="A480">
        <v>451</v>
      </c>
      <c r="C480" s="5">
        <f t="shared" si="13"/>
        <v>3.1800000000000339</v>
      </c>
      <c r="D480" s="5">
        <f>IF(Inddata!$E$35=0,0,IF(($D$30-C480*(1/Inddata!$E$35))&lt;0,0,($D$30-C480*(1/Inddata!$E$35))))</f>
        <v>0.81999999999996609</v>
      </c>
      <c r="E480" s="5">
        <v>0</v>
      </c>
      <c r="F480" s="5">
        <f>IF(Inddata!$E$31*Inddata!$E$35+Inddata!$E$33&gt;'Beregninger scenarie 3'!C480,0,F479+$F$27)</f>
        <v>0</v>
      </c>
      <c r="G480" s="5">
        <f t="shared" ref="G480:G543" si="14">C480+2</f>
        <v>5.1800000000000335</v>
      </c>
      <c r="H480" s="5">
        <f>IF(D480+E480+F480&gt;Inddata!$E$31,Inddata!$E$31,D480+E480+F480)</f>
        <v>0.81999999999996609</v>
      </c>
      <c r="I480" s="5">
        <f>Inddata!$E$34</f>
        <v>0</v>
      </c>
      <c r="J480" s="5">
        <f>Inddata!$E$32+Inddata!$E$34</f>
        <v>4</v>
      </c>
      <c r="K480" s="5"/>
    </row>
    <row r="481" spans="1:11" x14ac:dyDescent="0.25">
      <c r="A481">
        <v>452</v>
      </c>
      <c r="C481" s="5">
        <f t="shared" ref="C481:C544" si="15">C480+$C$27</f>
        <v>3.1870666666667007</v>
      </c>
      <c r="D481" s="5">
        <f>IF(Inddata!$E$35=0,0,IF(($D$30-C481*(1/Inddata!$E$35))&lt;0,0,($D$30-C481*(1/Inddata!$E$35))))</f>
        <v>0.81293333333329931</v>
      </c>
      <c r="E481" s="5">
        <v>0</v>
      </c>
      <c r="F481" s="5">
        <f>IF(Inddata!$E$31*Inddata!$E$35+Inddata!$E$33&gt;'Beregninger scenarie 3'!C481,0,F480+$F$27)</f>
        <v>0</v>
      </c>
      <c r="G481" s="5">
        <f t="shared" si="14"/>
        <v>5.1870666666667002</v>
      </c>
      <c r="H481" s="5">
        <f>IF(D481+E481+F481&gt;Inddata!$E$31,Inddata!$E$31,D481+E481+F481)</f>
        <v>0.81293333333329931</v>
      </c>
      <c r="I481" s="5">
        <f>Inddata!$E$34</f>
        <v>0</v>
      </c>
      <c r="J481" s="5">
        <f>Inddata!$E$32+Inddata!$E$34</f>
        <v>4</v>
      </c>
      <c r="K481" s="5"/>
    </row>
    <row r="482" spans="1:11" x14ac:dyDescent="0.25">
      <c r="A482">
        <v>453</v>
      </c>
      <c r="C482" s="5">
        <f t="shared" si="15"/>
        <v>3.1941333333333675</v>
      </c>
      <c r="D482" s="5">
        <f>IF(Inddata!$E$35=0,0,IF(($D$30-C482*(1/Inddata!$E$35))&lt;0,0,($D$30-C482*(1/Inddata!$E$35))))</f>
        <v>0.80586666666663254</v>
      </c>
      <c r="E482" s="5">
        <v>0</v>
      </c>
      <c r="F482" s="5">
        <f>IF(Inddata!$E$31*Inddata!$E$35+Inddata!$E$33&gt;'Beregninger scenarie 3'!C482,0,F481+$F$27)</f>
        <v>0</v>
      </c>
      <c r="G482" s="5">
        <f t="shared" si="14"/>
        <v>5.194133333333367</v>
      </c>
      <c r="H482" s="5">
        <f>IF(D482+E482+F482&gt;Inddata!$E$31,Inddata!$E$31,D482+E482+F482)</f>
        <v>0.80586666666663254</v>
      </c>
      <c r="I482" s="5">
        <f>Inddata!$E$34</f>
        <v>0</v>
      </c>
      <c r="J482" s="5">
        <f>Inddata!$E$32+Inddata!$E$34</f>
        <v>4</v>
      </c>
      <c r="K482" s="5"/>
    </row>
    <row r="483" spans="1:11" x14ac:dyDescent="0.25">
      <c r="A483">
        <v>454</v>
      </c>
      <c r="C483" s="5">
        <f t="shared" si="15"/>
        <v>3.2012000000000342</v>
      </c>
      <c r="D483" s="5">
        <f>IF(Inddata!$E$35=0,0,IF(($D$30-C483*(1/Inddata!$E$35))&lt;0,0,($D$30-C483*(1/Inddata!$E$35))))</f>
        <v>0.79879999999996576</v>
      </c>
      <c r="E483" s="5">
        <v>0</v>
      </c>
      <c r="F483" s="5">
        <f>IF(Inddata!$E$31*Inddata!$E$35+Inddata!$E$33&gt;'Beregninger scenarie 3'!C483,0,F482+$F$27)</f>
        <v>0</v>
      </c>
      <c r="G483" s="5">
        <f t="shared" si="14"/>
        <v>5.2012000000000338</v>
      </c>
      <c r="H483" s="5">
        <f>IF(D483+E483+F483&gt;Inddata!$E$31,Inddata!$E$31,D483+E483+F483)</f>
        <v>0.79879999999996576</v>
      </c>
      <c r="I483" s="5">
        <f>Inddata!$E$34</f>
        <v>0</v>
      </c>
      <c r="J483" s="5">
        <f>Inddata!$E$32+Inddata!$E$34</f>
        <v>4</v>
      </c>
      <c r="K483" s="5"/>
    </row>
    <row r="484" spans="1:11" x14ac:dyDescent="0.25">
      <c r="A484">
        <v>455</v>
      </c>
      <c r="C484" s="5">
        <f t="shared" si="15"/>
        <v>3.208266666666701</v>
      </c>
      <c r="D484" s="5">
        <f>IF(Inddata!$E$35=0,0,IF(($D$30-C484*(1/Inddata!$E$35))&lt;0,0,($D$30-C484*(1/Inddata!$E$35))))</f>
        <v>0.79173333333329898</v>
      </c>
      <c r="E484" s="5">
        <v>0</v>
      </c>
      <c r="F484" s="5">
        <f>IF(Inddata!$E$31*Inddata!$E$35+Inddata!$E$33&gt;'Beregninger scenarie 3'!C484,0,F483+$F$27)</f>
        <v>0</v>
      </c>
      <c r="G484" s="5">
        <f t="shared" si="14"/>
        <v>5.2082666666667006</v>
      </c>
      <c r="H484" s="5">
        <f>IF(D484+E484+F484&gt;Inddata!$E$31,Inddata!$E$31,D484+E484+F484)</f>
        <v>0.79173333333329898</v>
      </c>
      <c r="I484" s="5">
        <f>Inddata!$E$34</f>
        <v>0</v>
      </c>
      <c r="J484" s="5">
        <f>Inddata!$E$32+Inddata!$E$34</f>
        <v>4</v>
      </c>
      <c r="K484" s="5"/>
    </row>
    <row r="485" spans="1:11" x14ac:dyDescent="0.25">
      <c r="A485">
        <v>456</v>
      </c>
      <c r="C485" s="5">
        <f t="shared" si="15"/>
        <v>3.2153333333333678</v>
      </c>
      <c r="D485" s="5">
        <f>IF(Inddata!$E$35=0,0,IF(($D$30-C485*(1/Inddata!$E$35))&lt;0,0,($D$30-C485*(1/Inddata!$E$35))))</f>
        <v>0.78466666666663221</v>
      </c>
      <c r="E485" s="5">
        <v>0</v>
      </c>
      <c r="F485" s="5">
        <f>IF(Inddata!$E$31*Inddata!$E$35+Inddata!$E$33&gt;'Beregninger scenarie 3'!C485,0,F484+$F$27)</f>
        <v>0</v>
      </c>
      <c r="G485" s="5">
        <f t="shared" si="14"/>
        <v>5.2153333333333673</v>
      </c>
      <c r="H485" s="5">
        <f>IF(D485+E485+F485&gt;Inddata!$E$31,Inddata!$E$31,D485+E485+F485)</f>
        <v>0.78466666666663221</v>
      </c>
      <c r="I485" s="5">
        <f>Inddata!$E$34</f>
        <v>0</v>
      </c>
      <c r="J485" s="5">
        <f>Inddata!$E$32+Inddata!$E$34</f>
        <v>4</v>
      </c>
      <c r="K485" s="5"/>
    </row>
    <row r="486" spans="1:11" x14ac:dyDescent="0.25">
      <c r="A486">
        <v>457</v>
      </c>
      <c r="C486" s="5">
        <f t="shared" si="15"/>
        <v>3.2224000000000346</v>
      </c>
      <c r="D486" s="5">
        <f>IF(Inddata!$E$35=0,0,IF(($D$30-C486*(1/Inddata!$E$35))&lt;0,0,($D$30-C486*(1/Inddata!$E$35))))</f>
        <v>0.77759999999996543</v>
      </c>
      <c r="E486" s="5">
        <v>0</v>
      </c>
      <c r="F486" s="5">
        <f>IF(Inddata!$E$31*Inddata!$E$35+Inddata!$E$33&gt;'Beregninger scenarie 3'!C486,0,F485+$F$27)</f>
        <v>0</v>
      </c>
      <c r="G486" s="5">
        <f t="shared" si="14"/>
        <v>5.2224000000000341</v>
      </c>
      <c r="H486" s="5">
        <f>IF(D486+E486+F486&gt;Inddata!$E$31,Inddata!$E$31,D486+E486+F486)</f>
        <v>0.77759999999996543</v>
      </c>
      <c r="I486" s="5">
        <f>Inddata!$E$34</f>
        <v>0</v>
      </c>
      <c r="J486" s="5">
        <f>Inddata!$E$32+Inddata!$E$34</f>
        <v>4</v>
      </c>
      <c r="K486" s="5"/>
    </row>
    <row r="487" spans="1:11" x14ac:dyDescent="0.25">
      <c r="A487">
        <v>458</v>
      </c>
      <c r="C487" s="5">
        <f t="shared" si="15"/>
        <v>3.2294666666667013</v>
      </c>
      <c r="D487" s="5">
        <f>IF(Inddata!$E$35=0,0,IF(($D$30-C487*(1/Inddata!$E$35))&lt;0,0,($D$30-C487*(1/Inddata!$E$35))))</f>
        <v>0.77053333333329865</v>
      </c>
      <c r="E487" s="5">
        <v>0</v>
      </c>
      <c r="F487" s="5">
        <f>IF(Inddata!$E$31*Inddata!$E$35+Inddata!$E$33&gt;'Beregninger scenarie 3'!C487,0,F486+$F$27)</f>
        <v>0</v>
      </c>
      <c r="G487" s="5">
        <f t="shared" si="14"/>
        <v>5.2294666666667009</v>
      </c>
      <c r="H487" s="5">
        <f>IF(D487+E487+F487&gt;Inddata!$E$31,Inddata!$E$31,D487+E487+F487)</f>
        <v>0.77053333333329865</v>
      </c>
      <c r="I487" s="5">
        <f>Inddata!$E$34</f>
        <v>0</v>
      </c>
      <c r="J487" s="5">
        <f>Inddata!$E$32+Inddata!$E$34</f>
        <v>4</v>
      </c>
      <c r="K487" s="5"/>
    </row>
    <row r="488" spans="1:11" x14ac:dyDescent="0.25">
      <c r="A488">
        <v>459</v>
      </c>
      <c r="C488" s="5">
        <f t="shared" si="15"/>
        <v>3.2365333333333681</v>
      </c>
      <c r="D488" s="5">
        <f>IF(Inddata!$E$35=0,0,IF(($D$30-C488*(1/Inddata!$E$35))&lt;0,0,($D$30-C488*(1/Inddata!$E$35))))</f>
        <v>0.76346666666663188</v>
      </c>
      <c r="E488" s="5">
        <v>0</v>
      </c>
      <c r="F488" s="5">
        <f>IF(Inddata!$E$31*Inddata!$E$35+Inddata!$E$33&gt;'Beregninger scenarie 3'!C488,0,F487+$F$27)</f>
        <v>0</v>
      </c>
      <c r="G488" s="5">
        <f t="shared" si="14"/>
        <v>5.2365333333333677</v>
      </c>
      <c r="H488" s="5">
        <f>IF(D488+E488+F488&gt;Inddata!$E$31,Inddata!$E$31,D488+E488+F488)</f>
        <v>0.76346666666663188</v>
      </c>
      <c r="I488" s="5">
        <f>Inddata!$E$34</f>
        <v>0</v>
      </c>
      <c r="J488" s="5">
        <f>Inddata!$E$32+Inddata!$E$34</f>
        <v>4</v>
      </c>
      <c r="K488" s="5"/>
    </row>
    <row r="489" spans="1:11" x14ac:dyDescent="0.25">
      <c r="A489">
        <v>460</v>
      </c>
      <c r="C489" s="5">
        <f t="shared" si="15"/>
        <v>3.2436000000000349</v>
      </c>
      <c r="D489" s="5">
        <f>IF(Inddata!$E$35=0,0,IF(($D$30-C489*(1/Inddata!$E$35))&lt;0,0,($D$30-C489*(1/Inddata!$E$35))))</f>
        <v>0.7563999999999651</v>
      </c>
      <c r="E489" s="5">
        <v>0</v>
      </c>
      <c r="F489" s="5">
        <f>IF(Inddata!$E$31*Inddata!$E$35+Inddata!$E$33&gt;'Beregninger scenarie 3'!C489,0,F488+$F$27)</f>
        <v>0</v>
      </c>
      <c r="G489" s="5">
        <f t="shared" si="14"/>
        <v>5.2436000000000345</v>
      </c>
      <c r="H489" s="5">
        <f>IF(D489+E489+F489&gt;Inddata!$E$31,Inddata!$E$31,D489+E489+F489)</f>
        <v>0.7563999999999651</v>
      </c>
      <c r="I489" s="5">
        <f>Inddata!$E$34</f>
        <v>0</v>
      </c>
      <c r="J489" s="5">
        <f>Inddata!$E$32+Inddata!$E$34</f>
        <v>4</v>
      </c>
      <c r="K489" s="5"/>
    </row>
    <row r="490" spans="1:11" x14ac:dyDescent="0.25">
      <c r="A490">
        <v>461</v>
      </c>
      <c r="C490" s="5">
        <f t="shared" si="15"/>
        <v>3.2506666666667017</v>
      </c>
      <c r="D490" s="5">
        <f>IF(Inddata!$E$35=0,0,IF(($D$30-C490*(1/Inddata!$E$35))&lt;0,0,($D$30-C490*(1/Inddata!$E$35))))</f>
        <v>0.74933333333329832</v>
      </c>
      <c r="E490" s="5">
        <v>0</v>
      </c>
      <c r="F490" s="5">
        <f>IF(Inddata!$E$31*Inddata!$E$35+Inddata!$E$33&gt;'Beregninger scenarie 3'!C490,0,F489+$F$27)</f>
        <v>0</v>
      </c>
      <c r="G490" s="5">
        <f t="shared" si="14"/>
        <v>5.2506666666667012</v>
      </c>
      <c r="H490" s="5">
        <f>IF(D490+E490+F490&gt;Inddata!$E$31,Inddata!$E$31,D490+E490+F490)</f>
        <v>0.74933333333329832</v>
      </c>
      <c r="I490" s="5">
        <f>Inddata!$E$34</f>
        <v>0</v>
      </c>
      <c r="J490" s="5">
        <f>Inddata!$E$32+Inddata!$E$34</f>
        <v>4</v>
      </c>
      <c r="K490" s="5"/>
    </row>
    <row r="491" spans="1:11" x14ac:dyDescent="0.25">
      <c r="A491">
        <v>462</v>
      </c>
      <c r="C491" s="5">
        <f t="shared" si="15"/>
        <v>3.2577333333333685</v>
      </c>
      <c r="D491" s="5">
        <f>IF(Inddata!$E$35=0,0,IF(($D$30-C491*(1/Inddata!$E$35))&lt;0,0,($D$30-C491*(1/Inddata!$E$35))))</f>
        <v>0.74226666666663155</v>
      </c>
      <c r="E491" s="5">
        <v>0</v>
      </c>
      <c r="F491" s="5">
        <f>IF(Inddata!$E$31*Inddata!$E$35+Inddata!$E$33&gt;'Beregninger scenarie 3'!C491,0,F490+$F$27)</f>
        <v>0</v>
      </c>
      <c r="G491" s="5">
        <f t="shared" si="14"/>
        <v>5.257733333333368</v>
      </c>
      <c r="H491" s="5">
        <f>IF(D491+E491+F491&gt;Inddata!$E$31,Inddata!$E$31,D491+E491+F491)</f>
        <v>0.74226666666663155</v>
      </c>
      <c r="I491" s="5">
        <f>Inddata!$E$34</f>
        <v>0</v>
      </c>
      <c r="J491" s="5">
        <f>Inddata!$E$32+Inddata!$E$34</f>
        <v>4</v>
      </c>
      <c r="K491" s="5"/>
    </row>
    <row r="492" spans="1:11" x14ac:dyDescent="0.25">
      <c r="A492">
        <v>463</v>
      </c>
      <c r="C492" s="5">
        <f t="shared" si="15"/>
        <v>3.2648000000000352</v>
      </c>
      <c r="D492" s="5">
        <f>IF(Inddata!$E$35=0,0,IF(($D$30-C492*(1/Inddata!$E$35))&lt;0,0,($D$30-C492*(1/Inddata!$E$35))))</f>
        <v>0.73519999999996477</v>
      </c>
      <c r="E492" s="5">
        <v>0</v>
      </c>
      <c r="F492" s="5">
        <f>IF(Inddata!$E$31*Inddata!$E$35+Inddata!$E$33&gt;'Beregninger scenarie 3'!C492,0,F491+$F$27)</f>
        <v>0</v>
      </c>
      <c r="G492" s="5">
        <f t="shared" si="14"/>
        <v>5.2648000000000348</v>
      </c>
      <c r="H492" s="5">
        <f>IF(D492+E492+F492&gt;Inddata!$E$31,Inddata!$E$31,D492+E492+F492)</f>
        <v>0.73519999999996477</v>
      </c>
      <c r="I492" s="5">
        <f>Inddata!$E$34</f>
        <v>0</v>
      </c>
      <c r="J492" s="5">
        <f>Inddata!$E$32+Inddata!$E$34</f>
        <v>4</v>
      </c>
      <c r="K492" s="5"/>
    </row>
    <row r="493" spans="1:11" x14ac:dyDescent="0.25">
      <c r="A493">
        <v>464</v>
      </c>
      <c r="C493" s="5">
        <f t="shared" si="15"/>
        <v>3.271866666666702</v>
      </c>
      <c r="D493" s="5">
        <f>IF(Inddata!$E$35=0,0,IF(($D$30-C493*(1/Inddata!$E$35))&lt;0,0,($D$30-C493*(1/Inddata!$E$35))))</f>
        <v>0.72813333333329799</v>
      </c>
      <c r="E493" s="5">
        <v>0</v>
      </c>
      <c r="F493" s="5">
        <f>IF(Inddata!$E$31*Inddata!$E$35+Inddata!$E$33&gt;'Beregninger scenarie 3'!C493,0,F492+$F$27)</f>
        <v>0</v>
      </c>
      <c r="G493" s="5">
        <f t="shared" si="14"/>
        <v>5.2718666666667016</v>
      </c>
      <c r="H493" s="5">
        <f>IF(D493+E493+F493&gt;Inddata!$E$31,Inddata!$E$31,D493+E493+F493)</f>
        <v>0.72813333333329799</v>
      </c>
      <c r="I493" s="5">
        <f>Inddata!$E$34</f>
        <v>0</v>
      </c>
      <c r="J493" s="5">
        <f>Inddata!$E$32+Inddata!$E$34</f>
        <v>4</v>
      </c>
      <c r="K493" s="5"/>
    </row>
    <row r="494" spans="1:11" x14ac:dyDescent="0.25">
      <c r="A494">
        <v>465</v>
      </c>
      <c r="C494" s="5">
        <f t="shared" si="15"/>
        <v>3.2789333333333688</v>
      </c>
      <c r="D494" s="5">
        <f>IF(Inddata!$E$35=0,0,IF(($D$30-C494*(1/Inddata!$E$35))&lt;0,0,($D$30-C494*(1/Inddata!$E$35))))</f>
        <v>0.72106666666663122</v>
      </c>
      <c r="E494" s="5">
        <v>0</v>
      </c>
      <c r="F494" s="5">
        <f>IF(Inddata!$E$31*Inddata!$E$35+Inddata!$E$33&gt;'Beregninger scenarie 3'!C494,0,F493+$F$27)</f>
        <v>0</v>
      </c>
      <c r="G494" s="5">
        <f t="shared" si="14"/>
        <v>5.2789333333333683</v>
      </c>
      <c r="H494" s="5">
        <f>IF(D494+E494+F494&gt;Inddata!$E$31,Inddata!$E$31,D494+E494+F494)</f>
        <v>0.72106666666663122</v>
      </c>
      <c r="I494" s="5">
        <f>Inddata!$E$34</f>
        <v>0</v>
      </c>
      <c r="J494" s="5">
        <f>Inddata!$E$32+Inddata!$E$34</f>
        <v>4</v>
      </c>
      <c r="K494" s="5"/>
    </row>
    <row r="495" spans="1:11" x14ac:dyDescent="0.25">
      <c r="A495">
        <v>466</v>
      </c>
      <c r="C495" s="5">
        <f t="shared" si="15"/>
        <v>3.2860000000000356</v>
      </c>
      <c r="D495" s="5">
        <f>IF(Inddata!$E$35=0,0,IF(($D$30-C495*(1/Inddata!$E$35))&lt;0,0,($D$30-C495*(1/Inddata!$E$35))))</f>
        <v>0.71399999999996444</v>
      </c>
      <c r="E495" s="5">
        <v>0</v>
      </c>
      <c r="F495" s="5">
        <f>IF(Inddata!$E$31*Inddata!$E$35+Inddata!$E$33&gt;'Beregninger scenarie 3'!C495,0,F494+$F$27)</f>
        <v>0</v>
      </c>
      <c r="G495" s="5">
        <f t="shared" si="14"/>
        <v>5.2860000000000351</v>
      </c>
      <c r="H495" s="5">
        <f>IF(D495+E495+F495&gt;Inddata!$E$31,Inddata!$E$31,D495+E495+F495)</f>
        <v>0.71399999999996444</v>
      </c>
      <c r="I495" s="5">
        <f>Inddata!$E$34</f>
        <v>0</v>
      </c>
      <c r="J495" s="5">
        <f>Inddata!$E$32+Inddata!$E$34</f>
        <v>4</v>
      </c>
      <c r="K495" s="5"/>
    </row>
    <row r="496" spans="1:11" x14ac:dyDescent="0.25">
      <c r="A496">
        <v>467</v>
      </c>
      <c r="C496" s="5">
        <f t="shared" si="15"/>
        <v>3.2930666666667023</v>
      </c>
      <c r="D496" s="5">
        <f>IF(Inddata!$E$35=0,0,IF(($D$30-C496*(1/Inddata!$E$35))&lt;0,0,($D$30-C496*(1/Inddata!$E$35))))</f>
        <v>0.70693333333329766</v>
      </c>
      <c r="E496" s="5">
        <v>0</v>
      </c>
      <c r="F496" s="5">
        <f>IF(Inddata!$E$31*Inddata!$E$35+Inddata!$E$33&gt;'Beregninger scenarie 3'!C496,0,F495+$F$27)</f>
        <v>0</v>
      </c>
      <c r="G496" s="5">
        <f t="shared" si="14"/>
        <v>5.2930666666667019</v>
      </c>
      <c r="H496" s="5">
        <f>IF(D496+E496+F496&gt;Inddata!$E$31,Inddata!$E$31,D496+E496+F496)</f>
        <v>0.70693333333329766</v>
      </c>
      <c r="I496" s="5">
        <f>Inddata!$E$34</f>
        <v>0</v>
      </c>
      <c r="J496" s="5">
        <f>Inddata!$E$32+Inddata!$E$34</f>
        <v>4</v>
      </c>
      <c r="K496" s="5"/>
    </row>
    <row r="497" spans="1:11" x14ac:dyDescent="0.25">
      <c r="A497">
        <v>468</v>
      </c>
      <c r="C497" s="5">
        <f t="shared" si="15"/>
        <v>3.3001333333333691</v>
      </c>
      <c r="D497" s="5">
        <f>IF(Inddata!$E$35=0,0,IF(($D$30-C497*(1/Inddata!$E$35))&lt;0,0,($D$30-C497*(1/Inddata!$E$35))))</f>
        <v>0.69986666666663089</v>
      </c>
      <c r="E497" s="5">
        <v>0</v>
      </c>
      <c r="F497" s="5">
        <f>IF(Inddata!$E$31*Inddata!$E$35+Inddata!$E$33&gt;'Beregninger scenarie 3'!C497,0,F496+$F$27)</f>
        <v>0</v>
      </c>
      <c r="G497" s="5">
        <f t="shared" si="14"/>
        <v>5.3001333333333687</v>
      </c>
      <c r="H497" s="5">
        <f>IF(D497+E497+F497&gt;Inddata!$E$31,Inddata!$E$31,D497+E497+F497)</f>
        <v>0.69986666666663089</v>
      </c>
      <c r="I497" s="5">
        <f>Inddata!$E$34</f>
        <v>0</v>
      </c>
      <c r="J497" s="5">
        <f>Inddata!$E$32+Inddata!$E$34</f>
        <v>4</v>
      </c>
      <c r="K497" s="5"/>
    </row>
    <row r="498" spans="1:11" x14ac:dyDescent="0.25">
      <c r="A498">
        <v>469</v>
      </c>
      <c r="C498" s="5">
        <f t="shared" si="15"/>
        <v>3.3072000000000359</v>
      </c>
      <c r="D498" s="5">
        <f>IF(Inddata!$E$35=0,0,IF(($D$30-C498*(1/Inddata!$E$35))&lt;0,0,($D$30-C498*(1/Inddata!$E$35))))</f>
        <v>0.69279999999996411</v>
      </c>
      <c r="E498" s="5">
        <v>0</v>
      </c>
      <c r="F498" s="5">
        <f>IF(Inddata!$E$31*Inddata!$E$35+Inddata!$E$33&gt;'Beregninger scenarie 3'!C498,0,F497+$F$27)</f>
        <v>0</v>
      </c>
      <c r="G498" s="5">
        <f t="shared" si="14"/>
        <v>5.3072000000000354</v>
      </c>
      <c r="H498" s="5">
        <f>IF(D498+E498+F498&gt;Inddata!$E$31,Inddata!$E$31,D498+E498+F498)</f>
        <v>0.69279999999996411</v>
      </c>
      <c r="I498" s="5">
        <f>Inddata!$E$34</f>
        <v>0</v>
      </c>
      <c r="J498" s="5">
        <f>Inddata!$E$32+Inddata!$E$34</f>
        <v>4</v>
      </c>
      <c r="K498" s="5"/>
    </row>
    <row r="499" spans="1:11" x14ac:dyDescent="0.25">
      <c r="A499">
        <v>470</v>
      </c>
      <c r="C499" s="5">
        <f t="shared" si="15"/>
        <v>3.3142666666667027</v>
      </c>
      <c r="D499" s="5">
        <f>IF(Inddata!$E$35=0,0,IF(($D$30-C499*(1/Inddata!$E$35))&lt;0,0,($D$30-C499*(1/Inddata!$E$35))))</f>
        <v>0.68573333333329733</v>
      </c>
      <c r="E499" s="5">
        <v>0</v>
      </c>
      <c r="F499" s="5">
        <f>IF(Inddata!$E$31*Inddata!$E$35+Inddata!$E$33&gt;'Beregninger scenarie 3'!C499,0,F498+$F$27)</f>
        <v>0</v>
      </c>
      <c r="G499" s="5">
        <f t="shared" si="14"/>
        <v>5.3142666666667022</v>
      </c>
      <c r="H499" s="5">
        <f>IF(D499+E499+F499&gt;Inddata!$E$31,Inddata!$E$31,D499+E499+F499)</f>
        <v>0.68573333333329733</v>
      </c>
      <c r="I499" s="5">
        <f>Inddata!$E$34</f>
        <v>0</v>
      </c>
      <c r="J499" s="5">
        <f>Inddata!$E$32+Inddata!$E$34</f>
        <v>4</v>
      </c>
      <c r="K499" s="5"/>
    </row>
    <row r="500" spans="1:11" x14ac:dyDescent="0.25">
      <c r="A500">
        <v>471</v>
      </c>
      <c r="C500" s="5">
        <f t="shared" si="15"/>
        <v>3.3213333333333694</v>
      </c>
      <c r="D500" s="5">
        <f>IF(Inddata!$E$35=0,0,IF(($D$30-C500*(1/Inddata!$E$35))&lt;0,0,($D$30-C500*(1/Inddata!$E$35))))</f>
        <v>0.67866666666663056</v>
      </c>
      <c r="E500" s="5">
        <v>0</v>
      </c>
      <c r="F500" s="5">
        <f>IF(Inddata!$E$31*Inddata!$E$35+Inddata!$E$33&gt;'Beregninger scenarie 3'!C500,0,F499+$F$27)</f>
        <v>0</v>
      </c>
      <c r="G500" s="5">
        <f t="shared" si="14"/>
        <v>5.321333333333369</v>
      </c>
      <c r="H500" s="5">
        <f>IF(D500+E500+F500&gt;Inddata!$E$31,Inddata!$E$31,D500+E500+F500)</f>
        <v>0.67866666666663056</v>
      </c>
      <c r="I500" s="5">
        <f>Inddata!$E$34</f>
        <v>0</v>
      </c>
      <c r="J500" s="5">
        <f>Inddata!$E$32+Inddata!$E$34</f>
        <v>4</v>
      </c>
      <c r="K500" s="5"/>
    </row>
    <row r="501" spans="1:11" x14ac:dyDescent="0.25">
      <c r="A501">
        <v>472</v>
      </c>
      <c r="C501" s="5">
        <f t="shared" si="15"/>
        <v>3.3284000000000362</v>
      </c>
      <c r="D501" s="5">
        <f>IF(Inddata!$E$35=0,0,IF(($D$30-C501*(1/Inddata!$E$35))&lt;0,0,($D$30-C501*(1/Inddata!$E$35))))</f>
        <v>0.67159999999996378</v>
      </c>
      <c r="E501" s="5">
        <v>0</v>
      </c>
      <c r="F501" s="5">
        <f>IF(Inddata!$E$31*Inddata!$E$35+Inddata!$E$33&gt;'Beregninger scenarie 3'!C501,0,F500+$F$27)</f>
        <v>0</v>
      </c>
      <c r="G501" s="5">
        <f t="shared" si="14"/>
        <v>5.3284000000000358</v>
      </c>
      <c r="H501" s="5">
        <f>IF(D501+E501+F501&gt;Inddata!$E$31,Inddata!$E$31,D501+E501+F501)</f>
        <v>0.67159999999996378</v>
      </c>
      <c r="I501" s="5">
        <f>Inddata!$E$34</f>
        <v>0</v>
      </c>
      <c r="J501" s="5">
        <f>Inddata!$E$32+Inddata!$E$34</f>
        <v>4</v>
      </c>
      <c r="K501" s="5"/>
    </row>
    <row r="502" spans="1:11" x14ac:dyDescent="0.25">
      <c r="A502">
        <v>473</v>
      </c>
      <c r="C502" s="5">
        <f t="shared" si="15"/>
        <v>3.335466666666703</v>
      </c>
      <c r="D502" s="5">
        <f>IF(Inddata!$E$35=0,0,IF(($D$30-C502*(1/Inddata!$E$35))&lt;0,0,($D$30-C502*(1/Inddata!$E$35))))</f>
        <v>0.664533333333297</v>
      </c>
      <c r="E502" s="5">
        <v>0</v>
      </c>
      <c r="F502" s="5">
        <f>IF(Inddata!$E$31*Inddata!$E$35+Inddata!$E$33&gt;'Beregninger scenarie 3'!C502,0,F501+$F$27)</f>
        <v>0</v>
      </c>
      <c r="G502" s="5">
        <f t="shared" si="14"/>
        <v>5.3354666666667026</v>
      </c>
      <c r="H502" s="5">
        <f>IF(D502+E502+F502&gt;Inddata!$E$31,Inddata!$E$31,D502+E502+F502)</f>
        <v>0.664533333333297</v>
      </c>
      <c r="I502" s="5">
        <f>Inddata!$E$34</f>
        <v>0</v>
      </c>
      <c r="J502" s="5">
        <f>Inddata!$E$32+Inddata!$E$34</f>
        <v>4</v>
      </c>
      <c r="K502" s="5"/>
    </row>
    <row r="503" spans="1:11" x14ac:dyDescent="0.25">
      <c r="A503">
        <v>474</v>
      </c>
      <c r="C503" s="5">
        <f t="shared" si="15"/>
        <v>3.3425333333333698</v>
      </c>
      <c r="D503" s="5">
        <f>IF(Inddata!$E$35=0,0,IF(($D$30-C503*(1/Inddata!$E$35))&lt;0,0,($D$30-C503*(1/Inddata!$E$35))))</f>
        <v>0.65746666666663023</v>
      </c>
      <c r="E503" s="5">
        <v>0</v>
      </c>
      <c r="F503" s="5">
        <f>IF(Inddata!$E$31*Inddata!$E$35+Inddata!$E$33&gt;'Beregninger scenarie 3'!C503,0,F502+$F$27)</f>
        <v>0</v>
      </c>
      <c r="G503" s="5">
        <f t="shared" si="14"/>
        <v>5.3425333333333693</v>
      </c>
      <c r="H503" s="5">
        <f>IF(D503+E503+F503&gt;Inddata!$E$31,Inddata!$E$31,D503+E503+F503)</f>
        <v>0.65746666666663023</v>
      </c>
      <c r="I503" s="5">
        <f>Inddata!$E$34</f>
        <v>0</v>
      </c>
      <c r="J503" s="5">
        <f>Inddata!$E$32+Inddata!$E$34</f>
        <v>4</v>
      </c>
      <c r="K503" s="5"/>
    </row>
    <row r="504" spans="1:11" x14ac:dyDescent="0.25">
      <c r="A504">
        <v>475</v>
      </c>
      <c r="C504" s="5">
        <f t="shared" si="15"/>
        <v>3.3496000000000365</v>
      </c>
      <c r="D504" s="5">
        <f>IF(Inddata!$E$35=0,0,IF(($D$30-C504*(1/Inddata!$E$35))&lt;0,0,($D$30-C504*(1/Inddata!$E$35))))</f>
        <v>0.65039999999996345</v>
      </c>
      <c r="E504" s="5">
        <v>0</v>
      </c>
      <c r="F504" s="5">
        <f>IF(Inddata!$E$31*Inddata!$E$35+Inddata!$E$33&gt;'Beregninger scenarie 3'!C504,0,F503+$F$27)</f>
        <v>0</v>
      </c>
      <c r="G504" s="5">
        <f t="shared" si="14"/>
        <v>5.3496000000000361</v>
      </c>
      <c r="H504" s="5">
        <f>IF(D504+E504+F504&gt;Inddata!$E$31,Inddata!$E$31,D504+E504+F504)</f>
        <v>0.65039999999996345</v>
      </c>
      <c r="I504" s="5">
        <f>Inddata!$E$34</f>
        <v>0</v>
      </c>
      <c r="J504" s="5">
        <f>Inddata!$E$32+Inddata!$E$34</f>
        <v>4</v>
      </c>
      <c r="K504" s="5"/>
    </row>
    <row r="505" spans="1:11" x14ac:dyDescent="0.25">
      <c r="A505">
        <v>476</v>
      </c>
      <c r="C505" s="5">
        <f t="shared" si="15"/>
        <v>3.3566666666667033</v>
      </c>
      <c r="D505" s="5">
        <f>IF(Inddata!$E$35=0,0,IF(($D$30-C505*(1/Inddata!$E$35))&lt;0,0,($D$30-C505*(1/Inddata!$E$35))))</f>
        <v>0.64333333333329668</v>
      </c>
      <c r="E505" s="5">
        <v>0</v>
      </c>
      <c r="F505" s="5">
        <f>IF(Inddata!$E$31*Inddata!$E$35+Inddata!$E$33&gt;'Beregninger scenarie 3'!C505,0,F504+$F$27)</f>
        <v>0</v>
      </c>
      <c r="G505" s="5">
        <f t="shared" si="14"/>
        <v>5.3566666666667029</v>
      </c>
      <c r="H505" s="5">
        <f>IF(D505+E505+F505&gt;Inddata!$E$31,Inddata!$E$31,D505+E505+F505)</f>
        <v>0.64333333333329668</v>
      </c>
      <c r="I505" s="5">
        <f>Inddata!$E$34</f>
        <v>0</v>
      </c>
      <c r="J505" s="5">
        <f>Inddata!$E$32+Inddata!$E$34</f>
        <v>4</v>
      </c>
      <c r="K505" s="5"/>
    </row>
    <row r="506" spans="1:11" x14ac:dyDescent="0.25">
      <c r="A506">
        <v>477</v>
      </c>
      <c r="C506" s="5">
        <f t="shared" si="15"/>
        <v>3.3637333333333701</v>
      </c>
      <c r="D506" s="5">
        <f>IF(Inddata!$E$35=0,0,IF(($D$30-C506*(1/Inddata!$E$35))&lt;0,0,($D$30-C506*(1/Inddata!$E$35))))</f>
        <v>0.6362666666666299</v>
      </c>
      <c r="E506" s="5">
        <v>0</v>
      </c>
      <c r="F506" s="5">
        <f>IF(Inddata!$E$31*Inddata!$E$35+Inddata!$E$33&gt;'Beregninger scenarie 3'!C506,0,F505+$F$27)</f>
        <v>0</v>
      </c>
      <c r="G506" s="5">
        <f t="shared" si="14"/>
        <v>5.3637333333333697</v>
      </c>
      <c r="H506" s="5">
        <f>IF(D506+E506+F506&gt;Inddata!$E$31,Inddata!$E$31,D506+E506+F506)</f>
        <v>0.6362666666666299</v>
      </c>
      <c r="I506" s="5">
        <f>Inddata!$E$34</f>
        <v>0</v>
      </c>
      <c r="J506" s="5">
        <f>Inddata!$E$32+Inddata!$E$34</f>
        <v>4</v>
      </c>
      <c r="K506" s="5"/>
    </row>
    <row r="507" spans="1:11" x14ac:dyDescent="0.25">
      <c r="A507">
        <v>478</v>
      </c>
      <c r="C507" s="5">
        <f t="shared" si="15"/>
        <v>3.3708000000000369</v>
      </c>
      <c r="D507" s="5">
        <f>IF(Inddata!$E$35=0,0,IF(($D$30-C507*(1/Inddata!$E$35))&lt;0,0,($D$30-C507*(1/Inddata!$E$35))))</f>
        <v>0.62919999999996312</v>
      </c>
      <c r="E507" s="5">
        <v>0</v>
      </c>
      <c r="F507" s="5">
        <f>IF(Inddata!$E$31*Inddata!$E$35+Inddata!$E$33&gt;'Beregninger scenarie 3'!C507,0,F506+$F$27)</f>
        <v>0</v>
      </c>
      <c r="G507" s="5">
        <f t="shared" si="14"/>
        <v>5.3708000000000364</v>
      </c>
      <c r="H507" s="5">
        <f>IF(D507+E507+F507&gt;Inddata!$E$31,Inddata!$E$31,D507+E507+F507)</f>
        <v>0.62919999999996312</v>
      </c>
      <c r="I507" s="5">
        <f>Inddata!$E$34</f>
        <v>0</v>
      </c>
      <c r="J507" s="5">
        <f>Inddata!$E$32+Inddata!$E$34</f>
        <v>4</v>
      </c>
      <c r="K507" s="5"/>
    </row>
    <row r="508" spans="1:11" x14ac:dyDescent="0.25">
      <c r="A508">
        <v>479</v>
      </c>
      <c r="C508" s="5">
        <f t="shared" si="15"/>
        <v>3.3778666666667037</v>
      </c>
      <c r="D508" s="5">
        <f>IF(Inddata!$E$35=0,0,IF(($D$30-C508*(1/Inddata!$E$35))&lt;0,0,($D$30-C508*(1/Inddata!$E$35))))</f>
        <v>0.62213333333329635</v>
      </c>
      <c r="E508" s="5">
        <v>0</v>
      </c>
      <c r="F508" s="5">
        <f>IF(Inddata!$E$31*Inddata!$E$35+Inddata!$E$33&gt;'Beregninger scenarie 3'!C508,0,F507+$F$27)</f>
        <v>0</v>
      </c>
      <c r="G508" s="5">
        <f t="shared" si="14"/>
        <v>5.3778666666667032</v>
      </c>
      <c r="H508" s="5">
        <f>IF(D508+E508+F508&gt;Inddata!$E$31,Inddata!$E$31,D508+E508+F508)</f>
        <v>0.62213333333329635</v>
      </c>
      <c r="I508" s="5">
        <f>Inddata!$E$34</f>
        <v>0</v>
      </c>
      <c r="J508" s="5">
        <f>Inddata!$E$32+Inddata!$E$34</f>
        <v>4</v>
      </c>
      <c r="K508" s="5"/>
    </row>
    <row r="509" spans="1:11" x14ac:dyDescent="0.25">
      <c r="A509">
        <v>480</v>
      </c>
      <c r="C509" s="5">
        <f t="shared" si="15"/>
        <v>3.3849333333333704</v>
      </c>
      <c r="D509" s="5">
        <f>IF(Inddata!$E$35=0,0,IF(($D$30-C509*(1/Inddata!$E$35))&lt;0,0,($D$30-C509*(1/Inddata!$E$35))))</f>
        <v>0.61506666666662957</v>
      </c>
      <c r="E509" s="5">
        <v>0</v>
      </c>
      <c r="F509" s="5">
        <f>IF(Inddata!$E$31*Inddata!$E$35+Inddata!$E$33&gt;'Beregninger scenarie 3'!C509,0,F508+$F$27)</f>
        <v>0</v>
      </c>
      <c r="G509" s="5">
        <f t="shared" si="14"/>
        <v>5.38493333333337</v>
      </c>
      <c r="H509" s="5">
        <f>IF(D509+E509+F509&gt;Inddata!$E$31,Inddata!$E$31,D509+E509+F509)</f>
        <v>0.61506666666662957</v>
      </c>
      <c r="I509" s="5">
        <f>Inddata!$E$34</f>
        <v>0</v>
      </c>
      <c r="J509" s="5">
        <f>Inddata!$E$32+Inddata!$E$34</f>
        <v>4</v>
      </c>
      <c r="K509" s="5"/>
    </row>
    <row r="510" spans="1:11" x14ac:dyDescent="0.25">
      <c r="A510">
        <v>481</v>
      </c>
      <c r="C510" s="5">
        <f t="shared" si="15"/>
        <v>3.3920000000000372</v>
      </c>
      <c r="D510" s="5">
        <f>IF(Inddata!$E$35=0,0,IF(($D$30-C510*(1/Inddata!$E$35))&lt;0,0,($D$30-C510*(1/Inddata!$E$35))))</f>
        <v>0.60799999999996279</v>
      </c>
      <c r="E510" s="5">
        <v>0</v>
      </c>
      <c r="F510" s="5">
        <f>IF(Inddata!$E$31*Inddata!$E$35+Inddata!$E$33&gt;'Beregninger scenarie 3'!C510,0,F509+$F$27)</f>
        <v>0</v>
      </c>
      <c r="G510" s="5">
        <f t="shared" si="14"/>
        <v>5.3920000000000368</v>
      </c>
      <c r="H510" s="5">
        <f>IF(D510+E510+F510&gt;Inddata!$E$31,Inddata!$E$31,D510+E510+F510)</f>
        <v>0.60799999999996279</v>
      </c>
      <c r="I510" s="5">
        <f>Inddata!$E$34</f>
        <v>0</v>
      </c>
      <c r="J510" s="5">
        <f>Inddata!$E$32+Inddata!$E$34</f>
        <v>4</v>
      </c>
      <c r="K510" s="5"/>
    </row>
    <row r="511" spans="1:11" x14ac:dyDescent="0.25">
      <c r="A511">
        <v>482</v>
      </c>
      <c r="C511" s="5">
        <f t="shared" si="15"/>
        <v>3.399066666666704</v>
      </c>
      <c r="D511" s="5">
        <f>IF(Inddata!$E$35=0,0,IF(($D$30-C511*(1/Inddata!$E$35))&lt;0,0,($D$30-C511*(1/Inddata!$E$35))))</f>
        <v>0.60093333333329602</v>
      </c>
      <c r="E511" s="5">
        <v>0</v>
      </c>
      <c r="F511" s="5">
        <f>IF(Inddata!$E$31*Inddata!$E$35+Inddata!$E$33&gt;'Beregninger scenarie 3'!C511,0,F510+$F$27)</f>
        <v>0</v>
      </c>
      <c r="G511" s="5">
        <f t="shared" si="14"/>
        <v>5.3990666666667035</v>
      </c>
      <c r="H511" s="5">
        <f>IF(D511+E511+F511&gt;Inddata!$E$31,Inddata!$E$31,D511+E511+F511)</f>
        <v>0.60093333333329602</v>
      </c>
      <c r="I511" s="5">
        <f>Inddata!$E$34</f>
        <v>0</v>
      </c>
      <c r="J511" s="5">
        <f>Inddata!$E$32+Inddata!$E$34</f>
        <v>4</v>
      </c>
      <c r="K511" s="5"/>
    </row>
    <row r="512" spans="1:11" x14ac:dyDescent="0.25">
      <c r="A512">
        <v>483</v>
      </c>
      <c r="C512" s="5">
        <f t="shared" si="15"/>
        <v>3.4061333333333708</v>
      </c>
      <c r="D512" s="5">
        <f>IF(Inddata!$E$35=0,0,IF(($D$30-C512*(1/Inddata!$E$35))&lt;0,0,($D$30-C512*(1/Inddata!$E$35))))</f>
        <v>0.59386666666662924</v>
      </c>
      <c r="E512" s="5">
        <v>0</v>
      </c>
      <c r="F512" s="5">
        <f>IF(Inddata!$E$31*Inddata!$E$35+Inddata!$E$33&gt;'Beregninger scenarie 3'!C512,0,F511+$F$27)</f>
        <v>0</v>
      </c>
      <c r="G512" s="5">
        <f t="shared" si="14"/>
        <v>5.4061333333333703</v>
      </c>
      <c r="H512" s="5">
        <f>IF(D512+E512+F512&gt;Inddata!$E$31,Inddata!$E$31,D512+E512+F512)</f>
        <v>0.59386666666662924</v>
      </c>
      <c r="I512" s="5">
        <f>Inddata!$E$34</f>
        <v>0</v>
      </c>
      <c r="J512" s="5">
        <f>Inddata!$E$32+Inddata!$E$34</f>
        <v>4</v>
      </c>
      <c r="K512" s="5"/>
    </row>
    <row r="513" spans="1:11" x14ac:dyDescent="0.25">
      <c r="A513">
        <v>484</v>
      </c>
      <c r="C513" s="5">
        <f t="shared" si="15"/>
        <v>3.4132000000000375</v>
      </c>
      <c r="D513" s="5">
        <f>IF(Inddata!$E$35=0,0,IF(($D$30-C513*(1/Inddata!$E$35))&lt;0,0,($D$30-C513*(1/Inddata!$E$35))))</f>
        <v>0.58679999999996246</v>
      </c>
      <c r="E513" s="5">
        <v>0</v>
      </c>
      <c r="F513" s="5">
        <f>IF(Inddata!$E$31*Inddata!$E$35+Inddata!$E$33&gt;'Beregninger scenarie 3'!C513,0,F512+$F$27)</f>
        <v>0</v>
      </c>
      <c r="G513" s="5">
        <f t="shared" si="14"/>
        <v>5.4132000000000371</v>
      </c>
      <c r="H513" s="5">
        <f>IF(D513+E513+F513&gt;Inddata!$E$31,Inddata!$E$31,D513+E513+F513)</f>
        <v>0.58679999999996246</v>
      </c>
      <c r="I513" s="5">
        <f>Inddata!$E$34</f>
        <v>0</v>
      </c>
      <c r="J513" s="5">
        <f>Inddata!$E$32+Inddata!$E$34</f>
        <v>4</v>
      </c>
      <c r="K513" s="5"/>
    </row>
    <row r="514" spans="1:11" x14ac:dyDescent="0.25">
      <c r="A514">
        <v>485</v>
      </c>
      <c r="C514" s="5">
        <f t="shared" si="15"/>
        <v>3.4202666666667043</v>
      </c>
      <c r="D514" s="5">
        <f>IF(Inddata!$E$35=0,0,IF(($D$30-C514*(1/Inddata!$E$35))&lt;0,0,($D$30-C514*(1/Inddata!$E$35))))</f>
        <v>0.57973333333329569</v>
      </c>
      <c r="E514" s="5">
        <v>0</v>
      </c>
      <c r="F514" s="5">
        <f>IF(Inddata!$E$31*Inddata!$E$35+Inddata!$E$33&gt;'Beregninger scenarie 3'!C514,0,F513+$F$27)</f>
        <v>0</v>
      </c>
      <c r="G514" s="5">
        <f t="shared" si="14"/>
        <v>5.4202666666667039</v>
      </c>
      <c r="H514" s="5">
        <f>IF(D514+E514+F514&gt;Inddata!$E$31,Inddata!$E$31,D514+E514+F514)</f>
        <v>0.57973333333329569</v>
      </c>
      <c r="I514" s="5">
        <f>Inddata!$E$34</f>
        <v>0</v>
      </c>
      <c r="J514" s="5">
        <f>Inddata!$E$32+Inddata!$E$34</f>
        <v>4</v>
      </c>
      <c r="K514" s="5"/>
    </row>
    <row r="515" spans="1:11" x14ac:dyDescent="0.25">
      <c r="A515">
        <v>486</v>
      </c>
      <c r="C515" s="5">
        <f t="shared" si="15"/>
        <v>3.4273333333333711</v>
      </c>
      <c r="D515" s="5">
        <f>IF(Inddata!$E$35=0,0,IF(($D$30-C515*(1/Inddata!$E$35))&lt;0,0,($D$30-C515*(1/Inddata!$E$35))))</f>
        <v>0.57266666666662891</v>
      </c>
      <c r="E515" s="5">
        <v>0</v>
      </c>
      <c r="F515" s="5">
        <f>IF(Inddata!$E$31*Inddata!$E$35+Inddata!$E$33&gt;'Beregninger scenarie 3'!C515,0,F514+$F$27)</f>
        <v>0</v>
      </c>
      <c r="G515" s="5">
        <f t="shared" si="14"/>
        <v>5.4273333333333706</v>
      </c>
      <c r="H515" s="5">
        <f>IF(D515+E515+F515&gt;Inddata!$E$31,Inddata!$E$31,D515+E515+F515)</f>
        <v>0.57266666666662891</v>
      </c>
      <c r="I515" s="5">
        <f>Inddata!$E$34</f>
        <v>0</v>
      </c>
      <c r="J515" s="5">
        <f>Inddata!$E$32+Inddata!$E$34</f>
        <v>4</v>
      </c>
      <c r="K515" s="5"/>
    </row>
    <row r="516" spans="1:11" x14ac:dyDescent="0.25">
      <c r="A516">
        <v>487</v>
      </c>
      <c r="C516" s="5">
        <f t="shared" si="15"/>
        <v>3.4344000000000379</v>
      </c>
      <c r="D516" s="5">
        <f>IF(Inddata!$E$35=0,0,IF(($D$30-C516*(1/Inddata!$E$35))&lt;0,0,($D$30-C516*(1/Inddata!$E$35))))</f>
        <v>0.56559999999996213</v>
      </c>
      <c r="E516" s="5">
        <v>0</v>
      </c>
      <c r="F516" s="5">
        <f>IF(Inddata!$E$31*Inddata!$E$35+Inddata!$E$33&gt;'Beregninger scenarie 3'!C516,0,F515+$F$27)</f>
        <v>0</v>
      </c>
      <c r="G516" s="5">
        <f t="shared" si="14"/>
        <v>5.4344000000000374</v>
      </c>
      <c r="H516" s="5">
        <f>IF(D516+E516+F516&gt;Inddata!$E$31,Inddata!$E$31,D516+E516+F516)</f>
        <v>0.56559999999996213</v>
      </c>
      <c r="I516" s="5">
        <f>Inddata!$E$34</f>
        <v>0</v>
      </c>
      <c r="J516" s="5">
        <f>Inddata!$E$32+Inddata!$E$34</f>
        <v>4</v>
      </c>
      <c r="K516" s="5"/>
    </row>
    <row r="517" spans="1:11" x14ac:dyDescent="0.25">
      <c r="A517">
        <v>488</v>
      </c>
      <c r="C517" s="5">
        <f t="shared" si="15"/>
        <v>3.4414666666667046</v>
      </c>
      <c r="D517" s="5">
        <f>IF(Inddata!$E$35=0,0,IF(($D$30-C517*(1/Inddata!$E$35))&lt;0,0,($D$30-C517*(1/Inddata!$E$35))))</f>
        <v>0.55853333333329536</v>
      </c>
      <c r="E517" s="5">
        <v>0</v>
      </c>
      <c r="F517" s="5">
        <f>IF(Inddata!$E$31*Inddata!$E$35+Inddata!$E$33&gt;'Beregninger scenarie 3'!C517,0,F516+$F$27)</f>
        <v>0</v>
      </c>
      <c r="G517" s="5">
        <f t="shared" si="14"/>
        <v>5.4414666666667042</v>
      </c>
      <c r="H517" s="5">
        <f>IF(D517+E517+F517&gt;Inddata!$E$31,Inddata!$E$31,D517+E517+F517)</f>
        <v>0.55853333333329536</v>
      </c>
      <c r="I517" s="5">
        <f>Inddata!$E$34</f>
        <v>0</v>
      </c>
      <c r="J517" s="5">
        <f>Inddata!$E$32+Inddata!$E$34</f>
        <v>4</v>
      </c>
      <c r="K517" s="5"/>
    </row>
    <row r="518" spans="1:11" x14ac:dyDescent="0.25">
      <c r="A518">
        <v>489</v>
      </c>
      <c r="C518" s="5">
        <f t="shared" si="15"/>
        <v>3.4485333333333714</v>
      </c>
      <c r="D518" s="5">
        <f>IF(Inddata!$E$35=0,0,IF(($D$30-C518*(1/Inddata!$E$35))&lt;0,0,($D$30-C518*(1/Inddata!$E$35))))</f>
        <v>0.55146666666662858</v>
      </c>
      <c r="E518" s="5">
        <v>0</v>
      </c>
      <c r="F518" s="5">
        <f>IF(Inddata!$E$31*Inddata!$E$35+Inddata!$E$33&gt;'Beregninger scenarie 3'!C518,0,F517+$F$27)</f>
        <v>0</v>
      </c>
      <c r="G518" s="5">
        <f t="shared" si="14"/>
        <v>5.448533333333371</v>
      </c>
      <c r="H518" s="5">
        <f>IF(D518+E518+F518&gt;Inddata!$E$31,Inddata!$E$31,D518+E518+F518)</f>
        <v>0.55146666666662858</v>
      </c>
      <c r="I518" s="5">
        <f>Inddata!$E$34</f>
        <v>0</v>
      </c>
      <c r="J518" s="5">
        <f>Inddata!$E$32+Inddata!$E$34</f>
        <v>4</v>
      </c>
      <c r="K518" s="5"/>
    </row>
    <row r="519" spans="1:11" x14ac:dyDescent="0.25">
      <c r="A519">
        <v>490</v>
      </c>
      <c r="C519" s="5">
        <f t="shared" si="15"/>
        <v>3.4556000000000382</v>
      </c>
      <c r="D519" s="5">
        <f>IF(Inddata!$E$35=0,0,IF(($D$30-C519*(1/Inddata!$E$35))&lt;0,0,($D$30-C519*(1/Inddata!$E$35))))</f>
        <v>0.5443999999999618</v>
      </c>
      <c r="E519" s="5">
        <v>0</v>
      </c>
      <c r="F519" s="5">
        <f>IF(Inddata!$E$31*Inddata!$E$35+Inddata!$E$33&gt;'Beregninger scenarie 3'!C519,0,F518+$F$27)</f>
        <v>0</v>
      </c>
      <c r="G519" s="5">
        <f t="shared" si="14"/>
        <v>5.4556000000000378</v>
      </c>
      <c r="H519" s="5">
        <f>IF(D519+E519+F519&gt;Inddata!$E$31,Inddata!$E$31,D519+E519+F519)</f>
        <v>0.5443999999999618</v>
      </c>
      <c r="I519" s="5">
        <f>Inddata!$E$34</f>
        <v>0</v>
      </c>
      <c r="J519" s="5">
        <f>Inddata!$E$32+Inddata!$E$34</f>
        <v>4</v>
      </c>
      <c r="K519" s="5"/>
    </row>
    <row r="520" spans="1:11" x14ac:dyDescent="0.25">
      <c r="A520">
        <v>491</v>
      </c>
      <c r="C520" s="5">
        <f t="shared" si="15"/>
        <v>3.462666666666705</v>
      </c>
      <c r="D520" s="5">
        <f>IF(Inddata!$E$35=0,0,IF(($D$30-C520*(1/Inddata!$E$35))&lt;0,0,($D$30-C520*(1/Inddata!$E$35))))</f>
        <v>0.53733333333329503</v>
      </c>
      <c r="E520" s="5">
        <v>0</v>
      </c>
      <c r="F520" s="5">
        <f>IF(Inddata!$E$31*Inddata!$E$35+Inddata!$E$33&gt;'Beregninger scenarie 3'!C520,0,F519+$F$27)</f>
        <v>0</v>
      </c>
      <c r="G520" s="5">
        <f t="shared" si="14"/>
        <v>5.4626666666667045</v>
      </c>
      <c r="H520" s="5">
        <f>IF(D520+E520+F520&gt;Inddata!$E$31,Inddata!$E$31,D520+E520+F520)</f>
        <v>0.53733333333329503</v>
      </c>
      <c r="I520" s="5">
        <f>Inddata!$E$34</f>
        <v>0</v>
      </c>
      <c r="J520" s="5">
        <f>Inddata!$E$32+Inddata!$E$34</f>
        <v>4</v>
      </c>
      <c r="K520" s="5"/>
    </row>
    <row r="521" spans="1:11" x14ac:dyDescent="0.25">
      <c r="A521">
        <v>492</v>
      </c>
      <c r="C521" s="5">
        <f t="shared" si="15"/>
        <v>3.4697333333333717</v>
      </c>
      <c r="D521" s="5">
        <f>IF(Inddata!$E$35=0,0,IF(($D$30-C521*(1/Inddata!$E$35))&lt;0,0,($D$30-C521*(1/Inddata!$E$35))))</f>
        <v>0.53026666666662825</v>
      </c>
      <c r="E521" s="5">
        <v>0</v>
      </c>
      <c r="F521" s="5">
        <f>IF(Inddata!$E$31*Inddata!$E$35+Inddata!$E$33&gt;'Beregninger scenarie 3'!C521,0,F520+$F$27)</f>
        <v>0</v>
      </c>
      <c r="G521" s="5">
        <f t="shared" si="14"/>
        <v>5.4697333333333713</v>
      </c>
      <c r="H521" s="5">
        <f>IF(D521+E521+F521&gt;Inddata!$E$31,Inddata!$E$31,D521+E521+F521)</f>
        <v>0.53026666666662825</v>
      </c>
      <c r="I521" s="5">
        <f>Inddata!$E$34</f>
        <v>0</v>
      </c>
      <c r="J521" s="5">
        <f>Inddata!$E$32+Inddata!$E$34</f>
        <v>4</v>
      </c>
      <c r="K521" s="5"/>
    </row>
    <row r="522" spans="1:11" x14ac:dyDescent="0.25">
      <c r="A522">
        <v>493</v>
      </c>
      <c r="C522" s="5">
        <f t="shared" si="15"/>
        <v>3.4768000000000385</v>
      </c>
      <c r="D522" s="5">
        <f>IF(Inddata!$E$35=0,0,IF(($D$30-C522*(1/Inddata!$E$35))&lt;0,0,($D$30-C522*(1/Inddata!$E$35))))</f>
        <v>0.52319999999996147</v>
      </c>
      <c r="E522" s="5">
        <v>0</v>
      </c>
      <c r="F522" s="5">
        <f>IF(Inddata!$E$31*Inddata!$E$35+Inddata!$E$33&gt;'Beregninger scenarie 3'!C522,0,F521+$F$27)</f>
        <v>0</v>
      </c>
      <c r="G522" s="5">
        <f t="shared" si="14"/>
        <v>5.4768000000000381</v>
      </c>
      <c r="H522" s="5">
        <f>IF(D522+E522+F522&gt;Inddata!$E$31,Inddata!$E$31,D522+E522+F522)</f>
        <v>0.52319999999996147</v>
      </c>
      <c r="I522" s="5">
        <f>Inddata!$E$34</f>
        <v>0</v>
      </c>
      <c r="J522" s="5">
        <f>Inddata!$E$32+Inddata!$E$34</f>
        <v>4</v>
      </c>
      <c r="K522" s="5"/>
    </row>
    <row r="523" spans="1:11" x14ac:dyDescent="0.25">
      <c r="A523">
        <v>494</v>
      </c>
      <c r="C523" s="5">
        <f t="shared" si="15"/>
        <v>3.4838666666667053</v>
      </c>
      <c r="D523" s="5">
        <f>IF(Inddata!$E$35=0,0,IF(($D$30-C523*(1/Inddata!$E$35))&lt;0,0,($D$30-C523*(1/Inddata!$E$35))))</f>
        <v>0.5161333333332947</v>
      </c>
      <c r="E523" s="5">
        <v>0</v>
      </c>
      <c r="F523" s="5">
        <f>IF(Inddata!$E$31*Inddata!$E$35+Inddata!$E$33&gt;'Beregninger scenarie 3'!C523,0,F522+$F$27)</f>
        <v>0</v>
      </c>
      <c r="G523" s="5">
        <f t="shared" si="14"/>
        <v>5.4838666666667049</v>
      </c>
      <c r="H523" s="5">
        <f>IF(D523+E523+F523&gt;Inddata!$E$31,Inddata!$E$31,D523+E523+F523)</f>
        <v>0.5161333333332947</v>
      </c>
      <c r="I523" s="5">
        <f>Inddata!$E$34</f>
        <v>0</v>
      </c>
      <c r="J523" s="5">
        <f>Inddata!$E$32+Inddata!$E$34</f>
        <v>4</v>
      </c>
      <c r="K523" s="5"/>
    </row>
    <row r="524" spans="1:11" x14ac:dyDescent="0.25">
      <c r="A524">
        <v>495</v>
      </c>
      <c r="C524" s="5">
        <f t="shared" si="15"/>
        <v>3.4909333333333721</v>
      </c>
      <c r="D524" s="5">
        <f>IF(Inddata!$E$35=0,0,IF(($D$30-C524*(1/Inddata!$E$35))&lt;0,0,($D$30-C524*(1/Inddata!$E$35))))</f>
        <v>0.50906666666662792</v>
      </c>
      <c r="E524" s="5">
        <v>0</v>
      </c>
      <c r="F524" s="5">
        <f>IF(Inddata!$E$31*Inddata!$E$35+Inddata!$E$33&gt;'Beregninger scenarie 3'!C524,0,F523+$F$27)</f>
        <v>0</v>
      </c>
      <c r="G524" s="5">
        <f t="shared" si="14"/>
        <v>5.4909333333333716</v>
      </c>
      <c r="H524" s="5">
        <f>IF(D524+E524+F524&gt;Inddata!$E$31,Inddata!$E$31,D524+E524+F524)</f>
        <v>0.50906666666662792</v>
      </c>
      <c r="I524" s="5">
        <f>Inddata!$E$34</f>
        <v>0</v>
      </c>
      <c r="J524" s="5">
        <f>Inddata!$E$32+Inddata!$E$34</f>
        <v>4</v>
      </c>
      <c r="K524" s="5"/>
    </row>
    <row r="525" spans="1:11" x14ac:dyDescent="0.25">
      <c r="A525">
        <v>496</v>
      </c>
      <c r="C525" s="5">
        <f t="shared" si="15"/>
        <v>3.4980000000000389</v>
      </c>
      <c r="D525" s="5">
        <f>IF(Inddata!$E$35=0,0,IF(($D$30-C525*(1/Inddata!$E$35))&lt;0,0,($D$30-C525*(1/Inddata!$E$35))))</f>
        <v>0.50199999999996114</v>
      </c>
      <c r="E525" s="5">
        <v>0</v>
      </c>
      <c r="F525" s="5">
        <f>IF(Inddata!$E$31*Inddata!$E$35+Inddata!$E$33&gt;'Beregninger scenarie 3'!C525,0,F524+$F$27)</f>
        <v>0</v>
      </c>
      <c r="G525" s="5">
        <f t="shared" si="14"/>
        <v>5.4980000000000384</v>
      </c>
      <c r="H525" s="5">
        <f>IF(D525+E525+F525&gt;Inddata!$E$31,Inddata!$E$31,D525+E525+F525)</f>
        <v>0.50199999999996114</v>
      </c>
      <c r="I525" s="5">
        <f>Inddata!$E$34</f>
        <v>0</v>
      </c>
      <c r="J525" s="5">
        <f>Inddata!$E$32+Inddata!$E$34</f>
        <v>4</v>
      </c>
      <c r="K525" s="5"/>
    </row>
    <row r="526" spans="1:11" x14ac:dyDescent="0.25">
      <c r="A526">
        <v>497</v>
      </c>
      <c r="C526" s="5">
        <f t="shared" si="15"/>
        <v>3.5050666666667056</v>
      </c>
      <c r="D526" s="5">
        <f>IF(Inddata!$E$35=0,0,IF(($D$30-C526*(1/Inddata!$E$35))&lt;0,0,($D$30-C526*(1/Inddata!$E$35))))</f>
        <v>0.49493333333329437</v>
      </c>
      <c r="E526" s="5">
        <v>0</v>
      </c>
      <c r="F526" s="5">
        <f>IF(Inddata!$E$31*Inddata!$E$35+Inddata!$E$33&gt;'Beregninger scenarie 3'!C526,0,F525+$F$27)</f>
        <v>0</v>
      </c>
      <c r="G526" s="5">
        <f t="shared" si="14"/>
        <v>5.5050666666667052</v>
      </c>
      <c r="H526" s="5">
        <f>IF(D526+E526+F526&gt;Inddata!$E$31,Inddata!$E$31,D526+E526+F526)</f>
        <v>0.49493333333329437</v>
      </c>
      <c r="I526" s="5">
        <f>Inddata!$E$34</f>
        <v>0</v>
      </c>
      <c r="J526" s="5">
        <f>Inddata!$E$32+Inddata!$E$34</f>
        <v>4</v>
      </c>
      <c r="K526" s="5"/>
    </row>
    <row r="527" spans="1:11" x14ac:dyDescent="0.25">
      <c r="A527">
        <v>498</v>
      </c>
      <c r="C527" s="5">
        <f t="shared" si="15"/>
        <v>3.5121333333333724</v>
      </c>
      <c r="D527" s="5">
        <f>IF(Inddata!$E$35=0,0,IF(($D$30-C527*(1/Inddata!$E$35))&lt;0,0,($D$30-C527*(1/Inddata!$E$35))))</f>
        <v>0.48786666666662759</v>
      </c>
      <c r="E527" s="5">
        <v>0</v>
      </c>
      <c r="F527" s="5">
        <f>IF(Inddata!$E$31*Inddata!$E$35+Inddata!$E$33&gt;'Beregninger scenarie 3'!C527,0,F526+$F$27)</f>
        <v>0</v>
      </c>
      <c r="G527" s="5">
        <f t="shared" si="14"/>
        <v>5.512133333333372</v>
      </c>
      <c r="H527" s="5">
        <f>IF(D527+E527+F527&gt;Inddata!$E$31,Inddata!$E$31,D527+E527+F527)</f>
        <v>0.48786666666662759</v>
      </c>
      <c r="I527" s="5">
        <f>Inddata!$E$34</f>
        <v>0</v>
      </c>
      <c r="J527" s="5">
        <f>Inddata!$E$32+Inddata!$E$34</f>
        <v>4</v>
      </c>
      <c r="K527" s="5"/>
    </row>
    <row r="528" spans="1:11" x14ac:dyDescent="0.25">
      <c r="A528">
        <v>499</v>
      </c>
      <c r="C528" s="5">
        <f t="shared" si="15"/>
        <v>3.5192000000000392</v>
      </c>
      <c r="D528" s="5">
        <f>IF(Inddata!$E$35=0,0,IF(($D$30-C528*(1/Inddata!$E$35))&lt;0,0,($D$30-C528*(1/Inddata!$E$35))))</f>
        <v>0.48079999999996081</v>
      </c>
      <c r="E528" s="5">
        <v>0</v>
      </c>
      <c r="F528" s="5">
        <f>IF(Inddata!$E$31*Inddata!$E$35+Inddata!$E$33&gt;'Beregninger scenarie 3'!C528,0,F527+$F$27)</f>
        <v>0</v>
      </c>
      <c r="G528" s="5">
        <f t="shared" si="14"/>
        <v>5.5192000000000387</v>
      </c>
      <c r="H528" s="5">
        <f>IF(D528+E528+F528&gt;Inddata!$E$31,Inddata!$E$31,D528+E528+F528)</f>
        <v>0.48079999999996081</v>
      </c>
      <c r="I528" s="5">
        <f>Inddata!$E$34</f>
        <v>0</v>
      </c>
      <c r="J528" s="5">
        <f>Inddata!$E$32+Inddata!$E$34</f>
        <v>4</v>
      </c>
      <c r="K528" s="5"/>
    </row>
    <row r="529" spans="1:11" x14ac:dyDescent="0.25">
      <c r="A529">
        <v>500</v>
      </c>
      <c r="C529" s="5">
        <f t="shared" si="15"/>
        <v>3.526266666666706</v>
      </c>
      <c r="D529" s="5">
        <f>IF(Inddata!$E$35=0,0,IF(($D$30-C529*(1/Inddata!$E$35))&lt;0,0,($D$30-C529*(1/Inddata!$E$35))))</f>
        <v>0.47373333333329404</v>
      </c>
      <c r="E529" s="5">
        <v>0</v>
      </c>
      <c r="F529" s="5">
        <f>IF(Inddata!$E$31*Inddata!$E$35+Inddata!$E$33&gt;'Beregninger scenarie 3'!C529,0,F528+$F$27)</f>
        <v>0</v>
      </c>
      <c r="G529" s="5">
        <f t="shared" si="14"/>
        <v>5.5262666666667055</v>
      </c>
      <c r="H529" s="5">
        <f>IF(D529+E529+F529&gt;Inddata!$E$31,Inddata!$E$31,D529+E529+F529)</f>
        <v>0.47373333333329404</v>
      </c>
      <c r="I529" s="5">
        <f>Inddata!$E$34</f>
        <v>0</v>
      </c>
      <c r="J529" s="5">
        <f>Inddata!$E$32+Inddata!$E$34</f>
        <v>4</v>
      </c>
      <c r="K529" s="5"/>
    </row>
    <row r="530" spans="1:11" x14ac:dyDescent="0.25">
      <c r="A530">
        <v>501</v>
      </c>
      <c r="C530" s="5">
        <f t="shared" si="15"/>
        <v>3.5333333333333727</v>
      </c>
      <c r="D530" s="5">
        <f>IF(Inddata!$E$35=0,0,IF(($D$30-C530*(1/Inddata!$E$35))&lt;0,0,($D$30-C530*(1/Inddata!$E$35))))</f>
        <v>0.46666666666662726</v>
      </c>
      <c r="E530" s="5">
        <v>0</v>
      </c>
      <c r="F530" s="5">
        <f>IF(Inddata!$E$31*Inddata!$E$35+Inddata!$E$33&gt;'Beregninger scenarie 3'!C530,0,F529+$F$27)</f>
        <v>0</v>
      </c>
      <c r="G530" s="5">
        <f t="shared" si="14"/>
        <v>5.5333333333333723</v>
      </c>
      <c r="H530" s="5">
        <f>IF(D530+E530+F530&gt;Inddata!$E$31,Inddata!$E$31,D530+E530+F530)</f>
        <v>0.46666666666662726</v>
      </c>
      <c r="I530" s="5">
        <f>Inddata!$E$34</f>
        <v>0</v>
      </c>
      <c r="J530" s="5">
        <f>Inddata!$E$32+Inddata!$E$34</f>
        <v>4</v>
      </c>
      <c r="K530" s="5"/>
    </row>
    <row r="531" spans="1:11" x14ac:dyDescent="0.25">
      <c r="A531">
        <v>502</v>
      </c>
      <c r="C531" s="5">
        <f t="shared" si="15"/>
        <v>3.5404000000000395</v>
      </c>
      <c r="D531" s="5">
        <f>IF(Inddata!$E$35=0,0,IF(($D$30-C531*(1/Inddata!$E$35))&lt;0,0,($D$30-C531*(1/Inddata!$E$35))))</f>
        <v>0.45959999999996048</v>
      </c>
      <c r="E531" s="5">
        <v>0</v>
      </c>
      <c r="F531" s="5">
        <f>IF(Inddata!$E$31*Inddata!$E$35+Inddata!$E$33&gt;'Beregninger scenarie 3'!C531,0,F530+$F$27)</f>
        <v>0</v>
      </c>
      <c r="G531" s="5">
        <f t="shared" si="14"/>
        <v>5.5404000000000391</v>
      </c>
      <c r="H531" s="5">
        <f>IF(D531+E531+F531&gt;Inddata!$E$31,Inddata!$E$31,D531+E531+F531)</f>
        <v>0.45959999999996048</v>
      </c>
      <c r="I531" s="5">
        <f>Inddata!$E$34</f>
        <v>0</v>
      </c>
      <c r="J531" s="5">
        <f>Inddata!$E$32+Inddata!$E$34</f>
        <v>4</v>
      </c>
      <c r="K531" s="5"/>
    </row>
    <row r="532" spans="1:11" x14ac:dyDescent="0.25">
      <c r="A532">
        <v>503</v>
      </c>
      <c r="C532" s="5">
        <f t="shared" si="15"/>
        <v>3.5474666666667063</v>
      </c>
      <c r="D532" s="5">
        <f>IF(Inddata!$E$35=0,0,IF(($D$30-C532*(1/Inddata!$E$35))&lt;0,0,($D$30-C532*(1/Inddata!$E$35))))</f>
        <v>0.45253333333329371</v>
      </c>
      <c r="E532" s="5">
        <v>0</v>
      </c>
      <c r="F532" s="5">
        <f>IF(Inddata!$E$31*Inddata!$E$35+Inddata!$E$33&gt;'Beregninger scenarie 3'!C532,0,F531+$F$27)</f>
        <v>0</v>
      </c>
      <c r="G532" s="5">
        <f t="shared" si="14"/>
        <v>5.5474666666667058</v>
      </c>
      <c r="H532" s="5">
        <f>IF(D532+E532+F532&gt;Inddata!$E$31,Inddata!$E$31,D532+E532+F532)</f>
        <v>0.45253333333329371</v>
      </c>
      <c r="I532" s="5">
        <f>Inddata!$E$34</f>
        <v>0</v>
      </c>
      <c r="J532" s="5">
        <f>Inddata!$E$32+Inddata!$E$34</f>
        <v>4</v>
      </c>
      <c r="K532" s="5"/>
    </row>
    <row r="533" spans="1:11" x14ac:dyDescent="0.25">
      <c r="A533">
        <v>504</v>
      </c>
      <c r="C533" s="5">
        <f t="shared" si="15"/>
        <v>3.5545333333333731</v>
      </c>
      <c r="D533" s="5">
        <f>IF(Inddata!$E$35=0,0,IF(($D$30-C533*(1/Inddata!$E$35))&lt;0,0,($D$30-C533*(1/Inddata!$E$35))))</f>
        <v>0.44546666666662693</v>
      </c>
      <c r="E533" s="5">
        <v>0</v>
      </c>
      <c r="F533" s="5">
        <f>IF(Inddata!$E$31*Inddata!$E$35+Inddata!$E$33&gt;'Beregninger scenarie 3'!C533,0,F532+$F$27)</f>
        <v>0</v>
      </c>
      <c r="G533" s="5">
        <f t="shared" si="14"/>
        <v>5.5545333333333726</v>
      </c>
      <c r="H533" s="5">
        <f>IF(D533+E533+F533&gt;Inddata!$E$31,Inddata!$E$31,D533+E533+F533)</f>
        <v>0.44546666666662693</v>
      </c>
      <c r="I533" s="5">
        <f>Inddata!$E$34</f>
        <v>0</v>
      </c>
      <c r="J533" s="5">
        <f>Inddata!$E$32+Inddata!$E$34</f>
        <v>4</v>
      </c>
      <c r="K533" s="5"/>
    </row>
    <row r="534" spans="1:11" x14ac:dyDescent="0.25">
      <c r="A534">
        <v>505</v>
      </c>
      <c r="C534" s="5">
        <f t="shared" si="15"/>
        <v>3.5616000000000398</v>
      </c>
      <c r="D534" s="5">
        <f>IF(Inddata!$E$35=0,0,IF(($D$30-C534*(1/Inddata!$E$35))&lt;0,0,($D$30-C534*(1/Inddata!$E$35))))</f>
        <v>0.43839999999996015</v>
      </c>
      <c r="E534" s="5">
        <v>0</v>
      </c>
      <c r="F534" s="5">
        <f>IF(Inddata!$E$31*Inddata!$E$35+Inddata!$E$33&gt;'Beregninger scenarie 3'!C534,0,F533+$F$27)</f>
        <v>0</v>
      </c>
      <c r="G534" s="5">
        <f t="shared" si="14"/>
        <v>5.5616000000000394</v>
      </c>
      <c r="H534" s="5">
        <f>IF(D534+E534+F534&gt;Inddata!$E$31,Inddata!$E$31,D534+E534+F534)</f>
        <v>0.43839999999996015</v>
      </c>
      <c r="I534" s="5">
        <f>Inddata!$E$34</f>
        <v>0</v>
      </c>
      <c r="J534" s="5">
        <f>Inddata!$E$32+Inddata!$E$34</f>
        <v>4</v>
      </c>
      <c r="K534" s="5"/>
    </row>
    <row r="535" spans="1:11" x14ac:dyDescent="0.25">
      <c r="A535">
        <v>506</v>
      </c>
      <c r="C535" s="5">
        <f t="shared" si="15"/>
        <v>3.5686666666667066</v>
      </c>
      <c r="D535" s="5">
        <f>IF(Inddata!$E$35=0,0,IF(($D$30-C535*(1/Inddata!$E$35))&lt;0,0,($D$30-C535*(1/Inddata!$E$35))))</f>
        <v>0.43133333333329338</v>
      </c>
      <c r="E535" s="5">
        <v>0</v>
      </c>
      <c r="F535" s="5">
        <f>IF(Inddata!$E$31*Inddata!$E$35+Inddata!$E$33&gt;'Beregninger scenarie 3'!C535,0,F534+$F$27)</f>
        <v>0</v>
      </c>
      <c r="G535" s="5">
        <f t="shared" si="14"/>
        <v>5.5686666666667062</v>
      </c>
      <c r="H535" s="5">
        <f>IF(D535+E535+F535&gt;Inddata!$E$31,Inddata!$E$31,D535+E535+F535)</f>
        <v>0.43133333333329338</v>
      </c>
      <c r="I535" s="5">
        <f>Inddata!$E$34</f>
        <v>0</v>
      </c>
      <c r="J535" s="5">
        <f>Inddata!$E$32+Inddata!$E$34</f>
        <v>4</v>
      </c>
      <c r="K535" s="5"/>
    </row>
    <row r="536" spans="1:11" x14ac:dyDescent="0.25">
      <c r="A536">
        <v>507</v>
      </c>
      <c r="C536" s="5">
        <f t="shared" si="15"/>
        <v>3.5757333333333734</v>
      </c>
      <c r="D536" s="5">
        <f>IF(Inddata!$E$35=0,0,IF(($D$30-C536*(1/Inddata!$E$35))&lt;0,0,($D$30-C536*(1/Inddata!$E$35))))</f>
        <v>0.4242666666666266</v>
      </c>
      <c r="E536" s="5">
        <v>0</v>
      </c>
      <c r="F536" s="5">
        <f>IF(Inddata!$E$31*Inddata!$E$35+Inddata!$E$33&gt;'Beregninger scenarie 3'!C536,0,F535+$F$27)</f>
        <v>0</v>
      </c>
      <c r="G536" s="5">
        <f t="shared" si="14"/>
        <v>5.575733333333373</v>
      </c>
      <c r="H536" s="5">
        <f>IF(D536+E536+F536&gt;Inddata!$E$31,Inddata!$E$31,D536+E536+F536)</f>
        <v>0.4242666666666266</v>
      </c>
      <c r="I536" s="5">
        <f>Inddata!$E$34</f>
        <v>0</v>
      </c>
      <c r="J536" s="5">
        <f>Inddata!$E$32+Inddata!$E$34</f>
        <v>4</v>
      </c>
      <c r="K536" s="5"/>
    </row>
    <row r="537" spans="1:11" x14ac:dyDescent="0.25">
      <c r="A537">
        <v>508</v>
      </c>
      <c r="C537" s="5">
        <f t="shared" si="15"/>
        <v>3.5828000000000402</v>
      </c>
      <c r="D537" s="5">
        <f>IF(Inddata!$E$35=0,0,IF(($D$30-C537*(1/Inddata!$E$35))&lt;0,0,($D$30-C537*(1/Inddata!$E$35))))</f>
        <v>0.41719999999995983</v>
      </c>
      <c r="E537" s="5">
        <v>0</v>
      </c>
      <c r="F537" s="5">
        <f>IF(Inddata!$E$31*Inddata!$E$35+Inddata!$E$33&gt;'Beregninger scenarie 3'!C537,0,F536+$F$27)</f>
        <v>0</v>
      </c>
      <c r="G537" s="5">
        <f t="shared" si="14"/>
        <v>5.5828000000000397</v>
      </c>
      <c r="H537" s="5">
        <f>IF(D537+E537+F537&gt;Inddata!$E$31,Inddata!$E$31,D537+E537+F537)</f>
        <v>0.41719999999995983</v>
      </c>
      <c r="I537" s="5">
        <f>Inddata!$E$34</f>
        <v>0</v>
      </c>
      <c r="J537" s="5">
        <f>Inddata!$E$32+Inddata!$E$34</f>
        <v>4</v>
      </c>
      <c r="K537" s="5"/>
    </row>
    <row r="538" spans="1:11" x14ac:dyDescent="0.25">
      <c r="A538">
        <v>509</v>
      </c>
      <c r="C538" s="5">
        <f t="shared" si="15"/>
        <v>3.589866666666707</v>
      </c>
      <c r="D538" s="5">
        <f>IF(Inddata!$E$35=0,0,IF(($D$30-C538*(1/Inddata!$E$35))&lt;0,0,($D$30-C538*(1/Inddata!$E$35))))</f>
        <v>0.41013333333329305</v>
      </c>
      <c r="E538" s="5">
        <v>0</v>
      </c>
      <c r="F538" s="5">
        <f>IF(Inddata!$E$31*Inddata!$E$35+Inddata!$E$33&gt;'Beregninger scenarie 3'!C538,0,F537+$F$27)</f>
        <v>0</v>
      </c>
      <c r="G538" s="5">
        <f t="shared" si="14"/>
        <v>5.5898666666667065</v>
      </c>
      <c r="H538" s="5">
        <f>IF(D538+E538+F538&gt;Inddata!$E$31,Inddata!$E$31,D538+E538+F538)</f>
        <v>0.41013333333329305</v>
      </c>
      <c r="I538" s="5">
        <f>Inddata!$E$34</f>
        <v>0</v>
      </c>
      <c r="J538" s="5">
        <f>Inddata!$E$32+Inddata!$E$34</f>
        <v>4</v>
      </c>
      <c r="K538" s="5"/>
    </row>
    <row r="539" spans="1:11" x14ac:dyDescent="0.25">
      <c r="A539">
        <v>510</v>
      </c>
      <c r="C539" s="5">
        <f t="shared" si="15"/>
        <v>3.5969333333333737</v>
      </c>
      <c r="D539" s="5">
        <f>IF(Inddata!$E$35=0,0,IF(($D$30-C539*(1/Inddata!$E$35))&lt;0,0,($D$30-C539*(1/Inddata!$E$35))))</f>
        <v>0.40306666666662627</v>
      </c>
      <c r="E539" s="5">
        <v>0</v>
      </c>
      <c r="F539" s="5">
        <f>IF(Inddata!$E$31*Inddata!$E$35+Inddata!$E$33&gt;'Beregninger scenarie 3'!C539,0,F538+$F$27)</f>
        <v>0</v>
      </c>
      <c r="G539" s="5">
        <f t="shared" si="14"/>
        <v>5.5969333333333733</v>
      </c>
      <c r="H539" s="5">
        <f>IF(D539+E539+F539&gt;Inddata!$E$31,Inddata!$E$31,D539+E539+F539)</f>
        <v>0.40306666666662627</v>
      </c>
      <c r="I539" s="5">
        <f>Inddata!$E$34</f>
        <v>0</v>
      </c>
      <c r="J539" s="5">
        <f>Inddata!$E$32+Inddata!$E$34</f>
        <v>4</v>
      </c>
      <c r="K539" s="5"/>
    </row>
    <row r="540" spans="1:11" x14ac:dyDescent="0.25">
      <c r="A540">
        <v>511</v>
      </c>
      <c r="C540" s="5">
        <f t="shared" si="15"/>
        <v>3.6040000000000405</v>
      </c>
      <c r="D540" s="5">
        <f>IF(Inddata!$E$35=0,0,IF(($D$30-C540*(1/Inddata!$E$35))&lt;0,0,($D$30-C540*(1/Inddata!$E$35))))</f>
        <v>0.3959999999999595</v>
      </c>
      <c r="E540" s="5">
        <v>0</v>
      </c>
      <c r="F540" s="5">
        <f>IF(Inddata!$E$31*Inddata!$E$35+Inddata!$E$33&gt;'Beregninger scenarie 3'!C540,0,F539+$F$27)</f>
        <v>0</v>
      </c>
      <c r="G540" s="5">
        <f t="shared" si="14"/>
        <v>5.6040000000000401</v>
      </c>
      <c r="H540" s="5">
        <f>IF(D540+E540+F540&gt;Inddata!$E$31,Inddata!$E$31,D540+E540+F540)</f>
        <v>0.3959999999999595</v>
      </c>
      <c r="I540" s="5">
        <f>Inddata!$E$34</f>
        <v>0</v>
      </c>
      <c r="J540" s="5">
        <f>Inddata!$E$32+Inddata!$E$34</f>
        <v>4</v>
      </c>
      <c r="K540" s="5"/>
    </row>
    <row r="541" spans="1:11" x14ac:dyDescent="0.25">
      <c r="A541">
        <v>512</v>
      </c>
      <c r="C541" s="5">
        <f t="shared" si="15"/>
        <v>3.6110666666667073</v>
      </c>
      <c r="D541" s="5">
        <f>IF(Inddata!$E$35=0,0,IF(($D$30-C541*(1/Inddata!$E$35))&lt;0,0,($D$30-C541*(1/Inddata!$E$35))))</f>
        <v>0.38893333333329272</v>
      </c>
      <c r="E541" s="5">
        <v>0</v>
      </c>
      <c r="F541" s="5">
        <f>IF(Inddata!$E$31*Inddata!$E$35+Inddata!$E$33&gt;'Beregninger scenarie 3'!C541,0,F540+$F$27)</f>
        <v>0</v>
      </c>
      <c r="G541" s="5">
        <f t="shared" si="14"/>
        <v>5.6110666666667068</v>
      </c>
      <c r="H541" s="5">
        <f>IF(D541+E541+F541&gt;Inddata!$E$31,Inddata!$E$31,D541+E541+F541)</f>
        <v>0.38893333333329272</v>
      </c>
      <c r="I541" s="5">
        <f>Inddata!$E$34</f>
        <v>0</v>
      </c>
      <c r="J541" s="5">
        <f>Inddata!$E$32+Inddata!$E$34</f>
        <v>4</v>
      </c>
      <c r="K541" s="5"/>
    </row>
    <row r="542" spans="1:11" x14ac:dyDescent="0.25">
      <c r="A542">
        <v>513</v>
      </c>
      <c r="C542" s="5">
        <f t="shared" si="15"/>
        <v>3.6181333333333741</v>
      </c>
      <c r="D542" s="5">
        <f>IF(Inddata!$E$35=0,0,IF(($D$30-C542*(1/Inddata!$E$35))&lt;0,0,($D$30-C542*(1/Inddata!$E$35))))</f>
        <v>0.38186666666662594</v>
      </c>
      <c r="E542" s="5">
        <v>0</v>
      </c>
      <c r="F542" s="5">
        <f>IF(Inddata!$E$31*Inddata!$E$35+Inddata!$E$33&gt;'Beregninger scenarie 3'!C542,0,F541+$F$27)</f>
        <v>0</v>
      </c>
      <c r="G542" s="5">
        <f t="shared" si="14"/>
        <v>5.6181333333333736</v>
      </c>
      <c r="H542" s="5">
        <f>IF(D542+E542+F542&gt;Inddata!$E$31,Inddata!$E$31,D542+E542+F542)</f>
        <v>0.38186666666662594</v>
      </c>
      <c r="I542" s="5">
        <f>Inddata!$E$34</f>
        <v>0</v>
      </c>
      <c r="J542" s="5">
        <f>Inddata!$E$32+Inddata!$E$34</f>
        <v>4</v>
      </c>
      <c r="K542" s="5"/>
    </row>
    <row r="543" spans="1:11" x14ac:dyDescent="0.25">
      <c r="A543">
        <v>514</v>
      </c>
      <c r="C543" s="5">
        <f t="shared" si="15"/>
        <v>3.6252000000000408</v>
      </c>
      <c r="D543" s="5">
        <f>IF(Inddata!$E$35=0,0,IF(($D$30-C543*(1/Inddata!$E$35))&lt;0,0,($D$30-C543*(1/Inddata!$E$35))))</f>
        <v>0.37479999999995917</v>
      </c>
      <c r="E543" s="5">
        <v>0</v>
      </c>
      <c r="F543" s="5">
        <f>IF(Inddata!$E$31*Inddata!$E$35+Inddata!$E$33&gt;'Beregninger scenarie 3'!C543,0,F542+$F$27)</f>
        <v>0</v>
      </c>
      <c r="G543" s="5">
        <f t="shared" si="14"/>
        <v>5.6252000000000404</v>
      </c>
      <c r="H543" s="5">
        <f>IF(D543+E543+F543&gt;Inddata!$E$31,Inddata!$E$31,D543+E543+F543)</f>
        <v>0.37479999999995917</v>
      </c>
      <c r="I543" s="5">
        <f>Inddata!$E$34</f>
        <v>0</v>
      </c>
      <c r="J543" s="5">
        <f>Inddata!$E$32+Inddata!$E$34</f>
        <v>4</v>
      </c>
      <c r="K543" s="5"/>
    </row>
    <row r="544" spans="1:11" x14ac:dyDescent="0.25">
      <c r="A544">
        <v>515</v>
      </c>
      <c r="C544" s="5">
        <f t="shared" si="15"/>
        <v>3.6322666666667076</v>
      </c>
      <c r="D544" s="5">
        <f>IF(Inddata!$E$35=0,0,IF(($D$30-C544*(1/Inddata!$E$35))&lt;0,0,($D$30-C544*(1/Inddata!$E$35))))</f>
        <v>0.36773333333329239</v>
      </c>
      <c r="E544" s="5">
        <v>0</v>
      </c>
      <c r="F544" s="5">
        <f>IF(Inddata!$E$31*Inddata!$E$35+Inddata!$E$33&gt;'Beregninger scenarie 3'!C544,0,F543+$F$27)</f>
        <v>0</v>
      </c>
      <c r="G544" s="5">
        <f t="shared" ref="G544:G607" si="16">C544+2</f>
        <v>5.6322666666667072</v>
      </c>
      <c r="H544" s="5">
        <f>IF(D544+E544+F544&gt;Inddata!$E$31,Inddata!$E$31,D544+E544+F544)</f>
        <v>0.36773333333329239</v>
      </c>
      <c r="I544" s="5">
        <f>Inddata!$E$34</f>
        <v>0</v>
      </c>
      <c r="J544" s="5">
        <f>Inddata!$E$32+Inddata!$E$34</f>
        <v>4</v>
      </c>
      <c r="K544" s="5"/>
    </row>
    <row r="545" spans="1:11" x14ac:dyDescent="0.25">
      <c r="A545">
        <v>516</v>
      </c>
      <c r="C545" s="5">
        <f t="shared" ref="C545:C608" si="17">C544+$C$27</f>
        <v>3.6393333333333744</v>
      </c>
      <c r="D545" s="5">
        <f>IF(Inddata!$E$35=0,0,IF(($D$30-C545*(1/Inddata!$E$35))&lt;0,0,($D$30-C545*(1/Inddata!$E$35))))</f>
        <v>0.36066666666662561</v>
      </c>
      <c r="E545" s="5">
        <v>0</v>
      </c>
      <c r="F545" s="5">
        <f>IF(Inddata!$E$31*Inddata!$E$35+Inddata!$E$33&gt;'Beregninger scenarie 3'!C545,0,F544+$F$27)</f>
        <v>0</v>
      </c>
      <c r="G545" s="5">
        <f t="shared" si="16"/>
        <v>5.6393333333333739</v>
      </c>
      <c r="H545" s="5">
        <f>IF(D545+E545+F545&gt;Inddata!$E$31,Inddata!$E$31,D545+E545+F545)</f>
        <v>0.36066666666662561</v>
      </c>
      <c r="I545" s="5">
        <f>Inddata!$E$34</f>
        <v>0</v>
      </c>
      <c r="J545" s="5">
        <f>Inddata!$E$32+Inddata!$E$34</f>
        <v>4</v>
      </c>
      <c r="K545" s="5"/>
    </row>
    <row r="546" spans="1:11" x14ac:dyDescent="0.25">
      <c r="A546">
        <v>517</v>
      </c>
      <c r="C546" s="5">
        <f t="shared" si="17"/>
        <v>3.6464000000000412</v>
      </c>
      <c r="D546" s="5">
        <f>IF(Inddata!$E$35=0,0,IF(($D$30-C546*(1/Inddata!$E$35))&lt;0,0,($D$30-C546*(1/Inddata!$E$35))))</f>
        <v>0.35359999999995884</v>
      </c>
      <c r="E546" s="5">
        <v>0</v>
      </c>
      <c r="F546" s="5">
        <f>IF(Inddata!$E$31*Inddata!$E$35+Inddata!$E$33&gt;'Beregninger scenarie 3'!C546,0,F545+$F$27)</f>
        <v>0</v>
      </c>
      <c r="G546" s="5">
        <f t="shared" si="16"/>
        <v>5.6464000000000407</v>
      </c>
      <c r="H546" s="5">
        <f>IF(D546+E546+F546&gt;Inddata!$E$31,Inddata!$E$31,D546+E546+F546)</f>
        <v>0.35359999999995884</v>
      </c>
      <c r="I546" s="5">
        <f>Inddata!$E$34</f>
        <v>0</v>
      </c>
      <c r="J546" s="5">
        <f>Inddata!$E$32+Inddata!$E$34</f>
        <v>4</v>
      </c>
      <c r="K546" s="5"/>
    </row>
    <row r="547" spans="1:11" x14ac:dyDescent="0.25">
      <c r="A547">
        <v>518</v>
      </c>
      <c r="C547" s="5">
        <f t="shared" si="17"/>
        <v>3.6534666666667079</v>
      </c>
      <c r="D547" s="5">
        <f>IF(Inddata!$E$35=0,0,IF(($D$30-C547*(1/Inddata!$E$35))&lt;0,0,($D$30-C547*(1/Inddata!$E$35))))</f>
        <v>0.34653333333329206</v>
      </c>
      <c r="E547" s="5">
        <v>0</v>
      </c>
      <c r="F547" s="5">
        <f>IF(Inddata!$E$31*Inddata!$E$35+Inddata!$E$33&gt;'Beregninger scenarie 3'!C547,0,F546+$F$27)</f>
        <v>0</v>
      </c>
      <c r="G547" s="5">
        <f t="shared" si="16"/>
        <v>5.6534666666667075</v>
      </c>
      <c r="H547" s="5">
        <f>IF(D547+E547+F547&gt;Inddata!$E$31,Inddata!$E$31,D547+E547+F547)</f>
        <v>0.34653333333329206</v>
      </c>
      <c r="I547" s="5">
        <f>Inddata!$E$34</f>
        <v>0</v>
      </c>
      <c r="J547" s="5">
        <f>Inddata!$E$32+Inddata!$E$34</f>
        <v>4</v>
      </c>
      <c r="K547" s="5"/>
    </row>
    <row r="548" spans="1:11" x14ac:dyDescent="0.25">
      <c r="A548">
        <v>519</v>
      </c>
      <c r="C548" s="5">
        <f t="shared" si="17"/>
        <v>3.6605333333333747</v>
      </c>
      <c r="D548" s="5">
        <f>IF(Inddata!$E$35=0,0,IF(($D$30-C548*(1/Inddata!$E$35))&lt;0,0,($D$30-C548*(1/Inddata!$E$35))))</f>
        <v>0.33946666666662528</v>
      </c>
      <c r="E548" s="5">
        <v>0</v>
      </c>
      <c r="F548" s="5">
        <f>IF(Inddata!$E$31*Inddata!$E$35+Inddata!$E$33&gt;'Beregninger scenarie 3'!C548,0,F547+$F$27)</f>
        <v>0</v>
      </c>
      <c r="G548" s="5">
        <f t="shared" si="16"/>
        <v>5.6605333333333743</v>
      </c>
      <c r="H548" s="5">
        <f>IF(D548+E548+F548&gt;Inddata!$E$31,Inddata!$E$31,D548+E548+F548)</f>
        <v>0.33946666666662528</v>
      </c>
      <c r="I548" s="5">
        <f>Inddata!$E$34</f>
        <v>0</v>
      </c>
      <c r="J548" s="5">
        <f>Inddata!$E$32+Inddata!$E$34</f>
        <v>4</v>
      </c>
      <c r="K548" s="5"/>
    </row>
    <row r="549" spans="1:11" x14ac:dyDescent="0.25">
      <c r="A549">
        <v>520</v>
      </c>
      <c r="C549" s="5">
        <f t="shared" si="17"/>
        <v>3.6676000000000415</v>
      </c>
      <c r="D549" s="5">
        <f>IF(Inddata!$E$35=0,0,IF(($D$30-C549*(1/Inddata!$E$35))&lt;0,0,($D$30-C549*(1/Inddata!$E$35))))</f>
        <v>0.33239999999995851</v>
      </c>
      <c r="E549" s="5">
        <v>0</v>
      </c>
      <c r="F549" s="5">
        <f>IF(Inddata!$E$31*Inddata!$E$35+Inddata!$E$33&gt;'Beregninger scenarie 3'!C549,0,F548+$F$27)</f>
        <v>0</v>
      </c>
      <c r="G549" s="5">
        <f t="shared" si="16"/>
        <v>5.667600000000041</v>
      </c>
      <c r="H549" s="5">
        <f>IF(D549+E549+F549&gt;Inddata!$E$31,Inddata!$E$31,D549+E549+F549)</f>
        <v>0.33239999999995851</v>
      </c>
      <c r="I549" s="5">
        <f>Inddata!$E$34</f>
        <v>0</v>
      </c>
      <c r="J549" s="5">
        <f>Inddata!$E$32+Inddata!$E$34</f>
        <v>4</v>
      </c>
      <c r="K549" s="5"/>
    </row>
    <row r="550" spans="1:11" x14ac:dyDescent="0.25">
      <c r="A550">
        <v>521</v>
      </c>
      <c r="C550" s="5">
        <f t="shared" si="17"/>
        <v>3.6746666666667083</v>
      </c>
      <c r="D550" s="5">
        <f>IF(Inddata!$E$35=0,0,IF(($D$30-C550*(1/Inddata!$E$35))&lt;0,0,($D$30-C550*(1/Inddata!$E$35))))</f>
        <v>0.32533333333329173</v>
      </c>
      <c r="E550" s="5">
        <v>0</v>
      </c>
      <c r="F550" s="5">
        <f>IF(Inddata!$E$31*Inddata!$E$35+Inddata!$E$33&gt;'Beregninger scenarie 3'!C550,0,F549+$F$27)</f>
        <v>0</v>
      </c>
      <c r="G550" s="5">
        <f t="shared" si="16"/>
        <v>5.6746666666667078</v>
      </c>
      <c r="H550" s="5">
        <f>IF(D550+E550+F550&gt;Inddata!$E$31,Inddata!$E$31,D550+E550+F550)</f>
        <v>0.32533333333329173</v>
      </c>
      <c r="I550" s="5">
        <f>Inddata!$E$34</f>
        <v>0</v>
      </c>
      <c r="J550" s="5">
        <f>Inddata!$E$32+Inddata!$E$34</f>
        <v>4</v>
      </c>
      <c r="K550" s="5"/>
    </row>
    <row r="551" spans="1:11" x14ac:dyDescent="0.25">
      <c r="A551">
        <v>522</v>
      </c>
      <c r="C551" s="5">
        <f t="shared" si="17"/>
        <v>3.681733333333375</v>
      </c>
      <c r="D551" s="5">
        <f>IF(Inddata!$E$35=0,0,IF(($D$30-C551*(1/Inddata!$E$35))&lt;0,0,($D$30-C551*(1/Inddata!$E$35))))</f>
        <v>0.31826666666662495</v>
      </c>
      <c r="E551" s="5">
        <v>0</v>
      </c>
      <c r="F551" s="5">
        <f>IF(Inddata!$E$31*Inddata!$E$35+Inddata!$E$33&gt;'Beregninger scenarie 3'!C551,0,F550+$F$27)</f>
        <v>0</v>
      </c>
      <c r="G551" s="5">
        <f t="shared" si="16"/>
        <v>5.6817333333333746</v>
      </c>
      <c r="H551" s="5">
        <f>IF(D551+E551+F551&gt;Inddata!$E$31,Inddata!$E$31,D551+E551+F551)</f>
        <v>0.31826666666662495</v>
      </c>
      <c r="I551" s="5">
        <f>Inddata!$E$34</f>
        <v>0</v>
      </c>
      <c r="J551" s="5">
        <f>Inddata!$E$32+Inddata!$E$34</f>
        <v>4</v>
      </c>
      <c r="K551" s="5"/>
    </row>
    <row r="552" spans="1:11" x14ac:dyDescent="0.25">
      <c r="A552">
        <v>523</v>
      </c>
      <c r="C552" s="5">
        <f t="shared" si="17"/>
        <v>3.6888000000000418</v>
      </c>
      <c r="D552" s="5">
        <f>IF(Inddata!$E$35=0,0,IF(($D$30-C552*(1/Inddata!$E$35))&lt;0,0,($D$30-C552*(1/Inddata!$E$35))))</f>
        <v>0.31119999999995818</v>
      </c>
      <c r="E552" s="5">
        <v>0</v>
      </c>
      <c r="F552" s="5">
        <f>IF(Inddata!$E$31*Inddata!$E$35+Inddata!$E$33&gt;'Beregninger scenarie 3'!C552,0,F551+$F$27)</f>
        <v>0</v>
      </c>
      <c r="G552" s="5">
        <f t="shared" si="16"/>
        <v>5.6888000000000414</v>
      </c>
      <c r="H552" s="5">
        <f>IF(D552+E552+F552&gt;Inddata!$E$31,Inddata!$E$31,D552+E552+F552)</f>
        <v>0.31119999999995818</v>
      </c>
      <c r="I552" s="5">
        <f>Inddata!$E$34</f>
        <v>0</v>
      </c>
      <c r="J552" s="5">
        <f>Inddata!$E$32+Inddata!$E$34</f>
        <v>4</v>
      </c>
      <c r="K552" s="5"/>
    </row>
    <row r="553" spans="1:11" x14ac:dyDescent="0.25">
      <c r="A553">
        <v>524</v>
      </c>
      <c r="C553" s="5">
        <f t="shared" si="17"/>
        <v>3.6958666666667086</v>
      </c>
      <c r="D553" s="5">
        <f>IF(Inddata!$E$35=0,0,IF(($D$30-C553*(1/Inddata!$E$35))&lt;0,0,($D$30-C553*(1/Inddata!$E$35))))</f>
        <v>0.3041333333332914</v>
      </c>
      <c r="E553" s="5">
        <v>0</v>
      </c>
      <c r="F553" s="5">
        <f>IF(Inddata!$E$31*Inddata!$E$35+Inddata!$E$33&gt;'Beregninger scenarie 3'!C553,0,F552+$F$27)</f>
        <v>0</v>
      </c>
      <c r="G553" s="5">
        <f t="shared" si="16"/>
        <v>5.6958666666667082</v>
      </c>
      <c r="H553" s="5">
        <f>IF(D553+E553+F553&gt;Inddata!$E$31,Inddata!$E$31,D553+E553+F553)</f>
        <v>0.3041333333332914</v>
      </c>
      <c r="I553" s="5">
        <f>Inddata!$E$34</f>
        <v>0</v>
      </c>
      <c r="J553" s="5">
        <f>Inddata!$E$32+Inddata!$E$34</f>
        <v>4</v>
      </c>
      <c r="K553" s="5"/>
    </row>
    <row r="554" spans="1:11" x14ac:dyDescent="0.25">
      <c r="A554">
        <v>525</v>
      </c>
      <c r="C554" s="5">
        <f t="shared" si="17"/>
        <v>3.7029333333333754</v>
      </c>
      <c r="D554" s="5">
        <f>IF(Inddata!$E$35=0,0,IF(($D$30-C554*(1/Inddata!$E$35))&lt;0,0,($D$30-C554*(1/Inddata!$E$35))))</f>
        <v>0.29706666666662462</v>
      </c>
      <c r="E554" s="5">
        <v>0</v>
      </c>
      <c r="F554" s="5">
        <f>IF(Inddata!$E$31*Inddata!$E$35+Inddata!$E$33&gt;'Beregninger scenarie 3'!C554,0,F553+$F$27)</f>
        <v>0</v>
      </c>
      <c r="G554" s="5">
        <f t="shared" si="16"/>
        <v>5.7029333333333749</v>
      </c>
      <c r="H554" s="5">
        <f>IF(D554+E554+F554&gt;Inddata!$E$31,Inddata!$E$31,D554+E554+F554)</f>
        <v>0.29706666666662462</v>
      </c>
      <c r="I554" s="5">
        <f>Inddata!$E$34</f>
        <v>0</v>
      </c>
      <c r="J554" s="5">
        <f>Inddata!$E$32+Inddata!$E$34</f>
        <v>4</v>
      </c>
      <c r="K554" s="5"/>
    </row>
    <row r="555" spans="1:11" x14ac:dyDescent="0.25">
      <c r="A555">
        <v>526</v>
      </c>
      <c r="C555" s="5">
        <f t="shared" si="17"/>
        <v>3.7100000000000422</v>
      </c>
      <c r="D555" s="5">
        <f>IF(Inddata!$E$35=0,0,IF(($D$30-C555*(1/Inddata!$E$35))&lt;0,0,($D$30-C555*(1/Inddata!$E$35))))</f>
        <v>0.28999999999995785</v>
      </c>
      <c r="E555" s="5">
        <v>0</v>
      </c>
      <c r="F555" s="5">
        <f>IF(Inddata!$E$31*Inddata!$E$35+Inddata!$E$33&gt;'Beregninger scenarie 3'!C555,0,F554+$F$27)</f>
        <v>0</v>
      </c>
      <c r="G555" s="5">
        <f t="shared" si="16"/>
        <v>5.7100000000000417</v>
      </c>
      <c r="H555" s="5">
        <f>IF(D555+E555+F555&gt;Inddata!$E$31,Inddata!$E$31,D555+E555+F555)</f>
        <v>0.28999999999995785</v>
      </c>
      <c r="I555" s="5">
        <f>Inddata!$E$34</f>
        <v>0</v>
      </c>
      <c r="J555" s="5">
        <f>Inddata!$E$32+Inddata!$E$34</f>
        <v>4</v>
      </c>
      <c r="K555" s="5"/>
    </row>
    <row r="556" spans="1:11" x14ac:dyDescent="0.25">
      <c r="A556">
        <v>527</v>
      </c>
      <c r="C556" s="5">
        <f t="shared" si="17"/>
        <v>3.7170666666667089</v>
      </c>
      <c r="D556" s="5">
        <f>IF(Inddata!$E$35=0,0,IF(($D$30-C556*(1/Inddata!$E$35))&lt;0,0,($D$30-C556*(1/Inddata!$E$35))))</f>
        <v>0.28293333333329107</v>
      </c>
      <c r="E556" s="5">
        <v>0</v>
      </c>
      <c r="F556" s="5">
        <f>IF(Inddata!$E$31*Inddata!$E$35+Inddata!$E$33&gt;'Beregninger scenarie 3'!C556,0,F555+$F$27)</f>
        <v>0</v>
      </c>
      <c r="G556" s="5">
        <f t="shared" si="16"/>
        <v>5.7170666666667085</v>
      </c>
      <c r="H556" s="5">
        <f>IF(D556+E556+F556&gt;Inddata!$E$31,Inddata!$E$31,D556+E556+F556)</f>
        <v>0.28293333333329107</v>
      </c>
      <c r="I556" s="5">
        <f>Inddata!$E$34</f>
        <v>0</v>
      </c>
      <c r="J556" s="5">
        <f>Inddata!$E$32+Inddata!$E$34</f>
        <v>4</v>
      </c>
      <c r="K556" s="5"/>
    </row>
    <row r="557" spans="1:11" x14ac:dyDescent="0.25">
      <c r="A557">
        <v>528</v>
      </c>
      <c r="C557" s="5">
        <f t="shared" si="17"/>
        <v>3.7241333333333757</v>
      </c>
      <c r="D557" s="5">
        <f>IF(Inddata!$E$35=0,0,IF(($D$30-C557*(1/Inddata!$E$35))&lt;0,0,($D$30-C557*(1/Inddata!$E$35))))</f>
        <v>0.27586666666662429</v>
      </c>
      <c r="E557" s="5">
        <v>0</v>
      </c>
      <c r="F557" s="5">
        <f>IF(Inddata!$E$31*Inddata!$E$35+Inddata!$E$33&gt;'Beregninger scenarie 3'!C557,0,F556+$F$27)</f>
        <v>0</v>
      </c>
      <c r="G557" s="5">
        <f t="shared" si="16"/>
        <v>5.7241333333333753</v>
      </c>
      <c r="H557" s="5">
        <f>IF(D557+E557+F557&gt;Inddata!$E$31,Inddata!$E$31,D557+E557+F557)</f>
        <v>0.27586666666662429</v>
      </c>
      <c r="I557" s="5">
        <f>Inddata!$E$34</f>
        <v>0</v>
      </c>
      <c r="J557" s="5">
        <f>Inddata!$E$32+Inddata!$E$34</f>
        <v>4</v>
      </c>
      <c r="K557" s="5"/>
    </row>
    <row r="558" spans="1:11" x14ac:dyDescent="0.25">
      <c r="A558">
        <v>529</v>
      </c>
      <c r="C558" s="5">
        <f t="shared" si="17"/>
        <v>3.7312000000000425</v>
      </c>
      <c r="D558" s="5">
        <f>IF(Inddata!$E$35=0,0,IF(($D$30-C558*(1/Inddata!$E$35))&lt;0,0,($D$30-C558*(1/Inddata!$E$35))))</f>
        <v>0.26879999999995752</v>
      </c>
      <c r="E558" s="5">
        <v>0</v>
      </c>
      <c r="F558" s="5">
        <f>IF(Inddata!$E$31*Inddata!$E$35+Inddata!$E$33&gt;'Beregninger scenarie 3'!C558,0,F557+$F$27)</f>
        <v>0</v>
      </c>
      <c r="G558" s="5">
        <f t="shared" si="16"/>
        <v>5.731200000000042</v>
      </c>
      <c r="H558" s="5">
        <f>IF(D558+E558+F558&gt;Inddata!$E$31,Inddata!$E$31,D558+E558+F558)</f>
        <v>0.26879999999995752</v>
      </c>
      <c r="I558" s="5">
        <f>Inddata!$E$34</f>
        <v>0</v>
      </c>
      <c r="J558" s="5">
        <f>Inddata!$E$32+Inddata!$E$34</f>
        <v>4</v>
      </c>
      <c r="K558" s="5"/>
    </row>
    <row r="559" spans="1:11" x14ac:dyDescent="0.25">
      <c r="A559">
        <v>530</v>
      </c>
      <c r="C559" s="5">
        <f t="shared" si="17"/>
        <v>3.7382666666667093</v>
      </c>
      <c r="D559" s="5">
        <f>IF(Inddata!$E$35=0,0,IF(($D$30-C559*(1/Inddata!$E$35))&lt;0,0,($D$30-C559*(1/Inddata!$E$35))))</f>
        <v>0.26173333333329074</v>
      </c>
      <c r="E559" s="5">
        <v>0</v>
      </c>
      <c r="F559" s="5">
        <f>IF(Inddata!$E$31*Inddata!$E$35+Inddata!$E$33&gt;'Beregninger scenarie 3'!C559,0,F558+$F$27)</f>
        <v>0</v>
      </c>
      <c r="G559" s="5">
        <f t="shared" si="16"/>
        <v>5.7382666666667088</v>
      </c>
      <c r="H559" s="5">
        <f>IF(D559+E559+F559&gt;Inddata!$E$31,Inddata!$E$31,D559+E559+F559)</f>
        <v>0.26173333333329074</v>
      </c>
      <c r="I559" s="5">
        <f>Inddata!$E$34</f>
        <v>0</v>
      </c>
      <c r="J559" s="5">
        <f>Inddata!$E$32+Inddata!$E$34</f>
        <v>4</v>
      </c>
      <c r="K559" s="5"/>
    </row>
    <row r="560" spans="1:11" x14ac:dyDescent="0.25">
      <c r="A560">
        <v>531</v>
      </c>
      <c r="C560" s="5">
        <f t="shared" si="17"/>
        <v>3.745333333333376</v>
      </c>
      <c r="D560" s="5">
        <f>IF(Inddata!$E$35=0,0,IF(($D$30-C560*(1/Inddata!$E$35))&lt;0,0,($D$30-C560*(1/Inddata!$E$35))))</f>
        <v>0.25466666666662396</v>
      </c>
      <c r="E560" s="5">
        <v>0</v>
      </c>
      <c r="F560" s="5">
        <f>IF(Inddata!$E$31*Inddata!$E$35+Inddata!$E$33&gt;'Beregninger scenarie 3'!C560,0,F559+$F$27)</f>
        <v>0</v>
      </c>
      <c r="G560" s="5">
        <f t="shared" si="16"/>
        <v>5.7453333333333756</v>
      </c>
      <c r="H560" s="5">
        <f>IF(D560+E560+F560&gt;Inddata!$E$31,Inddata!$E$31,D560+E560+F560)</f>
        <v>0.25466666666662396</v>
      </c>
      <c r="I560" s="5">
        <f>Inddata!$E$34</f>
        <v>0</v>
      </c>
      <c r="J560" s="5">
        <f>Inddata!$E$32+Inddata!$E$34</f>
        <v>4</v>
      </c>
      <c r="K560" s="5"/>
    </row>
    <row r="561" spans="1:11" x14ac:dyDescent="0.25">
      <c r="A561">
        <v>532</v>
      </c>
      <c r="C561" s="5">
        <f t="shared" si="17"/>
        <v>3.7524000000000428</v>
      </c>
      <c r="D561" s="5">
        <f>IF(Inddata!$E$35=0,0,IF(($D$30-C561*(1/Inddata!$E$35))&lt;0,0,($D$30-C561*(1/Inddata!$E$35))))</f>
        <v>0.24759999999995719</v>
      </c>
      <c r="E561" s="5">
        <v>0</v>
      </c>
      <c r="F561" s="5">
        <f>IF(Inddata!$E$31*Inddata!$E$35+Inddata!$E$33&gt;'Beregninger scenarie 3'!C561,0,F560+$F$27)</f>
        <v>0</v>
      </c>
      <c r="G561" s="5">
        <f t="shared" si="16"/>
        <v>5.7524000000000424</v>
      </c>
      <c r="H561" s="5">
        <f>IF(D561+E561+F561&gt;Inddata!$E$31,Inddata!$E$31,D561+E561+F561)</f>
        <v>0.24759999999995719</v>
      </c>
      <c r="I561" s="5">
        <f>Inddata!$E$34</f>
        <v>0</v>
      </c>
      <c r="J561" s="5">
        <f>Inddata!$E$32+Inddata!$E$34</f>
        <v>4</v>
      </c>
      <c r="K561" s="5"/>
    </row>
    <row r="562" spans="1:11" x14ac:dyDescent="0.25">
      <c r="A562">
        <v>533</v>
      </c>
      <c r="C562" s="5">
        <f t="shared" si="17"/>
        <v>3.7594666666667096</v>
      </c>
      <c r="D562" s="5">
        <f>IF(Inddata!$E$35=0,0,IF(($D$30-C562*(1/Inddata!$E$35))&lt;0,0,($D$30-C562*(1/Inddata!$E$35))))</f>
        <v>0.24053333333329041</v>
      </c>
      <c r="E562" s="5">
        <v>0</v>
      </c>
      <c r="F562" s="5">
        <f>IF(Inddata!$E$31*Inddata!$E$35+Inddata!$E$33&gt;'Beregninger scenarie 3'!C562,0,F561+$F$27)</f>
        <v>0</v>
      </c>
      <c r="G562" s="5">
        <f t="shared" si="16"/>
        <v>5.7594666666667091</v>
      </c>
      <c r="H562" s="5">
        <f>IF(D562+E562+F562&gt;Inddata!$E$31,Inddata!$E$31,D562+E562+F562)</f>
        <v>0.24053333333329041</v>
      </c>
      <c r="I562" s="5">
        <f>Inddata!$E$34</f>
        <v>0</v>
      </c>
      <c r="J562" s="5">
        <f>Inddata!$E$32+Inddata!$E$34</f>
        <v>4</v>
      </c>
      <c r="K562" s="5"/>
    </row>
    <row r="563" spans="1:11" x14ac:dyDescent="0.25">
      <c r="A563">
        <v>534</v>
      </c>
      <c r="C563" s="5">
        <f t="shared" si="17"/>
        <v>3.7665333333333764</v>
      </c>
      <c r="D563" s="5">
        <f>IF(Inddata!$E$35=0,0,IF(($D$30-C563*(1/Inddata!$E$35))&lt;0,0,($D$30-C563*(1/Inddata!$E$35))))</f>
        <v>0.23346666666662363</v>
      </c>
      <c r="E563" s="5">
        <v>0</v>
      </c>
      <c r="F563" s="5">
        <f>IF(Inddata!$E$31*Inddata!$E$35+Inddata!$E$33&gt;'Beregninger scenarie 3'!C563,0,F562+$F$27)</f>
        <v>0</v>
      </c>
      <c r="G563" s="5">
        <f t="shared" si="16"/>
        <v>5.7665333333333759</v>
      </c>
      <c r="H563" s="5">
        <f>IF(D563+E563+F563&gt;Inddata!$E$31,Inddata!$E$31,D563+E563+F563)</f>
        <v>0.23346666666662363</v>
      </c>
      <c r="I563" s="5">
        <f>Inddata!$E$34</f>
        <v>0</v>
      </c>
      <c r="J563" s="5">
        <f>Inddata!$E$32+Inddata!$E$34</f>
        <v>4</v>
      </c>
      <c r="K563" s="5"/>
    </row>
    <row r="564" spans="1:11" x14ac:dyDescent="0.25">
      <c r="A564">
        <v>535</v>
      </c>
      <c r="C564" s="5">
        <f t="shared" si="17"/>
        <v>3.7736000000000431</v>
      </c>
      <c r="D564" s="5">
        <f>IF(Inddata!$E$35=0,0,IF(($D$30-C564*(1/Inddata!$E$35))&lt;0,0,($D$30-C564*(1/Inddata!$E$35))))</f>
        <v>0.22639999999995686</v>
      </c>
      <c r="E564" s="5">
        <v>0</v>
      </c>
      <c r="F564" s="5">
        <f>IF(Inddata!$E$31*Inddata!$E$35+Inddata!$E$33&gt;'Beregninger scenarie 3'!C564,0,F563+$F$27)</f>
        <v>0</v>
      </c>
      <c r="G564" s="5">
        <f t="shared" si="16"/>
        <v>5.7736000000000427</v>
      </c>
      <c r="H564" s="5">
        <f>IF(D564+E564+F564&gt;Inddata!$E$31,Inddata!$E$31,D564+E564+F564)</f>
        <v>0.22639999999995686</v>
      </c>
      <c r="I564" s="5">
        <f>Inddata!$E$34</f>
        <v>0</v>
      </c>
      <c r="J564" s="5">
        <f>Inddata!$E$32+Inddata!$E$34</f>
        <v>4</v>
      </c>
      <c r="K564" s="5"/>
    </row>
    <row r="565" spans="1:11" x14ac:dyDescent="0.25">
      <c r="A565">
        <v>536</v>
      </c>
      <c r="C565" s="5">
        <f t="shared" si="17"/>
        <v>3.7806666666667099</v>
      </c>
      <c r="D565" s="5">
        <f>IF(Inddata!$E$35=0,0,IF(($D$30-C565*(1/Inddata!$E$35))&lt;0,0,($D$30-C565*(1/Inddata!$E$35))))</f>
        <v>0.21933333333329008</v>
      </c>
      <c r="E565" s="5">
        <v>0</v>
      </c>
      <c r="F565" s="5">
        <f>IF(Inddata!$E$31*Inddata!$E$35+Inddata!$E$33&gt;'Beregninger scenarie 3'!C565,0,F564+$F$27)</f>
        <v>0</v>
      </c>
      <c r="G565" s="5">
        <f t="shared" si="16"/>
        <v>5.7806666666667095</v>
      </c>
      <c r="H565" s="5">
        <f>IF(D565+E565+F565&gt;Inddata!$E$31,Inddata!$E$31,D565+E565+F565)</f>
        <v>0.21933333333329008</v>
      </c>
      <c r="I565" s="5">
        <f>Inddata!$E$34</f>
        <v>0</v>
      </c>
      <c r="J565" s="5">
        <f>Inddata!$E$32+Inddata!$E$34</f>
        <v>4</v>
      </c>
      <c r="K565" s="5"/>
    </row>
    <row r="566" spans="1:11" x14ac:dyDescent="0.25">
      <c r="A566">
        <v>537</v>
      </c>
      <c r="C566" s="5">
        <f t="shared" si="17"/>
        <v>3.7877333333333767</v>
      </c>
      <c r="D566" s="5">
        <f>IF(Inddata!$E$35=0,0,IF(($D$30-C566*(1/Inddata!$E$35))&lt;0,0,($D$30-C566*(1/Inddata!$E$35))))</f>
        <v>0.2122666666666233</v>
      </c>
      <c r="E566" s="5">
        <v>0</v>
      </c>
      <c r="F566" s="5">
        <f>IF(Inddata!$E$31*Inddata!$E$35+Inddata!$E$33&gt;'Beregninger scenarie 3'!C566,0,F565+$F$27)</f>
        <v>0</v>
      </c>
      <c r="G566" s="5">
        <f t="shared" si="16"/>
        <v>5.7877333333333763</v>
      </c>
      <c r="H566" s="5">
        <f>IF(D566+E566+F566&gt;Inddata!$E$31,Inddata!$E$31,D566+E566+F566)</f>
        <v>0.2122666666666233</v>
      </c>
      <c r="I566" s="5">
        <f>Inddata!$E$34</f>
        <v>0</v>
      </c>
      <c r="J566" s="5">
        <f>Inddata!$E$32+Inddata!$E$34</f>
        <v>4</v>
      </c>
      <c r="K566" s="5"/>
    </row>
    <row r="567" spans="1:11" x14ac:dyDescent="0.25">
      <c r="A567">
        <v>538</v>
      </c>
      <c r="C567" s="5">
        <f t="shared" si="17"/>
        <v>3.7948000000000435</v>
      </c>
      <c r="D567" s="5">
        <f>IF(Inddata!$E$35=0,0,IF(($D$30-C567*(1/Inddata!$E$35))&lt;0,0,($D$30-C567*(1/Inddata!$E$35))))</f>
        <v>0.20519999999995653</v>
      </c>
      <c r="E567" s="5">
        <v>0</v>
      </c>
      <c r="F567" s="5">
        <f>IF(Inddata!$E$31*Inddata!$E$35+Inddata!$E$33&gt;'Beregninger scenarie 3'!C567,0,F566+$F$27)</f>
        <v>0</v>
      </c>
      <c r="G567" s="5">
        <f t="shared" si="16"/>
        <v>5.794800000000043</v>
      </c>
      <c r="H567" s="5">
        <f>IF(D567+E567+F567&gt;Inddata!$E$31,Inddata!$E$31,D567+E567+F567)</f>
        <v>0.20519999999995653</v>
      </c>
      <c r="I567" s="5">
        <f>Inddata!$E$34</f>
        <v>0</v>
      </c>
      <c r="J567" s="5">
        <f>Inddata!$E$32+Inddata!$E$34</f>
        <v>4</v>
      </c>
      <c r="K567" s="5"/>
    </row>
    <row r="568" spans="1:11" x14ac:dyDescent="0.25">
      <c r="A568">
        <v>539</v>
      </c>
      <c r="C568" s="5">
        <f t="shared" si="17"/>
        <v>3.8018666666667102</v>
      </c>
      <c r="D568" s="5">
        <f>IF(Inddata!$E$35=0,0,IF(($D$30-C568*(1/Inddata!$E$35))&lt;0,0,($D$30-C568*(1/Inddata!$E$35))))</f>
        <v>0.19813333333328975</v>
      </c>
      <c r="E568" s="5">
        <v>0</v>
      </c>
      <c r="F568" s="5">
        <f>IF(Inddata!$E$31*Inddata!$E$35+Inddata!$E$33&gt;'Beregninger scenarie 3'!C568,0,F567+$F$27)</f>
        <v>0</v>
      </c>
      <c r="G568" s="5">
        <f t="shared" si="16"/>
        <v>5.8018666666667098</v>
      </c>
      <c r="H568" s="5">
        <f>IF(D568+E568+F568&gt;Inddata!$E$31,Inddata!$E$31,D568+E568+F568)</f>
        <v>0.19813333333328975</v>
      </c>
      <c r="I568" s="5">
        <f>Inddata!$E$34</f>
        <v>0</v>
      </c>
      <c r="J568" s="5">
        <f>Inddata!$E$32+Inddata!$E$34</f>
        <v>4</v>
      </c>
      <c r="K568" s="5"/>
    </row>
    <row r="569" spans="1:11" x14ac:dyDescent="0.25">
      <c r="A569">
        <v>540</v>
      </c>
      <c r="C569" s="5">
        <f t="shared" si="17"/>
        <v>3.808933333333377</v>
      </c>
      <c r="D569" s="5">
        <f>IF(Inddata!$E$35=0,0,IF(($D$30-C569*(1/Inddata!$E$35))&lt;0,0,($D$30-C569*(1/Inddata!$E$35))))</f>
        <v>0.19106666666662298</v>
      </c>
      <c r="E569" s="5">
        <v>0</v>
      </c>
      <c r="F569" s="5">
        <f>IF(Inddata!$E$31*Inddata!$E$35+Inddata!$E$33&gt;'Beregninger scenarie 3'!C569,0,F568+$F$27)</f>
        <v>0</v>
      </c>
      <c r="G569" s="5">
        <f t="shared" si="16"/>
        <v>5.8089333333333766</v>
      </c>
      <c r="H569" s="5">
        <f>IF(D569+E569+F569&gt;Inddata!$E$31,Inddata!$E$31,D569+E569+F569)</f>
        <v>0.19106666666662298</v>
      </c>
      <c r="I569" s="5">
        <f>Inddata!$E$34</f>
        <v>0</v>
      </c>
      <c r="J569" s="5">
        <f>Inddata!$E$32+Inddata!$E$34</f>
        <v>4</v>
      </c>
      <c r="K569" s="5"/>
    </row>
    <row r="570" spans="1:11" x14ac:dyDescent="0.25">
      <c r="A570">
        <v>541</v>
      </c>
      <c r="C570" s="5">
        <f t="shared" si="17"/>
        <v>3.8160000000000438</v>
      </c>
      <c r="D570" s="5">
        <f>IF(Inddata!$E$35=0,0,IF(($D$30-C570*(1/Inddata!$E$35))&lt;0,0,($D$30-C570*(1/Inddata!$E$35))))</f>
        <v>0.1839999999999562</v>
      </c>
      <c r="E570" s="5">
        <v>0</v>
      </c>
      <c r="F570" s="5">
        <f>IF(Inddata!$E$31*Inddata!$E$35+Inddata!$E$33&gt;'Beregninger scenarie 3'!C570,0,F569+$F$27)</f>
        <v>0</v>
      </c>
      <c r="G570" s="5">
        <f t="shared" si="16"/>
        <v>5.8160000000000434</v>
      </c>
      <c r="H570" s="5">
        <f>IF(D570+E570+F570&gt;Inddata!$E$31,Inddata!$E$31,D570+E570+F570)</f>
        <v>0.1839999999999562</v>
      </c>
      <c r="I570" s="5">
        <f>Inddata!$E$34</f>
        <v>0</v>
      </c>
      <c r="J570" s="5">
        <f>Inddata!$E$32+Inddata!$E$34</f>
        <v>4</v>
      </c>
      <c r="K570" s="5"/>
    </row>
    <row r="571" spans="1:11" x14ac:dyDescent="0.25">
      <c r="A571">
        <v>542</v>
      </c>
      <c r="C571" s="5">
        <f t="shared" si="17"/>
        <v>3.8230666666667106</v>
      </c>
      <c r="D571" s="5">
        <f>IF(Inddata!$E$35=0,0,IF(($D$30-C571*(1/Inddata!$E$35))&lt;0,0,($D$30-C571*(1/Inddata!$E$35))))</f>
        <v>0.17693333333328942</v>
      </c>
      <c r="E571" s="5">
        <v>0</v>
      </c>
      <c r="F571" s="5">
        <f>IF(Inddata!$E$31*Inddata!$E$35+Inddata!$E$33&gt;'Beregninger scenarie 3'!C571,0,F570+$F$27)</f>
        <v>0</v>
      </c>
      <c r="G571" s="5">
        <f t="shared" si="16"/>
        <v>5.8230666666667101</v>
      </c>
      <c r="H571" s="5">
        <f>IF(D571+E571+F571&gt;Inddata!$E$31,Inddata!$E$31,D571+E571+F571)</f>
        <v>0.17693333333328942</v>
      </c>
      <c r="I571" s="5">
        <f>Inddata!$E$34</f>
        <v>0</v>
      </c>
      <c r="J571" s="5">
        <f>Inddata!$E$32+Inddata!$E$34</f>
        <v>4</v>
      </c>
      <c r="K571" s="5"/>
    </row>
    <row r="572" spans="1:11" x14ac:dyDescent="0.25">
      <c r="A572">
        <v>543</v>
      </c>
      <c r="C572" s="5">
        <f t="shared" si="17"/>
        <v>3.8301333333333774</v>
      </c>
      <c r="D572" s="5">
        <f>IF(Inddata!$E$35=0,0,IF(($D$30-C572*(1/Inddata!$E$35))&lt;0,0,($D$30-C572*(1/Inddata!$E$35))))</f>
        <v>0.16986666666662265</v>
      </c>
      <c r="E572" s="5">
        <v>0</v>
      </c>
      <c r="F572" s="5">
        <f>IF(Inddata!$E$31*Inddata!$E$35+Inddata!$E$33&gt;'Beregninger scenarie 3'!C572,0,F571+$F$27)</f>
        <v>0</v>
      </c>
      <c r="G572" s="5">
        <f t="shared" si="16"/>
        <v>5.8301333333333769</v>
      </c>
      <c r="H572" s="5">
        <f>IF(D572+E572+F572&gt;Inddata!$E$31,Inddata!$E$31,D572+E572+F572)</f>
        <v>0.16986666666662265</v>
      </c>
      <c r="I572" s="5">
        <f>Inddata!$E$34</f>
        <v>0</v>
      </c>
      <c r="J572" s="5">
        <f>Inddata!$E$32+Inddata!$E$34</f>
        <v>4</v>
      </c>
      <c r="K572" s="5"/>
    </row>
    <row r="573" spans="1:11" x14ac:dyDescent="0.25">
      <c r="A573">
        <v>544</v>
      </c>
      <c r="C573" s="5">
        <f t="shared" si="17"/>
        <v>3.8372000000000441</v>
      </c>
      <c r="D573" s="5">
        <f>IF(Inddata!$E$35=0,0,IF(($D$30-C573*(1/Inddata!$E$35))&lt;0,0,($D$30-C573*(1/Inddata!$E$35))))</f>
        <v>0.16279999999995587</v>
      </c>
      <c r="E573" s="5">
        <v>0</v>
      </c>
      <c r="F573" s="5">
        <f>IF(Inddata!$E$31*Inddata!$E$35+Inddata!$E$33&gt;'Beregninger scenarie 3'!C573,0,F572+$F$27)</f>
        <v>0</v>
      </c>
      <c r="G573" s="5">
        <f t="shared" si="16"/>
        <v>5.8372000000000437</v>
      </c>
      <c r="H573" s="5">
        <f>IF(D573+E573+F573&gt;Inddata!$E$31,Inddata!$E$31,D573+E573+F573)</f>
        <v>0.16279999999995587</v>
      </c>
      <c r="I573" s="5">
        <f>Inddata!$E$34</f>
        <v>0</v>
      </c>
      <c r="J573" s="5">
        <f>Inddata!$E$32+Inddata!$E$34</f>
        <v>4</v>
      </c>
      <c r="K573" s="5"/>
    </row>
    <row r="574" spans="1:11" x14ac:dyDescent="0.25">
      <c r="A574">
        <v>545</v>
      </c>
      <c r="C574" s="5">
        <f t="shared" si="17"/>
        <v>3.8442666666667109</v>
      </c>
      <c r="D574" s="5">
        <f>IF(Inddata!$E$35=0,0,IF(($D$30-C574*(1/Inddata!$E$35))&lt;0,0,($D$30-C574*(1/Inddata!$E$35))))</f>
        <v>0.15573333333328909</v>
      </c>
      <c r="E574" s="5">
        <v>0</v>
      </c>
      <c r="F574" s="5">
        <f>IF(Inddata!$E$31*Inddata!$E$35+Inddata!$E$33&gt;'Beregninger scenarie 3'!C574,0,F573+$F$27)</f>
        <v>0</v>
      </c>
      <c r="G574" s="5">
        <f t="shared" si="16"/>
        <v>5.8442666666667105</v>
      </c>
      <c r="H574" s="5">
        <f>IF(D574+E574+F574&gt;Inddata!$E$31,Inddata!$E$31,D574+E574+F574)</f>
        <v>0.15573333333328909</v>
      </c>
      <c r="I574" s="5">
        <f>Inddata!$E$34</f>
        <v>0</v>
      </c>
      <c r="J574" s="5">
        <f>Inddata!$E$32+Inddata!$E$34</f>
        <v>4</v>
      </c>
      <c r="K574" s="5"/>
    </row>
    <row r="575" spans="1:11" x14ac:dyDescent="0.25">
      <c r="A575">
        <v>546</v>
      </c>
      <c r="C575" s="5">
        <f t="shared" si="17"/>
        <v>3.8513333333333777</v>
      </c>
      <c r="D575" s="5">
        <f>IF(Inddata!$E$35=0,0,IF(($D$30-C575*(1/Inddata!$E$35))&lt;0,0,($D$30-C575*(1/Inddata!$E$35))))</f>
        <v>0.14866666666662232</v>
      </c>
      <c r="E575" s="5">
        <v>0</v>
      </c>
      <c r="F575" s="5">
        <f>IF(Inddata!$E$31*Inddata!$E$35+Inddata!$E$33&gt;'Beregninger scenarie 3'!C575,0,F574+$F$27)</f>
        <v>0</v>
      </c>
      <c r="G575" s="5">
        <f t="shared" si="16"/>
        <v>5.8513333333333772</v>
      </c>
      <c r="H575" s="5">
        <f>IF(D575+E575+F575&gt;Inddata!$E$31,Inddata!$E$31,D575+E575+F575)</f>
        <v>0.14866666666662232</v>
      </c>
      <c r="I575" s="5">
        <f>Inddata!$E$34</f>
        <v>0</v>
      </c>
      <c r="J575" s="5">
        <f>Inddata!$E$32+Inddata!$E$34</f>
        <v>4</v>
      </c>
      <c r="K575" s="5"/>
    </row>
    <row r="576" spans="1:11" x14ac:dyDescent="0.25">
      <c r="A576">
        <v>547</v>
      </c>
      <c r="C576" s="5">
        <f t="shared" si="17"/>
        <v>3.8584000000000445</v>
      </c>
      <c r="D576" s="5">
        <f>IF(Inddata!$E$35=0,0,IF(($D$30-C576*(1/Inddata!$E$35))&lt;0,0,($D$30-C576*(1/Inddata!$E$35))))</f>
        <v>0.14159999999995554</v>
      </c>
      <c r="E576" s="5">
        <v>0</v>
      </c>
      <c r="F576" s="5">
        <f>IF(Inddata!$E$31*Inddata!$E$35+Inddata!$E$33&gt;'Beregninger scenarie 3'!C576,0,F575+$F$27)</f>
        <v>0</v>
      </c>
      <c r="G576" s="5">
        <f t="shared" si="16"/>
        <v>5.858400000000044</v>
      </c>
      <c r="H576" s="5">
        <f>IF(D576+E576+F576&gt;Inddata!$E$31,Inddata!$E$31,D576+E576+F576)</f>
        <v>0.14159999999995554</v>
      </c>
      <c r="I576" s="5">
        <f>Inddata!$E$34</f>
        <v>0</v>
      </c>
      <c r="J576" s="5">
        <f>Inddata!$E$32+Inddata!$E$34</f>
        <v>4</v>
      </c>
      <c r="K576" s="5"/>
    </row>
    <row r="577" spans="1:11" x14ac:dyDescent="0.25">
      <c r="A577">
        <v>548</v>
      </c>
      <c r="C577" s="5">
        <f t="shared" si="17"/>
        <v>3.8654666666667112</v>
      </c>
      <c r="D577" s="5">
        <f>IF(Inddata!$E$35=0,0,IF(($D$30-C577*(1/Inddata!$E$35))&lt;0,0,($D$30-C577*(1/Inddata!$E$35))))</f>
        <v>0.13453333333328876</v>
      </c>
      <c r="E577" s="5">
        <v>0</v>
      </c>
      <c r="F577" s="5">
        <f>IF(Inddata!$E$31*Inddata!$E$35+Inddata!$E$33&gt;'Beregninger scenarie 3'!C577,0,F576+$F$27)</f>
        <v>0</v>
      </c>
      <c r="G577" s="5">
        <f t="shared" si="16"/>
        <v>5.8654666666667108</v>
      </c>
      <c r="H577" s="5">
        <f>IF(D577+E577+F577&gt;Inddata!$E$31,Inddata!$E$31,D577+E577+F577)</f>
        <v>0.13453333333328876</v>
      </c>
      <c r="I577" s="5">
        <f>Inddata!$E$34</f>
        <v>0</v>
      </c>
      <c r="J577" s="5">
        <f>Inddata!$E$32+Inddata!$E$34</f>
        <v>4</v>
      </c>
      <c r="K577" s="5"/>
    </row>
    <row r="578" spans="1:11" x14ac:dyDescent="0.25">
      <c r="A578">
        <v>549</v>
      </c>
      <c r="C578" s="5">
        <f t="shared" si="17"/>
        <v>3.872533333333378</v>
      </c>
      <c r="D578" s="5">
        <f>IF(Inddata!$E$35=0,0,IF(($D$30-C578*(1/Inddata!$E$35))&lt;0,0,($D$30-C578*(1/Inddata!$E$35))))</f>
        <v>0.12746666666662199</v>
      </c>
      <c r="E578" s="5">
        <v>0</v>
      </c>
      <c r="F578" s="5">
        <f>IF(Inddata!$E$31*Inddata!$E$35+Inddata!$E$33&gt;'Beregninger scenarie 3'!C578,0,F577+$F$27)</f>
        <v>0</v>
      </c>
      <c r="G578" s="5">
        <f t="shared" si="16"/>
        <v>5.8725333333333776</v>
      </c>
      <c r="H578" s="5">
        <f>IF(D578+E578+F578&gt;Inddata!$E$31,Inddata!$E$31,D578+E578+F578)</f>
        <v>0.12746666666662199</v>
      </c>
      <c r="I578" s="5">
        <f>Inddata!$E$34</f>
        <v>0</v>
      </c>
      <c r="J578" s="5">
        <f>Inddata!$E$32+Inddata!$E$34</f>
        <v>4</v>
      </c>
      <c r="K578" s="5"/>
    </row>
    <row r="579" spans="1:11" x14ac:dyDescent="0.25">
      <c r="A579">
        <v>550</v>
      </c>
      <c r="C579" s="5">
        <f t="shared" si="17"/>
        <v>3.8796000000000448</v>
      </c>
      <c r="D579" s="5">
        <f>IF(Inddata!$E$35=0,0,IF(($D$30-C579*(1/Inddata!$E$35))&lt;0,0,($D$30-C579*(1/Inddata!$E$35))))</f>
        <v>0.12039999999995521</v>
      </c>
      <c r="E579" s="5">
        <v>0</v>
      </c>
      <c r="F579" s="5">
        <f>IF(Inddata!$E$31*Inddata!$E$35+Inddata!$E$33&gt;'Beregninger scenarie 3'!C579,0,F578+$F$27)</f>
        <v>0</v>
      </c>
      <c r="G579" s="5">
        <f t="shared" si="16"/>
        <v>5.8796000000000443</v>
      </c>
      <c r="H579" s="5">
        <f>IF(D579+E579+F579&gt;Inddata!$E$31,Inddata!$E$31,D579+E579+F579)</f>
        <v>0.12039999999995521</v>
      </c>
      <c r="I579" s="5">
        <f>Inddata!$E$34</f>
        <v>0</v>
      </c>
      <c r="J579" s="5">
        <f>Inddata!$E$32+Inddata!$E$34</f>
        <v>4</v>
      </c>
      <c r="K579" s="5"/>
    </row>
    <row r="580" spans="1:11" x14ac:dyDescent="0.25">
      <c r="A580">
        <v>551</v>
      </c>
      <c r="C580" s="5">
        <f t="shared" si="17"/>
        <v>3.8866666666667116</v>
      </c>
      <c r="D580" s="5">
        <f>IF(Inddata!$E$35=0,0,IF(($D$30-C580*(1/Inddata!$E$35))&lt;0,0,($D$30-C580*(1/Inddata!$E$35))))</f>
        <v>0.11333333333328843</v>
      </c>
      <c r="E580" s="5">
        <v>0</v>
      </c>
      <c r="F580" s="5">
        <f>IF(Inddata!$E$31*Inddata!$E$35+Inddata!$E$33&gt;'Beregninger scenarie 3'!C580,0,F579+$F$27)</f>
        <v>0</v>
      </c>
      <c r="G580" s="5">
        <f t="shared" si="16"/>
        <v>5.8866666666667111</v>
      </c>
      <c r="H580" s="5">
        <f>IF(D580+E580+F580&gt;Inddata!$E$31,Inddata!$E$31,D580+E580+F580)</f>
        <v>0.11333333333328843</v>
      </c>
      <c r="I580" s="5">
        <f>Inddata!$E$34</f>
        <v>0</v>
      </c>
      <c r="J580" s="5">
        <f>Inddata!$E$32+Inddata!$E$34</f>
        <v>4</v>
      </c>
      <c r="K580" s="5"/>
    </row>
    <row r="581" spans="1:11" x14ac:dyDescent="0.25">
      <c r="A581">
        <v>552</v>
      </c>
      <c r="C581" s="5">
        <f t="shared" si="17"/>
        <v>3.8937333333333783</v>
      </c>
      <c r="D581" s="5">
        <f>IF(Inddata!$E$35=0,0,IF(($D$30-C581*(1/Inddata!$E$35))&lt;0,0,($D$30-C581*(1/Inddata!$E$35))))</f>
        <v>0.10626666666662166</v>
      </c>
      <c r="E581" s="5">
        <v>0</v>
      </c>
      <c r="F581" s="5">
        <f>IF(Inddata!$E$31*Inddata!$E$35+Inddata!$E$33&gt;'Beregninger scenarie 3'!C581,0,F580+$F$27)</f>
        <v>0</v>
      </c>
      <c r="G581" s="5">
        <f t="shared" si="16"/>
        <v>5.8937333333333779</v>
      </c>
      <c r="H581" s="5">
        <f>IF(D581+E581+F581&gt;Inddata!$E$31,Inddata!$E$31,D581+E581+F581)</f>
        <v>0.10626666666662166</v>
      </c>
      <c r="I581" s="5">
        <f>Inddata!$E$34</f>
        <v>0</v>
      </c>
      <c r="J581" s="5">
        <f>Inddata!$E$32+Inddata!$E$34</f>
        <v>4</v>
      </c>
      <c r="K581" s="5"/>
    </row>
    <row r="582" spans="1:11" x14ac:dyDescent="0.25">
      <c r="A582">
        <v>553</v>
      </c>
      <c r="C582" s="5">
        <f t="shared" si="17"/>
        <v>3.9008000000000451</v>
      </c>
      <c r="D582" s="5">
        <f>IF(Inddata!$E$35=0,0,IF(($D$30-C582*(1/Inddata!$E$35))&lt;0,0,($D$30-C582*(1/Inddata!$E$35))))</f>
        <v>9.919999999995488E-2</v>
      </c>
      <c r="E582" s="5">
        <v>0</v>
      </c>
      <c r="F582" s="5">
        <f>IF(Inddata!$E$31*Inddata!$E$35+Inddata!$E$33&gt;'Beregninger scenarie 3'!C582,0,F581+$F$27)</f>
        <v>0</v>
      </c>
      <c r="G582" s="5">
        <f t="shared" si="16"/>
        <v>5.9008000000000447</v>
      </c>
      <c r="H582" s="5">
        <f>IF(D582+E582+F582&gt;Inddata!$E$31,Inddata!$E$31,D582+E582+F582)</f>
        <v>9.919999999995488E-2</v>
      </c>
      <c r="I582" s="5">
        <f>Inddata!$E$34</f>
        <v>0</v>
      </c>
      <c r="J582" s="5">
        <f>Inddata!$E$32+Inddata!$E$34</f>
        <v>4</v>
      </c>
      <c r="K582" s="5"/>
    </row>
    <row r="583" spans="1:11" x14ac:dyDescent="0.25">
      <c r="A583">
        <v>554</v>
      </c>
      <c r="C583" s="5">
        <f t="shared" si="17"/>
        <v>3.9078666666667119</v>
      </c>
      <c r="D583" s="5">
        <f>IF(Inddata!$E$35=0,0,IF(($D$30-C583*(1/Inddata!$E$35))&lt;0,0,($D$30-C583*(1/Inddata!$E$35))))</f>
        <v>9.2133333333288103E-2</v>
      </c>
      <c r="E583" s="5">
        <v>0</v>
      </c>
      <c r="F583" s="5">
        <f>IF(Inddata!$E$31*Inddata!$E$35+Inddata!$E$33&gt;'Beregninger scenarie 3'!C583,0,F582+$F$27)</f>
        <v>0</v>
      </c>
      <c r="G583" s="5">
        <f t="shared" si="16"/>
        <v>5.9078666666667115</v>
      </c>
      <c r="H583" s="5">
        <f>IF(D583+E583+F583&gt;Inddata!$E$31,Inddata!$E$31,D583+E583+F583)</f>
        <v>9.2133333333288103E-2</v>
      </c>
      <c r="I583" s="5">
        <f>Inddata!$E$34</f>
        <v>0</v>
      </c>
      <c r="J583" s="5">
        <f>Inddata!$E$32+Inddata!$E$34</f>
        <v>4</v>
      </c>
      <c r="K583" s="5"/>
    </row>
    <row r="584" spans="1:11" x14ac:dyDescent="0.25">
      <c r="A584">
        <v>555</v>
      </c>
      <c r="C584" s="5">
        <f t="shared" si="17"/>
        <v>3.9149333333333787</v>
      </c>
      <c r="D584" s="5">
        <f>IF(Inddata!$E$35=0,0,IF(($D$30-C584*(1/Inddata!$E$35))&lt;0,0,($D$30-C584*(1/Inddata!$E$35))))</f>
        <v>8.5066666666621327E-2</v>
      </c>
      <c r="E584" s="5">
        <v>0</v>
      </c>
      <c r="F584" s="5">
        <f>IF(Inddata!$E$31*Inddata!$E$35+Inddata!$E$33&gt;'Beregninger scenarie 3'!C584,0,F583+$F$27)</f>
        <v>0</v>
      </c>
      <c r="G584" s="5">
        <f t="shared" si="16"/>
        <v>5.9149333333333782</v>
      </c>
      <c r="H584" s="5">
        <f>IF(D584+E584+F584&gt;Inddata!$E$31,Inddata!$E$31,D584+E584+F584)</f>
        <v>8.5066666666621327E-2</v>
      </c>
      <c r="I584" s="5">
        <f>Inddata!$E$34</f>
        <v>0</v>
      </c>
      <c r="J584" s="5">
        <f>Inddata!$E$32+Inddata!$E$34</f>
        <v>4</v>
      </c>
      <c r="K584" s="5"/>
    </row>
    <row r="585" spans="1:11" x14ac:dyDescent="0.25">
      <c r="A585">
        <v>556</v>
      </c>
      <c r="C585" s="5">
        <f t="shared" si="17"/>
        <v>3.9220000000000454</v>
      </c>
      <c r="D585" s="5">
        <f>IF(Inddata!$E$35=0,0,IF(($D$30-C585*(1/Inddata!$E$35))&lt;0,0,($D$30-C585*(1/Inddata!$E$35))))</f>
        <v>7.799999999995455E-2</v>
      </c>
      <c r="E585" s="5">
        <v>0</v>
      </c>
      <c r="F585" s="5">
        <f>IF(Inddata!$E$31*Inddata!$E$35+Inddata!$E$33&gt;'Beregninger scenarie 3'!C585,0,F584+$F$27)</f>
        <v>0</v>
      </c>
      <c r="G585" s="5">
        <f t="shared" si="16"/>
        <v>5.922000000000045</v>
      </c>
      <c r="H585" s="5">
        <f>IF(D585+E585+F585&gt;Inddata!$E$31,Inddata!$E$31,D585+E585+F585)</f>
        <v>7.799999999995455E-2</v>
      </c>
      <c r="I585" s="5">
        <f>Inddata!$E$34</f>
        <v>0</v>
      </c>
      <c r="J585" s="5">
        <f>Inddata!$E$32+Inddata!$E$34</f>
        <v>4</v>
      </c>
      <c r="K585" s="5"/>
    </row>
    <row r="586" spans="1:11" x14ac:dyDescent="0.25">
      <c r="A586">
        <v>557</v>
      </c>
      <c r="C586" s="5">
        <f t="shared" si="17"/>
        <v>3.9290666666667122</v>
      </c>
      <c r="D586" s="5">
        <f>IF(Inddata!$E$35=0,0,IF(($D$30-C586*(1/Inddata!$E$35))&lt;0,0,($D$30-C586*(1/Inddata!$E$35))))</f>
        <v>7.0933333333287774E-2</v>
      </c>
      <c r="E586" s="5">
        <v>0</v>
      </c>
      <c r="F586" s="5">
        <f>IF(Inddata!$E$31*Inddata!$E$35+Inddata!$E$33&gt;'Beregninger scenarie 3'!C586,0,F585+$F$27)</f>
        <v>0</v>
      </c>
      <c r="G586" s="5">
        <f t="shared" si="16"/>
        <v>5.9290666666667118</v>
      </c>
      <c r="H586" s="5">
        <f>IF(D586+E586+F586&gt;Inddata!$E$31,Inddata!$E$31,D586+E586+F586)</f>
        <v>7.0933333333287774E-2</v>
      </c>
      <c r="I586" s="5">
        <f>Inddata!$E$34</f>
        <v>0</v>
      </c>
      <c r="J586" s="5">
        <f>Inddata!$E$32+Inddata!$E$34</f>
        <v>4</v>
      </c>
      <c r="K586" s="5"/>
    </row>
    <row r="587" spans="1:11" x14ac:dyDescent="0.25">
      <c r="A587">
        <v>558</v>
      </c>
      <c r="C587" s="5">
        <f t="shared" si="17"/>
        <v>3.936133333333379</v>
      </c>
      <c r="D587" s="5">
        <f>IF(Inddata!$E$35=0,0,IF(($D$30-C587*(1/Inddata!$E$35))&lt;0,0,($D$30-C587*(1/Inddata!$E$35))))</f>
        <v>6.3866666666620997E-2</v>
      </c>
      <c r="E587" s="5">
        <v>0</v>
      </c>
      <c r="F587" s="5">
        <f>IF(Inddata!$E$31*Inddata!$E$35+Inddata!$E$33&gt;'Beregninger scenarie 3'!C587,0,F586+$F$27)</f>
        <v>0</v>
      </c>
      <c r="G587" s="5">
        <f t="shared" si="16"/>
        <v>5.9361333333333786</v>
      </c>
      <c r="H587" s="5">
        <f>IF(D587+E587+F587&gt;Inddata!$E$31,Inddata!$E$31,D587+E587+F587)</f>
        <v>6.3866666666620997E-2</v>
      </c>
      <c r="I587" s="5">
        <f>Inddata!$E$34</f>
        <v>0</v>
      </c>
      <c r="J587" s="5">
        <f>Inddata!$E$32+Inddata!$E$34</f>
        <v>4</v>
      </c>
      <c r="K587" s="5"/>
    </row>
    <row r="588" spans="1:11" x14ac:dyDescent="0.25">
      <c r="A588">
        <v>559</v>
      </c>
      <c r="C588" s="5">
        <f t="shared" si="17"/>
        <v>3.9432000000000458</v>
      </c>
      <c r="D588" s="5">
        <f>IF(Inddata!$E$35=0,0,IF(($D$30-C588*(1/Inddata!$E$35))&lt;0,0,($D$30-C588*(1/Inddata!$E$35))))</f>
        <v>5.679999999995422E-2</v>
      </c>
      <c r="E588" s="5">
        <v>0</v>
      </c>
      <c r="F588" s="5">
        <f>IF(Inddata!$E$31*Inddata!$E$35+Inddata!$E$33&gt;'Beregninger scenarie 3'!C588,0,F587+$F$27)</f>
        <v>0</v>
      </c>
      <c r="G588" s="5">
        <f t="shared" si="16"/>
        <v>5.9432000000000453</v>
      </c>
      <c r="H588" s="5">
        <f>IF(D588+E588+F588&gt;Inddata!$E$31,Inddata!$E$31,D588+E588+F588)</f>
        <v>5.679999999995422E-2</v>
      </c>
      <c r="I588" s="5">
        <f>Inddata!$E$34</f>
        <v>0</v>
      </c>
      <c r="J588" s="5">
        <f>Inddata!$E$32+Inddata!$E$34</f>
        <v>4</v>
      </c>
      <c r="K588" s="5"/>
    </row>
    <row r="589" spans="1:11" x14ac:dyDescent="0.25">
      <c r="A589">
        <v>560</v>
      </c>
      <c r="C589" s="5">
        <f t="shared" si="17"/>
        <v>3.9502666666667126</v>
      </c>
      <c r="D589" s="5">
        <f>IF(Inddata!$E$35=0,0,IF(($D$30-C589*(1/Inddata!$E$35))&lt;0,0,($D$30-C589*(1/Inddata!$E$35))))</f>
        <v>4.9733333333287444E-2</v>
      </c>
      <c r="E589" s="5">
        <v>0</v>
      </c>
      <c r="F589" s="5">
        <f>IF(Inddata!$E$31*Inddata!$E$35+Inddata!$E$33&gt;'Beregninger scenarie 3'!C589,0,F588+$F$27)</f>
        <v>0</v>
      </c>
      <c r="G589" s="5">
        <f t="shared" si="16"/>
        <v>5.9502666666667121</v>
      </c>
      <c r="H589" s="5">
        <f>IF(D589+E589+F589&gt;Inddata!$E$31,Inddata!$E$31,D589+E589+F589)</f>
        <v>4.9733333333287444E-2</v>
      </c>
      <c r="I589" s="5">
        <f>Inddata!$E$34</f>
        <v>0</v>
      </c>
      <c r="J589" s="5">
        <f>Inddata!$E$32+Inddata!$E$34</f>
        <v>4</v>
      </c>
      <c r="K589" s="5"/>
    </row>
    <row r="590" spans="1:11" x14ac:dyDescent="0.25">
      <c r="A590">
        <v>561</v>
      </c>
      <c r="C590" s="5">
        <f t="shared" si="17"/>
        <v>3.9573333333333793</v>
      </c>
      <c r="D590" s="5">
        <f>IF(Inddata!$E$35=0,0,IF(($D$30-C590*(1/Inddata!$E$35))&lt;0,0,($D$30-C590*(1/Inddata!$E$35))))</f>
        <v>4.2666666666620667E-2</v>
      </c>
      <c r="E590" s="5">
        <v>0</v>
      </c>
      <c r="F590" s="5">
        <f>IF(Inddata!$E$31*Inddata!$E$35+Inddata!$E$33&gt;'Beregninger scenarie 3'!C590,0,F589+$F$27)</f>
        <v>0</v>
      </c>
      <c r="G590" s="5">
        <f t="shared" si="16"/>
        <v>5.9573333333333789</v>
      </c>
      <c r="H590" s="5">
        <f>IF(D590+E590+F590&gt;Inddata!$E$31,Inddata!$E$31,D590+E590+F590)</f>
        <v>4.2666666666620667E-2</v>
      </c>
      <c r="I590" s="5">
        <f>Inddata!$E$34</f>
        <v>0</v>
      </c>
      <c r="J590" s="5">
        <f>Inddata!$E$32+Inddata!$E$34</f>
        <v>4</v>
      </c>
      <c r="K590" s="5"/>
    </row>
    <row r="591" spans="1:11" x14ac:dyDescent="0.25">
      <c r="A591">
        <v>562</v>
      </c>
      <c r="C591" s="5">
        <f t="shared" si="17"/>
        <v>3.9644000000000461</v>
      </c>
      <c r="D591" s="5">
        <f>IF(Inddata!$E$35=0,0,IF(($D$30-C591*(1/Inddata!$E$35))&lt;0,0,($D$30-C591*(1/Inddata!$E$35))))</f>
        <v>3.5599999999953891E-2</v>
      </c>
      <c r="E591" s="5">
        <v>0</v>
      </c>
      <c r="F591" s="5">
        <f>IF(Inddata!$E$31*Inddata!$E$35+Inddata!$E$33&gt;'Beregninger scenarie 3'!C591,0,F590+$F$27)</f>
        <v>0</v>
      </c>
      <c r="G591" s="5">
        <f t="shared" si="16"/>
        <v>5.9644000000000457</v>
      </c>
      <c r="H591" s="5">
        <f>IF(D591+E591+F591&gt;Inddata!$E$31,Inddata!$E$31,D591+E591+F591)</f>
        <v>3.5599999999953891E-2</v>
      </c>
      <c r="I591" s="5">
        <f>Inddata!$E$34</f>
        <v>0</v>
      </c>
      <c r="J591" s="5">
        <f>Inddata!$E$32+Inddata!$E$34</f>
        <v>4</v>
      </c>
      <c r="K591" s="5"/>
    </row>
    <row r="592" spans="1:11" x14ac:dyDescent="0.25">
      <c r="A592">
        <v>563</v>
      </c>
      <c r="C592" s="5">
        <f t="shared" si="17"/>
        <v>3.9714666666667129</v>
      </c>
      <c r="D592" s="5">
        <f>IF(Inddata!$E$35=0,0,IF(($D$30-C592*(1/Inddata!$E$35))&lt;0,0,($D$30-C592*(1/Inddata!$E$35))))</f>
        <v>2.8533333333287114E-2</v>
      </c>
      <c r="E592" s="5">
        <v>0</v>
      </c>
      <c r="F592" s="5">
        <f>IF(Inddata!$E$31*Inddata!$E$35+Inddata!$E$33&gt;'Beregninger scenarie 3'!C592,0,F591+$F$27)</f>
        <v>0</v>
      </c>
      <c r="G592" s="5">
        <f t="shared" si="16"/>
        <v>5.9714666666667124</v>
      </c>
      <c r="H592" s="5">
        <f>IF(D592+E592+F592&gt;Inddata!$E$31,Inddata!$E$31,D592+E592+F592)</f>
        <v>2.8533333333287114E-2</v>
      </c>
      <c r="I592" s="5">
        <f>Inddata!$E$34</f>
        <v>0</v>
      </c>
      <c r="J592" s="5">
        <f>Inddata!$E$32+Inddata!$E$34</f>
        <v>4</v>
      </c>
      <c r="K592" s="5"/>
    </row>
    <row r="593" spans="1:11" x14ac:dyDescent="0.25">
      <c r="A593">
        <v>564</v>
      </c>
      <c r="C593" s="5">
        <f t="shared" si="17"/>
        <v>3.9785333333333797</v>
      </c>
      <c r="D593" s="5">
        <f>IF(Inddata!$E$35=0,0,IF(($D$30-C593*(1/Inddata!$E$35))&lt;0,0,($D$30-C593*(1/Inddata!$E$35))))</f>
        <v>2.1466666666620338E-2</v>
      </c>
      <c r="E593" s="5">
        <v>0</v>
      </c>
      <c r="F593" s="5">
        <f>IF(Inddata!$E$31*Inddata!$E$35+Inddata!$E$33&gt;'Beregninger scenarie 3'!C593,0,F592+$F$27)</f>
        <v>0</v>
      </c>
      <c r="G593" s="5">
        <f t="shared" si="16"/>
        <v>5.9785333333333792</v>
      </c>
      <c r="H593" s="5">
        <f>IF(D593+E593+F593&gt;Inddata!$E$31,Inddata!$E$31,D593+E593+F593)</f>
        <v>2.1466666666620338E-2</v>
      </c>
      <c r="I593" s="5">
        <f>Inddata!$E$34</f>
        <v>0</v>
      </c>
      <c r="J593" s="5">
        <f>Inddata!$E$32+Inddata!$E$34</f>
        <v>4</v>
      </c>
      <c r="K593" s="5"/>
    </row>
    <row r="594" spans="1:11" x14ac:dyDescent="0.25">
      <c r="A594">
        <v>565</v>
      </c>
      <c r="C594" s="5">
        <f t="shared" si="17"/>
        <v>3.9856000000000464</v>
      </c>
      <c r="D594" s="5">
        <f>IF(Inddata!$E$35=0,0,IF(($D$30-C594*(1/Inddata!$E$35))&lt;0,0,($D$30-C594*(1/Inddata!$E$35))))</f>
        <v>1.4399999999953561E-2</v>
      </c>
      <c r="E594" s="5">
        <v>0</v>
      </c>
      <c r="F594" s="5">
        <f>IF(Inddata!$E$31*Inddata!$E$35+Inddata!$E$33&gt;'Beregninger scenarie 3'!C594,0,F593+$F$27)</f>
        <v>0</v>
      </c>
      <c r="G594" s="5">
        <f t="shared" si="16"/>
        <v>5.985600000000046</v>
      </c>
      <c r="H594" s="5">
        <f>IF(D594+E594+F594&gt;Inddata!$E$31,Inddata!$E$31,D594+E594+F594)</f>
        <v>1.4399999999953561E-2</v>
      </c>
      <c r="I594" s="5">
        <f>Inddata!$E$34</f>
        <v>0</v>
      </c>
      <c r="J594" s="5">
        <f>Inddata!$E$32+Inddata!$E$34</f>
        <v>4</v>
      </c>
      <c r="K594" s="5"/>
    </row>
    <row r="595" spans="1:11" x14ac:dyDescent="0.25">
      <c r="A595">
        <v>566</v>
      </c>
      <c r="C595" s="5">
        <f t="shared" si="17"/>
        <v>3.9926666666667132</v>
      </c>
      <c r="D595" s="5">
        <f>IF(Inddata!$E$35=0,0,IF(($D$30-C595*(1/Inddata!$E$35))&lt;0,0,($D$30-C595*(1/Inddata!$E$35))))</f>
        <v>7.3333333332867845E-3</v>
      </c>
      <c r="E595" s="5">
        <v>0</v>
      </c>
      <c r="F595" s="5">
        <f>IF(Inddata!$E$31*Inddata!$E$35+Inddata!$E$33&gt;'Beregninger scenarie 3'!C595,0,F594+$F$27)</f>
        <v>0</v>
      </c>
      <c r="G595" s="5">
        <f t="shared" si="16"/>
        <v>5.9926666666667128</v>
      </c>
      <c r="H595" s="5">
        <f>IF(D595+E595+F595&gt;Inddata!$E$31,Inddata!$E$31,D595+E595+F595)</f>
        <v>7.3333333332867845E-3</v>
      </c>
      <c r="I595" s="5">
        <f>Inddata!$E$34</f>
        <v>0</v>
      </c>
      <c r="J595" s="5">
        <f>Inddata!$E$32+Inddata!$E$34</f>
        <v>4</v>
      </c>
      <c r="K595" s="5"/>
    </row>
    <row r="596" spans="1:11" x14ac:dyDescent="0.25">
      <c r="A596">
        <v>567</v>
      </c>
      <c r="C596" s="5">
        <f t="shared" si="17"/>
        <v>3.99973333333338</v>
      </c>
      <c r="D596" s="5">
        <f>IF(Inddata!$E$35=0,0,IF(($D$30-C596*(1/Inddata!$E$35))&lt;0,0,($D$30-C596*(1/Inddata!$E$35))))</f>
        <v>2.6666666662000793E-4</v>
      </c>
      <c r="E596" s="5">
        <v>0</v>
      </c>
      <c r="F596" s="5">
        <f>IF(Inddata!$E$31*Inddata!$E$35+Inddata!$E$33&gt;'Beregninger scenarie 3'!C596,0,F595+$F$27)</f>
        <v>0</v>
      </c>
      <c r="G596" s="5">
        <f t="shared" si="16"/>
        <v>5.9997333333333795</v>
      </c>
      <c r="H596" s="5">
        <f>IF(D596+E596+F596&gt;Inddata!$E$31,Inddata!$E$31,D596+E596+F596)</f>
        <v>2.6666666662000793E-4</v>
      </c>
      <c r="I596" s="5">
        <f>Inddata!$E$34</f>
        <v>0</v>
      </c>
      <c r="J596" s="5">
        <f>Inddata!$E$32+Inddata!$E$34</f>
        <v>4</v>
      </c>
      <c r="K596" s="5"/>
    </row>
    <row r="597" spans="1:11" x14ac:dyDescent="0.25">
      <c r="A597">
        <v>568</v>
      </c>
      <c r="C597" s="5">
        <f t="shared" si="17"/>
        <v>4.0068000000000463</v>
      </c>
      <c r="D597" s="5">
        <f>IF(Inddata!$E$35=0,0,IF(($D$30-C597*(1/Inddata!$E$35))&lt;0,0,($D$30-C597*(1/Inddata!$E$35))))</f>
        <v>0</v>
      </c>
      <c r="E597" s="5">
        <v>0</v>
      </c>
      <c r="F597" s="5">
        <f>IF(Inddata!$E$31*Inddata!$E$35+Inddata!$E$33&gt;'Beregninger scenarie 3'!C597,0,F596+$F$27)</f>
        <v>0</v>
      </c>
      <c r="G597" s="5">
        <f t="shared" si="16"/>
        <v>6.0068000000000463</v>
      </c>
      <c r="H597" s="5">
        <f>IF(D597+E597+F597&gt;Inddata!$E$31,Inddata!$E$31,D597+E597+F597)</f>
        <v>0</v>
      </c>
      <c r="I597" s="5">
        <f>Inddata!$E$34</f>
        <v>0</v>
      </c>
      <c r="J597" s="5">
        <f>Inddata!$E$32+Inddata!$E$34</f>
        <v>4</v>
      </c>
      <c r="K597" s="5"/>
    </row>
    <row r="598" spans="1:11" x14ac:dyDescent="0.25">
      <c r="A598">
        <v>569</v>
      </c>
      <c r="C598" s="5">
        <f t="shared" si="17"/>
        <v>4.0138666666667131</v>
      </c>
      <c r="D598" s="5">
        <f>IF(Inddata!$E$35=0,0,IF(($D$30-C598*(1/Inddata!$E$35))&lt;0,0,($D$30-C598*(1/Inddata!$E$35))))</f>
        <v>0</v>
      </c>
      <c r="E598" s="5">
        <v>0</v>
      </c>
      <c r="F598" s="5">
        <f>IF(Inddata!$E$31*Inddata!$E$35+Inddata!$E$33&gt;'Beregninger scenarie 3'!C598,0,F597+$F$27)</f>
        <v>0</v>
      </c>
      <c r="G598" s="5">
        <f t="shared" si="16"/>
        <v>6.0138666666667131</v>
      </c>
      <c r="H598" s="5">
        <f>IF(D598+E598+F598&gt;Inddata!$E$31,Inddata!$E$31,D598+E598+F598)</f>
        <v>0</v>
      </c>
      <c r="I598" s="5">
        <f>Inddata!$E$34</f>
        <v>0</v>
      </c>
      <c r="J598" s="5">
        <f>Inddata!$E$32+Inddata!$E$34</f>
        <v>4</v>
      </c>
      <c r="K598" s="5"/>
    </row>
    <row r="599" spans="1:11" x14ac:dyDescent="0.25">
      <c r="A599">
        <v>570</v>
      </c>
      <c r="C599" s="5">
        <f t="shared" si="17"/>
        <v>4.0209333333333799</v>
      </c>
      <c r="D599" s="5">
        <f>IF(Inddata!$E$35=0,0,IF(($D$30-C599*(1/Inddata!$E$35))&lt;0,0,($D$30-C599*(1/Inddata!$E$35))))</f>
        <v>0</v>
      </c>
      <c r="E599" s="5">
        <v>0</v>
      </c>
      <c r="F599" s="5">
        <f>IF(Inddata!$E$31*Inddata!$E$35+Inddata!$E$33&gt;'Beregninger scenarie 3'!C599,0,F598+$F$27)</f>
        <v>0</v>
      </c>
      <c r="G599" s="5">
        <f t="shared" si="16"/>
        <v>6.0209333333333799</v>
      </c>
      <c r="H599" s="5">
        <f>IF(D599+E599+F599&gt;Inddata!$E$31,Inddata!$E$31,D599+E599+F599)</f>
        <v>0</v>
      </c>
      <c r="I599" s="5">
        <f>Inddata!$E$34</f>
        <v>0</v>
      </c>
      <c r="J599" s="5">
        <f>Inddata!$E$32+Inddata!$E$34</f>
        <v>4</v>
      </c>
      <c r="K599" s="5"/>
    </row>
    <row r="600" spans="1:11" x14ac:dyDescent="0.25">
      <c r="A600">
        <v>571</v>
      </c>
      <c r="C600" s="5">
        <f t="shared" si="17"/>
        <v>4.0280000000000467</v>
      </c>
      <c r="D600" s="5">
        <f>IF(Inddata!$E$35=0,0,IF(($D$30-C600*(1/Inddata!$E$35))&lt;0,0,($D$30-C600*(1/Inddata!$E$35))))</f>
        <v>0</v>
      </c>
      <c r="E600" s="5">
        <v>0</v>
      </c>
      <c r="F600" s="5">
        <f>IF(Inddata!$E$31*Inddata!$E$35+Inddata!$E$33&gt;'Beregninger scenarie 3'!C600,0,F599+$F$27)</f>
        <v>0</v>
      </c>
      <c r="G600" s="5">
        <f t="shared" si="16"/>
        <v>6.0280000000000467</v>
      </c>
      <c r="H600" s="5">
        <f>IF(D600+E600+F600&gt;Inddata!$E$31,Inddata!$E$31,D600+E600+F600)</f>
        <v>0</v>
      </c>
      <c r="I600" s="5">
        <f>Inddata!$E$34</f>
        <v>0</v>
      </c>
      <c r="J600" s="5">
        <f>Inddata!$E$32+Inddata!$E$34</f>
        <v>4</v>
      </c>
      <c r="K600" s="5"/>
    </row>
    <row r="601" spans="1:11" x14ac:dyDescent="0.25">
      <c r="A601">
        <v>572</v>
      </c>
      <c r="C601" s="5">
        <f t="shared" si="17"/>
        <v>4.0350666666667134</v>
      </c>
      <c r="D601" s="5">
        <f>IF(Inddata!$E$35=0,0,IF(($D$30-C601*(1/Inddata!$E$35))&lt;0,0,($D$30-C601*(1/Inddata!$E$35))))</f>
        <v>0</v>
      </c>
      <c r="E601" s="5">
        <v>0</v>
      </c>
      <c r="F601" s="5">
        <f>IF(Inddata!$E$31*Inddata!$E$35+Inddata!$E$33&gt;'Beregninger scenarie 3'!C601,0,F600+$F$27)</f>
        <v>0</v>
      </c>
      <c r="G601" s="5">
        <f t="shared" si="16"/>
        <v>6.0350666666667134</v>
      </c>
      <c r="H601" s="5">
        <f>IF(D601+E601+F601&gt;Inddata!$E$31,Inddata!$E$31,D601+E601+F601)</f>
        <v>0</v>
      </c>
      <c r="I601" s="5">
        <f>Inddata!$E$34</f>
        <v>0</v>
      </c>
      <c r="J601" s="5">
        <f>Inddata!$E$32+Inddata!$E$34</f>
        <v>4</v>
      </c>
      <c r="K601" s="5"/>
    </row>
    <row r="602" spans="1:11" x14ac:dyDescent="0.25">
      <c r="A602">
        <v>573</v>
      </c>
      <c r="C602" s="5">
        <f t="shared" si="17"/>
        <v>4.0421333333333802</v>
      </c>
      <c r="D602" s="5">
        <f>IF(Inddata!$E$35=0,0,IF(($D$30-C602*(1/Inddata!$E$35))&lt;0,0,($D$30-C602*(1/Inddata!$E$35))))</f>
        <v>0</v>
      </c>
      <c r="E602" s="5">
        <v>0</v>
      </c>
      <c r="F602" s="5">
        <f>IF(Inddata!$E$31*Inddata!$E$35+Inddata!$E$33&gt;'Beregninger scenarie 3'!C602,0,F601+$F$27)</f>
        <v>0</v>
      </c>
      <c r="G602" s="5">
        <f t="shared" si="16"/>
        <v>6.0421333333333802</v>
      </c>
      <c r="H602" s="5">
        <f>IF(D602+E602+F602&gt;Inddata!$E$31,Inddata!$E$31,D602+E602+F602)</f>
        <v>0</v>
      </c>
      <c r="I602" s="5">
        <f>Inddata!$E$34</f>
        <v>0</v>
      </c>
      <c r="J602" s="5">
        <f>Inddata!$E$32+Inddata!$E$34</f>
        <v>4</v>
      </c>
      <c r="K602" s="5"/>
    </row>
    <row r="603" spans="1:11" x14ac:dyDescent="0.25">
      <c r="A603">
        <v>574</v>
      </c>
      <c r="C603" s="5">
        <f t="shared" si="17"/>
        <v>4.049200000000047</v>
      </c>
      <c r="D603" s="5">
        <f>IF(Inddata!$E$35=0,0,IF(($D$30-C603*(1/Inddata!$E$35))&lt;0,0,($D$30-C603*(1/Inddata!$E$35))))</f>
        <v>0</v>
      </c>
      <c r="E603" s="5">
        <v>0</v>
      </c>
      <c r="F603" s="5">
        <f>IF(Inddata!$E$31*Inddata!$E$35+Inddata!$E$33&gt;'Beregninger scenarie 3'!C603,0,F602+$F$27)</f>
        <v>0</v>
      </c>
      <c r="G603" s="5">
        <f t="shared" si="16"/>
        <v>6.049200000000047</v>
      </c>
      <c r="H603" s="5">
        <f>IF(D603+E603+F603&gt;Inddata!$E$31,Inddata!$E$31,D603+E603+F603)</f>
        <v>0</v>
      </c>
      <c r="I603" s="5">
        <f>Inddata!$E$34</f>
        <v>0</v>
      </c>
      <c r="J603" s="5">
        <f>Inddata!$E$32+Inddata!$E$34</f>
        <v>4</v>
      </c>
      <c r="K603" s="5"/>
    </row>
    <row r="604" spans="1:11" x14ac:dyDescent="0.25">
      <c r="A604">
        <v>575</v>
      </c>
      <c r="C604" s="5">
        <f t="shared" si="17"/>
        <v>4.0562666666667138</v>
      </c>
      <c r="D604" s="5">
        <f>IF(Inddata!$E$35=0,0,IF(($D$30-C604*(1/Inddata!$E$35))&lt;0,0,($D$30-C604*(1/Inddata!$E$35))))</f>
        <v>0</v>
      </c>
      <c r="E604" s="5">
        <v>0</v>
      </c>
      <c r="F604" s="5">
        <f>IF(Inddata!$E$31*Inddata!$E$35+Inddata!$E$33&gt;'Beregninger scenarie 3'!C604,0,F603+$F$27)</f>
        <v>0</v>
      </c>
      <c r="G604" s="5">
        <f t="shared" si="16"/>
        <v>6.0562666666667138</v>
      </c>
      <c r="H604" s="5">
        <f>IF(D604+E604+F604&gt;Inddata!$E$31,Inddata!$E$31,D604+E604+F604)</f>
        <v>0</v>
      </c>
      <c r="I604" s="5">
        <f>Inddata!$E$34</f>
        <v>0</v>
      </c>
      <c r="J604" s="5">
        <f>Inddata!$E$32+Inddata!$E$34</f>
        <v>4</v>
      </c>
      <c r="K604" s="5"/>
    </row>
    <row r="605" spans="1:11" x14ac:dyDescent="0.25">
      <c r="A605">
        <v>576</v>
      </c>
      <c r="C605" s="5">
        <f t="shared" si="17"/>
        <v>4.0633333333333805</v>
      </c>
      <c r="D605" s="5">
        <f>IF(Inddata!$E$35=0,0,IF(($D$30-C605*(1/Inddata!$E$35))&lt;0,0,($D$30-C605*(1/Inddata!$E$35))))</f>
        <v>0</v>
      </c>
      <c r="E605" s="5">
        <v>0</v>
      </c>
      <c r="F605" s="5">
        <f>IF(Inddata!$E$31*Inddata!$E$35+Inddata!$E$33&gt;'Beregninger scenarie 3'!C605,0,F604+$F$27)</f>
        <v>0</v>
      </c>
      <c r="G605" s="5">
        <f t="shared" si="16"/>
        <v>6.0633333333333805</v>
      </c>
      <c r="H605" s="5">
        <f>IF(D605+E605+F605&gt;Inddata!$E$31,Inddata!$E$31,D605+E605+F605)</f>
        <v>0</v>
      </c>
      <c r="I605" s="5">
        <f>Inddata!$E$34</f>
        <v>0</v>
      </c>
      <c r="J605" s="5">
        <f>Inddata!$E$32+Inddata!$E$34</f>
        <v>4</v>
      </c>
      <c r="K605" s="5"/>
    </row>
    <row r="606" spans="1:11" x14ac:dyDescent="0.25">
      <c r="A606">
        <v>577</v>
      </c>
      <c r="C606" s="5">
        <f t="shared" si="17"/>
        <v>4.0704000000000473</v>
      </c>
      <c r="D606" s="5">
        <f>IF(Inddata!$E$35=0,0,IF(($D$30-C606*(1/Inddata!$E$35))&lt;0,0,($D$30-C606*(1/Inddata!$E$35))))</f>
        <v>0</v>
      </c>
      <c r="E606" s="5">
        <v>0</v>
      </c>
      <c r="F606" s="5">
        <f>IF(Inddata!$E$31*Inddata!$E$35+Inddata!$E$33&gt;'Beregninger scenarie 3'!C606,0,F605+$F$27)</f>
        <v>0</v>
      </c>
      <c r="G606" s="5">
        <f t="shared" si="16"/>
        <v>6.0704000000000473</v>
      </c>
      <c r="H606" s="5">
        <f>IF(D606+E606+F606&gt;Inddata!$E$31,Inddata!$E$31,D606+E606+F606)</f>
        <v>0</v>
      </c>
      <c r="I606" s="5">
        <f>Inddata!$E$34</f>
        <v>0</v>
      </c>
      <c r="J606" s="5">
        <f>Inddata!$E$32+Inddata!$E$34</f>
        <v>4</v>
      </c>
      <c r="K606" s="5"/>
    </row>
    <row r="607" spans="1:11" x14ac:dyDescent="0.25">
      <c r="A607">
        <v>578</v>
      </c>
      <c r="C607" s="5">
        <f t="shared" si="17"/>
        <v>4.0774666666667141</v>
      </c>
      <c r="D607" s="5">
        <f>IF(Inddata!$E$35=0,0,IF(($D$30-C607*(1/Inddata!$E$35))&lt;0,0,($D$30-C607*(1/Inddata!$E$35))))</f>
        <v>0</v>
      </c>
      <c r="E607" s="5">
        <v>0</v>
      </c>
      <c r="F607" s="5">
        <f>IF(Inddata!$E$31*Inddata!$E$35+Inddata!$E$33&gt;'Beregninger scenarie 3'!C607,0,F606+$F$27)</f>
        <v>0</v>
      </c>
      <c r="G607" s="5">
        <f t="shared" si="16"/>
        <v>6.0774666666667141</v>
      </c>
      <c r="H607" s="5">
        <f>IF(D607+E607+F607&gt;Inddata!$E$31,Inddata!$E$31,D607+E607+F607)</f>
        <v>0</v>
      </c>
      <c r="I607" s="5">
        <f>Inddata!$E$34</f>
        <v>0</v>
      </c>
      <c r="J607" s="5">
        <f>Inddata!$E$32+Inddata!$E$34</f>
        <v>4</v>
      </c>
      <c r="K607" s="5"/>
    </row>
    <row r="608" spans="1:11" x14ac:dyDescent="0.25">
      <c r="A608">
        <v>579</v>
      </c>
      <c r="C608" s="5">
        <f t="shared" si="17"/>
        <v>4.0845333333333809</v>
      </c>
      <c r="D608" s="5">
        <f>IF(Inddata!$E$35=0,0,IF(($D$30-C608*(1/Inddata!$E$35))&lt;0,0,($D$30-C608*(1/Inddata!$E$35))))</f>
        <v>0</v>
      </c>
      <c r="E608" s="5">
        <v>0</v>
      </c>
      <c r="F608" s="5">
        <f>IF(Inddata!$E$31*Inddata!$E$35+Inddata!$E$33&gt;'Beregninger scenarie 3'!C608,0,F607+$F$27)</f>
        <v>0</v>
      </c>
      <c r="G608" s="5">
        <f t="shared" ref="G608:G671" si="18">C608+2</f>
        <v>6.0845333333333809</v>
      </c>
      <c r="H608" s="5">
        <f>IF(D608+E608+F608&gt;Inddata!$E$31,Inddata!$E$31,D608+E608+F608)</f>
        <v>0</v>
      </c>
      <c r="I608" s="5">
        <f>Inddata!$E$34</f>
        <v>0</v>
      </c>
      <c r="J608" s="5">
        <f>Inddata!$E$32+Inddata!$E$34</f>
        <v>4</v>
      </c>
      <c r="K608" s="5"/>
    </row>
    <row r="609" spans="1:11" x14ac:dyDescent="0.25">
      <c r="A609">
        <v>580</v>
      </c>
      <c r="C609" s="5">
        <f t="shared" ref="C609:C672" si="19">C608+$C$27</f>
        <v>4.0916000000000476</v>
      </c>
      <c r="D609" s="5">
        <f>IF(Inddata!$E$35=0,0,IF(($D$30-C609*(1/Inddata!$E$35))&lt;0,0,($D$30-C609*(1/Inddata!$E$35))))</f>
        <v>0</v>
      </c>
      <c r="E609" s="5">
        <v>0</v>
      </c>
      <c r="F609" s="5">
        <f>IF(Inddata!$E$31*Inddata!$E$35+Inddata!$E$33&gt;'Beregninger scenarie 3'!C609,0,F608+$F$27)</f>
        <v>0</v>
      </c>
      <c r="G609" s="5">
        <f t="shared" si="18"/>
        <v>6.0916000000000476</v>
      </c>
      <c r="H609" s="5">
        <f>IF(D609+E609+F609&gt;Inddata!$E$31,Inddata!$E$31,D609+E609+F609)</f>
        <v>0</v>
      </c>
      <c r="I609" s="5">
        <f>Inddata!$E$34</f>
        <v>0</v>
      </c>
      <c r="J609" s="5">
        <f>Inddata!$E$32+Inddata!$E$34</f>
        <v>4</v>
      </c>
      <c r="K609" s="5"/>
    </row>
    <row r="610" spans="1:11" x14ac:dyDescent="0.25">
      <c r="A610">
        <v>581</v>
      </c>
      <c r="C610" s="5">
        <f t="shared" si="19"/>
        <v>4.0986666666667144</v>
      </c>
      <c r="D610" s="5">
        <f>IF(Inddata!$E$35=0,0,IF(($D$30-C610*(1/Inddata!$E$35))&lt;0,0,($D$30-C610*(1/Inddata!$E$35))))</f>
        <v>0</v>
      </c>
      <c r="E610" s="5">
        <v>0</v>
      </c>
      <c r="F610" s="5">
        <f>IF(Inddata!$E$31*Inddata!$E$35+Inddata!$E$33&gt;'Beregninger scenarie 3'!C610,0,F609+$F$27)</f>
        <v>0</v>
      </c>
      <c r="G610" s="5">
        <f t="shared" si="18"/>
        <v>6.0986666666667144</v>
      </c>
      <c r="H610" s="5">
        <f>IF(D610+E610+F610&gt;Inddata!$E$31,Inddata!$E$31,D610+E610+F610)</f>
        <v>0</v>
      </c>
      <c r="I610" s="5">
        <f>Inddata!$E$34</f>
        <v>0</v>
      </c>
      <c r="J610" s="5">
        <f>Inddata!$E$32+Inddata!$E$34</f>
        <v>4</v>
      </c>
      <c r="K610" s="5"/>
    </row>
    <row r="611" spans="1:11" x14ac:dyDescent="0.25">
      <c r="A611">
        <v>582</v>
      </c>
      <c r="C611" s="5">
        <f t="shared" si="19"/>
        <v>4.1057333333333812</v>
      </c>
      <c r="D611" s="5">
        <f>IF(Inddata!$E$35=0,0,IF(($D$30-C611*(1/Inddata!$E$35))&lt;0,0,($D$30-C611*(1/Inddata!$E$35))))</f>
        <v>0</v>
      </c>
      <c r="E611" s="5">
        <v>0</v>
      </c>
      <c r="F611" s="5">
        <f>IF(Inddata!$E$31*Inddata!$E$35+Inddata!$E$33&gt;'Beregninger scenarie 3'!C611,0,F610+$F$27)</f>
        <v>0</v>
      </c>
      <c r="G611" s="5">
        <f t="shared" si="18"/>
        <v>6.1057333333333812</v>
      </c>
      <c r="H611" s="5">
        <f>IF(D611+E611+F611&gt;Inddata!$E$31,Inddata!$E$31,D611+E611+F611)</f>
        <v>0</v>
      </c>
      <c r="I611" s="5">
        <f>Inddata!$E$34</f>
        <v>0</v>
      </c>
      <c r="J611" s="5">
        <f>Inddata!$E$32+Inddata!$E$34</f>
        <v>4</v>
      </c>
      <c r="K611" s="5"/>
    </row>
    <row r="612" spans="1:11" x14ac:dyDescent="0.25">
      <c r="A612">
        <v>583</v>
      </c>
      <c r="C612" s="5">
        <f t="shared" si="19"/>
        <v>4.112800000000048</v>
      </c>
      <c r="D612" s="5">
        <f>IF(Inddata!$E$35=0,0,IF(($D$30-C612*(1/Inddata!$E$35))&lt;0,0,($D$30-C612*(1/Inddata!$E$35))))</f>
        <v>0</v>
      </c>
      <c r="E612" s="5">
        <v>0</v>
      </c>
      <c r="F612" s="5">
        <f>IF(Inddata!$E$31*Inddata!$E$35+Inddata!$E$33&gt;'Beregninger scenarie 3'!C612,0,F611+$F$27)</f>
        <v>0</v>
      </c>
      <c r="G612" s="5">
        <f t="shared" si="18"/>
        <v>6.112800000000048</v>
      </c>
      <c r="H612" s="5">
        <f>IF(D612+E612+F612&gt;Inddata!$E$31,Inddata!$E$31,D612+E612+F612)</f>
        <v>0</v>
      </c>
      <c r="I612" s="5">
        <f>Inddata!$E$34</f>
        <v>0</v>
      </c>
      <c r="J612" s="5">
        <f>Inddata!$E$32+Inddata!$E$34</f>
        <v>4</v>
      </c>
      <c r="K612" s="5"/>
    </row>
    <row r="613" spans="1:11" x14ac:dyDescent="0.25">
      <c r="A613">
        <v>584</v>
      </c>
      <c r="C613" s="5">
        <f t="shared" si="19"/>
        <v>4.1198666666667147</v>
      </c>
      <c r="D613" s="5">
        <f>IF(Inddata!$E$35=0,0,IF(($D$30-C613*(1/Inddata!$E$35))&lt;0,0,($D$30-C613*(1/Inddata!$E$35))))</f>
        <v>0</v>
      </c>
      <c r="E613" s="5">
        <v>0</v>
      </c>
      <c r="F613" s="5">
        <f>IF(Inddata!$E$31*Inddata!$E$35+Inddata!$E$33&gt;'Beregninger scenarie 3'!C613,0,F612+$F$27)</f>
        <v>0</v>
      </c>
      <c r="G613" s="5">
        <f t="shared" si="18"/>
        <v>6.1198666666667147</v>
      </c>
      <c r="H613" s="5">
        <f>IF(D613+E613+F613&gt;Inddata!$E$31,Inddata!$E$31,D613+E613+F613)</f>
        <v>0</v>
      </c>
      <c r="I613" s="5">
        <f>Inddata!$E$34</f>
        <v>0</v>
      </c>
      <c r="J613" s="5">
        <f>Inddata!$E$32+Inddata!$E$34</f>
        <v>4</v>
      </c>
      <c r="K613" s="5"/>
    </row>
    <row r="614" spans="1:11" x14ac:dyDescent="0.25">
      <c r="A614">
        <v>585</v>
      </c>
      <c r="C614" s="5">
        <f t="shared" si="19"/>
        <v>4.1269333333333815</v>
      </c>
      <c r="D614" s="5">
        <f>IF(Inddata!$E$35=0,0,IF(($D$30-C614*(1/Inddata!$E$35))&lt;0,0,($D$30-C614*(1/Inddata!$E$35))))</f>
        <v>0</v>
      </c>
      <c r="E614" s="5">
        <v>0</v>
      </c>
      <c r="F614" s="5">
        <f>IF(Inddata!$E$31*Inddata!$E$35+Inddata!$E$33&gt;'Beregninger scenarie 3'!C614,0,F613+$F$27)</f>
        <v>0</v>
      </c>
      <c r="G614" s="5">
        <f t="shared" si="18"/>
        <v>6.1269333333333815</v>
      </c>
      <c r="H614" s="5">
        <f>IF(D614+E614+F614&gt;Inddata!$E$31,Inddata!$E$31,D614+E614+F614)</f>
        <v>0</v>
      </c>
      <c r="I614" s="5">
        <f>Inddata!$E$34</f>
        <v>0</v>
      </c>
      <c r="J614" s="5">
        <f>Inddata!$E$32+Inddata!$E$34</f>
        <v>4</v>
      </c>
      <c r="K614" s="5"/>
    </row>
    <row r="615" spans="1:11" x14ac:dyDescent="0.25">
      <c r="A615">
        <v>586</v>
      </c>
      <c r="C615" s="5">
        <f t="shared" si="19"/>
        <v>4.1340000000000483</v>
      </c>
      <c r="D615" s="5">
        <f>IF(Inddata!$E$35=0,0,IF(($D$30-C615*(1/Inddata!$E$35))&lt;0,0,($D$30-C615*(1/Inddata!$E$35))))</f>
        <v>0</v>
      </c>
      <c r="E615" s="5">
        <v>0</v>
      </c>
      <c r="F615" s="5">
        <f>IF(Inddata!$E$31*Inddata!$E$35+Inddata!$E$33&gt;'Beregninger scenarie 3'!C615,0,F614+$F$27)</f>
        <v>0</v>
      </c>
      <c r="G615" s="5">
        <f t="shared" si="18"/>
        <v>6.1340000000000483</v>
      </c>
      <c r="H615" s="5">
        <f>IF(D615+E615+F615&gt;Inddata!$E$31,Inddata!$E$31,D615+E615+F615)</f>
        <v>0</v>
      </c>
      <c r="I615" s="5">
        <f>Inddata!$E$34</f>
        <v>0</v>
      </c>
      <c r="J615" s="5">
        <f>Inddata!$E$32+Inddata!$E$34</f>
        <v>4</v>
      </c>
      <c r="K615" s="5"/>
    </row>
    <row r="616" spans="1:11" x14ac:dyDescent="0.25">
      <c r="A616">
        <v>587</v>
      </c>
      <c r="C616" s="5">
        <f t="shared" si="19"/>
        <v>4.1410666666667151</v>
      </c>
      <c r="D616" s="5">
        <f>IF(Inddata!$E$35=0,0,IF(($D$30-C616*(1/Inddata!$E$35))&lt;0,0,($D$30-C616*(1/Inddata!$E$35))))</f>
        <v>0</v>
      </c>
      <c r="E616" s="5">
        <v>0</v>
      </c>
      <c r="F616" s="5">
        <f>IF(Inddata!$E$31*Inddata!$E$35+Inddata!$E$33&gt;'Beregninger scenarie 3'!C616,0,F615+$F$27)</f>
        <v>0</v>
      </c>
      <c r="G616" s="5">
        <f t="shared" si="18"/>
        <v>6.1410666666667151</v>
      </c>
      <c r="H616" s="5">
        <f>IF(D616+E616+F616&gt;Inddata!$E$31,Inddata!$E$31,D616+E616+F616)</f>
        <v>0</v>
      </c>
      <c r="I616" s="5">
        <f>Inddata!$E$34</f>
        <v>0</v>
      </c>
      <c r="J616" s="5">
        <f>Inddata!$E$32+Inddata!$E$34</f>
        <v>4</v>
      </c>
      <c r="K616" s="5"/>
    </row>
    <row r="617" spans="1:11" x14ac:dyDescent="0.25">
      <c r="A617">
        <v>588</v>
      </c>
      <c r="C617" s="5">
        <f t="shared" si="19"/>
        <v>4.1481333333333819</v>
      </c>
      <c r="D617" s="5">
        <f>IF(Inddata!$E$35=0,0,IF(($D$30-C617*(1/Inddata!$E$35))&lt;0,0,($D$30-C617*(1/Inddata!$E$35))))</f>
        <v>0</v>
      </c>
      <c r="E617" s="5">
        <v>0</v>
      </c>
      <c r="F617" s="5">
        <f>IF(Inddata!$E$31*Inddata!$E$35+Inddata!$E$33&gt;'Beregninger scenarie 3'!C617,0,F616+$F$27)</f>
        <v>0</v>
      </c>
      <c r="G617" s="5">
        <f t="shared" si="18"/>
        <v>6.1481333333333819</v>
      </c>
      <c r="H617" s="5">
        <f>IF(D617+E617+F617&gt;Inddata!$E$31,Inddata!$E$31,D617+E617+F617)</f>
        <v>0</v>
      </c>
      <c r="I617" s="5">
        <f>Inddata!$E$34</f>
        <v>0</v>
      </c>
      <c r="J617" s="5">
        <f>Inddata!$E$32+Inddata!$E$34</f>
        <v>4</v>
      </c>
      <c r="K617" s="5"/>
    </row>
    <row r="618" spans="1:11" x14ac:dyDescent="0.25">
      <c r="A618">
        <v>589</v>
      </c>
      <c r="C618" s="5">
        <f t="shared" si="19"/>
        <v>4.1552000000000486</v>
      </c>
      <c r="D618" s="5">
        <f>IF(Inddata!$E$35=0,0,IF(($D$30-C618*(1/Inddata!$E$35))&lt;0,0,($D$30-C618*(1/Inddata!$E$35))))</f>
        <v>0</v>
      </c>
      <c r="E618" s="5">
        <v>0</v>
      </c>
      <c r="F618" s="5">
        <f>IF(Inddata!$E$31*Inddata!$E$35+Inddata!$E$33&gt;'Beregninger scenarie 3'!C618,0,F617+$F$27)</f>
        <v>0</v>
      </c>
      <c r="G618" s="5">
        <f t="shared" si="18"/>
        <v>6.1552000000000486</v>
      </c>
      <c r="H618" s="5">
        <f>IF(D618+E618+F618&gt;Inddata!$E$31,Inddata!$E$31,D618+E618+F618)</f>
        <v>0</v>
      </c>
      <c r="I618" s="5">
        <f>Inddata!$E$34</f>
        <v>0</v>
      </c>
      <c r="J618" s="5">
        <f>Inddata!$E$32+Inddata!$E$34</f>
        <v>4</v>
      </c>
      <c r="K618" s="5"/>
    </row>
    <row r="619" spans="1:11" x14ac:dyDescent="0.25">
      <c r="A619">
        <v>590</v>
      </c>
      <c r="C619" s="5">
        <f t="shared" si="19"/>
        <v>4.1622666666667154</v>
      </c>
      <c r="D619" s="5">
        <f>IF(Inddata!$E$35=0,0,IF(($D$30-C619*(1/Inddata!$E$35))&lt;0,0,($D$30-C619*(1/Inddata!$E$35))))</f>
        <v>0</v>
      </c>
      <c r="E619" s="5">
        <v>0</v>
      </c>
      <c r="F619" s="5">
        <f>IF(Inddata!$E$31*Inddata!$E$35+Inddata!$E$33&gt;'Beregninger scenarie 3'!C619,0,F618+$F$27)</f>
        <v>0</v>
      </c>
      <c r="G619" s="5">
        <f t="shared" si="18"/>
        <v>6.1622666666667154</v>
      </c>
      <c r="H619" s="5">
        <f>IF(D619+E619+F619&gt;Inddata!$E$31,Inddata!$E$31,D619+E619+F619)</f>
        <v>0</v>
      </c>
      <c r="I619" s="5">
        <f>Inddata!$E$34</f>
        <v>0</v>
      </c>
      <c r="J619" s="5">
        <f>Inddata!$E$32+Inddata!$E$34</f>
        <v>4</v>
      </c>
      <c r="K619" s="5"/>
    </row>
    <row r="620" spans="1:11" x14ac:dyDescent="0.25">
      <c r="A620">
        <v>591</v>
      </c>
      <c r="C620" s="5">
        <f t="shared" si="19"/>
        <v>4.1693333333333822</v>
      </c>
      <c r="D620" s="5">
        <f>IF(Inddata!$E$35=0,0,IF(($D$30-C620*(1/Inddata!$E$35))&lt;0,0,($D$30-C620*(1/Inddata!$E$35))))</f>
        <v>0</v>
      </c>
      <c r="E620" s="5">
        <v>0</v>
      </c>
      <c r="F620" s="5">
        <f>IF(Inddata!$E$31*Inddata!$E$35+Inddata!$E$33&gt;'Beregninger scenarie 3'!C620,0,F619+$F$27)</f>
        <v>0</v>
      </c>
      <c r="G620" s="5">
        <f t="shared" si="18"/>
        <v>6.1693333333333822</v>
      </c>
      <c r="H620" s="5">
        <f>IF(D620+E620+F620&gt;Inddata!$E$31,Inddata!$E$31,D620+E620+F620)</f>
        <v>0</v>
      </c>
      <c r="I620" s="5">
        <f>Inddata!$E$34</f>
        <v>0</v>
      </c>
      <c r="J620" s="5">
        <f>Inddata!$E$32+Inddata!$E$34</f>
        <v>4</v>
      </c>
      <c r="K620" s="5"/>
    </row>
    <row r="621" spans="1:11" x14ac:dyDescent="0.25">
      <c r="A621">
        <v>592</v>
      </c>
      <c r="C621" s="5">
        <f t="shared" si="19"/>
        <v>4.176400000000049</v>
      </c>
      <c r="D621" s="5">
        <f>IF(Inddata!$E$35=0,0,IF(($D$30-C621*(1/Inddata!$E$35))&lt;0,0,($D$30-C621*(1/Inddata!$E$35))))</f>
        <v>0</v>
      </c>
      <c r="E621" s="5">
        <v>0</v>
      </c>
      <c r="F621" s="5">
        <f>IF(Inddata!$E$31*Inddata!$E$35+Inddata!$E$33&gt;'Beregninger scenarie 3'!C621,0,F620+$F$27)</f>
        <v>0</v>
      </c>
      <c r="G621" s="5">
        <f t="shared" si="18"/>
        <v>6.176400000000049</v>
      </c>
      <c r="H621" s="5">
        <f>IF(D621+E621+F621&gt;Inddata!$E$31,Inddata!$E$31,D621+E621+F621)</f>
        <v>0</v>
      </c>
      <c r="I621" s="5">
        <f>Inddata!$E$34</f>
        <v>0</v>
      </c>
      <c r="J621" s="5">
        <f>Inddata!$E$32+Inddata!$E$34</f>
        <v>4</v>
      </c>
      <c r="K621" s="5"/>
    </row>
    <row r="622" spans="1:11" x14ac:dyDescent="0.25">
      <c r="A622">
        <v>593</v>
      </c>
      <c r="C622" s="5">
        <f t="shared" si="19"/>
        <v>4.1834666666667157</v>
      </c>
      <c r="D622" s="5">
        <f>IF(Inddata!$E$35=0,0,IF(($D$30-C622*(1/Inddata!$E$35))&lt;0,0,($D$30-C622*(1/Inddata!$E$35))))</f>
        <v>0</v>
      </c>
      <c r="E622" s="5">
        <v>0</v>
      </c>
      <c r="F622" s="5">
        <f>IF(Inddata!$E$31*Inddata!$E$35+Inddata!$E$33&gt;'Beregninger scenarie 3'!C622,0,F621+$F$27)</f>
        <v>0</v>
      </c>
      <c r="G622" s="5">
        <f t="shared" si="18"/>
        <v>6.1834666666667157</v>
      </c>
      <c r="H622" s="5">
        <f>IF(D622+E622+F622&gt;Inddata!$E$31,Inddata!$E$31,D622+E622+F622)</f>
        <v>0</v>
      </c>
      <c r="I622" s="5">
        <f>Inddata!$E$34</f>
        <v>0</v>
      </c>
      <c r="J622" s="5">
        <f>Inddata!$E$32+Inddata!$E$34</f>
        <v>4</v>
      </c>
      <c r="K622" s="5"/>
    </row>
    <row r="623" spans="1:11" x14ac:dyDescent="0.25">
      <c r="A623">
        <v>594</v>
      </c>
      <c r="C623" s="5">
        <f t="shared" si="19"/>
        <v>4.1905333333333825</v>
      </c>
      <c r="D623" s="5">
        <f>IF(Inddata!$E$35=0,0,IF(($D$30-C623*(1/Inddata!$E$35))&lt;0,0,($D$30-C623*(1/Inddata!$E$35))))</f>
        <v>0</v>
      </c>
      <c r="E623" s="5">
        <v>0</v>
      </c>
      <c r="F623" s="5">
        <f>IF(Inddata!$E$31*Inddata!$E$35+Inddata!$E$33&gt;'Beregninger scenarie 3'!C623,0,F622+$F$27)</f>
        <v>0</v>
      </c>
      <c r="G623" s="5">
        <f t="shared" si="18"/>
        <v>6.1905333333333825</v>
      </c>
      <c r="H623" s="5">
        <f>IF(D623+E623+F623&gt;Inddata!$E$31,Inddata!$E$31,D623+E623+F623)</f>
        <v>0</v>
      </c>
      <c r="I623" s="5">
        <f>Inddata!$E$34</f>
        <v>0</v>
      </c>
      <c r="J623" s="5">
        <f>Inddata!$E$32+Inddata!$E$34</f>
        <v>4</v>
      </c>
      <c r="K623" s="5"/>
    </row>
    <row r="624" spans="1:11" x14ac:dyDescent="0.25">
      <c r="A624">
        <v>595</v>
      </c>
      <c r="C624" s="5">
        <f t="shared" si="19"/>
        <v>4.1976000000000493</v>
      </c>
      <c r="D624" s="5">
        <f>IF(Inddata!$E$35=0,0,IF(($D$30-C624*(1/Inddata!$E$35))&lt;0,0,($D$30-C624*(1/Inddata!$E$35))))</f>
        <v>0</v>
      </c>
      <c r="E624" s="5">
        <v>0</v>
      </c>
      <c r="F624" s="5">
        <f>IF(Inddata!$E$31*Inddata!$E$35+Inddata!$E$33&gt;'Beregninger scenarie 3'!C624,0,F623+$F$27)</f>
        <v>0</v>
      </c>
      <c r="G624" s="5">
        <f t="shared" si="18"/>
        <v>6.1976000000000493</v>
      </c>
      <c r="H624" s="5">
        <f>IF(D624+E624+F624&gt;Inddata!$E$31,Inddata!$E$31,D624+E624+F624)</f>
        <v>0</v>
      </c>
      <c r="I624" s="5">
        <f>Inddata!$E$34</f>
        <v>0</v>
      </c>
      <c r="J624" s="5">
        <f>Inddata!$E$32+Inddata!$E$34</f>
        <v>4</v>
      </c>
      <c r="K624" s="5"/>
    </row>
    <row r="625" spans="1:11" x14ac:dyDescent="0.25">
      <c r="A625">
        <v>596</v>
      </c>
      <c r="C625" s="5">
        <f t="shared" si="19"/>
        <v>4.2046666666667161</v>
      </c>
      <c r="D625" s="5">
        <f>IF(Inddata!$E$35=0,0,IF(($D$30-C625*(1/Inddata!$E$35))&lt;0,0,($D$30-C625*(1/Inddata!$E$35))))</f>
        <v>0</v>
      </c>
      <c r="E625" s="5">
        <v>0</v>
      </c>
      <c r="F625" s="5">
        <f>IF(Inddata!$E$31*Inddata!$E$35+Inddata!$E$33&gt;'Beregninger scenarie 3'!C625,0,F624+$F$27)</f>
        <v>0</v>
      </c>
      <c r="G625" s="5">
        <f t="shared" si="18"/>
        <v>6.2046666666667161</v>
      </c>
      <c r="H625" s="5">
        <f>IF(D625+E625+F625&gt;Inddata!$E$31,Inddata!$E$31,D625+E625+F625)</f>
        <v>0</v>
      </c>
      <c r="I625" s="5">
        <f>Inddata!$E$34</f>
        <v>0</v>
      </c>
      <c r="J625" s="5">
        <f>Inddata!$E$32+Inddata!$E$34</f>
        <v>4</v>
      </c>
      <c r="K625" s="5"/>
    </row>
    <row r="626" spans="1:11" x14ac:dyDescent="0.25">
      <c r="A626">
        <v>597</v>
      </c>
      <c r="C626" s="5">
        <f t="shared" si="19"/>
        <v>4.2117333333333828</v>
      </c>
      <c r="D626" s="5">
        <f>IF(Inddata!$E$35=0,0,IF(($D$30-C626*(1/Inddata!$E$35))&lt;0,0,($D$30-C626*(1/Inddata!$E$35))))</f>
        <v>0</v>
      </c>
      <c r="E626" s="5">
        <v>0</v>
      </c>
      <c r="F626" s="5">
        <f>IF(Inddata!$E$31*Inddata!$E$35+Inddata!$E$33&gt;'Beregninger scenarie 3'!C626,0,F625+$F$27)</f>
        <v>0</v>
      </c>
      <c r="G626" s="5">
        <f t="shared" si="18"/>
        <v>6.2117333333333828</v>
      </c>
      <c r="H626" s="5">
        <f>IF(D626+E626+F626&gt;Inddata!$E$31,Inddata!$E$31,D626+E626+F626)</f>
        <v>0</v>
      </c>
      <c r="I626" s="5">
        <f>Inddata!$E$34</f>
        <v>0</v>
      </c>
      <c r="J626" s="5">
        <f>Inddata!$E$32+Inddata!$E$34</f>
        <v>4</v>
      </c>
      <c r="K626" s="5"/>
    </row>
    <row r="627" spans="1:11" x14ac:dyDescent="0.25">
      <c r="A627">
        <v>598</v>
      </c>
      <c r="C627" s="5">
        <f t="shared" si="19"/>
        <v>4.2188000000000496</v>
      </c>
      <c r="D627" s="5">
        <f>IF(Inddata!$E$35=0,0,IF(($D$30-C627*(1/Inddata!$E$35))&lt;0,0,($D$30-C627*(1/Inddata!$E$35))))</f>
        <v>0</v>
      </c>
      <c r="E627" s="5">
        <v>0</v>
      </c>
      <c r="F627" s="5">
        <f>IF(Inddata!$E$31*Inddata!$E$35+Inddata!$E$33&gt;'Beregninger scenarie 3'!C627,0,F626+$F$27)</f>
        <v>0</v>
      </c>
      <c r="G627" s="5">
        <f t="shared" si="18"/>
        <v>6.2188000000000496</v>
      </c>
      <c r="H627" s="5">
        <f>IF(D627+E627+F627&gt;Inddata!$E$31,Inddata!$E$31,D627+E627+F627)</f>
        <v>0</v>
      </c>
      <c r="I627" s="5">
        <f>Inddata!$E$34</f>
        <v>0</v>
      </c>
      <c r="J627" s="5">
        <f>Inddata!$E$32+Inddata!$E$34</f>
        <v>4</v>
      </c>
      <c r="K627" s="5"/>
    </row>
    <row r="628" spans="1:11" x14ac:dyDescent="0.25">
      <c r="A628">
        <v>599</v>
      </c>
      <c r="C628" s="5">
        <f t="shared" si="19"/>
        <v>4.2258666666667164</v>
      </c>
      <c r="D628" s="5">
        <f>IF(Inddata!$E$35=0,0,IF(($D$30-C628*(1/Inddata!$E$35))&lt;0,0,($D$30-C628*(1/Inddata!$E$35))))</f>
        <v>0</v>
      </c>
      <c r="E628" s="5">
        <v>0</v>
      </c>
      <c r="F628" s="5">
        <f>IF(Inddata!$E$31*Inddata!$E$35+Inddata!$E$33&gt;'Beregninger scenarie 3'!C628,0,F627+$F$27)</f>
        <v>0</v>
      </c>
      <c r="G628" s="5">
        <f t="shared" si="18"/>
        <v>6.2258666666667164</v>
      </c>
      <c r="H628" s="5">
        <f>IF(D628+E628+F628&gt;Inddata!$E$31,Inddata!$E$31,D628+E628+F628)</f>
        <v>0</v>
      </c>
      <c r="I628" s="5">
        <f>Inddata!$E$34</f>
        <v>0</v>
      </c>
      <c r="J628" s="5">
        <f>Inddata!$E$32+Inddata!$E$34</f>
        <v>4</v>
      </c>
      <c r="K628" s="5"/>
    </row>
    <row r="629" spans="1:11" x14ac:dyDescent="0.25">
      <c r="A629">
        <v>600</v>
      </c>
      <c r="C629" s="5">
        <f t="shared" si="19"/>
        <v>4.2329333333333832</v>
      </c>
      <c r="D629" s="5">
        <f>IF(Inddata!$E$35=0,0,IF(($D$30-C629*(1/Inddata!$E$35))&lt;0,0,($D$30-C629*(1/Inddata!$E$35))))</f>
        <v>0</v>
      </c>
      <c r="E629" s="5">
        <v>0</v>
      </c>
      <c r="F629" s="5">
        <f>IF(Inddata!$E$31*Inddata!$E$35+Inddata!$E$33&gt;'Beregninger scenarie 3'!C629,0,F628+$F$27)</f>
        <v>0</v>
      </c>
      <c r="G629" s="5">
        <f t="shared" si="18"/>
        <v>6.2329333333333832</v>
      </c>
      <c r="H629" s="5">
        <f>IF(D629+E629+F629&gt;Inddata!$E$31,Inddata!$E$31,D629+E629+F629)</f>
        <v>0</v>
      </c>
      <c r="I629" s="5">
        <f>Inddata!$E$34</f>
        <v>0</v>
      </c>
      <c r="J629" s="5">
        <f>Inddata!$E$32+Inddata!$E$34</f>
        <v>4</v>
      </c>
      <c r="K629" s="5"/>
    </row>
    <row r="630" spans="1:11" x14ac:dyDescent="0.25">
      <c r="A630">
        <v>601</v>
      </c>
      <c r="C630" s="5">
        <f t="shared" si="19"/>
        <v>4.24000000000005</v>
      </c>
      <c r="D630" s="5">
        <f>IF(Inddata!$E$35=0,0,IF(($D$30-C630*(1/Inddata!$E$35))&lt;0,0,($D$30-C630*(1/Inddata!$E$35))))</f>
        <v>0</v>
      </c>
      <c r="E630" s="5">
        <v>0</v>
      </c>
      <c r="F630" s="5">
        <f>IF(Inddata!$E$31*Inddata!$E$35+Inddata!$E$33&gt;'Beregninger scenarie 3'!C630,0,F629+$F$27)</f>
        <v>0</v>
      </c>
      <c r="G630" s="5">
        <f t="shared" si="18"/>
        <v>6.24000000000005</v>
      </c>
      <c r="H630" s="5">
        <f>IF(D630+E630+F630&gt;Inddata!$E$31,Inddata!$E$31,D630+E630+F630)</f>
        <v>0</v>
      </c>
      <c r="I630" s="5">
        <f>Inddata!$E$34</f>
        <v>0</v>
      </c>
      <c r="J630" s="5">
        <f>Inddata!$E$32+Inddata!$E$34</f>
        <v>4</v>
      </c>
      <c r="K630" s="5"/>
    </row>
    <row r="631" spans="1:11" x14ac:dyDescent="0.25">
      <c r="A631">
        <v>602</v>
      </c>
      <c r="C631" s="5">
        <f t="shared" si="19"/>
        <v>4.2470666666667167</v>
      </c>
      <c r="D631" s="5">
        <f>IF(Inddata!$E$35=0,0,IF(($D$30-C631*(1/Inddata!$E$35))&lt;0,0,($D$30-C631*(1/Inddata!$E$35))))</f>
        <v>0</v>
      </c>
      <c r="E631" s="5">
        <v>0</v>
      </c>
      <c r="F631" s="5">
        <f>IF(Inddata!$E$31*Inddata!$E$35+Inddata!$E$33&gt;'Beregninger scenarie 3'!C631,0,F630+$F$27)</f>
        <v>0</v>
      </c>
      <c r="G631" s="5">
        <f t="shared" si="18"/>
        <v>6.2470666666667167</v>
      </c>
      <c r="H631" s="5">
        <f>IF(D631+E631+F631&gt;Inddata!$E$31,Inddata!$E$31,D631+E631+F631)</f>
        <v>0</v>
      </c>
      <c r="I631" s="5">
        <f>Inddata!$E$34</f>
        <v>0</v>
      </c>
      <c r="J631" s="5">
        <f>Inddata!$E$32+Inddata!$E$34</f>
        <v>4</v>
      </c>
      <c r="K631" s="5"/>
    </row>
    <row r="632" spans="1:11" x14ac:dyDescent="0.25">
      <c r="A632">
        <v>603</v>
      </c>
      <c r="C632" s="5">
        <f t="shared" si="19"/>
        <v>4.2541333333333835</v>
      </c>
      <c r="D632" s="5">
        <f>IF(Inddata!$E$35=0,0,IF(($D$30-C632*(1/Inddata!$E$35))&lt;0,0,($D$30-C632*(1/Inddata!$E$35))))</f>
        <v>0</v>
      </c>
      <c r="E632" s="5">
        <v>0</v>
      </c>
      <c r="F632" s="5">
        <f>IF(Inddata!$E$31*Inddata!$E$35+Inddata!$E$33&gt;'Beregninger scenarie 3'!C632,0,F631+$F$27)</f>
        <v>0</v>
      </c>
      <c r="G632" s="5">
        <f t="shared" si="18"/>
        <v>6.2541333333333835</v>
      </c>
      <c r="H632" s="5">
        <f>IF(D632+E632+F632&gt;Inddata!$E$31,Inddata!$E$31,D632+E632+F632)</f>
        <v>0</v>
      </c>
      <c r="I632" s="5">
        <f>Inddata!$E$34</f>
        <v>0</v>
      </c>
      <c r="J632" s="5">
        <f>Inddata!$E$32+Inddata!$E$34</f>
        <v>4</v>
      </c>
      <c r="K632" s="5"/>
    </row>
    <row r="633" spans="1:11" x14ac:dyDescent="0.25">
      <c r="A633">
        <v>604</v>
      </c>
      <c r="C633" s="5">
        <f t="shared" si="19"/>
        <v>4.2612000000000503</v>
      </c>
      <c r="D633" s="5">
        <f>IF(Inddata!$E$35=0,0,IF(($D$30-C633*(1/Inddata!$E$35))&lt;0,0,($D$30-C633*(1/Inddata!$E$35))))</f>
        <v>0</v>
      </c>
      <c r="E633" s="5">
        <v>0</v>
      </c>
      <c r="F633" s="5">
        <f>IF(Inddata!$E$31*Inddata!$E$35+Inddata!$E$33&gt;'Beregninger scenarie 3'!C633,0,F632+$F$27)</f>
        <v>0</v>
      </c>
      <c r="G633" s="5">
        <f t="shared" si="18"/>
        <v>6.2612000000000503</v>
      </c>
      <c r="H633" s="5">
        <f>IF(D633+E633+F633&gt;Inddata!$E$31,Inddata!$E$31,D633+E633+F633)</f>
        <v>0</v>
      </c>
      <c r="I633" s="5">
        <f>Inddata!$E$34</f>
        <v>0</v>
      </c>
      <c r="J633" s="5">
        <f>Inddata!$E$32+Inddata!$E$34</f>
        <v>4</v>
      </c>
      <c r="K633" s="5"/>
    </row>
    <row r="634" spans="1:11" x14ac:dyDescent="0.25">
      <c r="A634">
        <v>605</v>
      </c>
      <c r="C634" s="5">
        <f t="shared" si="19"/>
        <v>4.2682666666667171</v>
      </c>
      <c r="D634" s="5">
        <f>IF(Inddata!$E$35=0,0,IF(($D$30-C634*(1/Inddata!$E$35))&lt;0,0,($D$30-C634*(1/Inddata!$E$35))))</f>
        <v>0</v>
      </c>
      <c r="E634" s="5">
        <v>0</v>
      </c>
      <c r="F634" s="5">
        <f>IF(Inddata!$E$31*Inddata!$E$35+Inddata!$E$33&gt;'Beregninger scenarie 3'!C634,0,F633+$F$27)</f>
        <v>0</v>
      </c>
      <c r="G634" s="5">
        <f t="shared" si="18"/>
        <v>6.2682666666667171</v>
      </c>
      <c r="H634" s="5">
        <f>IF(D634+E634+F634&gt;Inddata!$E$31,Inddata!$E$31,D634+E634+F634)</f>
        <v>0</v>
      </c>
      <c r="I634" s="5">
        <f>Inddata!$E$34</f>
        <v>0</v>
      </c>
      <c r="J634" s="5">
        <f>Inddata!$E$32+Inddata!$E$34</f>
        <v>4</v>
      </c>
      <c r="K634" s="5"/>
    </row>
    <row r="635" spans="1:11" x14ac:dyDescent="0.25">
      <c r="A635">
        <v>606</v>
      </c>
      <c r="C635" s="5">
        <f t="shared" si="19"/>
        <v>4.2753333333333838</v>
      </c>
      <c r="D635" s="5">
        <f>IF(Inddata!$E$35=0,0,IF(($D$30-C635*(1/Inddata!$E$35))&lt;0,0,($D$30-C635*(1/Inddata!$E$35))))</f>
        <v>0</v>
      </c>
      <c r="E635" s="5">
        <v>0</v>
      </c>
      <c r="F635" s="5">
        <f>IF(Inddata!$E$31*Inddata!$E$35+Inddata!$E$33&gt;'Beregninger scenarie 3'!C635,0,F634+$F$27)</f>
        <v>0</v>
      </c>
      <c r="G635" s="5">
        <f t="shared" si="18"/>
        <v>6.2753333333333838</v>
      </c>
      <c r="H635" s="5">
        <f>IF(D635+E635+F635&gt;Inddata!$E$31,Inddata!$E$31,D635+E635+F635)</f>
        <v>0</v>
      </c>
      <c r="I635" s="5">
        <f>Inddata!$E$34</f>
        <v>0</v>
      </c>
      <c r="J635" s="5">
        <f>Inddata!$E$32+Inddata!$E$34</f>
        <v>4</v>
      </c>
      <c r="K635" s="5"/>
    </row>
    <row r="636" spans="1:11" x14ac:dyDescent="0.25">
      <c r="A636">
        <v>607</v>
      </c>
      <c r="C636" s="5">
        <f t="shared" si="19"/>
        <v>4.2824000000000506</v>
      </c>
      <c r="D636" s="5">
        <f>IF(Inddata!$E$35=0,0,IF(($D$30-C636*(1/Inddata!$E$35))&lt;0,0,($D$30-C636*(1/Inddata!$E$35))))</f>
        <v>0</v>
      </c>
      <c r="E636" s="5">
        <v>0</v>
      </c>
      <c r="F636" s="5">
        <f>IF(Inddata!$E$31*Inddata!$E$35+Inddata!$E$33&gt;'Beregninger scenarie 3'!C636,0,F635+$F$27)</f>
        <v>0</v>
      </c>
      <c r="G636" s="5">
        <f t="shared" si="18"/>
        <v>6.2824000000000506</v>
      </c>
      <c r="H636" s="5">
        <f>IF(D636+E636+F636&gt;Inddata!$E$31,Inddata!$E$31,D636+E636+F636)</f>
        <v>0</v>
      </c>
      <c r="I636" s="5">
        <f>Inddata!$E$34</f>
        <v>0</v>
      </c>
      <c r="J636" s="5">
        <f>Inddata!$E$32+Inddata!$E$34</f>
        <v>4</v>
      </c>
      <c r="K636" s="5"/>
    </row>
    <row r="637" spans="1:11" x14ac:dyDescent="0.25">
      <c r="A637">
        <v>608</v>
      </c>
      <c r="C637" s="5">
        <f t="shared" si="19"/>
        <v>4.2894666666667174</v>
      </c>
      <c r="D637" s="5">
        <f>IF(Inddata!$E$35=0,0,IF(($D$30-C637*(1/Inddata!$E$35))&lt;0,0,($D$30-C637*(1/Inddata!$E$35))))</f>
        <v>0</v>
      </c>
      <c r="E637" s="5">
        <v>0</v>
      </c>
      <c r="F637" s="5">
        <f>IF(Inddata!$E$31*Inddata!$E$35+Inddata!$E$33&gt;'Beregninger scenarie 3'!C637,0,F636+$F$27)</f>
        <v>0</v>
      </c>
      <c r="G637" s="5">
        <f t="shared" si="18"/>
        <v>6.2894666666667174</v>
      </c>
      <c r="H637" s="5">
        <f>IF(D637+E637+F637&gt;Inddata!$E$31,Inddata!$E$31,D637+E637+F637)</f>
        <v>0</v>
      </c>
      <c r="I637" s="5">
        <f>Inddata!$E$34</f>
        <v>0</v>
      </c>
      <c r="J637" s="5">
        <f>Inddata!$E$32+Inddata!$E$34</f>
        <v>4</v>
      </c>
      <c r="K637" s="5"/>
    </row>
    <row r="638" spans="1:11" x14ac:dyDescent="0.25">
      <c r="A638">
        <v>609</v>
      </c>
      <c r="C638" s="5">
        <f t="shared" si="19"/>
        <v>4.2965333333333842</v>
      </c>
      <c r="D638" s="5">
        <f>IF(Inddata!$E$35=0,0,IF(($D$30-C638*(1/Inddata!$E$35))&lt;0,0,($D$30-C638*(1/Inddata!$E$35))))</f>
        <v>0</v>
      </c>
      <c r="E638" s="5">
        <v>0</v>
      </c>
      <c r="F638" s="5">
        <f>IF(Inddata!$E$31*Inddata!$E$35+Inddata!$E$33&gt;'Beregninger scenarie 3'!C638,0,F637+$F$27)</f>
        <v>0</v>
      </c>
      <c r="G638" s="5">
        <f t="shared" si="18"/>
        <v>6.2965333333333842</v>
      </c>
      <c r="H638" s="5">
        <f>IF(D638+E638+F638&gt;Inddata!$E$31,Inddata!$E$31,D638+E638+F638)</f>
        <v>0</v>
      </c>
      <c r="I638" s="5">
        <f>Inddata!$E$34</f>
        <v>0</v>
      </c>
      <c r="J638" s="5">
        <f>Inddata!$E$32+Inddata!$E$34</f>
        <v>4</v>
      </c>
      <c r="K638" s="5"/>
    </row>
    <row r="639" spans="1:11" x14ac:dyDescent="0.25">
      <c r="A639">
        <v>610</v>
      </c>
      <c r="C639" s="5">
        <f t="shared" si="19"/>
        <v>4.3036000000000509</v>
      </c>
      <c r="D639" s="5">
        <f>IF(Inddata!$E$35=0,0,IF(($D$30-C639*(1/Inddata!$E$35))&lt;0,0,($D$30-C639*(1/Inddata!$E$35))))</f>
        <v>0</v>
      </c>
      <c r="E639" s="5">
        <v>0</v>
      </c>
      <c r="F639" s="5">
        <f>IF(Inddata!$E$31*Inddata!$E$35+Inddata!$E$33&gt;'Beregninger scenarie 3'!C639,0,F638+$F$27)</f>
        <v>0</v>
      </c>
      <c r="G639" s="5">
        <f t="shared" si="18"/>
        <v>6.3036000000000509</v>
      </c>
      <c r="H639" s="5">
        <f>IF(D639+E639+F639&gt;Inddata!$E$31,Inddata!$E$31,D639+E639+F639)</f>
        <v>0</v>
      </c>
      <c r="I639" s="5">
        <f>Inddata!$E$34</f>
        <v>0</v>
      </c>
      <c r="J639" s="5">
        <f>Inddata!$E$32+Inddata!$E$34</f>
        <v>4</v>
      </c>
      <c r="K639" s="5"/>
    </row>
    <row r="640" spans="1:11" x14ac:dyDescent="0.25">
      <c r="A640">
        <v>611</v>
      </c>
      <c r="C640" s="5">
        <f t="shared" si="19"/>
        <v>4.3106666666667177</v>
      </c>
      <c r="D640" s="5">
        <f>IF(Inddata!$E$35=0,0,IF(($D$30-C640*(1/Inddata!$E$35))&lt;0,0,($D$30-C640*(1/Inddata!$E$35))))</f>
        <v>0</v>
      </c>
      <c r="E640" s="5">
        <v>0</v>
      </c>
      <c r="F640" s="5">
        <f>IF(Inddata!$E$31*Inddata!$E$35+Inddata!$E$33&gt;'Beregninger scenarie 3'!C640,0,F639+$F$27)</f>
        <v>0</v>
      </c>
      <c r="G640" s="5">
        <f t="shared" si="18"/>
        <v>6.3106666666667177</v>
      </c>
      <c r="H640" s="5">
        <f>IF(D640+E640+F640&gt;Inddata!$E$31,Inddata!$E$31,D640+E640+F640)</f>
        <v>0</v>
      </c>
      <c r="I640" s="5">
        <f>Inddata!$E$34</f>
        <v>0</v>
      </c>
      <c r="J640" s="5">
        <f>Inddata!$E$32+Inddata!$E$34</f>
        <v>4</v>
      </c>
      <c r="K640" s="5"/>
    </row>
    <row r="641" spans="1:11" x14ac:dyDescent="0.25">
      <c r="A641">
        <v>612</v>
      </c>
      <c r="C641" s="5">
        <f t="shared" si="19"/>
        <v>4.3177333333333845</v>
      </c>
      <c r="D641" s="5">
        <f>IF(Inddata!$E$35=0,0,IF(($D$30-C641*(1/Inddata!$E$35))&lt;0,0,($D$30-C641*(1/Inddata!$E$35))))</f>
        <v>0</v>
      </c>
      <c r="E641" s="5">
        <v>0</v>
      </c>
      <c r="F641" s="5">
        <f>IF(Inddata!$E$31*Inddata!$E$35+Inddata!$E$33&gt;'Beregninger scenarie 3'!C641,0,F640+$F$27)</f>
        <v>0</v>
      </c>
      <c r="G641" s="5">
        <f t="shared" si="18"/>
        <v>6.3177333333333845</v>
      </c>
      <c r="H641" s="5">
        <f>IF(D641+E641+F641&gt;Inddata!$E$31,Inddata!$E$31,D641+E641+F641)</f>
        <v>0</v>
      </c>
      <c r="I641" s="5">
        <f>Inddata!$E$34</f>
        <v>0</v>
      </c>
      <c r="J641" s="5">
        <f>Inddata!$E$32+Inddata!$E$34</f>
        <v>4</v>
      </c>
      <c r="K641" s="5"/>
    </row>
    <row r="642" spans="1:11" x14ac:dyDescent="0.25">
      <c r="A642">
        <v>613</v>
      </c>
      <c r="C642" s="5">
        <f t="shared" si="19"/>
        <v>4.3248000000000513</v>
      </c>
      <c r="D642" s="5">
        <f>IF(Inddata!$E$35=0,0,IF(($D$30-C642*(1/Inddata!$E$35))&lt;0,0,($D$30-C642*(1/Inddata!$E$35))))</f>
        <v>0</v>
      </c>
      <c r="E642" s="5">
        <v>0</v>
      </c>
      <c r="F642" s="5">
        <f>IF(Inddata!$E$31*Inddata!$E$35+Inddata!$E$33&gt;'Beregninger scenarie 3'!C642,0,F641+$F$27)</f>
        <v>0</v>
      </c>
      <c r="G642" s="5">
        <f t="shared" si="18"/>
        <v>6.3248000000000513</v>
      </c>
      <c r="H642" s="5">
        <f>IF(D642+E642+F642&gt;Inddata!$E$31,Inddata!$E$31,D642+E642+F642)</f>
        <v>0</v>
      </c>
      <c r="I642" s="5">
        <f>Inddata!$E$34</f>
        <v>0</v>
      </c>
      <c r="J642" s="5">
        <f>Inddata!$E$32+Inddata!$E$34</f>
        <v>4</v>
      </c>
      <c r="K642" s="5"/>
    </row>
    <row r="643" spans="1:11" x14ac:dyDescent="0.25">
      <c r="A643">
        <v>614</v>
      </c>
      <c r="C643" s="5">
        <f t="shared" si="19"/>
        <v>4.331866666666718</v>
      </c>
      <c r="D643" s="5">
        <f>IF(Inddata!$E$35=0,0,IF(($D$30-C643*(1/Inddata!$E$35))&lt;0,0,($D$30-C643*(1/Inddata!$E$35))))</f>
        <v>0</v>
      </c>
      <c r="E643" s="5">
        <v>0</v>
      </c>
      <c r="F643" s="5">
        <f>IF(Inddata!$E$31*Inddata!$E$35+Inddata!$E$33&gt;'Beregninger scenarie 3'!C643,0,F642+$F$27)</f>
        <v>0</v>
      </c>
      <c r="G643" s="5">
        <f t="shared" si="18"/>
        <v>6.331866666666718</v>
      </c>
      <c r="H643" s="5">
        <f>IF(D643+E643+F643&gt;Inddata!$E$31,Inddata!$E$31,D643+E643+F643)</f>
        <v>0</v>
      </c>
      <c r="I643" s="5">
        <f>Inddata!$E$34</f>
        <v>0</v>
      </c>
      <c r="J643" s="5">
        <f>Inddata!$E$32+Inddata!$E$34</f>
        <v>4</v>
      </c>
      <c r="K643" s="5"/>
    </row>
    <row r="644" spans="1:11" x14ac:dyDescent="0.25">
      <c r="A644">
        <v>615</v>
      </c>
      <c r="C644" s="5">
        <f t="shared" si="19"/>
        <v>4.3389333333333848</v>
      </c>
      <c r="D644" s="5">
        <f>IF(Inddata!$E$35=0,0,IF(($D$30-C644*(1/Inddata!$E$35))&lt;0,0,($D$30-C644*(1/Inddata!$E$35))))</f>
        <v>0</v>
      </c>
      <c r="E644" s="5">
        <v>0</v>
      </c>
      <c r="F644" s="5">
        <f>IF(Inddata!$E$31*Inddata!$E$35+Inddata!$E$33&gt;'Beregninger scenarie 3'!C644,0,F643+$F$27)</f>
        <v>0</v>
      </c>
      <c r="G644" s="5">
        <f t="shared" si="18"/>
        <v>6.3389333333333848</v>
      </c>
      <c r="H644" s="5">
        <f>IF(D644+E644+F644&gt;Inddata!$E$31,Inddata!$E$31,D644+E644+F644)</f>
        <v>0</v>
      </c>
      <c r="I644" s="5">
        <f>Inddata!$E$34</f>
        <v>0</v>
      </c>
      <c r="J644" s="5">
        <f>Inddata!$E$32+Inddata!$E$34</f>
        <v>4</v>
      </c>
      <c r="K644" s="5"/>
    </row>
    <row r="645" spans="1:11" x14ac:dyDescent="0.25">
      <c r="A645">
        <v>616</v>
      </c>
      <c r="C645" s="5">
        <f t="shared" si="19"/>
        <v>4.3460000000000516</v>
      </c>
      <c r="D645" s="5">
        <f>IF(Inddata!$E$35=0,0,IF(($D$30-C645*(1/Inddata!$E$35))&lt;0,0,($D$30-C645*(1/Inddata!$E$35))))</f>
        <v>0</v>
      </c>
      <c r="E645" s="5">
        <v>0</v>
      </c>
      <c r="F645" s="5">
        <f>IF(Inddata!$E$31*Inddata!$E$35+Inddata!$E$33&gt;'Beregninger scenarie 3'!C645,0,F644+$F$27)</f>
        <v>0</v>
      </c>
      <c r="G645" s="5">
        <f t="shared" si="18"/>
        <v>6.3460000000000516</v>
      </c>
      <c r="H645" s="5">
        <f>IF(D645+E645+F645&gt;Inddata!$E$31,Inddata!$E$31,D645+E645+F645)</f>
        <v>0</v>
      </c>
      <c r="I645" s="5">
        <f>Inddata!$E$34</f>
        <v>0</v>
      </c>
      <c r="J645" s="5">
        <f>Inddata!$E$32+Inddata!$E$34</f>
        <v>4</v>
      </c>
      <c r="K645" s="5"/>
    </row>
    <row r="646" spans="1:11" x14ac:dyDescent="0.25">
      <c r="A646">
        <v>617</v>
      </c>
      <c r="C646" s="5">
        <f t="shared" si="19"/>
        <v>4.3530666666667184</v>
      </c>
      <c r="D646" s="5">
        <f>IF(Inddata!$E$35=0,0,IF(($D$30-C646*(1/Inddata!$E$35))&lt;0,0,($D$30-C646*(1/Inddata!$E$35))))</f>
        <v>0</v>
      </c>
      <c r="E646" s="5">
        <v>0</v>
      </c>
      <c r="F646" s="5">
        <f>IF(Inddata!$E$31*Inddata!$E$35+Inddata!$E$33&gt;'Beregninger scenarie 3'!C646,0,F645+$F$27)</f>
        <v>0</v>
      </c>
      <c r="G646" s="5">
        <f t="shared" si="18"/>
        <v>6.3530666666667184</v>
      </c>
      <c r="H646" s="5">
        <f>IF(D646+E646+F646&gt;Inddata!$E$31,Inddata!$E$31,D646+E646+F646)</f>
        <v>0</v>
      </c>
      <c r="I646" s="5">
        <f>Inddata!$E$34</f>
        <v>0</v>
      </c>
      <c r="J646" s="5">
        <f>Inddata!$E$32+Inddata!$E$34</f>
        <v>4</v>
      </c>
      <c r="K646" s="5"/>
    </row>
    <row r="647" spans="1:11" x14ac:dyDescent="0.25">
      <c r="A647">
        <v>618</v>
      </c>
      <c r="C647" s="5">
        <f t="shared" si="19"/>
        <v>4.3601333333333852</v>
      </c>
      <c r="D647" s="5">
        <f>IF(Inddata!$E$35=0,0,IF(($D$30-C647*(1/Inddata!$E$35))&lt;0,0,($D$30-C647*(1/Inddata!$E$35))))</f>
        <v>0</v>
      </c>
      <c r="E647" s="5">
        <v>0</v>
      </c>
      <c r="F647" s="5">
        <f>IF(Inddata!$E$31*Inddata!$E$35+Inddata!$E$33&gt;'Beregninger scenarie 3'!C647,0,F646+$F$27)</f>
        <v>0</v>
      </c>
      <c r="G647" s="5">
        <f t="shared" si="18"/>
        <v>6.3601333333333852</v>
      </c>
      <c r="H647" s="5">
        <f>IF(D647+E647+F647&gt;Inddata!$E$31,Inddata!$E$31,D647+E647+F647)</f>
        <v>0</v>
      </c>
      <c r="I647" s="5">
        <f>Inddata!$E$34</f>
        <v>0</v>
      </c>
      <c r="J647" s="5">
        <f>Inddata!$E$32+Inddata!$E$34</f>
        <v>4</v>
      </c>
      <c r="K647" s="5"/>
    </row>
    <row r="648" spans="1:11" x14ac:dyDescent="0.25">
      <c r="A648">
        <v>619</v>
      </c>
      <c r="C648" s="5">
        <f t="shared" si="19"/>
        <v>4.3672000000000519</v>
      </c>
      <c r="D648" s="5">
        <f>IF(Inddata!$E$35=0,0,IF(($D$30-C648*(1/Inddata!$E$35))&lt;0,0,($D$30-C648*(1/Inddata!$E$35))))</f>
        <v>0</v>
      </c>
      <c r="E648" s="5">
        <v>0</v>
      </c>
      <c r="F648" s="5">
        <f>IF(Inddata!$E$31*Inddata!$E$35+Inddata!$E$33&gt;'Beregninger scenarie 3'!C648,0,F647+$F$27)</f>
        <v>0</v>
      </c>
      <c r="G648" s="5">
        <f t="shared" si="18"/>
        <v>6.3672000000000519</v>
      </c>
      <c r="H648" s="5">
        <f>IF(D648+E648+F648&gt;Inddata!$E$31,Inddata!$E$31,D648+E648+F648)</f>
        <v>0</v>
      </c>
      <c r="I648" s="5">
        <f>Inddata!$E$34</f>
        <v>0</v>
      </c>
      <c r="J648" s="5">
        <f>Inddata!$E$32+Inddata!$E$34</f>
        <v>4</v>
      </c>
      <c r="K648" s="5"/>
    </row>
    <row r="649" spans="1:11" x14ac:dyDescent="0.25">
      <c r="A649">
        <v>620</v>
      </c>
      <c r="C649" s="5">
        <f t="shared" si="19"/>
        <v>4.3742666666667187</v>
      </c>
      <c r="D649" s="5">
        <f>IF(Inddata!$E$35=0,0,IF(($D$30-C649*(1/Inddata!$E$35))&lt;0,0,($D$30-C649*(1/Inddata!$E$35))))</f>
        <v>0</v>
      </c>
      <c r="E649" s="5">
        <v>0</v>
      </c>
      <c r="F649" s="5">
        <f>IF(Inddata!$E$31*Inddata!$E$35+Inddata!$E$33&gt;'Beregninger scenarie 3'!C649,0,F648+$F$27)</f>
        <v>0</v>
      </c>
      <c r="G649" s="5">
        <f t="shared" si="18"/>
        <v>6.3742666666667187</v>
      </c>
      <c r="H649" s="5">
        <f>IF(D649+E649+F649&gt;Inddata!$E$31,Inddata!$E$31,D649+E649+F649)</f>
        <v>0</v>
      </c>
      <c r="I649" s="5">
        <f>Inddata!$E$34</f>
        <v>0</v>
      </c>
      <c r="J649" s="5">
        <f>Inddata!$E$32+Inddata!$E$34</f>
        <v>4</v>
      </c>
      <c r="K649" s="5"/>
    </row>
    <row r="650" spans="1:11" x14ac:dyDescent="0.25">
      <c r="A650">
        <v>621</v>
      </c>
      <c r="C650" s="5">
        <f t="shared" si="19"/>
        <v>4.3813333333333855</v>
      </c>
      <c r="D650" s="5">
        <f>IF(Inddata!$E$35=0,0,IF(($D$30-C650*(1/Inddata!$E$35))&lt;0,0,($D$30-C650*(1/Inddata!$E$35))))</f>
        <v>0</v>
      </c>
      <c r="E650" s="5">
        <v>0</v>
      </c>
      <c r="F650" s="5">
        <f>IF(Inddata!$E$31*Inddata!$E$35+Inddata!$E$33&gt;'Beregninger scenarie 3'!C650,0,F649+$F$27)</f>
        <v>0</v>
      </c>
      <c r="G650" s="5">
        <f t="shared" si="18"/>
        <v>6.3813333333333855</v>
      </c>
      <c r="H650" s="5">
        <f>IF(D650+E650+F650&gt;Inddata!$E$31,Inddata!$E$31,D650+E650+F650)</f>
        <v>0</v>
      </c>
      <c r="I650" s="5">
        <f>Inddata!$E$34</f>
        <v>0</v>
      </c>
      <c r="J650" s="5">
        <f>Inddata!$E$32+Inddata!$E$34</f>
        <v>4</v>
      </c>
      <c r="K650" s="5"/>
    </row>
    <row r="651" spans="1:11" x14ac:dyDescent="0.25">
      <c r="A651">
        <v>622</v>
      </c>
      <c r="C651" s="5">
        <f t="shared" si="19"/>
        <v>4.3884000000000523</v>
      </c>
      <c r="D651" s="5">
        <f>IF(Inddata!$E$35=0,0,IF(($D$30-C651*(1/Inddata!$E$35))&lt;0,0,($D$30-C651*(1/Inddata!$E$35))))</f>
        <v>0</v>
      </c>
      <c r="E651" s="5">
        <v>0</v>
      </c>
      <c r="F651" s="5">
        <f>IF(Inddata!$E$31*Inddata!$E$35+Inddata!$E$33&gt;'Beregninger scenarie 3'!C651,0,F650+$F$27)</f>
        <v>0</v>
      </c>
      <c r="G651" s="5">
        <f t="shared" si="18"/>
        <v>6.3884000000000523</v>
      </c>
      <c r="H651" s="5">
        <f>IF(D651+E651+F651&gt;Inddata!$E$31,Inddata!$E$31,D651+E651+F651)</f>
        <v>0</v>
      </c>
      <c r="I651" s="5">
        <f>Inddata!$E$34</f>
        <v>0</v>
      </c>
      <c r="J651" s="5">
        <f>Inddata!$E$32+Inddata!$E$34</f>
        <v>4</v>
      </c>
      <c r="K651" s="5"/>
    </row>
    <row r="652" spans="1:11" x14ac:dyDescent="0.25">
      <c r="A652">
        <v>623</v>
      </c>
      <c r="C652" s="5">
        <f t="shared" si="19"/>
        <v>4.395466666666719</v>
      </c>
      <c r="D652" s="5">
        <f>IF(Inddata!$E$35=0,0,IF(($D$30-C652*(1/Inddata!$E$35))&lt;0,0,($D$30-C652*(1/Inddata!$E$35))))</f>
        <v>0</v>
      </c>
      <c r="E652" s="5">
        <v>0</v>
      </c>
      <c r="F652" s="5">
        <f>IF(Inddata!$E$31*Inddata!$E$35+Inddata!$E$33&gt;'Beregninger scenarie 3'!C652,0,F651+$F$27)</f>
        <v>0</v>
      </c>
      <c r="G652" s="5">
        <f t="shared" si="18"/>
        <v>6.395466666666719</v>
      </c>
      <c r="H652" s="5">
        <f>IF(D652+E652+F652&gt;Inddata!$E$31,Inddata!$E$31,D652+E652+F652)</f>
        <v>0</v>
      </c>
      <c r="I652" s="5">
        <f>Inddata!$E$34</f>
        <v>0</v>
      </c>
      <c r="J652" s="5">
        <f>Inddata!$E$32+Inddata!$E$34</f>
        <v>4</v>
      </c>
      <c r="K652" s="5"/>
    </row>
    <row r="653" spans="1:11" x14ac:dyDescent="0.25">
      <c r="A653">
        <v>624</v>
      </c>
      <c r="C653" s="5">
        <f t="shared" si="19"/>
        <v>4.4025333333333858</v>
      </c>
      <c r="D653" s="5">
        <f>IF(Inddata!$E$35=0,0,IF(($D$30-C653*(1/Inddata!$E$35))&lt;0,0,($D$30-C653*(1/Inddata!$E$35))))</f>
        <v>0</v>
      </c>
      <c r="E653" s="5">
        <v>0</v>
      </c>
      <c r="F653" s="5">
        <f>IF(Inddata!$E$31*Inddata!$E$35+Inddata!$E$33&gt;'Beregninger scenarie 3'!C653,0,F652+$F$27)</f>
        <v>0</v>
      </c>
      <c r="G653" s="5">
        <f t="shared" si="18"/>
        <v>6.4025333333333858</v>
      </c>
      <c r="H653" s="5">
        <f>IF(D653+E653+F653&gt;Inddata!$E$31,Inddata!$E$31,D653+E653+F653)</f>
        <v>0</v>
      </c>
      <c r="I653" s="5">
        <f>Inddata!$E$34</f>
        <v>0</v>
      </c>
      <c r="J653" s="5">
        <f>Inddata!$E$32+Inddata!$E$34</f>
        <v>4</v>
      </c>
      <c r="K653" s="5"/>
    </row>
    <row r="654" spans="1:11" x14ac:dyDescent="0.25">
      <c r="A654">
        <v>625</v>
      </c>
      <c r="C654" s="5">
        <f t="shared" si="19"/>
        <v>4.4096000000000526</v>
      </c>
      <c r="D654" s="5">
        <f>IF(Inddata!$E$35=0,0,IF(($D$30-C654*(1/Inddata!$E$35))&lt;0,0,($D$30-C654*(1/Inddata!$E$35))))</f>
        <v>0</v>
      </c>
      <c r="E654" s="5">
        <v>0</v>
      </c>
      <c r="F654" s="5">
        <f>IF(Inddata!$E$31*Inddata!$E$35+Inddata!$E$33&gt;'Beregninger scenarie 3'!C654,0,F653+$F$27)</f>
        <v>0</v>
      </c>
      <c r="G654" s="5">
        <f t="shared" si="18"/>
        <v>6.4096000000000526</v>
      </c>
      <c r="H654" s="5">
        <f>IF(D654+E654+F654&gt;Inddata!$E$31,Inddata!$E$31,D654+E654+F654)</f>
        <v>0</v>
      </c>
      <c r="I654" s="5">
        <f>Inddata!$E$34</f>
        <v>0</v>
      </c>
      <c r="J654" s="5">
        <f>Inddata!$E$32+Inddata!$E$34</f>
        <v>4</v>
      </c>
      <c r="K654" s="5"/>
    </row>
    <row r="655" spans="1:11" x14ac:dyDescent="0.25">
      <c r="A655">
        <v>626</v>
      </c>
      <c r="C655" s="5">
        <f t="shared" si="19"/>
        <v>4.4166666666667194</v>
      </c>
      <c r="D655" s="5">
        <f>IF(Inddata!$E$35=0,0,IF(($D$30-C655*(1/Inddata!$E$35))&lt;0,0,($D$30-C655*(1/Inddata!$E$35))))</f>
        <v>0</v>
      </c>
      <c r="E655" s="5">
        <v>0</v>
      </c>
      <c r="F655" s="5">
        <f>IF(Inddata!$E$31*Inddata!$E$35+Inddata!$E$33&gt;'Beregninger scenarie 3'!C655,0,F654+$F$27)</f>
        <v>0</v>
      </c>
      <c r="G655" s="5">
        <f t="shared" si="18"/>
        <v>6.4166666666667194</v>
      </c>
      <c r="H655" s="5">
        <f>IF(D655+E655+F655&gt;Inddata!$E$31,Inddata!$E$31,D655+E655+F655)</f>
        <v>0</v>
      </c>
      <c r="I655" s="5">
        <f>Inddata!$E$34</f>
        <v>0</v>
      </c>
      <c r="J655" s="5">
        <f>Inddata!$E$32+Inddata!$E$34</f>
        <v>4</v>
      </c>
      <c r="K655" s="5"/>
    </row>
    <row r="656" spans="1:11" x14ac:dyDescent="0.25">
      <c r="A656">
        <v>627</v>
      </c>
      <c r="C656" s="5">
        <f t="shared" si="19"/>
        <v>4.4237333333333861</v>
      </c>
      <c r="D656" s="5">
        <f>IF(Inddata!$E$35=0,0,IF(($D$30-C656*(1/Inddata!$E$35))&lt;0,0,($D$30-C656*(1/Inddata!$E$35))))</f>
        <v>0</v>
      </c>
      <c r="E656" s="5">
        <v>0</v>
      </c>
      <c r="F656" s="5">
        <f>IF(Inddata!$E$31*Inddata!$E$35+Inddata!$E$33&gt;'Beregninger scenarie 3'!C656,0,F655+$F$27)</f>
        <v>0</v>
      </c>
      <c r="G656" s="5">
        <f t="shared" si="18"/>
        <v>6.4237333333333861</v>
      </c>
      <c r="H656" s="5">
        <f>IF(D656+E656+F656&gt;Inddata!$E$31,Inddata!$E$31,D656+E656+F656)</f>
        <v>0</v>
      </c>
      <c r="I656" s="5">
        <f>Inddata!$E$34</f>
        <v>0</v>
      </c>
      <c r="J656" s="5">
        <f>Inddata!$E$32+Inddata!$E$34</f>
        <v>4</v>
      </c>
      <c r="K656" s="5"/>
    </row>
    <row r="657" spans="1:11" x14ac:dyDescent="0.25">
      <c r="A657">
        <v>628</v>
      </c>
      <c r="C657" s="5">
        <f t="shared" si="19"/>
        <v>4.4308000000000529</v>
      </c>
      <c r="D657" s="5">
        <f>IF(Inddata!$E$35=0,0,IF(($D$30-C657*(1/Inddata!$E$35))&lt;0,0,($D$30-C657*(1/Inddata!$E$35))))</f>
        <v>0</v>
      </c>
      <c r="E657" s="5">
        <v>0</v>
      </c>
      <c r="F657" s="5">
        <f>IF(Inddata!$E$31*Inddata!$E$35+Inddata!$E$33&gt;'Beregninger scenarie 3'!C657,0,F656+$F$27)</f>
        <v>0</v>
      </c>
      <c r="G657" s="5">
        <f t="shared" si="18"/>
        <v>6.4308000000000529</v>
      </c>
      <c r="H657" s="5">
        <f>IF(D657+E657+F657&gt;Inddata!$E$31,Inddata!$E$31,D657+E657+F657)</f>
        <v>0</v>
      </c>
      <c r="I657" s="5">
        <f>Inddata!$E$34</f>
        <v>0</v>
      </c>
      <c r="J657" s="5">
        <f>Inddata!$E$32+Inddata!$E$34</f>
        <v>4</v>
      </c>
      <c r="K657" s="5"/>
    </row>
    <row r="658" spans="1:11" x14ac:dyDescent="0.25">
      <c r="A658">
        <v>629</v>
      </c>
      <c r="C658" s="5">
        <f t="shared" si="19"/>
        <v>4.4378666666667197</v>
      </c>
      <c r="D658" s="5">
        <f>IF(Inddata!$E$35=0,0,IF(($D$30-C658*(1/Inddata!$E$35))&lt;0,0,($D$30-C658*(1/Inddata!$E$35))))</f>
        <v>0</v>
      </c>
      <c r="E658" s="5">
        <v>0</v>
      </c>
      <c r="F658" s="5">
        <f>IF(Inddata!$E$31*Inddata!$E$35+Inddata!$E$33&gt;'Beregninger scenarie 3'!C658,0,F657+$F$27)</f>
        <v>0</v>
      </c>
      <c r="G658" s="5">
        <f t="shared" si="18"/>
        <v>6.4378666666667197</v>
      </c>
      <c r="H658" s="5">
        <f>IF(D658+E658+F658&gt;Inddata!$E$31,Inddata!$E$31,D658+E658+F658)</f>
        <v>0</v>
      </c>
      <c r="I658" s="5">
        <f>Inddata!$E$34</f>
        <v>0</v>
      </c>
      <c r="J658" s="5">
        <f>Inddata!$E$32+Inddata!$E$34</f>
        <v>4</v>
      </c>
      <c r="K658" s="5"/>
    </row>
    <row r="659" spans="1:11" x14ac:dyDescent="0.25">
      <c r="A659">
        <v>630</v>
      </c>
      <c r="C659" s="5">
        <f t="shared" si="19"/>
        <v>4.4449333333333865</v>
      </c>
      <c r="D659" s="5">
        <f>IF(Inddata!$E$35=0,0,IF(($D$30-C659*(1/Inddata!$E$35))&lt;0,0,($D$30-C659*(1/Inddata!$E$35))))</f>
        <v>0</v>
      </c>
      <c r="E659" s="5">
        <v>0</v>
      </c>
      <c r="F659" s="5">
        <f>IF(Inddata!$E$31*Inddata!$E$35+Inddata!$E$33&gt;'Beregninger scenarie 3'!C659,0,F658+$F$27)</f>
        <v>0</v>
      </c>
      <c r="G659" s="5">
        <f t="shared" si="18"/>
        <v>6.4449333333333865</v>
      </c>
      <c r="H659" s="5">
        <f>IF(D659+E659+F659&gt;Inddata!$E$31,Inddata!$E$31,D659+E659+F659)</f>
        <v>0</v>
      </c>
      <c r="I659" s="5">
        <f>Inddata!$E$34</f>
        <v>0</v>
      </c>
      <c r="J659" s="5">
        <f>Inddata!$E$32+Inddata!$E$34</f>
        <v>4</v>
      </c>
      <c r="K659" s="5"/>
    </row>
    <row r="660" spans="1:11" x14ac:dyDescent="0.25">
      <c r="A660">
        <v>631</v>
      </c>
      <c r="C660" s="5">
        <f t="shared" si="19"/>
        <v>4.4520000000000532</v>
      </c>
      <c r="D660" s="5">
        <f>IF(Inddata!$E$35=0,0,IF(($D$30-C660*(1/Inddata!$E$35))&lt;0,0,($D$30-C660*(1/Inddata!$E$35))))</f>
        <v>0</v>
      </c>
      <c r="E660" s="5">
        <v>0</v>
      </c>
      <c r="F660" s="5">
        <f>IF(Inddata!$E$31*Inddata!$E$35+Inddata!$E$33&gt;'Beregninger scenarie 3'!C660,0,F659+$F$27)</f>
        <v>0</v>
      </c>
      <c r="G660" s="5">
        <f t="shared" si="18"/>
        <v>6.4520000000000532</v>
      </c>
      <c r="H660" s="5">
        <f>IF(D660+E660+F660&gt;Inddata!$E$31,Inddata!$E$31,D660+E660+F660)</f>
        <v>0</v>
      </c>
      <c r="I660" s="5">
        <f>Inddata!$E$34</f>
        <v>0</v>
      </c>
      <c r="J660" s="5">
        <f>Inddata!$E$32+Inddata!$E$34</f>
        <v>4</v>
      </c>
      <c r="K660" s="5"/>
    </row>
    <row r="661" spans="1:11" x14ac:dyDescent="0.25">
      <c r="A661">
        <v>632</v>
      </c>
      <c r="C661" s="5">
        <f t="shared" si="19"/>
        <v>4.45906666666672</v>
      </c>
      <c r="D661" s="5">
        <f>IF(Inddata!$E$35=0,0,IF(($D$30-C661*(1/Inddata!$E$35))&lt;0,0,($D$30-C661*(1/Inddata!$E$35))))</f>
        <v>0</v>
      </c>
      <c r="E661" s="5">
        <v>0</v>
      </c>
      <c r="F661" s="5">
        <f>IF(Inddata!$E$31*Inddata!$E$35+Inddata!$E$33&gt;'Beregninger scenarie 3'!C661,0,F660+$F$27)</f>
        <v>0</v>
      </c>
      <c r="G661" s="5">
        <f t="shared" si="18"/>
        <v>6.45906666666672</v>
      </c>
      <c r="H661" s="5">
        <f>IF(D661+E661+F661&gt;Inddata!$E$31,Inddata!$E$31,D661+E661+F661)</f>
        <v>0</v>
      </c>
      <c r="I661" s="5">
        <f>Inddata!$E$34</f>
        <v>0</v>
      </c>
      <c r="J661" s="5">
        <f>Inddata!$E$32+Inddata!$E$34</f>
        <v>4</v>
      </c>
      <c r="K661" s="5"/>
    </row>
    <row r="662" spans="1:11" x14ac:dyDescent="0.25">
      <c r="A662">
        <v>633</v>
      </c>
      <c r="C662" s="5">
        <f t="shared" si="19"/>
        <v>4.4661333333333868</v>
      </c>
      <c r="D662" s="5">
        <f>IF(Inddata!$E$35=0,0,IF(($D$30-C662*(1/Inddata!$E$35))&lt;0,0,($D$30-C662*(1/Inddata!$E$35))))</f>
        <v>0</v>
      </c>
      <c r="E662" s="5">
        <v>0</v>
      </c>
      <c r="F662" s="5">
        <f>IF(Inddata!$E$31*Inddata!$E$35+Inddata!$E$33&gt;'Beregninger scenarie 3'!C662,0,F661+$F$27)</f>
        <v>0</v>
      </c>
      <c r="G662" s="5">
        <f t="shared" si="18"/>
        <v>6.4661333333333868</v>
      </c>
      <c r="H662" s="5">
        <f>IF(D662+E662+F662&gt;Inddata!$E$31,Inddata!$E$31,D662+E662+F662)</f>
        <v>0</v>
      </c>
      <c r="I662" s="5">
        <f>Inddata!$E$34</f>
        <v>0</v>
      </c>
      <c r="J662" s="5">
        <f>Inddata!$E$32+Inddata!$E$34</f>
        <v>4</v>
      </c>
      <c r="K662" s="5"/>
    </row>
    <row r="663" spans="1:11" x14ac:dyDescent="0.25">
      <c r="A663">
        <v>634</v>
      </c>
      <c r="C663" s="5">
        <f t="shared" si="19"/>
        <v>4.4732000000000536</v>
      </c>
      <c r="D663" s="5">
        <f>IF(Inddata!$E$35=0,0,IF(($D$30-C663*(1/Inddata!$E$35))&lt;0,0,($D$30-C663*(1/Inddata!$E$35))))</f>
        <v>0</v>
      </c>
      <c r="E663" s="5">
        <v>0</v>
      </c>
      <c r="F663" s="5">
        <f>IF(Inddata!$E$31*Inddata!$E$35+Inddata!$E$33&gt;'Beregninger scenarie 3'!C663,0,F662+$F$27)</f>
        <v>0</v>
      </c>
      <c r="G663" s="5">
        <f t="shared" si="18"/>
        <v>6.4732000000000536</v>
      </c>
      <c r="H663" s="5">
        <f>IF(D663+E663+F663&gt;Inddata!$E$31,Inddata!$E$31,D663+E663+F663)</f>
        <v>0</v>
      </c>
      <c r="I663" s="5">
        <f>Inddata!$E$34</f>
        <v>0</v>
      </c>
      <c r="J663" s="5">
        <f>Inddata!$E$32+Inddata!$E$34</f>
        <v>4</v>
      </c>
      <c r="K663" s="5"/>
    </row>
    <row r="664" spans="1:11" x14ac:dyDescent="0.25">
      <c r="A664">
        <v>635</v>
      </c>
      <c r="C664" s="5">
        <f t="shared" si="19"/>
        <v>4.4802666666667204</v>
      </c>
      <c r="D664" s="5">
        <f>IF(Inddata!$E$35=0,0,IF(($D$30-C664*(1/Inddata!$E$35))&lt;0,0,($D$30-C664*(1/Inddata!$E$35))))</f>
        <v>0</v>
      </c>
      <c r="E664" s="5">
        <v>0</v>
      </c>
      <c r="F664" s="5">
        <f>IF(Inddata!$E$31*Inddata!$E$35+Inddata!$E$33&gt;'Beregninger scenarie 3'!C664,0,F663+$F$27)</f>
        <v>0</v>
      </c>
      <c r="G664" s="5">
        <f t="shared" si="18"/>
        <v>6.4802666666667204</v>
      </c>
      <c r="H664" s="5">
        <f>IF(D664+E664+F664&gt;Inddata!$E$31,Inddata!$E$31,D664+E664+F664)</f>
        <v>0</v>
      </c>
      <c r="I664" s="5">
        <f>Inddata!$E$34</f>
        <v>0</v>
      </c>
      <c r="J664" s="5">
        <f>Inddata!$E$32+Inddata!$E$34</f>
        <v>4</v>
      </c>
      <c r="K664" s="5"/>
    </row>
    <row r="665" spans="1:11" x14ac:dyDescent="0.25">
      <c r="A665">
        <v>636</v>
      </c>
      <c r="C665" s="5">
        <f t="shared" si="19"/>
        <v>4.4873333333333871</v>
      </c>
      <c r="D665" s="5">
        <f>IF(Inddata!$E$35=0,0,IF(($D$30-C665*(1/Inddata!$E$35))&lt;0,0,($D$30-C665*(1/Inddata!$E$35))))</f>
        <v>0</v>
      </c>
      <c r="E665" s="5">
        <v>0</v>
      </c>
      <c r="F665" s="5">
        <f>IF(Inddata!$E$31*Inddata!$E$35+Inddata!$E$33&gt;'Beregninger scenarie 3'!C665,0,F664+$F$27)</f>
        <v>0</v>
      </c>
      <c r="G665" s="5">
        <f t="shared" si="18"/>
        <v>6.4873333333333871</v>
      </c>
      <c r="H665" s="5">
        <f>IF(D665+E665+F665&gt;Inddata!$E$31,Inddata!$E$31,D665+E665+F665)</f>
        <v>0</v>
      </c>
      <c r="I665" s="5">
        <f>Inddata!$E$34</f>
        <v>0</v>
      </c>
      <c r="J665" s="5">
        <f>Inddata!$E$32+Inddata!$E$34</f>
        <v>4</v>
      </c>
      <c r="K665" s="5"/>
    </row>
    <row r="666" spans="1:11" x14ac:dyDescent="0.25">
      <c r="A666">
        <v>637</v>
      </c>
      <c r="C666" s="5">
        <f t="shared" si="19"/>
        <v>4.4944000000000539</v>
      </c>
      <c r="D666" s="5">
        <f>IF(Inddata!$E$35=0,0,IF(($D$30-C666*(1/Inddata!$E$35))&lt;0,0,($D$30-C666*(1/Inddata!$E$35))))</f>
        <v>0</v>
      </c>
      <c r="E666" s="5">
        <v>0</v>
      </c>
      <c r="F666" s="5">
        <f>IF(Inddata!$E$31*Inddata!$E$35+Inddata!$E$33&gt;'Beregninger scenarie 3'!C666,0,F665+$F$27)</f>
        <v>0</v>
      </c>
      <c r="G666" s="5">
        <f t="shared" si="18"/>
        <v>6.4944000000000539</v>
      </c>
      <c r="H666" s="5">
        <f>IF(D666+E666+F666&gt;Inddata!$E$31,Inddata!$E$31,D666+E666+F666)</f>
        <v>0</v>
      </c>
      <c r="I666" s="5">
        <f>Inddata!$E$34</f>
        <v>0</v>
      </c>
      <c r="J666" s="5">
        <f>Inddata!$E$32+Inddata!$E$34</f>
        <v>4</v>
      </c>
      <c r="K666" s="5"/>
    </row>
    <row r="667" spans="1:11" x14ac:dyDescent="0.25">
      <c r="A667">
        <v>638</v>
      </c>
      <c r="C667" s="5">
        <f t="shared" si="19"/>
        <v>4.5014666666667207</v>
      </c>
      <c r="D667" s="5">
        <f>IF(Inddata!$E$35=0,0,IF(($D$30-C667*(1/Inddata!$E$35))&lt;0,0,($D$30-C667*(1/Inddata!$E$35))))</f>
        <v>0</v>
      </c>
      <c r="E667" s="5">
        <v>0</v>
      </c>
      <c r="F667" s="5">
        <f>IF(Inddata!$E$31*Inddata!$E$35+Inddata!$E$33&gt;'Beregninger scenarie 3'!C667,0,F666+$F$27)</f>
        <v>0</v>
      </c>
      <c r="G667" s="5">
        <f t="shared" si="18"/>
        <v>6.5014666666667207</v>
      </c>
      <c r="H667" s="5">
        <f>IF(D667+E667+F667&gt;Inddata!$E$31,Inddata!$E$31,D667+E667+F667)</f>
        <v>0</v>
      </c>
      <c r="I667" s="5">
        <f>Inddata!$E$34</f>
        <v>0</v>
      </c>
      <c r="J667" s="5">
        <f>Inddata!$E$32+Inddata!$E$34</f>
        <v>4</v>
      </c>
      <c r="K667" s="5"/>
    </row>
    <row r="668" spans="1:11" x14ac:dyDescent="0.25">
      <c r="A668">
        <v>639</v>
      </c>
      <c r="C668" s="5">
        <f t="shared" si="19"/>
        <v>4.5085333333333875</v>
      </c>
      <c r="D668" s="5">
        <f>IF(Inddata!$E$35=0,0,IF(($D$30-C668*(1/Inddata!$E$35))&lt;0,0,($D$30-C668*(1/Inddata!$E$35))))</f>
        <v>0</v>
      </c>
      <c r="E668" s="5">
        <v>0</v>
      </c>
      <c r="F668" s="5">
        <f>IF(Inddata!$E$31*Inddata!$E$35+Inddata!$E$33&gt;'Beregninger scenarie 3'!C668,0,F667+$F$27)</f>
        <v>0</v>
      </c>
      <c r="G668" s="5">
        <f t="shared" si="18"/>
        <v>6.5085333333333875</v>
      </c>
      <c r="H668" s="5">
        <f>IF(D668+E668+F668&gt;Inddata!$E$31,Inddata!$E$31,D668+E668+F668)</f>
        <v>0</v>
      </c>
      <c r="I668" s="5">
        <f>Inddata!$E$34</f>
        <v>0</v>
      </c>
      <c r="J668" s="5">
        <f>Inddata!$E$32+Inddata!$E$34</f>
        <v>4</v>
      </c>
      <c r="K668" s="5"/>
    </row>
    <row r="669" spans="1:11" x14ac:dyDescent="0.25">
      <c r="A669">
        <v>640</v>
      </c>
      <c r="C669" s="5">
        <f t="shared" si="19"/>
        <v>4.5156000000000542</v>
      </c>
      <c r="D669" s="5">
        <f>IF(Inddata!$E$35=0,0,IF(($D$30-C669*(1/Inddata!$E$35))&lt;0,0,($D$30-C669*(1/Inddata!$E$35))))</f>
        <v>0</v>
      </c>
      <c r="E669" s="5">
        <v>0</v>
      </c>
      <c r="F669" s="5">
        <f>IF(Inddata!$E$31*Inddata!$E$35+Inddata!$E$33&gt;'Beregninger scenarie 3'!C669,0,F668+$F$27)</f>
        <v>0</v>
      </c>
      <c r="G669" s="5">
        <f t="shared" si="18"/>
        <v>6.5156000000000542</v>
      </c>
      <c r="H669" s="5">
        <f>IF(D669+E669+F669&gt;Inddata!$E$31,Inddata!$E$31,D669+E669+F669)</f>
        <v>0</v>
      </c>
      <c r="I669" s="5">
        <f>Inddata!$E$34</f>
        <v>0</v>
      </c>
      <c r="J669" s="5">
        <f>Inddata!$E$32+Inddata!$E$34</f>
        <v>4</v>
      </c>
      <c r="K669" s="5"/>
    </row>
    <row r="670" spans="1:11" x14ac:dyDescent="0.25">
      <c r="A670">
        <v>641</v>
      </c>
      <c r="C670" s="5">
        <f t="shared" si="19"/>
        <v>4.522666666666721</v>
      </c>
      <c r="D670" s="5">
        <f>IF(Inddata!$E$35=0,0,IF(($D$30-C670*(1/Inddata!$E$35))&lt;0,0,($D$30-C670*(1/Inddata!$E$35))))</f>
        <v>0</v>
      </c>
      <c r="E670" s="5">
        <v>0</v>
      </c>
      <c r="F670" s="5">
        <f>IF(Inddata!$E$31*Inddata!$E$35+Inddata!$E$33&gt;'Beregninger scenarie 3'!C670,0,F669+$F$27)</f>
        <v>0</v>
      </c>
      <c r="G670" s="5">
        <f t="shared" si="18"/>
        <v>6.522666666666721</v>
      </c>
      <c r="H670" s="5">
        <f>IF(D670+E670+F670&gt;Inddata!$E$31,Inddata!$E$31,D670+E670+F670)</f>
        <v>0</v>
      </c>
      <c r="I670" s="5">
        <f>Inddata!$E$34</f>
        <v>0</v>
      </c>
      <c r="J670" s="5">
        <f>Inddata!$E$32+Inddata!$E$34</f>
        <v>4</v>
      </c>
      <c r="K670" s="5"/>
    </row>
    <row r="671" spans="1:11" x14ac:dyDescent="0.25">
      <c r="A671">
        <v>642</v>
      </c>
      <c r="C671" s="5">
        <f t="shared" si="19"/>
        <v>4.5297333333333878</v>
      </c>
      <c r="D671" s="5">
        <f>IF(Inddata!$E$35=0,0,IF(($D$30-C671*(1/Inddata!$E$35))&lt;0,0,($D$30-C671*(1/Inddata!$E$35))))</f>
        <v>0</v>
      </c>
      <c r="E671" s="5">
        <v>0</v>
      </c>
      <c r="F671" s="5">
        <f>IF(Inddata!$E$31*Inddata!$E$35+Inddata!$E$33&gt;'Beregninger scenarie 3'!C671,0,F670+$F$27)</f>
        <v>0</v>
      </c>
      <c r="G671" s="5">
        <f t="shared" si="18"/>
        <v>6.5297333333333878</v>
      </c>
      <c r="H671" s="5">
        <f>IF(D671+E671+F671&gt;Inddata!$E$31,Inddata!$E$31,D671+E671+F671)</f>
        <v>0</v>
      </c>
      <c r="I671" s="5">
        <f>Inddata!$E$34</f>
        <v>0</v>
      </c>
      <c r="J671" s="5">
        <f>Inddata!$E$32+Inddata!$E$34</f>
        <v>4</v>
      </c>
      <c r="K671" s="5"/>
    </row>
    <row r="672" spans="1:11" x14ac:dyDescent="0.25">
      <c r="A672">
        <v>643</v>
      </c>
      <c r="C672" s="5">
        <f t="shared" si="19"/>
        <v>4.5368000000000546</v>
      </c>
      <c r="D672" s="5">
        <f>IF(Inddata!$E$35=0,0,IF(($D$30-C672*(1/Inddata!$E$35))&lt;0,0,($D$30-C672*(1/Inddata!$E$35))))</f>
        <v>0</v>
      </c>
      <c r="E672" s="5">
        <v>0</v>
      </c>
      <c r="F672" s="5">
        <f>IF(Inddata!$E$31*Inddata!$E$35+Inddata!$E$33&gt;'Beregninger scenarie 3'!C672,0,F671+$F$27)</f>
        <v>0</v>
      </c>
      <c r="G672" s="5">
        <f t="shared" ref="G672:G735" si="20">C672+2</f>
        <v>6.5368000000000546</v>
      </c>
      <c r="H672" s="5">
        <f>IF(D672+E672+F672&gt;Inddata!$E$31,Inddata!$E$31,D672+E672+F672)</f>
        <v>0</v>
      </c>
      <c r="I672" s="5">
        <f>Inddata!$E$34</f>
        <v>0</v>
      </c>
      <c r="J672" s="5">
        <f>Inddata!$E$32+Inddata!$E$34</f>
        <v>4</v>
      </c>
      <c r="K672" s="5"/>
    </row>
    <row r="673" spans="1:11" x14ac:dyDescent="0.25">
      <c r="A673">
        <v>644</v>
      </c>
      <c r="C673" s="5">
        <f t="shared" ref="C673:C736" si="21">C672+$C$27</f>
        <v>4.5438666666667213</v>
      </c>
      <c r="D673" s="5">
        <f>IF(Inddata!$E$35=0,0,IF(($D$30-C673*(1/Inddata!$E$35))&lt;0,0,($D$30-C673*(1/Inddata!$E$35))))</f>
        <v>0</v>
      </c>
      <c r="E673" s="5">
        <v>0</v>
      </c>
      <c r="F673" s="5">
        <f>IF(Inddata!$E$31*Inddata!$E$35+Inddata!$E$33&gt;'Beregninger scenarie 3'!C673,0,F672+$F$27)</f>
        <v>0</v>
      </c>
      <c r="G673" s="5">
        <f t="shared" si="20"/>
        <v>6.5438666666667213</v>
      </c>
      <c r="H673" s="5">
        <f>IF(D673+E673+F673&gt;Inddata!$E$31,Inddata!$E$31,D673+E673+F673)</f>
        <v>0</v>
      </c>
      <c r="I673" s="5">
        <f>Inddata!$E$34</f>
        <v>0</v>
      </c>
      <c r="J673" s="5">
        <f>Inddata!$E$32+Inddata!$E$34</f>
        <v>4</v>
      </c>
      <c r="K673" s="5"/>
    </row>
    <row r="674" spans="1:11" x14ac:dyDescent="0.25">
      <c r="A674">
        <v>645</v>
      </c>
      <c r="C674" s="5">
        <f t="shared" si="21"/>
        <v>4.5509333333333881</v>
      </c>
      <c r="D674" s="5">
        <f>IF(Inddata!$E$35=0,0,IF(($D$30-C674*(1/Inddata!$E$35))&lt;0,0,($D$30-C674*(1/Inddata!$E$35))))</f>
        <v>0</v>
      </c>
      <c r="E674" s="5">
        <v>0</v>
      </c>
      <c r="F674" s="5">
        <f>IF(Inddata!$E$31*Inddata!$E$35+Inddata!$E$33&gt;'Beregninger scenarie 3'!C674,0,F673+$F$27)</f>
        <v>0</v>
      </c>
      <c r="G674" s="5">
        <f t="shared" si="20"/>
        <v>6.5509333333333881</v>
      </c>
      <c r="H674" s="5">
        <f>IF(D674+E674+F674&gt;Inddata!$E$31,Inddata!$E$31,D674+E674+F674)</f>
        <v>0</v>
      </c>
      <c r="I674" s="5">
        <f>Inddata!$E$34</f>
        <v>0</v>
      </c>
      <c r="J674" s="5">
        <f>Inddata!$E$32+Inddata!$E$34</f>
        <v>4</v>
      </c>
      <c r="K674" s="5"/>
    </row>
    <row r="675" spans="1:11" x14ac:dyDescent="0.25">
      <c r="A675">
        <v>646</v>
      </c>
      <c r="C675" s="5">
        <f t="shared" si="21"/>
        <v>4.5580000000000549</v>
      </c>
      <c r="D675" s="5">
        <f>IF(Inddata!$E$35=0,0,IF(($D$30-C675*(1/Inddata!$E$35))&lt;0,0,($D$30-C675*(1/Inddata!$E$35))))</f>
        <v>0</v>
      </c>
      <c r="E675" s="5">
        <v>0</v>
      </c>
      <c r="F675" s="5">
        <f>IF(Inddata!$E$31*Inddata!$E$35+Inddata!$E$33&gt;'Beregninger scenarie 3'!C675,0,F674+$F$27)</f>
        <v>0</v>
      </c>
      <c r="G675" s="5">
        <f t="shared" si="20"/>
        <v>6.5580000000000549</v>
      </c>
      <c r="H675" s="5">
        <f>IF(D675+E675+F675&gt;Inddata!$E$31,Inddata!$E$31,D675+E675+F675)</f>
        <v>0</v>
      </c>
      <c r="I675" s="5">
        <f>Inddata!$E$34</f>
        <v>0</v>
      </c>
      <c r="J675" s="5">
        <f>Inddata!$E$32+Inddata!$E$34</f>
        <v>4</v>
      </c>
      <c r="K675" s="5"/>
    </row>
    <row r="676" spans="1:11" x14ac:dyDescent="0.25">
      <c r="A676">
        <v>647</v>
      </c>
      <c r="C676" s="5">
        <f t="shared" si="21"/>
        <v>4.5650666666667217</v>
      </c>
      <c r="D676" s="5">
        <f>IF(Inddata!$E$35=0,0,IF(($D$30-C676*(1/Inddata!$E$35))&lt;0,0,($D$30-C676*(1/Inddata!$E$35))))</f>
        <v>0</v>
      </c>
      <c r="E676" s="5">
        <v>0</v>
      </c>
      <c r="F676" s="5">
        <f>IF(Inddata!$E$31*Inddata!$E$35+Inddata!$E$33&gt;'Beregninger scenarie 3'!C676,0,F675+$F$27)</f>
        <v>0</v>
      </c>
      <c r="G676" s="5">
        <f t="shared" si="20"/>
        <v>6.5650666666667217</v>
      </c>
      <c r="H676" s="5">
        <f>IF(D676+E676+F676&gt;Inddata!$E$31,Inddata!$E$31,D676+E676+F676)</f>
        <v>0</v>
      </c>
      <c r="I676" s="5">
        <f>Inddata!$E$34</f>
        <v>0</v>
      </c>
      <c r="J676" s="5">
        <f>Inddata!$E$32+Inddata!$E$34</f>
        <v>4</v>
      </c>
      <c r="K676" s="5"/>
    </row>
    <row r="677" spans="1:11" x14ac:dyDescent="0.25">
      <c r="A677">
        <v>648</v>
      </c>
      <c r="C677" s="5">
        <f t="shared" si="21"/>
        <v>4.5721333333333884</v>
      </c>
      <c r="D677" s="5">
        <f>IF(Inddata!$E$35=0,0,IF(($D$30-C677*(1/Inddata!$E$35))&lt;0,0,($D$30-C677*(1/Inddata!$E$35))))</f>
        <v>0</v>
      </c>
      <c r="E677" s="5">
        <v>0</v>
      </c>
      <c r="F677" s="5">
        <f>IF(Inddata!$E$31*Inddata!$E$35+Inddata!$E$33&gt;'Beregninger scenarie 3'!C677,0,F676+$F$27)</f>
        <v>0</v>
      </c>
      <c r="G677" s="5">
        <f t="shared" si="20"/>
        <v>6.5721333333333884</v>
      </c>
      <c r="H677" s="5">
        <f>IF(D677+E677+F677&gt;Inddata!$E$31,Inddata!$E$31,D677+E677+F677)</f>
        <v>0</v>
      </c>
      <c r="I677" s="5">
        <f>Inddata!$E$34</f>
        <v>0</v>
      </c>
      <c r="J677" s="5">
        <f>Inddata!$E$32+Inddata!$E$34</f>
        <v>4</v>
      </c>
      <c r="K677" s="5"/>
    </row>
    <row r="678" spans="1:11" x14ac:dyDescent="0.25">
      <c r="A678">
        <v>649</v>
      </c>
      <c r="C678" s="5">
        <f t="shared" si="21"/>
        <v>4.5792000000000552</v>
      </c>
      <c r="D678" s="5">
        <f>IF(Inddata!$E$35=0,0,IF(($D$30-C678*(1/Inddata!$E$35))&lt;0,0,($D$30-C678*(1/Inddata!$E$35))))</f>
        <v>0</v>
      </c>
      <c r="E678" s="5">
        <v>0</v>
      </c>
      <c r="F678" s="5">
        <f>IF(Inddata!$E$31*Inddata!$E$35+Inddata!$E$33&gt;'Beregninger scenarie 3'!C678,0,F677+$F$27)</f>
        <v>0</v>
      </c>
      <c r="G678" s="5">
        <f t="shared" si="20"/>
        <v>6.5792000000000552</v>
      </c>
      <c r="H678" s="5">
        <f>IF(D678+E678+F678&gt;Inddata!$E$31,Inddata!$E$31,D678+E678+F678)</f>
        <v>0</v>
      </c>
      <c r="I678" s="5">
        <f>Inddata!$E$34</f>
        <v>0</v>
      </c>
      <c r="J678" s="5">
        <f>Inddata!$E$32+Inddata!$E$34</f>
        <v>4</v>
      </c>
      <c r="K678" s="5"/>
    </row>
    <row r="679" spans="1:11" x14ac:dyDescent="0.25">
      <c r="A679">
        <v>650</v>
      </c>
      <c r="C679" s="5">
        <f t="shared" si="21"/>
        <v>4.586266666666722</v>
      </c>
      <c r="D679" s="5">
        <f>IF(Inddata!$E$35=0,0,IF(($D$30-C679*(1/Inddata!$E$35))&lt;0,0,($D$30-C679*(1/Inddata!$E$35))))</f>
        <v>0</v>
      </c>
      <c r="E679" s="5">
        <v>0</v>
      </c>
      <c r="F679" s="5">
        <f>IF(Inddata!$E$31*Inddata!$E$35+Inddata!$E$33&gt;'Beregninger scenarie 3'!C679,0,F678+$F$27)</f>
        <v>0</v>
      </c>
      <c r="G679" s="5">
        <f t="shared" si="20"/>
        <v>6.586266666666722</v>
      </c>
      <c r="H679" s="5">
        <f>IF(D679+E679+F679&gt;Inddata!$E$31,Inddata!$E$31,D679+E679+F679)</f>
        <v>0</v>
      </c>
      <c r="I679" s="5">
        <f>Inddata!$E$34</f>
        <v>0</v>
      </c>
      <c r="J679" s="5">
        <f>Inddata!$E$32+Inddata!$E$34</f>
        <v>4</v>
      </c>
      <c r="K679" s="5"/>
    </row>
    <row r="680" spans="1:11" x14ac:dyDescent="0.25">
      <c r="A680">
        <v>651</v>
      </c>
      <c r="C680" s="5">
        <f t="shared" si="21"/>
        <v>4.5933333333333888</v>
      </c>
      <c r="D680" s="5">
        <f>IF(Inddata!$E$35=0,0,IF(($D$30-C680*(1/Inddata!$E$35))&lt;0,0,($D$30-C680*(1/Inddata!$E$35))))</f>
        <v>0</v>
      </c>
      <c r="E680" s="5">
        <v>0</v>
      </c>
      <c r="F680" s="5">
        <f>IF(Inddata!$E$31*Inddata!$E$35+Inddata!$E$33&gt;'Beregninger scenarie 3'!C680,0,F679+$F$27)</f>
        <v>0</v>
      </c>
      <c r="G680" s="5">
        <f t="shared" si="20"/>
        <v>6.5933333333333888</v>
      </c>
      <c r="H680" s="5">
        <f>IF(D680+E680+F680&gt;Inddata!$E$31,Inddata!$E$31,D680+E680+F680)</f>
        <v>0</v>
      </c>
      <c r="I680" s="5">
        <f>Inddata!$E$34</f>
        <v>0</v>
      </c>
      <c r="J680" s="5">
        <f>Inddata!$E$32+Inddata!$E$34</f>
        <v>4</v>
      </c>
      <c r="K680" s="5"/>
    </row>
    <row r="681" spans="1:11" x14ac:dyDescent="0.25">
      <c r="A681">
        <v>652</v>
      </c>
      <c r="C681" s="5">
        <f t="shared" si="21"/>
        <v>4.6004000000000556</v>
      </c>
      <c r="D681" s="5">
        <f>IF(Inddata!$E$35=0,0,IF(($D$30-C681*(1/Inddata!$E$35))&lt;0,0,($D$30-C681*(1/Inddata!$E$35))))</f>
        <v>0</v>
      </c>
      <c r="E681" s="5">
        <v>0</v>
      </c>
      <c r="F681" s="5">
        <f>IF(Inddata!$E$31*Inddata!$E$35+Inddata!$E$33&gt;'Beregninger scenarie 3'!C681,0,F680+$F$27)</f>
        <v>0</v>
      </c>
      <c r="G681" s="5">
        <f t="shared" si="20"/>
        <v>6.6004000000000556</v>
      </c>
      <c r="H681" s="5">
        <f>IF(D681+E681+F681&gt;Inddata!$E$31,Inddata!$E$31,D681+E681+F681)</f>
        <v>0</v>
      </c>
      <c r="I681" s="5">
        <f>Inddata!$E$34</f>
        <v>0</v>
      </c>
      <c r="J681" s="5">
        <f>Inddata!$E$32+Inddata!$E$34</f>
        <v>4</v>
      </c>
      <c r="K681" s="5"/>
    </row>
    <row r="682" spans="1:11" x14ac:dyDescent="0.25">
      <c r="A682">
        <v>653</v>
      </c>
      <c r="C682" s="5">
        <f t="shared" si="21"/>
        <v>4.6074666666667223</v>
      </c>
      <c r="D682" s="5">
        <f>IF(Inddata!$E$35=0,0,IF(($D$30-C682*(1/Inddata!$E$35))&lt;0,0,($D$30-C682*(1/Inddata!$E$35))))</f>
        <v>0</v>
      </c>
      <c r="E682" s="5">
        <v>0</v>
      </c>
      <c r="F682" s="5">
        <f>IF(Inddata!$E$31*Inddata!$E$35+Inddata!$E$33&gt;'Beregninger scenarie 3'!C682,0,F681+$F$27)</f>
        <v>0</v>
      </c>
      <c r="G682" s="5">
        <f t="shared" si="20"/>
        <v>6.6074666666667223</v>
      </c>
      <c r="H682" s="5">
        <f>IF(D682+E682+F682&gt;Inddata!$E$31,Inddata!$E$31,D682+E682+F682)</f>
        <v>0</v>
      </c>
      <c r="I682" s="5">
        <f>Inddata!$E$34</f>
        <v>0</v>
      </c>
      <c r="J682" s="5">
        <f>Inddata!$E$32+Inddata!$E$34</f>
        <v>4</v>
      </c>
      <c r="K682" s="5"/>
    </row>
    <row r="683" spans="1:11" x14ac:dyDescent="0.25">
      <c r="A683">
        <v>654</v>
      </c>
      <c r="C683" s="5">
        <f t="shared" si="21"/>
        <v>4.6145333333333891</v>
      </c>
      <c r="D683" s="5">
        <f>IF(Inddata!$E$35=0,0,IF(($D$30-C683*(1/Inddata!$E$35))&lt;0,0,($D$30-C683*(1/Inddata!$E$35))))</f>
        <v>0</v>
      </c>
      <c r="E683" s="5">
        <v>0</v>
      </c>
      <c r="F683" s="5">
        <f>IF(Inddata!$E$31*Inddata!$E$35+Inddata!$E$33&gt;'Beregninger scenarie 3'!C683,0,F682+$F$27)</f>
        <v>0</v>
      </c>
      <c r="G683" s="5">
        <f t="shared" si="20"/>
        <v>6.6145333333333891</v>
      </c>
      <c r="H683" s="5">
        <f>IF(D683+E683+F683&gt;Inddata!$E$31,Inddata!$E$31,D683+E683+F683)</f>
        <v>0</v>
      </c>
      <c r="I683" s="5">
        <f>Inddata!$E$34</f>
        <v>0</v>
      </c>
      <c r="J683" s="5">
        <f>Inddata!$E$32+Inddata!$E$34</f>
        <v>4</v>
      </c>
      <c r="K683" s="5"/>
    </row>
    <row r="684" spans="1:11" x14ac:dyDescent="0.25">
      <c r="A684">
        <v>655</v>
      </c>
      <c r="C684" s="5">
        <f t="shared" si="21"/>
        <v>4.6216000000000559</v>
      </c>
      <c r="D684" s="5">
        <f>IF(Inddata!$E$35=0,0,IF(($D$30-C684*(1/Inddata!$E$35))&lt;0,0,($D$30-C684*(1/Inddata!$E$35))))</f>
        <v>0</v>
      </c>
      <c r="E684" s="5">
        <v>0</v>
      </c>
      <c r="F684" s="5">
        <f>IF(Inddata!$E$31*Inddata!$E$35+Inddata!$E$33&gt;'Beregninger scenarie 3'!C684,0,F683+$F$27)</f>
        <v>0</v>
      </c>
      <c r="G684" s="5">
        <f t="shared" si="20"/>
        <v>6.6216000000000559</v>
      </c>
      <c r="H684" s="5">
        <f>IF(D684+E684+F684&gt;Inddata!$E$31,Inddata!$E$31,D684+E684+F684)</f>
        <v>0</v>
      </c>
      <c r="I684" s="5">
        <f>Inddata!$E$34</f>
        <v>0</v>
      </c>
      <c r="J684" s="5">
        <f>Inddata!$E$32+Inddata!$E$34</f>
        <v>4</v>
      </c>
      <c r="K684" s="5"/>
    </row>
    <row r="685" spans="1:11" x14ac:dyDescent="0.25">
      <c r="A685">
        <v>656</v>
      </c>
      <c r="C685" s="5">
        <f t="shared" si="21"/>
        <v>4.6286666666667227</v>
      </c>
      <c r="D685" s="5">
        <f>IF(Inddata!$E$35=0,0,IF(($D$30-C685*(1/Inddata!$E$35))&lt;0,0,($D$30-C685*(1/Inddata!$E$35))))</f>
        <v>0</v>
      </c>
      <c r="E685" s="5">
        <v>0</v>
      </c>
      <c r="F685" s="5">
        <f>IF(Inddata!$E$31*Inddata!$E$35+Inddata!$E$33&gt;'Beregninger scenarie 3'!C685,0,F684+$F$27)</f>
        <v>0</v>
      </c>
      <c r="G685" s="5">
        <f t="shared" si="20"/>
        <v>6.6286666666667227</v>
      </c>
      <c r="H685" s="5">
        <f>IF(D685+E685+F685&gt;Inddata!$E$31,Inddata!$E$31,D685+E685+F685)</f>
        <v>0</v>
      </c>
      <c r="I685" s="5">
        <f>Inddata!$E$34</f>
        <v>0</v>
      </c>
      <c r="J685" s="5">
        <f>Inddata!$E$32+Inddata!$E$34</f>
        <v>4</v>
      </c>
      <c r="K685" s="5"/>
    </row>
    <row r="686" spans="1:11" x14ac:dyDescent="0.25">
      <c r="A686">
        <v>657</v>
      </c>
      <c r="C686" s="5">
        <f t="shared" si="21"/>
        <v>4.6357333333333894</v>
      </c>
      <c r="D686" s="5">
        <f>IF(Inddata!$E$35=0,0,IF(($D$30-C686*(1/Inddata!$E$35))&lt;0,0,($D$30-C686*(1/Inddata!$E$35))))</f>
        <v>0</v>
      </c>
      <c r="E686" s="5">
        <v>0</v>
      </c>
      <c r="F686" s="5">
        <f>IF(Inddata!$E$31*Inddata!$E$35+Inddata!$E$33&gt;'Beregninger scenarie 3'!C686,0,F685+$F$27)</f>
        <v>0</v>
      </c>
      <c r="G686" s="5">
        <f t="shared" si="20"/>
        <v>6.6357333333333894</v>
      </c>
      <c r="H686" s="5">
        <f>IF(D686+E686+F686&gt;Inddata!$E$31,Inddata!$E$31,D686+E686+F686)</f>
        <v>0</v>
      </c>
      <c r="I686" s="5">
        <f>Inddata!$E$34</f>
        <v>0</v>
      </c>
      <c r="J686" s="5">
        <f>Inddata!$E$32+Inddata!$E$34</f>
        <v>4</v>
      </c>
      <c r="K686" s="5"/>
    </row>
    <row r="687" spans="1:11" x14ac:dyDescent="0.25">
      <c r="A687">
        <v>658</v>
      </c>
      <c r="C687" s="5">
        <f t="shared" si="21"/>
        <v>4.6428000000000562</v>
      </c>
      <c r="D687" s="5">
        <f>IF(Inddata!$E$35=0,0,IF(($D$30-C687*(1/Inddata!$E$35))&lt;0,0,($D$30-C687*(1/Inddata!$E$35))))</f>
        <v>0</v>
      </c>
      <c r="E687" s="5">
        <v>0</v>
      </c>
      <c r="F687" s="5">
        <f>IF(Inddata!$E$31*Inddata!$E$35+Inddata!$E$33&gt;'Beregninger scenarie 3'!C687,0,F686+$F$27)</f>
        <v>0</v>
      </c>
      <c r="G687" s="5">
        <f t="shared" si="20"/>
        <v>6.6428000000000562</v>
      </c>
      <c r="H687" s="5">
        <f>IF(D687+E687+F687&gt;Inddata!$E$31,Inddata!$E$31,D687+E687+F687)</f>
        <v>0</v>
      </c>
      <c r="I687" s="5">
        <f>Inddata!$E$34</f>
        <v>0</v>
      </c>
      <c r="J687" s="5">
        <f>Inddata!$E$32+Inddata!$E$34</f>
        <v>4</v>
      </c>
      <c r="K687" s="5"/>
    </row>
    <row r="688" spans="1:11" x14ac:dyDescent="0.25">
      <c r="A688">
        <v>659</v>
      </c>
      <c r="C688" s="5">
        <f t="shared" si="21"/>
        <v>4.649866666666723</v>
      </c>
      <c r="D688" s="5">
        <f>IF(Inddata!$E$35=0,0,IF(($D$30-C688*(1/Inddata!$E$35))&lt;0,0,($D$30-C688*(1/Inddata!$E$35))))</f>
        <v>0</v>
      </c>
      <c r="E688" s="5">
        <v>0</v>
      </c>
      <c r="F688" s="5">
        <f>IF(Inddata!$E$31*Inddata!$E$35+Inddata!$E$33&gt;'Beregninger scenarie 3'!C688,0,F687+$F$27)</f>
        <v>0</v>
      </c>
      <c r="G688" s="5">
        <f t="shared" si="20"/>
        <v>6.649866666666723</v>
      </c>
      <c r="H688" s="5">
        <f>IF(D688+E688+F688&gt;Inddata!$E$31,Inddata!$E$31,D688+E688+F688)</f>
        <v>0</v>
      </c>
      <c r="I688" s="5">
        <f>Inddata!$E$34</f>
        <v>0</v>
      </c>
      <c r="J688" s="5">
        <f>Inddata!$E$32+Inddata!$E$34</f>
        <v>4</v>
      </c>
      <c r="K688" s="5"/>
    </row>
    <row r="689" spans="1:11" x14ac:dyDescent="0.25">
      <c r="A689">
        <v>660</v>
      </c>
      <c r="C689" s="5">
        <f t="shared" si="21"/>
        <v>4.6569333333333898</v>
      </c>
      <c r="D689" s="5">
        <f>IF(Inddata!$E$35=0,0,IF(($D$30-C689*(1/Inddata!$E$35))&lt;0,0,($D$30-C689*(1/Inddata!$E$35))))</f>
        <v>0</v>
      </c>
      <c r="E689" s="5">
        <v>0</v>
      </c>
      <c r="F689" s="5">
        <f>IF(Inddata!$E$31*Inddata!$E$35+Inddata!$E$33&gt;'Beregninger scenarie 3'!C689,0,F688+$F$27)</f>
        <v>0</v>
      </c>
      <c r="G689" s="5">
        <f t="shared" si="20"/>
        <v>6.6569333333333898</v>
      </c>
      <c r="H689" s="5">
        <f>IF(D689+E689+F689&gt;Inddata!$E$31,Inddata!$E$31,D689+E689+F689)</f>
        <v>0</v>
      </c>
      <c r="I689" s="5">
        <f>Inddata!$E$34</f>
        <v>0</v>
      </c>
      <c r="J689" s="5">
        <f>Inddata!$E$32+Inddata!$E$34</f>
        <v>4</v>
      </c>
      <c r="K689" s="5"/>
    </row>
    <row r="690" spans="1:11" x14ac:dyDescent="0.25">
      <c r="A690">
        <v>661</v>
      </c>
      <c r="C690" s="5">
        <f t="shared" si="21"/>
        <v>4.6640000000000565</v>
      </c>
      <c r="D690" s="5">
        <f>IF(Inddata!$E$35=0,0,IF(($D$30-C690*(1/Inddata!$E$35))&lt;0,0,($D$30-C690*(1/Inddata!$E$35))))</f>
        <v>0</v>
      </c>
      <c r="E690" s="5">
        <v>0</v>
      </c>
      <c r="F690" s="5">
        <f>IF(Inddata!$E$31*Inddata!$E$35+Inddata!$E$33&gt;'Beregninger scenarie 3'!C690,0,F689+$F$27)</f>
        <v>0</v>
      </c>
      <c r="G690" s="5">
        <f t="shared" si="20"/>
        <v>6.6640000000000565</v>
      </c>
      <c r="H690" s="5">
        <f>IF(D690+E690+F690&gt;Inddata!$E$31,Inddata!$E$31,D690+E690+F690)</f>
        <v>0</v>
      </c>
      <c r="I690" s="5">
        <f>Inddata!$E$34</f>
        <v>0</v>
      </c>
      <c r="J690" s="5">
        <f>Inddata!$E$32+Inddata!$E$34</f>
        <v>4</v>
      </c>
      <c r="K690" s="5"/>
    </row>
    <row r="691" spans="1:11" x14ac:dyDescent="0.25">
      <c r="A691">
        <v>662</v>
      </c>
      <c r="C691" s="5">
        <f t="shared" si="21"/>
        <v>4.6710666666667233</v>
      </c>
      <c r="D691" s="5">
        <f>IF(Inddata!$E$35=0,0,IF(($D$30-C691*(1/Inddata!$E$35))&lt;0,0,($D$30-C691*(1/Inddata!$E$35))))</f>
        <v>0</v>
      </c>
      <c r="E691" s="5">
        <v>0</v>
      </c>
      <c r="F691" s="5">
        <f>IF(Inddata!$E$31*Inddata!$E$35+Inddata!$E$33&gt;'Beregninger scenarie 3'!C691,0,F690+$F$27)</f>
        <v>0</v>
      </c>
      <c r="G691" s="5">
        <f t="shared" si="20"/>
        <v>6.6710666666667233</v>
      </c>
      <c r="H691" s="5">
        <f>IF(D691+E691+F691&gt;Inddata!$E$31,Inddata!$E$31,D691+E691+F691)</f>
        <v>0</v>
      </c>
      <c r="I691" s="5">
        <f>Inddata!$E$34</f>
        <v>0</v>
      </c>
      <c r="J691" s="5">
        <f>Inddata!$E$32+Inddata!$E$34</f>
        <v>4</v>
      </c>
      <c r="K691" s="5"/>
    </row>
    <row r="692" spans="1:11" x14ac:dyDescent="0.25">
      <c r="A692">
        <v>663</v>
      </c>
      <c r="C692" s="5">
        <f t="shared" si="21"/>
        <v>4.6781333333333901</v>
      </c>
      <c r="D692" s="5">
        <f>IF(Inddata!$E$35=0,0,IF(($D$30-C692*(1/Inddata!$E$35))&lt;0,0,($D$30-C692*(1/Inddata!$E$35))))</f>
        <v>0</v>
      </c>
      <c r="E692" s="5">
        <v>0</v>
      </c>
      <c r="F692" s="5">
        <f>IF(Inddata!$E$31*Inddata!$E$35+Inddata!$E$33&gt;'Beregninger scenarie 3'!C692,0,F691+$F$27)</f>
        <v>0</v>
      </c>
      <c r="G692" s="5">
        <f t="shared" si="20"/>
        <v>6.6781333333333901</v>
      </c>
      <c r="H692" s="5">
        <f>IF(D692+E692+F692&gt;Inddata!$E$31,Inddata!$E$31,D692+E692+F692)</f>
        <v>0</v>
      </c>
      <c r="I692" s="5">
        <f>Inddata!$E$34</f>
        <v>0</v>
      </c>
      <c r="J692" s="5">
        <f>Inddata!$E$32+Inddata!$E$34</f>
        <v>4</v>
      </c>
      <c r="K692" s="5"/>
    </row>
    <row r="693" spans="1:11" x14ac:dyDescent="0.25">
      <c r="A693">
        <v>664</v>
      </c>
      <c r="C693" s="5">
        <f t="shared" si="21"/>
        <v>4.6852000000000569</v>
      </c>
      <c r="D693" s="5">
        <f>IF(Inddata!$E$35=0,0,IF(($D$30-C693*(1/Inddata!$E$35))&lt;0,0,($D$30-C693*(1/Inddata!$E$35))))</f>
        <v>0</v>
      </c>
      <c r="E693" s="5">
        <v>0</v>
      </c>
      <c r="F693" s="5">
        <f>IF(Inddata!$E$31*Inddata!$E$35+Inddata!$E$33&gt;'Beregninger scenarie 3'!C693,0,F692+$F$27)</f>
        <v>0</v>
      </c>
      <c r="G693" s="5">
        <f t="shared" si="20"/>
        <v>6.6852000000000569</v>
      </c>
      <c r="H693" s="5">
        <f>IF(D693+E693+F693&gt;Inddata!$E$31,Inddata!$E$31,D693+E693+F693)</f>
        <v>0</v>
      </c>
      <c r="I693" s="5">
        <f>Inddata!$E$34</f>
        <v>0</v>
      </c>
      <c r="J693" s="5">
        <f>Inddata!$E$32+Inddata!$E$34</f>
        <v>4</v>
      </c>
      <c r="K693" s="5"/>
    </row>
    <row r="694" spans="1:11" x14ac:dyDescent="0.25">
      <c r="A694">
        <v>665</v>
      </c>
      <c r="C694" s="5">
        <f t="shared" si="21"/>
        <v>4.6922666666667237</v>
      </c>
      <c r="D694" s="5">
        <f>IF(Inddata!$E$35=0,0,IF(($D$30-C694*(1/Inddata!$E$35))&lt;0,0,($D$30-C694*(1/Inddata!$E$35))))</f>
        <v>0</v>
      </c>
      <c r="E694" s="5">
        <v>0</v>
      </c>
      <c r="F694" s="5">
        <f>IF(Inddata!$E$31*Inddata!$E$35+Inddata!$E$33&gt;'Beregninger scenarie 3'!C694,0,F693+$F$27)</f>
        <v>0</v>
      </c>
      <c r="G694" s="5">
        <f t="shared" si="20"/>
        <v>6.6922666666667237</v>
      </c>
      <c r="H694" s="5">
        <f>IF(D694+E694+F694&gt;Inddata!$E$31,Inddata!$E$31,D694+E694+F694)</f>
        <v>0</v>
      </c>
      <c r="I694" s="5">
        <f>Inddata!$E$34</f>
        <v>0</v>
      </c>
      <c r="J694" s="5">
        <f>Inddata!$E$32+Inddata!$E$34</f>
        <v>4</v>
      </c>
      <c r="K694" s="5"/>
    </row>
    <row r="695" spans="1:11" x14ac:dyDescent="0.25">
      <c r="A695">
        <v>666</v>
      </c>
      <c r="C695" s="5">
        <f t="shared" si="21"/>
        <v>4.6993333333333904</v>
      </c>
      <c r="D695" s="5">
        <f>IF(Inddata!$E$35=0,0,IF(($D$30-C695*(1/Inddata!$E$35))&lt;0,0,($D$30-C695*(1/Inddata!$E$35))))</f>
        <v>0</v>
      </c>
      <c r="E695" s="5">
        <v>0</v>
      </c>
      <c r="F695" s="5">
        <f>IF(Inddata!$E$31*Inddata!$E$35+Inddata!$E$33&gt;'Beregninger scenarie 3'!C695,0,F694+$F$27)</f>
        <v>0</v>
      </c>
      <c r="G695" s="5">
        <f t="shared" si="20"/>
        <v>6.6993333333333904</v>
      </c>
      <c r="H695" s="5">
        <f>IF(D695+E695+F695&gt;Inddata!$E$31,Inddata!$E$31,D695+E695+F695)</f>
        <v>0</v>
      </c>
      <c r="I695" s="5">
        <f>Inddata!$E$34</f>
        <v>0</v>
      </c>
      <c r="J695" s="5">
        <f>Inddata!$E$32+Inddata!$E$34</f>
        <v>4</v>
      </c>
      <c r="K695" s="5"/>
    </row>
    <row r="696" spans="1:11" x14ac:dyDescent="0.25">
      <c r="A696">
        <v>667</v>
      </c>
      <c r="C696" s="5">
        <f t="shared" si="21"/>
        <v>4.7064000000000572</v>
      </c>
      <c r="D696" s="5">
        <f>IF(Inddata!$E$35=0,0,IF(($D$30-C696*(1/Inddata!$E$35))&lt;0,0,($D$30-C696*(1/Inddata!$E$35))))</f>
        <v>0</v>
      </c>
      <c r="E696" s="5">
        <v>0</v>
      </c>
      <c r="F696" s="5">
        <f>IF(Inddata!$E$31*Inddata!$E$35+Inddata!$E$33&gt;'Beregninger scenarie 3'!C696,0,F695+$F$27)</f>
        <v>0</v>
      </c>
      <c r="G696" s="5">
        <f t="shared" si="20"/>
        <v>6.7064000000000572</v>
      </c>
      <c r="H696" s="5">
        <f>IF(D696+E696+F696&gt;Inddata!$E$31,Inddata!$E$31,D696+E696+F696)</f>
        <v>0</v>
      </c>
      <c r="I696" s="5">
        <f>Inddata!$E$34</f>
        <v>0</v>
      </c>
      <c r="J696" s="5">
        <f>Inddata!$E$32+Inddata!$E$34</f>
        <v>4</v>
      </c>
      <c r="K696" s="5"/>
    </row>
    <row r="697" spans="1:11" x14ac:dyDescent="0.25">
      <c r="A697">
        <v>668</v>
      </c>
      <c r="C697" s="5">
        <f t="shared" si="21"/>
        <v>4.713466666666724</v>
      </c>
      <c r="D697" s="5">
        <f>IF(Inddata!$E$35=0,0,IF(($D$30-C697*(1/Inddata!$E$35))&lt;0,0,($D$30-C697*(1/Inddata!$E$35))))</f>
        <v>0</v>
      </c>
      <c r="E697" s="5">
        <v>0</v>
      </c>
      <c r="F697" s="5">
        <f>IF(Inddata!$E$31*Inddata!$E$35+Inddata!$E$33&gt;'Beregninger scenarie 3'!C697,0,F696+$F$27)</f>
        <v>0</v>
      </c>
      <c r="G697" s="5">
        <f t="shared" si="20"/>
        <v>6.713466666666724</v>
      </c>
      <c r="H697" s="5">
        <f>IF(D697+E697+F697&gt;Inddata!$E$31,Inddata!$E$31,D697+E697+F697)</f>
        <v>0</v>
      </c>
      <c r="I697" s="5">
        <f>Inddata!$E$34</f>
        <v>0</v>
      </c>
      <c r="J697" s="5">
        <f>Inddata!$E$32+Inddata!$E$34</f>
        <v>4</v>
      </c>
      <c r="K697" s="5"/>
    </row>
    <row r="698" spans="1:11" x14ac:dyDescent="0.25">
      <c r="A698">
        <v>669</v>
      </c>
      <c r="C698" s="5">
        <f t="shared" si="21"/>
        <v>4.7205333333333908</v>
      </c>
      <c r="D698" s="5">
        <f>IF(Inddata!$E$35=0,0,IF(($D$30-C698*(1/Inddata!$E$35))&lt;0,0,($D$30-C698*(1/Inddata!$E$35))))</f>
        <v>0</v>
      </c>
      <c r="E698" s="5">
        <v>0</v>
      </c>
      <c r="F698" s="5">
        <f>IF(Inddata!$E$31*Inddata!$E$35+Inddata!$E$33&gt;'Beregninger scenarie 3'!C698,0,F697+$F$27)</f>
        <v>0</v>
      </c>
      <c r="G698" s="5">
        <f t="shared" si="20"/>
        <v>6.7205333333333908</v>
      </c>
      <c r="H698" s="5">
        <f>IF(D698+E698+F698&gt;Inddata!$E$31,Inddata!$E$31,D698+E698+F698)</f>
        <v>0</v>
      </c>
      <c r="I698" s="5">
        <f>Inddata!$E$34</f>
        <v>0</v>
      </c>
      <c r="J698" s="5">
        <f>Inddata!$E$32+Inddata!$E$34</f>
        <v>4</v>
      </c>
      <c r="K698" s="5"/>
    </row>
    <row r="699" spans="1:11" x14ac:dyDescent="0.25">
      <c r="A699">
        <v>670</v>
      </c>
      <c r="C699" s="5">
        <f t="shared" si="21"/>
        <v>4.7276000000000575</v>
      </c>
      <c r="D699" s="5">
        <f>IF(Inddata!$E$35=0,0,IF(($D$30-C699*(1/Inddata!$E$35))&lt;0,0,($D$30-C699*(1/Inddata!$E$35))))</f>
        <v>0</v>
      </c>
      <c r="E699" s="5">
        <v>0</v>
      </c>
      <c r="F699" s="5">
        <f>IF(Inddata!$E$31*Inddata!$E$35+Inddata!$E$33&gt;'Beregninger scenarie 3'!C699,0,F698+$F$27)</f>
        <v>0</v>
      </c>
      <c r="G699" s="5">
        <f t="shared" si="20"/>
        <v>6.7276000000000575</v>
      </c>
      <c r="H699" s="5">
        <f>IF(D699+E699+F699&gt;Inddata!$E$31,Inddata!$E$31,D699+E699+F699)</f>
        <v>0</v>
      </c>
      <c r="I699" s="5">
        <f>Inddata!$E$34</f>
        <v>0</v>
      </c>
      <c r="J699" s="5">
        <f>Inddata!$E$32+Inddata!$E$34</f>
        <v>4</v>
      </c>
      <c r="K699" s="5"/>
    </row>
    <row r="700" spans="1:11" x14ac:dyDescent="0.25">
      <c r="A700">
        <v>671</v>
      </c>
      <c r="C700" s="5">
        <f t="shared" si="21"/>
        <v>4.7346666666667243</v>
      </c>
      <c r="D700" s="5">
        <f>IF(Inddata!$E$35=0,0,IF(($D$30-C700*(1/Inddata!$E$35))&lt;0,0,($D$30-C700*(1/Inddata!$E$35))))</f>
        <v>0</v>
      </c>
      <c r="E700" s="5">
        <v>0</v>
      </c>
      <c r="F700" s="5">
        <f>IF(Inddata!$E$31*Inddata!$E$35+Inddata!$E$33&gt;'Beregninger scenarie 3'!C700,0,F699+$F$27)</f>
        <v>0</v>
      </c>
      <c r="G700" s="5">
        <f t="shared" si="20"/>
        <v>6.7346666666667243</v>
      </c>
      <c r="H700" s="5">
        <f>IF(D700+E700+F700&gt;Inddata!$E$31,Inddata!$E$31,D700+E700+F700)</f>
        <v>0</v>
      </c>
      <c r="I700" s="5">
        <f>Inddata!$E$34</f>
        <v>0</v>
      </c>
      <c r="J700" s="5">
        <f>Inddata!$E$32+Inddata!$E$34</f>
        <v>4</v>
      </c>
      <c r="K700" s="5"/>
    </row>
    <row r="701" spans="1:11" x14ac:dyDescent="0.25">
      <c r="A701">
        <v>672</v>
      </c>
      <c r="C701" s="5">
        <f t="shared" si="21"/>
        <v>4.7417333333333911</v>
      </c>
      <c r="D701" s="5">
        <f>IF(Inddata!$E$35=0,0,IF(($D$30-C701*(1/Inddata!$E$35))&lt;0,0,($D$30-C701*(1/Inddata!$E$35))))</f>
        <v>0</v>
      </c>
      <c r="E701" s="5">
        <v>0</v>
      </c>
      <c r="F701" s="5">
        <f>IF(Inddata!$E$31*Inddata!$E$35+Inddata!$E$33&gt;'Beregninger scenarie 3'!C701,0,F700+$F$27)</f>
        <v>0</v>
      </c>
      <c r="G701" s="5">
        <f t="shared" si="20"/>
        <v>6.7417333333333911</v>
      </c>
      <c r="H701" s="5">
        <f>IF(D701+E701+F701&gt;Inddata!$E$31,Inddata!$E$31,D701+E701+F701)</f>
        <v>0</v>
      </c>
      <c r="I701" s="5">
        <f>Inddata!$E$34</f>
        <v>0</v>
      </c>
      <c r="J701" s="5">
        <f>Inddata!$E$32+Inddata!$E$34</f>
        <v>4</v>
      </c>
      <c r="K701" s="5"/>
    </row>
    <row r="702" spans="1:11" x14ac:dyDescent="0.25">
      <c r="A702">
        <v>673</v>
      </c>
      <c r="C702" s="5">
        <f t="shared" si="21"/>
        <v>4.7488000000000579</v>
      </c>
      <c r="D702" s="5">
        <f>IF(Inddata!$E$35=0,0,IF(($D$30-C702*(1/Inddata!$E$35))&lt;0,0,($D$30-C702*(1/Inddata!$E$35))))</f>
        <v>0</v>
      </c>
      <c r="E702" s="5">
        <v>0</v>
      </c>
      <c r="F702" s="5">
        <f>IF(Inddata!$E$31*Inddata!$E$35+Inddata!$E$33&gt;'Beregninger scenarie 3'!C702,0,F701+$F$27)</f>
        <v>0</v>
      </c>
      <c r="G702" s="5">
        <f t="shared" si="20"/>
        <v>6.7488000000000579</v>
      </c>
      <c r="H702" s="5">
        <f>IF(D702+E702+F702&gt;Inddata!$E$31,Inddata!$E$31,D702+E702+F702)</f>
        <v>0</v>
      </c>
      <c r="I702" s="5">
        <f>Inddata!$E$34</f>
        <v>0</v>
      </c>
      <c r="J702" s="5">
        <f>Inddata!$E$32+Inddata!$E$34</f>
        <v>4</v>
      </c>
      <c r="K702" s="5"/>
    </row>
    <row r="703" spans="1:11" x14ac:dyDescent="0.25">
      <c r="A703">
        <v>674</v>
      </c>
      <c r="C703" s="5">
        <f t="shared" si="21"/>
        <v>4.7558666666667246</v>
      </c>
      <c r="D703" s="5">
        <f>IF(Inddata!$E$35=0,0,IF(($D$30-C703*(1/Inddata!$E$35))&lt;0,0,($D$30-C703*(1/Inddata!$E$35))))</f>
        <v>0</v>
      </c>
      <c r="E703" s="5">
        <v>0</v>
      </c>
      <c r="F703" s="5">
        <f>IF(Inddata!$E$31*Inddata!$E$35+Inddata!$E$33&gt;'Beregninger scenarie 3'!C703,0,F702+$F$27)</f>
        <v>0</v>
      </c>
      <c r="G703" s="5">
        <f t="shared" si="20"/>
        <v>6.7558666666667246</v>
      </c>
      <c r="H703" s="5">
        <f>IF(D703+E703+F703&gt;Inddata!$E$31,Inddata!$E$31,D703+E703+F703)</f>
        <v>0</v>
      </c>
      <c r="I703" s="5">
        <f>Inddata!$E$34</f>
        <v>0</v>
      </c>
      <c r="J703" s="5">
        <f>Inddata!$E$32+Inddata!$E$34</f>
        <v>4</v>
      </c>
      <c r="K703" s="5"/>
    </row>
    <row r="704" spans="1:11" x14ac:dyDescent="0.25">
      <c r="A704">
        <v>675</v>
      </c>
      <c r="C704" s="5">
        <f t="shared" si="21"/>
        <v>4.7629333333333914</v>
      </c>
      <c r="D704" s="5">
        <f>IF(Inddata!$E$35=0,0,IF(($D$30-C704*(1/Inddata!$E$35))&lt;0,0,($D$30-C704*(1/Inddata!$E$35))))</f>
        <v>0</v>
      </c>
      <c r="E704" s="5">
        <v>0</v>
      </c>
      <c r="F704" s="5">
        <f>IF(Inddata!$E$31*Inddata!$E$35+Inddata!$E$33&gt;'Beregninger scenarie 3'!C704,0,F703+$F$27)</f>
        <v>0</v>
      </c>
      <c r="G704" s="5">
        <f t="shared" si="20"/>
        <v>6.7629333333333914</v>
      </c>
      <c r="H704" s="5">
        <f>IF(D704+E704+F704&gt;Inddata!$E$31,Inddata!$E$31,D704+E704+F704)</f>
        <v>0</v>
      </c>
      <c r="I704" s="5">
        <f>Inddata!$E$34</f>
        <v>0</v>
      </c>
      <c r="J704" s="5">
        <f>Inddata!$E$32+Inddata!$E$34</f>
        <v>4</v>
      </c>
      <c r="K704" s="5"/>
    </row>
    <row r="705" spans="1:11" x14ac:dyDescent="0.25">
      <c r="A705">
        <v>676</v>
      </c>
      <c r="C705" s="5">
        <f t="shared" si="21"/>
        <v>4.7700000000000582</v>
      </c>
      <c r="D705" s="5">
        <f>IF(Inddata!$E$35=0,0,IF(($D$30-C705*(1/Inddata!$E$35))&lt;0,0,($D$30-C705*(1/Inddata!$E$35))))</f>
        <v>0</v>
      </c>
      <c r="E705" s="5">
        <v>0</v>
      </c>
      <c r="F705" s="5">
        <f>IF(Inddata!$E$31*Inddata!$E$35+Inddata!$E$33&gt;'Beregninger scenarie 3'!C705,0,F704+$F$27)</f>
        <v>0</v>
      </c>
      <c r="G705" s="5">
        <f t="shared" si="20"/>
        <v>6.7700000000000582</v>
      </c>
      <c r="H705" s="5">
        <f>IF(D705+E705+F705&gt;Inddata!$E$31,Inddata!$E$31,D705+E705+F705)</f>
        <v>0</v>
      </c>
      <c r="I705" s="5">
        <f>Inddata!$E$34</f>
        <v>0</v>
      </c>
      <c r="J705" s="5">
        <f>Inddata!$E$32+Inddata!$E$34</f>
        <v>4</v>
      </c>
      <c r="K705" s="5"/>
    </row>
    <row r="706" spans="1:11" x14ac:dyDescent="0.25">
      <c r="A706">
        <v>677</v>
      </c>
      <c r="C706" s="5">
        <f t="shared" si="21"/>
        <v>4.777066666666725</v>
      </c>
      <c r="D706" s="5">
        <f>IF(Inddata!$E$35=0,0,IF(($D$30-C706*(1/Inddata!$E$35))&lt;0,0,($D$30-C706*(1/Inddata!$E$35))))</f>
        <v>0</v>
      </c>
      <c r="E706" s="5">
        <v>0</v>
      </c>
      <c r="F706" s="5">
        <f>IF(Inddata!$E$31*Inddata!$E$35+Inddata!$E$33&gt;'Beregninger scenarie 3'!C706,0,F705+$F$27)</f>
        <v>0</v>
      </c>
      <c r="G706" s="5">
        <f t="shared" si="20"/>
        <v>6.777066666666725</v>
      </c>
      <c r="H706" s="5">
        <f>IF(D706+E706+F706&gt;Inddata!$E$31,Inddata!$E$31,D706+E706+F706)</f>
        <v>0</v>
      </c>
      <c r="I706" s="5">
        <f>Inddata!$E$34</f>
        <v>0</v>
      </c>
      <c r="J706" s="5">
        <f>Inddata!$E$32+Inddata!$E$34</f>
        <v>4</v>
      </c>
      <c r="K706" s="5"/>
    </row>
    <row r="707" spans="1:11" x14ac:dyDescent="0.25">
      <c r="A707">
        <v>678</v>
      </c>
      <c r="C707" s="5">
        <f t="shared" si="21"/>
        <v>4.7841333333333917</v>
      </c>
      <c r="D707" s="5">
        <f>IF(Inddata!$E$35=0,0,IF(($D$30-C707*(1/Inddata!$E$35))&lt;0,0,($D$30-C707*(1/Inddata!$E$35))))</f>
        <v>0</v>
      </c>
      <c r="E707" s="5">
        <v>0</v>
      </c>
      <c r="F707" s="5">
        <f>IF(Inddata!$E$31*Inddata!$E$35+Inddata!$E$33&gt;'Beregninger scenarie 3'!C707,0,F706+$F$27)</f>
        <v>0</v>
      </c>
      <c r="G707" s="5">
        <f t="shared" si="20"/>
        <v>6.7841333333333917</v>
      </c>
      <c r="H707" s="5">
        <f>IF(D707+E707+F707&gt;Inddata!$E$31,Inddata!$E$31,D707+E707+F707)</f>
        <v>0</v>
      </c>
      <c r="I707" s="5">
        <f>Inddata!$E$34</f>
        <v>0</v>
      </c>
      <c r="J707" s="5">
        <f>Inddata!$E$32+Inddata!$E$34</f>
        <v>4</v>
      </c>
      <c r="K707" s="5"/>
    </row>
    <row r="708" spans="1:11" x14ac:dyDescent="0.25">
      <c r="A708">
        <v>679</v>
      </c>
      <c r="C708" s="5">
        <f t="shared" si="21"/>
        <v>4.7912000000000585</v>
      </c>
      <c r="D708" s="5">
        <f>IF(Inddata!$E$35=0,0,IF(($D$30-C708*(1/Inddata!$E$35))&lt;0,0,($D$30-C708*(1/Inddata!$E$35))))</f>
        <v>0</v>
      </c>
      <c r="E708" s="5">
        <v>0</v>
      </c>
      <c r="F708" s="5">
        <f>IF(Inddata!$E$31*Inddata!$E$35+Inddata!$E$33&gt;'Beregninger scenarie 3'!C708,0,F707+$F$27)</f>
        <v>0</v>
      </c>
      <c r="G708" s="5">
        <f t="shared" si="20"/>
        <v>6.7912000000000585</v>
      </c>
      <c r="H708" s="5">
        <f>IF(D708+E708+F708&gt;Inddata!$E$31,Inddata!$E$31,D708+E708+F708)</f>
        <v>0</v>
      </c>
      <c r="I708" s="5">
        <f>Inddata!$E$34</f>
        <v>0</v>
      </c>
      <c r="J708" s="5">
        <f>Inddata!$E$32+Inddata!$E$34</f>
        <v>4</v>
      </c>
      <c r="K708" s="5"/>
    </row>
    <row r="709" spans="1:11" x14ac:dyDescent="0.25">
      <c r="A709">
        <v>680</v>
      </c>
      <c r="C709" s="5">
        <f t="shared" si="21"/>
        <v>4.7982666666667253</v>
      </c>
      <c r="D709" s="5">
        <f>IF(Inddata!$E$35=0,0,IF(($D$30-C709*(1/Inddata!$E$35))&lt;0,0,($D$30-C709*(1/Inddata!$E$35))))</f>
        <v>0</v>
      </c>
      <c r="E709" s="5">
        <v>0</v>
      </c>
      <c r="F709" s="5">
        <f>IF(Inddata!$E$31*Inddata!$E$35+Inddata!$E$33&gt;'Beregninger scenarie 3'!C709,0,F708+$F$27)</f>
        <v>0</v>
      </c>
      <c r="G709" s="5">
        <f t="shared" si="20"/>
        <v>6.7982666666667253</v>
      </c>
      <c r="H709" s="5">
        <f>IF(D709+E709+F709&gt;Inddata!$E$31,Inddata!$E$31,D709+E709+F709)</f>
        <v>0</v>
      </c>
      <c r="I709" s="5">
        <f>Inddata!$E$34</f>
        <v>0</v>
      </c>
      <c r="J709" s="5">
        <f>Inddata!$E$32+Inddata!$E$34</f>
        <v>4</v>
      </c>
      <c r="K709" s="5"/>
    </row>
    <row r="710" spans="1:11" x14ac:dyDescent="0.25">
      <c r="A710">
        <v>681</v>
      </c>
      <c r="C710" s="5">
        <f t="shared" si="21"/>
        <v>4.8053333333333921</v>
      </c>
      <c r="D710" s="5">
        <f>IF(Inddata!$E$35=0,0,IF(($D$30-C710*(1/Inddata!$E$35))&lt;0,0,($D$30-C710*(1/Inddata!$E$35))))</f>
        <v>0</v>
      </c>
      <c r="E710" s="5">
        <v>0</v>
      </c>
      <c r="F710" s="5">
        <f>IF(Inddata!$E$31*Inddata!$E$35+Inddata!$E$33&gt;'Beregninger scenarie 3'!C710,0,F709+$F$27)</f>
        <v>0</v>
      </c>
      <c r="G710" s="5">
        <f t="shared" si="20"/>
        <v>6.8053333333333921</v>
      </c>
      <c r="H710" s="5">
        <f>IF(D710+E710+F710&gt;Inddata!$E$31,Inddata!$E$31,D710+E710+F710)</f>
        <v>0</v>
      </c>
      <c r="I710" s="5">
        <f>Inddata!$E$34</f>
        <v>0</v>
      </c>
      <c r="J710" s="5">
        <f>Inddata!$E$32+Inddata!$E$34</f>
        <v>4</v>
      </c>
      <c r="K710" s="5"/>
    </row>
    <row r="711" spans="1:11" x14ac:dyDescent="0.25">
      <c r="A711">
        <v>682</v>
      </c>
      <c r="C711" s="5">
        <f t="shared" si="21"/>
        <v>4.8124000000000589</v>
      </c>
      <c r="D711" s="5">
        <f>IF(Inddata!$E$35=0,0,IF(($D$30-C711*(1/Inddata!$E$35))&lt;0,0,($D$30-C711*(1/Inddata!$E$35))))</f>
        <v>0</v>
      </c>
      <c r="E711" s="5">
        <v>0</v>
      </c>
      <c r="F711" s="5">
        <f>IF(Inddata!$E$31*Inddata!$E$35+Inddata!$E$33&gt;'Beregninger scenarie 3'!C711,0,F710+$F$27)</f>
        <v>0</v>
      </c>
      <c r="G711" s="5">
        <f t="shared" si="20"/>
        <v>6.8124000000000589</v>
      </c>
      <c r="H711" s="5">
        <f>IF(D711+E711+F711&gt;Inddata!$E$31,Inddata!$E$31,D711+E711+F711)</f>
        <v>0</v>
      </c>
      <c r="I711" s="5">
        <f>Inddata!$E$34</f>
        <v>0</v>
      </c>
      <c r="J711" s="5">
        <f>Inddata!$E$32+Inddata!$E$34</f>
        <v>4</v>
      </c>
      <c r="K711" s="5"/>
    </row>
    <row r="712" spans="1:11" x14ac:dyDescent="0.25">
      <c r="A712">
        <v>683</v>
      </c>
      <c r="C712" s="5">
        <f t="shared" si="21"/>
        <v>4.8194666666667256</v>
      </c>
      <c r="D712" s="5">
        <f>IF(Inddata!$E$35=0,0,IF(($D$30-C712*(1/Inddata!$E$35))&lt;0,0,($D$30-C712*(1/Inddata!$E$35))))</f>
        <v>0</v>
      </c>
      <c r="E712" s="5">
        <v>0</v>
      </c>
      <c r="F712" s="5">
        <f>IF(Inddata!$E$31*Inddata!$E$35+Inddata!$E$33&gt;'Beregninger scenarie 3'!C712,0,F711+$F$27)</f>
        <v>0</v>
      </c>
      <c r="G712" s="5">
        <f t="shared" si="20"/>
        <v>6.8194666666667256</v>
      </c>
      <c r="H712" s="5">
        <f>IF(D712+E712+F712&gt;Inddata!$E$31,Inddata!$E$31,D712+E712+F712)</f>
        <v>0</v>
      </c>
      <c r="I712" s="5">
        <f>Inddata!$E$34</f>
        <v>0</v>
      </c>
      <c r="J712" s="5">
        <f>Inddata!$E$32+Inddata!$E$34</f>
        <v>4</v>
      </c>
      <c r="K712" s="5"/>
    </row>
    <row r="713" spans="1:11" x14ac:dyDescent="0.25">
      <c r="A713">
        <v>684</v>
      </c>
      <c r="C713" s="5">
        <f t="shared" si="21"/>
        <v>4.8265333333333924</v>
      </c>
      <c r="D713" s="5">
        <f>IF(Inddata!$E$35=0,0,IF(($D$30-C713*(1/Inddata!$E$35))&lt;0,0,($D$30-C713*(1/Inddata!$E$35))))</f>
        <v>0</v>
      </c>
      <c r="E713" s="5">
        <v>0</v>
      </c>
      <c r="F713" s="5">
        <f>IF(Inddata!$E$31*Inddata!$E$35+Inddata!$E$33&gt;'Beregninger scenarie 3'!C713,0,F712+$F$27)</f>
        <v>0</v>
      </c>
      <c r="G713" s="5">
        <f t="shared" si="20"/>
        <v>6.8265333333333924</v>
      </c>
      <c r="H713" s="5">
        <f>IF(D713+E713+F713&gt;Inddata!$E$31,Inddata!$E$31,D713+E713+F713)</f>
        <v>0</v>
      </c>
      <c r="I713" s="5">
        <f>Inddata!$E$34</f>
        <v>0</v>
      </c>
      <c r="J713" s="5">
        <f>Inddata!$E$32+Inddata!$E$34</f>
        <v>4</v>
      </c>
      <c r="K713" s="5"/>
    </row>
    <row r="714" spans="1:11" x14ac:dyDescent="0.25">
      <c r="A714">
        <v>685</v>
      </c>
      <c r="C714" s="5">
        <f t="shared" si="21"/>
        <v>4.8336000000000592</v>
      </c>
      <c r="D714" s="5">
        <f>IF(Inddata!$E$35=0,0,IF(($D$30-C714*(1/Inddata!$E$35))&lt;0,0,($D$30-C714*(1/Inddata!$E$35))))</f>
        <v>0</v>
      </c>
      <c r="E714" s="5">
        <v>0</v>
      </c>
      <c r="F714" s="5">
        <f>IF(Inddata!$E$31*Inddata!$E$35+Inddata!$E$33&gt;'Beregninger scenarie 3'!C714,0,F713+$F$27)</f>
        <v>0</v>
      </c>
      <c r="G714" s="5">
        <f t="shared" si="20"/>
        <v>6.8336000000000592</v>
      </c>
      <c r="H714" s="5">
        <f>IF(D714+E714+F714&gt;Inddata!$E$31,Inddata!$E$31,D714+E714+F714)</f>
        <v>0</v>
      </c>
      <c r="I714" s="5">
        <f>Inddata!$E$34</f>
        <v>0</v>
      </c>
      <c r="J714" s="5">
        <f>Inddata!$E$32+Inddata!$E$34</f>
        <v>4</v>
      </c>
      <c r="K714" s="5"/>
    </row>
    <row r="715" spans="1:11" x14ac:dyDescent="0.25">
      <c r="A715">
        <v>686</v>
      </c>
      <c r="C715" s="5">
        <f t="shared" si="21"/>
        <v>4.840666666666726</v>
      </c>
      <c r="D715" s="5">
        <f>IF(Inddata!$E$35=0,0,IF(($D$30-C715*(1/Inddata!$E$35))&lt;0,0,($D$30-C715*(1/Inddata!$E$35))))</f>
        <v>0</v>
      </c>
      <c r="E715" s="5">
        <v>0</v>
      </c>
      <c r="F715" s="5">
        <f>IF(Inddata!$E$31*Inddata!$E$35+Inddata!$E$33&gt;'Beregninger scenarie 3'!C715,0,F714+$F$27)</f>
        <v>0</v>
      </c>
      <c r="G715" s="5">
        <f t="shared" si="20"/>
        <v>6.840666666666726</v>
      </c>
      <c r="H715" s="5">
        <f>IF(D715+E715+F715&gt;Inddata!$E$31,Inddata!$E$31,D715+E715+F715)</f>
        <v>0</v>
      </c>
      <c r="I715" s="5">
        <f>Inddata!$E$34</f>
        <v>0</v>
      </c>
      <c r="J715" s="5">
        <f>Inddata!$E$32+Inddata!$E$34</f>
        <v>4</v>
      </c>
      <c r="K715" s="5"/>
    </row>
    <row r="716" spans="1:11" x14ac:dyDescent="0.25">
      <c r="A716">
        <v>687</v>
      </c>
      <c r="C716" s="5">
        <f t="shared" si="21"/>
        <v>4.8477333333333927</v>
      </c>
      <c r="D716" s="5">
        <f>IF(Inddata!$E$35=0,0,IF(($D$30-C716*(1/Inddata!$E$35))&lt;0,0,($D$30-C716*(1/Inddata!$E$35))))</f>
        <v>0</v>
      </c>
      <c r="E716" s="5">
        <v>0</v>
      </c>
      <c r="F716" s="5">
        <f>IF(Inddata!$E$31*Inddata!$E$35+Inddata!$E$33&gt;'Beregninger scenarie 3'!C716,0,F715+$F$27)</f>
        <v>0</v>
      </c>
      <c r="G716" s="5">
        <f t="shared" si="20"/>
        <v>6.8477333333333927</v>
      </c>
      <c r="H716" s="5">
        <f>IF(D716+E716+F716&gt;Inddata!$E$31,Inddata!$E$31,D716+E716+F716)</f>
        <v>0</v>
      </c>
      <c r="I716" s="5">
        <f>Inddata!$E$34</f>
        <v>0</v>
      </c>
      <c r="J716" s="5">
        <f>Inddata!$E$32+Inddata!$E$34</f>
        <v>4</v>
      </c>
      <c r="K716" s="5"/>
    </row>
    <row r="717" spans="1:11" x14ac:dyDescent="0.25">
      <c r="A717">
        <v>688</v>
      </c>
      <c r="C717" s="5">
        <f t="shared" si="21"/>
        <v>4.8548000000000595</v>
      </c>
      <c r="D717" s="5">
        <f>IF(Inddata!$E$35=0,0,IF(($D$30-C717*(1/Inddata!$E$35))&lt;0,0,($D$30-C717*(1/Inddata!$E$35))))</f>
        <v>0</v>
      </c>
      <c r="E717" s="5">
        <v>0</v>
      </c>
      <c r="F717" s="5">
        <f>IF(Inddata!$E$31*Inddata!$E$35+Inddata!$E$33&gt;'Beregninger scenarie 3'!C717,0,F716+$F$27)</f>
        <v>0</v>
      </c>
      <c r="G717" s="5">
        <f t="shared" si="20"/>
        <v>6.8548000000000595</v>
      </c>
      <c r="H717" s="5">
        <f>IF(D717+E717+F717&gt;Inddata!$E$31,Inddata!$E$31,D717+E717+F717)</f>
        <v>0</v>
      </c>
      <c r="I717" s="5">
        <f>Inddata!$E$34</f>
        <v>0</v>
      </c>
      <c r="J717" s="5">
        <f>Inddata!$E$32+Inddata!$E$34</f>
        <v>4</v>
      </c>
      <c r="K717" s="5"/>
    </row>
    <row r="718" spans="1:11" x14ac:dyDescent="0.25">
      <c r="A718">
        <v>689</v>
      </c>
      <c r="C718" s="5">
        <f t="shared" si="21"/>
        <v>4.8618666666667263</v>
      </c>
      <c r="D718" s="5">
        <f>IF(Inddata!$E$35=0,0,IF(($D$30-C718*(1/Inddata!$E$35))&lt;0,0,($D$30-C718*(1/Inddata!$E$35))))</f>
        <v>0</v>
      </c>
      <c r="E718" s="5">
        <v>0</v>
      </c>
      <c r="F718" s="5">
        <f>IF(Inddata!$E$31*Inddata!$E$35+Inddata!$E$33&gt;'Beregninger scenarie 3'!C718,0,F717+$F$27)</f>
        <v>0</v>
      </c>
      <c r="G718" s="5">
        <f t="shared" si="20"/>
        <v>6.8618666666667263</v>
      </c>
      <c r="H718" s="5">
        <f>IF(D718+E718+F718&gt;Inddata!$E$31,Inddata!$E$31,D718+E718+F718)</f>
        <v>0</v>
      </c>
      <c r="I718" s="5">
        <f>Inddata!$E$34</f>
        <v>0</v>
      </c>
      <c r="J718" s="5">
        <f>Inddata!$E$32+Inddata!$E$34</f>
        <v>4</v>
      </c>
      <c r="K718" s="5"/>
    </row>
    <row r="719" spans="1:11" x14ac:dyDescent="0.25">
      <c r="A719">
        <v>690</v>
      </c>
      <c r="C719" s="5">
        <f t="shared" si="21"/>
        <v>4.8689333333333931</v>
      </c>
      <c r="D719" s="5">
        <f>IF(Inddata!$E$35=0,0,IF(($D$30-C719*(1/Inddata!$E$35))&lt;0,0,($D$30-C719*(1/Inddata!$E$35))))</f>
        <v>0</v>
      </c>
      <c r="E719" s="5">
        <v>0</v>
      </c>
      <c r="F719" s="5">
        <f>IF(Inddata!$E$31*Inddata!$E$35+Inddata!$E$33&gt;'Beregninger scenarie 3'!C719,0,F718+$F$27)</f>
        <v>0</v>
      </c>
      <c r="G719" s="5">
        <f t="shared" si="20"/>
        <v>6.8689333333333931</v>
      </c>
      <c r="H719" s="5">
        <f>IF(D719+E719+F719&gt;Inddata!$E$31,Inddata!$E$31,D719+E719+F719)</f>
        <v>0</v>
      </c>
      <c r="I719" s="5">
        <f>Inddata!$E$34</f>
        <v>0</v>
      </c>
      <c r="J719" s="5">
        <f>Inddata!$E$32+Inddata!$E$34</f>
        <v>4</v>
      </c>
      <c r="K719" s="5"/>
    </row>
    <row r="720" spans="1:11" x14ac:dyDescent="0.25">
      <c r="A720">
        <v>691</v>
      </c>
      <c r="C720" s="5">
        <f t="shared" si="21"/>
        <v>4.8760000000000598</v>
      </c>
      <c r="D720" s="5">
        <f>IF(Inddata!$E$35=0,0,IF(($D$30-C720*(1/Inddata!$E$35))&lt;0,0,($D$30-C720*(1/Inddata!$E$35))))</f>
        <v>0</v>
      </c>
      <c r="E720" s="5">
        <v>0</v>
      </c>
      <c r="F720" s="5">
        <f>IF(Inddata!$E$31*Inddata!$E$35+Inddata!$E$33&gt;'Beregninger scenarie 3'!C720,0,F719+$F$27)</f>
        <v>0</v>
      </c>
      <c r="G720" s="5">
        <f t="shared" si="20"/>
        <v>6.8760000000000598</v>
      </c>
      <c r="H720" s="5">
        <f>IF(D720+E720+F720&gt;Inddata!$E$31,Inddata!$E$31,D720+E720+F720)</f>
        <v>0</v>
      </c>
      <c r="I720" s="5">
        <f>Inddata!$E$34</f>
        <v>0</v>
      </c>
      <c r="J720" s="5">
        <f>Inddata!$E$32+Inddata!$E$34</f>
        <v>4</v>
      </c>
      <c r="K720" s="5"/>
    </row>
    <row r="721" spans="1:11" x14ac:dyDescent="0.25">
      <c r="A721">
        <v>692</v>
      </c>
      <c r="C721" s="5">
        <f t="shared" si="21"/>
        <v>4.8830666666667266</v>
      </c>
      <c r="D721" s="5">
        <f>IF(Inddata!$E$35=0,0,IF(($D$30-C721*(1/Inddata!$E$35))&lt;0,0,($D$30-C721*(1/Inddata!$E$35))))</f>
        <v>0</v>
      </c>
      <c r="E721" s="5">
        <v>0</v>
      </c>
      <c r="F721" s="5">
        <f>IF(Inddata!$E$31*Inddata!$E$35+Inddata!$E$33&gt;'Beregninger scenarie 3'!C721,0,F720+$F$27)</f>
        <v>0</v>
      </c>
      <c r="G721" s="5">
        <f t="shared" si="20"/>
        <v>6.8830666666667266</v>
      </c>
      <c r="H721" s="5">
        <f>IF(D721+E721+F721&gt;Inddata!$E$31,Inddata!$E$31,D721+E721+F721)</f>
        <v>0</v>
      </c>
      <c r="I721" s="5">
        <f>Inddata!$E$34</f>
        <v>0</v>
      </c>
      <c r="J721" s="5">
        <f>Inddata!$E$32+Inddata!$E$34</f>
        <v>4</v>
      </c>
      <c r="K721" s="5"/>
    </row>
    <row r="722" spans="1:11" x14ac:dyDescent="0.25">
      <c r="A722">
        <v>693</v>
      </c>
      <c r="C722" s="5">
        <f t="shared" si="21"/>
        <v>4.8901333333333934</v>
      </c>
      <c r="D722" s="5">
        <f>IF(Inddata!$E$35=0,0,IF(($D$30-C722*(1/Inddata!$E$35))&lt;0,0,($D$30-C722*(1/Inddata!$E$35))))</f>
        <v>0</v>
      </c>
      <c r="E722" s="5">
        <v>0</v>
      </c>
      <c r="F722" s="5">
        <f>IF(Inddata!$E$31*Inddata!$E$35+Inddata!$E$33&gt;'Beregninger scenarie 3'!C722,0,F721+$F$27)</f>
        <v>0</v>
      </c>
      <c r="G722" s="5">
        <f t="shared" si="20"/>
        <v>6.8901333333333934</v>
      </c>
      <c r="H722" s="5">
        <f>IF(D722+E722+F722&gt;Inddata!$E$31,Inddata!$E$31,D722+E722+F722)</f>
        <v>0</v>
      </c>
      <c r="I722" s="5">
        <f>Inddata!$E$34</f>
        <v>0</v>
      </c>
      <c r="J722" s="5">
        <f>Inddata!$E$32+Inddata!$E$34</f>
        <v>4</v>
      </c>
      <c r="K722" s="5"/>
    </row>
    <row r="723" spans="1:11" x14ac:dyDescent="0.25">
      <c r="A723">
        <v>694</v>
      </c>
      <c r="C723" s="5">
        <f t="shared" si="21"/>
        <v>4.8972000000000602</v>
      </c>
      <c r="D723" s="5">
        <f>IF(Inddata!$E$35=0,0,IF(($D$30-C723*(1/Inddata!$E$35))&lt;0,0,($D$30-C723*(1/Inddata!$E$35))))</f>
        <v>0</v>
      </c>
      <c r="E723" s="5">
        <v>0</v>
      </c>
      <c r="F723" s="5">
        <f>IF(Inddata!$E$31*Inddata!$E$35+Inddata!$E$33&gt;'Beregninger scenarie 3'!C723,0,F722+$F$27)</f>
        <v>0</v>
      </c>
      <c r="G723" s="5">
        <f t="shared" si="20"/>
        <v>6.8972000000000602</v>
      </c>
      <c r="H723" s="5">
        <f>IF(D723+E723+F723&gt;Inddata!$E$31,Inddata!$E$31,D723+E723+F723)</f>
        <v>0</v>
      </c>
      <c r="I723" s="5">
        <f>Inddata!$E$34</f>
        <v>0</v>
      </c>
      <c r="J723" s="5">
        <f>Inddata!$E$32+Inddata!$E$34</f>
        <v>4</v>
      </c>
      <c r="K723" s="5"/>
    </row>
    <row r="724" spans="1:11" x14ac:dyDescent="0.25">
      <c r="A724">
        <v>695</v>
      </c>
      <c r="C724" s="5">
        <f t="shared" si="21"/>
        <v>4.9042666666667269</v>
      </c>
      <c r="D724" s="5">
        <f>IF(Inddata!$E$35=0,0,IF(($D$30-C724*(1/Inddata!$E$35))&lt;0,0,($D$30-C724*(1/Inddata!$E$35))))</f>
        <v>0</v>
      </c>
      <c r="E724" s="5">
        <v>0</v>
      </c>
      <c r="F724" s="5">
        <f>IF(Inddata!$E$31*Inddata!$E$35+Inddata!$E$33&gt;'Beregninger scenarie 3'!C724,0,F723+$F$27)</f>
        <v>0</v>
      </c>
      <c r="G724" s="5">
        <f t="shared" si="20"/>
        <v>6.9042666666667269</v>
      </c>
      <c r="H724" s="5">
        <f>IF(D724+E724+F724&gt;Inddata!$E$31,Inddata!$E$31,D724+E724+F724)</f>
        <v>0</v>
      </c>
      <c r="I724" s="5">
        <f>Inddata!$E$34</f>
        <v>0</v>
      </c>
      <c r="J724" s="5">
        <f>Inddata!$E$32+Inddata!$E$34</f>
        <v>4</v>
      </c>
      <c r="K724" s="5"/>
    </row>
    <row r="725" spans="1:11" x14ac:dyDescent="0.25">
      <c r="A725">
        <v>696</v>
      </c>
      <c r="C725" s="5">
        <f t="shared" si="21"/>
        <v>4.9113333333333937</v>
      </c>
      <c r="D725" s="5">
        <f>IF(Inddata!$E$35=0,0,IF(($D$30-C725*(1/Inddata!$E$35))&lt;0,0,($D$30-C725*(1/Inddata!$E$35))))</f>
        <v>0</v>
      </c>
      <c r="E725" s="5">
        <v>0</v>
      </c>
      <c r="F725" s="5">
        <f>IF(Inddata!$E$31*Inddata!$E$35+Inddata!$E$33&gt;'Beregninger scenarie 3'!C725,0,F724+$F$27)</f>
        <v>0</v>
      </c>
      <c r="G725" s="5">
        <f t="shared" si="20"/>
        <v>6.9113333333333937</v>
      </c>
      <c r="H725" s="5">
        <f>IF(D725+E725+F725&gt;Inddata!$E$31,Inddata!$E$31,D725+E725+F725)</f>
        <v>0</v>
      </c>
      <c r="I725" s="5">
        <f>Inddata!$E$34</f>
        <v>0</v>
      </c>
      <c r="J725" s="5">
        <f>Inddata!$E$32+Inddata!$E$34</f>
        <v>4</v>
      </c>
      <c r="K725" s="5"/>
    </row>
    <row r="726" spans="1:11" x14ac:dyDescent="0.25">
      <c r="A726">
        <v>697</v>
      </c>
      <c r="C726" s="5">
        <f t="shared" si="21"/>
        <v>4.9184000000000605</v>
      </c>
      <c r="D726" s="5">
        <f>IF(Inddata!$E$35=0,0,IF(($D$30-C726*(1/Inddata!$E$35))&lt;0,0,($D$30-C726*(1/Inddata!$E$35))))</f>
        <v>0</v>
      </c>
      <c r="E726" s="5">
        <v>0</v>
      </c>
      <c r="F726" s="5">
        <f>IF(Inddata!$E$31*Inddata!$E$35+Inddata!$E$33&gt;'Beregninger scenarie 3'!C726,0,F725+$F$27)</f>
        <v>0</v>
      </c>
      <c r="G726" s="5">
        <f t="shared" si="20"/>
        <v>6.9184000000000605</v>
      </c>
      <c r="H726" s="5">
        <f>IF(D726+E726+F726&gt;Inddata!$E$31,Inddata!$E$31,D726+E726+F726)</f>
        <v>0</v>
      </c>
      <c r="I726" s="5">
        <f>Inddata!$E$34</f>
        <v>0</v>
      </c>
      <c r="J726" s="5">
        <f>Inddata!$E$32+Inddata!$E$34</f>
        <v>4</v>
      </c>
      <c r="K726" s="5"/>
    </row>
    <row r="727" spans="1:11" x14ac:dyDescent="0.25">
      <c r="A727">
        <v>698</v>
      </c>
      <c r="C727" s="5">
        <f t="shared" si="21"/>
        <v>4.9254666666667273</v>
      </c>
      <c r="D727" s="5">
        <f>IF(Inddata!$E$35=0,0,IF(($D$30-C727*(1/Inddata!$E$35))&lt;0,0,($D$30-C727*(1/Inddata!$E$35))))</f>
        <v>0</v>
      </c>
      <c r="E727" s="5">
        <v>0</v>
      </c>
      <c r="F727" s="5">
        <f>IF(Inddata!$E$31*Inddata!$E$35+Inddata!$E$33&gt;'Beregninger scenarie 3'!C727,0,F726+$F$27)</f>
        <v>0</v>
      </c>
      <c r="G727" s="5">
        <f t="shared" si="20"/>
        <v>6.9254666666667273</v>
      </c>
      <c r="H727" s="5">
        <f>IF(D727+E727+F727&gt;Inddata!$E$31,Inddata!$E$31,D727+E727+F727)</f>
        <v>0</v>
      </c>
      <c r="I727" s="5">
        <f>Inddata!$E$34</f>
        <v>0</v>
      </c>
      <c r="J727" s="5">
        <f>Inddata!$E$32+Inddata!$E$34</f>
        <v>4</v>
      </c>
      <c r="K727" s="5"/>
    </row>
    <row r="728" spans="1:11" x14ac:dyDescent="0.25">
      <c r="A728">
        <v>699</v>
      </c>
      <c r="C728" s="5">
        <f t="shared" si="21"/>
        <v>4.9325333333333941</v>
      </c>
      <c r="D728" s="5">
        <f>IF(Inddata!$E$35=0,0,IF(($D$30-C728*(1/Inddata!$E$35))&lt;0,0,($D$30-C728*(1/Inddata!$E$35))))</f>
        <v>0</v>
      </c>
      <c r="E728" s="5">
        <v>0</v>
      </c>
      <c r="F728" s="5">
        <f>IF(Inddata!$E$31*Inddata!$E$35+Inddata!$E$33&gt;'Beregninger scenarie 3'!C728,0,F727+$F$27)</f>
        <v>0</v>
      </c>
      <c r="G728" s="5">
        <f t="shared" si="20"/>
        <v>6.9325333333333941</v>
      </c>
      <c r="H728" s="5">
        <f>IF(D728+E728+F728&gt;Inddata!$E$31,Inddata!$E$31,D728+E728+F728)</f>
        <v>0</v>
      </c>
      <c r="I728" s="5">
        <f>Inddata!$E$34</f>
        <v>0</v>
      </c>
      <c r="J728" s="5">
        <f>Inddata!$E$32+Inddata!$E$34</f>
        <v>4</v>
      </c>
      <c r="K728" s="5"/>
    </row>
    <row r="729" spans="1:11" x14ac:dyDescent="0.25">
      <c r="A729">
        <v>700</v>
      </c>
      <c r="C729" s="5">
        <f t="shared" si="21"/>
        <v>4.9396000000000608</v>
      </c>
      <c r="D729" s="5">
        <f>IF(Inddata!$E$35=0,0,IF(($D$30-C729*(1/Inddata!$E$35))&lt;0,0,($D$30-C729*(1/Inddata!$E$35))))</f>
        <v>0</v>
      </c>
      <c r="E729" s="5">
        <v>0</v>
      </c>
      <c r="F729" s="5">
        <f>IF(Inddata!$E$31*Inddata!$E$35+Inddata!$E$33&gt;'Beregninger scenarie 3'!C729,0,F728+$F$27)</f>
        <v>0</v>
      </c>
      <c r="G729" s="5">
        <f t="shared" si="20"/>
        <v>6.9396000000000608</v>
      </c>
      <c r="H729" s="5">
        <f>IF(D729+E729+F729&gt;Inddata!$E$31,Inddata!$E$31,D729+E729+F729)</f>
        <v>0</v>
      </c>
      <c r="I729" s="5">
        <f>Inddata!$E$34</f>
        <v>0</v>
      </c>
      <c r="J729" s="5">
        <f>Inddata!$E$32+Inddata!$E$34</f>
        <v>4</v>
      </c>
      <c r="K729" s="5"/>
    </row>
    <row r="730" spans="1:11" x14ac:dyDescent="0.25">
      <c r="A730">
        <v>701</v>
      </c>
      <c r="C730" s="5">
        <f t="shared" si="21"/>
        <v>4.9466666666667276</v>
      </c>
      <c r="D730" s="5">
        <f>IF(Inddata!$E$35=0,0,IF(($D$30-C730*(1/Inddata!$E$35))&lt;0,0,($D$30-C730*(1/Inddata!$E$35))))</f>
        <v>0</v>
      </c>
      <c r="E730" s="5">
        <v>0</v>
      </c>
      <c r="F730" s="5">
        <f>IF(Inddata!$E$31*Inddata!$E$35+Inddata!$E$33&gt;'Beregninger scenarie 3'!C730,0,F729+$F$27)</f>
        <v>0</v>
      </c>
      <c r="G730" s="5">
        <f t="shared" si="20"/>
        <v>6.9466666666667276</v>
      </c>
      <c r="H730" s="5">
        <f>IF(D730+E730+F730&gt;Inddata!$E$31,Inddata!$E$31,D730+E730+F730)</f>
        <v>0</v>
      </c>
      <c r="I730" s="5">
        <f>Inddata!$E$34</f>
        <v>0</v>
      </c>
      <c r="J730" s="5">
        <f>Inddata!$E$32+Inddata!$E$34</f>
        <v>4</v>
      </c>
      <c r="K730" s="5"/>
    </row>
    <row r="731" spans="1:11" x14ac:dyDescent="0.25">
      <c r="A731">
        <v>702</v>
      </c>
      <c r="C731" s="5">
        <f t="shared" si="21"/>
        <v>4.9537333333333944</v>
      </c>
      <c r="D731" s="5">
        <f>IF(Inddata!$E$35=0,0,IF(($D$30-C731*(1/Inddata!$E$35))&lt;0,0,($D$30-C731*(1/Inddata!$E$35))))</f>
        <v>0</v>
      </c>
      <c r="E731" s="5">
        <v>0</v>
      </c>
      <c r="F731" s="5">
        <f>IF(Inddata!$E$31*Inddata!$E$35+Inddata!$E$33&gt;'Beregninger scenarie 3'!C731,0,F730+$F$27)</f>
        <v>0</v>
      </c>
      <c r="G731" s="5">
        <f t="shared" si="20"/>
        <v>6.9537333333333944</v>
      </c>
      <c r="H731" s="5">
        <f>IF(D731+E731+F731&gt;Inddata!$E$31,Inddata!$E$31,D731+E731+F731)</f>
        <v>0</v>
      </c>
      <c r="I731" s="5">
        <f>Inddata!$E$34</f>
        <v>0</v>
      </c>
      <c r="J731" s="5">
        <f>Inddata!$E$32+Inddata!$E$34</f>
        <v>4</v>
      </c>
      <c r="K731" s="5"/>
    </row>
    <row r="732" spans="1:11" x14ac:dyDescent="0.25">
      <c r="A732">
        <v>703</v>
      </c>
      <c r="C732" s="5">
        <f t="shared" si="21"/>
        <v>4.9608000000000612</v>
      </c>
      <c r="D732" s="5">
        <f>IF(Inddata!$E$35=0,0,IF(($D$30-C732*(1/Inddata!$E$35))&lt;0,0,($D$30-C732*(1/Inddata!$E$35))))</f>
        <v>0</v>
      </c>
      <c r="E732" s="5">
        <v>0</v>
      </c>
      <c r="F732" s="5">
        <f>IF(Inddata!$E$31*Inddata!$E$35+Inddata!$E$33&gt;'Beregninger scenarie 3'!C732,0,F731+$F$27)</f>
        <v>0</v>
      </c>
      <c r="G732" s="5">
        <f t="shared" si="20"/>
        <v>6.9608000000000612</v>
      </c>
      <c r="H732" s="5">
        <f>IF(D732+E732+F732&gt;Inddata!$E$31,Inddata!$E$31,D732+E732+F732)</f>
        <v>0</v>
      </c>
      <c r="I732" s="5">
        <f>Inddata!$E$34</f>
        <v>0</v>
      </c>
      <c r="J732" s="5">
        <f>Inddata!$E$32+Inddata!$E$34</f>
        <v>4</v>
      </c>
      <c r="K732" s="5"/>
    </row>
    <row r="733" spans="1:11" x14ac:dyDescent="0.25">
      <c r="A733">
        <v>704</v>
      </c>
      <c r="C733" s="5">
        <f t="shared" si="21"/>
        <v>4.9678666666667279</v>
      </c>
      <c r="D733" s="5">
        <f>IF(Inddata!$E$35=0,0,IF(($D$30-C733*(1/Inddata!$E$35))&lt;0,0,($D$30-C733*(1/Inddata!$E$35))))</f>
        <v>0</v>
      </c>
      <c r="E733" s="5">
        <v>0</v>
      </c>
      <c r="F733" s="5">
        <f>IF(Inddata!$E$31*Inddata!$E$35+Inddata!$E$33&gt;'Beregninger scenarie 3'!C733,0,F732+$F$27)</f>
        <v>0</v>
      </c>
      <c r="G733" s="5">
        <f t="shared" si="20"/>
        <v>6.9678666666667279</v>
      </c>
      <c r="H733" s="5">
        <f>IF(D733+E733+F733&gt;Inddata!$E$31,Inddata!$E$31,D733+E733+F733)</f>
        <v>0</v>
      </c>
      <c r="I733" s="5">
        <f>Inddata!$E$34</f>
        <v>0</v>
      </c>
      <c r="J733" s="5">
        <f>Inddata!$E$32+Inddata!$E$34</f>
        <v>4</v>
      </c>
      <c r="K733" s="5"/>
    </row>
    <row r="734" spans="1:11" x14ac:dyDescent="0.25">
      <c r="A734">
        <v>705</v>
      </c>
      <c r="C734" s="5">
        <f t="shared" si="21"/>
        <v>4.9749333333333947</v>
      </c>
      <c r="D734" s="5">
        <f>IF(Inddata!$E$35=0,0,IF(($D$30-C734*(1/Inddata!$E$35))&lt;0,0,($D$30-C734*(1/Inddata!$E$35))))</f>
        <v>0</v>
      </c>
      <c r="E734" s="5">
        <v>0</v>
      </c>
      <c r="F734" s="5">
        <f>IF(Inddata!$E$31*Inddata!$E$35+Inddata!$E$33&gt;'Beregninger scenarie 3'!C734,0,F733+$F$27)</f>
        <v>0</v>
      </c>
      <c r="G734" s="5">
        <f t="shared" si="20"/>
        <v>6.9749333333333947</v>
      </c>
      <c r="H734" s="5">
        <f>IF(D734+E734+F734&gt;Inddata!$E$31,Inddata!$E$31,D734+E734+F734)</f>
        <v>0</v>
      </c>
      <c r="I734" s="5">
        <f>Inddata!$E$34</f>
        <v>0</v>
      </c>
      <c r="J734" s="5">
        <f>Inddata!$E$32+Inddata!$E$34</f>
        <v>4</v>
      </c>
      <c r="K734" s="5"/>
    </row>
    <row r="735" spans="1:11" x14ac:dyDescent="0.25">
      <c r="A735">
        <v>706</v>
      </c>
      <c r="C735" s="5">
        <f t="shared" si="21"/>
        <v>4.9820000000000615</v>
      </c>
      <c r="D735" s="5">
        <f>IF(Inddata!$E$35=0,0,IF(($D$30-C735*(1/Inddata!$E$35))&lt;0,0,($D$30-C735*(1/Inddata!$E$35))))</f>
        <v>0</v>
      </c>
      <c r="E735" s="5">
        <v>0</v>
      </c>
      <c r="F735" s="5">
        <f>IF(Inddata!$E$31*Inddata!$E$35+Inddata!$E$33&gt;'Beregninger scenarie 3'!C735,0,F734+$F$27)</f>
        <v>0</v>
      </c>
      <c r="G735" s="5">
        <f t="shared" si="20"/>
        <v>6.9820000000000615</v>
      </c>
      <c r="H735" s="5">
        <f>IF(D735+E735+F735&gt;Inddata!$E$31,Inddata!$E$31,D735+E735+F735)</f>
        <v>0</v>
      </c>
      <c r="I735" s="5">
        <f>Inddata!$E$34</f>
        <v>0</v>
      </c>
      <c r="J735" s="5">
        <f>Inddata!$E$32+Inddata!$E$34</f>
        <v>4</v>
      </c>
      <c r="K735" s="5"/>
    </row>
    <row r="736" spans="1:11" x14ac:dyDescent="0.25">
      <c r="A736">
        <v>707</v>
      </c>
      <c r="C736" s="5">
        <f t="shared" si="21"/>
        <v>4.9890666666667283</v>
      </c>
      <c r="D736" s="5">
        <f>IF(Inddata!$E$35=0,0,IF(($D$30-C736*(1/Inddata!$E$35))&lt;0,0,($D$30-C736*(1/Inddata!$E$35))))</f>
        <v>0</v>
      </c>
      <c r="E736" s="5">
        <v>0</v>
      </c>
      <c r="F736" s="5">
        <f>IF(Inddata!$E$31*Inddata!$E$35+Inddata!$E$33&gt;'Beregninger scenarie 3'!C736,0,F735+$F$27)</f>
        <v>0</v>
      </c>
      <c r="G736" s="5">
        <f t="shared" ref="G736:G799" si="22">C736+2</f>
        <v>6.9890666666667283</v>
      </c>
      <c r="H736" s="5">
        <f>IF(D736+E736+F736&gt;Inddata!$E$31,Inddata!$E$31,D736+E736+F736)</f>
        <v>0</v>
      </c>
      <c r="I736" s="5">
        <f>Inddata!$E$34</f>
        <v>0</v>
      </c>
      <c r="J736" s="5">
        <f>Inddata!$E$32+Inddata!$E$34</f>
        <v>4</v>
      </c>
      <c r="K736" s="5"/>
    </row>
    <row r="737" spans="1:11" x14ac:dyDescent="0.25">
      <c r="A737">
        <v>708</v>
      </c>
      <c r="C737" s="5">
        <f t="shared" ref="C737:C800" si="23">C736+$C$27</f>
        <v>4.996133333333395</v>
      </c>
      <c r="D737" s="5">
        <f>IF(Inddata!$E$35=0,0,IF(($D$30-C737*(1/Inddata!$E$35))&lt;0,0,($D$30-C737*(1/Inddata!$E$35))))</f>
        <v>0</v>
      </c>
      <c r="E737" s="5">
        <v>0</v>
      </c>
      <c r="F737" s="5">
        <f>IF(Inddata!$E$31*Inddata!$E$35+Inddata!$E$33&gt;'Beregninger scenarie 3'!C737,0,F736+$F$27)</f>
        <v>0</v>
      </c>
      <c r="G737" s="5">
        <f t="shared" si="22"/>
        <v>6.996133333333395</v>
      </c>
      <c r="H737" s="5">
        <f>IF(D737+E737+F737&gt;Inddata!$E$31,Inddata!$E$31,D737+E737+F737)</f>
        <v>0</v>
      </c>
      <c r="I737" s="5">
        <f>Inddata!$E$34</f>
        <v>0</v>
      </c>
      <c r="J737" s="5">
        <f>Inddata!$E$32+Inddata!$E$34</f>
        <v>4</v>
      </c>
      <c r="K737" s="5"/>
    </row>
    <row r="738" spans="1:11" x14ac:dyDescent="0.25">
      <c r="A738">
        <v>709</v>
      </c>
      <c r="C738" s="5">
        <f t="shared" si="23"/>
        <v>5.0032000000000618</v>
      </c>
      <c r="D738" s="5">
        <f>IF(Inddata!$E$35=0,0,IF(($D$30-C738*(1/Inddata!$E$35))&lt;0,0,($D$30-C738*(1/Inddata!$E$35))))</f>
        <v>0</v>
      </c>
      <c r="E738" s="5">
        <v>0</v>
      </c>
      <c r="F738" s="5">
        <f>IF(Inddata!$E$31*Inddata!$E$35+Inddata!$E$33&gt;'Beregninger scenarie 3'!C738,0,F737+$F$27)</f>
        <v>0</v>
      </c>
      <c r="G738" s="5">
        <f t="shared" si="22"/>
        <v>7.0032000000000618</v>
      </c>
      <c r="H738" s="5">
        <f>IF(D738+E738+F738&gt;Inddata!$E$31,Inddata!$E$31,D738+E738+F738)</f>
        <v>0</v>
      </c>
      <c r="I738" s="5">
        <f>Inddata!$E$34</f>
        <v>0</v>
      </c>
      <c r="J738" s="5">
        <f>Inddata!$E$32+Inddata!$E$34</f>
        <v>4</v>
      </c>
      <c r="K738" s="5"/>
    </row>
    <row r="739" spans="1:11" x14ac:dyDescent="0.25">
      <c r="A739">
        <v>710</v>
      </c>
      <c r="C739" s="5">
        <f t="shared" si="23"/>
        <v>5.0102666666667286</v>
      </c>
      <c r="D739" s="5">
        <f>IF(Inddata!$E$35=0,0,IF(($D$30-C739*(1/Inddata!$E$35))&lt;0,0,($D$30-C739*(1/Inddata!$E$35))))</f>
        <v>0</v>
      </c>
      <c r="E739" s="5">
        <v>0</v>
      </c>
      <c r="F739" s="5">
        <f>IF(Inddata!$E$31*Inddata!$E$35+Inddata!$E$33&gt;'Beregninger scenarie 3'!C739,0,F738+$F$27)</f>
        <v>0</v>
      </c>
      <c r="G739" s="5">
        <f t="shared" si="22"/>
        <v>7.0102666666667286</v>
      </c>
      <c r="H739" s="5">
        <f>IF(D739+E739+F739&gt;Inddata!$E$31,Inddata!$E$31,D739+E739+F739)</f>
        <v>0</v>
      </c>
      <c r="I739" s="5">
        <f>Inddata!$E$34</f>
        <v>0</v>
      </c>
      <c r="J739" s="5">
        <f>Inddata!$E$32+Inddata!$E$34</f>
        <v>4</v>
      </c>
      <c r="K739" s="5"/>
    </row>
    <row r="740" spans="1:11" x14ac:dyDescent="0.25">
      <c r="A740">
        <v>711</v>
      </c>
      <c r="C740" s="5">
        <f t="shared" si="23"/>
        <v>5.0173333333333954</v>
      </c>
      <c r="D740" s="5">
        <f>IF(Inddata!$E$35=0,0,IF(($D$30-C740*(1/Inddata!$E$35))&lt;0,0,($D$30-C740*(1/Inddata!$E$35))))</f>
        <v>0</v>
      </c>
      <c r="E740" s="5">
        <v>0</v>
      </c>
      <c r="F740" s="5">
        <f>IF(Inddata!$E$31*Inddata!$E$35+Inddata!$E$33&gt;'Beregninger scenarie 3'!C740,0,F739+$F$27)</f>
        <v>0</v>
      </c>
      <c r="G740" s="5">
        <f t="shared" si="22"/>
        <v>7.0173333333333954</v>
      </c>
      <c r="H740" s="5">
        <f>IF(D740+E740+F740&gt;Inddata!$E$31,Inddata!$E$31,D740+E740+F740)</f>
        <v>0</v>
      </c>
      <c r="I740" s="5">
        <f>Inddata!$E$34</f>
        <v>0</v>
      </c>
      <c r="J740" s="5">
        <f>Inddata!$E$32+Inddata!$E$34</f>
        <v>4</v>
      </c>
      <c r="K740" s="5"/>
    </row>
    <row r="741" spans="1:11" x14ac:dyDescent="0.25">
      <c r="A741">
        <v>712</v>
      </c>
      <c r="C741" s="5">
        <f t="shared" si="23"/>
        <v>5.0244000000000621</v>
      </c>
      <c r="D741" s="5">
        <f>IF(Inddata!$E$35=0,0,IF(($D$30-C741*(1/Inddata!$E$35))&lt;0,0,($D$30-C741*(1/Inddata!$E$35))))</f>
        <v>0</v>
      </c>
      <c r="E741" s="5">
        <v>0</v>
      </c>
      <c r="F741" s="5">
        <f>IF(Inddata!$E$31*Inddata!$E$35+Inddata!$E$33&gt;'Beregninger scenarie 3'!C741,0,F740+$F$27)</f>
        <v>0</v>
      </c>
      <c r="G741" s="5">
        <f t="shared" si="22"/>
        <v>7.0244000000000621</v>
      </c>
      <c r="H741" s="5">
        <f>IF(D741+E741+F741&gt;Inddata!$E$31,Inddata!$E$31,D741+E741+F741)</f>
        <v>0</v>
      </c>
      <c r="I741" s="5">
        <f>Inddata!$E$34</f>
        <v>0</v>
      </c>
      <c r="J741" s="5">
        <f>Inddata!$E$32+Inddata!$E$34</f>
        <v>4</v>
      </c>
      <c r="K741" s="5"/>
    </row>
    <row r="742" spans="1:11" x14ac:dyDescent="0.25">
      <c r="A742">
        <v>713</v>
      </c>
      <c r="C742" s="5">
        <f t="shared" si="23"/>
        <v>5.0314666666667289</v>
      </c>
      <c r="D742" s="5">
        <f>IF(Inddata!$E$35=0,0,IF(($D$30-C742*(1/Inddata!$E$35))&lt;0,0,($D$30-C742*(1/Inddata!$E$35))))</f>
        <v>0</v>
      </c>
      <c r="E742" s="5">
        <v>0</v>
      </c>
      <c r="F742" s="5">
        <f>IF(Inddata!$E$31*Inddata!$E$35+Inddata!$E$33&gt;'Beregninger scenarie 3'!C742,0,F741+$F$27)</f>
        <v>0</v>
      </c>
      <c r="G742" s="5">
        <f t="shared" si="22"/>
        <v>7.0314666666667289</v>
      </c>
      <c r="H742" s="5">
        <f>IF(D742+E742+F742&gt;Inddata!$E$31,Inddata!$E$31,D742+E742+F742)</f>
        <v>0</v>
      </c>
      <c r="I742" s="5">
        <f>Inddata!$E$34</f>
        <v>0</v>
      </c>
      <c r="J742" s="5">
        <f>Inddata!$E$32+Inddata!$E$34</f>
        <v>4</v>
      </c>
      <c r="K742" s="5"/>
    </row>
    <row r="743" spans="1:11" x14ac:dyDescent="0.25">
      <c r="A743">
        <v>714</v>
      </c>
      <c r="C743" s="5">
        <f t="shared" si="23"/>
        <v>5.0385333333333957</v>
      </c>
      <c r="D743" s="5">
        <f>IF(Inddata!$E$35=0,0,IF(($D$30-C743*(1/Inddata!$E$35))&lt;0,0,($D$30-C743*(1/Inddata!$E$35))))</f>
        <v>0</v>
      </c>
      <c r="E743" s="5">
        <v>0</v>
      </c>
      <c r="F743" s="5">
        <f>IF(Inddata!$E$31*Inddata!$E$35+Inddata!$E$33&gt;'Beregninger scenarie 3'!C743,0,F742+$F$27)</f>
        <v>0</v>
      </c>
      <c r="G743" s="5">
        <f t="shared" si="22"/>
        <v>7.0385333333333957</v>
      </c>
      <c r="H743" s="5">
        <f>IF(D743+E743+F743&gt;Inddata!$E$31,Inddata!$E$31,D743+E743+F743)</f>
        <v>0</v>
      </c>
      <c r="I743" s="5">
        <f>Inddata!$E$34</f>
        <v>0</v>
      </c>
      <c r="J743" s="5">
        <f>Inddata!$E$32+Inddata!$E$34</f>
        <v>4</v>
      </c>
      <c r="K743" s="5"/>
    </row>
    <row r="744" spans="1:11" x14ac:dyDescent="0.25">
      <c r="A744">
        <v>715</v>
      </c>
      <c r="C744" s="5">
        <f t="shared" si="23"/>
        <v>5.0456000000000625</v>
      </c>
      <c r="D744" s="5">
        <f>IF(Inddata!$E$35=0,0,IF(($D$30-C744*(1/Inddata!$E$35))&lt;0,0,($D$30-C744*(1/Inddata!$E$35))))</f>
        <v>0</v>
      </c>
      <c r="E744" s="5">
        <v>0</v>
      </c>
      <c r="F744" s="5">
        <f>IF(Inddata!$E$31*Inddata!$E$35+Inddata!$E$33&gt;'Beregninger scenarie 3'!C744,0,F743+$F$27)</f>
        <v>0</v>
      </c>
      <c r="G744" s="5">
        <f t="shared" si="22"/>
        <v>7.0456000000000625</v>
      </c>
      <c r="H744" s="5">
        <f>IF(D744+E744+F744&gt;Inddata!$E$31,Inddata!$E$31,D744+E744+F744)</f>
        <v>0</v>
      </c>
      <c r="I744" s="5">
        <f>Inddata!$E$34</f>
        <v>0</v>
      </c>
      <c r="J744" s="5">
        <f>Inddata!$E$32+Inddata!$E$34</f>
        <v>4</v>
      </c>
      <c r="K744" s="5"/>
    </row>
    <row r="745" spans="1:11" x14ac:dyDescent="0.25">
      <c r="A745">
        <v>716</v>
      </c>
      <c r="C745" s="5">
        <f t="shared" si="23"/>
        <v>5.0526666666667293</v>
      </c>
      <c r="D745" s="5">
        <f>IF(Inddata!$E$35=0,0,IF(($D$30-C745*(1/Inddata!$E$35))&lt;0,0,($D$30-C745*(1/Inddata!$E$35))))</f>
        <v>0</v>
      </c>
      <c r="E745" s="5">
        <v>0</v>
      </c>
      <c r="F745" s="5">
        <f>IF(Inddata!$E$31*Inddata!$E$35+Inddata!$E$33&gt;'Beregninger scenarie 3'!C745,0,F744+$F$27)</f>
        <v>0</v>
      </c>
      <c r="G745" s="5">
        <f t="shared" si="22"/>
        <v>7.0526666666667293</v>
      </c>
      <c r="H745" s="5">
        <f>IF(D745+E745+F745&gt;Inddata!$E$31,Inddata!$E$31,D745+E745+F745)</f>
        <v>0</v>
      </c>
      <c r="I745" s="5">
        <f>Inddata!$E$34</f>
        <v>0</v>
      </c>
      <c r="J745" s="5">
        <f>Inddata!$E$32+Inddata!$E$34</f>
        <v>4</v>
      </c>
      <c r="K745" s="5"/>
    </row>
    <row r="746" spans="1:11" x14ac:dyDescent="0.25">
      <c r="A746">
        <v>717</v>
      </c>
      <c r="C746" s="5">
        <f t="shared" si="23"/>
        <v>5.059733333333396</v>
      </c>
      <c r="D746" s="5">
        <f>IF(Inddata!$E$35=0,0,IF(($D$30-C746*(1/Inddata!$E$35))&lt;0,0,($D$30-C746*(1/Inddata!$E$35))))</f>
        <v>0</v>
      </c>
      <c r="E746" s="5">
        <v>0</v>
      </c>
      <c r="F746" s="5">
        <f>IF(Inddata!$E$31*Inddata!$E$35+Inddata!$E$33&gt;'Beregninger scenarie 3'!C746,0,F745+$F$27)</f>
        <v>0</v>
      </c>
      <c r="G746" s="5">
        <f t="shared" si="22"/>
        <v>7.059733333333396</v>
      </c>
      <c r="H746" s="5">
        <f>IF(D746+E746+F746&gt;Inddata!$E$31,Inddata!$E$31,D746+E746+F746)</f>
        <v>0</v>
      </c>
      <c r="I746" s="5">
        <f>Inddata!$E$34</f>
        <v>0</v>
      </c>
      <c r="J746" s="5">
        <f>Inddata!$E$32+Inddata!$E$34</f>
        <v>4</v>
      </c>
      <c r="K746" s="5"/>
    </row>
    <row r="747" spans="1:11" x14ac:dyDescent="0.25">
      <c r="A747">
        <v>718</v>
      </c>
      <c r="C747" s="5">
        <f t="shared" si="23"/>
        <v>5.0668000000000628</v>
      </c>
      <c r="D747" s="5">
        <f>IF(Inddata!$E$35=0,0,IF(($D$30-C747*(1/Inddata!$E$35))&lt;0,0,($D$30-C747*(1/Inddata!$E$35))))</f>
        <v>0</v>
      </c>
      <c r="E747" s="5">
        <v>0</v>
      </c>
      <c r="F747" s="5">
        <f>IF(Inddata!$E$31*Inddata!$E$35+Inddata!$E$33&gt;'Beregninger scenarie 3'!C747,0,F746+$F$27)</f>
        <v>0</v>
      </c>
      <c r="G747" s="5">
        <f t="shared" si="22"/>
        <v>7.0668000000000628</v>
      </c>
      <c r="H747" s="5">
        <f>IF(D747+E747+F747&gt;Inddata!$E$31,Inddata!$E$31,D747+E747+F747)</f>
        <v>0</v>
      </c>
      <c r="I747" s="5">
        <f>Inddata!$E$34</f>
        <v>0</v>
      </c>
      <c r="J747" s="5">
        <f>Inddata!$E$32+Inddata!$E$34</f>
        <v>4</v>
      </c>
      <c r="K747" s="5"/>
    </row>
    <row r="748" spans="1:11" x14ac:dyDescent="0.25">
      <c r="A748">
        <v>719</v>
      </c>
      <c r="C748" s="5">
        <f t="shared" si="23"/>
        <v>5.0738666666667296</v>
      </c>
      <c r="D748" s="5">
        <f>IF(Inddata!$E$35=0,0,IF(($D$30-C748*(1/Inddata!$E$35))&lt;0,0,($D$30-C748*(1/Inddata!$E$35))))</f>
        <v>0</v>
      </c>
      <c r="E748" s="5">
        <v>0</v>
      </c>
      <c r="F748" s="5">
        <f>IF(Inddata!$E$31*Inddata!$E$35+Inddata!$E$33&gt;'Beregninger scenarie 3'!C748,0,F747+$F$27)</f>
        <v>0</v>
      </c>
      <c r="G748" s="5">
        <f t="shared" si="22"/>
        <v>7.0738666666667296</v>
      </c>
      <c r="H748" s="5">
        <f>IF(D748+E748+F748&gt;Inddata!$E$31,Inddata!$E$31,D748+E748+F748)</f>
        <v>0</v>
      </c>
      <c r="I748" s="5">
        <f>Inddata!$E$34</f>
        <v>0</v>
      </c>
      <c r="J748" s="5">
        <f>Inddata!$E$32+Inddata!$E$34</f>
        <v>4</v>
      </c>
      <c r="K748" s="5"/>
    </row>
    <row r="749" spans="1:11" x14ac:dyDescent="0.25">
      <c r="A749">
        <v>720</v>
      </c>
      <c r="C749" s="5">
        <f t="shared" si="23"/>
        <v>5.0809333333333964</v>
      </c>
      <c r="D749" s="5">
        <f>IF(Inddata!$E$35=0,0,IF(($D$30-C749*(1/Inddata!$E$35))&lt;0,0,($D$30-C749*(1/Inddata!$E$35))))</f>
        <v>0</v>
      </c>
      <c r="E749" s="5">
        <v>0</v>
      </c>
      <c r="F749" s="5">
        <f>IF(Inddata!$E$31*Inddata!$E$35+Inddata!$E$33&gt;'Beregninger scenarie 3'!C749,0,F748+$F$27)</f>
        <v>0</v>
      </c>
      <c r="G749" s="5">
        <f t="shared" si="22"/>
        <v>7.0809333333333964</v>
      </c>
      <c r="H749" s="5">
        <f>IF(D749+E749+F749&gt;Inddata!$E$31,Inddata!$E$31,D749+E749+F749)</f>
        <v>0</v>
      </c>
      <c r="I749" s="5">
        <f>Inddata!$E$34</f>
        <v>0</v>
      </c>
      <c r="J749" s="5">
        <f>Inddata!$E$32+Inddata!$E$34</f>
        <v>4</v>
      </c>
      <c r="K749" s="5"/>
    </row>
    <row r="750" spans="1:11" x14ac:dyDescent="0.25">
      <c r="A750">
        <v>721</v>
      </c>
      <c r="C750" s="5">
        <f t="shared" si="23"/>
        <v>5.0880000000000631</v>
      </c>
      <c r="D750" s="5">
        <f>IF(Inddata!$E$35=0,0,IF(($D$30-C750*(1/Inddata!$E$35))&lt;0,0,($D$30-C750*(1/Inddata!$E$35))))</f>
        <v>0</v>
      </c>
      <c r="E750" s="5">
        <v>0</v>
      </c>
      <c r="F750" s="5">
        <f>IF(Inddata!$E$31*Inddata!$E$35+Inddata!$E$33&gt;'Beregninger scenarie 3'!C750,0,F749+$F$27)</f>
        <v>0</v>
      </c>
      <c r="G750" s="5">
        <f t="shared" si="22"/>
        <v>7.0880000000000631</v>
      </c>
      <c r="H750" s="5">
        <f>IF(D750+E750+F750&gt;Inddata!$E$31,Inddata!$E$31,D750+E750+F750)</f>
        <v>0</v>
      </c>
      <c r="I750" s="5">
        <f>Inddata!$E$34</f>
        <v>0</v>
      </c>
      <c r="J750" s="5">
        <f>Inddata!$E$32+Inddata!$E$34</f>
        <v>4</v>
      </c>
      <c r="K750" s="5"/>
    </row>
    <row r="751" spans="1:11" x14ac:dyDescent="0.25">
      <c r="A751">
        <v>722</v>
      </c>
      <c r="C751" s="5">
        <f t="shared" si="23"/>
        <v>5.0950666666667299</v>
      </c>
      <c r="D751" s="5">
        <f>IF(Inddata!$E$35=0,0,IF(($D$30-C751*(1/Inddata!$E$35))&lt;0,0,($D$30-C751*(1/Inddata!$E$35))))</f>
        <v>0</v>
      </c>
      <c r="E751" s="5">
        <v>0</v>
      </c>
      <c r="F751" s="5">
        <f>IF(Inddata!$E$31*Inddata!$E$35+Inddata!$E$33&gt;'Beregninger scenarie 3'!C751,0,F750+$F$27)</f>
        <v>0</v>
      </c>
      <c r="G751" s="5">
        <f t="shared" si="22"/>
        <v>7.0950666666667299</v>
      </c>
      <c r="H751" s="5">
        <f>IF(D751+E751+F751&gt;Inddata!$E$31,Inddata!$E$31,D751+E751+F751)</f>
        <v>0</v>
      </c>
      <c r="I751" s="5">
        <f>Inddata!$E$34</f>
        <v>0</v>
      </c>
      <c r="J751" s="5">
        <f>Inddata!$E$32+Inddata!$E$34</f>
        <v>4</v>
      </c>
      <c r="K751" s="5"/>
    </row>
    <row r="752" spans="1:11" x14ac:dyDescent="0.25">
      <c r="A752">
        <v>723</v>
      </c>
      <c r="C752" s="5">
        <f t="shared" si="23"/>
        <v>5.1021333333333967</v>
      </c>
      <c r="D752" s="5">
        <f>IF(Inddata!$E$35=0,0,IF(($D$30-C752*(1/Inddata!$E$35))&lt;0,0,($D$30-C752*(1/Inddata!$E$35))))</f>
        <v>0</v>
      </c>
      <c r="E752" s="5">
        <v>0</v>
      </c>
      <c r="F752" s="5">
        <f>IF(Inddata!$E$31*Inddata!$E$35+Inddata!$E$33&gt;'Beregninger scenarie 3'!C752,0,F751+$F$27)</f>
        <v>0</v>
      </c>
      <c r="G752" s="5">
        <f t="shared" si="22"/>
        <v>7.1021333333333967</v>
      </c>
      <c r="H752" s="5">
        <f>IF(D752+E752+F752&gt;Inddata!$E$31,Inddata!$E$31,D752+E752+F752)</f>
        <v>0</v>
      </c>
      <c r="I752" s="5">
        <f>Inddata!$E$34</f>
        <v>0</v>
      </c>
      <c r="J752" s="5">
        <f>Inddata!$E$32+Inddata!$E$34</f>
        <v>4</v>
      </c>
      <c r="K752" s="5"/>
    </row>
    <row r="753" spans="1:11" x14ac:dyDescent="0.25">
      <c r="A753">
        <v>724</v>
      </c>
      <c r="C753" s="5">
        <f t="shared" si="23"/>
        <v>5.1092000000000635</v>
      </c>
      <c r="D753" s="5">
        <f>IF(Inddata!$E$35=0,0,IF(($D$30-C753*(1/Inddata!$E$35))&lt;0,0,($D$30-C753*(1/Inddata!$E$35))))</f>
        <v>0</v>
      </c>
      <c r="E753" s="5">
        <v>0</v>
      </c>
      <c r="F753" s="5">
        <f>IF(Inddata!$E$31*Inddata!$E$35+Inddata!$E$33&gt;'Beregninger scenarie 3'!C753,0,F752+$F$27)</f>
        <v>0</v>
      </c>
      <c r="G753" s="5">
        <f t="shared" si="22"/>
        <v>7.1092000000000635</v>
      </c>
      <c r="H753" s="5">
        <f>IF(D753+E753+F753&gt;Inddata!$E$31,Inddata!$E$31,D753+E753+F753)</f>
        <v>0</v>
      </c>
      <c r="I753" s="5">
        <f>Inddata!$E$34</f>
        <v>0</v>
      </c>
      <c r="J753" s="5">
        <f>Inddata!$E$32+Inddata!$E$34</f>
        <v>4</v>
      </c>
      <c r="K753" s="5"/>
    </row>
    <row r="754" spans="1:11" x14ac:dyDescent="0.25">
      <c r="A754">
        <v>725</v>
      </c>
      <c r="C754" s="5">
        <f t="shared" si="23"/>
        <v>5.1162666666667302</v>
      </c>
      <c r="D754" s="5">
        <f>IF(Inddata!$E$35=0,0,IF(($D$30-C754*(1/Inddata!$E$35))&lt;0,0,($D$30-C754*(1/Inddata!$E$35))))</f>
        <v>0</v>
      </c>
      <c r="E754" s="5">
        <v>0</v>
      </c>
      <c r="F754" s="5">
        <f>IF(Inddata!$E$31*Inddata!$E$35+Inddata!$E$33&gt;'Beregninger scenarie 3'!C754,0,F753+$F$27)</f>
        <v>0</v>
      </c>
      <c r="G754" s="5">
        <f t="shared" si="22"/>
        <v>7.1162666666667302</v>
      </c>
      <c r="H754" s="5">
        <f>IF(D754+E754+F754&gt;Inddata!$E$31,Inddata!$E$31,D754+E754+F754)</f>
        <v>0</v>
      </c>
      <c r="I754" s="5">
        <f>Inddata!$E$34</f>
        <v>0</v>
      </c>
      <c r="J754" s="5">
        <f>Inddata!$E$32+Inddata!$E$34</f>
        <v>4</v>
      </c>
      <c r="K754" s="5"/>
    </row>
    <row r="755" spans="1:11" x14ac:dyDescent="0.25">
      <c r="A755">
        <v>726</v>
      </c>
      <c r="C755" s="5">
        <f t="shared" si="23"/>
        <v>5.123333333333397</v>
      </c>
      <c r="D755" s="5">
        <f>IF(Inddata!$E$35=0,0,IF(($D$30-C755*(1/Inddata!$E$35))&lt;0,0,($D$30-C755*(1/Inddata!$E$35))))</f>
        <v>0</v>
      </c>
      <c r="E755" s="5">
        <v>0</v>
      </c>
      <c r="F755" s="5">
        <f>IF(Inddata!$E$31*Inddata!$E$35+Inddata!$E$33&gt;'Beregninger scenarie 3'!C755,0,F754+$F$27)</f>
        <v>0</v>
      </c>
      <c r="G755" s="5">
        <f t="shared" si="22"/>
        <v>7.123333333333397</v>
      </c>
      <c r="H755" s="5">
        <f>IF(D755+E755+F755&gt;Inddata!$E$31,Inddata!$E$31,D755+E755+F755)</f>
        <v>0</v>
      </c>
      <c r="I755" s="5">
        <f>Inddata!$E$34</f>
        <v>0</v>
      </c>
      <c r="J755" s="5">
        <f>Inddata!$E$32+Inddata!$E$34</f>
        <v>4</v>
      </c>
      <c r="K755" s="5"/>
    </row>
    <row r="756" spans="1:11" x14ac:dyDescent="0.25">
      <c r="A756">
        <v>727</v>
      </c>
      <c r="C756" s="5">
        <f t="shared" si="23"/>
        <v>5.1304000000000638</v>
      </c>
      <c r="D756" s="5">
        <f>IF(Inddata!$E$35=0,0,IF(($D$30-C756*(1/Inddata!$E$35))&lt;0,0,($D$30-C756*(1/Inddata!$E$35))))</f>
        <v>0</v>
      </c>
      <c r="E756" s="5">
        <v>0</v>
      </c>
      <c r="F756" s="5">
        <f>IF(Inddata!$E$31*Inddata!$E$35+Inddata!$E$33&gt;'Beregninger scenarie 3'!C756,0,F755+$F$27)</f>
        <v>0</v>
      </c>
      <c r="G756" s="5">
        <f t="shared" si="22"/>
        <v>7.1304000000000638</v>
      </c>
      <c r="H756" s="5">
        <f>IF(D756+E756+F756&gt;Inddata!$E$31,Inddata!$E$31,D756+E756+F756)</f>
        <v>0</v>
      </c>
      <c r="I756" s="5">
        <f>Inddata!$E$34</f>
        <v>0</v>
      </c>
      <c r="J756" s="5">
        <f>Inddata!$E$32+Inddata!$E$34</f>
        <v>4</v>
      </c>
      <c r="K756" s="5"/>
    </row>
    <row r="757" spans="1:11" x14ac:dyDescent="0.25">
      <c r="A757">
        <v>728</v>
      </c>
      <c r="C757" s="5">
        <f t="shared" si="23"/>
        <v>5.1374666666667306</v>
      </c>
      <c r="D757" s="5">
        <f>IF(Inddata!$E$35=0,0,IF(($D$30-C757*(1/Inddata!$E$35))&lt;0,0,($D$30-C757*(1/Inddata!$E$35))))</f>
        <v>0</v>
      </c>
      <c r="E757" s="5">
        <v>0</v>
      </c>
      <c r="F757" s="5">
        <f>IF(Inddata!$E$31*Inddata!$E$35+Inddata!$E$33&gt;'Beregninger scenarie 3'!C757,0,F756+$F$27)</f>
        <v>0</v>
      </c>
      <c r="G757" s="5">
        <f t="shared" si="22"/>
        <v>7.1374666666667306</v>
      </c>
      <c r="H757" s="5">
        <f>IF(D757+E757+F757&gt;Inddata!$E$31,Inddata!$E$31,D757+E757+F757)</f>
        <v>0</v>
      </c>
      <c r="I757" s="5">
        <f>Inddata!$E$34</f>
        <v>0</v>
      </c>
      <c r="J757" s="5">
        <f>Inddata!$E$32+Inddata!$E$34</f>
        <v>4</v>
      </c>
      <c r="K757" s="5"/>
    </row>
    <row r="758" spans="1:11" x14ac:dyDescent="0.25">
      <c r="A758">
        <v>729</v>
      </c>
      <c r="C758" s="5">
        <f t="shared" si="23"/>
        <v>5.1445333333333974</v>
      </c>
      <c r="D758" s="5">
        <f>IF(Inddata!$E$35=0,0,IF(($D$30-C758*(1/Inddata!$E$35))&lt;0,0,($D$30-C758*(1/Inddata!$E$35))))</f>
        <v>0</v>
      </c>
      <c r="E758" s="5">
        <v>0</v>
      </c>
      <c r="F758" s="5">
        <f>IF(Inddata!$E$31*Inddata!$E$35+Inddata!$E$33&gt;'Beregninger scenarie 3'!C758,0,F757+$F$27)</f>
        <v>0</v>
      </c>
      <c r="G758" s="5">
        <f t="shared" si="22"/>
        <v>7.1445333333333974</v>
      </c>
      <c r="H758" s="5">
        <f>IF(D758+E758+F758&gt;Inddata!$E$31,Inddata!$E$31,D758+E758+F758)</f>
        <v>0</v>
      </c>
      <c r="I758" s="5">
        <f>Inddata!$E$34</f>
        <v>0</v>
      </c>
      <c r="J758" s="5">
        <f>Inddata!$E$32+Inddata!$E$34</f>
        <v>4</v>
      </c>
      <c r="K758" s="5"/>
    </row>
    <row r="759" spans="1:11" x14ac:dyDescent="0.25">
      <c r="A759">
        <v>730</v>
      </c>
      <c r="C759" s="5">
        <f t="shared" si="23"/>
        <v>5.1516000000000641</v>
      </c>
      <c r="D759" s="5">
        <f>IF(Inddata!$E$35=0,0,IF(($D$30-C759*(1/Inddata!$E$35))&lt;0,0,($D$30-C759*(1/Inddata!$E$35))))</f>
        <v>0</v>
      </c>
      <c r="E759" s="5">
        <v>0</v>
      </c>
      <c r="F759" s="5">
        <f>IF(Inddata!$E$31*Inddata!$E$35+Inddata!$E$33&gt;'Beregninger scenarie 3'!C759,0,F758+$F$27)</f>
        <v>0</v>
      </c>
      <c r="G759" s="5">
        <f t="shared" si="22"/>
        <v>7.1516000000000641</v>
      </c>
      <c r="H759" s="5">
        <f>IF(D759+E759+F759&gt;Inddata!$E$31,Inddata!$E$31,D759+E759+F759)</f>
        <v>0</v>
      </c>
      <c r="I759" s="5">
        <f>Inddata!$E$34</f>
        <v>0</v>
      </c>
      <c r="J759" s="5">
        <f>Inddata!$E$32+Inddata!$E$34</f>
        <v>4</v>
      </c>
      <c r="K759" s="5"/>
    </row>
    <row r="760" spans="1:11" x14ac:dyDescent="0.25">
      <c r="A760">
        <v>731</v>
      </c>
      <c r="C760" s="5">
        <f t="shared" si="23"/>
        <v>5.1586666666667309</v>
      </c>
      <c r="D760" s="5">
        <f>IF(Inddata!$E$35=0,0,IF(($D$30-C760*(1/Inddata!$E$35))&lt;0,0,($D$30-C760*(1/Inddata!$E$35))))</f>
        <v>0</v>
      </c>
      <c r="E760" s="5">
        <v>0</v>
      </c>
      <c r="F760" s="5">
        <f>IF(Inddata!$E$31*Inddata!$E$35+Inddata!$E$33&gt;'Beregninger scenarie 3'!C760,0,F759+$F$27)</f>
        <v>0</v>
      </c>
      <c r="G760" s="5">
        <f t="shared" si="22"/>
        <v>7.1586666666667309</v>
      </c>
      <c r="H760" s="5">
        <f>IF(D760+E760+F760&gt;Inddata!$E$31,Inddata!$E$31,D760+E760+F760)</f>
        <v>0</v>
      </c>
      <c r="I760" s="5">
        <f>Inddata!$E$34</f>
        <v>0</v>
      </c>
      <c r="J760" s="5">
        <f>Inddata!$E$32+Inddata!$E$34</f>
        <v>4</v>
      </c>
      <c r="K760" s="5"/>
    </row>
    <row r="761" spans="1:11" x14ac:dyDescent="0.25">
      <c r="A761">
        <v>732</v>
      </c>
      <c r="C761" s="5">
        <f t="shared" si="23"/>
        <v>5.1657333333333977</v>
      </c>
      <c r="D761" s="5">
        <f>IF(Inddata!$E$35=0,0,IF(($D$30-C761*(1/Inddata!$E$35))&lt;0,0,($D$30-C761*(1/Inddata!$E$35))))</f>
        <v>0</v>
      </c>
      <c r="E761" s="5">
        <v>0</v>
      </c>
      <c r="F761" s="5">
        <f>IF(Inddata!$E$31*Inddata!$E$35+Inddata!$E$33&gt;'Beregninger scenarie 3'!C761,0,F760+$F$27)</f>
        <v>0</v>
      </c>
      <c r="G761" s="5">
        <f t="shared" si="22"/>
        <v>7.1657333333333977</v>
      </c>
      <c r="H761" s="5">
        <f>IF(D761+E761+F761&gt;Inddata!$E$31,Inddata!$E$31,D761+E761+F761)</f>
        <v>0</v>
      </c>
      <c r="I761" s="5">
        <f>Inddata!$E$34</f>
        <v>0</v>
      </c>
      <c r="J761" s="5">
        <f>Inddata!$E$32+Inddata!$E$34</f>
        <v>4</v>
      </c>
      <c r="K761" s="5"/>
    </row>
    <row r="762" spans="1:11" x14ac:dyDescent="0.25">
      <c r="A762">
        <v>733</v>
      </c>
      <c r="C762" s="5">
        <f t="shared" si="23"/>
        <v>5.1728000000000645</v>
      </c>
      <c r="D762" s="5">
        <f>IF(Inddata!$E$35=0,0,IF(($D$30-C762*(1/Inddata!$E$35))&lt;0,0,($D$30-C762*(1/Inddata!$E$35))))</f>
        <v>0</v>
      </c>
      <c r="E762" s="5">
        <v>0</v>
      </c>
      <c r="F762" s="5">
        <f>IF(Inddata!$E$31*Inddata!$E$35+Inddata!$E$33&gt;'Beregninger scenarie 3'!C762,0,F761+$F$27)</f>
        <v>0</v>
      </c>
      <c r="G762" s="5">
        <f t="shared" si="22"/>
        <v>7.1728000000000645</v>
      </c>
      <c r="H762" s="5">
        <f>IF(D762+E762+F762&gt;Inddata!$E$31,Inddata!$E$31,D762+E762+F762)</f>
        <v>0</v>
      </c>
      <c r="I762" s="5">
        <f>Inddata!$E$34</f>
        <v>0</v>
      </c>
      <c r="J762" s="5">
        <f>Inddata!$E$32+Inddata!$E$34</f>
        <v>4</v>
      </c>
      <c r="K762" s="5"/>
    </row>
    <row r="763" spans="1:11" x14ac:dyDescent="0.25">
      <c r="A763">
        <v>734</v>
      </c>
      <c r="C763" s="5">
        <f t="shared" si="23"/>
        <v>5.1798666666667312</v>
      </c>
      <c r="D763" s="5">
        <f>IF(Inddata!$E$35=0,0,IF(($D$30-C763*(1/Inddata!$E$35))&lt;0,0,($D$30-C763*(1/Inddata!$E$35))))</f>
        <v>0</v>
      </c>
      <c r="E763" s="5">
        <v>0</v>
      </c>
      <c r="F763" s="5">
        <f>IF(Inddata!$E$31*Inddata!$E$35+Inddata!$E$33&gt;'Beregninger scenarie 3'!C763,0,F762+$F$27)</f>
        <v>0</v>
      </c>
      <c r="G763" s="5">
        <f t="shared" si="22"/>
        <v>7.1798666666667312</v>
      </c>
      <c r="H763" s="5">
        <f>IF(D763+E763+F763&gt;Inddata!$E$31,Inddata!$E$31,D763+E763+F763)</f>
        <v>0</v>
      </c>
      <c r="I763" s="5">
        <f>Inddata!$E$34</f>
        <v>0</v>
      </c>
      <c r="J763" s="5">
        <f>Inddata!$E$32+Inddata!$E$34</f>
        <v>4</v>
      </c>
      <c r="K763" s="5"/>
    </row>
    <row r="764" spans="1:11" x14ac:dyDescent="0.25">
      <c r="A764">
        <v>735</v>
      </c>
      <c r="C764" s="5">
        <f t="shared" si="23"/>
        <v>5.186933333333398</v>
      </c>
      <c r="D764" s="5">
        <f>IF(Inddata!$E$35=0,0,IF(($D$30-C764*(1/Inddata!$E$35))&lt;0,0,($D$30-C764*(1/Inddata!$E$35))))</f>
        <v>0</v>
      </c>
      <c r="E764" s="5">
        <v>0</v>
      </c>
      <c r="F764" s="5">
        <f>IF(Inddata!$E$31*Inddata!$E$35+Inddata!$E$33&gt;'Beregninger scenarie 3'!C764,0,F763+$F$27)</f>
        <v>0</v>
      </c>
      <c r="G764" s="5">
        <f t="shared" si="22"/>
        <v>7.186933333333398</v>
      </c>
      <c r="H764" s="5">
        <f>IF(D764+E764+F764&gt;Inddata!$E$31,Inddata!$E$31,D764+E764+F764)</f>
        <v>0</v>
      </c>
      <c r="I764" s="5">
        <f>Inddata!$E$34</f>
        <v>0</v>
      </c>
      <c r="J764" s="5">
        <f>Inddata!$E$32+Inddata!$E$34</f>
        <v>4</v>
      </c>
      <c r="K764" s="5"/>
    </row>
    <row r="765" spans="1:11" x14ac:dyDescent="0.25">
      <c r="A765">
        <v>736</v>
      </c>
      <c r="C765" s="5">
        <f t="shared" si="23"/>
        <v>5.1940000000000648</v>
      </c>
      <c r="D765" s="5">
        <f>IF(Inddata!$E$35=0,0,IF(($D$30-C765*(1/Inddata!$E$35))&lt;0,0,($D$30-C765*(1/Inddata!$E$35))))</f>
        <v>0</v>
      </c>
      <c r="E765" s="5">
        <v>0</v>
      </c>
      <c r="F765" s="5">
        <f>IF(Inddata!$E$31*Inddata!$E$35+Inddata!$E$33&gt;'Beregninger scenarie 3'!C765,0,F764+$F$27)</f>
        <v>0</v>
      </c>
      <c r="G765" s="5">
        <f t="shared" si="22"/>
        <v>7.1940000000000648</v>
      </c>
      <c r="H765" s="5">
        <f>IF(D765+E765+F765&gt;Inddata!$E$31,Inddata!$E$31,D765+E765+F765)</f>
        <v>0</v>
      </c>
      <c r="I765" s="5">
        <f>Inddata!$E$34</f>
        <v>0</v>
      </c>
      <c r="J765" s="5">
        <f>Inddata!$E$32+Inddata!$E$34</f>
        <v>4</v>
      </c>
      <c r="K765" s="5"/>
    </row>
    <row r="766" spans="1:11" x14ac:dyDescent="0.25">
      <c r="A766">
        <v>737</v>
      </c>
      <c r="C766" s="5">
        <f t="shared" si="23"/>
        <v>5.2010666666667316</v>
      </c>
      <c r="D766" s="5">
        <f>IF(Inddata!$E$35=0,0,IF(($D$30-C766*(1/Inddata!$E$35))&lt;0,0,($D$30-C766*(1/Inddata!$E$35))))</f>
        <v>0</v>
      </c>
      <c r="E766" s="5">
        <v>0</v>
      </c>
      <c r="F766" s="5">
        <f>IF(Inddata!$E$31*Inddata!$E$35+Inddata!$E$33&gt;'Beregninger scenarie 3'!C766,0,F765+$F$27)</f>
        <v>0</v>
      </c>
      <c r="G766" s="5">
        <f t="shared" si="22"/>
        <v>7.2010666666667316</v>
      </c>
      <c r="H766" s="5">
        <f>IF(D766+E766+F766&gt;Inddata!$E$31,Inddata!$E$31,D766+E766+F766)</f>
        <v>0</v>
      </c>
      <c r="I766" s="5">
        <f>Inddata!$E$34</f>
        <v>0</v>
      </c>
      <c r="J766" s="5">
        <f>Inddata!$E$32+Inddata!$E$34</f>
        <v>4</v>
      </c>
      <c r="K766" s="5"/>
    </row>
    <row r="767" spans="1:11" x14ac:dyDescent="0.25">
      <c r="A767">
        <v>738</v>
      </c>
      <c r="C767" s="5">
        <f t="shared" si="23"/>
        <v>5.2081333333333983</v>
      </c>
      <c r="D767" s="5">
        <f>IF(Inddata!$E$35=0,0,IF(($D$30-C767*(1/Inddata!$E$35))&lt;0,0,($D$30-C767*(1/Inddata!$E$35))))</f>
        <v>0</v>
      </c>
      <c r="E767" s="5">
        <v>0</v>
      </c>
      <c r="F767" s="5">
        <f>IF(Inddata!$E$31*Inddata!$E$35+Inddata!$E$33&gt;'Beregninger scenarie 3'!C767,0,F766+$F$27)</f>
        <v>0</v>
      </c>
      <c r="G767" s="5">
        <f t="shared" si="22"/>
        <v>7.2081333333333983</v>
      </c>
      <c r="H767" s="5">
        <f>IF(D767+E767+F767&gt;Inddata!$E$31,Inddata!$E$31,D767+E767+F767)</f>
        <v>0</v>
      </c>
      <c r="I767" s="5">
        <f>Inddata!$E$34</f>
        <v>0</v>
      </c>
      <c r="J767" s="5">
        <f>Inddata!$E$32+Inddata!$E$34</f>
        <v>4</v>
      </c>
      <c r="K767" s="5"/>
    </row>
    <row r="768" spans="1:11" x14ac:dyDescent="0.25">
      <c r="A768">
        <v>739</v>
      </c>
      <c r="C768" s="5">
        <f t="shared" si="23"/>
        <v>5.2152000000000651</v>
      </c>
      <c r="D768" s="5">
        <f>IF(Inddata!$E$35=0,0,IF(($D$30-C768*(1/Inddata!$E$35))&lt;0,0,($D$30-C768*(1/Inddata!$E$35))))</f>
        <v>0</v>
      </c>
      <c r="E768" s="5">
        <v>0</v>
      </c>
      <c r="F768" s="5">
        <f>IF(Inddata!$E$31*Inddata!$E$35+Inddata!$E$33&gt;'Beregninger scenarie 3'!C768,0,F767+$F$27)</f>
        <v>0</v>
      </c>
      <c r="G768" s="5">
        <f t="shared" si="22"/>
        <v>7.2152000000000651</v>
      </c>
      <c r="H768" s="5">
        <f>IF(D768+E768+F768&gt;Inddata!$E$31,Inddata!$E$31,D768+E768+F768)</f>
        <v>0</v>
      </c>
      <c r="I768" s="5">
        <f>Inddata!$E$34</f>
        <v>0</v>
      </c>
      <c r="J768" s="5">
        <f>Inddata!$E$32+Inddata!$E$34</f>
        <v>4</v>
      </c>
      <c r="K768" s="5"/>
    </row>
    <row r="769" spans="1:11" x14ac:dyDescent="0.25">
      <c r="A769">
        <v>740</v>
      </c>
      <c r="C769" s="5">
        <f t="shared" si="23"/>
        <v>5.2222666666667319</v>
      </c>
      <c r="D769" s="5">
        <f>IF(Inddata!$E$35=0,0,IF(($D$30-C769*(1/Inddata!$E$35))&lt;0,0,($D$30-C769*(1/Inddata!$E$35))))</f>
        <v>0</v>
      </c>
      <c r="E769" s="5">
        <v>0</v>
      </c>
      <c r="F769" s="5">
        <f>IF(Inddata!$E$31*Inddata!$E$35+Inddata!$E$33&gt;'Beregninger scenarie 3'!C769,0,F768+$F$27)</f>
        <v>0</v>
      </c>
      <c r="G769" s="5">
        <f t="shared" si="22"/>
        <v>7.2222666666667319</v>
      </c>
      <c r="H769" s="5">
        <f>IF(D769+E769+F769&gt;Inddata!$E$31,Inddata!$E$31,D769+E769+F769)</f>
        <v>0</v>
      </c>
      <c r="I769" s="5">
        <f>Inddata!$E$34</f>
        <v>0</v>
      </c>
      <c r="J769" s="5">
        <f>Inddata!$E$32+Inddata!$E$34</f>
        <v>4</v>
      </c>
      <c r="K769" s="5"/>
    </row>
    <row r="770" spans="1:11" x14ac:dyDescent="0.25">
      <c r="A770">
        <v>741</v>
      </c>
      <c r="C770" s="5">
        <f t="shared" si="23"/>
        <v>5.2293333333333987</v>
      </c>
      <c r="D770" s="5">
        <f>IF(Inddata!$E$35=0,0,IF(($D$30-C770*(1/Inddata!$E$35))&lt;0,0,($D$30-C770*(1/Inddata!$E$35))))</f>
        <v>0</v>
      </c>
      <c r="E770" s="5">
        <v>0</v>
      </c>
      <c r="F770" s="5">
        <f>IF(Inddata!$E$31*Inddata!$E$35+Inddata!$E$33&gt;'Beregninger scenarie 3'!C770,0,F769+$F$27)</f>
        <v>0</v>
      </c>
      <c r="G770" s="5">
        <f t="shared" si="22"/>
        <v>7.2293333333333987</v>
      </c>
      <c r="H770" s="5">
        <f>IF(D770+E770+F770&gt;Inddata!$E$31,Inddata!$E$31,D770+E770+F770)</f>
        <v>0</v>
      </c>
      <c r="I770" s="5">
        <f>Inddata!$E$34</f>
        <v>0</v>
      </c>
      <c r="J770" s="5">
        <f>Inddata!$E$32+Inddata!$E$34</f>
        <v>4</v>
      </c>
      <c r="K770" s="5"/>
    </row>
    <row r="771" spans="1:11" x14ac:dyDescent="0.25">
      <c r="A771">
        <v>742</v>
      </c>
      <c r="C771" s="5">
        <f t="shared" si="23"/>
        <v>5.2364000000000654</v>
      </c>
      <c r="D771" s="5">
        <f>IF(Inddata!$E$35=0,0,IF(($D$30-C771*(1/Inddata!$E$35))&lt;0,0,($D$30-C771*(1/Inddata!$E$35))))</f>
        <v>0</v>
      </c>
      <c r="E771" s="5">
        <v>0</v>
      </c>
      <c r="F771" s="5">
        <f>IF(Inddata!$E$31*Inddata!$E$35+Inddata!$E$33&gt;'Beregninger scenarie 3'!C771,0,F770+$F$27)</f>
        <v>0</v>
      </c>
      <c r="G771" s="5">
        <f t="shared" si="22"/>
        <v>7.2364000000000654</v>
      </c>
      <c r="H771" s="5">
        <f>IF(D771+E771+F771&gt;Inddata!$E$31,Inddata!$E$31,D771+E771+F771)</f>
        <v>0</v>
      </c>
      <c r="I771" s="5">
        <f>Inddata!$E$34</f>
        <v>0</v>
      </c>
      <c r="J771" s="5">
        <f>Inddata!$E$32+Inddata!$E$34</f>
        <v>4</v>
      </c>
      <c r="K771" s="5"/>
    </row>
    <row r="772" spans="1:11" x14ac:dyDescent="0.25">
      <c r="A772">
        <v>743</v>
      </c>
      <c r="C772" s="5">
        <f t="shared" si="23"/>
        <v>5.2434666666667322</v>
      </c>
      <c r="D772" s="5">
        <f>IF(Inddata!$E$35=0,0,IF(($D$30-C772*(1/Inddata!$E$35))&lt;0,0,($D$30-C772*(1/Inddata!$E$35))))</f>
        <v>0</v>
      </c>
      <c r="E772" s="5">
        <v>0</v>
      </c>
      <c r="F772" s="5">
        <f>IF(Inddata!$E$31*Inddata!$E$35+Inddata!$E$33&gt;'Beregninger scenarie 3'!C772,0,F771+$F$27)</f>
        <v>0</v>
      </c>
      <c r="G772" s="5">
        <f t="shared" si="22"/>
        <v>7.2434666666667322</v>
      </c>
      <c r="H772" s="5">
        <f>IF(D772+E772+F772&gt;Inddata!$E$31,Inddata!$E$31,D772+E772+F772)</f>
        <v>0</v>
      </c>
      <c r="I772" s="5">
        <f>Inddata!$E$34</f>
        <v>0</v>
      </c>
      <c r="J772" s="5">
        <f>Inddata!$E$32+Inddata!$E$34</f>
        <v>4</v>
      </c>
      <c r="K772" s="5"/>
    </row>
    <row r="773" spans="1:11" x14ac:dyDescent="0.25">
      <c r="A773">
        <v>744</v>
      </c>
      <c r="C773" s="5">
        <f t="shared" si="23"/>
        <v>5.250533333333399</v>
      </c>
      <c r="D773" s="5">
        <f>IF(Inddata!$E$35=0,0,IF(($D$30-C773*(1/Inddata!$E$35))&lt;0,0,($D$30-C773*(1/Inddata!$E$35))))</f>
        <v>0</v>
      </c>
      <c r="E773" s="5">
        <v>0</v>
      </c>
      <c r="F773" s="5">
        <f>IF(Inddata!$E$31*Inddata!$E$35+Inddata!$E$33&gt;'Beregninger scenarie 3'!C773,0,F772+$F$27)</f>
        <v>0</v>
      </c>
      <c r="G773" s="5">
        <f t="shared" si="22"/>
        <v>7.250533333333399</v>
      </c>
      <c r="H773" s="5">
        <f>IF(D773+E773+F773&gt;Inddata!$E$31,Inddata!$E$31,D773+E773+F773)</f>
        <v>0</v>
      </c>
      <c r="I773" s="5">
        <f>Inddata!$E$34</f>
        <v>0</v>
      </c>
      <c r="J773" s="5">
        <f>Inddata!$E$32+Inddata!$E$34</f>
        <v>4</v>
      </c>
      <c r="K773" s="5"/>
    </row>
    <row r="774" spans="1:11" x14ac:dyDescent="0.25">
      <c r="A774">
        <v>745</v>
      </c>
      <c r="C774" s="5">
        <f t="shared" si="23"/>
        <v>5.2576000000000658</v>
      </c>
      <c r="D774" s="5">
        <f>IF(Inddata!$E$35=0,0,IF(($D$30-C774*(1/Inddata!$E$35))&lt;0,0,($D$30-C774*(1/Inddata!$E$35))))</f>
        <v>0</v>
      </c>
      <c r="E774" s="5">
        <v>0</v>
      </c>
      <c r="F774" s="5">
        <f>IF(Inddata!$E$31*Inddata!$E$35+Inddata!$E$33&gt;'Beregninger scenarie 3'!C774,0,F773+$F$27)</f>
        <v>0</v>
      </c>
      <c r="G774" s="5">
        <f t="shared" si="22"/>
        <v>7.2576000000000658</v>
      </c>
      <c r="H774" s="5">
        <f>IF(D774+E774+F774&gt;Inddata!$E$31,Inddata!$E$31,D774+E774+F774)</f>
        <v>0</v>
      </c>
      <c r="I774" s="5">
        <f>Inddata!$E$34</f>
        <v>0</v>
      </c>
      <c r="J774" s="5">
        <f>Inddata!$E$32+Inddata!$E$34</f>
        <v>4</v>
      </c>
      <c r="K774" s="5"/>
    </row>
    <row r="775" spans="1:11" x14ac:dyDescent="0.25">
      <c r="A775">
        <v>746</v>
      </c>
      <c r="C775" s="5">
        <f t="shared" si="23"/>
        <v>5.2646666666667326</v>
      </c>
      <c r="D775" s="5">
        <f>IF(Inddata!$E$35=0,0,IF(($D$30-C775*(1/Inddata!$E$35))&lt;0,0,($D$30-C775*(1/Inddata!$E$35))))</f>
        <v>0</v>
      </c>
      <c r="E775" s="5">
        <v>0</v>
      </c>
      <c r="F775" s="5">
        <f>IF(Inddata!$E$31*Inddata!$E$35+Inddata!$E$33&gt;'Beregninger scenarie 3'!C775,0,F774+$F$27)</f>
        <v>0</v>
      </c>
      <c r="G775" s="5">
        <f t="shared" si="22"/>
        <v>7.2646666666667326</v>
      </c>
      <c r="H775" s="5">
        <f>IF(D775+E775+F775&gt;Inddata!$E$31,Inddata!$E$31,D775+E775+F775)</f>
        <v>0</v>
      </c>
      <c r="I775" s="5">
        <f>Inddata!$E$34</f>
        <v>0</v>
      </c>
      <c r="J775" s="5">
        <f>Inddata!$E$32+Inddata!$E$34</f>
        <v>4</v>
      </c>
      <c r="K775" s="5"/>
    </row>
    <row r="776" spans="1:11" x14ac:dyDescent="0.25">
      <c r="A776">
        <v>747</v>
      </c>
      <c r="C776" s="5">
        <f t="shared" si="23"/>
        <v>5.2717333333333993</v>
      </c>
      <c r="D776" s="5">
        <f>IF(Inddata!$E$35=0,0,IF(($D$30-C776*(1/Inddata!$E$35))&lt;0,0,($D$30-C776*(1/Inddata!$E$35))))</f>
        <v>0</v>
      </c>
      <c r="E776" s="5">
        <v>0</v>
      </c>
      <c r="F776" s="5">
        <f>IF(Inddata!$E$31*Inddata!$E$35+Inddata!$E$33&gt;'Beregninger scenarie 3'!C776,0,F775+$F$27)</f>
        <v>0</v>
      </c>
      <c r="G776" s="5">
        <f t="shared" si="22"/>
        <v>7.2717333333333993</v>
      </c>
      <c r="H776" s="5">
        <f>IF(D776+E776+F776&gt;Inddata!$E$31,Inddata!$E$31,D776+E776+F776)</f>
        <v>0</v>
      </c>
      <c r="I776" s="5">
        <f>Inddata!$E$34</f>
        <v>0</v>
      </c>
      <c r="J776" s="5">
        <f>Inddata!$E$32+Inddata!$E$34</f>
        <v>4</v>
      </c>
      <c r="K776" s="5"/>
    </row>
    <row r="777" spans="1:11" x14ac:dyDescent="0.25">
      <c r="A777">
        <v>748</v>
      </c>
      <c r="C777" s="5">
        <f t="shared" si="23"/>
        <v>5.2788000000000661</v>
      </c>
      <c r="D777" s="5">
        <f>IF(Inddata!$E$35=0,0,IF(($D$30-C777*(1/Inddata!$E$35))&lt;0,0,($D$30-C777*(1/Inddata!$E$35))))</f>
        <v>0</v>
      </c>
      <c r="E777" s="5">
        <v>0</v>
      </c>
      <c r="F777" s="5">
        <f>IF(Inddata!$E$31*Inddata!$E$35+Inddata!$E$33&gt;'Beregninger scenarie 3'!C777,0,F776+$F$27)</f>
        <v>0</v>
      </c>
      <c r="G777" s="5">
        <f t="shared" si="22"/>
        <v>7.2788000000000661</v>
      </c>
      <c r="H777" s="5">
        <f>IF(D777+E777+F777&gt;Inddata!$E$31,Inddata!$E$31,D777+E777+F777)</f>
        <v>0</v>
      </c>
      <c r="I777" s="5">
        <f>Inddata!$E$34</f>
        <v>0</v>
      </c>
      <c r="J777" s="5">
        <f>Inddata!$E$32+Inddata!$E$34</f>
        <v>4</v>
      </c>
      <c r="K777" s="5"/>
    </row>
    <row r="778" spans="1:11" x14ac:dyDescent="0.25">
      <c r="A778">
        <v>749</v>
      </c>
      <c r="C778" s="5">
        <f t="shared" si="23"/>
        <v>5.2858666666667329</v>
      </c>
      <c r="D778" s="5">
        <f>IF(Inddata!$E$35=0,0,IF(($D$30-C778*(1/Inddata!$E$35))&lt;0,0,($D$30-C778*(1/Inddata!$E$35))))</f>
        <v>0</v>
      </c>
      <c r="E778" s="5">
        <v>0</v>
      </c>
      <c r="F778" s="5">
        <f>IF(Inddata!$E$31*Inddata!$E$35+Inddata!$E$33&gt;'Beregninger scenarie 3'!C778,0,F777+$F$27)</f>
        <v>0</v>
      </c>
      <c r="G778" s="5">
        <f t="shared" si="22"/>
        <v>7.2858666666667329</v>
      </c>
      <c r="H778" s="5">
        <f>IF(D778+E778+F778&gt;Inddata!$E$31,Inddata!$E$31,D778+E778+F778)</f>
        <v>0</v>
      </c>
      <c r="I778" s="5">
        <f>Inddata!$E$34</f>
        <v>0</v>
      </c>
      <c r="J778" s="5">
        <f>Inddata!$E$32+Inddata!$E$34</f>
        <v>4</v>
      </c>
      <c r="K778" s="5"/>
    </row>
    <row r="779" spans="1:11" x14ac:dyDescent="0.25">
      <c r="A779">
        <v>750</v>
      </c>
      <c r="C779" s="5">
        <f t="shared" si="23"/>
        <v>5.2929333333333997</v>
      </c>
      <c r="D779" s="5">
        <f>IF(Inddata!$E$35=0,0,IF(($D$30-C779*(1/Inddata!$E$35))&lt;0,0,($D$30-C779*(1/Inddata!$E$35))))</f>
        <v>0</v>
      </c>
      <c r="E779" s="5">
        <v>0</v>
      </c>
      <c r="F779" s="5">
        <f>IF(Inddata!$E$31*Inddata!$E$35+Inddata!$E$33&gt;'Beregninger scenarie 3'!C779,0,F778+$F$27)</f>
        <v>0</v>
      </c>
      <c r="G779" s="5">
        <f t="shared" si="22"/>
        <v>7.2929333333333997</v>
      </c>
      <c r="H779" s="5">
        <f>IF(D779+E779+F779&gt;Inddata!$E$31,Inddata!$E$31,D779+E779+F779)</f>
        <v>0</v>
      </c>
      <c r="I779" s="5">
        <f>Inddata!$E$34</f>
        <v>0</v>
      </c>
      <c r="J779" s="5">
        <f>Inddata!$E$32+Inddata!$E$34</f>
        <v>4</v>
      </c>
      <c r="K779" s="5"/>
    </row>
    <row r="780" spans="1:11" x14ac:dyDescent="0.25">
      <c r="A780">
        <v>751</v>
      </c>
      <c r="C780" s="5">
        <f t="shared" si="23"/>
        <v>5.3000000000000664</v>
      </c>
      <c r="D780" s="5">
        <f>IF(Inddata!$E$35=0,0,IF(($D$30-C780*(1/Inddata!$E$35))&lt;0,0,($D$30-C780*(1/Inddata!$E$35))))</f>
        <v>0</v>
      </c>
      <c r="E780" s="5">
        <v>0</v>
      </c>
      <c r="F780" s="5">
        <f>IF(Inddata!$E$31*Inddata!$E$35+Inddata!$E$33&gt;'Beregninger scenarie 3'!C780,0,F779+$F$27)</f>
        <v>0</v>
      </c>
      <c r="G780" s="5">
        <f t="shared" si="22"/>
        <v>7.3000000000000664</v>
      </c>
      <c r="H780" s="5">
        <f>IF(D780+E780+F780&gt;Inddata!$E$31,Inddata!$E$31,D780+E780+F780)</f>
        <v>0</v>
      </c>
      <c r="I780" s="5">
        <f>Inddata!$E$34</f>
        <v>0</v>
      </c>
      <c r="J780" s="5">
        <f>Inddata!$E$32+Inddata!$E$34</f>
        <v>4</v>
      </c>
      <c r="K780" s="5"/>
    </row>
    <row r="781" spans="1:11" x14ac:dyDescent="0.25">
      <c r="A781">
        <v>752</v>
      </c>
      <c r="C781" s="5">
        <f t="shared" si="23"/>
        <v>5.3070666666667332</v>
      </c>
      <c r="D781" s="5">
        <f>IF(Inddata!$E$35=0,0,IF(($D$30-C781*(1/Inddata!$E$35))&lt;0,0,($D$30-C781*(1/Inddata!$E$35))))</f>
        <v>0</v>
      </c>
      <c r="E781" s="5">
        <v>0</v>
      </c>
      <c r="F781" s="5">
        <f>IF(Inddata!$E$31*Inddata!$E$35+Inddata!$E$33&gt;'Beregninger scenarie 3'!C781,0,F780+$F$27)</f>
        <v>0</v>
      </c>
      <c r="G781" s="5">
        <f t="shared" si="22"/>
        <v>7.3070666666667332</v>
      </c>
      <c r="H781" s="5">
        <f>IF(D781+E781+F781&gt;Inddata!$E$31,Inddata!$E$31,D781+E781+F781)</f>
        <v>0</v>
      </c>
      <c r="I781" s="5">
        <f>Inddata!$E$34</f>
        <v>0</v>
      </c>
      <c r="J781" s="5">
        <f>Inddata!$E$32+Inddata!$E$34</f>
        <v>4</v>
      </c>
      <c r="K781" s="5"/>
    </row>
    <row r="782" spans="1:11" x14ac:dyDescent="0.25">
      <c r="A782">
        <v>753</v>
      </c>
      <c r="C782" s="5">
        <f t="shared" si="23"/>
        <v>5.3141333333334</v>
      </c>
      <c r="D782" s="5">
        <f>IF(Inddata!$E$35=0,0,IF(($D$30-C782*(1/Inddata!$E$35))&lt;0,0,($D$30-C782*(1/Inddata!$E$35))))</f>
        <v>0</v>
      </c>
      <c r="E782" s="5">
        <v>0</v>
      </c>
      <c r="F782" s="5">
        <f>IF(Inddata!$E$31*Inddata!$E$35+Inddata!$E$33&gt;'Beregninger scenarie 3'!C782,0,F781+$F$27)</f>
        <v>0</v>
      </c>
      <c r="G782" s="5">
        <f t="shared" si="22"/>
        <v>7.3141333333334</v>
      </c>
      <c r="H782" s="5">
        <f>IF(D782+E782+F782&gt;Inddata!$E$31,Inddata!$E$31,D782+E782+F782)</f>
        <v>0</v>
      </c>
      <c r="I782" s="5">
        <f>Inddata!$E$34</f>
        <v>0</v>
      </c>
      <c r="J782" s="5">
        <f>Inddata!$E$32+Inddata!$E$34</f>
        <v>4</v>
      </c>
      <c r="K782" s="5"/>
    </row>
    <row r="783" spans="1:11" x14ac:dyDescent="0.25">
      <c r="A783">
        <v>754</v>
      </c>
      <c r="C783" s="5">
        <f t="shared" si="23"/>
        <v>5.3212000000000668</v>
      </c>
      <c r="D783" s="5">
        <f>IF(Inddata!$E$35=0,0,IF(($D$30-C783*(1/Inddata!$E$35))&lt;0,0,($D$30-C783*(1/Inddata!$E$35))))</f>
        <v>0</v>
      </c>
      <c r="E783" s="5">
        <v>0</v>
      </c>
      <c r="F783" s="5">
        <f>IF(Inddata!$E$31*Inddata!$E$35+Inddata!$E$33&gt;'Beregninger scenarie 3'!C783,0,F782+$F$27)</f>
        <v>0</v>
      </c>
      <c r="G783" s="5">
        <f t="shared" si="22"/>
        <v>7.3212000000000668</v>
      </c>
      <c r="H783" s="5">
        <f>IF(D783+E783+F783&gt;Inddata!$E$31,Inddata!$E$31,D783+E783+F783)</f>
        <v>0</v>
      </c>
      <c r="I783" s="5">
        <f>Inddata!$E$34</f>
        <v>0</v>
      </c>
      <c r="J783" s="5">
        <f>Inddata!$E$32+Inddata!$E$34</f>
        <v>4</v>
      </c>
      <c r="K783" s="5"/>
    </row>
    <row r="784" spans="1:11" x14ac:dyDescent="0.25">
      <c r="A784">
        <v>755</v>
      </c>
      <c r="C784" s="5">
        <f t="shared" si="23"/>
        <v>5.3282666666667335</v>
      </c>
      <c r="D784" s="5">
        <f>IF(Inddata!$E$35=0,0,IF(($D$30-C784*(1/Inddata!$E$35))&lt;0,0,($D$30-C784*(1/Inddata!$E$35))))</f>
        <v>0</v>
      </c>
      <c r="E784" s="5">
        <v>0</v>
      </c>
      <c r="F784" s="5">
        <f>IF(Inddata!$E$31*Inddata!$E$35+Inddata!$E$33&gt;'Beregninger scenarie 3'!C784,0,F783+$F$27)</f>
        <v>0</v>
      </c>
      <c r="G784" s="5">
        <f t="shared" si="22"/>
        <v>7.3282666666667335</v>
      </c>
      <c r="H784" s="5">
        <f>IF(D784+E784+F784&gt;Inddata!$E$31,Inddata!$E$31,D784+E784+F784)</f>
        <v>0</v>
      </c>
      <c r="I784" s="5">
        <f>Inddata!$E$34</f>
        <v>0</v>
      </c>
      <c r="J784" s="5">
        <f>Inddata!$E$32+Inddata!$E$34</f>
        <v>4</v>
      </c>
      <c r="K784" s="5"/>
    </row>
    <row r="785" spans="1:11" x14ac:dyDescent="0.25">
      <c r="A785">
        <v>756</v>
      </c>
      <c r="C785" s="5">
        <f t="shared" si="23"/>
        <v>5.3353333333334003</v>
      </c>
      <c r="D785" s="5">
        <f>IF(Inddata!$E$35=0,0,IF(($D$30-C785*(1/Inddata!$E$35))&lt;0,0,($D$30-C785*(1/Inddata!$E$35))))</f>
        <v>0</v>
      </c>
      <c r="E785" s="5">
        <v>0</v>
      </c>
      <c r="F785" s="5">
        <f>IF(Inddata!$E$31*Inddata!$E$35+Inddata!$E$33&gt;'Beregninger scenarie 3'!C785,0,F784+$F$27)</f>
        <v>0</v>
      </c>
      <c r="G785" s="5">
        <f t="shared" si="22"/>
        <v>7.3353333333334003</v>
      </c>
      <c r="H785" s="5">
        <f>IF(D785+E785+F785&gt;Inddata!$E$31,Inddata!$E$31,D785+E785+F785)</f>
        <v>0</v>
      </c>
      <c r="I785" s="5">
        <f>Inddata!$E$34</f>
        <v>0</v>
      </c>
      <c r="J785" s="5">
        <f>Inddata!$E$32+Inddata!$E$34</f>
        <v>4</v>
      </c>
      <c r="K785" s="5"/>
    </row>
    <row r="786" spans="1:11" x14ac:dyDescent="0.25">
      <c r="A786">
        <v>757</v>
      </c>
      <c r="C786" s="5">
        <f t="shared" si="23"/>
        <v>5.3424000000000671</v>
      </c>
      <c r="D786" s="5">
        <f>IF(Inddata!$E$35=0,0,IF(($D$30-C786*(1/Inddata!$E$35))&lt;0,0,($D$30-C786*(1/Inddata!$E$35))))</f>
        <v>0</v>
      </c>
      <c r="E786" s="5">
        <v>0</v>
      </c>
      <c r="F786" s="5">
        <f>IF(Inddata!$E$31*Inddata!$E$35+Inddata!$E$33&gt;'Beregninger scenarie 3'!C786,0,F785+$F$27)</f>
        <v>0</v>
      </c>
      <c r="G786" s="5">
        <f t="shared" si="22"/>
        <v>7.3424000000000671</v>
      </c>
      <c r="H786" s="5">
        <f>IF(D786+E786+F786&gt;Inddata!$E$31,Inddata!$E$31,D786+E786+F786)</f>
        <v>0</v>
      </c>
      <c r="I786" s="5">
        <f>Inddata!$E$34</f>
        <v>0</v>
      </c>
      <c r="J786" s="5">
        <f>Inddata!$E$32+Inddata!$E$34</f>
        <v>4</v>
      </c>
      <c r="K786" s="5"/>
    </row>
    <row r="787" spans="1:11" x14ac:dyDescent="0.25">
      <c r="A787">
        <v>758</v>
      </c>
      <c r="C787" s="5">
        <f t="shared" si="23"/>
        <v>5.3494666666667339</v>
      </c>
      <c r="D787" s="5">
        <f>IF(Inddata!$E$35=0,0,IF(($D$30-C787*(1/Inddata!$E$35))&lt;0,0,($D$30-C787*(1/Inddata!$E$35))))</f>
        <v>0</v>
      </c>
      <c r="E787" s="5">
        <v>0</v>
      </c>
      <c r="F787" s="5">
        <f>IF(Inddata!$E$31*Inddata!$E$35+Inddata!$E$33&gt;'Beregninger scenarie 3'!C787,0,F786+$F$27)</f>
        <v>0</v>
      </c>
      <c r="G787" s="5">
        <f t="shared" si="22"/>
        <v>7.3494666666667339</v>
      </c>
      <c r="H787" s="5">
        <f>IF(D787+E787+F787&gt;Inddata!$E$31,Inddata!$E$31,D787+E787+F787)</f>
        <v>0</v>
      </c>
      <c r="I787" s="5">
        <f>Inddata!$E$34</f>
        <v>0</v>
      </c>
      <c r="J787" s="5">
        <f>Inddata!$E$32+Inddata!$E$34</f>
        <v>4</v>
      </c>
      <c r="K787" s="5"/>
    </row>
    <row r="788" spans="1:11" x14ac:dyDescent="0.25">
      <c r="A788">
        <v>759</v>
      </c>
      <c r="C788" s="5">
        <f t="shared" si="23"/>
        <v>5.3565333333334006</v>
      </c>
      <c r="D788" s="5">
        <f>IF(Inddata!$E$35=0,0,IF(($D$30-C788*(1/Inddata!$E$35))&lt;0,0,($D$30-C788*(1/Inddata!$E$35))))</f>
        <v>0</v>
      </c>
      <c r="E788" s="5">
        <v>0</v>
      </c>
      <c r="F788" s="5">
        <f>IF(Inddata!$E$31*Inddata!$E$35+Inddata!$E$33&gt;'Beregninger scenarie 3'!C788,0,F787+$F$27)</f>
        <v>0</v>
      </c>
      <c r="G788" s="5">
        <f t="shared" si="22"/>
        <v>7.3565333333334006</v>
      </c>
      <c r="H788" s="5">
        <f>IF(D788+E788+F788&gt;Inddata!$E$31,Inddata!$E$31,D788+E788+F788)</f>
        <v>0</v>
      </c>
      <c r="I788" s="5">
        <f>Inddata!$E$34</f>
        <v>0</v>
      </c>
      <c r="J788" s="5">
        <f>Inddata!$E$32+Inddata!$E$34</f>
        <v>4</v>
      </c>
      <c r="K788" s="5"/>
    </row>
    <row r="789" spans="1:11" x14ac:dyDescent="0.25">
      <c r="A789">
        <v>760</v>
      </c>
      <c r="C789" s="5">
        <f t="shared" si="23"/>
        <v>5.3636000000000674</v>
      </c>
      <c r="D789" s="5">
        <f>IF(Inddata!$E$35=0,0,IF(($D$30-C789*(1/Inddata!$E$35))&lt;0,0,($D$30-C789*(1/Inddata!$E$35))))</f>
        <v>0</v>
      </c>
      <c r="E789" s="5">
        <v>0</v>
      </c>
      <c r="F789" s="5">
        <f>IF(Inddata!$E$31*Inddata!$E$35+Inddata!$E$33&gt;'Beregninger scenarie 3'!C789,0,F788+$F$27)</f>
        <v>0</v>
      </c>
      <c r="G789" s="5">
        <f t="shared" si="22"/>
        <v>7.3636000000000674</v>
      </c>
      <c r="H789" s="5">
        <f>IF(D789+E789+F789&gt;Inddata!$E$31,Inddata!$E$31,D789+E789+F789)</f>
        <v>0</v>
      </c>
      <c r="I789" s="5">
        <f>Inddata!$E$34</f>
        <v>0</v>
      </c>
      <c r="J789" s="5">
        <f>Inddata!$E$32+Inddata!$E$34</f>
        <v>4</v>
      </c>
      <c r="K789" s="5"/>
    </row>
    <row r="790" spans="1:11" x14ac:dyDescent="0.25">
      <c r="A790">
        <v>761</v>
      </c>
      <c r="C790" s="5">
        <f t="shared" si="23"/>
        <v>5.3706666666667342</v>
      </c>
      <c r="D790" s="5">
        <f>IF(Inddata!$E$35=0,0,IF(($D$30-C790*(1/Inddata!$E$35))&lt;0,0,($D$30-C790*(1/Inddata!$E$35))))</f>
        <v>0</v>
      </c>
      <c r="E790" s="5">
        <v>0</v>
      </c>
      <c r="F790" s="5">
        <f>IF(Inddata!$E$31*Inddata!$E$35+Inddata!$E$33&gt;'Beregninger scenarie 3'!C790,0,F789+$F$27)</f>
        <v>0</v>
      </c>
      <c r="G790" s="5">
        <f t="shared" si="22"/>
        <v>7.3706666666667342</v>
      </c>
      <c r="H790" s="5">
        <f>IF(D790+E790+F790&gt;Inddata!$E$31,Inddata!$E$31,D790+E790+F790)</f>
        <v>0</v>
      </c>
      <c r="I790" s="5">
        <f>Inddata!$E$34</f>
        <v>0</v>
      </c>
      <c r="J790" s="5">
        <f>Inddata!$E$32+Inddata!$E$34</f>
        <v>4</v>
      </c>
      <c r="K790" s="5"/>
    </row>
    <row r="791" spans="1:11" x14ac:dyDescent="0.25">
      <c r="A791">
        <v>762</v>
      </c>
      <c r="C791" s="5">
        <f t="shared" si="23"/>
        <v>5.377733333333401</v>
      </c>
      <c r="D791" s="5">
        <f>IF(Inddata!$E$35=0,0,IF(($D$30-C791*(1/Inddata!$E$35))&lt;0,0,($D$30-C791*(1/Inddata!$E$35))))</f>
        <v>0</v>
      </c>
      <c r="E791" s="5">
        <v>0</v>
      </c>
      <c r="F791" s="5">
        <f>IF(Inddata!$E$31*Inddata!$E$35+Inddata!$E$33&gt;'Beregninger scenarie 3'!C791,0,F790+$F$27)</f>
        <v>0</v>
      </c>
      <c r="G791" s="5">
        <f t="shared" si="22"/>
        <v>7.377733333333401</v>
      </c>
      <c r="H791" s="5">
        <f>IF(D791+E791+F791&gt;Inddata!$E$31,Inddata!$E$31,D791+E791+F791)</f>
        <v>0</v>
      </c>
      <c r="I791" s="5">
        <f>Inddata!$E$34</f>
        <v>0</v>
      </c>
      <c r="J791" s="5">
        <f>Inddata!$E$32+Inddata!$E$34</f>
        <v>4</v>
      </c>
      <c r="K791" s="5"/>
    </row>
    <row r="792" spans="1:11" x14ac:dyDescent="0.25">
      <c r="A792">
        <v>763</v>
      </c>
      <c r="C792" s="5">
        <f t="shared" si="23"/>
        <v>5.3848000000000678</v>
      </c>
      <c r="D792" s="5">
        <f>IF(Inddata!$E$35=0,0,IF(($D$30-C792*(1/Inddata!$E$35))&lt;0,0,($D$30-C792*(1/Inddata!$E$35))))</f>
        <v>0</v>
      </c>
      <c r="E792" s="5">
        <v>0</v>
      </c>
      <c r="F792" s="5">
        <f>IF(Inddata!$E$31*Inddata!$E$35+Inddata!$E$33&gt;'Beregninger scenarie 3'!C792,0,F791+$F$27)</f>
        <v>0</v>
      </c>
      <c r="G792" s="5">
        <f t="shared" si="22"/>
        <v>7.3848000000000678</v>
      </c>
      <c r="H792" s="5">
        <f>IF(D792+E792+F792&gt;Inddata!$E$31,Inddata!$E$31,D792+E792+F792)</f>
        <v>0</v>
      </c>
      <c r="I792" s="5">
        <f>Inddata!$E$34</f>
        <v>0</v>
      </c>
      <c r="J792" s="5">
        <f>Inddata!$E$32+Inddata!$E$34</f>
        <v>4</v>
      </c>
      <c r="K792" s="5"/>
    </row>
    <row r="793" spans="1:11" x14ac:dyDescent="0.25">
      <c r="A793">
        <v>764</v>
      </c>
      <c r="C793" s="5">
        <f t="shared" si="23"/>
        <v>5.3918666666667345</v>
      </c>
      <c r="D793" s="5">
        <f>IF(Inddata!$E$35=0,0,IF(($D$30-C793*(1/Inddata!$E$35))&lt;0,0,($D$30-C793*(1/Inddata!$E$35))))</f>
        <v>0</v>
      </c>
      <c r="E793" s="5">
        <v>0</v>
      </c>
      <c r="F793" s="5">
        <f>IF(Inddata!$E$31*Inddata!$E$35+Inddata!$E$33&gt;'Beregninger scenarie 3'!C793,0,F792+$F$27)</f>
        <v>0</v>
      </c>
      <c r="G793" s="5">
        <f t="shared" si="22"/>
        <v>7.3918666666667345</v>
      </c>
      <c r="H793" s="5">
        <f>IF(D793+E793+F793&gt;Inddata!$E$31,Inddata!$E$31,D793+E793+F793)</f>
        <v>0</v>
      </c>
      <c r="I793" s="5">
        <f>Inddata!$E$34</f>
        <v>0</v>
      </c>
      <c r="J793" s="5">
        <f>Inddata!$E$32+Inddata!$E$34</f>
        <v>4</v>
      </c>
      <c r="K793" s="5"/>
    </row>
    <row r="794" spans="1:11" x14ac:dyDescent="0.25">
      <c r="A794">
        <v>765</v>
      </c>
      <c r="C794" s="5">
        <f t="shared" si="23"/>
        <v>5.3989333333334013</v>
      </c>
      <c r="D794" s="5">
        <f>IF(Inddata!$E$35=0,0,IF(($D$30-C794*(1/Inddata!$E$35))&lt;0,0,($D$30-C794*(1/Inddata!$E$35))))</f>
        <v>0</v>
      </c>
      <c r="E794" s="5">
        <v>0</v>
      </c>
      <c r="F794" s="5">
        <f>IF(Inddata!$E$31*Inddata!$E$35+Inddata!$E$33&gt;'Beregninger scenarie 3'!C794,0,F793+$F$27)</f>
        <v>0</v>
      </c>
      <c r="G794" s="5">
        <f t="shared" si="22"/>
        <v>7.3989333333334013</v>
      </c>
      <c r="H794" s="5">
        <f>IF(D794+E794+F794&gt;Inddata!$E$31,Inddata!$E$31,D794+E794+F794)</f>
        <v>0</v>
      </c>
      <c r="I794" s="5">
        <f>Inddata!$E$34</f>
        <v>0</v>
      </c>
      <c r="J794" s="5">
        <f>Inddata!$E$32+Inddata!$E$34</f>
        <v>4</v>
      </c>
      <c r="K794" s="5"/>
    </row>
    <row r="795" spans="1:11" x14ac:dyDescent="0.25">
      <c r="A795">
        <v>766</v>
      </c>
      <c r="C795" s="5">
        <f t="shared" si="23"/>
        <v>5.4060000000000681</v>
      </c>
      <c r="D795" s="5">
        <f>IF(Inddata!$E$35=0,0,IF(($D$30-C795*(1/Inddata!$E$35))&lt;0,0,($D$30-C795*(1/Inddata!$E$35))))</f>
        <v>0</v>
      </c>
      <c r="E795" s="5">
        <v>0</v>
      </c>
      <c r="F795" s="5">
        <f>IF(Inddata!$E$31*Inddata!$E$35+Inddata!$E$33&gt;'Beregninger scenarie 3'!C795,0,F794+$F$27)</f>
        <v>0</v>
      </c>
      <c r="G795" s="5">
        <f t="shared" si="22"/>
        <v>7.4060000000000681</v>
      </c>
      <c r="H795" s="5">
        <f>IF(D795+E795+F795&gt;Inddata!$E$31,Inddata!$E$31,D795+E795+F795)</f>
        <v>0</v>
      </c>
      <c r="I795" s="5">
        <f>Inddata!$E$34</f>
        <v>0</v>
      </c>
      <c r="J795" s="5">
        <f>Inddata!$E$32+Inddata!$E$34</f>
        <v>4</v>
      </c>
      <c r="K795" s="5"/>
    </row>
    <row r="796" spans="1:11" x14ac:dyDescent="0.25">
      <c r="A796">
        <v>767</v>
      </c>
      <c r="C796" s="5">
        <f t="shared" si="23"/>
        <v>5.4130666666667349</v>
      </c>
      <c r="D796" s="5">
        <f>IF(Inddata!$E$35=0,0,IF(($D$30-C796*(1/Inddata!$E$35))&lt;0,0,($D$30-C796*(1/Inddata!$E$35))))</f>
        <v>0</v>
      </c>
      <c r="E796" s="5">
        <v>0</v>
      </c>
      <c r="F796" s="5">
        <f>IF(Inddata!$E$31*Inddata!$E$35+Inddata!$E$33&gt;'Beregninger scenarie 3'!C796,0,F795+$F$27)</f>
        <v>0</v>
      </c>
      <c r="G796" s="5">
        <f t="shared" si="22"/>
        <v>7.4130666666667349</v>
      </c>
      <c r="H796" s="5">
        <f>IF(D796+E796+F796&gt;Inddata!$E$31,Inddata!$E$31,D796+E796+F796)</f>
        <v>0</v>
      </c>
      <c r="I796" s="5">
        <f>Inddata!$E$34</f>
        <v>0</v>
      </c>
      <c r="J796" s="5">
        <f>Inddata!$E$32+Inddata!$E$34</f>
        <v>4</v>
      </c>
      <c r="K796" s="5"/>
    </row>
    <row r="797" spans="1:11" x14ac:dyDescent="0.25">
      <c r="A797">
        <v>768</v>
      </c>
      <c r="C797" s="5">
        <f t="shared" si="23"/>
        <v>5.4201333333334016</v>
      </c>
      <c r="D797" s="5">
        <f>IF(Inddata!$E$35=0,0,IF(($D$30-C797*(1/Inddata!$E$35))&lt;0,0,($D$30-C797*(1/Inddata!$E$35))))</f>
        <v>0</v>
      </c>
      <c r="E797" s="5">
        <v>0</v>
      </c>
      <c r="F797" s="5">
        <f>IF(Inddata!$E$31*Inddata!$E$35+Inddata!$E$33&gt;'Beregninger scenarie 3'!C797,0,F796+$F$27)</f>
        <v>0</v>
      </c>
      <c r="G797" s="5">
        <f t="shared" si="22"/>
        <v>7.4201333333334016</v>
      </c>
      <c r="H797" s="5">
        <f>IF(D797+E797+F797&gt;Inddata!$E$31,Inddata!$E$31,D797+E797+F797)</f>
        <v>0</v>
      </c>
      <c r="I797" s="5">
        <f>Inddata!$E$34</f>
        <v>0</v>
      </c>
      <c r="J797" s="5">
        <f>Inddata!$E$32+Inddata!$E$34</f>
        <v>4</v>
      </c>
      <c r="K797" s="5"/>
    </row>
    <row r="798" spans="1:11" x14ac:dyDescent="0.25">
      <c r="A798">
        <v>769</v>
      </c>
      <c r="C798" s="5">
        <f t="shared" si="23"/>
        <v>5.4272000000000684</v>
      </c>
      <c r="D798" s="5">
        <f>IF(Inddata!$E$35=0,0,IF(($D$30-C798*(1/Inddata!$E$35))&lt;0,0,($D$30-C798*(1/Inddata!$E$35))))</f>
        <v>0</v>
      </c>
      <c r="E798" s="5">
        <v>0</v>
      </c>
      <c r="F798" s="5">
        <f>IF(Inddata!$E$31*Inddata!$E$35+Inddata!$E$33&gt;'Beregninger scenarie 3'!C798,0,F797+$F$27)</f>
        <v>0</v>
      </c>
      <c r="G798" s="5">
        <f t="shared" si="22"/>
        <v>7.4272000000000684</v>
      </c>
      <c r="H798" s="5">
        <f>IF(D798+E798+F798&gt;Inddata!$E$31,Inddata!$E$31,D798+E798+F798)</f>
        <v>0</v>
      </c>
      <c r="I798" s="5">
        <f>Inddata!$E$34</f>
        <v>0</v>
      </c>
      <c r="J798" s="5">
        <f>Inddata!$E$32+Inddata!$E$34</f>
        <v>4</v>
      </c>
      <c r="K798" s="5"/>
    </row>
    <row r="799" spans="1:11" x14ac:dyDescent="0.25">
      <c r="A799">
        <v>770</v>
      </c>
      <c r="C799" s="5">
        <f t="shared" si="23"/>
        <v>5.4342666666667352</v>
      </c>
      <c r="D799" s="5">
        <f>IF(Inddata!$E$35=0,0,IF(($D$30-C799*(1/Inddata!$E$35))&lt;0,0,($D$30-C799*(1/Inddata!$E$35))))</f>
        <v>0</v>
      </c>
      <c r="E799" s="5">
        <v>0</v>
      </c>
      <c r="F799" s="5">
        <f>IF(Inddata!$E$31*Inddata!$E$35+Inddata!$E$33&gt;'Beregninger scenarie 3'!C799,0,F798+$F$27)</f>
        <v>0</v>
      </c>
      <c r="G799" s="5">
        <f t="shared" si="22"/>
        <v>7.4342666666667352</v>
      </c>
      <c r="H799" s="5">
        <f>IF(D799+E799+F799&gt;Inddata!$E$31,Inddata!$E$31,D799+E799+F799)</f>
        <v>0</v>
      </c>
      <c r="I799" s="5">
        <f>Inddata!$E$34</f>
        <v>0</v>
      </c>
      <c r="J799" s="5">
        <f>Inddata!$E$32+Inddata!$E$34</f>
        <v>4</v>
      </c>
      <c r="K799" s="5"/>
    </row>
    <row r="800" spans="1:11" x14ac:dyDescent="0.25">
      <c r="A800">
        <v>771</v>
      </c>
      <c r="C800" s="5">
        <f t="shared" si="23"/>
        <v>5.441333333333402</v>
      </c>
      <c r="D800" s="5">
        <f>IF(Inddata!$E$35=0,0,IF(($D$30-C800*(1/Inddata!$E$35))&lt;0,0,($D$30-C800*(1/Inddata!$E$35))))</f>
        <v>0</v>
      </c>
      <c r="E800" s="5">
        <v>0</v>
      </c>
      <c r="F800" s="5">
        <f>IF(Inddata!$E$31*Inddata!$E$35+Inddata!$E$33&gt;'Beregninger scenarie 3'!C800,0,F799+$F$27)</f>
        <v>0</v>
      </c>
      <c r="G800" s="5">
        <f t="shared" ref="G800:G863" si="24">C800+2</f>
        <v>7.441333333333402</v>
      </c>
      <c r="H800" s="5">
        <f>IF(D800+E800+F800&gt;Inddata!$E$31,Inddata!$E$31,D800+E800+F800)</f>
        <v>0</v>
      </c>
      <c r="I800" s="5">
        <f>Inddata!$E$34</f>
        <v>0</v>
      </c>
      <c r="J800" s="5">
        <f>Inddata!$E$32+Inddata!$E$34</f>
        <v>4</v>
      </c>
      <c r="K800" s="5"/>
    </row>
    <row r="801" spans="1:11" x14ac:dyDescent="0.25">
      <c r="A801">
        <v>772</v>
      </c>
      <c r="C801" s="5">
        <f t="shared" ref="C801:C864" si="25">C800+$C$27</f>
        <v>5.4484000000000687</v>
      </c>
      <c r="D801" s="5">
        <f>IF(Inddata!$E$35=0,0,IF(($D$30-C801*(1/Inddata!$E$35))&lt;0,0,($D$30-C801*(1/Inddata!$E$35))))</f>
        <v>0</v>
      </c>
      <c r="E801" s="5">
        <v>0</v>
      </c>
      <c r="F801" s="5">
        <f>IF(Inddata!$E$31*Inddata!$E$35+Inddata!$E$33&gt;'Beregninger scenarie 3'!C801,0,F800+$F$27)</f>
        <v>0</v>
      </c>
      <c r="G801" s="5">
        <f t="shared" si="24"/>
        <v>7.4484000000000687</v>
      </c>
      <c r="H801" s="5">
        <f>IF(D801+E801+F801&gt;Inddata!$E$31,Inddata!$E$31,D801+E801+F801)</f>
        <v>0</v>
      </c>
      <c r="I801" s="5">
        <f>Inddata!$E$34</f>
        <v>0</v>
      </c>
      <c r="J801" s="5">
        <f>Inddata!$E$32+Inddata!$E$34</f>
        <v>4</v>
      </c>
      <c r="K801" s="5"/>
    </row>
    <row r="802" spans="1:11" x14ac:dyDescent="0.25">
      <c r="A802">
        <v>773</v>
      </c>
      <c r="C802" s="5">
        <f t="shared" si="25"/>
        <v>5.4554666666667355</v>
      </c>
      <c r="D802" s="5">
        <f>IF(Inddata!$E$35=0,0,IF(($D$30-C802*(1/Inddata!$E$35))&lt;0,0,($D$30-C802*(1/Inddata!$E$35))))</f>
        <v>0</v>
      </c>
      <c r="E802" s="5">
        <v>0</v>
      </c>
      <c r="F802" s="5">
        <f>IF(Inddata!$E$31*Inddata!$E$35+Inddata!$E$33&gt;'Beregninger scenarie 3'!C802,0,F801+$F$27)</f>
        <v>0</v>
      </c>
      <c r="G802" s="5">
        <f t="shared" si="24"/>
        <v>7.4554666666667355</v>
      </c>
      <c r="H802" s="5">
        <f>IF(D802+E802+F802&gt;Inddata!$E$31,Inddata!$E$31,D802+E802+F802)</f>
        <v>0</v>
      </c>
      <c r="I802" s="5">
        <f>Inddata!$E$34</f>
        <v>0</v>
      </c>
      <c r="J802" s="5">
        <f>Inddata!$E$32+Inddata!$E$34</f>
        <v>4</v>
      </c>
      <c r="K802" s="5"/>
    </row>
    <row r="803" spans="1:11" x14ac:dyDescent="0.25">
      <c r="A803">
        <v>774</v>
      </c>
      <c r="C803" s="5">
        <f t="shared" si="25"/>
        <v>5.4625333333334023</v>
      </c>
      <c r="D803" s="5">
        <f>IF(Inddata!$E$35=0,0,IF(($D$30-C803*(1/Inddata!$E$35))&lt;0,0,($D$30-C803*(1/Inddata!$E$35))))</f>
        <v>0</v>
      </c>
      <c r="E803" s="5">
        <v>0</v>
      </c>
      <c r="F803" s="5">
        <f>IF(Inddata!$E$31*Inddata!$E$35+Inddata!$E$33&gt;'Beregninger scenarie 3'!C803,0,F802+$F$27)</f>
        <v>0</v>
      </c>
      <c r="G803" s="5">
        <f t="shared" si="24"/>
        <v>7.4625333333334023</v>
      </c>
      <c r="H803" s="5">
        <f>IF(D803+E803+F803&gt;Inddata!$E$31,Inddata!$E$31,D803+E803+F803)</f>
        <v>0</v>
      </c>
      <c r="I803" s="5">
        <f>Inddata!$E$34</f>
        <v>0</v>
      </c>
      <c r="J803" s="5">
        <f>Inddata!$E$32+Inddata!$E$34</f>
        <v>4</v>
      </c>
      <c r="K803" s="5"/>
    </row>
    <row r="804" spans="1:11" x14ac:dyDescent="0.25">
      <c r="A804">
        <v>775</v>
      </c>
      <c r="C804" s="5">
        <f t="shared" si="25"/>
        <v>5.4696000000000691</v>
      </c>
      <c r="D804" s="5">
        <f>IF(Inddata!$E$35=0,0,IF(($D$30-C804*(1/Inddata!$E$35))&lt;0,0,($D$30-C804*(1/Inddata!$E$35))))</f>
        <v>0</v>
      </c>
      <c r="E804" s="5">
        <v>0</v>
      </c>
      <c r="F804" s="5">
        <f>IF(Inddata!$E$31*Inddata!$E$35+Inddata!$E$33&gt;'Beregninger scenarie 3'!C804,0,F803+$F$27)</f>
        <v>0</v>
      </c>
      <c r="G804" s="5">
        <f t="shared" si="24"/>
        <v>7.4696000000000691</v>
      </c>
      <c r="H804" s="5">
        <f>IF(D804+E804+F804&gt;Inddata!$E$31,Inddata!$E$31,D804+E804+F804)</f>
        <v>0</v>
      </c>
      <c r="I804" s="5">
        <f>Inddata!$E$34</f>
        <v>0</v>
      </c>
      <c r="J804" s="5">
        <f>Inddata!$E$32+Inddata!$E$34</f>
        <v>4</v>
      </c>
      <c r="K804" s="5"/>
    </row>
    <row r="805" spans="1:11" x14ac:dyDescent="0.25">
      <c r="A805">
        <v>776</v>
      </c>
      <c r="C805" s="5">
        <f t="shared" si="25"/>
        <v>5.4766666666667358</v>
      </c>
      <c r="D805" s="5">
        <f>IF(Inddata!$E$35=0,0,IF(($D$30-C805*(1/Inddata!$E$35))&lt;0,0,($D$30-C805*(1/Inddata!$E$35))))</f>
        <v>0</v>
      </c>
      <c r="E805" s="5">
        <v>0</v>
      </c>
      <c r="F805" s="5">
        <f>IF(Inddata!$E$31*Inddata!$E$35+Inddata!$E$33&gt;'Beregninger scenarie 3'!C805,0,F804+$F$27)</f>
        <v>0</v>
      </c>
      <c r="G805" s="5">
        <f t="shared" si="24"/>
        <v>7.4766666666667358</v>
      </c>
      <c r="H805" s="5">
        <f>IF(D805+E805+F805&gt;Inddata!$E$31,Inddata!$E$31,D805+E805+F805)</f>
        <v>0</v>
      </c>
      <c r="I805" s="5">
        <f>Inddata!$E$34</f>
        <v>0</v>
      </c>
      <c r="J805" s="5">
        <f>Inddata!$E$32+Inddata!$E$34</f>
        <v>4</v>
      </c>
      <c r="K805" s="5"/>
    </row>
    <row r="806" spans="1:11" x14ac:dyDescent="0.25">
      <c r="A806">
        <v>777</v>
      </c>
      <c r="C806" s="5">
        <f t="shared" si="25"/>
        <v>5.4837333333334026</v>
      </c>
      <c r="D806" s="5">
        <f>IF(Inddata!$E$35=0,0,IF(($D$30-C806*(1/Inddata!$E$35))&lt;0,0,($D$30-C806*(1/Inddata!$E$35))))</f>
        <v>0</v>
      </c>
      <c r="E806" s="5">
        <v>0</v>
      </c>
      <c r="F806" s="5">
        <f>IF(Inddata!$E$31*Inddata!$E$35+Inddata!$E$33&gt;'Beregninger scenarie 3'!C806,0,F805+$F$27)</f>
        <v>0</v>
      </c>
      <c r="G806" s="5">
        <f t="shared" si="24"/>
        <v>7.4837333333334026</v>
      </c>
      <c r="H806" s="5">
        <f>IF(D806+E806+F806&gt;Inddata!$E$31,Inddata!$E$31,D806+E806+F806)</f>
        <v>0</v>
      </c>
      <c r="I806" s="5">
        <f>Inddata!$E$34</f>
        <v>0</v>
      </c>
      <c r="J806" s="5">
        <f>Inddata!$E$32+Inddata!$E$34</f>
        <v>4</v>
      </c>
      <c r="K806" s="5"/>
    </row>
    <row r="807" spans="1:11" x14ac:dyDescent="0.25">
      <c r="A807">
        <v>778</v>
      </c>
      <c r="C807" s="5">
        <f t="shared" si="25"/>
        <v>5.4908000000000694</v>
      </c>
      <c r="D807" s="5">
        <f>IF(Inddata!$E$35=0,0,IF(($D$30-C807*(1/Inddata!$E$35))&lt;0,0,($D$30-C807*(1/Inddata!$E$35))))</f>
        <v>0</v>
      </c>
      <c r="E807" s="5">
        <v>0</v>
      </c>
      <c r="F807" s="5">
        <f>IF(Inddata!$E$31*Inddata!$E$35+Inddata!$E$33&gt;'Beregninger scenarie 3'!C807,0,F806+$F$27)</f>
        <v>0</v>
      </c>
      <c r="G807" s="5">
        <f t="shared" si="24"/>
        <v>7.4908000000000694</v>
      </c>
      <c r="H807" s="5">
        <f>IF(D807+E807+F807&gt;Inddata!$E$31,Inddata!$E$31,D807+E807+F807)</f>
        <v>0</v>
      </c>
      <c r="I807" s="5">
        <f>Inddata!$E$34</f>
        <v>0</v>
      </c>
      <c r="J807" s="5">
        <f>Inddata!$E$32+Inddata!$E$34</f>
        <v>4</v>
      </c>
      <c r="K807" s="5"/>
    </row>
    <row r="808" spans="1:11" x14ac:dyDescent="0.25">
      <c r="A808">
        <v>779</v>
      </c>
      <c r="C808" s="5">
        <f t="shared" si="25"/>
        <v>5.4978666666667362</v>
      </c>
      <c r="D808" s="5">
        <f>IF(Inddata!$E$35=0,0,IF(($D$30-C808*(1/Inddata!$E$35))&lt;0,0,($D$30-C808*(1/Inddata!$E$35))))</f>
        <v>0</v>
      </c>
      <c r="E808" s="5">
        <v>0</v>
      </c>
      <c r="F808" s="5">
        <f>IF(Inddata!$E$31*Inddata!$E$35+Inddata!$E$33&gt;'Beregninger scenarie 3'!C808,0,F807+$F$27)</f>
        <v>0</v>
      </c>
      <c r="G808" s="5">
        <f t="shared" si="24"/>
        <v>7.4978666666667362</v>
      </c>
      <c r="H808" s="5">
        <f>IF(D808+E808+F808&gt;Inddata!$E$31,Inddata!$E$31,D808+E808+F808)</f>
        <v>0</v>
      </c>
      <c r="I808" s="5">
        <f>Inddata!$E$34</f>
        <v>0</v>
      </c>
      <c r="J808" s="5">
        <f>Inddata!$E$32+Inddata!$E$34</f>
        <v>4</v>
      </c>
      <c r="K808" s="5"/>
    </row>
    <row r="809" spans="1:11" x14ac:dyDescent="0.25">
      <c r="A809">
        <v>780</v>
      </c>
      <c r="C809" s="5">
        <f t="shared" si="25"/>
        <v>5.504933333333403</v>
      </c>
      <c r="D809" s="5">
        <f>IF(Inddata!$E$35=0,0,IF(($D$30-C809*(1/Inddata!$E$35))&lt;0,0,($D$30-C809*(1/Inddata!$E$35))))</f>
        <v>0</v>
      </c>
      <c r="E809" s="5">
        <v>0</v>
      </c>
      <c r="F809" s="5">
        <f>IF(Inddata!$E$31*Inddata!$E$35+Inddata!$E$33&gt;'Beregninger scenarie 3'!C809,0,F808+$F$27)</f>
        <v>0</v>
      </c>
      <c r="G809" s="5">
        <f t="shared" si="24"/>
        <v>7.504933333333403</v>
      </c>
      <c r="H809" s="5">
        <f>IF(D809+E809+F809&gt;Inddata!$E$31,Inddata!$E$31,D809+E809+F809)</f>
        <v>0</v>
      </c>
      <c r="I809" s="5">
        <f>Inddata!$E$34</f>
        <v>0</v>
      </c>
      <c r="J809" s="5">
        <f>Inddata!$E$32+Inddata!$E$34</f>
        <v>4</v>
      </c>
      <c r="K809" s="5"/>
    </row>
    <row r="810" spans="1:11" x14ac:dyDescent="0.25">
      <c r="A810">
        <v>781</v>
      </c>
      <c r="C810" s="5">
        <f t="shared" si="25"/>
        <v>5.5120000000000697</v>
      </c>
      <c r="D810" s="5">
        <f>IF(Inddata!$E$35=0,0,IF(($D$30-C810*(1/Inddata!$E$35))&lt;0,0,($D$30-C810*(1/Inddata!$E$35))))</f>
        <v>0</v>
      </c>
      <c r="E810" s="5">
        <v>0</v>
      </c>
      <c r="F810" s="5">
        <f>IF(Inddata!$E$31*Inddata!$E$35+Inddata!$E$33&gt;'Beregninger scenarie 3'!C810,0,F809+$F$27)</f>
        <v>0</v>
      </c>
      <c r="G810" s="5">
        <f t="shared" si="24"/>
        <v>7.5120000000000697</v>
      </c>
      <c r="H810" s="5">
        <f>IF(D810+E810+F810&gt;Inddata!$E$31,Inddata!$E$31,D810+E810+F810)</f>
        <v>0</v>
      </c>
      <c r="I810" s="5">
        <f>Inddata!$E$34</f>
        <v>0</v>
      </c>
      <c r="J810" s="5">
        <f>Inddata!$E$32+Inddata!$E$34</f>
        <v>4</v>
      </c>
      <c r="K810" s="5"/>
    </row>
    <row r="811" spans="1:11" x14ac:dyDescent="0.25">
      <c r="A811">
        <v>782</v>
      </c>
      <c r="C811" s="5">
        <f t="shared" si="25"/>
        <v>5.5190666666667365</v>
      </c>
      <c r="D811" s="5">
        <f>IF(Inddata!$E$35=0,0,IF(($D$30-C811*(1/Inddata!$E$35))&lt;0,0,($D$30-C811*(1/Inddata!$E$35))))</f>
        <v>0</v>
      </c>
      <c r="E811" s="5">
        <v>0</v>
      </c>
      <c r="F811" s="5">
        <f>IF(Inddata!$E$31*Inddata!$E$35+Inddata!$E$33&gt;'Beregninger scenarie 3'!C811,0,F810+$F$27)</f>
        <v>0</v>
      </c>
      <c r="G811" s="5">
        <f t="shared" si="24"/>
        <v>7.5190666666667365</v>
      </c>
      <c r="H811" s="5">
        <f>IF(D811+E811+F811&gt;Inddata!$E$31,Inddata!$E$31,D811+E811+F811)</f>
        <v>0</v>
      </c>
      <c r="I811" s="5">
        <f>Inddata!$E$34</f>
        <v>0</v>
      </c>
      <c r="J811" s="5">
        <f>Inddata!$E$32+Inddata!$E$34</f>
        <v>4</v>
      </c>
      <c r="K811" s="5"/>
    </row>
    <row r="812" spans="1:11" x14ac:dyDescent="0.25">
      <c r="A812">
        <v>783</v>
      </c>
      <c r="C812" s="5">
        <f t="shared" si="25"/>
        <v>5.5261333333334033</v>
      </c>
      <c r="D812" s="5">
        <f>IF(Inddata!$E$35=0,0,IF(($D$30-C812*(1/Inddata!$E$35))&lt;0,0,($D$30-C812*(1/Inddata!$E$35))))</f>
        <v>0</v>
      </c>
      <c r="E812" s="5">
        <v>0</v>
      </c>
      <c r="F812" s="5">
        <f>IF(Inddata!$E$31*Inddata!$E$35+Inddata!$E$33&gt;'Beregninger scenarie 3'!C812,0,F811+$F$27)</f>
        <v>0</v>
      </c>
      <c r="G812" s="5">
        <f t="shared" si="24"/>
        <v>7.5261333333334033</v>
      </c>
      <c r="H812" s="5">
        <f>IF(D812+E812+F812&gt;Inddata!$E$31,Inddata!$E$31,D812+E812+F812)</f>
        <v>0</v>
      </c>
      <c r="I812" s="5">
        <f>Inddata!$E$34</f>
        <v>0</v>
      </c>
      <c r="J812" s="5">
        <f>Inddata!$E$32+Inddata!$E$34</f>
        <v>4</v>
      </c>
      <c r="K812" s="5"/>
    </row>
    <row r="813" spans="1:11" x14ac:dyDescent="0.25">
      <c r="A813">
        <v>784</v>
      </c>
      <c r="C813" s="5">
        <f t="shared" si="25"/>
        <v>5.5332000000000701</v>
      </c>
      <c r="D813" s="5">
        <f>IF(Inddata!$E$35=0,0,IF(($D$30-C813*(1/Inddata!$E$35))&lt;0,0,($D$30-C813*(1/Inddata!$E$35))))</f>
        <v>0</v>
      </c>
      <c r="E813" s="5">
        <v>0</v>
      </c>
      <c r="F813" s="5">
        <f>IF(Inddata!$E$31*Inddata!$E$35+Inddata!$E$33&gt;'Beregninger scenarie 3'!C813,0,F812+$F$27)</f>
        <v>0</v>
      </c>
      <c r="G813" s="5">
        <f t="shared" si="24"/>
        <v>7.5332000000000701</v>
      </c>
      <c r="H813" s="5">
        <f>IF(D813+E813+F813&gt;Inddata!$E$31,Inddata!$E$31,D813+E813+F813)</f>
        <v>0</v>
      </c>
      <c r="I813" s="5">
        <f>Inddata!$E$34</f>
        <v>0</v>
      </c>
      <c r="J813" s="5">
        <f>Inddata!$E$32+Inddata!$E$34</f>
        <v>4</v>
      </c>
      <c r="K813" s="5"/>
    </row>
    <row r="814" spans="1:11" x14ac:dyDescent="0.25">
      <c r="A814">
        <v>785</v>
      </c>
      <c r="C814" s="5">
        <f t="shared" si="25"/>
        <v>5.5402666666667368</v>
      </c>
      <c r="D814" s="5">
        <f>IF(Inddata!$E$35=0,0,IF(($D$30-C814*(1/Inddata!$E$35))&lt;0,0,($D$30-C814*(1/Inddata!$E$35))))</f>
        <v>0</v>
      </c>
      <c r="E814" s="5">
        <v>0</v>
      </c>
      <c r="F814" s="5">
        <f>IF(Inddata!$E$31*Inddata!$E$35+Inddata!$E$33&gt;'Beregninger scenarie 3'!C814,0,F813+$F$27)</f>
        <v>0</v>
      </c>
      <c r="G814" s="5">
        <f t="shared" si="24"/>
        <v>7.5402666666667368</v>
      </c>
      <c r="H814" s="5">
        <f>IF(D814+E814+F814&gt;Inddata!$E$31,Inddata!$E$31,D814+E814+F814)</f>
        <v>0</v>
      </c>
      <c r="I814" s="5">
        <f>Inddata!$E$34</f>
        <v>0</v>
      </c>
      <c r="J814" s="5">
        <f>Inddata!$E$32+Inddata!$E$34</f>
        <v>4</v>
      </c>
      <c r="K814" s="5"/>
    </row>
    <row r="815" spans="1:11" x14ac:dyDescent="0.25">
      <c r="A815">
        <v>786</v>
      </c>
      <c r="C815" s="5">
        <f t="shared" si="25"/>
        <v>5.5473333333334036</v>
      </c>
      <c r="D815" s="5">
        <f>IF(Inddata!$E$35=0,0,IF(($D$30-C815*(1/Inddata!$E$35))&lt;0,0,($D$30-C815*(1/Inddata!$E$35))))</f>
        <v>0</v>
      </c>
      <c r="E815" s="5">
        <v>0</v>
      </c>
      <c r="F815" s="5">
        <f>IF(Inddata!$E$31*Inddata!$E$35+Inddata!$E$33&gt;'Beregninger scenarie 3'!C815,0,F814+$F$27)</f>
        <v>0</v>
      </c>
      <c r="G815" s="5">
        <f t="shared" si="24"/>
        <v>7.5473333333334036</v>
      </c>
      <c r="H815" s="5">
        <f>IF(D815+E815+F815&gt;Inddata!$E$31,Inddata!$E$31,D815+E815+F815)</f>
        <v>0</v>
      </c>
      <c r="I815" s="5">
        <f>Inddata!$E$34</f>
        <v>0</v>
      </c>
      <c r="J815" s="5">
        <f>Inddata!$E$32+Inddata!$E$34</f>
        <v>4</v>
      </c>
      <c r="K815" s="5"/>
    </row>
    <row r="816" spans="1:11" x14ac:dyDescent="0.25">
      <c r="A816">
        <v>787</v>
      </c>
      <c r="C816" s="5">
        <f t="shared" si="25"/>
        <v>5.5544000000000704</v>
      </c>
      <c r="D816" s="5">
        <f>IF(Inddata!$E$35=0,0,IF(($D$30-C816*(1/Inddata!$E$35))&lt;0,0,($D$30-C816*(1/Inddata!$E$35))))</f>
        <v>0</v>
      </c>
      <c r="E816" s="5">
        <v>0</v>
      </c>
      <c r="F816" s="5">
        <f>IF(Inddata!$E$31*Inddata!$E$35+Inddata!$E$33&gt;'Beregninger scenarie 3'!C816,0,F815+$F$27)</f>
        <v>0</v>
      </c>
      <c r="G816" s="5">
        <f t="shared" si="24"/>
        <v>7.5544000000000704</v>
      </c>
      <c r="H816" s="5">
        <f>IF(D816+E816+F816&gt;Inddata!$E$31,Inddata!$E$31,D816+E816+F816)</f>
        <v>0</v>
      </c>
      <c r="I816" s="5">
        <f>Inddata!$E$34</f>
        <v>0</v>
      </c>
      <c r="J816" s="5">
        <f>Inddata!$E$32+Inddata!$E$34</f>
        <v>4</v>
      </c>
      <c r="K816" s="5"/>
    </row>
    <row r="817" spans="1:11" x14ac:dyDescent="0.25">
      <c r="A817">
        <v>788</v>
      </c>
      <c r="C817" s="5">
        <f t="shared" si="25"/>
        <v>5.5614666666667372</v>
      </c>
      <c r="D817" s="5">
        <f>IF(Inddata!$E$35=0,0,IF(($D$30-C817*(1/Inddata!$E$35))&lt;0,0,($D$30-C817*(1/Inddata!$E$35))))</f>
        <v>0</v>
      </c>
      <c r="E817" s="5">
        <v>0</v>
      </c>
      <c r="F817" s="5">
        <f>IF(Inddata!$E$31*Inddata!$E$35+Inddata!$E$33&gt;'Beregninger scenarie 3'!C817,0,F816+$F$27)</f>
        <v>0</v>
      </c>
      <c r="G817" s="5">
        <f t="shared" si="24"/>
        <v>7.5614666666667372</v>
      </c>
      <c r="H817" s="5">
        <f>IF(D817+E817+F817&gt;Inddata!$E$31,Inddata!$E$31,D817+E817+F817)</f>
        <v>0</v>
      </c>
      <c r="I817" s="5">
        <f>Inddata!$E$34</f>
        <v>0</v>
      </c>
      <c r="J817" s="5">
        <f>Inddata!$E$32+Inddata!$E$34</f>
        <v>4</v>
      </c>
      <c r="K817" s="5"/>
    </row>
    <row r="818" spans="1:11" x14ac:dyDescent="0.25">
      <c r="A818">
        <v>789</v>
      </c>
      <c r="C818" s="5">
        <f t="shared" si="25"/>
        <v>5.5685333333334039</v>
      </c>
      <c r="D818" s="5">
        <f>IF(Inddata!$E$35=0,0,IF(($D$30-C818*(1/Inddata!$E$35))&lt;0,0,($D$30-C818*(1/Inddata!$E$35))))</f>
        <v>0</v>
      </c>
      <c r="E818" s="5">
        <v>0</v>
      </c>
      <c r="F818" s="5">
        <f>IF(Inddata!$E$31*Inddata!$E$35+Inddata!$E$33&gt;'Beregninger scenarie 3'!C818,0,F817+$F$27)</f>
        <v>0</v>
      </c>
      <c r="G818" s="5">
        <f t="shared" si="24"/>
        <v>7.5685333333334039</v>
      </c>
      <c r="H818" s="5">
        <f>IF(D818+E818+F818&gt;Inddata!$E$31,Inddata!$E$31,D818+E818+F818)</f>
        <v>0</v>
      </c>
      <c r="I818" s="5">
        <f>Inddata!$E$34</f>
        <v>0</v>
      </c>
      <c r="J818" s="5">
        <f>Inddata!$E$32+Inddata!$E$34</f>
        <v>4</v>
      </c>
      <c r="K818" s="5"/>
    </row>
    <row r="819" spans="1:11" x14ac:dyDescent="0.25">
      <c r="A819">
        <v>790</v>
      </c>
      <c r="C819" s="5">
        <f t="shared" si="25"/>
        <v>5.5756000000000707</v>
      </c>
      <c r="D819" s="5">
        <f>IF(Inddata!$E$35=0,0,IF(($D$30-C819*(1/Inddata!$E$35))&lt;0,0,($D$30-C819*(1/Inddata!$E$35))))</f>
        <v>0</v>
      </c>
      <c r="E819" s="5">
        <v>0</v>
      </c>
      <c r="F819" s="5">
        <f>IF(Inddata!$E$31*Inddata!$E$35+Inddata!$E$33&gt;'Beregninger scenarie 3'!C819,0,F818+$F$27)</f>
        <v>0</v>
      </c>
      <c r="G819" s="5">
        <f t="shared" si="24"/>
        <v>7.5756000000000707</v>
      </c>
      <c r="H819" s="5">
        <f>IF(D819+E819+F819&gt;Inddata!$E$31,Inddata!$E$31,D819+E819+F819)</f>
        <v>0</v>
      </c>
      <c r="I819" s="5">
        <f>Inddata!$E$34</f>
        <v>0</v>
      </c>
      <c r="J819" s="5">
        <f>Inddata!$E$32+Inddata!$E$34</f>
        <v>4</v>
      </c>
      <c r="K819" s="5"/>
    </row>
    <row r="820" spans="1:11" x14ac:dyDescent="0.25">
      <c r="A820">
        <v>791</v>
      </c>
      <c r="C820" s="5">
        <f t="shared" si="25"/>
        <v>5.5826666666667375</v>
      </c>
      <c r="D820" s="5">
        <f>IF(Inddata!$E$35=0,0,IF(($D$30-C820*(1/Inddata!$E$35))&lt;0,0,($D$30-C820*(1/Inddata!$E$35))))</f>
        <v>0</v>
      </c>
      <c r="E820" s="5">
        <v>0</v>
      </c>
      <c r="F820" s="5">
        <f>IF(Inddata!$E$31*Inddata!$E$35+Inddata!$E$33&gt;'Beregninger scenarie 3'!C820,0,F819+$F$27)</f>
        <v>0</v>
      </c>
      <c r="G820" s="5">
        <f t="shared" si="24"/>
        <v>7.5826666666667375</v>
      </c>
      <c r="H820" s="5">
        <f>IF(D820+E820+F820&gt;Inddata!$E$31,Inddata!$E$31,D820+E820+F820)</f>
        <v>0</v>
      </c>
      <c r="I820" s="5">
        <f>Inddata!$E$34</f>
        <v>0</v>
      </c>
      <c r="J820" s="5">
        <f>Inddata!$E$32+Inddata!$E$34</f>
        <v>4</v>
      </c>
      <c r="K820" s="5"/>
    </row>
    <row r="821" spans="1:11" x14ac:dyDescent="0.25">
      <c r="A821">
        <v>792</v>
      </c>
      <c r="C821" s="5">
        <f t="shared" si="25"/>
        <v>5.5897333333334043</v>
      </c>
      <c r="D821" s="5">
        <f>IF(Inddata!$E$35=0,0,IF(($D$30-C821*(1/Inddata!$E$35))&lt;0,0,($D$30-C821*(1/Inddata!$E$35))))</f>
        <v>0</v>
      </c>
      <c r="E821" s="5">
        <v>0</v>
      </c>
      <c r="F821" s="5">
        <f>IF(Inddata!$E$31*Inddata!$E$35+Inddata!$E$33&gt;'Beregninger scenarie 3'!C821,0,F820+$F$27)</f>
        <v>0</v>
      </c>
      <c r="G821" s="5">
        <f t="shared" si="24"/>
        <v>7.5897333333334043</v>
      </c>
      <c r="H821" s="5">
        <f>IF(D821+E821+F821&gt;Inddata!$E$31,Inddata!$E$31,D821+E821+F821)</f>
        <v>0</v>
      </c>
      <c r="I821" s="5">
        <f>Inddata!$E$34</f>
        <v>0</v>
      </c>
      <c r="J821" s="5">
        <f>Inddata!$E$32+Inddata!$E$34</f>
        <v>4</v>
      </c>
      <c r="K821" s="5"/>
    </row>
    <row r="822" spans="1:11" x14ac:dyDescent="0.25">
      <c r="A822">
        <v>793</v>
      </c>
      <c r="C822" s="5">
        <f t="shared" si="25"/>
        <v>5.5968000000000711</v>
      </c>
      <c r="D822" s="5">
        <f>IF(Inddata!$E$35=0,0,IF(($D$30-C822*(1/Inddata!$E$35))&lt;0,0,($D$30-C822*(1/Inddata!$E$35))))</f>
        <v>0</v>
      </c>
      <c r="E822" s="5">
        <v>0</v>
      </c>
      <c r="F822" s="5">
        <f>IF(Inddata!$E$31*Inddata!$E$35+Inddata!$E$33&gt;'Beregninger scenarie 3'!C822,0,F821+$F$27)</f>
        <v>0</v>
      </c>
      <c r="G822" s="5">
        <f t="shared" si="24"/>
        <v>7.5968000000000711</v>
      </c>
      <c r="H822" s="5">
        <f>IF(D822+E822+F822&gt;Inddata!$E$31,Inddata!$E$31,D822+E822+F822)</f>
        <v>0</v>
      </c>
      <c r="I822" s="5">
        <f>Inddata!$E$34</f>
        <v>0</v>
      </c>
      <c r="J822" s="5">
        <f>Inddata!$E$32+Inddata!$E$34</f>
        <v>4</v>
      </c>
      <c r="K822" s="5"/>
    </row>
    <row r="823" spans="1:11" x14ac:dyDescent="0.25">
      <c r="A823">
        <v>794</v>
      </c>
      <c r="C823" s="5">
        <f t="shared" si="25"/>
        <v>5.6038666666667378</v>
      </c>
      <c r="D823" s="5">
        <f>IF(Inddata!$E$35=0,0,IF(($D$30-C823*(1/Inddata!$E$35))&lt;0,0,($D$30-C823*(1/Inddata!$E$35))))</f>
        <v>0</v>
      </c>
      <c r="E823" s="5">
        <v>0</v>
      </c>
      <c r="F823" s="5">
        <f>IF(Inddata!$E$31*Inddata!$E$35+Inddata!$E$33&gt;'Beregninger scenarie 3'!C823,0,F822+$F$27)</f>
        <v>0</v>
      </c>
      <c r="G823" s="5">
        <f t="shared" si="24"/>
        <v>7.6038666666667378</v>
      </c>
      <c r="H823" s="5">
        <f>IF(D823+E823+F823&gt;Inddata!$E$31,Inddata!$E$31,D823+E823+F823)</f>
        <v>0</v>
      </c>
      <c r="I823" s="5">
        <f>Inddata!$E$34</f>
        <v>0</v>
      </c>
      <c r="J823" s="5">
        <f>Inddata!$E$32+Inddata!$E$34</f>
        <v>4</v>
      </c>
      <c r="K823" s="5"/>
    </row>
    <row r="824" spans="1:11" x14ac:dyDescent="0.25">
      <c r="A824">
        <v>795</v>
      </c>
      <c r="C824" s="5">
        <f t="shared" si="25"/>
        <v>5.6109333333334046</v>
      </c>
      <c r="D824" s="5">
        <f>IF(Inddata!$E$35=0,0,IF(($D$30-C824*(1/Inddata!$E$35))&lt;0,0,($D$30-C824*(1/Inddata!$E$35))))</f>
        <v>0</v>
      </c>
      <c r="E824" s="5">
        <v>0</v>
      </c>
      <c r="F824" s="5">
        <f>IF(Inddata!$E$31*Inddata!$E$35+Inddata!$E$33&gt;'Beregninger scenarie 3'!C824,0,F823+$F$27)</f>
        <v>0</v>
      </c>
      <c r="G824" s="5">
        <f t="shared" si="24"/>
        <v>7.6109333333334046</v>
      </c>
      <c r="H824" s="5">
        <f>IF(D824+E824+F824&gt;Inddata!$E$31,Inddata!$E$31,D824+E824+F824)</f>
        <v>0</v>
      </c>
      <c r="I824" s="5">
        <f>Inddata!$E$34</f>
        <v>0</v>
      </c>
      <c r="J824" s="5">
        <f>Inddata!$E$32+Inddata!$E$34</f>
        <v>4</v>
      </c>
      <c r="K824" s="5"/>
    </row>
    <row r="825" spans="1:11" x14ac:dyDescent="0.25">
      <c r="A825">
        <v>796</v>
      </c>
      <c r="C825" s="5">
        <f t="shared" si="25"/>
        <v>5.6180000000000714</v>
      </c>
      <c r="D825" s="5">
        <f>IF(Inddata!$E$35=0,0,IF(($D$30-C825*(1/Inddata!$E$35))&lt;0,0,($D$30-C825*(1/Inddata!$E$35))))</f>
        <v>0</v>
      </c>
      <c r="E825" s="5">
        <v>0</v>
      </c>
      <c r="F825" s="5">
        <f>IF(Inddata!$E$31*Inddata!$E$35+Inddata!$E$33&gt;'Beregninger scenarie 3'!C825,0,F824+$F$27)</f>
        <v>0</v>
      </c>
      <c r="G825" s="5">
        <f t="shared" si="24"/>
        <v>7.6180000000000714</v>
      </c>
      <c r="H825" s="5">
        <f>IF(D825+E825+F825&gt;Inddata!$E$31,Inddata!$E$31,D825+E825+F825)</f>
        <v>0</v>
      </c>
      <c r="I825" s="5">
        <f>Inddata!$E$34</f>
        <v>0</v>
      </c>
      <c r="J825" s="5">
        <f>Inddata!$E$32+Inddata!$E$34</f>
        <v>4</v>
      </c>
      <c r="K825" s="5"/>
    </row>
    <row r="826" spans="1:11" x14ac:dyDescent="0.25">
      <c r="A826">
        <v>797</v>
      </c>
      <c r="C826" s="5">
        <f t="shared" si="25"/>
        <v>5.6250666666667382</v>
      </c>
      <c r="D826" s="5">
        <f>IF(Inddata!$E$35=0,0,IF(($D$30-C826*(1/Inddata!$E$35))&lt;0,0,($D$30-C826*(1/Inddata!$E$35))))</f>
        <v>0</v>
      </c>
      <c r="E826" s="5">
        <v>0</v>
      </c>
      <c r="F826" s="5">
        <f>IF(Inddata!$E$31*Inddata!$E$35+Inddata!$E$33&gt;'Beregninger scenarie 3'!C826,0,F825+$F$27)</f>
        <v>0</v>
      </c>
      <c r="G826" s="5">
        <f t="shared" si="24"/>
        <v>7.6250666666667382</v>
      </c>
      <c r="H826" s="5">
        <f>IF(D826+E826+F826&gt;Inddata!$E$31,Inddata!$E$31,D826+E826+F826)</f>
        <v>0</v>
      </c>
      <c r="I826" s="5">
        <f>Inddata!$E$34</f>
        <v>0</v>
      </c>
      <c r="J826" s="5">
        <f>Inddata!$E$32+Inddata!$E$34</f>
        <v>4</v>
      </c>
      <c r="K826" s="5"/>
    </row>
    <row r="827" spans="1:11" x14ac:dyDescent="0.25">
      <c r="A827">
        <v>798</v>
      </c>
      <c r="C827" s="5">
        <f t="shared" si="25"/>
        <v>5.6321333333334049</v>
      </c>
      <c r="D827" s="5">
        <f>IF(Inddata!$E$35=0,0,IF(($D$30-C827*(1/Inddata!$E$35))&lt;0,0,($D$30-C827*(1/Inddata!$E$35))))</f>
        <v>0</v>
      </c>
      <c r="E827" s="5">
        <v>0</v>
      </c>
      <c r="F827" s="5">
        <f>IF(Inddata!$E$31*Inddata!$E$35+Inddata!$E$33&gt;'Beregninger scenarie 3'!C827,0,F826+$F$27)</f>
        <v>0</v>
      </c>
      <c r="G827" s="5">
        <f t="shared" si="24"/>
        <v>7.6321333333334049</v>
      </c>
      <c r="H827" s="5">
        <f>IF(D827+E827+F827&gt;Inddata!$E$31,Inddata!$E$31,D827+E827+F827)</f>
        <v>0</v>
      </c>
      <c r="I827" s="5">
        <f>Inddata!$E$34</f>
        <v>0</v>
      </c>
      <c r="J827" s="5">
        <f>Inddata!$E$32+Inddata!$E$34</f>
        <v>4</v>
      </c>
      <c r="K827" s="5"/>
    </row>
    <row r="828" spans="1:11" x14ac:dyDescent="0.25">
      <c r="A828">
        <v>799</v>
      </c>
      <c r="C828" s="5">
        <f t="shared" si="25"/>
        <v>5.6392000000000717</v>
      </c>
      <c r="D828" s="5">
        <f>IF(Inddata!$E$35=0,0,IF(($D$30-C828*(1/Inddata!$E$35))&lt;0,0,($D$30-C828*(1/Inddata!$E$35))))</f>
        <v>0</v>
      </c>
      <c r="E828" s="5">
        <v>0</v>
      </c>
      <c r="F828" s="5">
        <f>IF(Inddata!$E$31*Inddata!$E$35+Inddata!$E$33&gt;'Beregninger scenarie 3'!C828,0,F827+$F$27)</f>
        <v>0</v>
      </c>
      <c r="G828" s="5">
        <f t="shared" si="24"/>
        <v>7.6392000000000717</v>
      </c>
      <c r="H828" s="5">
        <f>IF(D828+E828+F828&gt;Inddata!$E$31,Inddata!$E$31,D828+E828+F828)</f>
        <v>0</v>
      </c>
      <c r="I828" s="5">
        <f>Inddata!$E$34</f>
        <v>0</v>
      </c>
      <c r="J828" s="5">
        <f>Inddata!$E$32+Inddata!$E$34</f>
        <v>4</v>
      </c>
      <c r="K828" s="5"/>
    </row>
    <row r="829" spans="1:11" x14ac:dyDescent="0.25">
      <c r="A829">
        <v>800</v>
      </c>
      <c r="C829" s="5">
        <f t="shared" si="25"/>
        <v>5.6462666666667385</v>
      </c>
      <c r="D829" s="5">
        <f>IF(Inddata!$E$35=0,0,IF(($D$30-C829*(1/Inddata!$E$35))&lt;0,0,($D$30-C829*(1/Inddata!$E$35))))</f>
        <v>0</v>
      </c>
      <c r="E829" s="5">
        <v>0</v>
      </c>
      <c r="F829" s="5">
        <f>IF(Inddata!$E$31*Inddata!$E$35+Inddata!$E$33&gt;'Beregninger scenarie 3'!C829,0,F828+$F$27)</f>
        <v>0</v>
      </c>
      <c r="G829" s="5">
        <f t="shared" si="24"/>
        <v>7.6462666666667385</v>
      </c>
      <c r="H829" s="5">
        <f>IF(D829+E829+F829&gt;Inddata!$E$31,Inddata!$E$31,D829+E829+F829)</f>
        <v>0</v>
      </c>
      <c r="I829" s="5">
        <f>Inddata!$E$34</f>
        <v>0</v>
      </c>
      <c r="J829" s="5">
        <f>Inddata!$E$32+Inddata!$E$34</f>
        <v>4</v>
      </c>
      <c r="K829" s="5"/>
    </row>
    <row r="830" spans="1:11" x14ac:dyDescent="0.25">
      <c r="A830">
        <v>801</v>
      </c>
      <c r="C830" s="5">
        <f t="shared" si="25"/>
        <v>5.6533333333334053</v>
      </c>
      <c r="D830" s="5">
        <f>IF(Inddata!$E$35=0,0,IF(($D$30-C830*(1/Inddata!$E$35))&lt;0,0,($D$30-C830*(1/Inddata!$E$35))))</f>
        <v>0</v>
      </c>
      <c r="E830" s="5">
        <v>0</v>
      </c>
      <c r="F830" s="5">
        <f>IF(Inddata!$E$31*Inddata!$E$35+Inddata!$E$33&gt;'Beregninger scenarie 3'!C830,0,F829+$F$27)</f>
        <v>0</v>
      </c>
      <c r="G830" s="5">
        <f t="shared" si="24"/>
        <v>7.6533333333334053</v>
      </c>
      <c r="H830" s="5">
        <f>IF(D830+E830+F830&gt;Inddata!$E$31,Inddata!$E$31,D830+E830+F830)</f>
        <v>0</v>
      </c>
      <c r="I830" s="5">
        <f>Inddata!$E$34</f>
        <v>0</v>
      </c>
      <c r="J830" s="5">
        <f>Inddata!$E$32+Inddata!$E$34</f>
        <v>4</v>
      </c>
      <c r="K830" s="5"/>
    </row>
    <row r="831" spans="1:11" x14ac:dyDescent="0.25">
      <c r="A831">
        <v>802</v>
      </c>
      <c r="C831" s="5">
        <f t="shared" si="25"/>
        <v>5.660400000000072</v>
      </c>
      <c r="D831" s="5">
        <f>IF(Inddata!$E$35=0,0,IF(($D$30-C831*(1/Inddata!$E$35))&lt;0,0,($D$30-C831*(1/Inddata!$E$35))))</f>
        <v>0</v>
      </c>
      <c r="E831" s="5">
        <v>0</v>
      </c>
      <c r="F831" s="5">
        <f>IF(Inddata!$E$31*Inddata!$E$35+Inddata!$E$33&gt;'Beregninger scenarie 3'!C831,0,F830+$F$27)</f>
        <v>0</v>
      </c>
      <c r="G831" s="5">
        <f t="shared" si="24"/>
        <v>7.660400000000072</v>
      </c>
      <c r="H831" s="5">
        <f>IF(D831+E831+F831&gt;Inddata!$E$31,Inddata!$E$31,D831+E831+F831)</f>
        <v>0</v>
      </c>
      <c r="I831" s="5">
        <f>Inddata!$E$34</f>
        <v>0</v>
      </c>
      <c r="J831" s="5">
        <f>Inddata!$E$32+Inddata!$E$34</f>
        <v>4</v>
      </c>
      <c r="K831" s="5"/>
    </row>
    <row r="832" spans="1:11" x14ac:dyDescent="0.25">
      <c r="A832">
        <v>803</v>
      </c>
      <c r="C832" s="5">
        <f t="shared" si="25"/>
        <v>5.6674666666667388</v>
      </c>
      <c r="D832" s="5">
        <f>IF(Inddata!$E$35=0,0,IF(($D$30-C832*(1/Inddata!$E$35))&lt;0,0,($D$30-C832*(1/Inddata!$E$35))))</f>
        <v>0</v>
      </c>
      <c r="E832" s="5">
        <v>0</v>
      </c>
      <c r="F832" s="5">
        <f>IF(Inddata!$E$31*Inddata!$E$35+Inddata!$E$33&gt;'Beregninger scenarie 3'!C832,0,F831+$F$27)</f>
        <v>0</v>
      </c>
      <c r="G832" s="5">
        <f t="shared" si="24"/>
        <v>7.6674666666667388</v>
      </c>
      <c r="H832" s="5">
        <f>IF(D832+E832+F832&gt;Inddata!$E$31,Inddata!$E$31,D832+E832+F832)</f>
        <v>0</v>
      </c>
      <c r="I832" s="5">
        <f>Inddata!$E$34</f>
        <v>0</v>
      </c>
      <c r="J832" s="5">
        <f>Inddata!$E$32+Inddata!$E$34</f>
        <v>4</v>
      </c>
      <c r="K832" s="5"/>
    </row>
    <row r="833" spans="1:11" x14ac:dyDescent="0.25">
      <c r="A833">
        <v>804</v>
      </c>
      <c r="C833" s="5">
        <f t="shared" si="25"/>
        <v>5.6745333333334056</v>
      </c>
      <c r="D833" s="5">
        <f>IF(Inddata!$E$35=0,0,IF(($D$30-C833*(1/Inddata!$E$35))&lt;0,0,($D$30-C833*(1/Inddata!$E$35))))</f>
        <v>0</v>
      </c>
      <c r="E833" s="5">
        <v>0</v>
      </c>
      <c r="F833" s="5">
        <f>IF(Inddata!$E$31*Inddata!$E$35+Inddata!$E$33&gt;'Beregninger scenarie 3'!C833,0,F832+$F$27)</f>
        <v>0</v>
      </c>
      <c r="G833" s="5">
        <f t="shared" si="24"/>
        <v>7.6745333333334056</v>
      </c>
      <c r="H833" s="5">
        <f>IF(D833+E833+F833&gt;Inddata!$E$31,Inddata!$E$31,D833+E833+F833)</f>
        <v>0</v>
      </c>
      <c r="I833" s="5">
        <f>Inddata!$E$34</f>
        <v>0</v>
      </c>
      <c r="J833" s="5">
        <f>Inddata!$E$32+Inddata!$E$34</f>
        <v>4</v>
      </c>
      <c r="K833" s="5"/>
    </row>
    <row r="834" spans="1:11" x14ac:dyDescent="0.25">
      <c r="A834">
        <v>805</v>
      </c>
      <c r="C834" s="5">
        <f t="shared" si="25"/>
        <v>5.6816000000000724</v>
      </c>
      <c r="D834" s="5">
        <f>IF(Inddata!$E$35=0,0,IF(($D$30-C834*(1/Inddata!$E$35))&lt;0,0,($D$30-C834*(1/Inddata!$E$35))))</f>
        <v>0</v>
      </c>
      <c r="E834" s="5">
        <v>0</v>
      </c>
      <c r="F834" s="5">
        <f>IF(Inddata!$E$31*Inddata!$E$35+Inddata!$E$33&gt;'Beregninger scenarie 3'!C834,0,F833+$F$27)</f>
        <v>0</v>
      </c>
      <c r="G834" s="5">
        <f t="shared" si="24"/>
        <v>7.6816000000000724</v>
      </c>
      <c r="H834" s="5">
        <f>IF(D834+E834+F834&gt;Inddata!$E$31,Inddata!$E$31,D834+E834+F834)</f>
        <v>0</v>
      </c>
      <c r="I834" s="5">
        <f>Inddata!$E$34</f>
        <v>0</v>
      </c>
      <c r="J834" s="5">
        <f>Inddata!$E$32+Inddata!$E$34</f>
        <v>4</v>
      </c>
      <c r="K834" s="5"/>
    </row>
    <row r="835" spans="1:11" x14ac:dyDescent="0.25">
      <c r="A835">
        <v>806</v>
      </c>
      <c r="C835" s="5">
        <f t="shared" si="25"/>
        <v>5.6886666666667391</v>
      </c>
      <c r="D835" s="5">
        <f>IF(Inddata!$E$35=0,0,IF(($D$30-C835*(1/Inddata!$E$35))&lt;0,0,($D$30-C835*(1/Inddata!$E$35))))</f>
        <v>0</v>
      </c>
      <c r="E835" s="5">
        <v>0</v>
      </c>
      <c r="F835" s="5">
        <f>IF(Inddata!$E$31*Inddata!$E$35+Inddata!$E$33&gt;'Beregninger scenarie 3'!C835,0,F834+$F$27)</f>
        <v>0</v>
      </c>
      <c r="G835" s="5">
        <f t="shared" si="24"/>
        <v>7.6886666666667391</v>
      </c>
      <c r="H835" s="5">
        <f>IF(D835+E835+F835&gt;Inddata!$E$31,Inddata!$E$31,D835+E835+F835)</f>
        <v>0</v>
      </c>
      <c r="I835" s="5">
        <f>Inddata!$E$34</f>
        <v>0</v>
      </c>
      <c r="J835" s="5">
        <f>Inddata!$E$32+Inddata!$E$34</f>
        <v>4</v>
      </c>
      <c r="K835" s="5"/>
    </row>
    <row r="836" spans="1:11" x14ac:dyDescent="0.25">
      <c r="A836">
        <v>807</v>
      </c>
      <c r="C836" s="5">
        <f t="shared" si="25"/>
        <v>5.6957333333334059</v>
      </c>
      <c r="D836" s="5">
        <f>IF(Inddata!$E$35=0,0,IF(($D$30-C836*(1/Inddata!$E$35))&lt;0,0,($D$30-C836*(1/Inddata!$E$35))))</f>
        <v>0</v>
      </c>
      <c r="E836" s="5">
        <v>0</v>
      </c>
      <c r="F836" s="5">
        <f>IF(Inddata!$E$31*Inddata!$E$35+Inddata!$E$33&gt;'Beregninger scenarie 3'!C836,0,F835+$F$27)</f>
        <v>0</v>
      </c>
      <c r="G836" s="5">
        <f t="shared" si="24"/>
        <v>7.6957333333334059</v>
      </c>
      <c r="H836" s="5">
        <f>IF(D836+E836+F836&gt;Inddata!$E$31,Inddata!$E$31,D836+E836+F836)</f>
        <v>0</v>
      </c>
      <c r="I836" s="5">
        <f>Inddata!$E$34</f>
        <v>0</v>
      </c>
      <c r="J836" s="5">
        <f>Inddata!$E$32+Inddata!$E$34</f>
        <v>4</v>
      </c>
      <c r="K836" s="5"/>
    </row>
    <row r="837" spans="1:11" x14ac:dyDescent="0.25">
      <c r="A837">
        <v>808</v>
      </c>
      <c r="C837" s="5">
        <f t="shared" si="25"/>
        <v>5.7028000000000727</v>
      </c>
      <c r="D837" s="5">
        <f>IF(Inddata!$E$35=0,0,IF(($D$30-C837*(1/Inddata!$E$35))&lt;0,0,($D$30-C837*(1/Inddata!$E$35))))</f>
        <v>0</v>
      </c>
      <c r="E837" s="5">
        <v>0</v>
      </c>
      <c r="F837" s="5">
        <f>IF(Inddata!$E$31*Inddata!$E$35+Inddata!$E$33&gt;'Beregninger scenarie 3'!C837,0,F836+$F$27)</f>
        <v>0</v>
      </c>
      <c r="G837" s="5">
        <f t="shared" si="24"/>
        <v>7.7028000000000727</v>
      </c>
      <c r="H837" s="5">
        <f>IF(D837+E837+F837&gt;Inddata!$E$31,Inddata!$E$31,D837+E837+F837)</f>
        <v>0</v>
      </c>
      <c r="I837" s="5">
        <f>Inddata!$E$34</f>
        <v>0</v>
      </c>
      <c r="J837" s="5">
        <f>Inddata!$E$32+Inddata!$E$34</f>
        <v>4</v>
      </c>
      <c r="K837" s="5"/>
    </row>
    <row r="838" spans="1:11" x14ac:dyDescent="0.25">
      <c r="A838">
        <v>809</v>
      </c>
      <c r="C838" s="5">
        <f t="shared" si="25"/>
        <v>5.7098666666667395</v>
      </c>
      <c r="D838" s="5">
        <f>IF(Inddata!$E$35=0,0,IF(($D$30-C838*(1/Inddata!$E$35))&lt;0,0,($D$30-C838*(1/Inddata!$E$35))))</f>
        <v>0</v>
      </c>
      <c r="E838" s="5">
        <v>0</v>
      </c>
      <c r="F838" s="5">
        <f>IF(Inddata!$E$31*Inddata!$E$35+Inddata!$E$33&gt;'Beregninger scenarie 3'!C838,0,F837+$F$27)</f>
        <v>0</v>
      </c>
      <c r="G838" s="5">
        <f t="shared" si="24"/>
        <v>7.7098666666667395</v>
      </c>
      <c r="H838" s="5">
        <f>IF(D838+E838+F838&gt;Inddata!$E$31,Inddata!$E$31,D838+E838+F838)</f>
        <v>0</v>
      </c>
      <c r="I838" s="5">
        <f>Inddata!$E$34</f>
        <v>0</v>
      </c>
      <c r="J838" s="5">
        <f>Inddata!$E$32+Inddata!$E$34</f>
        <v>4</v>
      </c>
      <c r="K838" s="5"/>
    </row>
    <row r="839" spans="1:11" x14ac:dyDescent="0.25">
      <c r="A839">
        <v>810</v>
      </c>
      <c r="C839" s="5">
        <f t="shared" si="25"/>
        <v>5.7169333333334063</v>
      </c>
      <c r="D839" s="5">
        <f>IF(Inddata!$E$35=0,0,IF(($D$30-C839*(1/Inddata!$E$35))&lt;0,0,($D$30-C839*(1/Inddata!$E$35))))</f>
        <v>0</v>
      </c>
      <c r="E839" s="5">
        <v>0</v>
      </c>
      <c r="F839" s="5">
        <f>IF(Inddata!$E$31*Inddata!$E$35+Inddata!$E$33&gt;'Beregninger scenarie 3'!C839,0,F838+$F$27)</f>
        <v>0</v>
      </c>
      <c r="G839" s="5">
        <f t="shared" si="24"/>
        <v>7.7169333333334063</v>
      </c>
      <c r="H839" s="5">
        <f>IF(D839+E839+F839&gt;Inddata!$E$31,Inddata!$E$31,D839+E839+F839)</f>
        <v>0</v>
      </c>
      <c r="I839" s="5">
        <f>Inddata!$E$34</f>
        <v>0</v>
      </c>
      <c r="J839" s="5">
        <f>Inddata!$E$32+Inddata!$E$34</f>
        <v>4</v>
      </c>
      <c r="K839" s="5"/>
    </row>
    <row r="840" spans="1:11" x14ac:dyDescent="0.25">
      <c r="A840">
        <v>811</v>
      </c>
      <c r="C840" s="5">
        <f t="shared" si="25"/>
        <v>5.724000000000073</v>
      </c>
      <c r="D840" s="5">
        <f>IF(Inddata!$E$35=0,0,IF(($D$30-C840*(1/Inddata!$E$35))&lt;0,0,($D$30-C840*(1/Inddata!$E$35))))</f>
        <v>0</v>
      </c>
      <c r="E840" s="5">
        <v>0</v>
      </c>
      <c r="F840" s="5">
        <f>IF(Inddata!$E$31*Inddata!$E$35+Inddata!$E$33&gt;'Beregninger scenarie 3'!C840,0,F839+$F$27)</f>
        <v>0</v>
      </c>
      <c r="G840" s="5">
        <f t="shared" si="24"/>
        <v>7.724000000000073</v>
      </c>
      <c r="H840" s="5">
        <f>IF(D840+E840+F840&gt;Inddata!$E$31,Inddata!$E$31,D840+E840+F840)</f>
        <v>0</v>
      </c>
      <c r="I840" s="5">
        <f>Inddata!$E$34</f>
        <v>0</v>
      </c>
      <c r="J840" s="5">
        <f>Inddata!$E$32+Inddata!$E$34</f>
        <v>4</v>
      </c>
      <c r="K840" s="5"/>
    </row>
    <row r="841" spans="1:11" x14ac:dyDescent="0.25">
      <c r="A841">
        <v>812</v>
      </c>
      <c r="C841" s="5">
        <f t="shared" si="25"/>
        <v>5.7310666666667398</v>
      </c>
      <c r="D841" s="5">
        <f>IF(Inddata!$E$35=0,0,IF(($D$30-C841*(1/Inddata!$E$35))&lt;0,0,($D$30-C841*(1/Inddata!$E$35))))</f>
        <v>0</v>
      </c>
      <c r="E841" s="5">
        <v>0</v>
      </c>
      <c r="F841" s="5">
        <f>IF(Inddata!$E$31*Inddata!$E$35+Inddata!$E$33&gt;'Beregninger scenarie 3'!C841,0,F840+$F$27)</f>
        <v>0</v>
      </c>
      <c r="G841" s="5">
        <f t="shared" si="24"/>
        <v>7.7310666666667398</v>
      </c>
      <c r="H841" s="5">
        <f>IF(D841+E841+F841&gt;Inddata!$E$31,Inddata!$E$31,D841+E841+F841)</f>
        <v>0</v>
      </c>
      <c r="I841" s="5">
        <f>Inddata!$E$34</f>
        <v>0</v>
      </c>
      <c r="J841" s="5">
        <f>Inddata!$E$32+Inddata!$E$34</f>
        <v>4</v>
      </c>
      <c r="K841" s="5"/>
    </row>
    <row r="842" spans="1:11" x14ac:dyDescent="0.25">
      <c r="A842">
        <v>813</v>
      </c>
      <c r="C842" s="5">
        <f t="shared" si="25"/>
        <v>5.7381333333334066</v>
      </c>
      <c r="D842" s="5">
        <f>IF(Inddata!$E$35=0,0,IF(($D$30-C842*(1/Inddata!$E$35))&lt;0,0,($D$30-C842*(1/Inddata!$E$35))))</f>
        <v>0</v>
      </c>
      <c r="E842" s="5">
        <v>0</v>
      </c>
      <c r="F842" s="5">
        <f>IF(Inddata!$E$31*Inddata!$E$35+Inddata!$E$33&gt;'Beregninger scenarie 3'!C842,0,F841+$F$27)</f>
        <v>0</v>
      </c>
      <c r="G842" s="5">
        <f t="shared" si="24"/>
        <v>7.7381333333334066</v>
      </c>
      <c r="H842" s="5">
        <f>IF(D842+E842+F842&gt;Inddata!$E$31,Inddata!$E$31,D842+E842+F842)</f>
        <v>0</v>
      </c>
      <c r="I842" s="5">
        <f>Inddata!$E$34</f>
        <v>0</v>
      </c>
      <c r="J842" s="5">
        <f>Inddata!$E$32+Inddata!$E$34</f>
        <v>4</v>
      </c>
      <c r="K842" s="5"/>
    </row>
    <row r="843" spans="1:11" x14ac:dyDescent="0.25">
      <c r="A843">
        <v>814</v>
      </c>
      <c r="C843" s="5">
        <f t="shared" si="25"/>
        <v>5.7452000000000734</v>
      </c>
      <c r="D843" s="5">
        <f>IF(Inddata!$E$35=0,0,IF(($D$30-C843*(1/Inddata!$E$35))&lt;0,0,($D$30-C843*(1/Inddata!$E$35))))</f>
        <v>0</v>
      </c>
      <c r="E843" s="5">
        <v>0</v>
      </c>
      <c r="F843" s="5">
        <f>IF(Inddata!$E$31*Inddata!$E$35+Inddata!$E$33&gt;'Beregninger scenarie 3'!C843,0,F842+$F$27)</f>
        <v>0</v>
      </c>
      <c r="G843" s="5">
        <f t="shared" si="24"/>
        <v>7.7452000000000734</v>
      </c>
      <c r="H843" s="5">
        <f>IF(D843+E843+F843&gt;Inddata!$E$31,Inddata!$E$31,D843+E843+F843)</f>
        <v>0</v>
      </c>
      <c r="I843" s="5">
        <f>Inddata!$E$34</f>
        <v>0</v>
      </c>
      <c r="J843" s="5">
        <f>Inddata!$E$32+Inddata!$E$34</f>
        <v>4</v>
      </c>
      <c r="K843" s="5"/>
    </row>
    <row r="844" spans="1:11" x14ac:dyDescent="0.25">
      <c r="A844">
        <v>815</v>
      </c>
      <c r="C844" s="5">
        <f t="shared" si="25"/>
        <v>5.7522666666667401</v>
      </c>
      <c r="D844" s="5">
        <f>IF(Inddata!$E$35=0,0,IF(($D$30-C844*(1/Inddata!$E$35))&lt;0,0,($D$30-C844*(1/Inddata!$E$35))))</f>
        <v>0</v>
      </c>
      <c r="E844" s="5">
        <v>0</v>
      </c>
      <c r="F844" s="5">
        <f>IF(Inddata!$E$31*Inddata!$E$35+Inddata!$E$33&gt;'Beregninger scenarie 3'!C844,0,F843+$F$27)</f>
        <v>0</v>
      </c>
      <c r="G844" s="5">
        <f t="shared" si="24"/>
        <v>7.7522666666667401</v>
      </c>
      <c r="H844" s="5">
        <f>IF(D844+E844+F844&gt;Inddata!$E$31,Inddata!$E$31,D844+E844+F844)</f>
        <v>0</v>
      </c>
      <c r="I844" s="5">
        <f>Inddata!$E$34</f>
        <v>0</v>
      </c>
      <c r="J844" s="5">
        <f>Inddata!$E$32+Inddata!$E$34</f>
        <v>4</v>
      </c>
      <c r="K844" s="5"/>
    </row>
    <row r="845" spans="1:11" x14ac:dyDescent="0.25">
      <c r="A845">
        <v>816</v>
      </c>
      <c r="C845" s="5">
        <f t="shared" si="25"/>
        <v>5.7593333333334069</v>
      </c>
      <c r="D845" s="5">
        <f>IF(Inddata!$E$35=0,0,IF(($D$30-C845*(1/Inddata!$E$35))&lt;0,0,($D$30-C845*(1/Inddata!$E$35))))</f>
        <v>0</v>
      </c>
      <c r="E845" s="5">
        <v>0</v>
      </c>
      <c r="F845" s="5">
        <f>IF(Inddata!$E$31*Inddata!$E$35+Inddata!$E$33&gt;'Beregninger scenarie 3'!C845,0,F844+$F$27)</f>
        <v>0</v>
      </c>
      <c r="G845" s="5">
        <f t="shared" si="24"/>
        <v>7.7593333333334069</v>
      </c>
      <c r="H845" s="5">
        <f>IF(D845+E845+F845&gt;Inddata!$E$31,Inddata!$E$31,D845+E845+F845)</f>
        <v>0</v>
      </c>
      <c r="I845" s="5">
        <f>Inddata!$E$34</f>
        <v>0</v>
      </c>
      <c r="J845" s="5">
        <f>Inddata!$E$32+Inddata!$E$34</f>
        <v>4</v>
      </c>
      <c r="K845" s="5"/>
    </row>
    <row r="846" spans="1:11" x14ac:dyDescent="0.25">
      <c r="A846">
        <v>817</v>
      </c>
      <c r="C846" s="5">
        <f t="shared" si="25"/>
        <v>5.7664000000000737</v>
      </c>
      <c r="D846" s="5">
        <f>IF(Inddata!$E$35=0,0,IF(($D$30-C846*(1/Inddata!$E$35))&lt;0,0,($D$30-C846*(1/Inddata!$E$35))))</f>
        <v>0</v>
      </c>
      <c r="E846" s="5">
        <v>0</v>
      </c>
      <c r="F846" s="5">
        <f>IF(Inddata!$E$31*Inddata!$E$35+Inddata!$E$33&gt;'Beregninger scenarie 3'!C846,0,F845+$F$27)</f>
        <v>0</v>
      </c>
      <c r="G846" s="5">
        <f t="shared" si="24"/>
        <v>7.7664000000000737</v>
      </c>
      <c r="H846" s="5">
        <f>IF(D846+E846+F846&gt;Inddata!$E$31,Inddata!$E$31,D846+E846+F846)</f>
        <v>0</v>
      </c>
      <c r="I846" s="5">
        <f>Inddata!$E$34</f>
        <v>0</v>
      </c>
      <c r="J846" s="5">
        <f>Inddata!$E$32+Inddata!$E$34</f>
        <v>4</v>
      </c>
      <c r="K846" s="5"/>
    </row>
    <row r="847" spans="1:11" x14ac:dyDescent="0.25">
      <c r="A847">
        <v>818</v>
      </c>
      <c r="C847" s="5">
        <f t="shared" si="25"/>
        <v>5.7734666666667405</v>
      </c>
      <c r="D847" s="5">
        <f>IF(Inddata!$E$35=0,0,IF(($D$30-C847*(1/Inddata!$E$35))&lt;0,0,($D$30-C847*(1/Inddata!$E$35))))</f>
        <v>0</v>
      </c>
      <c r="E847" s="5">
        <v>0</v>
      </c>
      <c r="F847" s="5">
        <f>IF(Inddata!$E$31*Inddata!$E$35+Inddata!$E$33&gt;'Beregninger scenarie 3'!C847,0,F846+$F$27)</f>
        <v>0</v>
      </c>
      <c r="G847" s="5">
        <f t="shared" si="24"/>
        <v>7.7734666666667405</v>
      </c>
      <c r="H847" s="5">
        <f>IF(D847+E847+F847&gt;Inddata!$E$31,Inddata!$E$31,D847+E847+F847)</f>
        <v>0</v>
      </c>
      <c r="I847" s="5">
        <f>Inddata!$E$34</f>
        <v>0</v>
      </c>
      <c r="J847" s="5">
        <f>Inddata!$E$32+Inddata!$E$34</f>
        <v>4</v>
      </c>
      <c r="K847" s="5"/>
    </row>
    <row r="848" spans="1:11" x14ac:dyDescent="0.25">
      <c r="A848">
        <v>819</v>
      </c>
      <c r="C848" s="5">
        <f t="shared" si="25"/>
        <v>5.7805333333334072</v>
      </c>
      <c r="D848" s="5">
        <f>IF(Inddata!$E$35=0,0,IF(($D$30-C848*(1/Inddata!$E$35))&lt;0,0,($D$30-C848*(1/Inddata!$E$35))))</f>
        <v>0</v>
      </c>
      <c r="E848" s="5">
        <v>0</v>
      </c>
      <c r="F848" s="5">
        <f>IF(Inddata!$E$31*Inddata!$E$35+Inddata!$E$33&gt;'Beregninger scenarie 3'!C848,0,F847+$F$27)</f>
        <v>0</v>
      </c>
      <c r="G848" s="5">
        <f t="shared" si="24"/>
        <v>7.7805333333334072</v>
      </c>
      <c r="H848" s="5">
        <f>IF(D848+E848+F848&gt;Inddata!$E$31,Inddata!$E$31,D848+E848+F848)</f>
        <v>0</v>
      </c>
      <c r="I848" s="5">
        <f>Inddata!$E$34</f>
        <v>0</v>
      </c>
      <c r="J848" s="5">
        <f>Inddata!$E$32+Inddata!$E$34</f>
        <v>4</v>
      </c>
      <c r="K848" s="5"/>
    </row>
    <row r="849" spans="1:11" x14ac:dyDescent="0.25">
      <c r="A849">
        <v>820</v>
      </c>
      <c r="C849" s="5">
        <f t="shared" si="25"/>
        <v>5.787600000000074</v>
      </c>
      <c r="D849" s="5">
        <f>IF(Inddata!$E$35=0,0,IF(($D$30-C849*(1/Inddata!$E$35))&lt;0,0,($D$30-C849*(1/Inddata!$E$35))))</f>
        <v>0</v>
      </c>
      <c r="E849" s="5">
        <v>0</v>
      </c>
      <c r="F849" s="5">
        <f>IF(Inddata!$E$31*Inddata!$E$35+Inddata!$E$33&gt;'Beregninger scenarie 3'!C849,0,F848+$F$27)</f>
        <v>0</v>
      </c>
      <c r="G849" s="5">
        <f t="shared" si="24"/>
        <v>7.787600000000074</v>
      </c>
      <c r="H849" s="5">
        <f>IF(D849+E849+F849&gt;Inddata!$E$31,Inddata!$E$31,D849+E849+F849)</f>
        <v>0</v>
      </c>
      <c r="I849" s="5">
        <f>Inddata!$E$34</f>
        <v>0</v>
      </c>
      <c r="J849" s="5">
        <f>Inddata!$E$32+Inddata!$E$34</f>
        <v>4</v>
      </c>
      <c r="K849" s="5"/>
    </row>
    <row r="850" spans="1:11" x14ac:dyDescent="0.25">
      <c r="A850">
        <v>821</v>
      </c>
      <c r="C850" s="5">
        <f t="shared" si="25"/>
        <v>5.7946666666667408</v>
      </c>
      <c r="D850" s="5">
        <f>IF(Inddata!$E$35=0,0,IF(($D$30-C850*(1/Inddata!$E$35))&lt;0,0,($D$30-C850*(1/Inddata!$E$35))))</f>
        <v>0</v>
      </c>
      <c r="E850" s="5">
        <v>0</v>
      </c>
      <c r="F850" s="5">
        <f>IF(Inddata!$E$31*Inddata!$E$35+Inddata!$E$33&gt;'Beregninger scenarie 3'!C850,0,F849+$F$27)</f>
        <v>0</v>
      </c>
      <c r="G850" s="5">
        <f t="shared" si="24"/>
        <v>7.7946666666667408</v>
      </c>
      <c r="H850" s="5">
        <f>IF(D850+E850+F850&gt;Inddata!$E$31,Inddata!$E$31,D850+E850+F850)</f>
        <v>0</v>
      </c>
      <c r="I850" s="5">
        <f>Inddata!$E$34</f>
        <v>0</v>
      </c>
      <c r="J850" s="5">
        <f>Inddata!$E$32+Inddata!$E$34</f>
        <v>4</v>
      </c>
      <c r="K850" s="5"/>
    </row>
    <row r="851" spans="1:11" x14ac:dyDescent="0.25">
      <c r="A851">
        <v>822</v>
      </c>
      <c r="C851" s="5">
        <f t="shared" si="25"/>
        <v>5.8017333333334076</v>
      </c>
      <c r="D851" s="5">
        <f>IF(Inddata!$E$35=0,0,IF(($D$30-C851*(1/Inddata!$E$35))&lt;0,0,($D$30-C851*(1/Inddata!$E$35))))</f>
        <v>0</v>
      </c>
      <c r="E851" s="5">
        <v>0</v>
      </c>
      <c r="F851" s="5">
        <f>IF(Inddata!$E$31*Inddata!$E$35+Inddata!$E$33&gt;'Beregninger scenarie 3'!C851,0,F850+$F$27)</f>
        <v>0</v>
      </c>
      <c r="G851" s="5">
        <f t="shared" si="24"/>
        <v>7.8017333333334076</v>
      </c>
      <c r="H851" s="5">
        <f>IF(D851+E851+F851&gt;Inddata!$E$31,Inddata!$E$31,D851+E851+F851)</f>
        <v>0</v>
      </c>
      <c r="I851" s="5">
        <f>Inddata!$E$34</f>
        <v>0</v>
      </c>
      <c r="J851" s="5">
        <f>Inddata!$E$32+Inddata!$E$34</f>
        <v>4</v>
      </c>
      <c r="K851" s="5"/>
    </row>
    <row r="852" spans="1:11" x14ac:dyDescent="0.25">
      <c r="A852">
        <v>823</v>
      </c>
      <c r="C852" s="5">
        <f t="shared" si="25"/>
        <v>5.8088000000000743</v>
      </c>
      <c r="D852" s="5">
        <f>IF(Inddata!$E$35=0,0,IF(($D$30-C852*(1/Inddata!$E$35))&lt;0,0,($D$30-C852*(1/Inddata!$E$35))))</f>
        <v>0</v>
      </c>
      <c r="E852" s="5">
        <v>0</v>
      </c>
      <c r="F852" s="5">
        <f>IF(Inddata!$E$31*Inddata!$E$35+Inddata!$E$33&gt;'Beregninger scenarie 3'!C852,0,F851+$F$27)</f>
        <v>0</v>
      </c>
      <c r="G852" s="5">
        <f t="shared" si="24"/>
        <v>7.8088000000000743</v>
      </c>
      <c r="H852" s="5">
        <f>IF(D852+E852+F852&gt;Inddata!$E$31,Inddata!$E$31,D852+E852+F852)</f>
        <v>0</v>
      </c>
      <c r="I852" s="5">
        <f>Inddata!$E$34</f>
        <v>0</v>
      </c>
      <c r="J852" s="5">
        <f>Inddata!$E$32+Inddata!$E$34</f>
        <v>4</v>
      </c>
      <c r="K852" s="5"/>
    </row>
    <row r="853" spans="1:11" x14ac:dyDescent="0.25">
      <c r="A853">
        <v>824</v>
      </c>
      <c r="C853" s="5">
        <f t="shared" si="25"/>
        <v>5.8158666666667411</v>
      </c>
      <c r="D853" s="5">
        <f>IF(Inddata!$E$35=0,0,IF(($D$30-C853*(1/Inddata!$E$35))&lt;0,0,($D$30-C853*(1/Inddata!$E$35))))</f>
        <v>0</v>
      </c>
      <c r="E853" s="5">
        <v>0</v>
      </c>
      <c r="F853" s="5">
        <f>IF(Inddata!$E$31*Inddata!$E$35+Inddata!$E$33&gt;'Beregninger scenarie 3'!C853,0,F852+$F$27)</f>
        <v>0</v>
      </c>
      <c r="G853" s="5">
        <f t="shared" si="24"/>
        <v>7.8158666666667411</v>
      </c>
      <c r="H853" s="5">
        <f>IF(D853+E853+F853&gt;Inddata!$E$31,Inddata!$E$31,D853+E853+F853)</f>
        <v>0</v>
      </c>
      <c r="I853" s="5">
        <f>Inddata!$E$34</f>
        <v>0</v>
      </c>
      <c r="J853" s="5">
        <f>Inddata!$E$32+Inddata!$E$34</f>
        <v>4</v>
      </c>
      <c r="K853" s="5"/>
    </row>
    <row r="854" spans="1:11" x14ac:dyDescent="0.25">
      <c r="A854">
        <v>825</v>
      </c>
      <c r="C854" s="5">
        <f t="shared" si="25"/>
        <v>5.8229333333334079</v>
      </c>
      <c r="D854" s="5">
        <f>IF(Inddata!$E$35=0,0,IF(($D$30-C854*(1/Inddata!$E$35))&lt;0,0,($D$30-C854*(1/Inddata!$E$35))))</f>
        <v>0</v>
      </c>
      <c r="E854" s="5">
        <v>0</v>
      </c>
      <c r="F854" s="5">
        <f>IF(Inddata!$E$31*Inddata!$E$35+Inddata!$E$33&gt;'Beregninger scenarie 3'!C854,0,F853+$F$27)</f>
        <v>0</v>
      </c>
      <c r="G854" s="5">
        <f t="shared" si="24"/>
        <v>7.8229333333334079</v>
      </c>
      <c r="H854" s="5">
        <f>IF(D854+E854+F854&gt;Inddata!$E$31,Inddata!$E$31,D854+E854+F854)</f>
        <v>0</v>
      </c>
      <c r="I854" s="5">
        <f>Inddata!$E$34</f>
        <v>0</v>
      </c>
      <c r="J854" s="5">
        <f>Inddata!$E$32+Inddata!$E$34</f>
        <v>4</v>
      </c>
      <c r="K854" s="5"/>
    </row>
    <row r="855" spans="1:11" x14ac:dyDescent="0.25">
      <c r="A855">
        <v>826</v>
      </c>
      <c r="C855" s="5">
        <f t="shared" si="25"/>
        <v>5.8300000000000747</v>
      </c>
      <c r="D855" s="5">
        <f>IF(Inddata!$E$35=0,0,IF(($D$30-C855*(1/Inddata!$E$35))&lt;0,0,($D$30-C855*(1/Inddata!$E$35))))</f>
        <v>0</v>
      </c>
      <c r="E855" s="5">
        <v>0</v>
      </c>
      <c r="F855" s="5">
        <f>IF(Inddata!$E$31*Inddata!$E$35+Inddata!$E$33&gt;'Beregninger scenarie 3'!C855,0,F854+$F$27)</f>
        <v>0</v>
      </c>
      <c r="G855" s="5">
        <f t="shared" si="24"/>
        <v>7.8300000000000747</v>
      </c>
      <c r="H855" s="5">
        <f>IF(D855+E855+F855&gt;Inddata!$E$31,Inddata!$E$31,D855+E855+F855)</f>
        <v>0</v>
      </c>
      <c r="I855" s="5">
        <f>Inddata!$E$34</f>
        <v>0</v>
      </c>
      <c r="J855" s="5">
        <f>Inddata!$E$32+Inddata!$E$34</f>
        <v>4</v>
      </c>
      <c r="K855" s="5"/>
    </row>
    <row r="856" spans="1:11" x14ac:dyDescent="0.25">
      <c r="A856">
        <v>827</v>
      </c>
      <c r="C856" s="5">
        <f t="shared" si="25"/>
        <v>5.8370666666667415</v>
      </c>
      <c r="D856" s="5">
        <f>IF(Inddata!$E$35=0,0,IF(($D$30-C856*(1/Inddata!$E$35))&lt;0,0,($D$30-C856*(1/Inddata!$E$35))))</f>
        <v>0</v>
      </c>
      <c r="E856" s="5">
        <v>0</v>
      </c>
      <c r="F856" s="5">
        <f>IF(Inddata!$E$31*Inddata!$E$35+Inddata!$E$33&gt;'Beregninger scenarie 3'!C856,0,F855+$F$27)</f>
        <v>0</v>
      </c>
      <c r="G856" s="5">
        <f t="shared" si="24"/>
        <v>7.8370666666667415</v>
      </c>
      <c r="H856" s="5">
        <f>IF(D856+E856+F856&gt;Inddata!$E$31,Inddata!$E$31,D856+E856+F856)</f>
        <v>0</v>
      </c>
      <c r="I856" s="5">
        <f>Inddata!$E$34</f>
        <v>0</v>
      </c>
      <c r="J856" s="5">
        <f>Inddata!$E$32+Inddata!$E$34</f>
        <v>4</v>
      </c>
      <c r="K856" s="5"/>
    </row>
    <row r="857" spans="1:11" x14ac:dyDescent="0.25">
      <c r="A857">
        <v>828</v>
      </c>
      <c r="C857" s="5">
        <f t="shared" si="25"/>
        <v>5.8441333333334082</v>
      </c>
      <c r="D857" s="5">
        <f>IF(Inddata!$E$35=0,0,IF(($D$30-C857*(1/Inddata!$E$35))&lt;0,0,($D$30-C857*(1/Inddata!$E$35))))</f>
        <v>0</v>
      </c>
      <c r="E857" s="5">
        <v>0</v>
      </c>
      <c r="F857" s="5">
        <f>IF(Inddata!$E$31*Inddata!$E$35+Inddata!$E$33&gt;'Beregninger scenarie 3'!C857,0,F856+$F$27)</f>
        <v>0</v>
      </c>
      <c r="G857" s="5">
        <f t="shared" si="24"/>
        <v>7.8441333333334082</v>
      </c>
      <c r="H857" s="5">
        <f>IF(D857+E857+F857&gt;Inddata!$E$31,Inddata!$E$31,D857+E857+F857)</f>
        <v>0</v>
      </c>
      <c r="I857" s="5">
        <f>Inddata!$E$34</f>
        <v>0</v>
      </c>
      <c r="J857" s="5">
        <f>Inddata!$E$32+Inddata!$E$34</f>
        <v>4</v>
      </c>
      <c r="K857" s="5"/>
    </row>
    <row r="858" spans="1:11" x14ac:dyDescent="0.25">
      <c r="A858">
        <v>829</v>
      </c>
      <c r="C858" s="5">
        <f t="shared" si="25"/>
        <v>5.851200000000075</v>
      </c>
      <c r="D858" s="5">
        <f>IF(Inddata!$E$35=0,0,IF(($D$30-C858*(1/Inddata!$E$35))&lt;0,0,($D$30-C858*(1/Inddata!$E$35))))</f>
        <v>0</v>
      </c>
      <c r="E858" s="5">
        <v>0</v>
      </c>
      <c r="F858" s="5">
        <f>IF(Inddata!$E$31*Inddata!$E$35+Inddata!$E$33&gt;'Beregninger scenarie 3'!C858,0,F857+$F$27)</f>
        <v>0</v>
      </c>
      <c r="G858" s="5">
        <f t="shared" si="24"/>
        <v>7.851200000000075</v>
      </c>
      <c r="H858" s="5">
        <f>IF(D858+E858+F858&gt;Inddata!$E$31,Inddata!$E$31,D858+E858+F858)</f>
        <v>0</v>
      </c>
      <c r="I858" s="5">
        <f>Inddata!$E$34</f>
        <v>0</v>
      </c>
      <c r="J858" s="5">
        <f>Inddata!$E$32+Inddata!$E$34</f>
        <v>4</v>
      </c>
      <c r="K858" s="5"/>
    </row>
    <row r="859" spans="1:11" x14ac:dyDescent="0.25">
      <c r="A859">
        <v>830</v>
      </c>
      <c r="C859" s="5">
        <f t="shared" si="25"/>
        <v>5.8582666666667418</v>
      </c>
      <c r="D859" s="5">
        <f>IF(Inddata!$E$35=0,0,IF(($D$30-C859*(1/Inddata!$E$35))&lt;0,0,($D$30-C859*(1/Inddata!$E$35))))</f>
        <v>0</v>
      </c>
      <c r="E859" s="5">
        <v>0</v>
      </c>
      <c r="F859" s="5">
        <f>IF(Inddata!$E$31*Inddata!$E$35+Inddata!$E$33&gt;'Beregninger scenarie 3'!C859,0,F858+$F$27)</f>
        <v>0</v>
      </c>
      <c r="G859" s="5">
        <f t="shared" si="24"/>
        <v>7.8582666666667418</v>
      </c>
      <c r="H859" s="5">
        <f>IF(D859+E859+F859&gt;Inddata!$E$31,Inddata!$E$31,D859+E859+F859)</f>
        <v>0</v>
      </c>
      <c r="I859" s="5">
        <f>Inddata!$E$34</f>
        <v>0</v>
      </c>
      <c r="J859" s="5">
        <f>Inddata!$E$32+Inddata!$E$34</f>
        <v>4</v>
      </c>
      <c r="K859" s="5"/>
    </row>
    <row r="860" spans="1:11" x14ac:dyDescent="0.25">
      <c r="A860">
        <v>831</v>
      </c>
      <c r="C860" s="5">
        <f t="shared" si="25"/>
        <v>5.8653333333334086</v>
      </c>
      <c r="D860" s="5">
        <f>IF(Inddata!$E$35=0,0,IF(($D$30-C860*(1/Inddata!$E$35))&lt;0,0,($D$30-C860*(1/Inddata!$E$35))))</f>
        <v>0</v>
      </c>
      <c r="E860" s="5">
        <v>0</v>
      </c>
      <c r="F860" s="5">
        <f>IF(Inddata!$E$31*Inddata!$E$35+Inddata!$E$33&gt;'Beregninger scenarie 3'!C860,0,F859+$F$27)</f>
        <v>0</v>
      </c>
      <c r="G860" s="5">
        <f t="shared" si="24"/>
        <v>7.8653333333334086</v>
      </c>
      <c r="H860" s="5">
        <f>IF(D860+E860+F860&gt;Inddata!$E$31,Inddata!$E$31,D860+E860+F860)</f>
        <v>0</v>
      </c>
      <c r="I860" s="5">
        <f>Inddata!$E$34</f>
        <v>0</v>
      </c>
      <c r="J860" s="5">
        <f>Inddata!$E$32+Inddata!$E$34</f>
        <v>4</v>
      </c>
      <c r="K860" s="5"/>
    </row>
    <row r="861" spans="1:11" x14ac:dyDescent="0.25">
      <c r="A861">
        <v>832</v>
      </c>
      <c r="C861" s="5">
        <f t="shared" si="25"/>
        <v>5.8724000000000753</v>
      </c>
      <c r="D861" s="5">
        <f>IF(Inddata!$E$35=0,0,IF(($D$30-C861*(1/Inddata!$E$35))&lt;0,0,($D$30-C861*(1/Inddata!$E$35))))</f>
        <v>0</v>
      </c>
      <c r="E861" s="5">
        <v>0</v>
      </c>
      <c r="F861" s="5">
        <f>IF(Inddata!$E$31*Inddata!$E$35+Inddata!$E$33&gt;'Beregninger scenarie 3'!C861,0,F860+$F$27)</f>
        <v>0</v>
      </c>
      <c r="G861" s="5">
        <f t="shared" si="24"/>
        <v>7.8724000000000753</v>
      </c>
      <c r="H861" s="5">
        <f>IF(D861+E861+F861&gt;Inddata!$E$31,Inddata!$E$31,D861+E861+F861)</f>
        <v>0</v>
      </c>
      <c r="I861" s="5">
        <f>Inddata!$E$34</f>
        <v>0</v>
      </c>
      <c r="J861" s="5">
        <f>Inddata!$E$32+Inddata!$E$34</f>
        <v>4</v>
      </c>
      <c r="K861" s="5"/>
    </row>
    <row r="862" spans="1:11" x14ac:dyDescent="0.25">
      <c r="A862">
        <v>833</v>
      </c>
      <c r="C862" s="5">
        <f t="shared" si="25"/>
        <v>5.8794666666667421</v>
      </c>
      <c r="D862" s="5">
        <f>IF(Inddata!$E$35=0,0,IF(($D$30-C862*(1/Inddata!$E$35))&lt;0,0,($D$30-C862*(1/Inddata!$E$35))))</f>
        <v>0</v>
      </c>
      <c r="E862" s="5">
        <v>0</v>
      </c>
      <c r="F862" s="5">
        <f>IF(Inddata!$E$31*Inddata!$E$35+Inddata!$E$33&gt;'Beregninger scenarie 3'!C862,0,F861+$F$27)</f>
        <v>0</v>
      </c>
      <c r="G862" s="5">
        <f t="shared" si="24"/>
        <v>7.8794666666667421</v>
      </c>
      <c r="H862" s="5">
        <f>IF(D862+E862+F862&gt;Inddata!$E$31,Inddata!$E$31,D862+E862+F862)</f>
        <v>0</v>
      </c>
      <c r="I862" s="5">
        <f>Inddata!$E$34</f>
        <v>0</v>
      </c>
      <c r="J862" s="5">
        <f>Inddata!$E$32+Inddata!$E$34</f>
        <v>4</v>
      </c>
      <c r="K862" s="5"/>
    </row>
    <row r="863" spans="1:11" x14ac:dyDescent="0.25">
      <c r="A863">
        <v>834</v>
      </c>
      <c r="C863" s="5">
        <f t="shared" si="25"/>
        <v>5.8865333333334089</v>
      </c>
      <c r="D863" s="5">
        <f>IF(Inddata!$E$35=0,0,IF(($D$30-C863*(1/Inddata!$E$35))&lt;0,0,($D$30-C863*(1/Inddata!$E$35))))</f>
        <v>0</v>
      </c>
      <c r="E863" s="5">
        <v>0</v>
      </c>
      <c r="F863" s="5">
        <f>IF(Inddata!$E$31*Inddata!$E$35+Inddata!$E$33&gt;'Beregninger scenarie 3'!C863,0,F862+$F$27)</f>
        <v>0</v>
      </c>
      <c r="G863" s="5">
        <f t="shared" si="24"/>
        <v>7.8865333333334089</v>
      </c>
      <c r="H863" s="5">
        <f>IF(D863+E863+F863&gt;Inddata!$E$31,Inddata!$E$31,D863+E863+F863)</f>
        <v>0</v>
      </c>
      <c r="I863" s="5">
        <f>Inddata!$E$34</f>
        <v>0</v>
      </c>
      <c r="J863" s="5">
        <f>Inddata!$E$32+Inddata!$E$34</f>
        <v>4</v>
      </c>
      <c r="K863" s="5"/>
    </row>
    <row r="864" spans="1:11" x14ac:dyDescent="0.25">
      <c r="A864">
        <v>835</v>
      </c>
      <c r="C864" s="5">
        <f t="shared" si="25"/>
        <v>5.8936000000000757</v>
      </c>
      <c r="D864" s="5">
        <f>IF(Inddata!$E$35=0,0,IF(($D$30-C864*(1/Inddata!$E$35))&lt;0,0,($D$30-C864*(1/Inddata!$E$35))))</f>
        <v>0</v>
      </c>
      <c r="E864" s="5">
        <v>0</v>
      </c>
      <c r="F864" s="5">
        <f>IF(Inddata!$E$31*Inddata!$E$35+Inddata!$E$33&gt;'Beregninger scenarie 3'!C864,0,F863+$F$27)</f>
        <v>0</v>
      </c>
      <c r="G864" s="5">
        <f t="shared" ref="G864:G927" si="26">C864+2</f>
        <v>7.8936000000000757</v>
      </c>
      <c r="H864" s="5">
        <f>IF(D864+E864+F864&gt;Inddata!$E$31,Inddata!$E$31,D864+E864+F864)</f>
        <v>0</v>
      </c>
      <c r="I864" s="5">
        <f>Inddata!$E$34</f>
        <v>0</v>
      </c>
      <c r="J864" s="5">
        <f>Inddata!$E$32+Inddata!$E$34</f>
        <v>4</v>
      </c>
      <c r="K864" s="5"/>
    </row>
    <row r="865" spans="1:11" x14ac:dyDescent="0.25">
      <c r="A865">
        <v>836</v>
      </c>
      <c r="C865" s="5">
        <f t="shared" ref="C865:C928" si="27">C864+$C$27</f>
        <v>5.9006666666667424</v>
      </c>
      <c r="D865" s="5">
        <f>IF(Inddata!$E$35=0,0,IF(($D$30-C865*(1/Inddata!$E$35))&lt;0,0,($D$30-C865*(1/Inddata!$E$35))))</f>
        <v>0</v>
      </c>
      <c r="E865" s="5">
        <v>0</v>
      </c>
      <c r="F865" s="5">
        <f>IF(Inddata!$E$31*Inddata!$E$35+Inddata!$E$33&gt;'Beregninger scenarie 3'!C865,0,F864+$F$27)</f>
        <v>0</v>
      </c>
      <c r="G865" s="5">
        <f t="shared" si="26"/>
        <v>7.9006666666667424</v>
      </c>
      <c r="H865" s="5">
        <f>IF(D865+E865+F865&gt;Inddata!$E$31,Inddata!$E$31,D865+E865+F865)</f>
        <v>0</v>
      </c>
      <c r="I865" s="5">
        <f>Inddata!$E$34</f>
        <v>0</v>
      </c>
      <c r="J865" s="5">
        <f>Inddata!$E$32+Inddata!$E$34</f>
        <v>4</v>
      </c>
      <c r="K865" s="5"/>
    </row>
    <row r="866" spans="1:11" x14ac:dyDescent="0.25">
      <c r="A866">
        <v>837</v>
      </c>
      <c r="C866" s="5">
        <f t="shared" si="27"/>
        <v>5.9077333333334092</v>
      </c>
      <c r="D866" s="5">
        <f>IF(Inddata!$E$35=0,0,IF(($D$30-C866*(1/Inddata!$E$35))&lt;0,0,($D$30-C866*(1/Inddata!$E$35))))</f>
        <v>0</v>
      </c>
      <c r="E866" s="5">
        <v>0</v>
      </c>
      <c r="F866" s="5">
        <f>IF(Inddata!$E$31*Inddata!$E$35+Inddata!$E$33&gt;'Beregninger scenarie 3'!C866,0,F865+$F$27)</f>
        <v>0</v>
      </c>
      <c r="G866" s="5">
        <f t="shared" si="26"/>
        <v>7.9077333333334092</v>
      </c>
      <c r="H866" s="5">
        <f>IF(D866+E866+F866&gt;Inddata!$E$31,Inddata!$E$31,D866+E866+F866)</f>
        <v>0</v>
      </c>
      <c r="I866" s="5">
        <f>Inddata!$E$34</f>
        <v>0</v>
      </c>
      <c r="J866" s="5">
        <f>Inddata!$E$32+Inddata!$E$34</f>
        <v>4</v>
      </c>
      <c r="K866" s="5"/>
    </row>
    <row r="867" spans="1:11" x14ac:dyDescent="0.25">
      <c r="A867">
        <v>838</v>
      </c>
      <c r="C867" s="5">
        <f t="shared" si="27"/>
        <v>5.914800000000076</v>
      </c>
      <c r="D867" s="5">
        <f>IF(Inddata!$E$35=0,0,IF(($D$30-C867*(1/Inddata!$E$35))&lt;0,0,($D$30-C867*(1/Inddata!$E$35))))</f>
        <v>0</v>
      </c>
      <c r="E867" s="5">
        <v>0</v>
      </c>
      <c r="F867" s="5">
        <f>IF(Inddata!$E$31*Inddata!$E$35+Inddata!$E$33&gt;'Beregninger scenarie 3'!C867,0,F866+$F$27)</f>
        <v>0</v>
      </c>
      <c r="G867" s="5">
        <f t="shared" si="26"/>
        <v>7.914800000000076</v>
      </c>
      <c r="H867" s="5">
        <f>IF(D867+E867+F867&gt;Inddata!$E$31,Inddata!$E$31,D867+E867+F867)</f>
        <v>0</v>
      </c>
      <c r="I867" s="5">
        <f>Inddata!$E$34</f>
        <v>0</v>
      </c>
      <c r="J867" s="5">
        <f>Inddata!$E$32+Inddata!$E$34</f>
        <v>4</v>
      </c>
      <c r="K867" s="5"/>
    </row>
    <row r="868" spans="1:11" x14ac:dyDescent="0.25">
      <c r="A868">
        <v>839</v>
      </c>
      <c r="C868" s="5">
        <f t="shared" si="27"/>
        <v>5.9218666666667428</v>
      </c>
      <c r="D868" s="5">
        <f>IF(Inddata!$E$35=0,0,IF(($D$30-C868*(1/Inddata!$E$35))&lt;0,0,($D$30-C868*(1/Inddata!$E$35))))</f>
        <v>0</v>
      </c>
      <c r="E868" s="5">
        <v>0</v>
      </c>
      <c r="F868" s="5">
        <f>IF(Inddata!$E$31*Inddata!$E$35+Inddata!$E$33&gt;'Beregninger scenarie 3'!C868,0,F867+$F$27)</f>
        <v>0</v>
      </c>
      <c r="G868" s="5">
        <f t="shared" si="26"/>
        <v>7.9218666666667428</v>
      </c>
      <c r="H868" s="5">
        <f>IF(D868+E868+F868&gt;Inddata!$E$31,Inddata!$E$31,D868+E868+F868)</f>
        <v>0</v>
      </c>
      <c r="I868" s="5">
        <f>Inddata!$E$34</f>
        <v>0</v>
      </c>
      <c r="J868" s="5">
        <f>Inddata!$E$32+Inddata!$E$34</f>
        <v>4</v>
      </c>
      <c r="K868" s="5"/>
    </row>
    <row r="869" spans="1:11" x14ac:dyDescent="0.25">
      <c r="A869">
        <v>840</v>
      </c>
      <c r="C869" s="5">
        <f t="shared" si="27"/>
        <v>5.9289333333334095</v>
      </c>
      <c r="D869" s="5">
        <f>IF(Inddata!$E$35=0,0,IF(($D$30-C869*(1/Inddata!$E$35))&lt;0,0,($D$30-C869*(1/Inddata!$E$35))))</f>
        <v>0</v>
      </c>
      <c r="E869" s="5">
        <v>0</v>
      </c>
      <c r="F869" s="5">
        <f>IF(Inddata!$E$31*Inddata!$E$35+Inddata!$E$33&gt;'Beregninger scenarie 3'!C869,0,F868+$F$27)</f>
        <v>0</v>
      </c>
      <c r="G869" s="5">
        <f t="shared" si="26"/>
        <v>7.9289333333334095</v>
      </c>
      <c r="H869" s="5">
        <f>IF(D869+E869+F869&gt;Inddata!$E$31,Inddata!$E$31,D869+E869+F869)</f>
        <v>0</v>
      </c>
      <c r="I869" s="5">
        <f>Inddata!$E$34</f>
        <v>0</v>
      </c>
      <c r="J869" s="5">
        <f>Inddata!$E$32+Inddata!$E$34</f>
        <v>4</v>
      </c>
      <c r="K869" s="5"/>
    </row>
    <row r="870" spans="1:11" x14ac:dyDescent="0.25">
      <c r="A870">
        <v>841</v>
      </c>
      <c r="C870" s="5">
        <f t="shared" si="27"/>
        <v>5.9360000000000763</v>
      </c>
      <c r="D870" s="5">
        <f>IF(Inddata!$E$35=0,0,IF(($D$30-C870*(1/Inddata!$E$35))&lt;0,0,($D$30-C870*(1/Inddata!$E$35))))</f>
        <v>0</v>
      </c>
      <c r="E870" s="5">
        <v>0</v>
      </c>
      <c r="F870" s="5">
        <f>IF(Inddata!$E$31*Inddata!$E$35+Inddata!$E$33&gt;'Beregninger scenarie 3'!C870,0,F869+$F$27)</f>
        <v>0</v>
      </c>
      <c r="G870" s="5">
        <f t="shared" si="26"/>
        <v>7.9360000000000763</v>
      </c>
      <c r="H870" s="5">
        <f>IF(D870+E870+F870&gt;Inddata!$E$31,Inddata!$E$31,D870+E870+F870)</f>
        <v>0</v>
      </c>
      <c r="I870" s="5">
        <f>Inddata!$E$34</f>
        <v>0</v>
      </c>
      <c r="J870" s="5">
        <f>Inddata!$E$32+Inddata!$E$34</f>
        <v>4</v>
      </c>
      <c r="K870" s="5"/>
    </row>
    <row r="871" spans="1:11" x14ac:dyDescent="0.25">
      <c r="A871">
        <v>842</v>
      </c>
      <c r="C871" s="5">
        <f t="shared" si="27"/>
        <v>5.9430666666667431</v>
      </c>
      <c r="D871" s="5">
        <f>IF(Inddata!$E$35=0,0,IF(($D$30-C871*(1/Inddata!$E$35))&lt;0,0,($D$30-C871*(1/Inddata!$E$35))))</f>
        <v>0</v>
      </c>
      <c r="E871" s="5">
        <v>0</v>
      </c>
      <c r="F871" s="5">
        <f>IF(Inddata!$E$31*Inddata!$E$35+Inddata!$E$33&gt;'Beregninger scenarie 3'!C871,0,F870+$F$27)</f>
        <v>0</v>
      </c>
      <c r="G871" s="5">
        <f t="shared" si="26"/>
        <v>7.9430666666667431</v>
      </c>
      <c r="H871" s="5">
        <f>IF(D871+E871+F871&gt;Inddata!$E$31,Inddata!$E$31,D871+E871+F871)</f>
        <v>0</v>
      </c>
      <c r="I871" s="5">
        <f>Inddata!$E$34</f>
        <v>0</v>
      </c>
      <c r="J871" s="5">
        <f>Inddata!$E$32+Inddata!$E$34</f>
        <v>4</v>
      </c>
      <c r="K871" s="5"/>
    </row>
    <row r="872" spans="1:11" x14ac:dyDescent="0.25">
      <c r="A872">
        <v>843</v>
      </c>
      <c r="C872" s="5">
        <f t="shared" si="27"/>
        <v>5.9501333333334099</v>
      </c>
      <c r="D872" s="5">
        <f>IF(Inddata!$E$35=0,0,IF(($D$30-C872*(1/Inddata!$E$35))&lt;0,0,($D$30-C872*(1/Inddata!$E$35))))</f>
        <v>0</v>
      </c>
      <c r="E872" s="5">
        <v>0</v>
      </c>
      <c r="F872" s="5">
        <f>IF(Inddata!$E$31*Inddata!$E$35+Inddata!$E$33&gt;'Beregninger scenarie 3'!C872,0,F871+$F$27)</f>
        <v>0</v>
      </c>
      <c r="G872" s="5">
        <f t="shared" si="26"/>
        <v>7.9501333333334099</v>
      </c>
      <c r="H872" s="5">
        <f>IF(D872+E872+F872&gt;Inddata!$E$31,Inddata!$E$31,D872+E872+F872)</f>
        <v>0</v>
      </c>
      <c r="I872" s="5">
        <f>Inddata!$E$34</f>
        <v>0</v>
      </c>
      <c r="J872" s="5">
        <f>Inddata!$E$32+Inddata!$E$34</f>
        <v>4</v>
      </c>
      <c r="K872" s="5"/>
    </row>
    <row r="873" spans="1:11" x14ac:dyDescent="0.25">
      <c r="A873">
        <v>844</v>
      </c>
      <c r="C873" s="5">
        <f t="shared" si="27"/>
        <v>5.9572000000000767</v>
      </c>
      <c r="D873" s="5">
        <f>IF(Inddata!$E$35=0,0,IF(($D$30-C873*(1/Inddata!$E$35))&lt;0,0,($D$30-C873*(1/Inddata!$E$35))))</f>
        <v>0</v>
      </c>
      <c r="E873" s="5">
        <v>0</v>
      </c>
      <c r="F873" s="5">
        <f>IF(Inddata!$E$31*Inddata!$E$35+Inddata!$E$33&gt;'Beregninger scenarie 3'!C873,0,F872+$F$27)</f>
        <v>0</v>
      </c>
      <c r="G873" s="5">
        <f t="shared" si="26"/>
        <v>7.9572000000000767</v>
      </c>
      <c r="H873" s="5">
        <f>IF(D873+E873+F873&gt;Inddata!$E$31,Inddata!$E$31,D873+E873+F873)</f>
        <v>0</v>
      </c>
      <c r="I873" s="5">
        <f>Inddata!$E$34</f>
        <v>0</v>
      </c>
      <c r="J873" s="5">
        <f>Inddata!$E$32+Inddata!$E$34</f>
        <v>4</v>
      </c>
      <c r="K873" s="5"/>
    </row>
    <row r="874" spans="1:11" x14ac:dyDescent="0.25">
      <c r="A874">
        <v>845</v>
      </c>
      <c r="C874" s="5">
        <f t="shared" si="27"/>
        <v>5.9642666666667434</v>
      </c>
      <c r="D874" s="5">
        <f>IF(Inddata!$E$35=0,0,IF(($D$30-C874*(1/Inddata!$E$35))&lt;0,0,($D$30-C874*(1/Inddata!$E$35))))</f>
        <v>0</v>
      </c>
      <c r="E874" s="5">
        <v>0</v>
      </c>
      <c r="F874" s="5">
        <f>IF(Inddata!$E$31*Inddata!$E$35+Inddata!$E$33&gt;'Beregninger scenarie 3'!C874,0,F873+$F$27)</f>
        <v>0</v>
      </c>
      <c r="G874" s="5">
        <f t="shared" si="26"/>
        <v>7.9642666666667434</v>
      </c>
      <c r="H874" s="5">
        <f>IF(D874+E874+F874&gt;Inddata!$E$31,Inddata!$E$31,D874+E874+F874)</f>
        <v>0</v>
      </c>
      <c r="I874" s="5">
        <f>Inddata!$E$34</f>
        <v>0</v>
      </c>
      <c r="J874" s="5">
        <f>Inddata!$E$32+Inddata!$E$34</f>
        <v>4</v>
      </c>
      <c r="K874" s="5"/>
    </row>
    <row r="875" spans="1:11" x14ac:dyDescent="0.25">
      <c r="A875">
        <v>846</v>
      </c>
      <c r="C875" s="5">
        <f t="shared" si="27"/>
        <v>5.9713333333334102</v>
      </c>
      <c r="D875" s="5">
        <f>IF(Inddata!$E$35=0,0,IF(($D$30-C875*(1/Inddata!$E$35))&lt;0,0,($D$30-C875*(1/Inddata!$E$35))))</f>
        <v>0</v>
      </c>
      <c r="E875" s="5">
        <v>0</v>
      </c>
      <c r="F875" s="5">
        <f>IF(Inddata!$E$31*Inddata!$E$35+Inddata!$E$33&gt;'Beregninger scenarie 3'!C875,0,F874+$F$27)</f>
        <v>0</v>
      </c>
      <c r="G875" s="5">
        <f t="shared" si="26"/>
        <v>7.9713333333334102</v>
      </c>
      <c r="H875" s="5">
        <f>IF(D875+E875+F875&gt;Inddata!$E$31,Inddata!$E$31,D875+E875+F875)</f>
        <v>0</v>
      </c>
      <c r="I875" s="5">
        <f>Inddata!$E$34</f>
        <v>0</v>
      </c>
      <c r="J875" s="5">
        <f>Inddata!$E$32+Inddata!$E$34</f>
        <v>4</v>
      </c>
      <c r="K875" s="5"/>
    </row>
    <row r="876" spans="1:11" x14ac:dyDescent="0.25">
      <c r="A876">
        <v>847</v>
      </c>
      <c r="C876" s="5">
        <f t="shared" si="27"/>
        <v>5.978400000000077</v>
      </c>
      <c r="D876" s="5">
        <f>IF(Inddata!$E$35=0,0,IF(($D$30-C876*(1/Inddata!$E$35))&lt;0,0,($D$30-C876*(1/Inddata!$E$35))))</f>
        <v>0</v>
      </c>
      <c r="E876" s="5">
        <v>0</v>
      </c>
      <c r="F876" s="5">
        <f>IF(Inddata!$E$31*Inddata!$E$35+Inddata!$E$33&gt;'Beregninger scenarie 3'!C876,0,F875+$F$27)</f>
        <v>0</v>
      </c>
      <c r="G876" s="5">
        <f t="shared" si="26"/>
        <v>7.978400000000077</v>
      </c>
      <c r="H876" s="5">
        <f>IF(D876+E876+F876&gt;Inddata!$E$31,Inddata!$E$31,D876+E876+F876)</f>
        <v>0</v>
      </c>
      <c r="I876" s="5">
        <f>Inddata!$E$34</f>
        <v>0</v>
      </c>
      <c r="J876" s="5">
        <f>Inddata!$E$32+Inddata!$E$34</f>
        <v>4</v>
      </c>
      <c r="K876" s="5"/>
    </row>
    <row r="877" spans="1:11" x14ac:dyDescent="0.25">
      <c r="A877">
        <v>848</v>
      </c>
      <c r="C877" s="5">
        <f t="shared" si="27"/>
        <v>5.9854666666667438</v>
      </c>
      <c r="D877" s="5">
        <f>IF(Inddata!$E$35=0,0,IF(($D$30-C877*(1/Inddata!$E$35))&lt;0,0,($D$30-C877*(1/Inddata!$E$35))))</f>
        <v>0</v>
      </c>
      <c r="E877" s="5">
        <v>0</v>
      </c>
      <c r="F877" s="5">
        <f>IF(Inddata!$E$31*Inddata!$E$35+Inddata!$E$33&gt;'Beregninger scenarie 3'!C877,0,F876+$F$27)</f>
        <v>0</v>
      </c>
      <c r="G877" s="5">
        <f t="shared" si="26"/>
        <v>7.9854666666667438</v>
      </c>
      <c r="H877" s="5">
        <f>IF(D877+E877+F877&gt;Inddata!$E$31,Inddata!$E$31,D877+E877+F877)</f>
        <v>0</v>
      </c>
      <c r="I877" s="5">
        <f>Inddata!$E$34</f>
        <v>0</v>
      </c>
      <c r="J877" s="5">
        <f>Inddata!$E$32+Inddata!$E$34</f>
        <v>4</v>
      </c>
      <c r="K877" s="5"/>
    </row>
    <row r="878" spans="1:11" x14ac:dyDescent="0.25">
      <c r="A878">
        <v>849</v>
      </c>
      <c r="C878" s="5">
        <f t="shared" si="27"/>
        <v>5.9925333333334105</v>
      </c>
      <c r="D878" s="5">
        <f>IF(Inddata!$E$35=0,0,IF(($D$30-C878*(1/Inddata!$E$35))&lt;0,0,($D$30-C878*(1/Inddata!$E$35))))</f>
        <v>0</v>
      </c>
      <c r="E878" s="5">
        <v>0</v>
      </c>
      <c r="F878" s="5">
        <f>IF(Inddata!$E$31*Inddata!$E$35+Inddata!$E$33&gt;'Beregninger scenarie 3'!C878,0,F877+$F$27)</f>
        <v>0</v>
      </c>
      <c r="G878" s="5">
        <f t="shared" si="26"/>
        <v>7.9925333333334105</v>
      </c>
      <c r="H878" s="5">
        <f>IF(D878+E878+F878&gt;Inddata!$E$31,Inddata!$E$31,D878+E878+F878)</f>
        <v>0</v>
      </c>
      <c r="I878" s="5">
        <f>Inddata!$E$34</f>
        <v>0</v>
      </c>
      <c r="J878" s="5">
        <f>Inddata!$E$32+Inddata!$E$34</f>
        <v>4</v>
      </c>
      <c r="K878" s="5"/>
    </row>
    <row r="879" spans="1:11" x14ac:dyDescent="0.25">
      <c r="A879">
        <v>850</v>
      </c>
      <c r="C879" s="5">
        <f t="shared" si="27"/>
        <v>5.9996000000000773</v>
      </c>
      <c r="D879" s="5">
        <f>IF(Inddata!$E$35=0,0,IF(($D$30-C879*(1/Inddata!$E$35))&lt;0,0,($D$30-C879*(1/Inddata!$E$35))))</f>
        <v>0</v>
      </c>
      <c r="E879" s="5">
        <v>0</v>
      </c>
      <c r="F879" s="5">
        <f>IF(Inddata!$E$31*Inddata!$E$35+Inddata!$E$33&gt;'Beregninger scenarie 3'!C879,0,F878+$F$27)</f>
        <v>0</v>
      </c>
      <c r="G879" s="5">
        <f t="shared" si="26"/>
        <v>7.9996000000000773</v>
      </c>
      <c r="H879" s="5">
        <f>IF(D879+E879+F879&gt;Inddata!$E$31,Inddata!$E$31,D879+E879+F879)</f>
        <v>0</v>
      </c>
      <c r="I879" s="5">
        <f>Inddata!$E$34</f>
        <v>0</v>
      </c>
      <c r="J879" s="5">
        <f>Inddata!$E$32+Inddata!$E$34</f>
        <v>4</v>
      </c>
      <c r="K879" s="5"/>
    </row>
    <row r="880" spans="1:11" x14ac:dyDescent="0.25">
      <c r="A880">
        <v>851</v>
      </c>
      <c r="C880" s="5">
        <f t="shared" si="27"/>
        <v>6.0066666666667441</v>
      </c>
      <c r="D880" s="5">
        <f>IF(Inddata!$E$35=0,0,IF(($D$30-C880*(1/Inddata!$E$35))&lt;0,0,($D$30-C880*(1/Inddata!$E$35))))</f>
        <v>0</v>
      </c>
      <c r="E880" s="5">
        <v>0</v>
      </c>
      <c r="F880" s="5">
        <f>IF(Inddata!$E$31*Inddata!$E$35+Inddata!$E$33&gt;'Beregninger scenarie 3'!C880,0,F879+$F$27)</f>
        <v>0</v>
      </c>
      <c r="G880" s="5">
        <f t="shared" si="26"/>
        <v>8.0066666666667441</v>
      </c>
      <c r="H880" s="5">
        <f>IF(D880+E880+F880&gt;Inddata!$E$31,Inddata!$E$31,D880+E880+F880)</f>
        <v>0</v>
      </c>
      <c r="I880" s="5">
        <f>Inddata!$E$34</f>
        <v>0</v>
      </c>
      <c r="J880" s="5">
        <f>Inddata!$E$32+Inddata!$E$34</f>
        <v>4</v>
      </c>
      <c r="K880" s="5"/>
    </row>
    <row r="881" spans="1:11" x14ac:dyDescent="0.25">
      <c r="A881">
        <v>852</v>
      </c>
      <c r="C881" s="5">
        <f t="shared" si="27"/>
        <v>6.0137333333334109</v>
      </c>
      <c r="D881" s="5">
        <f>IF(Inddata!$E$35=0,0,IF(($D$30-C881*(1/Inddata!$E$35))&lt;0,0,($D$30-C881*(1/Inddata!$E$35))))</f>
        <v>0</v>
      </c>
      <c r="E881" s="5">
        <v>0</v>
      </c>
      <c r="F881" s="5">
        <f>IF(Inddata!$E$31*Inddata!$E$35+Inddata!$E$33&gt;'Beregninger scenarie 3'!C881,0,F880+$F$27)</f>
        <v>0</v>
      </c>
      <c r="G881" s="5">
        <f t="shared" si="26"/>
        <v>8.0137333333334109</v>
      </c>
      <c r="H881" s="5">
        <f>IF(D881+E881+F881&gt;Inddata!$E$31,Inddata!$E$31,D881+E881+F881)</f>
        <v>0</v>
      </c>
      <c r="I881" s="5">
        <f>Inddata!$E$34</f>
        <v>0</v>
      </c>
      <c r="J881" s="5">
        <f>Inddata!$E$32+Inddata!$E$34</f>
        <v>4</v>
      </c>
      <c r="K881" s="5"/>
    </row>
    <row r="882" spans="1:11" x14ac:dyDescent="0.25">
      <c r="A882">
        <v>853</v>
      </c>
      <c r="C882" s="5">
        <f t="shared" si="27"/>
        <v>6.0208000000000776</v>
      </c>
      <c r="D882" s="5">
        <f>IF(Inddata!$E$35=0,0,IF(($D$30-C882*(1/Inddata!$E$35))&lt;0,0,($D$30-C882*(1/Inddata!$E$35))))</f>
        <v>0</v>
      </c>
      <c r="E882" s="5">
        <v>0</v>
      </c>
      <c r="F882" s="5">
        <f>IF(Inddata!$E$31*Inddata!$E$35+Inddata!$E$33&gt;'Beregninger scenarie 3'!C882,0,F881+$F$27)</f>
        <v>0</v>
      </c>
      <c r="G882" s="5">
        <f t="shared" si="26"/>
        <v>8.0208000000000776</v>
      </c>
      <c r="H882" s="5">
        <f>IF(D882+E882+F882&gt;Inddata!$E$31,Inddata!$E$31,D882+E882+F882)</f>
        <v>0</v>
      </c>
      <c r="I882" s="5">
        <f>Inddata!$E$34</f>
        <v>0</v>
      </c>
      <c r="J882" s="5">
        <f>Inddata!$E$32+Inddata!$E$34</f>
        <v>4</v>
      </c>
      <c r="K882" s="5"/>
    </row>
    <row r="883" spans="1:11" x14ac:dyDescent="0.25">
      <c r="A883">
        <v>854</v>
      </c>
      <c r="C883" s="5">
        <f t="shared" si="27"/>
        <v>6.0278666666667444</v>
      </c>
      <c r="D883" s="5">
        <f>IF(Inddata!$E$35=0,0,IF(($D$30-C883*(1/Inddata!$E$35))&lt;0,0,($D$30-C883*(1/Inddata!$E$35))))</f>
        <v>0</v>
      </c>
      <c r="E883" s="5">
        <v>0</v>
      </c>
      <c r="F883" s="5">
        <f>IF(Inddata!$E$31*Inddata!$E$35+Inddata!$E$33&gt;'Beregninger scenarie 3'!C883,0,F882+$F$27)</f>
        <v>0</v>
      </c>
      <c r="G883" s="5">
        <f t="shared" si="26"/>
        <v>8.0278666666667444</v>
      </c>
      <c r="H883" s="5">
        <f>IF(D883+E883+F883&gt;Inddata!$E$31,Inddata!$E$31,D883+E883+F883)</f>
        <v>0</v>
      </c>
      <c r="I883" s="5">
        <f>Inddata!$E$34</f>
        <v>0</v>
      </c>
      <c r="J883" s="5">
        <f>Inddata!$E$32+Inddata!$E$34</f>
        <v>4</v>
      </c>
      <c r="K883" s="5"/>
    </row>
    <row r="884" spans="1:11" x14ac:dyDescent="0.25">
      <c r="A884">
        <v>855</v>
      </c>
      <c r="C884" s="5">
        <f t="shared" si="27"/>
        <v>6.0349333333334112</v>
      </c>
      <c r="D884" s="5">
        <f>IF(Inddata!$E$35=0,0,IF(($D$30-C884*(1/Inddata!$E$35))&lt;0,0,($D$30-C884*(1/Inddata!$E$35))))</f>
        <v>0</v>
      </c>
      <c r="E884" s="5">
        <v>0</v>
      </c>
      <c r="F884" s="5">
        <f>IF(Inddata!$E$31*Inddata!$E$35+Inddata!$E$33&gt;'Beregninger scenarie 3'!C884,0,F883+$F$27)</f>
        <v>0</v>
      </c>
      <c r="G884" s="5">
        <f t="shared" si="26"/>
        <v>8.0349333333334112</v>
      </c>
      <c r="H884" s="5">
        <f>IF(D884+E884+F884&gt;Inddata!$E$31,Inddata!$E$31,D884+E884+F884)</f>
        <v>0</v>
      </c>
      <c r="I884" s="5">
        <f>Inddata!$E$34</f>
        <v>0</v>
      </c>
      <c r="J884" s="5">
        <f>Inddata!$E$32+Inddata!$E$34</f>
        <v>4</v>
      </c>
      <c r="K884" s="5"/>
    </row>
    <row r="885" spans="1:11" x14ac:dyDescent="0.25">
      <c r="A885">
        <v>856</v>
      </c>
      <c r="C885" s="5">
        <f t="shared" si="27"/>
        <v>6.042000000000078</v>
      </c>
      <c r="D885" s="5">
        <f>IF(Inddata!$E$35=0,0,IF(($D$30-C885*(1/Inddata!$E$35))&lt;0,0,($D$30-C885*(1/Inddata!$E$35))))</f>
        <v>0</v>
      </c>
      <c r="E885" s="5">
        <v>0</v>
      </c>
      <c r="F885" s="5">
        <f>IF(Inddata!$E$31*Inddata!$E$35+Inddata!$E$33&gt;'Beregninger scenarie 3'!C885,0,F884+$F$27)</f>
        <v>0</v>
      </c>
      <c r="G885" s="5">
        <f t="shared" si="26"/>
        <v>8.042000000000078</v>
      </c>
      <c r="H885" s="5">
        <f>IF(D885+E885+F885&gt;Inddata!$E$31,Inddata!$E$31,D885+E885+F885)</f>
        <v>0</v>
      </c>
      <c r="I885" s="5">
        <f>Inddata!$E$34</f>
        <v>0</v>
      </c>
      <c r="J885" s="5">
        <f>Inddata!$E$32+Inddata!$E$34</f>
        <v>4</v>
      </c>
      <c r="K885" s="5"/>
    </row>
    <row r="886" spans="1:11" x14ac:dyDescent="0.25">
      <c r="A886">
        <v>857</v>
      </c>
      <c r="C886" s="5">
        <f t="shared" si="27"/>
        <v>6.0490666666667448</v>
      </c>
      <c r="D886" s="5">
        <f>IF(Inddata!$E$35=0,0,IF(($D$30-C886*(1/Inddata!$E$35))&lt;0,0,($D$30-C886*(1/Inddata!$E$35))))</f>
        <v>0</v>
      </c>
      <c r="E886" s="5">
        <v>0</v>
      </c>
      <c r="F886" s="5">
        <f>IF(Inddata!$E$31*Inddata!$E$35+Inddata!$E$33&gt;'Beregninger scenarie 3'!C886,0,F885+$F$27)</f>
        <v>0</v>
      </c>
      <c r="G886" s="5">
        <f t="shared" si="26"/>
        <v>8.0490666666667448</v>
      </c>
      <c r="H886" s="5">
        <f>IF(D886+E886+F886&gt;Inddata!$E$31,Inddata!$E$31,D886+E886+F886)</f>
        <v>0</v>
      </c>
      <c r="I886" s="5">
        <f>Inddata!$E$34</f>
        <v>0</v>
      </c>
      <c r="J886" s="5">
        <f>Inddata!$E$32+Inddata!$E$34</f>
        <v>4</v>
      </c>
      <c r="K886" s="5"/>
    </row>
    <row r="887" spans="1:11" x14ac:dyDescent="0.25">
      <c r="A887">
        <v>858</v>
      </c>
      <c r="C887" s="5">
        <f t="shared" si="27"/>
        <v>6.0561333333334115</v>
      </c>
      <c r="D887" s="5">
        <f>IF(Inddata!$E$35=0,0,IF(($D$30-C887*(1/Inddata!$E$35))&lt;0,0,($D$30-C887*(1/Inddata!$E$35))))</f>
        <v>0</v>
      </c>
      <c r="E887" s="5">
        <v>0</v>
      </c>
      <c r="F887" s="5">
        <f>IF(Inddata!$E$31*Inddata!$E$35+Inddata!$E$33&gt;'Beregninger scenarie 3'!C887,0,F886+$F$27)</f>
        <v>0</v>
      </c>
      <c r="G887" s="5">
        <f t="shared" si="26"/>
        <v>8.0561333333334115</v>
      </c>
      <c r="H887" s="5">
        <f>IF(D887+E887+F887&gt;Inddata!$E$31,Inddata!$E$31,D887+E887+F887)</f>
        <v>0</v>
      </c>
      <c r="I887" s="5">
        <f>Inddata!$E$34</f>
        <v>0</v>
      </c>
      <c r="J887" s="5">
        <f>Inddata!$E$32+Inddata!$E$34</f>
        <v>4</v>
      </c>
      <c r="K887" s="5"/>
    </row>
    <row r="888" spans="1:11" x14ac:dyDescent="0.25">
      <c r="A888">
        <v>859</v>
      </c>
      <c r="C888" s="5">
        <f t="shared" si="27"/>
        <v>6.0632000000000783</v>
      </c>
      <c r="D888" s="5">
        <f>IF(Inddata!$E$35=0,0,IF(($D$30-C888*(1/Inddata!$E$35))&lt;0,0,($D$30-C888*(1/Inddata!$E$35))))</f>
        <v>0</v>
      </c>
      <c r="E888" s="5">
        <v>0</v>
      </c>
      <c r="F888" s="5">
        <f>IF(Inddata!$E$31*Inddata!$E$35+Inddata!$E$33&gt;'Beregninger scenarie 3'!C888,0,F887+$F$27)</f>
        <v>0</v>
      </c>
      <c r="G888" s="5">
        <f t="shared" si="26"/>
        <v>8.0632000000000783</v>
      </c>
      <c r="H888" s="5">
        <f>IF(D888+E888+F888&gt;Inddata!$E$31,Inddata!$E$31,D888+E888+F888)</f>
        <v>0</v>
      </c>
      <c r="I888" s="5">
        <f>Inddata!$E$34</f>
        <v>0</v>
      </c>
      <c r="J888" s="5">
        <f>Inddata!$E$32+Inddata!$E$34</f>
        <v>4</v>
      </c>
      <c r="K888" s="5"/>
    </row>
    <row r="889" spans="1:11" x14ac:dyDescent="0.25">
      <c r="A889">
        <v>860</v>
      </c>
      <c r="C889" s="5">
        <f t="shared" si="27"/>
        <v>6.0702666666667451</v>
      </c>
      <c r="D889" s="5">
        <f>IF(Inddata!$E$35=0,0,IF(($D$30-C889*(1/Inddata!$E$35))&lt;0,0,($D$30-C889*(1/Inddata!$E$35))))</f>
        <v>0</v>
      </c>
      <c r="E889" s="5">
        <v>0</v>
      </c>
      <c r="F889" s="5">
        <f>IF(Inddata!$E$31*Inddata!$E$35+Inddata!$E$33&gt;'Beregninger scenarie 3'!C889,0,F888+$F$27)</f>
        <v>0</v>
      </c>
      <c r="G889" s="5">
        <f t="shared" si="26"/>
        <v>8.0702666666667451</v>
      </c>
      <c r="H889" s="5">
        <f>IF(D889+E889+F889&gt;Inddata!$E$31,Inddata!$E$31,D889+E889+F889)</f>
        <v>0</v>
      </c>
      <c r="I889" s="5">
        <f>Inddata!$E$34</f>
        <v>0</v>
      </c>
      <c r="J889" s="5">
        <f>Inddata!$E$32+Inddata!$E$34</f>
        <v>4</v>
      </c>
      <c r="K889" s="5"/>
    </row>
    <row r="890" spans="1:11" x14ac:dyDescent="0.25">
      <c r="A890">
        <v>861</v>
      </c>
      <c r="C890" s="5">
        <f t="shared" si="27"/>
        <v>6.0773333333334119</v>
      </c>
      <c r="D890" s="5">
        <f>IF(Inddata!$E$35=0,0,IF(($D$30-C890*(1/Inddata!$E$35))&lt;0,0,($D$30-C890*(1/Inddata!$E$35))))</f>
        <v>0</v>
      </c>
      <c r="E890" s="5">
        <v>0</v>
      </c>
      <c r="F890" s="5">
        <f>IF(Inddata!$E$31*Inddata!$E$35+Inddata!$E$33&gt;'Beregninger scenarie 3'!C890,0,F889+$F$27)</f>
        <v>0</v>
      </c>
      <c r="G890" s="5">
        <f t="shared" si="26"/>
        <v>8.0773333333334119</v>
      </c>
      <c r="H890" s="5">
        <f>IF(D890+E890+F890&gt;Inddata!$E$31,Inddata!$E$31,D890+E890+F890)</f>
        <v>0</v>
      </c>
      <c r="I890" s="5">
        <f>Inddata!$E$34</f>
        <v>0</v>
      </c>
      <c r="J890" s="5">
        <f>Inddata!$E$32+Inddata!$E$34</f>
        <v>4</v>
      </c>
      <c r="K890" s="5"/>
    </row>
    <row r="891" spans="1:11" x14ac:dyDescent="0.25">
      <c r="A891">
        <v>862</v>
      </c>
      <c r="C891" s="5">
        <f t="shared" si="27"/>
        <v>6.0844000000000786</v>
      </c>
      <c r="D891" s="5">
        <f>IF(Inddata!$E$35=0,0,IF(($D$30-C891*(1/Inddata!$E$35))&lt;0,0,($D$30-C891*(1/Inddata!$E$35))))</f>
        <v>0</v>
      </c>
      <c r="E891" s="5">
        <v>0</v>
      </c>
      <c r="F891" s="5">
        <f>IF(Inddata!$E$31*Inddata!$E$35+Inddata!$E$33&gt;'Beregninger scenarie 3'!C891,0,F890+$F$27)</f>
        <v>0</v>
      </c>
      <c r="G891" s="5">
        <f t="shared" si="26"/>
        <v>8.0844000000000786</v>
      </c>
      <c r="H891" s="5">
        <f>IF(D891+E891+F891&gt;Inddata!$E$31,Inddata!$E$31,D891+E891+F891)</f>
        <v>0</v>
      </c>
      <c r="I891" s="5">
        <f>Inddata!$E$34</f>
        <v>0</v>
      </c>
      <c r="J891" s="5">
        <f>Inddata!$E$32+Inddata!$E$34</f>
        <v>4</v>
      </c>
      <c r="K891" s="5"/>
    </row>
    <row r="892" spans="1:11" x14ac:dyDescent="0.25">
      <c r="A892">
        <v>863</v>
      </c>
      <c r="C892" s="5">
        <f t="shared" si="27"/>
        <v>6.0914666666667454</v>
      </c>
      <c r="D892" s="5">
        <f>IF(Inddata!$E$35=0,0,IF(($D$30-C892*(1/Inddata!$E$35))&lt;0,0,($D$30-C892*(1/Inddata!$E$35))))</f>
        <v>0</v>
      </c>
      <c r="E892" s="5">
        <v>0</v>
      </c>
      <c r="F892" s="5">
        <f>IF(Inddata!$E$31*Inddata!$E$35+Inddata!$E$33&gt;'Beregninger scenarie 3'!C892,0,F891+$F$27)</f>
        <v>0</v>
      </c>
      <c r="G892" s="5">
        <f t="shared" si="26"/>
        <v>8.0914666666667454</v>
      </c>
      <c r="H892" s="5">
        <f>IF(D892+E892+F892&gt;Inddata!$E$31,Inddata!$E$31,D892+E892+F892)</f>
        <v>0</v>
      </c>
      <c r="I892" s="5">
        <f>Inddata!$E$34</f>
        <v>0</v>
      </c>
      <c r="J892" s="5">
        <f>Inddata!$E$32+Inddata!$E$34</f>
        <v>4</v>
      </c>
      <c r="K892" s="5"/>
    </row>
    <row r="893" spans="1:11" x14ac:dyDescent="0.25">
      <c r="A893">
        <v>864</v>
      </c>
      <c r="C893" s="5">
        <f t="shared" si="27"/>
        <v>6.0985333333334122</v>
      </c>
      <c r="D893" s="5">
        <f>IF(Inddata!$E$35=0,0,IF(($D$30-C893*(1/Inddata!$E$35))&lt;0,0,($D$30-C893*(1/Inddata!$E$35))))</f>
        <v>0</v>
      </c>
      <c r="E893" s="5">
        <v>0</v>
      </c>
      <c r="F893" s="5">
        <f>IF(Inddata!$E$31*Inddata!$E$35+Inddata!$E$33&gt;'Beregninger scenarie 3'!C893,0,F892+$F$27)</f>
        <v>0</v>
      </c>
      <c r="G893" s="5">
        <f t="shared" si="26"/>
        <v>8.0985333333334122</v>
      </c>
      <c r="H893" s="5">
        <f>IF(D893+E893+F893&gt;Inddata!$E$31,Inddata!$E$31,D893+E893+F893)</f>
        <v>0</v>
      </c>
      <c r="I893" s="5">
        <f>Inddata!$E$34</f>
        <v>0</v>
      </c>
      <c r="J893" s="5">
        <f>Inddata!$E$32+Inddata!$E$34</f>
        <v>4</v>
      </c>
      <c r="K893" s="5"/>
    </row>
    <row r="894" spans="1:11" x14ac:dyDescent="0.25">
      <c r="A894">
        <v>865</v>
      </c>
      <c r="C894" s="5">
        <f t="shared" si="27"/>
        <v>6.105600000000079</v>
      </c>
      <c r="D894" s="5">
        <f>IF(Inddata!$E$35=0,0,IF(($D$30-C894*(1/Inddata!$E$35))&lt;0,0,($D$30-C894*(1/Inddata!$E$35))))</f>
        <v>0</v>
      </c>
      <c r="E894" s="5">
        <v>0</v>
      </c>
      <c r="F894" s="5">
        <f>IF(Inddata!$E$31*Inddata!$E$35+Inddata!$E$33&gt;'Beregninger scenarie 3'!C894,0,F893+$F$27)</f>
        <v>0</v>
      </c>
      <c r="G894" s="5">
        <f t="shared" si="26"/>
        <v>8.105600000000079</v>
      </c>
      <c r="H894" s="5">
        <f>IF(D894+E894+F894&gt;Inddata!$E$31,Inddata!$E$31,D894+E894+F894)</f>
        <v>0</v>
      </c>
      <c r="I894" s="5">
        <f>Inddata!$E$34</f>
        <v>0</v>
      </c>
      <c r="J894" s="5">
        <f>Inddata!$E$32+Inddata!$E$34</f>
        <v>4</v>
      </c>
      <c r="K894" s="5"/>
    </row>
    <row r="895" spans="1:11" x14ac:dyDescent="0.25">
      <c r="A895">
        <v>866</v>
      </c>
      <c r="C895" s="5">
        <f t="shared" si="27"/>
        <v>6.1126666666667457</v>
      </c>
      <c r="D895" s="5">
        <f>IF(Inddata!$E$35=0,0,IF(($D$30-C895*(1/Inddata!$E$35))&lt;0,0,($D$30-C895*(1/Inddata!$E$35))))</f>
        <v>0</v>
      </c>
      <c r="E895" s="5">
        <v>0</v>
      </c>
      <c r="F895" s="5">
        <f>IF(Inddata!$E$31*Inddata!$E$35+Inddata!$E$33&gt;'Beregninger scenarie 3'!C895,0,F894+$F$27)</f>
        <v>0</v>
      </c>
      <c r="G895" s="5">
        <f t="shared" si="26"/>
        <v>8.1126666666667457</v>
      </c>
      <c r="H895" s="5">
        <f>IF(D895+E895+F895&gt;Inddata!$E$31,Inddata!$E$31,D895+E895+F895)</f>
        <v>0</v>
      </c>
      <c r="I895" s="5">
        <f>Inddata!$E$34</f>
        <v>0</v>
      </c>
      <c r="J895" s="5">
        <f>Inddata!$E$32+Inddata!$E$34</f>
        <v>4</v>
      </c>
      <c r="K895" s="5"/>
    </row>
    <row r="896" spans="1:11" x14ac:dyDescent="0.25">
      <c r="A896">
        <v>867</v>
      </c>
      <c r="C896" s="5">
        <f t="shared" si="27"/>
        <v>6.1197333333334125</v>
      </c>
      <c r="D896" s="5">
        <f>IF(Inddata!$E$35=0,0,IF(($D$30-C896*(1/Inddata!$E$35))&lt;0,0,($D$30-C896*(1/Inddata!$E$35))))</f>
        <v>0</v>
      </c>
      <c r="E896" s="5">
        <v>0</v>
      </c>
      <c r="F896" s="5">
        <f>IF(Inddata!$E$31*Inddata!$E$35+Inddata!$E$33&gt;'Beregninger scenarie 3'!C896,0,F895+$F$27)</f>
        <v>0</v>
      </c>
      <c r="G896" s="5">
        <f t="shared" si="26"/>
        <v>8.1197333333334125</v>
      </c>
      <c r="H896" s="5">
        <f>IF(D896+E896+F896&gt;Inddata!$E$31,Inddata!$E$31,D896+E896+F896)</f>
        <v>0</v>
      </c>
      <c r="I896" s="5">
        <f>Inddata!$E$34</f>
        <v>0</v>
      </c>
      <c r="J896" s="5">
        <f>Inddata!$E$32+Inddata!$E$34</f>
        <v>4</v>
      </c>
      <c r="K896" s="5"/>
    </row>
    <row r="897" spans="1:11" x14ac:dyDescent="0.25">
      <c r="A897">
        <v>868</v>
      </c>
      <c r="C897" s="5">
        <f t="shared" si="27"/>
        <v>6.1268000000000793</v>
      </c>
      <c r="D897" s="5">
        <f>IF(Inddata!$E$35=0,0,IF(($D$30-C897*(1/Inddata!$E$35))&lt;0,0,($D$30-C897*(1/Inddata!$E$35))))</f>
        <v>0</v>
      </c>
      <c r="E897" s="5">
        <v>0</v>
      </c>
      <c r="F897" s="5">
        <f>IF(Inddata!$E$31*Inddata!$E$35+Inddata!$E$33&gt;'Beregninger scenarie 3'!C897,0,F896+$F$27)</f>
        <v>0</v>
      </c>
      <c r="G897" s="5">
        <f t="shared" si="26"/>
        <v>8.1268000000000793</v>
      </c>
      <c r="H897" s="5">
        <f>IF(D897+E897+F897&gt;Inddata!$E$31,Inddata!$E$31,D897+E897+F897)</f>
        <v>0</v>
      </c>
      <c r="I897" s="5">
        <f>Inddata!$E$34</f>
        <v>0</v>
      </c>
      <c r="J897" s="5">
        <f>Inddata!$E$32+Inddata!$E$34</f>
        <v>4</v>
      </c>
      <c r="K897" s="5"/>
    </row>
    <row r="898" spans="1:11" x14ac:dyDescent="0.25">
      <c r="A898">
        <v>869</v>
      </c>
      <c r="C898" s="5">
        <f t="shared" si="27"/>
        <v>6.1338666666667461</v>
      </c>
      <c r="D898" s="5">
        <f>IF(Inddata!$E$35=0,0,IF(($D$30-C898*(1/Inddata!$E$35))&lt;0,0,($D$30-C898*(1/Inddata!$E$35))))</f>
        <v>0</v>
      </c>
      <c r="E898" s="5">
        <v>0</v>
      </c>
      <c r="F898" s="5">
        <f>IF(Inddata!$E$31*Inddata!$E$35+Inddata!$E$33&gt;'Beregninger scenarie 3'!C898,0,F897+$F$27)</f>
        <v>0</v>
      </c>
      <c r="G898" s="5">
        <f t="shared" si="26"/>
        <v>8.1338666666667461</v>
      </c>
      <c r="H898" s="5">
        <f>IF(D898+E898+F898&gt;Inddata!$E$31,Inddata!$E$31,D898+E898+F898)</f>
        <v>0</v>
      </c>
      <c r="I898" s="5">
        <f>Inddata!$E$34</f>
        <v>0</v>
      </c>
      <c r="J898" s="5">
        <f>Inddata!$E$32+Inddata!$E$34</f>
        <v>4</v>
      </c>
      <c r="K898" s="5"/>
    </row>
    <row r="899" spans="1:11" x14ac:dyDescent="0.25">
      <c r="A899">
        <v>870</v>
      </c>
      <c r="C899" s="5">
        <f t="shared" si="27"/>
        <v>6.1409333333334128</v>
      </c>
      <c r="D899" s="5">
        <f>IF(Inddata!$E$35=0,0,IF(($D$30-C899*(1/Inddata!$E$35))&lt;0,0,($D$30-C899*(1/Inddata!$E$35))))</f>
        <v>0</v>
      </c>
      <c r="E899" s="5">
        <v>0</v>
      </c>
      <c r="F899" s="5">
        <f>IF(Inddata!$E$31*Inddata!$E$35+Inddata!$E$33&gt;'Beregninger scenarie 3'!C899,0,F898+$F$27)</f>
        <v>0</v>
      </c>
      <c r="G899" s="5">
        <f t="shared" si="26"/>
        <v>8.1409333333334128</v>
      </c>
      <c r="H899" s="5">
        <f>IF(D899+E899+F899&gt;Inddata!$E$31,Inddata!$E$31,D899+E899+F899)</f>
        <v>0</v>
      </c>
      <c r="I899" s="5">
        <f>Inddata!$E$34</f>
        <v>0</v>
      </c>
      <c r="J899" s="5">
        <f>Inddata!$E$32+Inddata!$E$34</f>
        <v>4</v>
      </c>
      <c r="K899" s="5"/>
    </row>
    <row r="900" spans="1:11" x14ac:dyDescent="0.25">
      <c r="A900">
        <v>871</v>
      </c>
      <c r="C900" s="5">
        <f t="shared" si="27"/>
        <v>6.1480000000000796</v>
      </c>
      <c r="D900" s="5">
        <f>IF(Inddata!$E$35=0,0,IF(($D$30-C900*(1/Inddata!$E$35))&lt;0,0,($D$30-C900*(1/Inddata!$E$35))))</f>
        <v>0</v>
      </c>
      <c r="E900" s="5">
        <v>0</v>
      </c>
      <c r="F900" s="5">
        <f>IF(Inddata!$E$31*Inddata!$E$35+Inddata!$E$33&gt;'Beregninger scenarie 3'!C900,0,F899+$F$27)</f>
        <v>0</v>
      </c>
      <c r="G900" s="5">
        <f t="shared" si="26"/>
        <v>8.1480000000000796</v>
      </c>
      <c r="H900" s="5">
        <f>IF(D900+E900+F900&gt;Inddata!$E$31,Inddata!$E$31,D900+E900+F900)</f>
        <v>0</v>
      </c>
      <c r="I900" s="5">
        <f>Inddata!$E$34</f>
        <v>0</v>
      </c>
      <c r="J900" s="5">
        <f>Inddata!$E$32+Inddata!$E$34</f>
        <v>4</v>
      </c>
      <c r="K900" s="5"/>
    </row>
    <row r="901" spans="1:11" x14ac:dyDescent="0.25">
      <c r="A901">
        <v>872</v>
      </c>
      <c r="C901" s="5">
        <f t="shared" si="27"/>
        <v>6.1550666666667464</v>
      </c>
      <c r="D901" s="5">
        <f>IF(Inddata!$E$35=0,0,IF(($D$30-C901*(1/Inddata!$E$35))&lt;0,0,($D$30-C901*(1/Inddata!$E$35))))</f>
        <v>0</v>
      </c>
      <c r="E901" s="5">
        <v>0</v>
      </c>
      <c r="F901" s="5">
        <f>IF(Inddata!$E$31*Inddata!$E$35+Inddata!$E$33&gt;'Beregninger scenarie 3'!C901,0,F900+$F$27)</f>
        <v>0</v>
      </c>
      <c r="G901" s="5">
        <f t="shared" si="26"/>
        <v>8.1550666666667464</v>
      </c>
      <c r="H901" s="5">
        <f>IF(D901+E901+F901&gt;Inddata!$E$31,Inddata!$E$31,D901+E901+F901)</f>
        <v>0</v>
      </c>
      <c r="I901" s="5">
        <f>Inddata!$E$34</f>
        <v>0</v>
      </c>
      <c r="J901" s="5">
        <f>Inddata!$E$32+Inddata!$E$34</f>
        <v>4</v>
      </c>
      <c r="K901" s="5"/>
    </row>
    <row r="902" spans="1:11" x14ac:dyDescent="0.25">
      <c r="A902">
        <v>873</v>
      </c>
      <c r="C902" s="5">
        <f t="shared" si="27"/>
        <v>6.1621333333334132</v>
      </c>
      <c r="D902" s="5">
        <f>IF(Inddata!$E$35=0,0,IF(($D$30-C902*(1/Inddata!$E$35))&lt;0,0,($D$30-C902*(1/Inddata!$E$35))))</f>
        <v>0</v>
      </c>
      <c r="E902" s="5">
        <v>0</v>
      </c>
      <c r="F902" s="5">
        <f>IF(Inddata!$E$31*Inddata!$E$35+Inddata!$E$33&gt;'Beregninger scenarie 3'!C902,0,F901+$F$27)</f>
        <v>0</v>
      </c>
      <c r="G902" s="5">
        <f t="shared" si="26"/>
        <v>8.1621333333334132</v>
      </c>
      <c r="H902" s="5">
        <f>IF(D902+E902+F902&gt;Inddata!$E$31,Inddata!$E$31,D902+E902+F902)</f>
        <v>0</v>
      </c>
      <c r="I902" s="5">
        <f>Inddata!$E$34</f>
        <v>0</v>
      </c>
      <c r="J902" s="5">
        <f>Inddata!$E$32+Inddata!$E$34</f>
        <v>4</v>
      </c>
      <c r="K902" s="5"/>
    </row>
    <row r="903" spans="1:11" x14ac:dyDescent="0.25">
      <c r="A903">
        <v>874</v>
      </c>
      <c r="C903" s="5">
        <f t="shared" si="27"/>
        <v>6.16920000000008</v>
      </c>
      <c r="D903" s="5">
        <f>IF(Inddata!$E$35=0,0,IF(($D$30-C903*(1/Inddata!$E$35))&lt;0,0,($D$30-C903*(1/Inddata!$E$35))))</f>
        <v>0</v>
      </c>
      <c r="E903" s="5">
        <v>0</v>
      </c>
      <c r="F903" s="5">
        <f>IF(Inddata!$E$31*Inddata!$E$35+Inddata!$E$33&gt;'Beregninger scenarie 3'!C903,0,F902+$F$27)</f>
        <v>0</v>
      </c>
      <c r="G903" s="5">
        <f t="shared" si="26"/>
        <v>8.16920000000008</v>
      </c>
      <c r="H903" s="5">
        <f>IF(D903+E903+F903&gt;Inddata!$E$31,Inddata!$E$31,D903+E903+F903)</f>
        <v>0</v>
      </c>
      <c r="I903" s="5">
        <f>Inddata!$E$34</f>
        <v>0</v>
      </c>
      <c r="J903" s="5">
        <f>Inddata!$E$32+Inddata!$E$34</f>
        <v>4</v>
      </c>
      <c r="K903" s="5"/>
    </row>
    <row r="904" spans="1:11" x14ac:dyDescent="0.25">
      <c r="A904">
        <v>875</v>
      </c>
      <c r="C904" s="5">
        <f t="shared" si="27"/>
        <v>6.1762666666667467</v>
      </c>
      <c r="D904" s="5">
        <f>IF(Inddata!$E$35=0,0,IF(($D$30-C904*(1/Inddata!$E$35))&lt;0,0,($D$30-C904*(1/Inddata!$E$35))))</f>
        <v>0</v>
      </c>
      <c r="E904" s="5">
        <v>0</v>
      </c>
      <c r="F904" s="5">
        <f>IF(Inddata!$E$31*Inddata!$E$35+Inddata!$E$33&gt;'Beregninger scenarie 3'!C904,0,F903+$F$27)</f>
        <v>0</v>
      </c>
      <c r="G904" s="5">
        <f t="shared" si="26"/>
        <v>8.1762666666667467</v>
      </c>
      <c r="H904" s="5">
        <f>IF(D904+E904+F904&gt;Inddata!$E$31,Inddata!$E$31,D904+E904+F904)</f>
        <v>0</v>
      </c>
      <c r="I904" s="5">
        <f>Inddata!$E$34</f>
        <v>0</v>
      </c>
      <c r="J904" s="5">
        <f>Inddata!$E$32+Inddata!$E$34</f>
        <v>4</v>
      </c>
      <c r="K904" s="5"/>
    </row>
    <row r="905" spans="1:11" x14ac:dyDescent="0.25">
      <c r="A905">
        <v>876</v>
      </c>
      <c r="C905" s="5">
        <f t="shared" si="27"/>
        <v>6.1833333333334135</v>
      </c>
      <c r="D905" s="5">
        <f>IF(Inddata!$E$35=0,0,IF(($D$30-C905*(1/Inddata!$E$35))&lt;0,0,($D$30-C905*(1/Inddata!$E$35))))</f>
        <v>0</v>
      </c>
      <c r="E905" s="5">
        <v>0</v>
      </c>
      <c r="F905" s="5">
        <f>IF(Inddata!$E$31*Inddata!$E$35+Inddata!$E$33&gt;'Beregninger scenarie 3'!C905,0,F904+$F$27)</f>
        <v>0</v>
      </c>
      <c r="G905" s="5">
        <f t="shared" si="26"/>
        <v>8.1833333333334135</v>
      </c>
      <c r="H905" s="5">
        <f>IF(D905+E905+F905&gt;Inddata!$E$31,Inddata!$E$31,D905+E905+F905)</f>
        <v>0</v>
      </c>
      <c r="I905" s="5">
        <f>Inddata!$E$34</f>
        <v>0</v>
      </c>
      <c r="J905" s="5">
        <f>Inddata!$E$32+Inddata!$E$34</f>
        <v>4</v>
      </c>
      <c r="K905" s="5"/>
    </row>
    <row r="906" spans="1:11" x14ac:dyDescent="0.25">
      <c r="A906">
        <v>877</v>
      </c>
      <c r="C906" s="5">
        <f t="shared" si="27"/>
        <v>6.1904000000000803</v>
      </c>
      <c r="D906" s="5">
        <f>IF(Inddata!$E$35=0,0,IF(($D$30-C906*(1/Inddata!$E$35))&lt;0,0,($D$30-C906*(1/Inddata!$E$35))))</f>
        <v>0</v>
      </c>
      <c r="E906" s="5">
        <v>0</v>
      </c>
      <c r="F906" s="5">
        <f>IF(Inddata!$E$31*Inddata!$E$35+Inddata!$E$33&gt;'Beregninger scenarie 3'!C906,0,F905+$F$27)</f>
        <v>0</v>
      </c>
      <c r="G906" s="5">
        <f t="shared" si="26"/>
        <v>8.1904000000000803</v>
      </c>
      <c r="H906" s="5">
        <f>IF(D906+E906+F906&gt;Inddata!$E$31,Inddata!$E$31,D906+E906+F906)</f>
        <v>0</v>
      </c>
      <c r="I906" s="5">
        <f>Inddata!$E$34</f>
        <v>0</v>
      </c>
      <c r="J906" s="5">
        <f>Inddata!$E$32+Inddata!$E$34</f>
        <v>4</v>
      </c>
      <c r="K906" s="5"/>
    </row>
    <row r="907" spans="1:11" x14ac:dyDescent="0.25">
      <c r="A907">
        <v>878</v>
      </c>
      <c r="C907" s="5">
        <f t="shared" si="27"/>
        <v>6.1974666666667471</v>
      </c>
      <c r="D907" s="5">
        <f>IF(Inddata!$E$35=0,0,IF(($D$30-C907*(1/Inddata!$E$35))&lt;0,0,($D$30-C907*(1/Inddata!$E$35))))</f>
        <v>0</v>
      </c>
      <c r="E907" s="5">
        <v>0</v>
      </c>
      <c r="F907" s="5">
        <f>IF(Inddata!$E$31*Inddata!$E$35+Inddata!$E$33&gt;'Beregninger scenarie 3'!C907,0,F906+$F$27)</f>
        <v>0</v>
      </c>
      <c r="G907" s="5">
        <f t="shared" si="26"/>
        <v>8.1974666666667471</v>
      </c>
      <c r="H907" s="5">
        <f>IF(D907+E907+F907&gt;Inddata!$E$31,Inddata!$E$31,D907+E907+F907)</f>
        <v>0</v>
      </c>
      <c r="I907" s="5">
        <f>Inddata!$E$34</f>
        <v>0</v>
      </c>
      <c r="J907" s="5">
        <f>Inddata!$E$32+Inddata!$E$34</f>
        <v>4</v>
      </c>
      <c r="K907" s="5"/>
    </row>
    <row r="908" spans="1:11" x14ac:dyDescent="0.25">
      <c r="A908">
        <v>879</v>
      </c>
      <c r="C908" s="5">
        <f t="shared" si="27"/>
        <v>6.2045333333334138</v>
      </c>
      <c r="D908" s="5">
        <f>IF(Inddata!$E$35=0,0,IF(($D$30-C908*(1/Inddata!$E$35))&lt;0,0,($D$30-C908*(1/Inddata!$E$35))))</f>
        <v>0</v>
      </c>
      <c r="E908" s="5">
        <v>0</v>
      </c>
      <c r="F908" s="5">
        <f>IF(Inddata!$E$31*Inddata!$E$35+Inddata!$E$33&gt;'Beregninger scenarie 3'!C908,0,F907+$F$27)</f>
        <v>0</v>
      </c>
      <c r="G908" s="5">
        <f t="shared" si="26"/>
        <v>8.2045333333334138</v>
      </c>
      <c r="H908" s="5">
        <f>IF(D908+E908+F908&gt;Inddata!$E$31,Inddata!$E$31,D908+E908+F908)</f>
        <v>0</v>
      </c>
      <c r="I908" s="5">
        <f>Inddata!$E$34</f>
        <v>0</v>
      </c>
      <c r="J908" s="5">
        <f>Inddata!$E$32+Inddata!$E$34</f>
        <v>4</v>
      </c>
      <c r="K908" s="5"/>
    </row>
    <row r="909" spans="1:11" x14ac:dyDescent="0.25">
      <c r="A909">
        <v>880</v>
      </c>
      <c r="C909" s="5">
        <f t="shared" si="27"/>
        <v>6.2116000000000806</v>
      </c>
      <c r="D909" s="5">
        <f>IF(Inddata!$E$35=0,0,IF(($D$30-C909*(1/Inddata!$E$35))&lt;0,0,($D$30-C909*(1/Inddata!$E$35))))</f>
        <v>0</v>
      </c>
      <c r="E909" s="5">
        <v>0</v>
      </c>
      <c r="F909" s="5">
        <f>IF(Inddata!$E$31*Inddata!$E$35+Inddata!$E$33&gt;'Beregninger scenarie 3'!C909,0,F908+$F$27)</f>
        <v>0</v>
      </c>
      <c r="G909" s="5">
        <f t="shared" si="26"/>
        <v>8.2116000000000806</v>
      </c>
      <c r="H909" s="5">
        <f>IF(D909+E909+F909&gt;Inddata!$E$31,Inddata!$E$31,D909+E909+F909)</f>
        <v>0</v>
      </c>
      <c r="I909" s="5">
        <f>Inddata!$E$34</f>
        <v>0</v>
      </c>
      <c r="J909" s="5">
        <f>Inddata!$E$32+Inddata!$E$34</f>
        <v>4</v>
      </c>
      <c r="K909" s="5"/>
    </row>
    <row r="910" spans="1:11" x14ac:dyDescent="0.25">
      <c r="A910">
        <v>881</v>
      </c>
      <c r="C910" s="5">
        <f t="shared" si="27"/>
        <v>6.2186666666667474</v>
      </c>
      <c r="D910" s="5">
        <f>IF(Inddata!$E$35=0,0,IF(($D$30-C910*(1/Inddata!$E$35))&lt;0,0,($D$30-C910*(1/Inddata!$E$35))))</f>
        <v>0</v>
      </c>
      <c r="E910" s="5">
        <v>0</v>
      </c>
      <c r="F910" s="5">
        <f>IF(Inddata!$E$31*Inddata!$E$35+Inddata!$E$33&gt;'Beregninger scenarie 3'!C910,0,F909+$F$27)</f>
        <v>0</v>
      </c>
      <c r="G910" s="5">
        <f t="shared" si="26"/>
        <v>8.2186666666667474</v>
      </c>
      <c r="H910" s="5">
        <f>IF(D910+E910+F910&gt;Inddata!$E$31,Inddata!$E$31,D910+E910+F910)</f>
        <v>0</v>
      </c>
      <c r="I910" s="5">
        <f>Inddata!$E$34</f>
        <v>0</v>
      </c>
      <c r="J910" s="5">
        <f>Inddata!$E$32+Inddata!$E$34</f>
        <v>4</v>
      </c>
      <c r="K910" s="5"/>
    </row>
    <row r="911" spans="1:11" x14ac:dyDescent="0.25">
      <c r="A911">
        <v>882</v>
      </c>
      <c r="C911" s="5">
        <f t="shared" si="27"/>
        <v>6.2257333333334142</v>
      </c>
      <c r="D911" s="5">
        <f>IF(Inddata!$E$35=0,0,IF(($D$30-C911*(1/Inddata!$E$35))&lt;0,0,($D$30-C911*(1/Inddata!$E$35))))</f>
        <v>0</v>
      </c>
      <c r="E911" s="5">
        <v>0</v>
      </c>
      <c r="F911" s="5">
        <f>IF(Inddata!$E$31*Inddata!$E$35+Inddata!$E$33&gt;'Beregninger scenarie 3'!C911,0,F910+$F$27)</f>
        <v>0</v>
      </c>
      <c r="G911" s="5">
        <f t="shared" si="26"/>
        <v>8.2257333333334142</v>
      </c>
      <c r="H911" s="5">
        <f>IF(D911+E911+F911&gt;Inddata!$E$31,Inddata!$E$31,D911+E911+F911)</f>
        <v>0</v>
      </c>
      <c r="I911" s="5">
        <f>Inddata!$E$34</f>
        <v>0</v>
      </c>
      <c r="J911" s="5">
        <f>Inddata!$E$32+Inddata!$E$34</f>
        <v>4</v>
      </c>
      <c r="K911" s="5"/>
    </row>
    <row r="912" spans="1:11" x14ac:dyDescent="0.25">
      <c r="A912">
        <v>883</v>
      </c>
      <c r="C912" s="5">
        <f t="shared" si="27"/>
        <v>6.2328000000000809</v>
      </c>
      <c r="D912" s="5">
        <f>IF(Inddata!$E$35=0,0,IF(($D$30-C912*(1/Inddata!$E$35))&lt;0,0,($D$30-C912*(1/Inddata!$E$35))))</f>
        <v>0</v>
      </c>
      <c r="E912" s="5">
        <v>0</v>
      </c>
      <c r="F912" s="5">
        <f>IF(Inddata!$E$31*Inddata!$E$35+Inddata!$E$33&gt;'Beregninger scenarie 3'!C912,0,F911+$F$27)</f>
        <v>0</v>
      </c>
      <c r="G912" s="5">
        <f t="shared" si="26"/>
        <v>8.2328000000000809</v>
      </c>
      <c r="H912" s="5">
        <f>IF(D912+E912+F912&gt;Inddata!$E$31,Inddata!$E$31,D912+E912+F912)</f>
        <v>0</v>
      </c>
      <c r="I912" s="5">
        <f>Inddata!$E$34</f>
        <v>0</v>
      </c>
      <c r="J912" s="5">
        <f>Inddata!$E$32+Inddata!$E$34</f>
        <v>4</v>
      </c>
      <c r="K912" s="5"/>
    </row>
    <row r="913" spans="1:11" x14ac:dyDescent="0.25">
      <c r="A913">
        <v>884</v>
      </c>
      <c r="C913" s="5">
        <f t="shared" si="27"/>
        <v>6.2398666666667477</v>
      </c>
      <c r="D913" s="5">
        <f>IF(Inddata!$E$35=0,0,IF(($D$30-C913*(1/Inddata!$E$35))&lt;0,0,($D$30-C913*(1/Inddata!$E$35))))</f>
        <v>0</v>
      </c>
      <c r="E913" s="5">
        <v>0</v>
      </c>
      <c r="F913" s="5">
        <f>IF(Inddata!$E$31*Inddata!$E$35+Inddata!$E$33&gt;'Beregninger scenarie 3'!C913,0,F912+$F$27)</f>
        <v>0</v>
      </c>
      <c r="G913" s="5">
        <f t="shared" si="26"/>
        <v>8.2398666666667477</v>
      </c>
      <c r="H913" s="5">
        <f>IF(D913+E913+F913&gt;Inddata!$E$31,Inddata!$E$31,D913+E913+F913)</f>
        <v>0</v>
      </c>
      <c r="I913" s="5">
        <f>Inddata!$E$34</f>
        <v>0</v>
      </c>
      <c r="J913" s="5">
        <f>Inddata!$E$32+Inddata!$E$34</f>
        <v>4</v>
      </c>
      <c r="K913" s="5"/>
    </row>
    <row r="914" spans="1:11" x14ac:dyDescent="0.25">
      <c r="A914">
        <v>885</v>
      </c>
      <c r="C914" s="5">
        <f t="shared" si="27"/>
        <v>6.2469333333334145</v>
      </c>
      <c r="D914" s="5">
        <f>IF(Inddata!$E$35=0,0,IF(($D$30-C914*(1/Inddata!$E$35))&lt;0,0,($D$30-C914*(1/Inddata!$E$35))))</f>
        <v>0</v>
      </c>
      <c r="E914" s="5">
        <v>0</v>
      </c>
      <c r="F914" s="5">
        <f>IF(Inddata!$E$31*Inddata!$E$35+Inddata!$E$33&gt;'Beregninger scenarie 3'!C914,0,F913+$F$27)</f>
        <v>0</v>
      </c>
      <c r="G914" s="5">
        <f t="shared" si="26"/>
        <v>8.2469333333334145</v>
      </c>
      <c r="H914" s="5">
        <f>IF(D914+E914+F914&gt;Inddata!$E$31,Inddata!$E$31,D914+E914+F914)</f>
        <v>0</v>
      </c>
      <c r="I914" s="5">
        <f>Inddata!$E$34</f>
        <v>0</v>
      </c>
      <c r="J914" s="5">
        <f>Inddata!$E$32+Inddata!$E$34</f>
        <v>4</v>
      </c>
      <c r="K914" s="5"/>
    </row>
    <row r="915" spans="1:11" x14ac:dyDescent="0.25">
      <c r="A915">
        <v>886</v>
      </c>
      <c r="C915" s="5">
        <f t="shared" si="27"/>
        <v>6.2540000000000813</v>
      </c>
      <c r="D915" s="5">
        <f>IF(Inddata!$E$35=0,0,IF(($D$30-C915*(1/Inddata!$E$35))&lt;0,0,($D$30-C915*(1/Inddata!$E$35))))</f>
        <v>0</v>
      </c>
      <c r="E915" s="5">
        <v>0</v>
      </c>
      <c r="F915" s="5">
        <f>IF(Inddata!$E$31*Inddata!$E$35+Inddata!$E$33&gt;'Beregninger scenarie 3'!C915,0,F914+$F$27)</f>
        <v>0</v>
      </c>
      <c r="G915" s="5">
        <f t="shared" si="26"/>
        <v>8.2540000000000813</v>
      </c>
      <c r="H915" s="5">
        <f>IF(D915+E915+F915&gt;Inddata!$E$31,Inddata!$E$31,D915+E915+F915)</f>
        <v>0</v>
      </c>
      <c r="I915" s="5">
        <f>Inddata!$E$34</f>
        <v>0</v>
      </c>
      <c r="J915" s="5">
        <f>Inddata!$E$32+Inddata!$E$34</f>
        <v>4</v>
      </c>
      <c r="K915" s="5"/>
    </row>
    <row r="916" spans="1:11" x14ac:dyDescent="0.25">
      <c r="A916">
        <v>887</v>
      </c>
      <c r="C916" s="5">
        <f t="shared" si="27"/>
        <v>6.261066666666748</v>
      </c>
      <c r="D916" s="5">
        <f>IF(Inddata!$E$35=0,0,IF(($D$30-C916*(1/Inddata!$E$35))&lt;0,0,($D$30-C916*(1/Inddata!$E$35))))</f>
        <v>0</v>
      </c>
      <c r="E916" s="5">
        <v>0</v>
      </c>
      <c r="F916" s="5">
        <f>IF(Inddata!$E$31*Inddata!$E$35+Inddata!$E$33&gt;'Beregninger scenarie 3'!C916,0,F915+$F$27)</f>
        <v>0</v>
      </c>
      <c r="G916" s="5">
        <f t="shared" si="26"/>
        <v>8.261066666666748</v>
      </c>
      <c r="H916" s="5">
        <f>IF(D916+E916+F916&gt;Inddata!$E$31,Inddata!$E$31,D916+E916+F916)</f>
        <v>0</v>
      </c>
      <c r="I916" s="5">
        <f>Inddata!$E$34</f>
        <v>0</v>
      </c>
      <c r="J916" s="5">
        <f>Inddata!$E$32+Inddata!$E$34</f>
        <v>4</v>
      </c>
      <c r="K916" s="5"/>
    </row>
    <row r="917" spans="1:11" x14ac:dyDescent="0.25">
      <c r="A917">
        <v>888</v>
      </c>
      <c r="C917" s="5">
        <f t="shared" si="27"/>
        <v>6.2681333333334148</v>
      </c>
      <c r="D917" s="5">
        <f>IF(Inddata!$E$35=0,0,IF(($D$30-C917*(1/Inddata!$E$35))&lt;0,0,($D$30-C917*(1/Inddata!$E$35))))</f>
        <v>0</v>
      </c>
      <c r="E917" s="5">
        <v>0</v>
      </c>
      <c r="F917" s="5">
        <f>IF(Inddata!$E$31*Inddata!$E$35+Inddata!$E$33&gt;'Beregninger scenarie 3'!C917,0,F916+$F$27)</f>
        <v>0</v>
      </c>
      <c r="G917" s="5">
        <f t="shared" si="26"/>
        <v>8.2681333333334148</v>
      </c>
      <c r="H917" s="5">
        <f>IF(D917+E917+F917&gt;Inddata!$E$31,Inddata!$E$31,D917+E917+F917)</f>
        <v>0</v>
      </c>
      <c r="I917" s="5">
        <f>Inddata!$E$34</f>
        <v>0</v>
      </c>
      <c r="J917" s="5">
        <f>Inddata!$E$32+Inddata!$E$34</f>
        <v>4</v>
      </c>
      <c r="K917" s="5"/>
    </row>
    <row r="918" spans="1:11" x14ac:dyDescent="0.25">
      <c r="A918">
        <v>889</v>
      </c>
      <c r="C918" s="5">
        <f t="shared" si="27"/>
        <v>6.2752000000000816</v>
      </c>
      <c r="D918" s="5">
        <f>IF(Inddata!$E$35=0,0,IF(($D$30-C918*(1/Inddata!$E$35))&lt;0,0,($D$30-C918*(1/Inddata!$E$35))))</f>
        <v>0</v>
      </c>
      <c r="E918" s="5">
        <v>0</v>
      </c>
      <c r="F918" s="5">
        <f>IF(Inddata!$E$31*Inddata!$E$35+Inddata!$E$33&gt;'Beregninger scenarie 3'!C918,0,F917+$F$27)</f>
        <v>0</v>
      </c>
      <c r="G918" s="5">
        <f t="shared" si="26"/>
        <v>8.2752000000000816</v>
      </c>
      <c r="H918" s="5">
        <f>IF(D918+E918+F918&gt;Inddata!$E$31,Inddata!$E$31,D918+E918+F918)</f>
        <v>0</v>
      </c>
      <c r="I918" s="5">
        <f>Inddata!$E$34</f>
        <v>0</v>
      </c>
      <c r="J918" s="5">
        <f>Inddata!$E$32+Inddata!$E$34</f>
        <v>4</v>
      </c>
      <c r="K918" s="5"/>
    </row>
    <row r="919" spans="1:11" x14ac:dyDescent="0.25">
      <c r="A919">
        <v>890</v>
      </c>
      <c r="C919" s="5">
        <f t="shared" si="27"/>
        <v>6.2822666666667484</v>
      </c>
      <c r="D919" s="5">
        <f>IF(Inddata!$E$35=0,0,IF(($D$30-C919*(1/Inddata!$E$35))&lt;0,0,($D$30-C919*(1/Inddata!$E$35))))</f>
        <v>0</v>
      </c>
      <c r="E919" s="5">
        <v>0</v>
      </c>
      <c r="F919" s="5">
        <f>IF(Inddata!$E$31*Inddata!$E$35+Inddata!$E$33&gt;'Beregninger scenarie 3'!C919,0,F918+$F$27)</f>
        <v>0</v>
      </c>
      <c r="G919" s="5">
        <f t="shared" si="26"/>
        <v>8.2822666666667484</v>
      </c>
      <c r="H919" s="5">
        <f>IF(D919+E919+F919&gt;Inddata!$E$31,Inddata!$E$31,D919+E919+F919)</f>
        <v>0</v>
      </c>
      <c r="I919" s="5">
        <f>Inddata!$E$34</f>
        <v>0</v>
      </c>
      <c r="J919" s="5">
        <f>Inddata!$E$32+Inddata!$E$34</f>
        <v>4</v>
      </c>
      <c r="K919" s="5"/>
    </row>
    <row r="920" spans="1:11" x14ac:dyDescent="0.25">
      <c r="A920">
        <v>891</v>
      </c>
      <c r="C920" s="5">
        <f t="shared" si="27"/>
        <v>6.2893333333334152</v>
      </c>
      <c r="D920" s="5">
        <f>IF(Inddata!$E$35=0,0,IF(($D$30-C920*(1/Inddata!$E$35))&lt;0,0,($D$30-C920*(1/Inddata!$E$35))))</f>
        <v>0</v>
      </c>
      <c r="E920" s="5">
        <v>0</v>
      </c>
      <c r="F920" s="5">
        <f>IF(Inddata!$E$31*Inddata!$E$35+Inddata!$E$33&gt;'Beregninger scenarie 3'!C920,0,F919+$F$27)</f>
        <v>0</v>
      </c>
      <c r="G920" s="5">
        <f t="shared" si="26"/>
        <v>8.2893333333334152</v>
      </c>
      <c r="H920" s="5">
        <f>IF(D920+E920+F920&gt;Inddata!$E$31,Inddata!$E$31,D920+E920+F920)</f>
        <v>0</v>
      </c>
      <c r="I920" s="5">
        <f>Inddata!$E$34</f>
        <v>0</v>
      </c>
      <c r="J920" s="5">
        <f>Inddata!$E$32+Inddata!$E$34</f>
        <v>4</v>
      </c>
      <c r="K920" s="5"/>
    </row>
    <row r="921" spans="1:11" x14ac:dyDescent="0.25">
      <c r="A921">
        <v>892</v>
      </c>
      <c r="C921" s="5">
        <f t="shared" si="27"/>
        <v>6.2964000000000819</v>
      </c>
      <c r="D921" s="5">
        <f>IF(Inddata!$E$35=0,0,IF(($D$30-C921*(1/Inddata!$E$35))&lt;0,0,($D$30-C921*(1/Inddata!$E$35))))</f>
        <v>0</v>
      </c>
      <c r="E921" s="5">
        <v>0</v>
      </c>
      <c r="F921" s="5">
        <f>IF(Inddata!$E$31*Inddata!$E$35+Inddata!$E$33&gt;'Beregninger scenarie 3'!C921,0,F920+$F$27)</f>
        <v>0</v>
      </c>
      <c r="G921" s="5">
        <f t="shared" si="26"/>
        <v>8.2964000000000819</v>
      </c>
      <c r="H921" s="5">
        <f>IF(D921+E921+F921&gt;Inddata!$E$31,Inddata!$E$31,D921+E921+F921)</f>
        <v>0</v>
      </c>
      <c r="I921" s="5">
        <f>Inddata!$E$34</f>
        <v>0</v>
      </c>
      <c r="J921" s="5">
        <f>Inddata!$E$32+Inddata!$E$34</f>
        <v>4</v>
      </c>
      <c r="K921" s="5"/>
    </row>
    <row r="922" spans="1:11" x14ac:dyDescent="0.25">
      <c r="A922">
        <v>893</v>
      </c>
      <c r="C922" s="5">
        <f t="shared" si="27"/>
        <v>6.3034666666667487</v>
      </c>
      <c r="D922" s="5">
        <f>IF(Inddata!$E$35=0,0,IF(($D$30-C922*(1/Inddata!$E$35))&lt;0,0,($D$30-C922*(1/Inddata!$E$35))))</f>
        <v>0</v>
      </c>
      <c r="E922" s="5">
        <v>0</v>
      </c>
      <c r="F922" s="5">
        <f>IF(Inddata!$E$31*Inddata!$E$35+Inddata!$E$33&gt;'Beregninger scenarie 3'!C922,0,F921+$F$27)</f>
        <v>0</v>
      </c>
      <c r="G922" s="5">
        <f t="shared" si="26"/>
        <v>8.3034666666667487</v>
      </c>
      <c r="H922" s="5">
        <f>IF(D922+E922+F922&gt;Inddata!$E$31,Inddata!$E$31,D922+E922+F922)</f>
        <v>0</v>
      </c>
      <c r="I922" s="5">
        <f>Inddata!$E$34</f>
        <v>0</v>
      </c>
      <c r="J922" s="5">
        <f>Inddata!$E$32+Inddata!$E$34</f>
        <v>4</v>
      </c>
      <c r="K922" s="5"/>
    </row>
    <row r="923" spans="1:11" x14ac:dyDescent="0.25">
      <c r="A923">
        <v>894</v>
      </c>
      <c r="C923" s="5">
        <f t="shared" si="27"/>
        <v>6.3105333333334155</v>
      </c>
      <c r="D923" s="5">
        <f>IF(Inddata!$E$35=0,0,IF(($D$30-C923*(1/Inddata!$E$35))&lt;0,0,($D$30-C923*(1/Inddata!$E$35))))</f>
        <v>0</v>
      </c>
      <c r="E923" s="5">
        <v>0</v>
      </c>
      <c r="F923" s="5">
        <f>IF(Inddata!$E$31*Inddata!$E$35+Inddata!$E$33&gt;'Beregninger scenarie 3'!C923,0,F922+$F$27)</f>
        <v>0</v>
      </c>
      <c r="G923" s="5">
        <f t="shared" si="26"/>
        <v>8.3105333333334155</v>
      </c>
      <c r="H923" s="5">
        <f>IF(D923+E923+F923&gt;Inddata!$E$31,Inddata!$E$31,D923+E923+F923)</f>
        <v>0</v>
      </c>
      <c r="I923" s="5">
        <f>Inddata!$E$34</f>
        <v>0</v>
      </c>
      <c r="J923" s="5">
        <f>Inddata!$E$32+Inddata!$E$34</f>
        <v>4</v>
      </c>
      <c r="K923" s="5"/>
    </row>
    <row r="924" spans="1:11" x14ac:dyDescent="0.25">
      <c r="A924">
        <v>895</v>
      </c>
      <c r="C924" s="5">
        <f t="shared" si="27"/>
        <v>6.3176000000000823</v>
      </c>
      <c r="D924" s="5">
        <f>IF(Inddata!$E$35=0,0,IF(($D$30-C924*(1/Inddata!$E$35))&lt;0,0,($D$30-C924*(1/Inddata!$E$35))))</f>
        <v>0</v>
      </c>
      <c r="E924" s="5">
        <v>0</v>
      </c>
      <c r="F924" s="5">
        <f>IF(Inddata!$E$31*Inddata!$E$35+Inddata!$E$33&gt;'Beregninger scenarie 3'!C924,0,F923+$F$27)</f>
        <v>0</v>
      </c>
      <c r="G924" s="5">
        <f t="shared" si="26"/>
        <v>8.3176000000000823</v>
      </c>
      <c r="H924" s="5">
        <f>IF(D924+E924+F924&gt;Inddata!$E$31,Inddata!$E$31,D924+E924+F924)</f>
        <v>0</v>
      </c>
      <c r="I924" s="5">
        <f>Inddata!$E$34</f>
        <v>0</v>
      </c>
      <c r="J924" s="5">
        <f>Inddata!$E$32+Inddata!$E$34</f>
        <v>4</v>
      </c>
      <c r="K924" s="5"/>
    </row>
    <row r="925" spans="1:11" x14ac:dyDescent="0.25">
      <c r="A925">
        <v>896</v>
      </c>
      <c r="C925" s="5">
        <f t="shared" si="27"/>
        <v>6.324666666666749</v>
      </c>
      <c r="D925" s="5">
        <f>IF(Inddata!$E$35=0,0,IF(($D$30-C925*(1/Inddata!$E$35))&lt;0,0,($D$30-C925*(1/Inddata!$E$35))))</f>
        <v>0</v>
      </c>
      <c r="E925" s="5">
        <v>0</v>
      </c>
      <c r="F925" s="5">
        <f>IF(Inddata!$E$31*Inddata!$E$35+Inddata!$E$33&gt;'Beregninger scenarie 3'!C925,0,F924+$F$27)</f>
        <v>0</v>
      </c>
      <c r="G925" s="5">
        <f t="shared" si="26"/>
        <v>8.324666666666749</v>
      </c>
      <c r="H925" s="5">
        <f>IF(D925+E925+F925&gt;Inddata!$E$31,Inddata!$E$31,D925+E925+F925)</f>
        <v>0</v>
      </c>
      <c r="I925" s="5">
        <f>Inddata!$E$34</f>
        <v>0</v>
      </c>
      <c r="J925" s="5">
        <f>Inddata!$E$32+Inddata!$E$34</f>
        <v>4</v>
      </c>
      <c r="K925" s="5"/>
    </row>
    <row r="926" spans="1:11" x14ac:dyDescent="0.25">
      <c r="A926">
        <v>897</v>
      </c>
      <c r="C926" s="5">
        <f t="shared" si="27"/>
        <v>6.3317333333334158</v>
      </c>
      <c r="D926" s="5">
        <f>IF(Inddata!$E$35=0,0,IF(($D$30-C926*(1/Inddata!$E$35))&lt;0,0,($D$30-C926*(1/Inddata!$E$35))))</f>
        <v>0</v>
      </c>
      <c r="E926" s="5">
        <v>0</v>
      </c>
      <c r="F926" s="5">
        <f>IF(Inddata!$E$31*Inddata!$E$35+Inddata!$E$33&gt;'Beregninger scenarie 3'!C926,0,F925+$F$27)</f>
        <v>0</v>
      </c>
      <c r="G926" s="5">
        <f t="shared" si="26"/>
        <v>8.3317333333334158</v>
      </c>
      <c r="H926" s="5">
        <f>IF(D926+E926+F926&gt;Inddata!$E$31,Inddata!$E$31,D926+E926+F926)</f>
        <v>0</v>
      </c>
      <c r="I926" s="5">
        <f>Inddata!$E$34</f>
        <v>0</v>
      </c>
      <c r="J926" s="5">
        <f>Inddata!$E$32+Inddata!$E$34</f>
        <v>4</v>
      </c>
      <c r="K926" s="5"/>
    </row>
    <row r="927" spans="1:11" x14ac:dyDescent="0.25">
      <c r="A927">
        <v>898</v>
      </c>
      <c r="C927" s="5">
        <f t="shared" si="27"/>
        <v>6.3388000000000826</v>
      </c>
      <c r="D927" s="5">
        <f>IF(Inddata!$E$35=0,0,IF(($D$30-C927*(1/Inddata!$E$35))&lt;0,0,($D$30-C927*(1/Inddata!$E$35))))</f>
        <v>0</v>
      </c>
      <c r="E927" s="5">
        <v>0</v>
      </c>
      <c r="F927" s="5">
        <f>IF(Inddata!$E$31*Inddata!$E$35+Inddata!$E$33&gt;'Beregninger scenarie 3'!C927,0,F926+$F$27)</f>
        <v>0</v>
      </c>
      <c r="G927" s="5">
        <f t="shared" si="26"/>
        <v>8.3388000000000826</v>
      </c>
      <c r="H927" s="5">
        <f>IF(D927+E927+F927&gt;Inddata!$E$31,Inddata!$E$31,D927+E927+F927)</f>
        <v>0</v>
      </c>
      <c r="I927" s="5">
        <f>Inddata!$E$34</f>
        <v>0</v>
      </c>
      <c r="J927" s="5">
        <f>Inddata!$E$32+Inddata!$E$34</f>
        <v>4</v>
      </c>
      <c r="K927" s="5"/>
    </row>
    <row r="928" spans="1:11" x14ac:dyDescent="0.25">
      <c r="A928">
        <v>899</v>
      </c>
      <c r="C928" s="5">
        <f t="shared" si="27"/>
        <v>6.3458666666667494</v>
      </c>
      <c r="D928" s="5">
        <f>IF(Inddata!$E$35=0,0,IF(($D$30-C928*(1/Inddata!$E$35))&lt;0,0,($D$30-C928*(1/Inddata!$E$35))))</f>
        <v>0</v>
      </c>
      <c r="E928" s="5">
        <v>0</v>
      </c>
      <c r="F928" s="5">
        <f>IF(Inddata!$E$31*Inddata!$E$35+Inddata!$E$33&gt;'Beregninger scenarie 3'!C928,0,F927+$F$27)</f>
        <v>0</v>
      </c>
      <c r="G928" s="5">
        <f t="shared" ref="G928:G991" si="28">C928+2</f>
        <v>8.3458666666667494</v>
      </c>
      <c r="H928" s="5">
        <f>IF(D928+E928+F928&gt;Inddata!$E$31,Inddata!$E$31,D928+E928+F928)</f>
        <v>0</v>
      </c>
      <c r="I928" s="5">
        <f>Inddata!$E$34</f>
        <v>0</v>
      </c>
      <c r="J928" s="5">
        <f>Inddata!$E$32+Inddata!$E$34</f>
        <v>4</v>
      </c>
      <c r="K928" s="5"/>
    </row>
    <row r="929" spans="1:11" x14ac:dyDescent="0.25">
      <c r="A929">
        <v>900</v>
      </c>
      <c r="C929" s="5">
        <f t="shared" ref="C929:C992" si="29">C928+$C$27</f>
        <v>6.3529333333334161</v>
      </c>
      <c r="D929" s="5">
        <f>IF(Inddata!$E$35=0,0,IF(($D$30-C929*(1/Inddata!$E$35))&lt;0,0,($D$30-C929*(1/Inddata!$E$35))))</f>
        <v>0</v>
      </c>
      <c r="E929" s="5">
        <v>0</v>
      </c>
      <c r="F929" s="5">
        <f>IF(Inddata!$E$31*Inddata!$E$35+Inddata!$E$33&gt;'Beregninger scenarie 3'!C929,0,F928+$F$27)</f>
        <v>0</v>
      </c>
      <c r="G929" s="5">
        <f t="shared" si="28"/>
        <v>8.3529333333334161</v>
      </c>
      <c r="H929" s="5">
        <f>IF(D929+E929+F929&gt;Inddata!$E$31,Inddata!$E$31,D929+E929+F929)</f>
        <v>0</v>
      </c>
      <c r="I929" s="5">
        <f>Inddata!$E$34</f>
        <v>0</v>
      </c>
      <c r="J929" s="5">
        <f>Inddata!$E$32+Inddata!$E$34</f>
        <v>4</v>
      </c>
      <c r="K929" s="5"/>
    </row>
    <row r="930" spans="1:11" x14ac:dyDescent="0.25">
      <c r="A930">
        <v>901</v>
      </c>
      <c r="C930" s="5">
        <f t="shared" si="29"/>
        <v>6.3600000000000829</v>
      </c>
      <c r="D930" s="5">
        <f>IF(Inddata!$E$35=0,0,IF(($D$30-C930*(1/Inddata!$E$35))&lt;0,0,($D$30-C930*(1/Inddata!$E$35))))</f>
        <v>0</v>
      </c>
      <c r="E930" s="5">
        <v>0</v>
      </c>
      <c r="F930" s="5">
        <f>IF(Inddata!$E$31*Inddata!$E$35+Inddata!$E$33&gt;'Beregninger scenarie 3'!C930,0,F929+$F$27)</f>
        <v>0</v>
      </c>
      <c r="G930" s="5">
        <f t="shared" si="28"/>
        <v>8.3600000000000829</v>
      </c>
      <c r="H930" s="5">
        <f>IF(D930+E930+F930&gt;Inddata!$E$31,Inddata!$E$31,D930+E930+F930)</f>
        <v>0</v>
      </c>
      <c r="I930" s="5">
        <f>Inddata!$E$34</f>
        <v>0</v>
      </c>
      <c r="J930" s="5">
        <f>Inddata!$E$32+Inddata!$E$34</f>
        <v>4</v>
      </c>
      <c r="K930" s="5"/>
    </row>
    <row r="931" spans="1:11" x14ac:dyDescent="0.25">
      <c r="A931">
        <v>902</v>
      </c>
      <c r="C931" s="5">
        <f t="shared" si="29"/>
        <v>6.3670666666667497</v>
      </c>
      <c r="D931" s="5">
        <f>IF(Inddata!$E$35=0,0,IF(($D$30-C931*(1/Inddata!$E$35))&lt;0,0,($D$30-C931*(1/Inddata!$E$35))))</f>
        <v>0</v>
      </c>
      <c r="E931" s="5">
        <v>0</v>
      </c>
      <c r="F931" s="5">
        <f>IF(Inddata!$E$31*Inddata!$E$35+Inddata!$E$33&gt;'Beregninger scenarie 3'!C931,0,F930+$F$27)</f>
        <v>0</v>
      </c>
      <c r="G931" s="5">
        <f t="shared" si="28"/>
        <v>8.3670666666667497</v>
      </c>
      <c r="H931" s="5">
        <f>IF(D931+E931+F931&gt;Inddata!$E$31,Inddata!$E$31,D931+E931+F931)</f>
        <v>0</v>
      </c>
      <c r="I931" s="5">
        <f>Inddata!$E$34</f>
        <v>0</v>
      </c>
      <c r="J931" s="5">
        <f>Inddata!$E$32+Inddata!$E$34</f>
        <v>4</v>
      </c>
      <c r="K931" s="5"/>
    </row>
    <row r="932" spans="1:11" x14ac:dyDescent="0.25">
      <c r="A932">
        <v>903</v>
      </c>
      <c r="C932" s="5">
        <f t="shared" si="29"/>
        <v>6.3741333333334165</v>
      </c>
      <c r="D932" s="5">
        <f>IF(Inddata!$E$35=0,0,IF(($D$30-C932*(1/Inddata!$E$35))&lt;0,0,($D$30-C932*(1/Inddata!$E$35))))</f>
        <v>0</v>
      </c>
      <c r="E932" s="5">
        <v>0</v>
      </c>
      <c r="F932" s="5">
        <f>IF(Inddata!$E$31*Inddata!$E$35+Inddata!$E$33&gt;'Beregninger scenarie 3'!C932,0,F931+$F$27)</f>
        <v>0</v>
      </c>
      <c r="G932" s="5">
        <f t="shared" si="28"/>
        <v>8.3741333333334165</v>
      </c>
      <c r="H932" s="5">
        <f>IF(D932+E932+F932&gt;Inddata!$E$31,Inddata!$E$31,D932+E932+F932)</f>
        <v>0</v>
      </c>
      <c r="I932" s="5">
        <f>Inddata!$E$34</f>
        <v>0</v>
      </c>
      <c r="J932" s="5">
        <f>Inddata!$E$32+Inddata!$E$34</f>
        <v>4</v>
      </c>
      <c r="K932" s="5"/>
    </row>
    <row r="933" spans="1:11" x14ac:dyDescent="0.25">
      <c r="A933">
        <v>904</v>
      </c>
      <c r="C933" s="5">
        <f t="shared" si="29"/>
        <v>6.3812000000000833</v>
      </c>
      <c r="D933" s="5">
        <f>IF(Inddata!$E$35=0,0,IF(($D$30-C933*(1/Inddata!$E$35))&lt;0,0,($D$30-C933*(1/Inddata!$E$35))))</f>
        <v>0</v>
      </c>
      <c r="E933" s="5">
        <v>0</v>
      </c>
      <c r="F933" s="5">
        <f>IF(Inddata!$E$31*Inddata!$E$35+Inddata!$E$33&gt;'Beregninger scenarie 3'!C933,0,F932+$F$27)</f>
        <v>0</v>
      </c>
      <c r="G933" s="5">
        <f t="shared" si="28"/>
        <v>8.3812000000000833</v>
      </c>
      <c r="H933" s="5">
        <f>IF(D933+E933+F933&gt;Inddata!$E$31,Inddata!$E$31,D933+E933+F933)</f>
        <v>0</v>
      </c>
      <c r="I933" s="5">
        <f>Inddata!$E$34</f>
        <v>0</v>
      </c>
      <c r="J933" s="5">
        <f>Inddata!$E$32+Inddata!$E$34</f>
        <v>4</v>
      </c>
      <c r="K933" s="5"/>
    </row>
    <row r="934" spans="1:11" x14ac:dyDescent="0.25">
      <c r="A934">
        <v>905</v>
      </c>
      <c r="C934" s="5">
        <f t="shared" si="29"/>
        <v>6.38826666666675</v>
      </c>
      <c r="D934" s="5">
        <f>IF(Inddata!$E$35=0,0,IF(($D$30-C934*(1/Inddata!$E$35))&lt;0,0,($D$30-C934*(1/Inddata!$E$35))))</f>
        <v>0</v>
      </c>
      <c r="E934" s="5">
        <v>0</v>
      </c>
      <c r="F934" s="5">
        <f>IF(Inddata!$E$31*Inddata!$E$35+Inddata!$E$33&gt;'Beregninger scenarie 3'!C934,0,F933+$F$27)</f>
        <v>0</v>
      </c>
      <c r="G934" s="5">
        <f t="shared" si="28"/>
        <v>8.38826666666675</v>
      </c>
      <c r="H934" s="5">
        <f>IF(D934+E934+F934&gt;Inddata!$E$31,Inddata!$E$31,D934+E934+F934)</f>
        <v>0</v>
      </c>
      <c r="I934" s="5">
        <f>Inddata!$E$34</f>
        <v>0</v>
      </c>
      <c r="J934" s="5">
        <f>Inddata!$E$32+Inddata!$E$34</f>
        <v>4</v>
      </c>
      <c r="K934" s="5"/>
    </row>
    <row r="935" spans="1:11" x14ac:dyDescent="0.25">
      <c r="A935">
        <v>906</v>
      </c>
      <c r="C935" s="5">
        <f t="shared" si="29"/>
        <v>6.3953333333334168</v>
      </c>
      <c r="D935" s="5">
        <f>IF(Inddata!$E$35=0,0,IF(($D$30-C935*(1/Inddata!$E$35))&lt;0,0,($D$30-C935*(1/Inddata!$E$35))))</f>
        <v>0</v>
      </c>
      <c r="E935" s="5">
        <v>0</v>
      </c>
      <c r="F935" s="5">
        <f>IF(Inddata!$E$31*Inddata!$E$35+Inddata!$E$33&gt;'Beregninger scenarie 3'!C935,0,F934+$F$27)</f>
        <v>0</v>
      </c>
      <c r="G935" s="5">
        <f t="shared" si="28"/>
        <v>8.3953333333334168</v>
      </c>
      <c r="H935" s="5">
        <f>IF(D935+E935+F935&gt;Inddata!$E$31,Inddata!$E$31,D935+E935+F935)</f>
        <v>0</v>
      </c>
      <c r="I935" s="5">
        <f>Inddata!$E$34</f>
        <v>0</v>
      </c>
      <c r="J935" s="5">
        <f>Inddata!$E$32+Inddata!$E$34</f>
        <v>4</v>
      </c>
      <c r="K935" s="5"/>
    </row>
    <row r="936" spans="1:11" x14ac:dyDescent="0.25">
      <c r="A936">
        <v>907</v>
      </c>
      <c r="C936" s="5">
        <f t="shared" si="29"/>
        <v>6.4024000000000836</v>
      </c>
      <c r="D936" s="5">
        <f>IF(Inddata!$E$35=0,0,IF(($D$30-C936*(1/Inddata!$E$35))&lt;0,0,($D$30-C936*(1/Inddata!$E$35))))</f>
        <v>0</v>
      </c>
      <c r="E936" s="5">
        <v>0</v>
      </c>
      <c r="F936" s="5">
        <f>IF(Inddata!$E$31*Inddata!$E$35+Inddata!$E$33&gt;'Beregninger scenarie 3'!C936,0,F935+$F$27)</f>
        <v>0</v>
      </c>
      <c r="G936" s="5">
        <f t="shared" si="28"/>
        <v>8.4024000000000836</v>
      </c>
      <c r="H936" s="5">
        <f>IF(D936+E936+F936&gt;Inddata!$E$31,Inddata!$E$31,D936+E936+F936)</f>
        <v>0</v>
      </c>
      <c r="I936" s="5">
        <f>Inddata!$E$34</f>
        <v>0</v>
      </c>
      <c r="J936" s="5">
        <f>Inddata!$E$32+Inddata!$E$34</f>
        <v>4</v>
      </c>
      <c r="K936" s="5"/>
    </row>
    <row r="937" spans="1:11" x14ac:dyDescent="0.25">
      <c r="A937">
        <v>908</v>
      </c>
      <c r="C937" s="5">
        <f t="shared" si="29"/>
        <v>6.4094666666667504</v>
      </c>
      <c r="D937" s="5">
        <f>IF(Inddata!$E$35=0,0,IF(($D$30-C937*(1/Inddata!$E$35))&lt;0,0,($D$30-C937*(1/Inddata!$E$35))))</f>
        <v>0</v>
      </c>
      <c r="E937" s="5">
        <v>0</v>
      </c>
      <c r="F937" s="5">
        <f>IF(Inddata!$E$31*Inddata!$E$35+Inddata!$E$33&gt;'Beregninger scenarie 3'!C937,0,F936+$F$27)</f>
        <v>0</v>
      </c>
      <c r="G937" s="5">
        <f t="shared" si="28"/>
        <v>8.4094666666667504</v>
      </c>
      <c r="H937" s="5">
        <f>IF(D937+E937+F937&gt;Inddata!$E$31,Inddata!$E$31,D937+E937+F937)</f>
        <v>0</v>
      </c>
      <c r="I937" s="5">
        <f>Inddata!$E$34</f>
        <v>0</v>
      </c>
      <c r="J937" s="5">
        <f>Inddata!$E$32+Inddata!$E$34</f>
        <v>4</v>
      </c>
      <c r="K937" s="5"/>
    </row>
    <row r="938" spans="1:11" x14ac:dyDescent="0.25">
      <c r="A938">
        <v>909</v>
      </c>
      <c r="C938" s="5">
        <f t="shared" si="29"/>
        <v>6.4165333333334171</v>
      </c>
      <c r="D938" s="5">
        <f>IF(Inddata!$E$35=0,0,IF(($D$30-C938*(1/Inddata!$E$35))&lt;0,0,($D$30-C938*(1/Inddata!$E$35))))</f>
        <v>0</v>
      </c>
      <c r="E938" s="5">
        <v>0</v>
      </c>
      <c r="F938" s="5">
        <f>IF(Inddata!$E$31*Inddata!$E$35+Inddata!$E$33&gt;'Beregninger scenarie 3'!C938,0,F937+$F$27)</f>
        <v>0</v>
      </c>
      <c r="G938" s="5">
        <f t="shared" si="28"/>
        <v>8.4165333333334171</v>
      </c>
      <c r="H938" s="5">
        <f>IF(D938+E938+F938&gt;Inddata!$E$31,Inddata!$E$31,D938+E938+F938)</f>
        <v>0</v>
      </c>
      <c r="I938" s="5">
        <f>Inddata!$E$34</f>
        <v>0</v>
      </c>
      <c r="J938" s="5">
        <f>Inddata!$E$32+Inddata!$E$34</f>
        <v>4</v>
      </c>
      <c r="K938" s="5"/>
    </row>
    <row r="939" spans="1:11" x14ac:dyDescent="0.25">
      <c r="A939">
        <v>910</v>
      </c>
      <c r="C939" s="5">
        <f t="shared" si="29"/>
        <v>6.4236000000000839</v>
      </c>
      <c r="D939" s="5">
        <f>IF(Inddata!$E$35=0,0,IF(($D$30-C939*(1/Inddata!$E$35))&lt;0,0,($D$30-C939*(1/Inddata!$E$35))))</f>
        <v>0</v>
      </c>
      <c r="E939" s="5">
        <v>0</v>
      </c>
      <c r="F939" s="5">
        <f>IF(Inddata!$E$31*Inddata!$E$35+Inddata!$E$33&gt;'Beregninger scenarie 3'!C939,0,F938+$F$27)</f>
        <v>0</v>
      </c>
      <c r="G939" s="5">
        <f t="shared" si="28"/>
        <v>8.4236000000000839</v>
      </c>
      <c r="H939" s="5">
        <f>IF(D939+E939+F939&gt;Inddata!$E$31,Inddata!$E$31,D939+E939+F939)</f>
        <v>0</v>
      </c>
      <c r="I939" s="5">
        <f>Inddata!$E$34</f>
        <v>0</v>
      </c>
      <c r="J939" s="5">
        <f>Inddata!$E$32+Inddata!$E$34</f>
        <v>4</v>
      </c>
      <c r="K939" s="5"/>
    </row>
    <row r="940" spans="1:11" x14ac:dyDescent="0.25">
      <c r="A940">
        <v>911</v>
      </c>
      <c r="C940" s="5">
        <f t="shared" si="29"/>
        <v>6.4306666666667507</v>
      </c>
      <c r="D940" s="5">
        <f>IF(Inddata!$E$35=0,0,IF(($D$30-C940*(1/Inddata!$E$35))&lt;0,0,($D$30-C940*(1/Inddata!$E$35))))</f>
        <v>0</v>
      </c>
      <c r="E940" s="5">
        <v>0</v>
      </c>
      <c r="F940" s="5">
        <f>IF(Inddata!$E$31*Inddata!$E$35+Inddata!$E$33&gt;'Beregninger scenarie 3'!C940,0,F939+$F$27)</f>
        <v>0</v>
      </c>
      <c r="G940" s="5">
        <f t="shared" si="28"/>
        <v>8.4306666666667507</v>
      </c>
      <c r="H940" s="5">
        <f>IF(D940+E940+F940&gt;Inddata!$E$31,Inddata!$E$31,D940+E940+F940)</f>
        <v>0</v>
      </c>
      <c r="I940" s="5">
        <f>Inddata!$E$34</f>
        <v>0</v>
      </c>
      <c r="J940" s="5">
        <f>Inddata!$E$32+Inddata!$E$34</f>
        <v>4</v>
      </c>
      <c r="K940" s="5"/>
    </row>
    <row r="941" spans="1:11" x14ac:dyDescent="0.25">
      <c r="A941">
        <v>912</v>
      </c>
      <c r="C941" s="5">
        <f t="shared" si="29"/>
        <v>6.4377333333334175</v>
      </c>
      <c r="D941" s="5">
        <f>IF(Inddata!$E$35=0,0,IF(($D$30-C941*(1/Inddata!$E$35))&lt;0,0,($D$30-C941*(1/Inddata!$E$35))))</f>
        <v>0</v>
      </c>
      <c r="E941" s="5">
        <v>0</v>
      </c>
      <c r="F941" s="5">
        <f>IF(Inddata!$E$31*Inddata!$E$35+Inddata!$E$33&gt;'Beregninger scenarie 3'!C941,0,F940+$F$27)</f>
        <v>0</v>
      </c>
      <c r="G941" s="5">
        <f t="shared" si="28"/>
        <v>8.4377333333334175</v>
      </c>
      <c r="H941" s="5">
        <f>IF(D941+E941+F941&gt;Inddata!$E$31,Inddata!$E$31,D941+E941+F941)</f>
        <v>0</v>
      </c>
      <c r="I941" s="5">
        <f>Inddata!$E$34</f>
        <v>0</v>
      </c>
      <c r="J941" s="5">
        <f>Inddata!$E$32+Inddata!$E$34</f>
        <v>4</v>
      </c>
      <c r="K941" s="5"/>
    </row>
    <row r="942" spans="1:11" x14ac:dyDescent="0.25">
      <c r="A942">
        <v>913</v>
      </c>
      <c r="C942" s="5">
        <f t="shared" si="29"/>
        <v>6.4448000000000842</v>
      </c>
      <c r="D942" s="5">
        <f>IF(Inddata!$E$35=0,0,IF(($D$30-C942*(1/Inddata!$E$35))&lt;0,0,($D$30-C942*(1/Inddata!$E$35))))</f>
        <v>0</v>
      </c>
      <c r="E942" s="5">
        <v>0</v>
      </c>
      <c r="F942" s="5">
        <f>IF(Inddata!$E$31*Inddata!$E$35+Inddata!$E$33&gt;'Beregninger scenarie 3'!C942,0,F941+$F$27)</f>
        <v>0</v>
      </c>
      <c r="G942" s="5">
        <f t="shared" si="28"/>
        <v>8.4448000000000842</v>
      </c>
      <c r="H942" s="5">
        <f>IF(D942+E942+F942&gt;Inddata!$E$31,Inddata!$E$31,D942+E942+F942)</f>
        <v>0</v>
      </c>
      <c r="I942" s="5">
        <f>Inddata!$E$34</f>
        <v>0</v>
      </c>
      <c r="J942" s="5">
        <f>Inddata!$E$32+Inddata!$E$34</f>
        <v>4</v>
      </c>
      <c r="K942" s="5"/>
    </row>
    <row r="943" spans="1:11" x14ac:dyDescent="0.25">
      <c r="A943">
        <v>914</v>
      </c>
      <c r="C943" s="5">
        <f t="shared" si="29"/>
        <v>6.451866666666751</v>
      </c>
      <c r="D943" s="5">
        <f>IF(Inddata!$E$35=0,0,IF(($D$30-C943*(1/Inddata!$E$35))&lt;0,0,($D$30-C943*(1/Inddata!$E$35))))</f>
        <v>0</v>
      </c>
      <c r="E943" s="5">
        <v>0</v>
      </c>
      <c r="F943" s="5">
        <f>IF(Inddata!$E$31*Inddata!$E$35+Inddata!$E$33&gt;'Beregninger scenarie 3'!C943,0,F942+$F$27)</f>
        <v>0</v>
      </c>
      <c r="G943" s="5">
        <f t="shared" si="28"/>
        <v>8.451866666666751</v>
      </c>
      <c r="H943" s="5">
        <f>IF(D943+E943+F943&gt;Inddata!$E$31,Inddata!$E$31,D943+E943+F943)</f>
        <v>0</v>
      </c>
      <c r="I943" s="5">
        <f>Inddata!$E$34</f>
        <v>0</v>
      </c>
      <c r="J943" s="5">
        <f>Inddata!$E$32+Inddata!$E$34</f>
        <v>4</v>
      </c>
      <c r="K943" s="5"/>
    </row>
    <row r="944" spans="1:11" x14ac:dyDescent="0.25">
      <c r="A944">
        <v>915</v>
      </c>
      <c r="C944" s="5">
        <f t="shared" si="29"/>
        <v>6.4589333333334178</v>
      </c>
      <c r="D944" s="5">
        <f>IF(Inddata!$E$35=0,0,IF(($D$30-C944*(1/Inddata!$E$35))&lt;0,0,($D$30-C944*(1/Inddata!$E$35))))</f>
        <v>0</v>
      </c>
      <c r="E944" s="5">
        <v>0</v>
      </c>
      <c r="F944" s="5">
        <f>IF(Inddata!$E$31*Inddata!$E$35+Inddata!$E$33&gt;'Beregninger scenarie 3'!C944,0,F943+$F$27)</f>
        <v>0</v>
      </c>
      <c r="G944" s="5">
        <f t="shared" si="28"/>
        <v>8.4589333333334178</v>
      </c>
      <c r="H944" s="5">
        <f>IF(D944+E944+F944&gt;Inddata!$E$31,Inddata!$E$31,D944+E944+F944)</f>
        <v>0</v>
      </c>
      <c r="I944" s="5">
        <f>Inddata!$E$34</f>
        <v>0</v>
      </c>
      <c r="J944" s="5">
        <f>Inddata!$E$32+Inddata!$E$34</f>
        <v>4</v>
      </c>
      <c r="K944" s="5"/>
    </row>
    <row r="945" spans="1:11" x14ac:dyDescent="0.25">
      <c r="A945">
        <v>916</v>
      </c>
      <c r="C945" s="5">
        <f t="shared" si="29"/>
        <v>6.4660000000000846</v>
      </c>
      <c r="D945" s="5">
        <f>IF(Inddata!$E$35=0,0,IF(($D$30-C945*(1/Inddata!$E$35))&lt;0,0,($D$30-C945*(1/Inddata!$E$35))))</f>
        <v>0</v>
      </c>
      <c r="E945" s="5">
        <v>0</v>
      </c>
      <c r="F945" s="5">
        <f>IF(Inddata!$E$31*Inddata!$E$35+Inddata!$E$33&gt;'Beregninger scenarie 3'!C945,0,F944+$F$27)</f>
        <v>0</v>
      </c>
      <c r="G945" s="5">
        <f t="shared" si="28"/>
        <v>8.4660000000000846</v>
      </c>
      <c r="H945" s="5">
        <f>IF(D945+E945+F945&gt;Inddata!$E$31,Inddata!$E$31,D945+E945+F945)</f>
        <v>0</v>
      </c>
      <c r="I945" s="5">
        <f>Inddata!$E$34</f>
        <v>0</v>
      </c>
      <c r="J945" s="5">
        <f>Inddata!$E$32+Inddata!$E$34</f>
        <v>4</v>
      </c>
      <c r="K945" s="5"/>
    </row>
    <row r="946" spans="1:11" x14ac:dyDescent="0.25">
      <c r="A946">
        <v>917</v>
      </c>
      <c r="C946" s="5">
        <f t="shared" si="29"/>
        <v>6.4730666666667513</v>
      </c>
      <c r="D946" s="5">
        <f>IF(Inddata!$E$35=0,0,IF(($D$30-C946*(1/Inddata!$E$35))&lt;0,0,($D$30-C946*(1/Inddata!$E$35))))</f>
        <v>0</v>
      </c>
      <c r="E946" s="5">
        <v>0</v>
      </c>
      <c r="F946" s="5">
        <f>IF(Inddata!$E$31*Inddata!$E$35+Inddata!$E$33&gt;'Beregninger scenarie 3'!C946,0,F945+$F$27)</f>
        <v>0</v>
      </c>
      <c r="G946" s="5">
        <f t="shared" si="28"/>
        <v>8.4730666666667513</v>
      </c>
      <c r="H946" s="5">
        <f>IF(D946+E946+F946&gt;Inddata!$E$31,Inddata!$E$31,D946+E946+F946)</f>
        <v>0</v>
      </c>
      <c r="I946" s="5">
        <f>Inddata!$E$34</f>
        <v>0</v>
      </c>
      <c r="J946" s="5">
        <f>Inddata!$E$32+Inddata!$E$34</f>
        <v>4</v>
      </c>
      <c r="K946" s="5"/>
    </row>
    <row r="947" spans="1:11" x14ac:dyDescent="0.25">
      <c r="A947">
        <v>918</v>
      </c>
      <c r="C947" s="5">
        <f t="shared" si="29"/>
        <v>6.4801333333334181</v>
      </c>
      <c r="D947" s="5">
        <f>IF(Inddata!$E$35=0,0,IF(($D$30-C947*(1/Inddata!$E$35))&lt;0,0,($D$30-C947*(1/Inddata!$E$35))))</f>
        <v>0</v>
      </c>
      <c r="E947" s="5">
        <v>0</v>
      </c>
      <c r="F947" s="5">
        <f>IF(Inddata!$E$31*Inddata!$E$35+Inddata!$E$33&gt;'Beregninger scenarie 3'!C947,0,F946+$F$27)</f>
        <v>0</v>
      </c>
      <c r="G947" s="5">
        <f t="shared" si="28"/>
        <v>8.4801333333334181</v>
      </c>
      <c r="H947" s="5">
        <f>IF(D947+E947+F947&gt;Inddata!$E$31,Inddata!$E$31,D947+E947+F947)</f>
        <v>0</v>
      </c>
      <c r="I947" s="5">
        <f>Inddata!$E$34</f>
        <v>0</v>
      </c>
      <c r="J947" s="5">
        <f>Inddata!$E$32+Inddata!$E$34</f>
        <v>4</v>
      </c>
      <c r="K947" s="5"/>
    </row>
    <row r="948" spans="1:11" x14ac:dyDescent="0.25">
      <c r="A948">
        <v>919</v>
      </c>
      <c r="C948" s="5">
        <f t="shared" si="29"/>
        <v>6.4872000000000849</v>
      </c>
      <c r="D948" s="5">
        <f>IF(Inddata!$E$35=0,0,IF(($D$30-C948*(1/Inddata!$E$35))&lt;0,0,($D$30-C948*(1/Inddata!$E$35))))</f>
        <v>0</v>
      </c>
      <c r="E948" s="5">
        <v>0</v>
      </c>
      <c r="F948" s="5">
        <f>IF(Inddata!$E$31*Inddata!$E$35+Inddata!$E$33&gt;'Beregninger scenarie 3'!C948,0,F947+$F$27)</f>
        <v>0</v>
      </c>
      <c r="G948" s="5">
        <f t="shared" si="28"/>
        <v>8.4872000000000849</v>
      </c>
      <c r="H948" s="5">
        <f>IF(D948+E948+F948&gt;Inddata!$E$31,Inddata!$E$31,D948+E948+F948)</f>
        <v>0</v>
      </c>
      <c r="I948" s="5">
        <f>Inddata!$E$34</f>
        <v>0</v>
      </c>
      <c r="J948" s="5">
        <f>Inddata!$E$32+Inddata!$E$34</f>
        <v>4</v>
      </c>
      <c r="K948" s="5"/>
    </row>
    <row r="949" spans="1:11" x14ac:dyDescent="0.25">
      <c r="A949">
        <v>920</v>
      </c>
      <c r="C949" s="5">
        <f t="shared" si="29"/>
        <v>6.4942666666667517</v>
      </c>
      <c r="D949" s="5">
        <f>IF(Inddata!$E$35=0,0,IF(($D$30-C949*(1/Inddata!$E$35))&lt;0,0,($D$30-C949*(1/Inddata!$E$35))))</f>
        <v>0</v>
      </c>
      <c r="E949" s="5">
        <v>0</v>
      </c>
      <c r="F949" s="5">
        <f>IF(Inddata!$E$31*Inddata!$E$35+Inddata!$E$33&gt;'Beregninger scenarie 3'!C949,0,F948+$F$27)</f>
        <v>0</v>
      </c>
      <c r="G949" s="5">
        <f t="shared" si="28"/>
        <v>8.4942666666667517</v>
      </c>
      <c r="H949" s="5">
        <f>IF(D949+E949+F949&gt;Inddata!$E$31,Inddata!$E$31,D949+E949+F949)</f>
        <v>0</v>
      </c>
      <c r="I949" s="5">
        <f>Inddata!$E$34</f>
        <v>0</v>
      </c>
      <c r="J949" s="5">
        <f>Inddata!$E$32+Inddata!$E$34</f>
        <v>4</v>
      </c>
      <c r="K949" s="5"/>
    </row>
    <row r="950" spans="1:11" x14ac:dyDescent="0.25">
      <c r="A950">
        <v>921</v>
      </c>
      <c r="C950" s="5">
        <f t="shared" si="29"/>
        <v>6.5013333333334185</v>
      </c>
      <c r="D950" s="5">
        <f>IF(Inddata!$E$35=0,0,IF(($D$30-C950*(1/Inddata!$E$35))&lt;0,0,($D$30-C950*(1/Inddata!$E$35))))</f>
        <v>0</v>
      </c>
      <c r="E950" s="5">
        <v>0</v>
      </c>
      <c r="F950" s="5">
        <f>IF(Inddata!$E$31*Inddata!$E$35+Inddata!$E$33&gt;'Beregninger scenarie 3'!C950,0,F949+$F$27)</f>
        <v>0</v>
      </c>
      <c r="G950" s="5">
        <f t="shared" si="28"/>
        <v>8.5013333333334185</v>
      </c>
      <c r="H950" s="5">
        <f>IF(D950+E950+F950&gt;Inddata!$E$31,Inddata!$E$31,D950+E950+F950)</f>
        <v>0</v>
      </c>
      <c r="I950" s="5">
        <f>Inddata!$E$34</f>
        <v>0</v>
      </c>
      <c r="J950" s="5">
        <f>Inddata!$E$32+Inddata!$E$34</f>
        <v>4</v>
      </c>
      <c r="K950" s="5"/>
    </row>
    <row r="951" spans="1:11" x14ac:dyDescent="0.25">
      <c r="A951">
        <v>922</v>
      </c>
      <c r="C951" s="5">
        <f t="shared" si="29"/>
        <v>6.5084000000000852</v>
      </c>
      <c r="D951" s="5">
        <f>IF(Inddata!$E$35=0,0,IF(($D$30-C951*(1/Inddata!$E$35))&lt;0,0,($D$30-C951*(1/Inddata!$E$35))))</f>
        <v>0</v>
      </c>
      <c r="E951" s="5">
        <v>0</v>
      </c>
      <c r="F951" s="5">
        <f>IF(Inddata!$E$31*Inddata!$E$35+Inddata!$E$33&gt;'Beregninger scenarie 3'!C951,0,F950+$F$27)</f>
        <v>0</v>
      </c>
      <c r="G951" s="5">
        <f t="shared" si="28"/>
        <v>8.5084000000000852</v>
      </c>
      <c r="H951" s="5">
        <f>IF(D951+E951+F951&gt;Inddata!$E$31,Inddata!$E$31,D951+E951+F951)</f>
        <v>0</v>
      </c>
      <c r="I951" s="5">
        <f>Inddata!$E$34</f>
        <v>0</v>
      </c>
      <c r="J951" s="5">
        <f>Inddata!$E$32+Inddata!$E$34</f>
        <v>4</v>
      </c>
      <c r="K951" s="5"/>
    </row>
    <row r="952" spans="1:11" x14ac:dyDescent="0.25">
      <c r="A952">
        <v>923</v>
      </c>
      <c r="C952" s="5">
        <f t="shared" si="29"/>
        <v>6.515466666666752</v>
      </c>
      <c r="D952" s="5">
        <f>IF(Inddata!$E$35=0,0,IF(($D$30-C952*(1/Inddata!$E$35))&lt;0,0,($D$30-C952*(1/Inddata!$E$35))))</f>
        <v>0</v>
      </c>
      <c r="E952" s="5">
        <v>0</v>
      </c>
      <c r="F952" s="5">
        <f>IF(Inddata!$E$31*Inddata!$E$35+Inddata!$E$33&gt;'Beregninger scenarie 3'!C952,0,F951+$F$27)</f>
        <v>0</v>
      </c>
      <c r="G952" s="5">
        <f t="shared" si="28"/>
        <v>8.515466666666752</v>
      </c>
      <c r="H952" s="5">
        <f>IF(D952+E952+F952&gt;Inddata!$E$31,Inddata!$E$31,D952+E952+F952)</f>
        <v>0</v>
      </c>
      <c r="I952" s="5">
        <f>Inddata!$E$34</f>
        <v>0</v>
      </c>
      <c r="J952" s="5">
        <f>Inddata!$E$32+Inddata!$E$34</f>
        <v>4</v>
      </c>
      <c r="K952" s="5"/>
    </row>
    <row r="953" spans="1:11" x14ac:dyDescent="0.25">
      <c r="A953">
        <v>924</v>
      </c>
      <c r="C953" s="5">
        <f t="shared" si="29"/>
        <v>6.5225333333334188</v>
      </c>
      <c r="D953" s="5">
        <f>IF(Inddata!$E$35=0,0,IF(($D$30-C953*(1/Inddata!$E$35))&lt;0,0,($D$30-C953*(1/Inddata!$E$35))))</f>
        <v>0</v>
      </c>
      <c r="E953" s="5">
        <v>0</v>
      </c>
      <c r="F953" s="5">
        <f>IF(Inddata!$E$31*Inddata!$E$35+Inddata!$E$33&gt;'Beregninger scenarie 3'!C953,0,F952+$F$27)</f>
        <v>0</v>
      </c>
      <c r="G953" s="5">
        <f t="shared" si="28"/>
        <v>8.5225333333334188</v>
      </c>
      <c r="H953" s="5">
        <f>IF(D953+E953+F953&gt;Inddata!$E$31,Inddata!$E$31,D953+E953+F953)</f>
        <v>0</v>
      </c>
      <c r="I953" s="5">
        <f>Inddata!$E$34</f>
        <v>0</v>
      </c>
      <c r="J953" s="5">
        <f>Inddata!$E$32+Inddata!$E$34</f>
        <v>4</v>
      </c>
      <c r="K953" s="5"/>
    </row>
    <row r="954" spans="1:11" x14ac:dyDescent="0.25">
      <c r="A954">
        <v>925</v>
      </c>
      <c r="C954" s="5">
        <f t="shared" si="29"/>
        <v>6.5296000000000856</v>
      </c>
      <c r="D954" s="5">
        <f>IF(Inddata!$E$35=0,0,IF(($D$30-C954*(1/Inddata!$E$35))&lt;0,0,($D$30-C954*(1/Inddata!$E$35))))</f>
        <v>0</v>
      </c>
      <c r="E954" s="5">
        <v>0</v>
      </c>
      <c r="F954" s="5">
        <f>IF(Inddata!$E$31*Inddata!$E$35+Inddata!$E$33&gt;'Beregninger scenarie 3'!C954,0,F953+$F$27)</f>
        <v>0</v>
      </c>
      <c r="G954" s="5">
        <f t="shared" si="28"/>
        <v>8.5296000000000856</v>
      </c>
      <c r="H954" s="5">
        <f>IF(D954+E954+F954&gt;Inddata!$E$31,Inddata!$E$31,D954+E954+F954)</f>
        <v>0</v>
      </c>
      <c r="I954" s="5">
        <f>Inddata!$E$34</f>
        <v>0</v>
      </c>
      <c r="J954" s="5">
        <f>Inddata!$E$32+Inddata!$E$34</f>
        <v>4</v>
      </c>
      <c r="K954" s="5"/>
    </row>
    <row r="955" spans="1:11" x14ac:dyDescent="0.25">
      <c r="A955">
        <v>926</v>
      </c>
      <c r="C955" s="5">
        <f t="shared" si="29"/>
        <v>6.5366666666667523</v>
      </c>
      <c r="D955" s="5">
        <f>IF(Inddata!$E$35=0,0,IF(($D$30-C955*(1/Inddata!$E$35))&lt;0,0,($D$30-C955*(1/Inddata!$E$35))))</f>
        <v>0</v>
      </c>
      <c r="E955" s="5">
        <v>0</v>
      </c>
      <c r="F955" s="5">
        <f>IF(Inddata!$E$31*Inddata!$E$35+Inddata!$E$33&gt;'Beregninger scenarie 3'!C955,0,F954+$F$27)</f>
        <v>0</v>
      </c>
      <c r="G955" s="5">
        <f t="shared" si="28"/>
        <v>8.5366666666667523</v>
      </c>
      <c r="H955" s="5">
        <f>IF(D955+E955+F955&gt;Inddata!$E$31,Inddata!$E$31,D955+E955+F955)</f>
        <v>0</v>
      </c>
      <c r="I955" s="5">
        <f>Inddata!$E$34</f>
        <v>0</v>
      </c>
      <c r="J955" s="5">
        <f>Inddata!$E$32+Inddata!$E$34</f>
        <v>4</v>
      </c>
      <c r="K955" s="5"/>
    </row>
    <row r="956" spans="1:11" x14ac:dyDescent="0.25">
      <c r="A956">
        <v>927</v>
      </c>
      <c r="C956" s="5">
        <f t="shared" si="29"/>
        <v>6.5437333333334191</v>
      </c>
      <c r="D956" s="5">
        <f>IF(Inddata!$E$35=0,0,IF(($D$30-C956*(1/Inddata!$E$35))&lt;0,0,($D$30-C956*(1/Inddata!$E$35))))</f>
        <v>0</v>
      </c>
      <c r="E956" s="5">
        <v>0</v>
      </c>
      <c r="F956" s="5">
        <f>IF(Inddata!$E$31*Inddata!$E$35+Inddata!$E$33&gt;'Beregninger scenarie 3'!C956,0,F955+$F$27)</f>
        <v>0</v>
      </c>
      <c r="G956" s="5">
        <f t="shared" si="28"/>
        <v>8.5437333333334191</v>
      </c>
      <c r="H956" s="5">
        <f>IF(D956+E956+F956&gt;Inddata!$E$31,Inddata!$E$31,D956+E956+F956)</f>
        <v>0</v>
      </c>
      <c r="I956" s="5">
        <f>Inddata!$E$34</f>
        <v>0</v>
      </c>
      <c r="J956" s="5">
        <f>Inddata!$E$32+Inddata!$E$34</f>
        <v>4</v>
      </c>
      <c r="K956" s="5"/>
    </row>
    <row r="957" spans="1:11" x14ac:dyDescent="0.25">
      <c r="A957">
        <v>928</v>
      </c>
      <c r="C957" s="5">
        <f t="shared" si="29"/>
        <v>6.5508000000000859</v>
      </c>
      <c r="D957" s="5">
        <f>IF(Inddata!$E$35=0,0,IF(($D$30-C957*(1/Inddata!$E$35))&lt;0,0,($D$30-C957*(1/Inddata!$E$35))))</f>
        <v>0</v>
      </c>
      <c r="E957" s="5">
        <v>0</v>
      </c>
      <c r="F957" s="5">
        <f>IF(Inddata!$E$31*Inddata!$E$35+Inddata!$E$33&gt;'Beregninger scenarie 3'!C957,0,F956+$F$27)</f>
        <v>0</v>
      </c>
      <c r="G957" s="5">
        <f t="shared" si="28"/>
        <v>8.5508000000000859</v>
      </c>
      <c r="H957" s="5">
        <f>IF(D957+E957+F957&gt;Inddata!$E$31,Inddata!$E$31,D957+E957+F957)</f>
        <v>0</v>
      </c>
      <c r="I957" s="5">
        <f>Inddata!$E$34</f>
        <v>0</v>
      </c>
      <c r="J957" s="5">
        <f>Inddata!$E$32+Inddata!$E$34</f>
        <v>4</v>
      </c>
      <c r="K957" s="5"/>
    </row>
    <row r="958" spans="1:11" x14ac:dyDescent="0.25">
      <c r="A958">
        <v>929</v>
      </c>
      <c r="C958" s="5">
        <f t="shared" si="29"/>
        <v>6.5578666666667527</v>
      </c>
      <c r="D958" s="5">
        <f>IF(Inddata!$E$35=0,0,IF(($D$30-C958*(1/Inddata!$E$35))&lt;0,0,($D$30-C958*(1/Inddata!$E$35))))</f>
        <v>0</v>
      </c>
      <c r="E958" s="5">
        <v>0</v>
      </c>
      <c r="F958" s="5">
        <f>IF(Inddata!$E$31*Inddata!$E$35+Inddata!$E$33&gt;'Beregninger scenarie 3'!C958,0,F957+$F$27)</f>
        <v>0</v>
      </c>
      <c r="G958" s="5">
        <f t="shared" si="28"/>
        <v>8.5578666666667527</v>
      </c>
      <c r="H958" s="5">
        <f>IF(D958+E958+F958&gt;Inddata!$E$31,Inddata!$E$31,D958+E958+F958)</f>
        <v>0</v>
      </c>
      <c r="I958" s="5">
        <f>Inddata!$E$34</f>
        <v>0</v>
      </c>
      <c r="J958" s="5">
        <f>Inddata!$E$32+Inddata!$E$34</f>
        <v>4</v>
      </c>
      <c r="K958" s="5"/>
    </row>
    <row r="959" spans="1:11" x14ac:dyDescent="0.25">
      <c r="A959">
        <v>930</v>
      </c>
      <c r="C959" s="5">
        <f t="shared" si="29"/>
        <v>6.5649333333334194</v>
      </c>
      <c r="D959" s="5">
        <f>IF(Inddata!$E$35=0,0,IF(($D$30-C959*(1/Inddata!$E$35))&lt;0,0,($D$30-C959*(1/Inddata!$E$35))))</f>
        <v>0</v>
      </c>
      <c r="E959" s="5">
        <v>0</v>
      </c>
      <c r="F959" s="5">
        <f>IF(Inddata!$E$31*Inddata!$E$35+Inddata!$E$33&gt;'Beregninger scenarie 3'!C959,0,F958+$F$27)</f>
        <v>0</v>
      </c>
      <c r="G959" s="5">
        <f t="shared" si="28"/>
        <v>8.5649333333334194</v>
      </c>
      <c r="H959" s="5">
        <f>IF(D959+E959+F959&gt;Inddata!$E$31,Inddata!$E$31,D959+E959+F959)</f>
        <v>0</v>
      </c>
      <c r="I959" s="5">
        <f>Inddata!$E$34</f>
        <v>0</v>
      </c>
      <c r="J959" s="5">
        <f>Inddata!$E$32+Inddata!$E$34</f>
        <v>4</v>
      </c>
      <c r="K959" s="5"/>
    </row>
    <row r="960" spans="1:11" x14ac:dyDescent="0.25">
      <c r="A960">
        <v>931</v>
      </c>
      <c r="C960" s="5">
        <f t="shared" si="29"/>
        <v>6.5720000000000862</v>
      </c>
      <c r="D960" s="5">
        <f>IF(Inddata!$E$35=0,0,IF(($D$30-C960*(1/Inddata!$E$35))&lt;0,0,($D$30-C960*(1/Inddata!$E$35))))</f>
        <v>0</v>
      </c>
      <c r="E960" s="5">
        <v>0</v>
      </c>
      <c r="F960" s="5">
        <f>IF(Inddata!$E$31*Inddata!$E$35+Inddata!$E$33&gt;'Beregninger scenarie 3'!C960,0,F959+$F$27)</f>
        <v>0</v>
      </c>
      <c r="G960" s="5">
        <f t="shared" si="28"/>
        <v>8.5720000000000862</v>
      </c>
      <c r="H960" s="5">
        <f>IF(D960+E960+F960&gt;Inddata!$E$31,Inddata!$E$31,D960+E960+F960)</f>
        <v>0</v>
      </c>
      <c r="I960" s="5">
        <f>Inddata!$E$34</f>
        <v>0</v>
      </c>
      <c r="J960" s="5">
        <f>Inddata!$E$32+Inddata!$E$34</f>
        <v>4</v>
      </c>
      <c r="K960" s="5"/>
    </row>
    <row r="961" spans="1:11" x14ac:dyDescent="0.25">
      <c r="A961">
        <v>932</v>
      </c>
      <c r="C961" s="5">
        <f t="shared" si="29"/>
        <v>6.579066666666753</v>
      </c>
      <c r="D961" s="5">
        <f>IF(Inddata!$E$35=0,0,IF(($D$30-C961*(1/Inddata!$E$35))&lt;0,0,($D$30-C961*(1/Inddata!$E$35))))</f>
        <v>0</v>
      </c>
      <c r="E961" s="5">
        <v>0</v>
      </c>
      <c r="F961" s="5">
        <f>IF(Inddata!$E$31*Inddata!$E$35+Inddata!$E$33&gt;'Beregninger scenarie 3'!C961,0,F960+$F$27)</f>
        <v>0</v>
      </c>
      <c r="G961" s="5">
        <f t="shared" si="28"/>
        <v>8.579066666666753</v>
      </c>
      <c r="H961" s="5">
        <f>IF(D961+E961+F961&gt;Inddata!$E$31,Inddata!$E$31,D961+E961+F961)</f>
        <v>0</v>
      </c>
      <c r="I961" s="5">
        <f>Inddata!$E$34</f>
        <v>0</v>
      </c>
      <c r="J961" s="5">
        <f>Inddata!$E$32+Inddata!$E$34</f>
        <v>4</v>
      </c>
      <c r="K961" s="5"/>
    </row>
    <row r="962" spans="1:11" x14ac:dyDescent="0.25">
      <c r="A962">
        <v>933</v>
      </c>
      <c r="C962" s="5">
        <f t="shared" si="29"/>
        <v>6.5861333333334198</v>
      </c>
      <c r="D962" s="5">
        <f>IF(Inddata!$E$35=0,0,IF(($D$30-C962*(1/Inddata!$E$35))&lt;0,0,($D$30-C962*(1/Inddata!$E$35))))</f>
        <v>0</v>
      </c>
      <c r="E962" s="5">
        <v>0</v>
      </c>
      <c r="F962" s="5">
        <f>IF(Inddata!$E$31*Inddata!$E$35+Inddata!$E$33&gt;'Beregninger scenarie 3'!C962,0,F961+$F$27)</f>
        <v>0</v>
      </c>
      <c r="G962" s="5">
        <f t="shared" si="28"/>
        <v>8.5861333333334198</v>
      </c>
      <c r="H962" s="5">
        <f>IF(D962+E962+F962&gt;Inddata!$E$31,Inddata!$E$31,D962+E962+F962)</f>
        <v>0</v>
      </c>
      <c r="I962" s="5">
        <f>Inddata!$E$34</f>
        <v>0</v>
      </c>
      <c r="J962" s="5">
        <f>Inddata!$E$32+Inddata!$E$34</f>
        <v>4</v>
      </c>
      <c r="K962" s="5"/>
    </row>
    <row r="963" spans="1:11" x14ac:dyDescent="0.25">
      <c r="A963">
        <v>934</v>
      </c>
      <c r="C963" s="5">
        <f t="shared" si="29"/>
        <v>6.5932000000000865</v>
      </c>
      <c r="D963" s="5">
        <f>IF(Inddata!$E$35=0,0,IF(($D$30-C963*(1/Inddata!$E$35))&lt;0,0,($D$30-C963*(1/Inddata!$E$35))))</f>
        <v>0</v>
      </c>
      <c r="E963" s="5">
        <v>0</v>
      </c>
      <c r="F963" s="5">
        <f>IF(Inddata!$E$31*Inddata!$E$35+Inddata!$E$33&gt;'Beregninger scenarie 3'!C963,0,F962+$F$27)</f>
        <v>0</v>
      </c>
      <c r="G963" s="5">
        <f t="shared" si="28"/>
        <v>8.5932000000000865</v>
      </c>
      <c r="H963" s="5">
        <f>IF(D963+E963+F963&gt;Inddata!$E$31,Inddata!$E$31,D963+E963+F963)</f>
        <v>0</v>
      </c>
      <c r="I963" s="5">
        <f>Inddata!$E$34</f>
        <v>0</v>
      </c>
      <c r="J963" s="5">
        <f>Inddata!$E$32+Inddata!$E$34</f>
        <v>4</v>
      </c>
      <c r="K963" s="5"/>
    </row>
    <row r="964" spans="1:11" x14ac:dyDescent="0.25">
      <c r="A964">
        <v>935</v>
      </c>
      <c r="C964" s="5">
        <f t="shared" si="29"/>
        <v>6.6002666666667533</v>
      </c>
      <c r="D964" s="5">
        <f>IF(Inddata!$E$35=0,0,IF(($D$30-C964*(1/Inddata!$E$35))&lt;0,0,($D$30-C964*(1/Inddata!$E$35))))</f>
        <v>0</v>
      </c>
      <c r="E964" s="5">
        <v>0</v>
      </c>
      <c r="F964" s="5">
        <f>IF(Inddata!$E$31*Inddata!$E$35+Inddata!$E$33&gt;'Beregninger scenarie 3'!C964,0,F963+$F$27)</f>
        <v>7.0666666666666664E-3</v>
      </c>
      <c r="G964" s="5">
        <f t="shared" si="28"/>
        <v>8.6002666666667533</v>
      </c>
      <c r="H964" s="5">
        <f>IF(D964+E964+F964&gt;Inddata!$E$31,Inddata!$E$31,D964+E964+F964)</f>
        <v>7.0666666666666664E-3</v>
      </c>
      <c r="I964" s="5">
        <f>Inddata!$E$34</f>
        <v>0</v>
      </c>
      <c r="J964" s="5">
        <f>Inddata!$E$32+Inddata!$E$34</f>
        <v>4</v>
      </c>
      <c r="K964" s="5"/>
    </row>
    <row r="965" spans="1:11" x14ac:dyDescent="0.25">
      <c r="A965">
        <v>936</v>
      </c>
      <c r="C965" s="5">
        <f t="shared" si="29"/>
        <v>6.6073333333334201</v>
      </c>
      <c r="D965" s="5">
        <f>IF(Inddata!$E$35=0,0,IF(($D$30-C965*(1/Inddata!$E$35))&lt;0,0,($D$30-C965*(1/Inddata!$E$35))))</f>
        <v>0</v>
      </c>
      <c r="E965" s="5">
        <v>0</v>
      </c>
      <c r="F965" s="5">
        <f>IF(Inddata!$E$31*Inddata!$E$35+Inddata!$E$33&gt;'Beregninger scenarie 3'!C965,0,F964+$F$27)</f>
        <v>1.4133333333333333E-2</v>
      </c>
      <c r="G965" s="5">
        <f t="shared" si="28"/>
        <v>8.6073333333334201</v>
      </c>
      <c r="H965" s="5">
        <f>IF(D965+E965+F965&gt;Inddata!$E$31,Inddata!$E$31,D965+E965+F965)</f>
        <v>1.4133333333333333E-2</v>
      </c>
      <c r="I965" s="5">
        <f>Inddata!$E$34</f>
        <v>0</v>
      </c>
      <c r="J965" s="5">
        <f>Inddata!$E$32+Inddata!$E$34</f>
        <v>4</v>
      </c>
      <c r="K965" s="5"/>
    </row>
    <row r="966" spans="1:11" x14ac:dyDescent="0.25">
      <c r="A966">
        <v>937</v>
      </c>
      <c r="C966" s="5">
        <f t="shared" si="29"/>
        <v>6.6144000000000869</v>
      </c>
      <c r="D966" s="5">
        <f>IF(Inddata!$E$35=0,0,IF(($D$30-C966*(1/Inddata!$E$35))&lt;0,0,($D$30-C966*(1/Inddata!$E$35))))</f>
        <v>0</v>
      </c>
      <c r="E966" s="5">
        <v>0</v>
      </c>
      <c r="F966" s="5">
        <f>IF(Inddata!$E$31*Inddata!$E$35+Inddata!$E$33&gt;'Beregninger scenarie 3'!C966,0,F965+$F$27)</f>
        <v>2.12E-2</v>
      </c>
      <c r="G966" s="5">
        <f t="shared" si="28"/>
        <v>8.6144000000000869</v>
      </c>
      <c r="H966" s="5">
        <f>IF(D966+E966+F966&gt;Inddata!$E$31,Inddata!$E$31,D966+E966+F966)</f>
        <v>2.12E-2</v>
      </c>
      <c r="I966" s="5">
        <f>Inddata!$E$34</f>
        <v>0</v>
      </c>
      <c r="J966" s="5">
        <f>Inddata!$E$32+Inddata!$E$34</f>
        <v>4</v>
      </c>
      <c r="K966" s="5"/>
    </row>
    <row r="967" spans="1:11" x14ac:dyDescent="0.25">
      <c r="A967">
        <v>938</v>
      </c>
      <c r="C967" s="5">
        <f t="shared" si="29"/>
        <v>6.6214666666667537</v>
      </c>
      <c r="D967" s="5">
        <f>IF(Inddata!$E$35=0,0,IF(($D$30-C967*(1/Inddata!$E$35))&lt;0,0,($D$30-C967*(1/Inddata!$E$35))))</f>
        <v>0</v>
      </c>
      <c r="E967" s="5">
        <v>0</v>
      </c>
      <c r="F967" s="5">
        <f>IF(Inddata!$E$31*Inddata!$E$35+Inddata!$E$33&gt;'Beregninger scenarie 3'!C967,0,F966+$F$27)</f>
        <v>2.8266666666666666E-2</v>
      </c>
      <c r="G967" s="5">
        <f t="shared" si="28"/>
        <v>8.6214666666667537</v>
      </c>
      <c r="H967" s="5">
        <f>IF(D967+E967+F967&gt;Inddata!$E$31,Inddata!$E$31,D967+E967+F967)</f>
        <v>2.8266666666666666E-2</v>
      </c>
      <c r="I967" s="5">
        <f>Inddata!$E$34</f>
        <v>0</v>
      </c>
      <c r="J967" s="5">
        <f>Inddata!$E$32+Inddata!$E$34</f>
        <v>4</v>
      </c>
      <c r="K967" s="5"/>
    </row>
    <row r="968" spans="1:11" x14ac:dyDescent="0.25">
      <c r="A968">
        <v>939</v>
      </c>
      <c r="C968" s="5">
        <f t="shared" si="29"/>
        <v>6.6285333333334204</v>
      </c>
      <c r="D968" s="5">
        <f>IF(Inddata!$E$35=0,0,IF(($D$30-C968*(1/Inddata!$E$35))&lt;0,0,($D$30-C968*(1/Inddata!$E$35))))</f>
        <v>0</v>
      </c>
      <c r="E968" s="5">
        <v>0</v>
      </c>
      <c r="F968" s="5">
        <f>IF(Inddata!$E$31*Inddata!$E$35+Inddata!$E$33&gt;'Beregninger scenarie 3'!C968,0,F967+$F$27)</f>
        <v>3.5333333333333335E-2</v>
      </c>
      <c r="G968" s="5">
        <f t="shared" si="28"/>
        <v>8.6285333333334204</v>
      </c>
      <c r="H968" s="5">
        <f>IF(D968+E968+F968&gt;Inddata!$E$31,Inddata!$E$31,D968+E968+F968)</f>
        <v>3.5333333333333335E-2</v>
      </c>
      <c r="I968" s="5">
        <f>Inddata!$E$34</f>
        <v>0</v>
      </c>
      <c r="J968" s="5">
        <f>Inddata!$E$32+Inddata!$E$34</f>
        <v>4</v>
      </c>
      <c r="K968" s="5"/>
    </row>
    <row r="969" spans="1:11" x14ac:dyDescent="0.25">
      <c r="A969">
        <v>940</v>
      </c>
      <c r="C969" s="5">
        <f t="shared" si="29"/>
        <v>6.6356000000000872</v>
      </c>
      <c r="D969" s="5">
        <f>IF(Inddata!$E$35=0,0,IF(($D$30-C969*(1/Inddata!$E$35))&lt;0,0,($D$30-C969*(1/Inddata!$E$35))))</f>
        <v>0</v>
      </c>
      <c r="E969" s="5">
        <v>0</v>
      </c>
      <c r="F969" s="5">
        <f>IF(Inddata!$E$31*Inddata!$E$35+Inddata!$E$33&gt;'Beregninger scenarie 3'!C969,0,F968+$F$27)</f>
        <v>4.24E-2</v>
      </c>
      <c r="G969" s="5">
        <f t="shared" si="28"/>
        <v>8.6356000000000872</v>
      </c>
      <c r="H969" s="5">
        <f>IF(D969+E969+F969&gt;Inddata!$E$31,Inddata!$E$31,D969+E969+F969)</f>
        <v>4.24E-2</v>
      </c>
      <c r="I969" s="5">
        <f>Inddata!$E$34</f>
        <v>0</v>
      </c>
      <c r="J969" s="5">
        <f>Inddata!$E$32+Inddata!$E$34</f>
        <v>4</v>
      </c>
      <c r="K969" s="5"/>
    </row>
    <row r="970" spans="1:11" x14ac:dyDescent="0.25">
      <c r="A970">
        <v>941</v>
      </c>
      <c r="C970" s="5">
        <f t="shared" si="29"/>
        <v>6.642666666666754</v>
      </c>
      <c r="D970" s="5">
        <f>IF(Inddata!$E$35=0,0,IF(($D$30-C970*(1/Inddata!$E$35))&lt;0,0,($D$30-C970*(1/Inddata!$E$35))))</f>
        <v>0</v>
      </c>
      <c r="E970" s="5">
        <v>0</v>
      </c>
      <c r="F970" s="5">
        <f>IF(Inddata!$E$31*Inddata!$E$35+Inddata!$E$33&gt;'Beregninger scenarie 3'!C970,0,F969+$F$27)</f>
        <v>4.9466666666666666E-2</v>
      </c>
      <c r="G970" s="5">
        <f t="shared" si="28"/>
        <v>8.642666666666754</v>
      </c>
      <c r="H970" s="5">
        <f>IF(D970+E970+F970&gt;Inddata!$E$31,Inddata!$E$31,D970+E970+F970)</f>
        <v>4.9466666666666666E-2</v>
      </c>
      <c r="I970" s="5">
        <f>Inddata!$E$34</f>
        <v>0</v>
      </c>
      <c r="J970" s="5">
        <f>Inddata!$E$32+Inddata!$E$34</f>
        <v>4</v>
      </c>
      <c r="K970" s="5"/>
    </row>
    <row r="971" spans="1:11" x14ac:dyDescent="0.25">
      <c r="A971">
        <v>942</v>
      </c>
      <c r="C971" s="5">
        <f t="shared" si="29"/>
        <v>6.6497333333334208</v>
      </c>
      <c r="D971" s="5">
        <f>IF(Inddata!$E$35=0,0,IF(($D$30-C971*(1/Inddata!$E$35))&lt;0,0,($D$30-C971*(1/Inddata!$E$35))))</f>
        <v>0</v>
      </c>
      <c r="E971" s="5">
        <v>0</v>
      </c>
      <c r="F971" s="5">
        <f>IF(Inddata!$E$31*Inddata!$E$35+Inddata!$E$33&gt;'Beregninger scenarie 3'!C971,0,F970+$F$27)</f>
        <v>5.6533333333333331E-2</v>
      </c>
      <c r="G971" s="5">
        <f t="shared" si="28"/>
        <v>8.6497333333334208</v>
      </c>
      <c r="H971" s="5">
        <f>IF(D971+E971+F971&gt;Inddata!$E$31,Inddata!$E$31,D971+E971+F971)</f>
        <v>5.6533333333333331E-2</v>
      </c>
      <c r="I971" s="5">
        <f>Inddata!$E$34</f>
        <v>0</v>
      </c>
      <c r="J971" s="5">
        <f>Inddata!$E$32+Inddata!$E$34</f>
        <v>4</v>
      </c>
      <c r="K971" s="5"/>
    </row>
    <row r="972" spans="1:11" x14ac:dyDescent="0.25">
      <c r="A972">
        <v>943</v>
      </c>
      <c r="C972" s="5">
        <f t="shared" si="29"/>
        <v>6.6568000000000875</v>
      </c>
      <c r="D972" s="5">
        <f>IF(Inddata!$E$35=0,0,IF(($D$30-C972*(1/Inddata!$E$35))&lt;0,0,($D$30-C972*(1/Inddata!$E$35))))</f>
        <v>0</v>
      </c>
      <c r="E972" s="5">
        <v>0</v>
      </c>
      <c r="F972" s="5">
        <f>IF(Inddata!$E$31*Inddata!$E$35+Inddata!$E$33&gt;'Beregninger scenarie 3'!C972,0,F971+$F$27)</f>
        <v>6.3600000000000004E-2</v>
      </c>
      <c r="G972" s="5">
        <f t="shared" si="28"/>
        <v>8.6568000000000875</v>
      </c>
      <c r="H972" s="5">
        <f>IF(D972+E972+F972&gt;Inddata!$E$31,Inddata!$E$31,D972+E972+F972)</f>
        <v>6.3600000000000004E-2</v>
      </c>
      <c r="I972" s="5">
        <f>Inddata!$E$34</f>
        <v>0</v>
      </c>
      <c r="J972" s="5">
        <f>Inddata!$E$32+Inddata!$E$34</f>
        <v>4</v>
      </c>
      <c r="K972" s="5"/>
    </row>
    <row r="973" spans="1:11" x14ac:dyDescent="0.25">
      <c r="A973">
        <v>944</v>
      </c>
      <c r="C973" s="5">
        <f t="shared" si="29"/>
        <v>6.6638666666667543</v>
      </c>
      <c r="D973" s="5">
        <f>IF(Inddata!$E$35=0,0,IF(($D$30-C973*(1/Inddata!$E$35))&lt;0,0,($D$30-C973*(1/Inddata!$E$35))))</f>
        <v>0</v>
      </c>
      <c r="E973" s="5">
        <v>0</v>
      </c>
      <c r="F973" s="5">
        <f>IF(Inddata!$E$31*Inddata!$E$35+Inddata!$E$33&gt;'Beregninger scenarie 3'!C973,0,F972+$F$27)</f>
        <v>7.0666666666666669E-2</v>
      </c>
      <c r="G973" s="5">
        <f t="shared" si="28"/>
        <v>8.6638666666667543</v>
      </c>
      <c r="H973" s="5">
        <f>IF(D973+E973+F973&gt;Inddata!$E$31,Inddata!$E$31,D973+E973+F973)</f>
        <v>7.0666666666666669E-2</v>
      </c>
      <c r="I973" s="5">
        <f>Inddata!$E$34</f>
        <v>0</v>
      </c>
      <c r="J973" s="5">
        <f>Inddata!$E$32+Inddata!$E$34</f>
        <v>4</v>
      </c>
      <c r="K973" s="5"/>
    </row>
    <row r="974" spans="1:11" x14ac:dyDescent="0.25">
      <c r="A974">
        <v>945</v>
      </c>
      <c r="C974" s="5">
        <f t="shared" si="29"/>
        <v>6.6709333333334211</v>
      </c>
      <c r="D974" s="5">
        <f>IF(Inddata!$E$35=0,0,IF(($D$30-C974*(1/Inddata!$E$35))&lt;0,0,($D$30-C974*(1/Inddata!$E$35))))</f>
        <v>0</v>
      </c>
      <c r="E974" s="5">
        <v>0</v>
      </c>
      <c r="F974" s="5">
        <f>IF(Inddata!$E$31*Inddata!$E$35+Inddata!$E$33&gt;'Beregninger scenarie 3'!C974,0,F973+$F$27)</f>
        <v>7.7733333333333335E-2</v>
      </c>
      <c r="G974" s="5">
        <f t="shared" si="28"/>
        <v>8.6709333333334211</v>
      </c>
      <c r="H974" s="5">
        <f>IF(D974+E974+F974&gt;Inddata!$E$31,Inddata!$E$31,D974+E974+F974)</f>
        <v>7.7733333333333335E-2</v>
      </c>
      <c r="I974" s="5">
        <f>Inddata!$E$34</f>
        <v>0</v>
      </c>
      <c r="J974" s="5">
        <f>Inddata!$E$32+Inddata!$E$34</f>
        <v>4</v>
      </c>
      <c r="K974" s="5"/>
    </row>
    <row r="975" spans="1:11" x14ac:dyDescent="0.25">
      <c r="A975">
        <v>946</v>
      </c>
      <c r="C975" s="5">
        <f t="shared" si="29"/>
        <v>6.6780000000000879</v>
      </c>
      <c r="D975" s="5">
        <f>IF(Inddata!$E$35=0,0,IF(($D$30-C975*(1/Inddata!$E$35))&lt;0,0,($D$30-C975*(1/Inddata!$E$35))))</f>
        <v>0</v>
      </c>
      <c r="E975" s="5">
        <v>0</v>
      </c>
      <c r="F975" s="5">
        <f>IF(Inddata!$E$31*Inddata!$E$35+Inddata!$E$33&gt;'Beregninger scenarie 3'!C975,0,F974+$F$27)</f>
        <v>8.48E-2</v>
      </c>
      <c r="G975" s="5">
        <f t="shared" si="28"/>
        <v>8.6780000000000879</v>
      </c>
      <c r="H975" s="5">
        <f>IF(D975+E975+F975&gt;Inddata!$E$31,Inddata!$E$31,D975+E975+F975)</f>
        <v>8.48E-2</v>
      </c>
      <c r="I975" s="5">
        <f>Inddata!$E$34</f>
        <v>0</v>
      </c>
      <c r="J975" s="5">
        <f>Inddata!$E$32+Inddata!$E$34</f>
        <v>4</v>
      </c>
      <c r="K975" s="5"/>
    </row>
    <row r="976" spans="1:11" x14ac:dyDescent="0.25">
      <c r="A976">
        <v>947</v>
      </c>
      <c r="C976" s="5">
        <f t="shared" si="29"/>
        <v>6.6850666666667546</v>
      </c>
      <c r="D976" s="5">
        <f>IF(Inddata!$E$35=0,0,IF(($D$30-C976*(1/Inddata!$E$35))&lt;0,0,($D$30-C976*(1/Inddata!$E$35))))</f>
        <v>0</v>
      </c>
      <c r="E976" s="5">
        <v>0</v>
      </c>
      <c r="F976" s="5">
        <f>IF(Inddata!$E$31*Inddata!$E$35+Inddata!$E$33&gt;'Beregninger scenarie 3'!C976,0,F975+$F$27)</f>
        <v>9.1866666666666666E-2</v>
      </c>
      <c r="G976" s="5">
        <f t="shared" si="28"/>
        <v>8.6850666666667546</v>
      </c>
      <c r="H976" s="5">
        <f>IF(D976+E976+F976&gt;Inddata!$E$31,Inddata!$E$31,D976+E976+F976)</f>
        <v>9.1866666666666666E-2</v>
      </c>
      <c r="I976" s="5">
        <f>Inddata!$E$34</f>
        <v>0</v>
      </c>
      <c r="J976" s="5">
        <f>Inddata!$E$32+Inddata!$E$34</f>
        <v>4</v>
      </c>
      <c r="K976" s="5"/>
    </row>
    <row r="977" spans="1:11" x14ac:dyDescent="0.25">
      <c r="A977">
        <v>948</v>
      </c>
      <c r="C977" s="5">
        <f t="shared" si="29"/>
        <v>6.6921333333334214</v>
      </c>
      <c r="D977" s="5">
        <f>IF(Inddata!$E$35=0,0,IF(($D$30-C977*(1/Inddata!$E$35))&lt;0,0,($D$30-C977*(1/Inddata!$E$35))))</f>
        <v>0</v>
      </c>
      <c r="E977" s="5">
        <v>0</v>
      </c>
      <c r="F977" s="5">
        <f>IF(Inddata!$E$31*Inddata!$E$35+Inddata!$E$33&gt;'Beregninger scenarie 3'!C977,0,F976+$F$27)</f>
        <v>9.8933333333333331E-2</v>
      </c>
      <c r="G977" s="5">
        <f t="shared" si="28"/>
        <v>8.6921333333334214</v>
      </c>
      <c r="H977" s="5">
        <f>IF(D977+E977+F977&gt;Inddata!$E$31,Inddata!$E$31,D977+E977+F977)</f>
        <v>9.8933333333333331E-2</v>
      </c>
      <c r="I977" s="5">
        <f>Inddata!$E$34</f>
        <v>0</v>
      </c>
      <c r="J977" s="5">
        <f>Inddata!$E$32+Inddata!$E$34</f>
        <v>4</v>
      </c>
      <c r="K977" s="5"/>
    </row>
    <row r="978" spans="1:11" x14ac:dyDescent="0.25">
      <c r="A978">
        <v>949</v>
      </c>
      <c r="C978" s="5">
        <f t="shared" si="29"/>
        <v>6.6992000000000882</v>
      </c>
      <c r="D978" s="5">
        <f>IF(Inddata!$E$35=0,0,IF(($D$30-C978*(1/Inddata!$E$35))&lt;0,0,($D$30-C978*(1/Inddata!$E$35))))</f>
        <v>0</v>
      </c>
      <c r="E978" s="5">
        <v>0</v>
      </c>
      <c r="F978" s="5">
        <f>IF(Inddata!$E$31*Inddata!$E$35+Inddata!$E$33&gt;'Beregninger scenarie 3'!C978,0,F977+$F$27)</f>
        <v>0.106</v>
      </c>
      <c r="G978" s="5">
        <f t="shared" si="28"/>
        <v>8.6992000000000882</v>
      </c>
      <c r="H978" s="5">
        <f>IF(D978+E978+F978&gt;Inddata!$E$31,Inddata!$E$31,D978+E978+F978)</f>
        <v>0.106</v>
      </c>
      <c r="I978" s="5">
        <f>Inddata!$E$34</f>
        <v>0</v>
      </c>
      <c r="J978" s="5">
        <f>Inddata!$E$32+Inddata!$E$34</f>
        <v>4</v>
      </c>
      <c r="K978" s="5"/>
    </row>
    <row r="979" spans="1:11" x14ac:dyDescent="0.25">
      <c r="A979">
        <v>950</v>
      </c>
      <c r="C979" s="5">
        <f t="shared" si="29"/>
        <v>6.706266666666755</v>
      </c>
      <c r="D979" s="5">
        <f>IF(Inddata!$E$35=0,0,IF(($D$30-C979*(1/Inddata!$E$35))&lt;0,0,($D$30-C979*(1/Inddata!$E$35))))</f>
        <v>0</v>
      </c>
      <c r="E979" s="5">
        <v>0</v>
      </c>
      <c r="F979" s="5">
        <f>IF(Inddata!$E$31*Inddata!$E$35+Inddata!$E$33&gt;'Beregninger scenarie 3'!C979,0,F978+$F$27)</f>
        <v>0.11306666666666666</v>
      </c>
      <c r="G979" s="5">
        <f t="shared" si="28"/>
        <v>8.706266666666755</v>
      </c>
      <c r="H979" s="5">
        <f>IF(D979+E979+F979&gt;Inddata!$E$31,Inddata!$E$31,D979+E979+F979)</f>
        <v>0.11306666666666666</v>
      </c>
      <c r="I979" s="5">
        <f>Inddata!$E$34</f>
        <v>0</v>
      </c>
      <c r="J979" s="5">
        <f>Inddata!$E$32+Inddata!$E$34</f>
        <v>4</v>
      </c>
      <c r="K979" s="5"/>
    </row>
    <row r="980" spans="1:11" x14ac:dyDescent="0.25">
      <c r="A980">
        <v>951</v>
      </c>
      <c r="C980" s="5">
        <f t="shared" si="29"/>
        <v>6.7133333333334217</v>
      </c>
      <c r="D980" s="5">
        <f>IF(Inddata!$E$35=0,0,IF(($D$30-C980*(1/Inddata!$E$35))&lt;0,0,($D$30-C980*(1/Inddata!$E$35))))</f>
        <v>0</v>
      </c>
      <c r="E980" s="5">
        <v>0</v>
      </c>
      <c r="F980" s="5">
        <f>IF(Inddata!$E$31*Inddata!$E$35+Inddata!$E$33&gt;'Beregninger scenarie 3'!C980,0,F979+$F$27)</f>
        <v>0.12013333333333333</v>
      </c>
      <c r="G980" s="5">
        <f t="shared" si="28"/>
        <v>8.7133333333334217</v>
      </c>
      <c r="H980" s="5">
        <f>IF(D980+E980+F980&gt;Inddata!$E$31,Inddata!$E$31,D980+E980+F980)</f>
        <v>0.12013333333333333</v>
      </c>
      <c r="I980" s="5">
        <f>Inddata!$E$34</f>
        <v>0</v>
      </c>
      <c r="J980" s="5">
        <f>Inddata!$E$32+Inddata!$E$34</f>
        <v>4</v>
      </c>
      <c r="K980" s="5"/>
    </row>
    <row r="981" spans="1:11" x14ac:dyDescent="0.25">
      <c r="A981">
        <v>952</v>
      </c>
      <c r="C981" s="5">
        <f t="shared" si="29"/>
        <v>6.7204000000000885</v>
      </c>
      <c r="D981" s="5">
        <f>IF(Inddata!$E$35=0,0,IF(($D$30-C981*(1/Inddata!$E$35))&lt;0,0,($D$30-C981*(1/Inddata!$E$35))))</f>
        <v>0</v>
      </c>
      <c r="E981" s="5">
        <v>0</v>
      </c>
      <c r="F981" s="5">
        <f>IF(Inddata!$E$31*Inddata!$E$35+Inddata!$E$33&gt;'Beregninger scenarie 3'!C981,0,F980+$F$27)</f>
        <v>0.12720000000000001</v>
      </c>
      <c r="G981" s="5">
        <f t="shared" si="28"/>
        <v>8.7204000000000885</v>
      </c>
      <c r="H981" s="5">
        <f>IF(D981+E981+F981&gt;Inddata!$E$31,Inddata!$E$31,D981+E981+F981)</f>
        <v>0.12720000000000001</v>
      </c>
      <c r="I981" s="5">
        <f>Inddata!$E$34</f>
        <v>0</v>
      </c>
      <c r="J981" s="5">
        <f>Inddata!$E$32+Inddata!$E$34</f>
        <v>4</v>
      </c>
      <c r="K981" s="5"/>
    </row>
    <row r="982" spans="1:11" x14ac:dyDescent="0.25">
      <c r="A982">
        <v>953</v>
      </c>
      <c r="C982" s="5">
        <f t="shared" si="29"/>
        <v>6.7274666666667553</v>
      </c>
      <c r="D982" s="5">
        <f>IF(Inddata!$E$35=0,0,IF(($D$30-C982*(1/Inddata!$E$35))&lt;0,0,($D$30-C982*(1/Inddata!$E$35))))</f>
        <v>0</v>
      </c>
      <c r="E982" s="5">
        <v>0</v>
      </c>
      <c r="F982" s="5">
        <f>IF(Inddata!$E$31*Inddata!$E$35+Inddata!$E$33&gt;'Beregninger scenarie 3'!C982,0,F981+$F$27)</f>
        <v>0.13426666666666667</v>
      </c>
      <c r="G982" s="5">
        <f t="shared" si="28"/>
        <v>8.7274666666667553</v>
      </c>
      <c r="H982" s="5">
        <f>IF(D982+E982+F982&gt;Inddata!$E$31,Inddata!$E$31,D982+E982+F982)</f>
        <v>0.13426666666666667</v>
      </c>
      <c r="I982" s="5">
        <f>Inddata!$E$34</f>
        <v>0</v>
      </c>
      <c r="J982" s="5">
        <f>Inddata!$E$32+Inddata!$E$34</f>
        <v>4</v>
      </c>
      <c r="K982" s="5"/>
    </row>
    <row r="983" spans="1:11" x14ac:dyDescent="0.25">
      <c r="A983">
        <v>954</v>
      </c>
      <c r="C983" s="5">
        <f t="shared" si="29"/>
        <v>6.7345333333334221</v>
      </c>
      <c r="D983" s="5">
        <f>IF(Inddata!$E$35=0,0,IF(($D$30-C983*(1/Inddata!$E$35))&lt;0,0,($D$30-C983*(1/Inddata!$E$35))))</f>
        <v>0</v>
      </c>
      <c r="E983" s="5">
        <v>0</v>
      </c>
      <c r="F983" s="5">
        <f>IF(Inddata!$E$31*Inddata!$E$35+Inddata!$E$33&gt;'Beregninger scenarie 3'!C983,0,F982+$F$27)</f>
        <v>0.14133333333333334</v>
      </c>
      <c r="G983" s="5">
        <f t="shared" si="28"/>
        <v>8.7345333333334221</v>
      </c>
      <c r="H983" s="5">
        <f>IF(D983+E983+F983&gt;Inddata!$E$31,Inddata!$E$31,D983+E983+F983)</f>
        <v>0.14133333333333334</v>
      </c>
      <c r="I983" s="5">
        <f>Inddata!$E$34</f>
        <v>0</v>
      </c>
      <c r="J983" s="5">
        <f>Inddata!$E$32+Inddata!$E$34</f>
        <v>4</v>
      </c>
      <c r="K983" s="5"/>
    </row>
    <row r="984" spans="1:11" x14ac:dyDescent="0.25">
      <c r="A984">
        <v>955</v>
      </c>
      <c r="C984" s="5">
        <f t="shared" si="29"/>
        <v>6.7416000000000889</v>
      </c>
      <c r="D984" s="5">
        <f>IF(Inddata!$E$35=0,0,IF(($D$30-C984*(1/Inddata!$E$35))&lt;0,0,($D$30-C984*(1/Inddata!$E$35))))</f>
        <v>0</v>
      </c>
      <c r="E984" s="5">
        <v>0</v>
      </c>
      <c r="F984" s="5">
        <f>IF(Inddata!$E$31*Inddata!$E$35+Inddata!$E$33&gt;'Beregninger scenarie 3'!C984,0,F983+$F$27)</f>
        <v>0.1484</v>
      </c>
      <c r="G984" s="5">
        <f t="shared" si="28"/>
        <v>8.7416000000000889</v>
      </c>
      <c r="H984" s="5">
        <f>IF(D984+E984+F984&gt;Inddata!$E$31,Inddata!$E$31,D984+E984+F984)</f>
        <v>0.1484</v>
      </c>
      <c r="I984" s="5">
        <f>Inddata!$E$34</f>
        <v>0</v>
      </c>
      <c r="J984" s="5">
        <f>Inddata!$E$32+Inddata!$E$34</f>
        <v>4</v>
      </c>
      <c r="K984" s="5"/>
    </row>
    <row r="985" spans="1:11" x14ac:dyDescent="0.25">
      <c r="A985">
        <v>956</v>
      </c>
      <c r="C985" s="5">
        <f t="shared" si="29"/>
        <v>6.7486666666667556</v>
      </c>
      <c r="D985" s="5">
        <f>IF(Inddata!$E$35=0,0,IF(($D$30-C985*(1/Inddata!$E$35))&lt;0,0,($D$30-C985*(1/Inddata!$E$35))))</f>
        <v>0</v>
      </c>
      <c r="E985" s="5">
        <v>0</v>
      </c>
      <c r="F985" s="5">
        <f>IF(Inddata!$E$31*Inddata!$E$35+Inddata!$E$33&gt;'Beregninger scenarie 3'!C985,0,F984+$F$27)</f>
        <v>0.15546666666666667</v>
      </c>
      <c r="G985" s="5">
        <f t="shared" si="28"/>
        <v>8.7486666666667556</v>
      </c>
      <c r="H985" s="5">
        <f>IF(D985+E985+F985&gt;Inddata!$E$31,Inddata!$E$31,D985+E985+F985)</f>
        <v>0.15546666666666667</v>
      </c>
      <c r="I985" s="5">
        <f>Inddata!$E$34</f>
        <v>0</v>
      </c>
      <c r="J985" s="5">
        <f>Inddata!$E$32+Inddata!$E$34</f>
        <v>4</v>
      </c>
      <c r="K985" s="5"/>
    </row>
    <row r="986" spans="1:11" x14ac:dyDescent="0.25">
      <c r="A986">
        <v>957</v>
      </c>
      <c r="C986" s="5">
        <f t="shared" si="29"/>
        <v>6.7557333333334224</v>
      </c>
      <c r="D986" s="5">
        <f>IF(Inddata!$E$35=0,0,IF(($D$30-C986*(1/Inddata!$E$35))&lt;0,0,($D$30-C986*(1/Inddata!$E$35))))</f>
        <v>0</v>
      </c>
      <c r="E986" s="5">
        <v>0</v>
      </c>
      <c r="F986" s="5">
        <f>IF(Inddata!$E$31*Inddata!$E$35+Inddata!$E$33&gt;'Beregninger scenarie 3'!C986,0,F985+$F$27)</f>
        <v>0.16253333333333334</v>
      </c>
      <c r="G986" s="5">
        <f t="shared" si="28"/>
        <v>8.7557333333334224</v>
      </c>
      <c r="H986" s="5">
        <f>IF(D986+E986+F986&gt;Inddata!$E$31,Inddata!$E$31,D986+E986+F986)</f>
        <v>0.16253333333333334</v>
      </c>
      <c r="I986" s="5">
        <f>Inddata!$E$34</f>
        <v>0</v>
      </c>
      <c r="J986" s="5">
        <f>Inddata!$E$32+Inddata!$E$34</f>
        <v>4</v>
      </c>
      <c r="K986" s="5"/>
    </row>
    <row r="987" spans="1:11" x14ac:dyDescent="0.25">
      <c r="A987">
        <v>958</v>
      </c>
      <c r="C987" s="5">
        <f t="shared" si="29"/>
        <v>6.7628000000000892</v>
      </c>
      <c r="D987" s="5">
        <f>IF(Inddata!$E$35=0,0,IF(($D$30-C987*(1/Inddata!$E$35))&lt;0,0,($D$30-C987*(1/Inddata!$E$35))))</f>
        <v>0</v>
      </c>
      <c r="E987" s="5">
        <v>0</v>
      </c>
      <c r="F987" s="5">
        <f>IF(Inddata!$E$31*Inddata!$E$35+Inddata!$E$33&gt;'Beregninger scenarie 3'!C987,0,F986+$F$27)</f>
        <v>0.1696</v>
      </c>
      <c r="G987" s="5">
        <f t="shared" si="28"/>
        <v>8.7628000000000892</v>
      </c>
      <c r="H987" s="5">
        <f>IF(D987+E987+F987&gt;Inddata!$E$31,Inddata!$E$31,D987+E987+F987)</f>
        <v>0.1696</v>
      </c>
      <c r="I987" s="5">
        <f>Inddata!$E$34</f>
        <v>0</v>
      </c>
      <c r="J987" s="5">
        <f>Inddata!$E$32+Inddata!$E$34</f>
        <v>4</v>
      </c>
      <c r="K987" s="5"/>
    </row>
    <row r="988" spans="1:11" x14ac:dyDescent="0.25">
      <c r="A988">
        <v>959</v>
      </c>
      <c r="C988" s="5">
        <f t="shared" si="29"/>
        <v>6.769866666666756</v>
      </c>
      <c r="D988" s="5">
        <f>IF(Inddata!$E$35=0,0,IF(($D$30-C988*(1/Inddata!$E$35))&lt;0,0,($D$30-C988*(1/Inddata!$E$35))))</f>
        <v>0</v>
      </c>
      <c r="E988" s="5">
        <v>0</v>
      </c>
      <c r="F988" s="5">
        <f>IF(Inddata!$E$31*Inddata!$E$35+Inddata!$E$33&gt;'Beregninger scenarie 3'!C988,0,F987+$F$27)</f>
        <v>0.17666666666666667</v>
      </c>
      <c r="G988" s="5">
        <f t="shared" si="28"/>
        <v>8.769866666666756</v>
      </c>
      <c r="H988" s="5">
        <f>IF(D988+E988+F988&gt;Inddata!$E$31,Inddata!$E$31,D988+E988+F988)</f>
        <v>0.17666666666666667</v>
      </c>
      <c r="I988" s="5">
        <f>Inddata!$E$34</f>
        <v>0</v>
      </c>
      <c r="J988" s="5">
        <f>Inddata!$E$32+Inddata!$E$34</f>
        <v>4</v>
      </c>
      <c r="K988" s="5"/>
    </row>
    <row r="989" spans="1:11" x14ac:dyDescent="0.25">
      <c r="A989">
        <v>960</v>
      </c>
      <c r="C989" s="5">
        <f t="shared" si="29"/>
        <v>6.7769333333334227</v>
      </c>
      <c r="D989" s="5">
        <f>IF(Inddata!$E$35=0,0,IF(($D$30-C989*(1/Inddata!$E$35))&lt;0,0,($D$30-C989*(1/Inddata!$E$35))))</f>
        <v>0</v>
      </c>
      <c r="E989" s="5">
        <v>0</v>
      </c>
      <c r="F989" s="5">
        <f>IF(Inddata!$E$31*Inddata!$E$35+Inddata!$E$33&gt;'Beregninger scenarie 3'!C989,0,F988+$F$27)</f>
        <v>0.18373333333333333</v>
      </c>
      <c r="G989" s="5">
        <f t="shared" si="28"/>
        <v>8.7769333333334227</v>
      </c>
      <c r="H989" s="5">
        <f>IF(D989+E989+F989&gt;Inddata!$E$31,Inddata!$E$31,D989+E989+F989)</f>
        <v>0.18373333333333333</v>
      </c>
      <c r="I989" s="5">
        <f>Inddata!$E$34</f>
        <v>0</v>
      </c>
      <c r="J989" s="5">
        <f>Inddata!$E$32+Inddata!$E$34</f>
        <v>4</v>
      </c>
      <c r="K989" s="5"/>
    </row>
    <row r="990" spans="1:11" x14ac:dyDescent="0.25">
      <c r="A990">
        <v>961</v>
      </c>
      <c r="C990" s="5">
        <f t="shared" si="29"/>
        <v>6.7840000000000895</v>
      </c>
      <c r="D990" s="5">
        <f>IF(Inddata!$E$35=0,0,IF(($D$30-C990*(1/Inddata!$E$35))&lt;0,0,($D$30-C990*(1/Inddata!$E$35))))</f>
        <v>0</v>
      </c>
      <c r="E990" s="5">
        <v>0</v>
      </c>
      <c r="F990" s="5">
        <f>IF(Inddata!$E$31*Inddata!$E$35+Inddata!$E$33&gt;'Beregninger scenarie 3'!C990,0,F989+$F$27)</f>
        <v>0.1908</v>
      </c>
      <c r="G990" s="5">
        <f t="shared" si="28"/>
        <v>8.7840000000000895</v>
      </c>
      <c r="H990" s="5">
        <f>IF(D990+E990+F990&gt;Inddata!$E$31,Inddata!$E$31,D990+E990+F990)</f>
        <v>0.1908</v>
      </c>
      <c r="I990" s="5">
        <f>Inddata!$E$34</f>
        <v>0</v>
      </c>
      <c r="J990" s="5">
        <f>Inddata!$E$32+Inddata!$E$34</f>
        <v>4</v>
      </c>
      <c r="K990" s="5"/>
    </row>
    <row r="991" spans="1:11" x14ac:dyDescent="0.25">
      <c r="A991">
        <v>962</v>
      </c>
      <c r="C991" s="5">
        <f t="shared" si="29"/>
        <v>6.7910666666667563</v>
      </c>
      <c r="D991" s="5">
        <f>IF(Inddata!$E$35=0,0,IF(($D$30-C991*(1/Inddata!$E$35))&lt;0,0,($D$30-C991*(1/Inddata!$E$35))))</f>
        <v>0</v>
      </c>
      <c r="E991" s="5">
        <v>0</v>
      </c>
      <c r="F991" s="5">
        <f>IF(Inddata!$E$31*Inddata!$E$35+Inddata!$E$33&gt;'Beregninger scenarie 3'!C991,0,F990+$F$27)</f>
        <v>0.19786666666666666</v>
      </c>
      <c r="G991" s="5">
        <f t="shared" si="28"/>
        <v>8.7910666666667563</v>
      </c>
      <c r="H991" s="5">
        <f>IF(D991+E991+F991&gt;Inddata!$E$31,Inddata!$E$31,D991+E991+F991)</f>
        <v>0.19786666666666666</v>
      </c>
      <c r="I991" s="5">
        <f>Inddata!$E$34</f>
        <v>0</v>
      </c>
      <c r="J991" s="5">
        <f>Inddata!$E$32+Inddata!$E$34</f>
        <v>4</v>
      </c>
      <c r="K991" s="5"/>
    </row>
    <row r="992" spans="1:11" x14ac:dyDescent="0.25">
      <c r="A992">
        <v>963</v>
      </c>
      <c r="C992" s="5">
        <f t="shared" si="29"/>
        <v>6.7981333333334231</v>
      </c>
      <c r="D992" s="5">
        <f>IF(Inddata!$E$35=0,0,IF(($D$30-C992*(1/Inddata!$E$35))&lt;0,0,($D$30-C992*(1/Inddata!$E$35))))</f>
        <v>0</v>
      </c>
      <c r="E992" s="5">
        <v>0</v>
      </c>
      <c r="F992" s="5">
        <f>IF(Inddata!$E$31*Inddata!$E$35+Inddata!$E$33&gt;'Beregninger scenarie 3'!C992,0,F991+$F$27)</f>
        <v>0.20493333333333333</v>
      </c>
      <c r="G992" s="5">
        <f t="shared" ref="G992:G1055" si="30">C992+2</f>
        <v>8.7981333333334231</v>
      </c>
      <c r="H992" s="5">
        <f>IF(D992+E992+F992&gt;Inddata!$E$31,Inddata!$E$31,D992+E992+F992)</f>
        <v>0.20493333333333333</v>
      </c>
      <c r="I992" s="5">
        <f>Inddata!$E$34</f>
        <v>0</v>
      </c>
      <c r="J992" s="5">
        <f>Inddata!$E$32+Inddata!$E$34</f>
        <v>4</v>
      </c>
      <c r="K992" s="5"/>
    </row>
    <row r="993" spans="1:11" x14ac:dyDescent="0.25">
      <c r="A993">
        <v>964</v>
      </c>
      <c r="C993" s="5">
        <f t="shared" ref="C993:C1056" si="31">C992+$C$27</f>
        <v>6.8052000000000898</v>
      </c>
      <c r="D993" s="5">
        <f>IF(Inddata!$E$35=0,0,IF(($D$30-C993*(1/Inddata!$E$35))&lt;0,0,($D$30-C993*(1/Inddata!$E$35))))</f>
        <v>0</v>
      </c>
      <c r="E993" s="5">
        <v>0</v>
      </c>
      <c r="F993" s="5">
        <f>IF(Inddata!$E$31*Inddata!$E$35+Inddata!$E$33&gt;'Beregninger scenarie 3'!C993,0,F992+$F$27)</f>
        <v>0.21199999999999999</v>
      </c>
      <c r="G993" s="5">
        <f t="shared" si="30"/>
        <v>8.8052000000000898</v>
      </c>
      <c r="H993" s="5">
        <f>IF(D993+E993+F993&gt;Inddata!$E$31,Inddata!$E$31,D993+E993+F993)</f>
        <v>0.21199999999999999</v>
      </c>
      <c r="I993" s="5">
        <f>Inddata!$E$34</f>
        <v>0</v>
      </c>
      <c r="J993" s="5">
        <f>Inddata!$E$32+Inddata!$E$34</f>
        <v>4</v>
      </c>
      <c r="K993" s="5"/>
    </row>
    <row r="994" spans="1:11" x14ac:dyDescent="0.25">
      <c r="A994">
        <v>965</v>
      </c>
      <c r="C994" s="5">
        <f t="shared" si="31"/>
        <v>6.8122666666667566</v>
      </c>
      <c r="D994" s="5">
        <f>IF(Inddata!$E$35=0,0,IF(($D$30-C994*(1/Inddata!$E$35))&lt;0,0,($D$30-C994*(1/Inddata!$E$35))))</f>
        <v>0</v>
      </c>
      <c r="E994" s="5">
        <v>0</v>
      </c>
      <c r="F994" s="5">
        <f>IF(Inddata!$E$31*Inddata!$E$35+Inddata!$E$33&gt;'Beregninger scenarie 3'!C994,0,F993+$F$27)</f>
        <v>0.21906666666666666</v>
      </c>
      <c r="G994" s="5">
        <f t="shared" si="30"/>
        <v>8.8122666666667566</v>
      </c>
      <c r="H994" s="5">
        <f>IF(D994+E994+F994&gt;Inddata!$E$31,Inddata!$E$31,D994+E994+F994)</f>
        <v>0.21906666666666666</v>
      </c>
      <c r="I994" s="5">
        <f>Inddata!$E$34</f>
        <v>0</v>
      </c>
      <c r="J994" s="5">
        <f>Inddata!$E$32+Inddata!$E$34</f>
        <v>4</v>
      </c>
      <c r="K994" s="5"/>
    </row>
    <row r="995" spans="1:11" x14ac:dyDescent="0.25">
      <c r="A995">
        <v>966</v>
      </c>
      <c r="C995" s="5">
        <f t="shared" si="31"/>
        <v>6.8193333333334234</v>
      </c>
      <c r="D995" s="5">
        <f>IF(Inddata!$E$35=0,0,IF(($D$30-C995*(1/Inddata!$E$35))&lt;0,0,($D$30-C995*(1/Inddata!$E$35))))</f>
        <v>0</v>
      </c>
      <c r="E995" s="5">
        <v>0</v>
      </c>
      <c r="F995" s="5">
        <f>IF(Inddata!$E$31*Inddata!$E$35+Inddata!$E$33&gt;'Beregninger scenarie 3'!C995,0,F994+$F$27)</f>
        <v>0.22613333333333333</v>
      </c>
      <c r="G995" s="5">
        <f t="shared" si="30"/>
        <v>8.8193333333334234</v>
      </c>
      <c r="H995" s="5">
        <f>IF(D995+E995+F995&gt;Inddata!$E$31,Inddata!$E$31,D995+E995+F995)</f>
        <v>0.22613333333333333</v>
      </c>
      <c r="I995" s="5">
        <f>Inddata!$E$34</f>
        <v>0</v>
      </c>
      <c r="J995" s="5">
        <f>Inddata!$E$32+Inddata!$E$34</f>
        <v>4</v>
      </c>
      <c r="K995" s="5"/>
    </row>
    <row r="996" spans="1:11" x14ac:dyDescent="0.25">
      <c r="A996">
        <v>967</v>
      </c>
      <c r="C996" s="5">
        <f t="shared" si="31"/>
        <v>6.8264000000000902</v>
      </c>
      <c r="D996" s="5">
        <f>IF(Inddata!$E$35=0,0,IF(($D$30-C996*(1/Inddata!$E$35))&lt;0,0,($D$30-C996*(1/Inddata!$E$35))))</f>
        <v>0</v>
      </c>
      <c r="E996" s="5">
        <v>0</v>
      </c>
      <c r="F996" s="5">
        <f>IF(Inddata!$E$31*Inddata!$E$35+Inddata!$E$33&gt;'Beregninger scenarie 3'!C996,0,F995+$F$27)</f>
        <v>0.23319999999999999</v>
      </c>
      <c r="G996" s="5">
        <f t="shared" si="30"/>
        <v>8.8264000000000902</v>
      </c>
      <c r="H996" s="5">
        <f>IF(D996+E996+F996&gt;Inddata!$E$31,Inddata!$E$31,D996+E996+F996)</f>
        <v>0.23319999999999999</v>
      </c>
      <c r="I996" s="5">
        <f>Inddata!$E$34</f>
        <v>0</v>
      </c>
      <c r="J996" s="5">
        <f>Inddata!$E$32+Inddata!$E$34</f>
        <v>4</v>
      </c>
      <c r="K996" s="5"/>
    </row>
    <row r="997" spans="1:11" x14ac:dyDescent="0.25">
      <c r="A997">
        <v>968</v>
      </c>
      <c r="C997" s="5">
        <f t="shared" si="31"/>
        <v>6.833466666666757</v>
      </c>
      <c r="D997" s="5">
        <f>IF(Inddata!$E$35=0,0,IF(($D$30-C997*(1/Inddata!$E$35))&lt;0,0,($D$30-C997*(1/Inddata!$E$35))))</f>
        <v>0</v>
      </c>
      <c r="E997" s="5">
        <v>0</v>
      </c>
      <c r="F997" s="5">
        <f>IF(Inddata!$E$31*Inddata!$E$35+Inddata!$E$33&gt;'Beregninger scenarie 3'!C997,0,F996+$F$27)</f>
        <v>0.24026666666666666</v>
      </c>
      <c r="G997" s="5">
        <f t="shared" si="30"/>
        <v>8.833466666666757</v>
      </c>
      <c r="H997" s="5">
        <f>IF(D997+E997+F997&gt;Inddata!$E$31,Inddata!$E$31,D997+E997+F997)</f>
        <v>0.24026666666666666</v>
      </c>
      <c r="I997" s="5">
        <f>Inddata!$E$34</f>
        <v>0</v>
      </c>
      <c r="J997" s="5">
        <f>Inddata!$E$32+Inddata!$E$34</f>
        <v>4</v>
      </c>
      <c r="K997" s="5"/>
    </row>
    <row r="998" spans="1:11" x14ac:dyDescent="0.25">
      <c r="A998">
        <v>969</v>
      </c>
      <c r="C998" s="5">
        <f t="shared" si="31"/>
        <v>6.8405333333334237</v>
      </c>
      <c r="D998" s="5">
        <f>IF(Inddata!$E$35=0,0,IF(($D$30-C998*(1/Inddata!$E$35))&lt;0,0,($D$30-C998*(1/Inddata!$E$35))))</f>
        <v>0</v>
      </c>
      <c r="E998" s="5">
        <v>0</v>
      </c>
      <c r="F998" s="5">
        <f>IF(Inddata!$E$31*Inddata!$E$35+Inddata!$E$33&gt;'Beregninger scenarie 3'!C998,0,F997+$F$27)</f>
        <v>0.24733333333333332</v>
      </c>
      <c r="G998" s="5">
        <f t="shared" si="30"/>
        <v>8.8405333333334237</v>
      </c>
      <c r="H998" s="5">
        <f>IF(D998+E998+F998&gt;Inddata!$E$31,Inddata!$E$31,D998+E998+F998)</f>
        <v>0.24733333333333332</v>
      </c>
      <c r="I998" s="5">
        <f>Inddata!$E$34</f>
        <v>0</v>
      </c>
      <c r="J998" s="5">
        <f>Inddata!$E$32+Inddata!$E$34</f>
        <v>4</v>
      </c>
      <c r="K998" s="5"/>
    </row>
    <row r="999" spans="1:11" x14ac:dyDescent="0.25">
      <c r="A999">
        <v>970</v>
      </c>
      <c r="C999" s="5">
        <f t="shared" si="31"/>
        <v>6.8476000000000905</v>
      </c>
      <c r="D999" s="5">
        <f>IF(Inddata!$E$35=0,0,IF(($D$30-C999*(1/Inddata!$E$35))&lt;0,0,($D$30-C999*(1/Inddata!$E$35))))</f>
        <v>0</v>
      </c>
      <c r="E999" s="5">
        <v>0</v>
      </c>
      <c r="F999" s="5">
        <f>IF(Inddata!$E$31*Inddata!$E$35+Inddata!$E$33&gt;'Beregninger scenarie 3'!C999,0,F998+$F$27)</f>
        <v>0.25440000000000002</v>
      </c>
      <c r="G999" s="5">
        <f t="shared" si="30"/>
        <v>8.8476000000000905</v>
      </c>
      <c r="H999" s="5">
        <f>IF(D999+E999+F999&gt;Inddata!$E$31,Inddata!$E$31,D999+E999+F999)</f>
        <v>0.25440000000000002</v>
      </c>
      <c r="I999" s="5">
        <f>Inddata!$E$34</f>
        <v>0</v>
      </c>
      <c r="J999" s="5">
        <f>Inddata!$E$32+Inddata!$E$34</f>
        <v>4</v>
      </c>
      <c r="K999" s="5"/>
    </row>
    <row r="1000" spans="1:11" x14ac:dyDescent="0.25">
      <c r="A1000">
        <v>971</v>
      </c>
      <c r="C1000" s="5">
        <f t="shared" si="31"/>
        <v>6.8546666666667573</v>
      </c>
      <c r="D1000" s="5">
        <f>IF(Inddata!$E$35=0,0,IF(($D$30-C1000*(1/Inddata!$E$35))&lt;0,0,($D$30-C1000*(1/Inddata!$E$35))))</f>
        <v>0</v>
      </c>
      <c r="E1000" s="5">
        <v>0</v>
      </c>
      <c r="F1000" s="5">
        <f>IF(Inddata!$E$31*Inddata!$E$35+Inddata!$E$33&gt;'Beregninger scenarie 3'!C1000,0,F999+$F$27)</f>
        <v>0.26146666666666668</v>
      </c>
      <c r="G1000" s="5">
        <f t="shared" si="30"/>
        <v>8.8546666666667573</v>
      </c>
      <c r="H1000" s="5">
        <f>IF(D1000+E1000+F1000&gt;Inddata!$E$31,Inddata!$E$31,D1000+E1000+F1000)</f>
        <v>0.26146666666666668</v>
      </c>
      <c r="I1000" s="5">
        <f>Inddata!$E$34</f>
        <v>0</v>
      </c>
      <c r="J1000" s="5">
        <f>Inddata!$E$32+Inddata!$E$34</f>
        <v>4</v>
      </c>
      <c r="K1000" s="5"/>
    </row>
    <row r="1001" spans="1:11" x14ac:dyDescent="0.25">
      <c r="A1001">
        <v>972</v>
      </c>
      <c r="C1001" s="5">
        <f t="shared" si="31"/>
        <v>6.8617333333334241</v>
      </c>
      <c r="D1001" s="5">
        <f>IF(Inddata!$E$35=0,0,IF(($D$30-C1001*(1/Inddata!$E$35))&lt;0,0,($D$30-C1001*(1/Inddata!$E$35))))</f>
        <v>0</v>
      </c>
      <c r="E1001" s="5">
        <v>0</v>
      </c>
      <c r="F1001" s="5">
        <f>IF(Inddata!$E$31*Inddata!$E$35+Inddata!$E$33&gt;'Beregninger scenarie 3'!C1001,0,F1000+$F$27)</f>
        <v>0.26853333333333335</v>
      </c>
      <c r="G1001" s="5">
        <f t="shared" si="30"/>
        <v>8.8617333333334241</v>
      </c>
      <c r="H1001" s="5">
        <f>IF(D1001+E1001+F1001&gt;Inddata!$E$31,Inddata!$E$31,D1001+E1001+F1001)</f>
        <v>0.26853333333333335</v>
      </c>
      <c r="I1001" s="5">
        <f>Inddata!$E$34</f>
        <v>0</v>
      </c>
      <c r="J1001" s="5">
        <f>Inddata!$E$32+Inddata!$E$34</f>
        <v>4</v>
      </c>
      <c r="K1001" s="5"/>
    </row>
    <row r="1002" spans="1:11" x14ac:dyDescent="0.25">
      <c r="A1002">
        <v>973</v>
      </c>
      <c r="C1002" s="5">
        <f t="shared" si="31"/>
        <v>6.8688000000000908</v>
      </c>
      <c r="D1002" s="5">
        <f>IF(Inddata!$E$35=0,0,IF(($D$30-C1002*(1/Inddata!$E$35))&lt;0,0,($D$30-C1002*(1/Inddata!$E$35))))</f>
        <v>0</v>
      </c>
      <c r="E1002" s="5">
        <v>0</v>
      </c>
      <c r="F1002" s="5">
        <f>IF(Inddata!$E$31*Inddata!$E$35+Inddata!$E$33&gt;'Beregninger scenarie 3'!C1002,0,F1001+$F$27)</f>
        <v>0.27560000000000001</v>
      </c>
      <c r="G1002" s="5">
        <f t="shared" si="30"/>
        <v>8.8688000000000908</v>
      </c>
      <c r="H1002" s="5">
        <f>IF(D1002+E1002+F1002&gt;Inddata!$E$31,Inddata!$E$31,D1002+E1002+F1002)</f>
        <v>0.27560000000000001</v>
      </c>
      <c r="I1002" s="5">
        <f>Inddata!$E$34</f>
        <v>0</v>
      </c>
      <c r="J1002" s="5">
        <f>Inddata!$E$32+Inddata!$E$34</f>
        <v>4</v>
      </c>
      <c r="K1002" s="5"/>
    </row>
    <row r="1003" spans="1:11" x14ac:dyDescent="0.25">
      <c r="A1003">
        <v>974</v>
      </c>
      <c r="C1003" s="5">
        <f t="shared" si="31"/>
        <v>6.8758666666667576</v>
      </c>
      <c r="D1003" s="5">
        <f>IF(Inddata!$E$35=0,0,IF(($D$30-C1003*(1/Inddata!$E$35))&lt;0,0,($D$30-C1003*(1/Inddata!$E$35))))</f>
        <v>0</v>
      </c>
      <c r="E1003" s="5">
        <v>0</v>
      </c>
      <c r="F1003" s="5">
        <f>IF(Inddata!$E$31*Inddata!$E$35+Inddata!$E$33&gt;'Beregninger scenarie 3'!C1003,0,F1002+$F$27)</f>
        <v>0.28266666666666668</v>
      </c>
      <c r="G1003" s="5">
        <f t="shared" si="30"/>
        <v>8.8758666666667576</v>
      </c>
      <c r="H1003" s="5">
        <f>IF(D1003+E1003+F1003&gt;Inddata!$E$31,Inddata!$E$31,D1003+E1003+F1003)</f>
        <v>0.28266666666666668</v>
      </c>
      <c r="I1003" s="5">
        <f>Inddata!$E$34</f>
        <v>0</v>
      </c>
      <c r="J1003" s="5">
        <f>Inddata!$E$32+Inddata!$E$34</f>
        <v>4</v>
      </c>
      <c r="K1003" s="5"/>
    </row>
    <row r="1004" spans="1:11" x14ac:dyDescent="0.25">
      <c r="A1004">
        <v>975</v>
      </c>
      <c r="C1004" s="5">
        <f t="shared" si="31"/>
        <v>6.8829333333334244</v>
      </c>
      <c r="D1004" s="5">
        <f>IF(Inddata!$E$35=0,0,IF(($D$30-C1004*(1/Inddata!$E$35))&lt;0,0,($D$30-C1004*(1/Inddata!$E$35))))</f>
        <v>0</v>
      </c>
      <c r="E1004" s="5">
        <v>0</v>
      </c>
      <c r="F1004" s="5">
        <f>IF(Inddata!$E$31*Inddata!$E$35+Inddata!$E$33&gt;'Beregninger scenarie 3'!C1004,0,F1003+$F$27)</f>
        <v>0.28973333333333334</v>
      </c>
      <c r="G1004" s="5">
        <f t="shared" si="30"/>
        <v>8.8829333333334244</v>
      </c>
      <c r="H1004" s="5">
        <f>IF(D1004+E1004+F1004&gt;Inddata!$E$31,Inddata!$E$31,D1004+E1004+F1004)</f>
        <v>0.28973333333333334</v>
      </c>
      <c r="I1004" s="5">
        <f>Inddata!$E$34</f>
        <v>0</v>
      </c>
      <c r="J1004" s="5">
        <f>Inddata!$E$32+Inddata!$E$34</f>
        <v>4</v>
      </c>
      <c r="K1004" s="5"/>
    </row>
    <row r="1005" spans="1:11" x14ac:dyDescent="0.25">
      <c r="A1005">
        <v>976</v>
      </c>
      <c r="C1005" s="5">
        <f t="shared" si="31"/>
        <v>6.8900000000000912</v>
      </c>
      <c r="D1005" s="5">
        <f>IF(Inddata!$E$35=0,0,IF(($D$30-C1005*(1/Inddata!$E$35))&lt;0,0,($D$30-C1005*(1/Inddata!$E$35))))</f>
        <v>0</v>
      </c>
      <c r="E1005" s="5">
        <v>0</v>
      </c>
      <c r="F1005" s="5">
        <f>IF(Inddata!$E$31*Inddata!$E$35+Inddata!$E$33&gt;'Beregninger scenarie 3'!C1005,0,F1004+$F$27)</f>
        <v>0.29680000000000001</v>
      </c>
      <c r="G1005" s="5">
        <f t="shared" si="30"/>
        <v>8.8900000000000912</v>
      </c>
      <c r="H1005" s="5">
        <f>IF(D1005+E1005+F1005&gt;Inddata!$E$31,Inddata!$E$31,D1005+E1005+F1005)</f>
        <v>0.29680000000000001</v>
      </c>
      <c r="I1005" s="5">
        <f>Inddata!$E$34</f>
        <v>0</v>
      </c>
      <c r="J1005" s="5">
        <f>Inddata!$E$32+Inddata!$E$34</f>
        <v>4</v>
      </c>
      <c r="K1005" s="5"/>
    </row>
    <row r="1006" spans="1:11" x14ac:dyDescent="0.25">
      <c r="A1006">
        <v>977</v>
      </c>
      <c r="C1006" s="5">
        <f t="shared" si="31"/>
        <v>6.8970666666667579</v>
      </c>
      <c r="D1006" s="5">
        <f>IF(Inddata!$E$35=0,0,IF(($D$30-C1006*(1/Inddata!$E$35))&lt;0,0,($D$30-C1006*(1/Inddata!$E$35))))</f>
        <v>0</v>
      </c>
      <c r="E1006" s="5">
        <v>0</v>
      </c>
      <c r="F1006" s="5">
        <f>IF(Inddata!$E$31*Inddata!$E$35+Inddata!$E$33&gt;'Beregninger scenarie 3'!C1006,0,F1005+$F$27)</f>
        <v>0.30386666666666667</v>
      </c>
      <c r="G1006" s="5">
        <f t="shared" si="30"/>
        <v>8.8970666666667579</v>
      </c>
      <c r="H1006" s="5">
        <f>IF(D1006+E1006+F1006&gt;Inddata!$E$31,Inddata!$E$31,D1006+E1006+F1006)</f>
        <v>0.30386666666666667</v>
      </c>
      <c r="I1006" s="5">
        <f>Inddata!$E$34</f>
        <v>0</v>
      </c>
      <c r="J1006" s="5">
        <f>Inddata!$E$32+Inddata!$E$34</f>
        <v>4</v>
      </c>
      <c r="K1006" s="5"/>
    </row>
    <row r="1007" spans="1:11" x14ac:dyDescent="0.25">
      <c r="A1007">
        <v>978</v>
      </c>
      <c r="C1007" s="5">
        <f t="shared" si="31"/>
        <v>6.9041333333334247</v>
      </c>
      <c r="D1007" s="5">
        <f>IF(Inddata!$E$35=0,0,IF(($D$30-C1007*(1/Inddata!$E$35))&lt;0,0,($D$30-C1007*(1/Inddata!$E$35))))</f>
        <v>0</v>
      </c>
      <c r="E1007" s="5">
        <v>0</v>
      </c>
      <c r="F1007" s="5">
        <f>IF(Inddata!$E$31*Inddata!$E$35+Inddata!$E$33&gt;'Beregninger scenarie 3'!C1007,0,F1006+$F$27)</f>
        <v>0.31093333333333334</v>
      </c>
      <c r="G1007" s="5">
        <f t="shared" si="30"/>
        <v>8.9041333333334247</v>
      </c>
      <c r="H1007" s="5">
        <f>IF(D1007+E1007+F1007&gt;Inddata!$E$31,Inddata!$E$31,D1007+E1007+F1007)</f>
        <v>0.31093333333333334</v>
      </c>
      <c r="I1007" s="5">
        <f>Inddata!$E$34</f>
        <v>0</v>
      </c>
      <c r="J1007" s="5">
        <f>Inddata!$E$32+Inddata!$E$34</f>
        <v>4</v>
      </c>
      <c r="K1007" s="5"/>
    </row>
    <row r="1008" spans="1:11" x14ac:dyDescent="0.25">
      <c r="A1008">
        <v>979</v>
      </c>
      <c r="C1008" s="5">
        <f t="shared" si="31"/>
        <v>6.9112000000000915</v>
      </c>
      <c r="D1008" s="5">
        <f>IF(Inddata!$E$35=0,0,IF(($D$30-C1008*(1/Inddata!$E$35))&lt;0,0,($D$30-C1008*(1/Inddata!$E$35))))</f>
        <v>0</v>
      </c>
      <c r="E1008" s="5">
        <v>0</v>
      </c>
      <c r="F1008" s="5">
        <f>IF(Inddata!$E$31*Inddata!$E$35+Inddata!$E$33&gt;'Beregninger scenarie 3'!C1008,0,F1007+$F$27)</f>
        <v>0.318</v>
      </c>
      <c r="G1008" s="5">
        <f t="shared" si="30"/>
        <v>8.9112000000000915</v>
      </c>
      <c r="H1008" s="5">
        <f>IF(D1008+E1008+F1008&gt;Inddata!$E$31,Inddata!$E$31,D1008+E1008+F1008)</f>
        <v>0.318</v>
      </c>
      <c r="I1008" s="5">
        <f>Inddata!$E$34</f>
        <v>0</v>
      </c>
      <c r="J1008" s="5">
        <f>Inddata!$E$32+Inddata!$E$34</f>
        <v>4</v>
      </c>
      <c r="K1008" s="5"/>
    </row>
    <row r="1009" spans="1:11" x14ac:dyDescent="0.25">
      <c r="A1009">
        <v>980</v>
      </c>
      <c r="C1009" s="5">
        <f t="shared" si="31"/>
        <v>6.9182666666667583</v>
      </c>
      <c r="D1009" s="5">
        <f>IF(Inddata!$E$35=0,0,IF(($D$30-C1009*(1/Inddata!$E$35))&lt;0,0,($D$30-C1009*(1/Inddata!$E$35))))</f>
        <v>0</v>
      </c>
      <c r="E1009" s="5">
        <v>0</v>
      </c>
      <c r="F1009" s="5">
        <f>IF(Inddata!$E$31*Inddata!$E$35+Inddata!$E$33&gt;'Beregninger scenarie 3'!C1009,0,F1008+$F$27)</f>
        <v>0.32506666666666667</v>
      </c>
      <c r="G1009" s="5">
        <f t="shared" si="30"/>
        <v>8.9182666666667583</v>
      </c>
      <c r="H1009" s="5">
        <f>IF(D1009+E1009+F1009&gt;Inddata!$E$31,Inddata!$E$31,D1009+E1009+F1009)</f>
        <v>0.32506666666666667</v>
      </c>
      <c r="I1009" s="5">
        <f>Inddata!$E$34</f>
        <v>0</v>
      </c>
      <c r="J1009" s="5">
        <f>Inddata!$E$32+Inddata!$E$34</f>
        <v>4</v>
      </c>
      <c r="K1009" s="5"/>
    </row>
    <row r="1010" spans="1:11" x14ac:dyDescent="0.25">
      <c r="A1010">
        <v>981</v>
      </c>
      <c r="C1010" s="5">
        <f t="shared" si="31"/>
        <v>6.925333333333425</v>
      </c>
      <c r="D1010" s="5">
        <f>IF(Inddata!$E$35=0,0,IF(($D$30-C1010*(1/Inddata!$E$35))&lt;0,0,($D$30-C1010*(1/Inddata!$E$35))))</f>
        <v>0</v>
      </c>
      <c r="E1010" s="5">
        <v>0</v>
      </c>
      <c r="F1010" s="5">
        <f>IF(Inddata!$E$31*Inddata!$E$35+Inddata!$E$33&gt;'Beregninger scenarie 3'!C1010,0,F1009+$F$27)</f>
        <v>0.33213333333333334</v>
      </c>
      <c r="G1010" s="5">
        <f t="shared" si="30"/>
        <v>8.925333333333425</v>
      </c>
      <c r="H1010" s="5">
        <f>IF(D1010+E1010+F1010&gt;Inddata!$E$31,Inddata!$E$31,D1010+E1010+F1010)</f>
        <v>0.33213333333333334</v>
      </c>
      <c r="I1010" s="5">
        <f>Inddata!$E$34</f>
        <v>0</v>
      </c>
      <c r="J1010" s="5">
        <f>Inddata!$E$32+Inddata!$E$34</f>
        <v>4</v>
      </c>
      <c r="K1010" s="5"/>
    </row>
    <row r="1011" spans="1:11" x14ac:dyDescent="0.25">
      <c r="A1011">
        <v>982</v>
      </c>
      <c r="C1011" s="5">
        <f t="shared" si="31"/>
        <v>6.9324000000000918</v>
      </c>
      <c r="D1011" s="5">
        <f>IF(Inddata!$E$35=0,0,IF(($D$30-C1011*(1/Inddata!$E$35))&lt;0,0,($D$30-C1011*(1/Inddata!$E$35))))</f>
        <v>0</v>
      </c>
      <c r="E1011" s="5">
        <v>0</v>
      </c>
      <c r="F1011" s="5">
        <f>IF(Inddata!$E$31*Inddata!$E$35+Inddata!$E$33&gt;'Beregninger scenarie 3'!C1011,0,F1010+$F$27)</f>
        <v>0.3392</v>
      </c>
      <c r="G1011" s="5">
        <f t="shared" si="30"/>
        <v>8.9324000000000918</v>
      </c>
      <c r="H1011" s="5">
        <f>IF(D1011+E1011+F1011&gt;Inddata!$E$31,Inddata!$E$31,D1011+E1011+F1011)</f>
        <v>0.3392</v>
      </c>
      <c r="I1011" s="5">
        <f>Inddata!$E$34</f>
        <v>0</v>
      </c>
      <c r="J1011" s="5">
        <f>Inddata!$E$32+Inddata!$E$34</f>
        <v>4</v>
      </c>
      <c r="K1011" s="5"/>
    </row>
    <row r="1012" spans="1:11" x14ac:dyDescent="0.25">
      <c r="A1012">
        <v>983</v>
      </c>
      <c r="C1012" s="5">
        <f t="shared" si="31"/>
        <v>6.9394666666667586</v>
      </c>
      <c r="D1012" s="5">
        <f>IF(Inddata!$E$35=0,0,IF(($D$30-C1012*(1/Inddata!$E$35))&lt;0,0,($D$30-C1012*(1/Inddata!$E$35))))</f>
        <v>0</v>
      </c>
      <c r="E1012" s="5">
        <v>0</v>
      </c>
      <c r="F1012" s="5">
        <f>IF(Inddata!$E$31*Inddata!$E$35+Inddata!$E$33&gt;'Beregninger scenarie 3'!C1012,0,F1011+$F$27)</f>
        <v>0.34626666666666667</v>
      </c>
      <c r="G1012" s="5">
        <f t="shared" si="30"/>
        <v>8.9394666666667586</v>
      </c>
      <c r="H1012" s="5">
        <f>IF(D1012+E1012+F1012&gt;Inddata!$E$31,Inddata!$E$31,D1012+E1012+F1012)</f>
        <v>0.34626666666666667</v>
      </c>
      <c r="I1012" s="5">
        <f>Inddata!$E$34</f>
        <v>0</v>
      </c>
      <c r="J1012" s="5">
        <f>Inddata!$E$32+Inddata!$E$34</f>
        <v>4</v>
      </c>
      <c r="K1012" s="5"/>
    </row>
    <row r="1013" spans="1:11" x14ac:dyDescent="0.25">
      <c r="A1013">
        <v>984</v>
      </c>
      <c r="C1013" s="5">
        <f t="shared" si="31"/>
        <v>6.9465333333334254</v>
      </c>
      <c r="D1013" s="5">
        <f>IF(Inddata!$E$35=0,0,IF(($D$30-C1013*(1/Inddata!$E$35))&lt;0,0,($D$30-C1013*(1/Inddata!$E$35))))</f>
        <v>0</v>
      </c>
      <c r="E1013" s="5">
        <v>0</v>
      </c>
      <c r="F1013" s="5">
        <f>IF(Inddata!$E$31*Inddata!$E$35+Inddata!$E$33&gt;'Beregninger scenarie 3'!C1013,0,F1012+$F$27)</f>
        <v>0.35333333333333333</v>
      </c>
      <c r="G1013" s="5">
        <f t="shared" si="30"/>
        <v>8.9465333333334254</v>
      </c>
      <c r="H1013" s="5">
        <f>IF(D1013+E1013+F1013&gt;Inddata!$E$31,Inddata!$E$31,D1013+E1013+F1013)</f>
        <v>0.35333333333333333</v>
      </c>
      <c r="I1013" s="5">
        <f>Inddata!$E$34</f>
        <v>0</v>
      </c>
      <c r="J1013" s="5">
        <f>Inddata!$E$32+Inddata!$E$34</f>
        <v>4</v>
      </c>
      <c r="K1013" s="5"/>
    </row>
    <row r="1014" spans="1:11" x14ac:dyDescent="0.25">
      <c r="A1014">
        <v>985</v>
      </c>
      <c r="C1014" s="5">
        <f t="shared" si="31"/>
        <v>6.9536000000000922</v>
      </c>
      <c r="D1014" s="5">
        <f>IF(Inddata!$E$35=0,0,IF(($D$30-C1014*(1/Inddata!$E$35))&lt;0,0,($D$30-C1014*(1/Inddata!$E$35))))</f>
        <v>0</v>
      </c>
      <c r="E1014" s="5">
        <v>0</v>
      </c>
      <c r="F1014" s="5">
        <f>IF(Inddata!$E$31*Inddata!$E$35+Inddata!$E$33&gt;'Beregninger scenarie 3'!C1014,0,F1013+$F$27)</f>
        <v>0.3604</v>
      </c>
      <c r="G1014" s="5">
        <f t="shared" si="30"/>
        <v>8.9536000000000922</v>
      </c>
      <c r="H1014" s="5">
        <f>IF(D1014+E1014+F1014&gt;Inddata!$E$31,Inddata!$E$31,D1014+E1014+F1014)</f>
        <v>0.3604</v>
      </c>
      <c r="I1014" s="5">
        <f>Inddata!$E$34</f>
        <v>0</v>
      </c>
      <c r="J1014" s="5">
        <f>Inddata!$E$32+Inddata!$E$34</f>
        <v>4</v>
      </c>
      <c r="K1014" s="5"/>
    </row>
    <row r="1015" spans="1:11" x14ac:dyDescent="0.25">
      <c r="A1015">
        <v>986</v>
      </c>
      <c r="C1015" s="5">
        <f t="shared" si="31"/>
        <v>6.9606666666667589</v>
      </c>
      <c r="D1015" s="5">
        <f>IF(Inddata!$E$35=0,0,IF(($D$30-C1015*(1/Inddata!$E$35))&lt;0,0,($D$30-C1015*(1/Inddata!$E$35))))</f>
        <v>0</v>
      </c>
      <c r="E1015" s="5">
        <v>0</v>
      </c>
      <c r="F1015" s="5">
        <f>IF(Inddata!$E$31*Inddata!$E$35+Inddata!$E$33&gt;'Beregninger scenarie 3'!C1015,0,F1014+$F$27)</f>
        <v>0.36746666666666666</v>
      </c>
      <c r="G1015" s="5">
        <f t="shared" si="30"/>
        <v>8.9606666666667589</v>
      </c>
      <c r="H1015" s="5">
        <f>IF(D1015+E1015+F1015&gt;Inddata!$E$31,Inddata!$E$31,D1015+E1015+F1015)</f>
        <v>0.36746666666666666</v>
      </c>
      <c r="I1015" s="5">
        <f>Inddata!$E$34</f>
        <v>0</v>
      </c>
      <c r="J1015" s="5">
        <f>Inddata!$E$32+Inddata!$E$34</f>
        <v>4</v>
      </c>
      <c r="K1015" s="5"/>
    </row>
    <row r="1016" spans="1:11" x14ac:dyDescent="0.25">
      <c r="A1016">
        <v>987</v>
      </c>
      <c r="C1016" s="5">
        <f t="shared" si="31"/>
        <v>6.9677333333334257</v>
      </c>
      <c r="D1016" s="5">
        <f>IF(Inddata!$E$35=0,0,IF(($D$30-C1016*(1/Inddata!$E$35))&lt;0,0,($D$30-C1016*(1/Inddata!$E$35))))</f>
        <v>0</v>
      </c>
      <c r="E1016" s="5">
        <v>0</v>
      </c>
      <c r="F1016" s="5">
        <f>IF(Inddata!$E$31*Inddata!$E$35+Inddata!$E$33&gt;'Beregninger scenarie 3'!C1016,0,F1015+$F$27)</f>
        <v>0.37453333333333333</v>
      </c>
      <c r="G1016" s="5">
        <f t="shared" si="30"/>
        <v>8.9677333333334257</v>
      </c>
      <c r="H1016" s="5">
        <f>IF(D1016+E1016+F1016&gt;Inddata!$E$31,Inddata!$E$31,D1016+E1016+F1016)</f>
        <v>0.37453333333333333</v>
      </c>
      <c r="I1016" s="5">
        <f>Inddata!$E$34</f>
        <v>0</v>
      </c>
      <c r="J1016" s="5">
        <f>Inddata!$E$32+Inddata!$E$34</f>
        <v>4</v>
      </c>
      <c r="K1016" s="5"/>
    </row>
    <row r="1017" spans="1:11" x14ac:dyDescent="0.25">
      <c r="A1017">
        <v>988</v>
      </c>
      <c r="C1017" s="5">
        <f t="shared" si="31"/>
        <v>6.9748000000000925</v>
      </c>
      <c r="D1017" s="5">
        <f>IF(Inddata!$E$35=0,0,IF(($D$30-C1017*(1/Inddata!$E$35))&lt;0,0,($D$30-C1017*(1/Inddata!$E$35))))</f>
        <v>0</v>
      </c>
      <c r="E1017" s="5">
        <v>0</v>
      </c>
      <c r="F1017" s="5">
        <f>IF(Inddata!$E$31*Inddata!$E$35+Inddata!$E$33&gt;'Beregninger scenarie 3'!C1017,0,F1016+$F$27)</f>
        <v>0.38159999999999999</v>
      </c>
      <c r="G1017" s="5">
        <f t="shared" si="30"/>
        <v>8.9748000000000925</v>
      </c>
      <c r="H1017" s="5">
        <f>IF(D1017+E1017+F1017&gt;Inddata!$E$31,Inddata!$E$31,D1017+E1017+F1017)</f>
        <v>0.38159999999999999</v>
      </c>
      <c r="I1017" s="5">
        <f>Inddata!$E$34</f>
        <v>0</v>
      </c>
      <c r="J1017" s="5">
        <f>Inddata!$E$32+Inddata!$E$34</f>
        <v>4</v>
      </c>
      <c r="K1017" s="5"/>
    </row>
    <row r="1018" spans="1:11" x14ac:dyDescent="0.25">
      <c r="A1018">
        <v>989</v>
      </c>
      <c r="C1018" s="5">
        <f t="shared" si="31"/>
        <v>6.9818666666667593</v>
      </c>
      <c r="D1018" s="5">
        <f>IF(Inddata!$E$35=0,0,IF(($D$30-C1018*(1/Inddata!$E$35))&lt;0,0,($D$30-C1018*(1/Inddata!$E$35))))</f>
        <v>0</v>
      </c>
      <c r="E1018" s="5">
        <v>0</v>
      </c>
      <c r="F1018" s="5">
        <f>IF(Inddata!$E$31*Inddata!$E$35+Inddata!$E$33&gt;'Beregninger scenarie 3'!C1018,0,F1017+$F$27)</f>
        <v>0.38866666666666666</v>
      </c>
      <c r="G1018" s="5">
        <f t="shared" si="30"/>
        <v>8.9818666666667593</v>
      </c>
      <c r="H1018" s="5">
        <f>IF(D1018+E1018+F1018&gt;Inddata!$E$31,Inddata!$E$31,D1018+E1018+F1018)</f>
        <v>0.38866666666666666</v>
      </c>
      <c r="I1018" s="5">
        <f>Inddata!$E$34</f>
        <v>0</v>
      </c>
      <c r="J1018" s="5">
        <f>Inddata!$E$32+Inddata!$E$34</f>
        <v>4</v>
      </c>
      <c r="K1018" s="5"/>
    </row>
    <row r="1019" spans="1:11" x14ac:dyDescent="0.25">
      <c r="A1019">
        <v>990</v>
      </c>
      <c r="C1019" s="5">
        <f t="shared" si="31"/>
        <v>6.988933333333426</v>
      </c>
      <c r="D1019" s="5">
        <f>IF(Inddata!$E$35=0,0,IF(($D$30-C1019*(1/Inddata!$E$35))&lt;0,0,($D$30-C1019*(1/Inddata!$E$35))))</f>
        <v>0</v>
      </c>
      <c r="E1019" s="5">
        <v>0</v>
      </c>
      <c r="F1019" s="5">
        <f>IF(Inddata!$E$31*Inddata!$E$35+Inddata!$E$33&gt;'Beregninger scenarie 3'!C1019,0,F1018+$F$27)</f>
        <v>0.39573333333333333</v>
      </c>
      <c r="G1019" s="5">
        <f t="shared" si="30"/>
        <v>8.988933333333426</v>
      </c>
      <c r="H1019" s="5">
        <f>IF(D1019+E1019+F1019&gt;Inddata!$E$31,Inddata!$E$31,D1019+E1019+F1019)</f>
        <v>0.39573333333333333</v>
      </c>
      <c r="I1019" s="5">
        <f>Inddata!$E$34</f>
        <v>0</v>
      </c>
      <c r="J1019" s="5">
        <f>Inddata!$E$32+Inddata!$E$34</f>
        <v>4</v>
      </c>
      <c r="K1019" s="5"/>
    </row>
    <row r="1020" spans="1:11" x14ac:dyDescent="0.25">
      <c r="A1020">
        <v>991</v>
      </c>
      <c r="C1020" s="5">
        <f t="shared" si="31"/>
        <v>6.9960000000000928</v>
      </c>
      <c r="D1020" s="5">
        <f>IF(Inddata!$E$35=0,0,IF(($D$30-C1020*(1/Inddata!$E$35))&lt;0,0,($D$30-C1020*(1/Inddata!$E$35))))</f>
        <v>0</v>
      </c>
      <c r="E1020" s="5">
        <v>0</v>
      </c>
      <c r="F1020" s="5">
        <f>IF(Inddata!$E$31*Inddata!$E$35+Inddata!$E$33&gt;'Beregninger scenarie 3'!C1020,0,F1019+$F$27)</f>
        <v>0.40279999999999999</v>
      </c>
      <c r="G1020" s="5">
        <f t="shared" si="30"/>
        <v>8.9960000000000928</v>
      </c>
      <c r="H1020" s="5">
        <f>IF(D1020+E1020+F1020&gt;Inddata!$E$31,Inddata!$E$31,D1020+E1020+F1020)</f>
        <v>0.40279999999999999</v>
      </c>
      <c r="I1020" s="5">
        <f>Inddata!$E$34</f>
        <v>0</v>
      </c>
      <c r="J1020" s="5">
        <f>Inddata!$E$32+Inddata!$E$34</f>
        <v>4</v>
      </c>
      <c r="K1020" s="5"/>
    </row>
    <row r="1021" spans="1:11" x14ac:dyDescent="0.25">
      <c r="A1021">
        <v>992</v>
      </c>
      <c r="C1021" s="5">
        <f t="shared" si="31"/>
        <v>7.0030666666667596</v>
      </c>
      <c r="D1021" s="5">
        <f>IF(Inddata!$E$35=0,0,IF(($D$30-C1021*(1/Inddata!$E$35))&lt;0,0,($D$30-C1021*(1/Inddata!$E$35))))</f>
        <v>0</v>
      </c>
      <c r="E1021" s="5">
        <v>0</v>
      </c>
      <c r="F1021" s="5">
        <f>IF(Inddata!$E$31*Inddata!$E$35+Inddata!$E$33&gt;'Beregninger scenarie 3'!C1021,0,F1020+$F$27)</f>
        <v>0.40986666666666666</v>
      </c>
      <c r="G1021" s="5">
        <f t="shared" si="30"/>
        <v>9.0030666666667596</v>
      </c>
      <c r="H1021" s="5">
        <f>IF(D1021+E1021+F1021&gt;Inddata!$E$31,Inddata!$E$31,D1021+E1021+F1021)</f>
        <v>0.40986666666666666</v>
      </c>
      <c r="I1021" s="5">
        <f>Inddata!$E$34</f>
        <v>0</v>
      </c>
      <c r="J1021" s="5">
        <f>Inddata!$E$32+Inddata!$E$34</f>
        <v>4</v>
      </c>
      <c r="K1021" s="5"/>
    </row>
    <row r="1022" spans="1:11" x14ac:dyDescent="0.25">
      <c r="A1022">
        <v>993</v>
      </c>
      <c r="C1022" s="5">
        <f t="shared" si="31"/>
        <v>7.0101333333334264</v>
      </c>
      <c r="D1022" s="5">
        <f>IF(Inddata!$E$35=0,0,IF(($D$30-C1022*(1/Inddata!$E$35))&lt;0,0,($D$30-C1022*(1/Inddata!$E$35))))</f>
        <v>0</v>
      </c>
      <c r="E1022" s="5">
        <v>0</v>
      </c>
      <c r="F1022" s="5">
        <f>IF(Inddata!$E$31*Inddata!$E$35+Inddata!$E$33&gt;'Beregninger scenarie 3'!C1022,0,F1021+$F$27)</f>
        <v>0.41693333333333332</v>
      </c>
      <c r="G1022" s="5">
        <f t="shared" si="30"/>
        <v>9.0101333333334264</v>
      </c>
      <c r="H1022" s="5">
        <f>IF(D1022+E1022+F1022&gt;Inddata!$E$31,Inddata!$E$31,D1022+E1022+F1022)</f>
        <v>0.41693333333333332</v>
      </c>
      <c r="I1022" s="5">
        <f>Inddata!$E$34</f>
        <v>0</v>
      </c>
      <c r="J1022" s="5">
        <f>Inddata!$E$32+Inddata!$E$34</f>
        <v>4</v>
      </c>
      <c r="K1022" s="5"/>
    </row>
    <row r="1023" spans="1:11" x14ac:dyDescent="0.25">
      <c r="A1023">
        <v>994</v>
      </c>
      <c r="C1023" s="5">
        <f t="shared" si="31"/>
        <v>7.0172000000000931</v>
      </c>
      <c r="D1023" s="5">
        <f>IF(Inddata!$E$35=0,0,IF(($D$30-C1023*(1/Inddata!$E$35))&lt;0,0,($D$30-C1023*(1/Inddata!$E$35))))</f>
        <v>0</v>
      </c>
      <c r="E1023" s="5">
        <v>0</v>
      </c>
      <c r="F1023" s="5">
        <f>IF(Inddata!$E$31*Inddata!$E$35+Inddata!$E$33&gt;'Beregninger scenarie 3'!C1023,0,F1022+$F$27)</f>
        <v>0.42399999999999999</v>
      </c>
      <c r="G1023" s="5">
        <f t="shared" si="30"/>
        <v>9.0172000000000931</v>
      </c>
      <c r="H1023" s="5">
        <f>IF(D1023+E1023+F1023&gt;Inddata!$E$31,Inddata!$E$31,D1023+E1023+F1023)</f>
        <v>0.42399999999999999</v>
      </c>
      <c r="I1023" s="5">
        <f>Inddata!$E$34</f>
        <v>0</v>
      </c>
      <c r="J1023" s="5">
        <f>Inddata!$E$32+Inddata!$E$34</f>
        <v>4</v>
      </c>
      <c r="K1023" s="5"/>
    </row>
    <row r="1024" spans="1:11" x14ac:dyDescent="0.25">
      <c r="A1024">
        <v>995</v>
      </c>
      <c r="C1024" s="5">
        <f t="shared" si="31"/>
        <v>7.0242666666667599</v>
      </c>
      <c r="D1024" s="5">
        <f>IF(Inddata!$E$35=0,0,IF(($D$30-C1024*(1/Inddata!$E$35))&lt;0,0,($D$30-C1024*(1/Inddata!$E$35))))</f>
        <v>0</v>
      </c>
      <c r="E1024" s="5">
        <v>0</v>
      </c>
      <c r="F1024" s="5">
        <f>IF(Inddata!$E$31*Inddata!$E$35+Inddata!$E$33&gt;'Beregninger scenarie 3'!C1024,0,F1023+$F$27)</f>
        <v>0.43106666666666665</v>
      </c>
      <c r="G1024" s="5">
        <f t="shared" si="30"/>
        <v>9.0242666666667599</v>
      </c>
      <c r="H1024" s="5">
        <f>IF(D1024+E1024+F1024&gt;Inddata!$E$31,Inddata!$E$31,D1024+E1024+F1024)</f>
        <v>0.43106666666666665</v>
      </c>
      <c r="I1024" s="5">
        <f>Inddata!$E$34</f>
        <v>0</v>
      </c>
      <c r="J1024" s="5">
        <f>Inddata!$E$32+Inddata!$E$34</f>
        <v>4</v>
      </c>
      <c r="K1024" s="5"/>
    </row>
    <row r="1025" spans="1:11" x14ac:dyDescent="0.25">
      <c r="A1025">
        <v>996</v>
      </c>
      <c r="C1025" s="5">
        <f t="shared" si="31"/>
        <v>7.0313333333334267</v>
      </c>
      <c r="D1025" s="5">
        <f>IF(Inddata!$E$35=0,0,IF(($D$30-C1025*(1/Inddata!$E$35))&lt;0,0,($D$30-C1025*(1/Inddata!$E$35))))</f>
        <v>0</v>
      </c>
      <c r="E1025" s="5">
        <v>0</v>
      </c>
      <c r="F1025" s="5">
        <f>IF(Inddata!$E$31*Inddata!$E$35+Inddata!$E$33&gt;'Beregninger scenarie 3'!C1025,0,F1024+$F$27)</f>
        <v>0.43813333333333332</v>
      </c>
      <c r="G1025" s="5">
        <f t="shared" si="30"/>
        <v>9.0313333333334267</v>
      </c>
      <c r="H1025" s="5">
        <f>IF(D1025+E1025+F1025&gt;Inddata!$E$31,Inddata!$E$31,D1025+E1025+F1025)</f>
        <v>0.43813333333333332</v>
      </c>
      <c r="I1025" s="5">
        <f>Inddata!$E$34</f>
        <v>0</v>
      </c>
      <c r="J1025" s="5">
        <f>Inddata!$E$32+Inddata!$E$34</f>
        <v>4</v>
      </c>
      <c r="K1025" s="5"/>
    </row>
    <row r="1026" spans="1:11" x14ac:dyDescent="0.25">
      <c r="A1026">
        <v>997</v>
      </c>
      <c r="C1026" s="5">
        <f t="shared" si="31"/>
        <v>7.0384000000000935</v>
      </c>
      <c r="D1026" s="5">
        <f>IF(Inddata!$E$35=0,0,IF(($D$30-C1026*(1/Inddata!$E$35))&lt;0,0,($D$30-C1026*(1/Inddata!$E$35))))</f>
        <v>0</v>
      </c>
      <c r="E1026" s="5">
        <v>0</v>
      </c>
      <c r="F1026" s="5">
        <f>IF(Inddata!$E$31*Inddata!$E$35+Inddata!$E$33&gt;'Beregninger scenarie 3'!C1026,0,F1025+$F$27)</f>
        <v>0.44519999999999998</v>
      </c>
      <c r="G1026" s="5">
        <f t="shared" si="30"/>
        <v>9.0384000000000935</v>
      </c>
      <c r="H1026" s="5">
        <f>IF(D1026+E1026+F1026&gt;Inddata!$E$31,Inddata!$E$31,D1026+E1026+F1026)</f>
        <v>0.44519999999999998</v>
      </c>
      <c r="I1026" s="5">
        <f>Inddata!$E$34</f>
        <v>0</v>
      </c>
      <c r="J1026" s="5">
        <f>Inddata!$E$32+Inddata!$E$34</f>
        <v>4</v>
      </c>
      <c r="K1026" s="5"/>
    </row>
    <row r="1027" spans="1:11" x14ac:dyDescent="0.25">
      <c r="A1027">
        <v>998</v>
      </c>
      <c r="C1027" s="5">
        <f t="shared" si="31"/>
        <v>7.0454666666667602</v>
      </c>
      <c r="D1027" s="5">
        <f>IF(Inddata!$E$35=0,0,IF(($D$30-C1027*(1/Inddata!$E$35))&lt;0,0,($D$30-C1027*(1/Inddata!$E$35))))</f>
        <v>0</v>
      </c>
      <c r="E1027" s="5">
        <v>0</v>
      </c>
      <c r="F1027" s="5">
        <f>IF(Inddata!$E$31*Inddata!$E$35+Inddata!$E$33&gt;'Beregninger scenarie 3'!C1027,0,F1026+$F$27)</f>
        <v>0.45226666666666665</v>
      </c>
      <c r="G1027" s="5">
        <f t="shared" si="30"/>
        <v>9.0454666666667602</v>
      </c>
      <c r="H1027" s="5">
        <f>IF(D1027+E1027+F1027&gt;Inddata!$E$31,Inddata!$E$31,D1027+E1027+F1027)</f>
        <v>0.45226666666666665</v>
      </c>
      <c r="I1027" s="5">
        <f>Inddata!$E$34</f>
        <v>0</v>
      </c>
      <c r="J1027" s="5">
        <f>Inddata!$E$32+Inddata!$E$34</f>
        <v>4</v>
      </c>
      <c r="K1027" s="5"/>
    </row>
    <row r="1028" spans="1:11" x14ac:dyDescent="0.25">
      <c r="A1028">
        <v>999</v>
      </c>
      <c r="C1028" s="5">
        <f t="shared" si="31"/>
        <v>7.052533333333427</v>
      </c>
      <c r="D1028" s="5">
        <f>IF(Inddata!$E$35=0,0,IF(($D$30-C1028*(1/Inddata!$E$35))&lt;0,0,($D$30-C1028*(1/Inddata!$E$35))))</f>
        <v>0</v>
      </c>
      <c r="E1028" s="5">
        <v>0</v>
      </c>
      <c r="F1028" s="5">
        <f>IF(Inddata!$E$31*Inddata!$E$35+Inddata!$E$33&gt;'Beregninger scenarie 3'!C1028,0,F1027+$F$27)</f>
        <v>0.45933333333333332</v>
      </c>
      <c r="G1028" s="5">
        <f t="shared" si="30"/>
        <v>9.052533333333427</v>
      </c>
      <c r="H1028" s="5">
        <f>IF(D1028+E1028+F1028&gt;Inddata!$E$31,Inddata!$E$31,D1028+E1028+F1028)</f>
        <v>0.45933333333333332</v>
      </c>
      <c r="I1028" s="5">
        <f>Inddata!$E$34</f>
        <v>0</v>
      </c>
      <c r="J1028" s="5">
        <f>Inddata!$E$32+Inddata!$E$34</f>
        <v>4</v>
      </c>
      <c r="K1028" s="5"/>
    </row>
    <row r="1029" spans="1:11" x14ac:dyDescent="0.25">
      <c r="A1029">
        <v>1000</v>
      </c>
      <c r="C1029" s="5">
        <f t="shared" si="31"/>
        <v>7.0596000000000938</v>
      </c>
      <c r="D1029" s="5">
        <f>IF(Inddata!$E$35=0,0,IF(($D$30-C1029*(1/Inddata!$E$35))&lt;0,0,($D$30-C1029*(1/Inddata!$E$35))))</f>
        <v>0</v>
      </c>
      <c r="E1029" s="5">
        <v>0</v>
      </c>
      <c r="F1029" s="5">
        <f>IF(Inddata!$E$31*Inddata!$E$35+Inddata!$E$33&gt;'Beregninger scenarie 3'!C1029,0,F1028+$F$27)</f>
        <v>0.46639999999999998</v>
      </c>
      <c r="G1029" s="5">
        <f t="shared" si="30"/>
        <v>9.0596000000000938</v>
      </c>
      <c r="H1029" s="5">
        <f>IF(D1029+E1029+F1029&gt;Inddata!$E$31,Inddata!$E$31,D1029+E1029+F1029)</f>
        <v>0.46639999999999998</v>
      </c>
      <c r="I1029" s="5">
        <f>Inddata!$E$34</f>
        <v>0</v>
      </c>
      <c r="J1029" s="5">
        <f>Inddata!$E$32+Inddata!$E$34</f>
        <v>4</v>
      </c>
      <c r="K1029" s="5"/>
    </row>
    <row r="1030" spans="1:11" x14ac:dyDescent="0.25">
      <c r="A1030">
        <v>1001</v>
      </c>
      <c r="C1030" s="5">
        <f t="shared" si="31"/>
        <v>7.0666666666667606</v>
      </c>
      <c r="D1030" s="5">
        <f>IF(Inddata!$E$35=0,0,IF(($D$30-C1030*(1/Inddata!$E$35))&lt;0,0,($D$30-C1030*(1/Inddata!$E$35))))</f>
        <v>0</v>
      </c>
      <c r="E1030" s="5">
        <v>0</v>
      </c>
      <c r="F1030" s="5">
        <f>IF(Inddata!$E$31*Inddata!$E$35+Inddata!$E$33&gt;'Beregninger scenarie 3'!C1030,0,F1029+$F$27)</f>
        <v>0.47346666666666665</v>
      </c>
      <c r="G1030" s="5">
        <f t="shared" si="30"/>
        <v>9.0666666666667606</v>
      </c>
      <c r="H1030" s="5">
        <f>IF(D1030+E1030+F1030&gt;Inddata!$E$31,Inddata!$E$31,D1030+E1030+F1030)</f>
        <v>0.47346666666666665</v>
      </c>
      <c r="I1030" s="5">
        <f>Inddata!$E$34</f>
        <v>0</v>
      </c>
      <c r="J1030" s="5">
        <f>Inddata!$E$32+Inddata!$E$34</f>
        <v>4</v>
      </c>
      <c r="K1030" s="5"/>
    </row>
    <row r="1031" spans="1:11" x14ac:dyDescent="0.25">
      <c r="A1031">
        <v>1002</v>
      </c>
      <c r="C1031" s="5">
        <f t="shared" si="31"/>
        <v>7.0737333333334274</v>
      </c>
      <c r="D1031" s="5">
        <f>IF(Inddata!$E$35=0,0,IF(($D$30-C1031*(1/Inddata!$E$35))&lt;0,0,($D$30-C1031*(1/Inddata!$E$35))))</f>
        <v>0</v>
      </c>
      <c r="E1031" s="5">
        <v>0</v>
      </c>
      <c r="F1031" s="5">
        <f>IF(Inddata!$E$31*Inddata!$E$35+Inddata!$E$33&gt;'Beregninger scenarie 3'!C1031,0,F1030+$F$27)</f>
        <v>0.48053333333333331</v>
      </c>
      <c r="G1031" s="5">
        <f t="shared" si="30"/>
        <v>9.0737333333334274</v>
      </c>
      <c r="H1031" s="5">
        <f>IF(D1031+E1031+F1031&gt;Inddata!$E$31,Inddata!$E$31,D1031+E1031+F1031)</f>
        <v>0.48053333333333331</v>
      </c>
      <c r="I1031" s="5">
        <f>Inddata!$E$34</f>
        <v>0</v>
      </c>
      <c r="J1031" s="5">
        <f>Inddata!$E$32+Inddata!$E$34</f>
        <v>4</v>
      </c>
      <c r="K1031" s="5"/>
    </row>
    <row r="1032" spans="1:11" x14ac:dyDescent="0.25">
      <c r="A1032">
        <v>1003</v>
      </c>
      <c r="C1032" s="5">
        <f t="shared" si="31"/>
        <v>7.0808000000000941</v>
      </c>
      <c r="D1032" s="5">
        <f>IF(Inddata!$E$35=0,0,IF(($D$30-C1032*(1/Inddata!$E$35))&lt;0,0,($D$30-C1032*(1/Inddata!$E$35))))</f>
        <v>0</v>
      </c>
      <c r="E1032" s="5">
        <v>0</v>
      </c>
      <c r="F1032" s="5">
        <f>IF(Inddata!$E$31*Inddata!$E$35+Inddata!$E$33&gt;'Beregninger scenarie 3'!C1032,0,F1031+$F$27)</f>
        <v>0.48759999999999998</v>
      </c>
      <c r="G1032" s="5">
        <f t="shared" si="30"/>
        <v>9.0808000000000941</v>
      </c>
      <c r="H1032" s="5">
        <f>IF(D1032+E1032+F1032&gt;Inddata!$E$31,Inddata!$E$31,D1032+E1032+F1032)</f>
        <v>0.48759999999999998</v>
      </c>
      <c r="I1032" s="5">
        <f>Inddata!$E$34</f>
        <v>0</v>
      </c>
      <c r="J1032" s="5">
        <f>Inddata!$E$32+Inddata!$E$34</f>
        <v>4</v>
      </c>
      <c r="K1032" s="5"/>
    </row>
    <row r="1033" spans="1:11" x14ac:dyDescent="0.25">
      <c r="A1033">
        <v>1004</v>
      </c>
      <c r="C1033" s="5">
        <f t="shared" si="31"/>
        <v>7.0878666666667609</v>
      </c>
      <c r="D1033" s="5">
        <f>IF(Inddata!$E$35=0,0,IF(($D$30-C1033*(1/Inddata!$E$35))&lt;0,0,($D$30-C1033*(1/Inddata!$E$35))))</f>
        <v>0</v>
      </c>
      <c r="E1033" s="5">
        <v>0</v>
      </c>
      <c r="F1033" s="5">
        <f>IF(Inddata!$E$31*Inddata!$E$35+Inddata!$E$33&gt;'Beregninger scenarie 3'!C1033,0,F1032+$F$27)</f>
        <v>0.49466666666666664</v>
      </c>
      <c r="G1033" s="5">
        <f t="shared" si="30"/>
        <v>9.0878666666667609</v>
      </c>
      <c r="H1033" s="5">
        <f>IF(D1033+E1033+F1033&gt;Inddata!$E$31,Inddata!$E$31,D1033+E1033+F1033)</f>
        <v>0.49466666666666664</v>
      </c>
      <c r="I1033" s="5">
        <f>Inddata!$E$34</f>
        <v>0</v>
      </c>
      <c r="J1033" s="5">
        <f>Inddata!$E$32+Inddata!$E$34</f>
        <v>4</v>
      </c>
      <c r="K1033" s="5"/>
    </row>
    <row r="1034" spans="1:11" x14ac:dyDescent="0.25">
      <c r="A1034">
        <v>1005</v>
      </c>
      <c r="C1034" s="5">
        <f t="shared" si="31"/>
        <v>7.0949333333334277</v>
      </c>
      <c r="D1034" s="5">
        <f>IF(Inddata!$E$35=0,0,IF(($D$30-C1034*(1/Inddata!$E$35))&lt;0,0,($D$30-C1034*(1/Inddata!$E$35))))</f>
        <v>0</v>
      </c>
      <c r="E1034" s="5">
        <v>0</v>
      </c>
      <c r="F1034" s="5">
        <f>IF(Inddata!$E$31*Inddata!$E$35+Inddata!$E$33&gt;'Beregninger scenarie 3'!C1034,0,F1033+$F$27)</f>
        <v>0.50173333333333336</v>
      </c>
      <c r="G1034" s="5">
        <f t="shared" si="30"/>
        <v>9.0949333333334277</v>
      </c>
      <c r="H1034" s="5">
        <f>IF(D1034+E1034+F1034&gt;Inddata!$E$31,Inddata!$E$31,D1034+E1034+F1034)</f>
        <v>0.50173333333333336</v>
      </c>
      <c r="I1034" s="5">
        <f>Inddata!$E$34</f>
        <v>0</v>
      </c>
      <c r="J1034" s="5">
        <f>Inddata!$E$32+Inddata!$E$34</f>
        <v>4</v>
      </c>
      <c r="K1034" s="5"/>
    </row>
    <row r="1035" spans="1:11" x14ac:dyDescent="0.25">
      <c r="A1035">
        <v>1006</v>
      </c>
      <c r="C1035" s="5">
        <f t="shared" si="31"/>
        <v>7.1020000000000945</v>
      </c>
      <c r="D1035" s="5">
        <f>IF(Inddata!$E$35=0,0,IF(($D$30-C1035*(1/Inddata!$E$35))&lt;0,0,($D$30-C1035*(1/Inddata!$E$35))))</f>
        <v>0</v>
      </c>
      <c r="E1035" s="5">
        <v>0</v>
      </c>
      <c r="F1035" s="5">
        <f>IF(Inddata!$E$31*Inddata!$E$35+Inddata!$E$33&gt;'Beregninger scenarie 3'!C1035,0,F1034+$F$27)</f>
        <v>0.50880000000000003</v>
      </c>
      <c r="G1035" s="5">
        <f t="shared" si="30"/>
        <v>9.1020000000000945</v>
      </c>
      <c r="H1035" s="5">
        <f>IF(D1035+E1035+F1035&gt;Inddata!$E$31,Inddata!$E$31,D1035+E1035+F1035)</f>
        <v>0.50880000000000003</v>
      </c>
      <c r="I1035" s="5">
        <f>Inddata!$E$34</f>
        <v>0</v>
      </c>
      <c r="J1035" s="5">
        <f>Inddata!$E$32+Inddata!$E$34</f>
        <v>4</v>
      </c>
      <c r="K1035" s="5"/>
    </row>
    <row r="1036" spans="1:11" x14ac:dyDescent="0.25">
      <c r="A1036">
        <v>1007</v>
      </c>
      <c r="C1036" s="5">
        <f t="shared" si="31"/>
        <v>7.1090666666667612</v>
      </c>
      <c r="D1036" s="5">
        <f>IF(Inddata!$E$35=0,0,IF(($D$30-C1036*(1/Inddata!$E$35))&lt;0,0,($D$30-C1036*(1/Inddata!$E$35))))</f>
        <v>0</v>
      </c>
      <c r="E1036" s="5">
        <v>0</v>
      </c>
      <c r="F1036" s="5">
        <f>IF(Inddata!$E$31*Inddata!$E$35+Inddata!$E$33&gt;'Beregninger scenarie 3'!C1036,0,F1035+$F$27)</f>
        <v>0.5158666666666667</v>
      </c>
      <c r="G1036" s="5">
        <f t="shared" si="30"/>
        <v>9.1090666666667612</v>
      </c>
      <c r="H1036" s="5">
        <f>IF(D1036+E1036+F1036&gt;Inddata!$E$31,Inddata!$E$31,D1036+E1036+F1036)</f>
        <v>0.5158666666666667</v>
      </c>
      <c r="I1036" s="5">
        <f>Inddata!$E$34</f>
        <v>0</v>
      </c>
      <c r="J1036" s="5">
        <f>Inddata!$E$32+Inddata!$E$34</f>
        <v>4</v>
      </c>
      <c r="K1036" s="5"/>
    </row>
    <row r="1037" spans="1:11" x14ac:dyDescent="0.25">
      <c r="A1037">
        <v>1008</v>
      </c>
      <c r="C1037" s="5">
        <f t="shared" si="31"/>
        <v>7.116133333333428</v>
      </c>
      <c r="D1037" s="5">
        <f>IF(Inddata!$E$35=0,0,IF(($D$30-C1037*(1/Inddata!$E$35))&lt;0,0,($D$30-C1037*(1/Inddata!$E$35))))</f>
        <v>0</v>
      </c>
      <c r="E1037" s="5">
        <v>0</v>
      </c>
      <c r="F1037" s="5">
        <f>IF(Inddata!$E$31*Inddata!$E$35+Inddata!$E$33&gt;'Beregninger scenarie 3'!C1037,0,F1036+$F$27)</f>
        <v>0.52293333333333336</v>
      </c>
      <c r="G1037" s="5">
        <f t="shared" si="30"/>
        <v>9.116133333333428</v>
      </c>
      <c r="H1037" s="5">
        <f>IF(D1037+E1037+F1037&gt;Inddata!$E$31,Inddata!$E$31,D1037+E1037+F1037)</f>
        <v>0.52293333333333336</v>
      </c>
      <c r="I1037" s="5">
        <f>Inddata!$E$34</f>
        <v>0</v>
      </c>
      <c r="J1037" s="5">
        <f>Inddata!$E$32+Inddata!$E$34</f>
        <v>4</v>
      </c>
      <c r="K1037" s="5"/>
    </row>
    <row r="1038" spans="1:11" x14ac:dyDescent="0.25">
      <c r="A1038">
        <v>1009</v>
      </c>
      <c r="C1038" s="5">
        <f t="shared" si="31"/>
        <v>7.1232000000000948</v>
      </c>
      <c r="D1038" s="5">
        <f>IF(Inddata!$E$35=0,0,IF(($D$30-C1038*(1/Inddata!$E$35))&lt;0,0,($D$30-C1038*(1/Inddata!$E$35))))</f>
        <v>0</v>
      </c>
      <c r="E1038" s="5">
        <v>0</v>
      </c>
      <c r="F1038" s="5">
        <f>IF(Inddata!$E$31*Inddata!$E$35+Inddata!$E$33&gt;'Beregninger scenarie 3'!C1038,0,F1037+$F$27)</f>
        <v>0.53</v>
      </c>
      <c r="G1038" s="5">
        <f t="shared" si="30"/>
        <v>9.1232000000000948</v>
      </c>
      <c r="H1038" s="5">
        <f>IF(D1038+E1038+F1038&gt;Inddata!$E$31,Inddata!$E$31,D1038+E1038+F1038)</f>
        <v>0.53</v>
      </c>
      <c r="I1038" s="5">
        <f>Inddata!$E$34</f>
        <v>0</v>
      </c>
      <c r="J1038" s="5">
        <f>Inddata!$E$32+Inddata!$E$34</f>
        <v>4</v>
      </c>
      <c r="K1038" s="5"/>
    </row>
    <row r="1039" spans="1:11" x14ac:dyDescent="0.25">
      <c r="A1039">
        <v>1010</v>
      </c>
      <c r="C1039" s="5">
        <f t="shared" si="31"/>
        <v>7.1302666666667616</v>
      </c>
      <c r="D1039" s="5">
        <f>IF(Inddata!$E$35=0,0,IF(($D$30-C1039*(1/Inddata!$E$35))&lt;0,0,($D$30-C1039*(1/Inddata!$E$35))))</f>
        <v>0</v>
      </c>
      <c r="E1039" s="5">
        <v>0</v>
      </c>
      <c r="F1039" s="5">
        <f>IF(Inddata!$E$31*Inddata!$E$35+Inddata!$E$33&gt;'Beregninger scenarie 3'!C1039,0,F1038+$F$27)</f>
        <v>0.53706666666666669</v>
      </c>
      <c r="G1039" s="5">
        <f t="shared" si="30"/>
        <v>9.1302666666667616</v>
      </c>
      <c r="H1039" s="5">
        <f>IF(D1039+E1039+F1039&gt;Inddata!$E$31,Inddata!$E$31,D1039+E1039+F1039)</f>
        <v>0.53706666666666669</v>
      </c>
      <c r="I1039" s="5">
        <f>Inddata!$E$34</f>
        <v>0</v>
      </c>
      <c r="J1039" s="5">
        <f>Inddata!$E$32+Inddata!$E$34</f>
        <v>4</v>
      </c>
      <c r="K1039" s="5"/>
    </row>
    <row r="1040" spans="1:11" x14ac:dyDescent="0.25">
      <c r="A1040">
        <v>1011</v>
      </c>
      <c r="C1040" s="5">
        <f t="shared" si="31"/>
        <v>7.1373333333334283</v>
      </c>
      <c r="D1040" s="5">
        <f>IF(Inddata!$E$35=0,0,IF(($D$30-C1040*(1/Inddata!$E$35))&lt;0,0,($D$30-C1040*(1/Inddata!$E$35))))</f>
        <v>0</v>
      </c>
      <c r="E1040" s="5">
        <v>0</v>
      </c>
      <c r="F1040" s="5">
        <f>IF(Inddata!$E$31*Inddata!$E$35+Inddata!$E$33&gt;'Beregninger scenarie 3'!C1040,0,F1039+$F$27)</f>
        <v>0.54413333333333336</v>
      </c>
      <c r="G1040" s="5">
        <f t="shared" si="30"/>
        <v>9.1373333333334283</v>
      </c>
      <c r="H1040" s="5">
        <f>IF(D1040+E1040+F1040&gt;Inddata!$E$31,Inddata!$E$31,D1040+E1040+F1040)</f>
        <v>0.54413333333333336</v>
      </c>
      <c r="I1040" s="5">
        <f>Inddata!$E$34</f>
        <v>0</v>
      </c>
      <c r="J1040" s="5">
        <f>Inddata!$E$32+Inddata!$E$34</f>
        <v>4</v>
      </c>
      <c r="K1040" s="5"/>
    </row>
    <row r="1041" spans="1:11" x14ac:dyDescent="0.25">
      <c r="A1041">
        <v>1012</v>
      </c>
      <c r="C1041" s="5">
        <f t="shared" si="31"/>
        <v>7.1444000000000951</v>
      </c>
      <c r="D1041" s="5">
        <f>IF(Inddata!$E$35=0,0,IF(($D$30-C1041*(1/Inddata!$E$35))&lt;0,0,($D$30-C1041*(1/Inddata!$E$35))))</f>
        <v>0</v>
      </c>
      <c r="E1041" s="5">
        <v>0</v>
      </c>
      <c r="F1041" s="5">
        <f>IF(Inddata!$E$31*Inddata!$E$35+Inddata!$E$33&gt;'Beregninger scenarie 3'!C1041,0,F1040+$F$27)</f>
        <v>0.55120000000000002</v>
      </c>
      <c r="G1041" s="5">
        <f t="shared" si="30"/>
        <v>9.1444000000000951</v>
      </c>
      <c r="H1041" s="5">
        <f>IF(D1041+E1041+F1041&gt;Inddata!$E$31,Inddata!$E$31,D1041+E1041+F1041)</f>
        <v>0.55120000000000002</v>
      </c>
      <c r="I1041" s="5">
        <f>Inddata!$E$34</f>
        <v>0</v>
      </c>
      <c r="J1041" s="5">
        <f>Inddata!$E$32+Inddata!$E$34</f>
        <v>4</v>
      </c>
      <c r="K1041" s="5"/>
    </row>
    <row r="1042" spans="1:11" x14ac:dyDescent="0.25">
      <c r="A1042">
        <v>1013</v>
      </c>
      <c r="C1042" s="5">
        <f t="shared" si="31"/>
        <v>7.1514666666667619</v>
      </c>
      <c r="D1042" s="5">
        <f>IF(Inddata!$E$35=0,0,IF(($D$30-C1042*(1/Inddata!$E$35))&lt;0,0,($D$30-C1042*(1/Inddata!$E$35))))</f>
        <v>0</v>
      </c>
      <c r="E1042" s="5">
        <v>0</v>
      </c>
      <c r="F1042" s="5">
        <f>IF(Inddata!$E$31*Inddata!$E$35+Inddata!$E$33&gt;'Beregninger scenarie 3'!C1042,0,F1041+$F$27)</f>
        <v>0.55826666666666669</v>
      </c>
      <c r="G1042" s="5">
        <f t="shared" si="30"/>
        <v>9.1514666666667619</v>
      </c>
      <c r="H1042" s="5">
        <f>IF(D1042+E1042+F1042&gt;Inddata!$E$31,Inddata!$E$31,D1042+E1042+F1042)</f>
        <v>0.55826666666666669</v>
      </c>
      <c r="I1042" s="5">
        <f>Inddata!$E$34</f>
        <v>0</v>
      </c>
      <c r="J1042" s="5">
        <f>Inddata!$E$32+Inddata!$E$34</f>
        <v>4</v>
      </c>
      <c r="K1042" s="5"/>
    </row>
    <row r="1043" spans="1:11" x14ac:dyDescent="0.25">
      <c r="A1043">
        <v>1014</v>
      </c>
      <c r="C1043" s="5">
        <f t="shared" si="31"/>
        <v>7.1585333333334287</v>
      </c>
      <c r="D1043" s="5">
        <f>IF(Inddata!$E$35=0,0,IF(($D$30-C1043*(1/Inddata!$E$35))&lt;0,0,($D$30-C1043*(1/Inddata!$E$35))))</f>
        <v>0</v>
      </c>
      <c r="E1043" s="5">
        <v>0</v>
      </c>
      <c r="F1043" s="5">
        <f>IF(Inddata!$E$31*Inddata!$E$35+Inddata!$E$33&gt;'Beregninger scenarie 3'!C1043,0,F1042+$F$27)</f>
        <v>0.56533333333333335</v>
      </c>
      <c r="G1043" s="5">
        <f t="shared" si="30"/>
        <v>9.1585333333334287</v>
      </c>
      <c r="H1043" s="5">
        <f>IF(D1043+E1043+F1043&gt;Inddata!$E$31,Inddata!$E$31,D1043+E1043+F1043)</f>
        <v>0.56533333333333335</v>
      </c>
      <c r="I1043" s="5">
        <f>Inddata!$E$34</f>
        <v>0</v>
      </c>
      <c r="J1043" s="5">
        <f>Inddata!$E$32+Inddata!$E$34</f>
        <v>4</v>
      </c>
      <c r="K1043" s="5"/>
    </row>
    <row r="1044" spans="1:11" x14ac:dyDescent="0.25">
      <c r="A1044">
        <v>1015</v>
      </c>
      <c r="C1044" s="5">
        <f t="shared" si="31"/>
        <v>7.1656000000000954</v>
      </c>
      <c r="D1044" s="5">
        <f>IF(Inddata!$E$35=0,0,IF(($D$30-C1044*(1/Inddata!$E$35))&lt;0,0,($D$30-C1044*(1/Inddata!$E$35))))</f>
        <v>0</v>
      </c>
      <c r="E1044" s="5">
        <v>0</v>
      </c>
      <c r="F1044" s="5">
        <f>IF(Inddata!$E$31*Inddata!$E$35+Inddata!$E$33&gt;'Beregninger scenarie 3'!C1044,0,F1043+$F$27)</f>
        <v>0.57240000000000002</v>
      </c>
      <c r="G1044" s="5">
        <f t="shared" si="30"/>
        <v>9.1656000000000954</v>
      </c>
      <c r="H1044" s="5">
        <f>IF(D1044+E1044+F1044&gt;Inddata!$E$31,Inddata!$E$31,D1044+E1044+F1044)</f>
        <v>0.57240000000000002</v>
      </c>
      <c r="I1044" s="5">
        <f>Inddata!$E$34</f>
        <v>0</v>
      </c>
      <c r="J1044" s="5">
        <f>Inddata!$E$32+Inddata!$E$34</f>
        <v>4</v>
      </c>
      <c r="K1044" s="5"/>
    </row>
    <row r="1045" spans="1:11" x14ac:dyDescent="0.25">
      <c r="A1045">
        <v>1016</v>
      </c>
      <c r="C1045" s="5">
        <f t="shared" si="31"/>
        <v>7.1726666666667622</v>
      </c>
      <c r="D1045" s="5">
        <f>IF(Inddata!$E$35=0,0,IF(($D$30-C1045*(1/Inddata!$E$35))&lt;0,0,($D$30-C1045*(1/Inddata!$E$35))))</f>
        <v>0</v>
      </c>
      <c r="E1045" s="5">
        <v>0</v>
      </c>
      <c r="F1045" s="5">
        <f>IF(Inddata!$E$31*Inddata!$E$35+Inddata!$E$33&gt;'Beregninger scenarie 3'!C1045,0,F1044+$F$27)</f>
        <v>0.57946666666666669</v>
      </c>
      <c r="G1045" s="5">
        <f t="shared" si="30"/>
        <v>9.1726666666667622</v>
      </c>
      <c r="H1045" s="5">
        <f>IF(D1045+E1045+F1045&gt;Inddata!$E$31,Inddata!$E$31,D1045+E1045+F1045)</f>
        <v>0.57946666666666669</v>
      </c>
      <c r="I1045" s="5">
        <f>Inddata!$E$34</f>
        <v>0</v>
      </c>
      <c r="J1045" s="5">
        <f>Inddata!$E$32+Inddata!$E$34</f>
        <v>4</v>
      </c>
      <c r="K1045" s="5"/>
    </row>
    <row r="1046" spans="1:11" x14ac:dyDescent="0.25">
      <c r="A1046">
        <v>1017</v>
      </c>
      <c r="C1046" s="5">
        <f t="shared" si="31"/>
        <v>7.179733333333429</v>
      </c>
      <c r="D1046" s="5">
        <f>IF(Inddata!$E$35=0,0,IF(($D$30-C1046*(1/Inddata!$E$35))&lt;0,0,($D$30-C1046*(1/Inddata!$E$35))))</f>
        <v>0</v>
      </c>
      <c r="E1046" s="5">
        <v>0</v>
      </c>
      <c r="F1046" s="5">
        <f>IF(Inddata!$E$31*Inddata!$E$35+Inddata!$E$33&gt;'Beregninger scenarie 3'!C1046,0,F1045+$F$27)</f>
        <v>0.58653333333333335</v>
      </c>
      <c r="G1046" s="5">
        <f t="shared" si="30"/>
        <v>9.179733333333429</v>
      </c>
      <c r="H1046" s="5">
        <f>IF(D1046+E1046+F1046&gt;Inddata!$E$31,Inddata!$E$31,D1046+E1046+F1046)</f>
        <v>0.58653333333333335</v>
      </c>
      <c r="I1046" s="5">
        <f>Inddata!$E$34</f>
        <v>0</v>
      </c>
      <c r="J1046" s="5">
        <f>Inddata!$E$32+Inddata!$E$34</f>
        <v>4</v>
      </c>
      <c r="K1046" s="5"/>
    </row>
    <row r="1047" spans="1:11" x14ac:dyDescent="0.25">
      <c r="A1047">
        <v>1018</v>
      </c>
      <c r="C1047" s="5">
        <f t="shared" si="31"/>
        <v>7.1868000000000958</v>
      </c>
      <c r="D1047" s="5">
        <f>IF(Inddata!$E$35=0,0,IF(($D$30-C1047*(1/Inddata!$E$35))&lt;0,0,($D$30-C1047*(1/Inddata!$E$35))))</f>
        <v>0</v>
      </c>
      <c r="E1047" s="5">
        <v>0</v>
      </c>
      <c r="F1047" s="5">
        <f>IF(Inddata!$E$31*Inddata!$E$35+Inddata!$E$33&gt;'Beregninger scenarie 3'!C1047,0,F1046+$F$27)</f>
        <v>0.59360000000000002</v>
      </c>
      <c r="G1047" s="5">
        <f t="shared" si="30"/>
        <v>9.1868000000000958</v>
      </c>
      <c r="H1047" s="5">
        <f>IF(D1047+E1047+F1047&gt;Inddata!$E$31,Inddata!$E$31,D1047+E1047+F1047)</f>
        <v>0.59360000000000002</v>
      </c>
      <c r="I1047" s="5">
        <f>Inddata!$E$34</f>
        <v>0</v>
      </c>
      <c r="J1047" s="5">
        <f>Inddata!$E$32+Inddata!$E$34</f>
        <v>4</v>
      </c>
      <c r="K1047" s="5"/>
    </row>
    <row r="1048" spans="1:11" x14ac:dyDescent="0.25">
      <c r="A1048">
        <v>1019</v>
      </c>
      <c r="C1048" s="5">
        <f t="shared" si="31"/>
        <v>7.1938666666667626</v>
      </c>
      <c r="D1048" s="5">
        <f>IF(Inddata!$E$35=0,0,IF(($D$30-C1048*(1/Inddata!$E$35))&lt;0,0,($D$30-C1048*(1/Inddata!$E$35))))</f>
        <v>0</v>
      </c>
      <c r="E1048" s="5">
        <v>0</v>
      </c>
      <c r="F1048" s="5">
        <f>IF(Inddata!$E$31*Inddata!$E$35+Inddata!$E$33&gt;'Beregninger scenarie 3'!C1048,0,F1047+$F$27)</f>
        <v>0.60066666666666668</v>
      </c>
      <c r="G1048" s="5">
        <f t="shared" si="30"/>
        <v>9.1938666666667626</v>
      </c>
      <c r="H1048" s="5">
        <f>IF(D1048+E1048+F1048&gt;Inddata!$E$31,Inddata!$E$31,D1048+E1048+F1048)</f>
        <v>0.60066666666666668</v>
      </c>
      <c r="I1048" s="5">
        <f>Inddata!$E$34</f>
        <v>0</v>
      </c>
      <c r="J1048" s="5">
        <f>Inddata!$E$32+Inddata!$E$34</f>
        <v>4</v>
      </c>
      <c r="K1048" s="5"/>
    </row>
    <row r="1049" spans="1:11" x14ac:dyDescent="0.25">
      <c r="A1049">
        <v>1020</v>
      </c>
      <c r="C1049" s="5">
        <f t="shared" si="31"/>
        <v>7.2009333333334293</v>
      </c>
      <c r="D1049" s="5">
        <f>IF(Inddata!$E$35=0,0,IF(($D$30-C1049*(1/Inddata!$E$35))&lt;0,0,($D$30-C1049*(1/Inddata!$E$35))))</f>
        <v>0</v>
      </c>
      <c r="E1049" s="5">
        <v>0</v>
      </c>
      <c r="F1049" s="5">
        <f>IF(Inddata!$E$31*Inddata!$E$35+Inddata!$E$33&gt;'Beregninger scenarie 3'!C1049,0,F1048+$F$27)</f>
        <v>0.60773333333333335</v>
      </c>
      <c r="G1049" s="5">
        <f t="shared" si="30"/>
        <v>9.2009333333334293</v>
      </c>
      <c r="H1049" s="5">
        <f>IF(D1049+E1049+F1049&gt;Inddata!$E$31,Inddata!$E$31,D1049+E1049+F1049)</f>
        <v>0.60773333333333335</v>
      </c>
      <c r="I1049" s="5">
        <f>Inddata!$E$34</f>
        <v>0</v>
      </c>
      <c r="J1049" s="5">
        <f>Inddata!$E$32+Inddata!$E$34</f>
        <v>4</v>
      </c>
      <c r="K1049" s="5"/>
    </row>
    <row r="1050" spans="1:11" x14ac:dyDescent="0.25">
      <c r="A1050">
        <v>1021</v>
      </c>
      <c r="C1050" s="5">
        <f t="shared" si="31"/>
        <v>7.2080000000000961</v>
      </c>
      <c r="D1050" s="5">
        <f>IF(Inddata!$E$35=0,0,IF(($D$30-C1050*(1/Inddata!$E$35))&lt;0,0,($D$30-C1050*(1/Inddata!$E$35))))</f>
        <v>0</v>
      </c>
      <c r="E1050" s="5">
        <v>0</v>
      </c>
      <c r="F1050" s="5">
        <f>IF(Inddata!$E$31*Inddata!$E$35+Inddata!$E$33&gt;'Beregninger scenarie 3'!C1050,0,F1049+$F$27)</f>
        <v>0.61480000000000001</v>
      </c>
      <c r="G1050" s="5">
        <f t="shared" si="30"/>
        <v>9.2080000000000961</v>
      </c>
      <c r="H1050" s="5">
        <f>IF(D1050+E1050+F1050&gt;Inddata!$E$31,Inddata!$E$31,D1050+E1050+F1050)</f>
        <v>0.61480000000000001</v>
      </c>
      <c r="I1050" s="5">
        <f>Inddata!$E$34</f>
        <v>0</v>
      </c>
      <c r="J1050" s="5">
        <f>Inddata!$E$32+Inddata!$E$34</f>
        <v>4</v>
      </c>
      <c r="K1050" s="5"/>
    </row>
    <row r="1051" spans="1:11" x14ac:dyDescent="0.25">
      <c r="A1051">
        <v>1022</v>
      </c>
      <c r="C1051" s="5">
        <f t="shared" si="31"/>
        <v>7.2150666666667629</v>
      </c>
      <c r="D1051" s="5">
        <f>IF(Inddata!$E$35=0,0,IF(($D$30-C1051*(1/Inddata!$E$35))&lt;0,0,($D$30-C1051*(1/Inddata!$E$35))))</f>
        <v>0</v>
      </c>
      <c r="E1051" s="5">
        <v>0</v>
      </c>
      <c r="F1051" s="5">
        <f>IF(Inddata!$E$31*Inddata!$E$35+Inddata!$E$33&gt;'Beregninger scenarie 3'!C1051,0,F1050+$F$27)</f>
        <v>0.62186666666666668</v>
      </c>
      <c r="G1051" s="5">
        <f t="shared" si="30"/>
        <v>9.2150666666667629</v>
      </c>
      <c r="H1051" s="5">
        <f>IF(D1051+E1051+F1051&gt;Inddata!$E$31,Inddata!$E$31,D1051+E1051+F1051)</f>
        <v>0.62186666666666668</v>
      </c>
      <c r="I1051" s="5">
        <f>Inddata!$E$34</f>
        <v>0</v>
      </c>
      <c r="J1051" s="5">
        <f>Inddata!$E$32+Inddata!$E$34</f>
        <v>4</v>
      </c>
      <c r="K1051" s="5"/>
    </row>
    <row r="1052" spans="1:11" x14ac:dyDescent="0.25">
      <c r="A1052">
        <v>1023</v>
      </c>
      <c r="C1052" s="5">
        <f t="shared" si="31"/>
        <v>7.2221333333334297</v>
      </c>
      <c r="D1052" s="5">
        <f>IF(Inddata!$E$35=0,0,IF(($D$30-C1052*(1/Inddata!$E$35))&lt;0,0,($D$30-C1052*(1/Inddata!$E$35))))</f>
        <v>0</v>
      </c>
      <c r="E1052" s="5">
        <v>0</v>
      </c>
      <c r="F1052" s="5">
        <f>IF(Inddata!$E$31*Inddata!$E$35+Inddata!$E$33&gt;'Beregninger scenarie 3'!C1052,0,F1051+$F$27)</f>
        <v>0.62893333333333334</v>
      </c>
      <c r="G1052" s="5">
        <f t="shared" si="30"/>
        <v>9.2221333333334297</v>
      </c>
      <c r="H1052" s="5">
        <f>IF(D1052+E1052+F1052&gt;Inddata!$E$31,Inddata!$E$31,D1052+E1052+F1052)</f>
        <v>0.62893333333333334</v>
      </c>
      <c r="I1052" s="5">
        <f>Inddata!$E$34</f>
        <v>0</v>
      </c>
      <c r="J1052" s="5">
        <f>Inddata!$E$32+Inddata!$E$34</f>
        <v>4</v>
      </c>
      <c r="K1052" s="5"/>
    </row>
    <row r="1053" spans="1:11" x14ac:dyDescent="0.25">
      <c r="A1053">
        <v>1024</v>
      </c>
      <c r="C1053" s="5">
        <f t="shared" si="31"/>
        <v>7.2292000000000964</v>
      </c>
      <c r="D1053" s="5">
        <f>IF(Inddata!$E$35=0,0,IF(($D$30-C1053*(1/Inddata!$E$35))&lt;0,0,($D$30-C1053*(1/Inddata!$E$35))))</f>
        <v>0</v>
      </c>
      <c r="E1053" s="5">
        <v>0</v>
      </c>
      <c r="F1053" s="5">
        <f>IF(Inddata!$E$31*Inddata!$E$35+Inddata!$E$33&gt;'Beregninger scenarie 3'!C1053,0,F1052+$F$27)</f>
        <v>0.63600000000000001</v>
      </c>
      <c r="G1053" s="5">
        <f t="shared" si="30"/>
        <v>9.2292000000000964</v>
      </c>
      <c r="H1053" s="5">
        <f>IF(D1053+E1053+F1053&gt;Inddata!$E$31,Inddata!$E$31,D1053+E1053+F1053)</f>
        <v>0.63600000000000001</v>
      </c>
      <c r="I1053" s="5">
        <f>Inddata!$E$34</f>
        <v>0</v>
      </c>
      <c r="J1053" s="5">
        <f>Inddata!$E$32+Inddata!$E$34</f>
        <v>4</v>
      </c>
      <c r="K1053" s="5"/>
    </row>
    <row r="1054" spans="1:11" x14ac:dyDescent="0.25">
      <c r="A1054">
        <v>1025</v>
      </c>
      <c r="C1054" s="5">
        <f t="shared" si="31"/>
        <v>7.2362666666667632</v>
      </c>
      <c r="D1054" s="5">
        <f>IF(Inddata!$E$35=0,0,IF(($D$30-C1054*(1/Inddata!$E$35))&lt;0,0,($D$30-C1054*(1/Inddata!$E$35))))</f>
        <v>0</v>
      </c>
      <c r="E1054" s="5">
        <v>0</v>
      </c>
      <c r="F1054" s="5">
        <f>IF(Inddata!$E$31*Inddata!$E$35+Inddata!$E$33&gt;'Beregninger scenarie 3'!C1054,0,F1053+$F$27)</f>
        <v>0.64306666666666668</v>
      </c>
      <c r="G1054" s="5">
        <f t="shared" si="30"/>
        <v>9.2362666666667632</v>
      </c>
      <c r="H1054" s="5">
        <f>IF(D1054+E1054+F1054&gt;Inddata!$E$31,Inddata!$E$31,D1054+E1054+F1054)</f>
        <v>0.64306666666666668</v>
      </c>
      <c r="I1054" s="5">
        <f>Inddata!$E$34</f>
        <v>0</v>
      </c>
      <c r="J1054" s="5">
        <f>Inddata!$E$32+Inddata!$E$34</f>
        <v>4</v>
      </c>
      <c r="K1054" s="5"/>
    </row>
    <row r="1055" spans="1:11" x14ac:dyDescent="0.25">
      <c r="A1055">
        <v>1026</v>
      </c>
      <c r="C1055" s="5">
        <f t="shared" si="31"/>
        <v>7.24333333333343</v>
      </c>
      <c r="D1055" s="5">
        <f>IF(Inddata!$E$35=0,0,IF(($D$30-C1055*(1/Inddata!$E$35))&lt;0,0,($D$30-C1055*(1/Inddata!$E$35))))</f>
        <v>0</v>
      </c>
      <c r="E1055" s="5">
        <v>0</v>
      </c>
      <c r="F1055" s="5">
        <f>IF(Inddata!$E$31*Inddata!$E$35+Inddata!$E$33&gt;'Beregninger scenarie 3'!C1055,0,F1054+$F$27)</f>
        <v>0.65013333333333334</v>
      </c>
      <c r="G1055" s="5">
        <f t="shared" si="30"/>
        <v>9.24333333333343</v>
      </c>
      <c r="H1055" s="5">
        <f>IF(D1055+E1055+F1055&gt;Inddata!$E$31,Inddata!$E$31,D1055+E1055+F1055)</f>
        <v>0.65013333333333334</v>
      </c>
      <c r="I1055" s="5">
        <f>Inddata!$E$34</f>
        <v>0</v>
      </c>
      <c r="J1055" s="5">
        <f>Inddata!$E$32+Inddata!$E$34</f>
        <v>4</v>
      </c>
      <c r="K1055" s="5"/>
    </row>
    <row r="1056" spans="1:11" x14ac:dyDescent="0.25">
      <c r="A1056">
        <v>1027</v>
      </c>
      <c r="C1056" s="5">
        <f t="shared" si="31"/>
        <v>7.2504000000000968</v>
      </c>
      <c r="D1056" s="5">
        <f>IF(Inddata!$E$35=0,0,IF(($D$30-C1056*(1/Inddata!$E$35))&lt;0,0,($D$30-C1056*(1/Inddata!$E$35))))</f>
        <v>0</v>
      </c>
      <c r="E1056" s="5">
        <v>0</v>
      </c>
      <c r="F1056" s="5">
        <f>IF(Inddata!$E$31*Inddata!$E$35+Inddata!$E$33&gt;'Beregninger scenarie 3'!C1056,0,F1055+$F$27)</f>
        <v>0.65720000000000001</v>
      </c>
      <c r="G1056" s="5">
        <f t="shared" ref="G1056:G1119" si="32">C1056+2</f>
        <v>9.2504000000000968</v>
      </c>
      <c r="H1056" s="5">
        <f>IF(D1056+E1056+F1056&gt;Inddata!$E$31,Inddata!$E$31,D1056+E1056+F1056)</f>
        <v>0.65720000000000001</v>
      </c>
      <c r="I1056" s="5">
        <f>Inddata!$E$34</f>
        <v>0</v>
      </c>
      <c r="J1056" s="5">
        <f>Inddata!$E$32+Inddata!$E$34</f>
        <v>4</v>
      </c>
      <c r="K1056" s="5"/>
    </row>
    <row r="1057" spans="1:11" x14ac:dyDescent="0.25">
      <c r="A1057">
        <v>1028</v>
      </c>
      <c r="C1057" s="5">
        <f t="shared" ref="C1057:C1120" si="33">C1056+$C$27</f>
        <v>7.2574666666667635</v>
      </c>
      <c r="D1057" s="5">
        <f>IF(Inddata!$E$35=0,0,IF(($D$30-C1057*(1/Inddata!$E$35))&lt;0,0,($D$30-C1057*(1/Inddata!$E$35))))</f>
        <v>0</v>
      </c>
      <c r="E1057" s="5">
        <v>0</v>
      </c>
      <c r="F1057" s="5">
        <f>IF(Inddata!$E$31*Inddata!$E$35+Inddata!$E$33&gt;'Beregninger scenarie 3'!C1057,0,F1056+$F$27)</f>
        <v>0.66426666666666667</v>
      </c>
      <c r="G1057" s="5">
        <f t="shared" si="32"/>
        <v>9.2574666666667635</v>
      </c>
      <c r="H1057" s="5">
        <f>IF(D1057+E1057+F1057&gt;Inddata!$E$31,Inddata!$E$31,D1057+E1057+F1057)</f>
        <v>0.66426666666666667</v>
      </c>
      <c r="I1057" s="5">
        <f>Inddata!$E$34</f>
        <v>0</v>
      </c>
      <c r="J1057" s="5">
        <f>Inddata!$E$32+Inddata!$E$34</f>
        <v>4</v>
      </c>
      <c r="K1057" s="5"/>
    </row>
    <row r="1058" spans="1:11" x14ac:dyDescent="0.25">
      <c r="A1058">
        <v>1029</v>
      </c>
      <c r="C1058" s="5">
        <f t="shared" si="33"/>
        <v>7.2645333333334303</v>
      </c>
      <c r="D1058" s="5">
        <f>IF(Inddata!$E$35=0,0,IF(($D$30-C1058*(1/Inddata!$E$35))&lt;0,0,($D$30-C1058*(1/Inddata!$E$35))))</f>
        <v>0</v>
      </c>
      <c r="E1058" s="5">
        <v>0</v>
      </c>
      <c r="F1058" s="5">
        <f>IF(Inddata!$E$31*Inddata!$E$35+Inddata!$E$33&gt;'Beregninger scenarie 3'!C1058,0,F1057+$F$27)</f>
        <v>0.67133333333333334</v>
      </c>
      <c r="G1058" s="5">
        <f t="shared" si="32"/>
        <v>9.2645333333334303</v>
      </c>
      <c r="H1058" s="5">
        <f>IF(D1058+E1058+F1058&gt;Inddata!$E$31,Inddata!$E$31,D1058+E1058+F1058)</f>
        <v>0.67133333333333334</v>
      </c>
      <c r="I1058" s="5">
        <f>Inddata!$E$34</f>
        <v>0</v>
      </c>
      <c r="J1058" s="5">
        <f>Inddata!$E$32+Inddata!$E$34</f>
        <v>4</v>
      </c>
      <c r="K1058" s="5"/>
    </row>
    <row r="1059" spans="1:11" x14ac:dyDescent="0.25">
      <c r="A1059">
        <v>1030</v>
      </c>
      <c r="C1059" s="5">
        <f t="shared" si="33"/>
        <v>7.2716000000000971</v>
      </c>
      <c r="D1059" s="5">
        <f>IF(Inddata!$E$35=0,0,IF(($D$30-C1059*(1/Inddata!$E$35))&lt;0,0,($D$30-C1059*(1/Inddata!$E$35))))</f>
        <v>0</v>
      </c>
      <c r="E1059" s="5">
        <v>0</v>
      </c>
      <c r="F1059" s="5">
        <f>IF(Inddata!$E$31*Inddata!$E$35+Inddata!$E$33&gt;'Beregninger scenarie 3'!C1059,0,F1058+$F$27)</f>
        <v>0.6784</v>
      </c>
      <c r="G1059" s="5">
        <f t="shared" si="32"/>
        <v>9.2716000000000971</v>
      </c>
      <c r="H1059" s="5">
        <f>IF(D1059+E1059+F1059&gt;Inddata!$E$31,Inddata!$E$31,D1059+E1059+F1059)</f>
        <v>0.6784</v>
      </c>
      <c r="I1059" s="5">
        <f>Inddata!$E$34</f>
        <v>0</v>
      </c>
      <c r="J1059" s="5">
        <f>Inddata!$E$32+Inddata!$E$34</f>
        <v>4</v>
      </c>
      <c r="K1059" s="5"/>
    </row>
    <row r="1060" spans="1:11" x14ac:dyDescent="0.25">
      <c r="A1060">
        <v>1031</v>
      </c>
      <c r="C1060" s="5">
        <f t="shared" si="33"/>
        <v>7.2786666666667639</v>
      </c>
      <c r="D1060" s="5">
        <f>IF(Inddata!$E$35=0,0,IF(($D$30-C1060*(1/Inddata!$E$35))&lt;0,0,($D$30-C1060*(1/Inddata!$E$35))))</f>
        <v>0</v>
      </c>
      <c r="E1060" s="5">
        <v>0</v>
      </c>
      <c r="F1060" s="5">
        <f>IF(Inddata!$E$31*Inddata!$E$35+Inddata!$E$33&gt;'Beregninger scenarie 3'!C1060,0,F1059+$F$27)</f>
        <v>0.68546666666666667</v>
      </c>
      <c r="G1060" s="5">
        <f t="shared" si="32"/>
        <v>9.2786666666667639</v>
      </c>
      <c r="H1060" s="5">
        <f>IF(D1060+E1060+F1060&gt;Inddata!$E$31,Inddata!$E$31,D1060+E1060+F1060)</f>
        <v>0.68546666666666667</v>
      </c>
      <c r="I1060" s="5">
        <f>Inddata!$E$34</f>
        <v>0</v>
      </c>
      <c r="J1060" s="5">
        <f>Inddata!$E$32+Inddata!$E$34</f>
        <v>4</v>
      </c>
      <c r="K1060" s="5"/>
    </row>
    <row r="1061" spans="1:11" x14ac:dyDescent="0.25">
      <c r="A1061">
        <v>1032</v>
      </c>
      <c r="C1061" s="5">
        <f t="shared" si="33"/>
        <v>7.2857333333334307</v>
      </c>
      <c r="D1061" s="5">
        <f>IF(Inddata!$E$35=0,0,IF(($D$30-C1061*(1/Inddata!$E$35))&lt;0,0,($D$30-C1061*(1/Inddata!$E$35))))</f>
        <v>0</v>
      </c>
      <c r="E1061" s="5">
        <v>0</v>
      </c>
      <c r="F1061" s="5">
        <f>IF(Inddata!$E$31*Inddata!$E$35+Inddata!$E$33&gt;'Beregninger scenarie 3'!C1061,0,F1060+$F$27)</f>
        <v>0.69253333333333333</v>
      </c>
      <c r="G1061" s="5">
        <f t="shared" si="32"/>
        <v>9.2857333333334307</v>
      </c>
      <c r="H1061" s="5">
        <f>IF(D1061+E1061+F1061&gt;Inddata!$E$31,Inddata!$E$31,D1061+E1061+F1061)</f>
        <v>0.69253333333333333</v>
      </c>
      <c r="I1061" s="5">
        <f>Inddata!$E$34</f>
        <v>0</v>
      </c>
      <c r="J1061" s="5">
        <f>Inddata!$E$32+Inddata!$E$34</f>
        <v>4</v>
      </c>
      <c r="K1061" s="5"/>
    </row>
    <row r="1062" spans="1:11" x14ac:dyDescent="0.25">
      <c r="A1062">
        <v>1033</v>
      </c>
      <c r="C1062" s="5">
        <f t="shared" si="33"/>
        <v>7.2928000000000974</v>
      </c>
      <c r="D1062" s="5">
        <f>IF(Inddata!$E$35=0,0,IF(($D$30-C1062*(1/Inddata!$E$35))&lt;0,0,($D$30-C1062*(1/Inddata!$E$35))))</f>
        <v>0</v>
      </c>
      <c r="E1062" s="5">
        <v>0</v>
      </c>
      <c r="F1062" s="5">
        <f>IF(Inddata!$E$31*Inddata!$E$35+Inddata!$E$33&gt;'Beregninger scenarie 3'!C1062,0,F1061+$F$27)</f>
        <v>0.6996</v>
      </c>
      <c r="G1062" s="5">
        <f t="shared" si="32"/>
        <v>9.2928000000000974</v>
      </c>
      <c r="H1062" s="5">
        <f>IF(D1062+E1062+F1062&gt;Inddata!$E$31,Inddata!$E$31,D1062+E1062+F1062)</f>
        <v>0.6996</v>
      </c>
      <c r="I1062" s="5">
        <f>Inddata!$E$34</f>
        <v>0</v>
      </c>
      <c r="J1062" s="5">
        <f>Inddata!$E$32+Inddata!$E$34</f>
        <v>4</v>
      </c>
      <c r="K1062" s="5"/>
    </row>
    <row r="1063" spans="1:11" x14ac:dyDescent="0.25">
      <c r="A1063">
        <v>1034</v>
      </c>
      <c r="C1063" s="5">
        <f t="shared" si="33"/>
        <v>7.2998666666667642</v>
      </c>
      <c r="D1063" s="5">
        <f>IF(Inddata!$E$35=0,0,IF(($D$30-C1063*(1/Inddata!$E$35))&lt;0,0,($D$30-C1063*(1/Inddata!$E$35))))</f>
        <v>0</v>
      </c>
      <c r="E1063" s="5">
        <v>0</v>
      </c>
      <c r="F1063" s="5">
        <f>IF(Inddata!$E$31*Inddata!$E$35+Inddata!$E$33&gt;'Beregninger scenarie 3'!C1063,0,F1062+$F$27)</f>
        <v>0.70666666666666667</v>
      </c>
      <c r="G1063" s="5">
        <f t="shared" si="32"/>
        <v>9.2998666666667642</v>
      </c>
      <c r="H1063" s="5">
        <f>IF(D1063+E1063+F1063&gt;Inddata!$E$31,Inddata!$E$31,D1063+E1063+F1063)</f>
        <v>0.70666666666666667</v>
      </c>
      <c r="I1063" s="5">
        <f>Inddata!$E$34</f>
        <v>0</v>
      </c>
      <c r="J1063" s="5">
        <f>Inddata!$E$32+Inddata!$E$34</f>
        <v>4</v>
      </c>
      <c r="K1063" s="5"/>
    </row>
    <row r="1064" spans="1:11" x14ac:dyDescent="0.25">
      <c r="A1064">
        <v>1035</v>
      </c>
      <c r="C1064" s="5">
        <f t="shared" si="33"/>
        <v>7.306933333333431</v>
      </c>
      <c r="D1064" s="5">
        <f>IF(Inddata!$E$35=0,0,IF(($D$30-C1064*(1/Inddata!$E$35))&lt;0,0,($D$30-C1064*(1/Inddata!$E$35))))</f>
        <v>0</v>
      </c>
      <c r="E1064" s="5">
        <v>0</v>
      </c>
      <c r="F1064" s="5">
        <f>IF(Inddata!$E$31*Inddata!$E$35+Inddata!$E$33&gt;'Beregninger scenarie 3'!C1064,0,F1063+$F$27)</f>
        <v>0.71373333333333333</v>
      </c>
      <c r="G1064" s="5">
        <f t="shared" si="32"/>
        <v>9.306933333333431</v>
      </c>
      <c r="H1064" s="5">
        <f>IF(D1064+E1064+F1064&gt;Inddata!$E$31,Inddata!$E$31,D1064+E1064+F1064)</f>
        <v>0.71373333333333333</v>
      </c>
      <c r="I1064" s="5">
        <f>Inddata!$E$34</f>
        <v>0</v>
      </c>
      <c r="J1064" s="5">
        <f>Inddata!$E$32+Inddata!$E$34</f>
        <v>4</v>
      </c>
      <c r="K1064" s="5"/>
    </row>
    <row r="1065" spans="1:11" x14ac:dyDescent="0.25">
      <c r="A1065">
        <v>1036</v>
      </c>
      <c r="C1065" s="5">
        <f t="shared" si="33"/>
        <v>7.3140000000000978</v>
      </c>
      <c r="D1065" s="5">
        <f>IF(Inddata!$E$35=0,0,IF(($D$30-C1065*(1/Inddata!$E$35))&lt;0,0,($D$30-C1065*(1/Inddata!$E$35))))</f>
        <v>0</v>
      </c>
      <c r="E1065" s="5">
        <v>0</v>
      </c>
      <c r="F1065" s="5">
        <f>IF(Inddata!$E$31*Inddata!$E$35+Inddata!$E$33&gt;'Beregninger scenarie 3'!C1065,0,F1064+$F$27)</f>
        <v>0.7208</v>
      </c>
      <c r="G1065" s="5">
        <f t="shared" si="32"/>
        <v>9.3140000000000978</v>
      </c>
      <c r="H1065" s="5">
        <f>IF(D1065+E1065+F1065&gt;Inddata!$E$31,Inddata!$E$31,D1065+E1065+F1065)</f>
        <v>0.7208</v>
      </c>
      <c r="I1065" s="5">
        <f>Inddata!$E$34</f>
        <v>0</v>
      </c>
      <c r="J1065" s="5">
        <f>Inddata!$E$32+Inddata!$E$34</f>
        <v>4</v>
      </c>
      <c r="K1065" s="5"/>
    </row>
    <row r="1066" spans="1:11" x14ac:dyDescent="0.25">
      <c r="A1066">
        <v>1037</v>
      </c>
      <c r="C1066" s="5">
        <f t="shared" si="33"/>
        <v>7.3210666666667645</v>
      </c>
      <c r="D1066" s="5">
        <f>IF(Inddata!$E$35=0,0,IF(($D$30-C1066*(1/Inddata!$E$35))&lt;0,0,($D$30-C1066*(1/Inddata!$E$35))))</f>
        <v>0</v>
      </c>
      <c r="E1066" s="5">
        <v>0</v>
      </c>
      <c r="F1066" s="5">
        <f>IF(Inddata!$E$31*Inddata!$E$35+Inddata!$E$33&gt;'Beregninger scenarie 3'!C1066,0,F1065+$F$27)</f>
        <v>0.72786666666666666</v>
      </c>
      <c r="G1066" s="5">
        <f t="shared" si="32"/>
        <v>9.3210666666667645</v>
      </c>
      <c r="H1066" s="5">
        <f>IF(D1066+E1066+F1066&gt;Inddata!$E$31,Inddata!$E$31,D1066+E1066+F1066)</f>
        <v>0.72786666666666666</v>
      </c>
      <c r="I1066" s="5">
        <f>Inddata!$E$34</f>
        <v>0</v>
      </c>
      <c r="J1066" s="5">
        <f>Inddata!$E$32+Inddata!$E$34</f>
        <v>4</v>
      </c>
      <c r="K1066" s="5"/>
    </row>
    <row r="1067" spans="1:11" x14ac:dyDescent="0.25">
      <c r="A1067">
        <v>1038</v>
      </c>
      <c r="C1067" s="5">
        <f t="shared" si="33"/>
        <v>7.3281333333334313</v>
      </c>
      <c r="D1067" s="5">
        <f>IF(Inddata!$E$35=0,0,IF(($D$30-C1067*(1/Inddata!$E$35))&lt;0,0,($D$30-C1067*(1/Inddata!$E$35))))</f>
        <v>0</v>
      </c>
      <c r="E1067" s="5">
        <v>0</v>
      </c>
      <c r="F1067" s="5">
        <f>IF(Inddata!$E$31*Inddata!$E$35+Inddata!$E$33&gt;'Beregninger scenarie 3'!C1067,0,F1066+$F$27)</f>
        <v>0.73493333333333333</v>
      </c>
      <c r="G1067" s="5">
        <f t="shared" si="32"/>
        <v>9.3281333333334313</v>
      </c>
      <c r="H1067" s="5">
        <f>IF(D1067+E1067+F1067&gt;Inddata!$E$31,Inddata!$E$31,D1067+E1067+F1067)</f>
        <v>0.73493333333333333</v>
      </c>
      <c r="I1067" s="5">
        <f>Inddata!$E$34</f>
        <v>0</v>
      </c>
      <c r="J1067" s="5">
        <f>Inddata!$E$32+Inddata!$E$34</f>
        <v>4</v>
      </c>
      <c r="K1067" s="5"/>
    </row>
    <row r="1068" spans="1:11" x14ac:dyDescent="0.25">
      <c r="A1068">
        <v>1039</v>
      </c>
      <c r="C1068" s="5">
        <f t="shared" si="33"/>
        <v>7.3352000000000981</v>
      </c>
      <c r="D1068" s="5">
        <f>IF(Inddata!$E$35=0,0,IF(($D$30-C1068*(1/Inddata!$E$35))&lt;0,0,($D$30-C1068*(1/Inddata!$E$35))))</f>
        <v>0</v>
      </c>
      <c r="E1068" s="5">
        <v>0</v>
      </c>
      <c r="F1068" s="5">
        <f>IF(Inddata!$E$31*Inddata!$E$35+Inddata!$E$33&gt;'Beregninger scenarie 3'!C1068,0,F1067+$F$27)</f>
        <v>0.74199999999999999</v>
      </c>
      <c r="G1068" s="5">
        <f t="shared" si="32"/>
        <v>9.3352000000000981</v>
      </c>
      <c r="H1068" s="5">
        <f>IF(D1068+E1068+F1068&gt;Inddata!$E$31,Inddata!$E$31,D1068+E1068+F1068)</f>
        <v>0.74199999999999999</v>
      </c>
      <c r="I1068" s="5">
        <f>Inddata!$E$34</f>
        <v>0</v>
      </c>
      <c r="J1068" s="5">
        <f>Inddata!$E$32+Inddata!$E$34</f>
        <v>4</v>
      </c>
      <c r="K1068" s="5"/>
    </row>
    <row r="1069" spans="1:11" x14ac:dyDescent="0.25">
      <c r="A1069">
        <v>1040</v>
      </c>
      <c r="C1069" s="5">
        <f t="shared" si="33"/>
        <v>7.3422666666667649</v>
      </c>
      <c r="D1069" s="5">
        <f>IF(Inddata!$E$35=0,0,IF(($D$30-C1069*(1/Inddata!$E$35))&lt;0,0,($D$30-C1069*(1/Inddata!$E$35))))</f>
        <v>0</v>
      </c>
      <c r="E1069" s="5">
        <v>0</v>
      </c>
      <c r="F1069" s="5">
        <f>IF(Inddata!$E$31*Inddata!$E$35+Inddata!$E$33&gt;'Beregninger scenarie 3'!C1069,0,F1068+$F$27)</f>
        <v>0.74906666666666666</v>
      </c>
      <c r="G1069" s="5">
        <f t="shared" si="32"/>
        <v>9.3422666666667649</v>
      </c>
      <c r="H1069" s="5">
        <f>IF(D1069+E1069+F1069&gt;Inddata!$E$31,Inddata!$E$31,D1069+E1069+F1069)</f>
        <v>0.74906666666666666</v>
      </c>
      <c r="I1069" s="5">
        <f>Inddata!$E$34</f>
        <v>0</v>
      </c>
      <c r="J1069" s="5">
        <f>Inddata!$E$32+Inddata!$E$34</f>
        <v>4</v>
      </c>
      <c r="K1069" s="5"/>
    </row>
    <row r="1070" spans="1:11" x14ac:dyDescent="0.25">
      <c r="A1070">
        <v>1041</v>
      </c>
      <c r="C1070" s="5">
        <f t="shared" si="33"/>
        <v>7.3493333333334316</v>
      </c>
      <c r="D1070" s="5">
        <f>IF(Inddata!$E$35=0,0,IF(($D$30-C1070*(1/Inddata!$E$35))&lt;0,0,($D$30-C1070*(1/Inddata!$E$35))))</f>
        <v>0</v>
      </c>
      <c r="E1070" s="5">
        <v>0</v>
      </c>
      <c r="F1070" s="5">
        <f>IF(Inddata!$E$31*Inddata!$E$35+Inddata!$E$33&gt;'Beregninger scenarie 3'!C1070,0,F1069+$F$27)</f>
        <v>0.75613333333333332</v>
      </c>
      <c r="G1070" s="5">
        <f t="shared" si="32"/>
        <v>9.3493333333334316</v>
      </c>
      <c r="H1070" s="5">
        <f>IF(D1070+E1070+F1070&gt;Inddata!$E$31,Inddata!$E$31,D1070+E1070+F1070)</f>
        <v>0.75613333333333332</v>
      </c>
      <c r="I1070" s="5">
        <f>Inddata!$E$34</f>
        <v>0</v>
      </c>
      <c r="J1070" s="5">
        <f>Inddata!$E$32+Inddata!$E$34</f>
        <v>4</v>
      </c>
      <c r="K1070" s="5"/>
    </row>
    <row r="1071" spans="1:11" x14ac:dyDescent="0.25">
      <c r="A1071">
        <v>1042</v>
      </c>
      <c r="C1071" s="5">
        <f t="shared" si="33"/>
        <v>7.3564000000000984</v>
      </c>
      <c r="D1071" s="5">
        <f>IF(Inddata!$E$35=0,0,IF(($D$30-C1071*(1/Inddata!$E$35))&lt;0,0,($D$30-C1071*(1/Inddata!$E$35))))</f>
        <v>0</v>
      </c>
      <c r="E1071" s="5">
        <v>0</v>
      </c>
      <c r="F1071" s="5">
        <f>IF(Inddata!$E$31*Inddata!$E$35+Inddata!$E$33&gt;'Beregninger scenarie 3'!C1071,0,F1070+$F$27)</f>
        <v>0.76319999999999999</v>
      </c>
      <c r="G1071" s="5">
        <f t="shared" si="32"/>
        <v>9.3564000000000984</v>
      </c>
      <c r="H1071" s="5">
        <f>IF(D1071+E1071+F1071&gt;Inddata!$E$31,Inddata!$E$31,D1071+E1071+F1071)</f>
        <v>0.76319999999999999</v>
      </c>
      <c r="I1071" s="5">
        <f>Inddata!$E$34</f>
        <v>0</v>
      </c>
      <c r="J1071" s="5">
        <f>Inddata!$E$32+Inddata!$E$34</f>
        <v>4</v>
      </c>
      <c r="K1071" s="5"/>
    </row>
    <row r="1072" spans="1:11" x14ac:dyDescent="0.25">
      <c r="A1072">
        <v>1043</v>
      </c>
      <c r="C1072" s="5">
        <f t="shared" si="33"/>
        <v>7.3634666666667652</v>
      </c>
      <c r="D1072" s="5">
        <f>IF(Inddata!$E$35=0,0,IF(($D$30-C1072*(1/Inddata!$E$35))&lt;0,0,($D$30-C1072*(1/Inddata!$E$35))))</f>
        <v>0</v>
      </c>
      <c r="E1072" s="5">
        <v>0</v>
      </c>
      <c r="F1072" s="5">
        <f>IF(Inddata!$E$31*Inddata!$E$35+Inddata!$E$33&gt;'Beregninger scenarie 3'!C1072,0,F1071+$F$27)</f>
        <v>0.77026666666666666</v>
      </c>
      <c r="G1072" s="5">
        <f t="shared" si="32"/>
        <v>9.3634666666667652</v>
      </c>
      <c r="H1072" s="5">
        <f>IF(D1072+E1072+F1072&gt;Inddata!$E$31,Inddata!$E$31,D1072+E1072+F1072)</f>
        <v>0.77026666666666666</v>
      </c>
      <c r="I1072" s="5">
        <f>Inddata!$E$34</f>
        <v>0</v>
      </c>
      <c r="J1072" s="5">
        <f>Inddata!$E$32+Inddata!$E$34</f>
        <v>4</v>
      </c>
      <c r="K1072" s="5"/>
    </row>
    <row r="1073" spans="1:11" x14ac:dyDescent="0.25">
      <c r="A1073">
        <v>1044</v>
      </c>
      <c r="C1073" s="5">
        <f t="shared" si="33"/>
        <v>7.370533333333432</v>
      </c>
      <c r="D1073" s="5">
        <f>IF(Inddata!$E$35=0,0,IF(($D$30-C1073*(1/Inddata!$E$35))&lt;0,0,($D$30-C1073*(1/Inddata!$E$35))))</f>
        <v>0</v>
      </c>
      <c r="E1073" s="5">
        <v>0</v>
      </c>
      <c r="F1073" s="5">
        <f>IF(Inddata!$E$31*Inddata!$E$35+Inddata!$E$33&gt;'Beregninger scenarie 3'!C1073,0,F1072+$F$27)</f>
        <v>0.77733333333333332</v>
      </c>
      <c r="G1073" s="5">
        <f t="shared" si="32"/>
        <v>9.370533333333432</v>
      </c>
      <c r="H1073" s="5">
        <f>IF(D1073+E1073+F1073&gt;Inddata!$E$31,Inddata!$E$31,D1073+E1073+F1073)</f>
        <v>0.77733333333333332</v>
      </c>
      <c r="I1073" s="5">
        <f>Inddata!$E$34</f>
        <v>0</v>
      </c>
      <c r="J1073" s="5">
        <f>Inddata!$E$32+Inddata!$E$34</f>
        <v>4</v>
      </c>
      <c r="K1073" s="5"/>
    </row>
    <row r="1074" spans="1:11" x14ac:dyDescent="0.25">
      <c r="A1074">
        <v>1045</v>
      </c>
      <c r="C1074" s="5">
        <f t="shared" si="33"/>
        <v>7.3776000000000987</v>
      </c>
      <c r="D1074" s="5">
        <f>IF(Inddata!$E$35=0,0,IF(($D$30-C1074*(1/Inddata!$E$35))&lt;0,0,($D$30-C1074*(1/Inddata!$E$35))))</f>
        <v>0</v>
      </c>
      <c r="E1074" s="5">
        <v>0</v>
      </c>
      <c r="F1074" s="5">
        <f>IF(Inddata!$E$31*Inddata!$E$35+Inddata!$E$33&gt;'Beregninger scenarie 3'!C1074,0,F1073+$F$27)</f>
        <v>0.78439999999999999</v>
      </c>
      <c r="G1074" s="5">
        <f t="shared" si="32"/>
        <v>9.3776000000000987</v>
      </c>
      <c r="H1074" s="5">
        <f>IF(D1074+E1074+F1074&gt;Inddata!$E$31,Inddata!$E$31,D1074+E1074+F1074)</f>
        <v>0.78439999999999999</v>
      </c>
      <c r="I1074" s="5">
        <f>Inddata!$E$34</f>
        <v>0</v>
      </c>
      <c r="J1074" s="5">
        <f>Inddata!$E$32+Inddata!$E$34</f>
        <v>4</v>
      </c>
      <c r="K1074" s="5"/>
    </row>
    <row r="1075" spans="1:11" x14ac:dyDescent="0.25">
      <c r="A1075">
        <v>1046</v>
      </c>
      <c r="C1075" s="5">
        <f t="shared" si="33"/>
        <v>7.3846666666667655</v>
      </c>
      <c r="D1075" s="5">
        <f>IF(Inddata!$E$35=0,0,IF(($D$30-C1075*(1/Inddata!$E$35))&lt;0,0,($D$30-C1075*(1/Inddata!$E$35))))</f>
        <v>0</v>
      </c>
      <c r="E1075" s="5">
        <v>0</v>
      </c>
      <c r="F1075" s="5">
        <f>IF(Inddata!$E$31*Inddata!$E$35+Inddata!$E$33&gt;'Beregninger scenarie 3'!C1075,0,F1074+$F$27)</f>
        <v>0.79146666666666665</v>
      </c>
      <c r="G1075" s="5">
        <f t="shared" si="32"/>
        <v>9.3846666666667655</v>
      </c>
      <c r="H1075" s="5">
        <f>IF(D1075+E1075+F1075&gt;Inddata!$E$31,Inddata!$E$31,D1075+E1075+F1075)</f>
        <v>0.79146666666666665</v>
      </c>
      <c r="I1075" s="5">
        <f>Inddata!$E$34</f>
        <v>0</v>
      </c>
      <c r="J1075" s="5">
        <f>Inddata!$E$32+Inddata!$E$34</f>
        <v>4</v>
      </c>
      <c r="K1075" s="5"/>
    </row>
    <row r="1076" spans="1:11" x14ac:dyDescent="0.25">
      <c r="A1076">
        <v>1047</v>
      </c>
      <c r="C1076" s="5">
        <f>C1075+$C$27</f>
        <v>7.3917333333334323</v>
      </c>
      <c r="D1076" s="5">
        <f>IF(Inddata!$E$35=0,0,IF(($D$30-C1076*(1/Inddata!$E$35))&lt;0,0,($D$30-C1076*(1/Inddata!$E$35))))</f>
        <v>0</v>
      </c>
      <c r="E1076" s="5">
        <v>0</v>
      </c>
      <c r="F1076" s="5">
        <f>IF(Inddata!$E$31*Inddata!$E$35+Inddata!$E$33&gt;'Beregninger scenarie 3'!C1076,0,F1075+$F$27)</f>
        <v>0.79853333333333332</v>
      </c>
      <c r="G1076" s="5">
        <f t="shared" si="32"/>
        <v>9.3917333333334323</v>
      </c>
      <c r="H1076" s="5">
        <f>IF(D1076+E1076+F1076&gt;Inddata!$E$31,Inddata!$E$31,D1076+E1076+F1076)</f>
        <v>0.79853333333333332</v>
      </c>
      <c r="I1076" s="5">
        <f>Inddata!$E$34</f>
        <v>0</v>
      </c>
      <c r="J1076" s="5">
        <f>Inddata!$E$32+Inddata!$E$34</f>
        <v>4</v>
      </c>
      <c r="K1076" s="5"/>
    </row>
    <row r="1077" spans="1:11" x14ac:dyDescent="0.25">
      <c r="A1077">
        <v>1048</v>
      </c>
      <c r="C1077" s="5">
        <f t="shared" si="33"/>
        <v>7.3988000000000991</v>
      </c>
      <c r="D1077" s="5">
        <f>IF(Inddata!$E$35=0,0,IF(($D$30-C1077*(1/Inddata!$E$35))&lt;0,0,($D$30-C1077*(1/Inddata!$E$35))))</f>
        <v>0</v>
      </c>
      <c r="E1077" s="5">
        <v>0</v>
      </c>
      <c r="F1077" s="5">
        <f>IF(Inddata!$E$31*Inddata!$E$35+Inddata!$E$33&gt;'Beregninger scenarie 3'!C1077,0,F1076+$F$27)</f>
        <v>0.80559999999999998</v>
      </c>
      <c r="G1077" s="5">
        <f t="shared" si="32"/>
        <v>9.3988000000000991</v>
      </c>
      <c r="H1077" s="5">
        <f>IF(D1077+E1077+F1077&gt;Inddata!$E$31,Inddata!$E$31,D1077+E1077+F1077)</f>
        <v>0.80559999999999998</v>
      </c>
      <c r="I1077" s="5">
        <f>Inddata!$E$34</f>
        <v>0</v>
      </c>
      <c r="J1077" s="5">
        <f>Inddata!$E$32+Inddata!$E$34</f>
        <v>4</v>
      </c>
      <c r="K1077" s="5"/>
    </row>
    <row r="1078" spans="1:11" x14ac:dyDescent="0.25">
      <c r="A1078">
        <v>1049</v>
      </c>
      <c r="C1078" s="5">
        <f t="shared" si="33"/>
        <v>7.4058666666667659</v>
      </c>
      <c r="D1078" s="5">
        <f>IF(Inddata!$E$35=0,0,IF(($D$30-C1078*(1/Inddata!$E$35))&lt;0,0,($D$30-C1078*(1/Inddata!$E$35))))</f>
        <v>0</v>
      </c>
      <c r="E1078" s="5">
        <v>0</v>
      </c>
      <c r="F1078" s="5">
        <f>IF(Inddata!$E$31*Inddata!$E$35+Inddata!$E$33&gt;'Beregninger scenarie 3'!C1078,0,F1077+$F$27)</f>
        <v>0.81266666666666665</v>
      </c>
      <c r="G1078" s="5">
        <f t="shared" si="32"/>
        <v>9.4058666666667659</v>
      </c>
      <c r="H1078" s="5">
        <f>IF(D1078+E1078+F1078&gt;Inddata!$E$31,Inddata!$E$31,D1078+E1078+F1078)</f>
        <v>0.81266666666666665</v>
      </c>
      <c r="I1078" s="5">
        <f>Inddata!$E$34</f>
        <v>0</v>
      </c>
      <c r="J1078" s="5">
        <f>Inddata!$E$32+Inddata!$E$34</f>
        <v>4</v>
      </c>
      <c r="K1078" s="5"/>
    </row>
    <row r="1079" spans="1:11" x14ac:dyDescent="0.25">
      <c r="A1079">
        <v>1050</v>
      </c>
      <c r="C1079" s="5">
        <f t="shared" si="33"/>
        <v>7.4129333333334326</v>
      </c>
      <c r="D1079" s="5">
        <f>IF(Inddata!$E$35=0,0,IF(($D$30-C1079*(1/Inddata!$E$35))&lt;0,0,($D$30-C1079*(1/Inddata!$E$35))))</f>
        <v>0</v>
      </c>
      <c r="E1079" s="5">
        <v>0</v>
      </c>
      <c r="F1079" s="5">
        <f>IF(Inddata!$E$31*Inddata!$E$35+Inddata!$E$33&gt;'Beregninger scenarie 3'!C1079,0,F1078+$F$27)</f>
        <v>0.81973333333333331</v>
      </c>
      <c r="G1079" s="5">
        <f t="shared" si="32"/>
        <v>9.4129333333334326</v>
      </c>
      <c r="H1079" s="5">
        <f>IF(D1079+E1079+F1079&gt;Inddata!$E$31,Inddata!$E$31,D1079+E1079+F1079)</f>
        <v>0.81973333333333331</v>
      </c>
      <c r="I1079" s="5">
        <f>Inddata!$E$34</f>
        <v>0</v>
      </c>
      <c r="J1079" s="5">
        <f>Inddata!$E$32+Inddata!$E$34</f>
        <v>4</v>
      </c>
      <c r="K1079" s="5"/>
    </row>
    <row r="1080" spans="1:11" x14ac:dyDescent="0.25">
      <c r="A1080">
        <v>1051</v>
      </c>
      <c r="C1080" s="5">
        <f t="shared" si="33"/>
        <v>7.4200000000000994</v>
      </c>
      <c r="D1080" s="5">
        <f>IF(Inddata!$E$35=0,0,IF(($D$30-C1080*(1/Inddata!$E$35))&lt;0,0,($D$30-C1080*(1/Inddata!$E$35))))</f>
        <v>0</v>
      </c>
      <c r="E1080" s="5">
        <v>0</v>
      </c>
      <c r="F1080" s="5">
        <f>IF(Inddata!$E$31*Inddata!$E$35+Inddata!$E$33&gt;'Beregninger scenarie 3'!C1080,0,F1079+$F$27)</f>
        <v>0.82679999999999998</v>
      </c>
      <c r="G1080" s="5">
        <f t="shared" si="32"/>
        <v>9.4200000000000994</v>
      </c>
      <c r="H1080" s="5">
        <f>IF(D1080+E1080+F1080&gt;Inddata!$E$31,Inddata!$E$31,D1080+E1080+F1080)</f>
        <v>0.82679999999999998</v>
      </c>
      <c r="I1080" s="5">
        <f>Inddata!$E$34</f>
        <v>0</v>
      </c>
      <c r="J1080" s="5">
        <f>Inddata!$E$32+Inddata!$E$34</f>
        <v>4</v>
      </c>
      <c r="K1080" s="5"/>
    </row>
    <row r="1081" spans="1:11" x14ac:dyDescent="0.25">
      <c r="A1081">
        <v>1052</v>
      </c>
      <c r="C1081" s="5">
        <f t="shared" si="33"/>
        <v>7.4270666666667662</v>
      </c>
      <c r="D1081" s="5">
        <f>IF(Inddata!$E$35=0,0,IF(($D$30-C1081*(1/Inddata!$E$35))&lt;0,0,($D$30-C1081*(1/Inddata!$E$35))))</f>
        <v>0</v>
      </c>
      <c r="E1081" s="5">
        <v>0</v>
      </c>
      <c r="F1081" s="5">
        <f>IF(Inddata!$E$31*Inddata!$E$35+Inddata!$E$33&gt;'Beregninger scenarie 3'!C1081,0,F1080+$F$27)</f>
        <v>0.83386666666666664</v>
      </c>
      <c r="G1081" s="5">
        <f t="shared" si="32"/>
        <v>9.4270666666667662</v>
      </c>
      <c r="H1081" s="5">
        <f>IF(D1081+E1081+F1081&gt;Inddata!$E$31,Inddata!$E$31,D1081+E1081+F1081)</f>
        <v>0.83386666666666664</v>
      </c>
      <c r="I1081" s="5">
        <f>Inddata!$E$34</f>
        <v>0</v>
      </c>
      <c r="J1081" s="5">
        <f>Inddata!$E$32+Inddata!$E$34</f>
        <v>4</v>
      </c>
      <c r="K1081" s="5"/>
    </row>
    <row r="1082" spans="1:11" x14ac:dyDescent="0.25">
      <c r="A1082">
        <v>1053</v>
      </c>
      <c r="C1082" s="5">
        <f t="shared" si="33"/>
        <v>7.434133333333433</v>
      </c>
      <c r="D1082" s="5">
        <f>IF(Inddata!$E$35=0,0,IF(($D$30-C1082*(1/Inddata!$E$35))&lt;0,0,($D$30-C1082*(1/Inddata!$E$35))))</f>
        <v>0</v>
      </c>
      <c r="E1082" s="5">
        <v>0</v>
      </c>
      <c r="F1082" s="5">
        <f>IF(Inddata!$E$31*Inddata!$E$35+Inddata!$E$33&gt;'Beregninger scenarie 3'!C1082,0,F1081+$F$27)</f>
        <v>0.84093333333333331</v>
      </c>
      <c r="G1082" s="5">
        <f t="shared" si="32"/>
        <v>9.434133333333433</v>
      </c>
      <c r="H1082" s="5">
        <f>IF(D1082+E1082+F1082&gt;Inddata!$E$31,Inddata!$E$31,D1082+E1082+F1082)</f>
        <v>0.84093333333333331</v>
      </c>
      <c r="I1082" s="5">
        <f>Inddata!$E$34</f>
        <v>0</v>
      </c>
      <c r="J1082" s="5">
        <f>Inddata!$E$32+Inddata!$E$34</f>
        <v>4</v>
      </c>
      <c r="K1082" s="5"/>
    </row>
    <row r="1083" spans="1:11" x14ac:dyDescent="0.25">
      <c r="A1083">
        <v>1054</v>
      </c>
      <c r="C1083" s="5">
        <f t="shared" si="33"/>
        <v>7.4412000000000997</v>
      </c>
      <c r="D1083" s="5">
        <f>IF(Inddata!$E$35=0,0,IF(($D$30-C1083*(1/Inddata!$E$35))&lt;0,0,($D$30-C1083*(1/Inddata!$E$35))))</f>
        <v>0</v>
      </c>
      <c r="E1083" s="5">
        <v>0</v>
      </c>
      <c r="F1083" s="5">
        <f>IF(Inddata!$E$31*Inddata!$E$35+Inddata!$E$33&gt;'Beregninger scenarie 3'!C1083,0,F1082+$F$27)</f>
        <v>0.84799999999999998</v>
      </c>
      <c r="G1083" s="5">
        <f t="shared" si="32"/>
        <v>9.4412000000000997</v>
      </c>
      <c r="H1083" s="5">
        <f>IF(D1083+E1083+F1083&gt;Inddata!$E$31,Inddata!$E$31,D1083+E1083+F1083)</f>
        <v>0.84799999999999998</v>
      </c>
      <c r="I1083" s="5">
        <f>Inddata!$E$34</f>
        <v>0</v>
      </c>
      <c r="J1083" s="5">
        <f>Inddata!$E$32+Inddata!$E$34</f>
        <v>4</v>
      </c>
      <c r="K1083" s="5"/>
    </row>
    <row r="1084" spans="1:11" x14ac:dyDescent="0.25">
      <c r="A1084">
        <v>1055</v>
      </c>
      <c r="C1084" s="5">
        <f t="shared" si="33"/>
        <v>7.4482666666667665</v>
      </c>
      <c r="D1084" s="5">
        <f>IF(Inddata!$E$35=0,0,IF(($D$30-C1084*(1/Inddata!$E$35))&lt;0,0,($D$30-C1084*(1/Inddata!$E$35))))</f>
        <v>0</v>
      </c>
      <c r="E1084" s="5">
        <v>0</v>
      </c>
      <c r="F1084" s="5">
        <f>IF(Inddata!$E$31*Inddata!$E$35+Inddata!$E$33&gt;'Beregninger scenarie 3'!C1084,0,F1083+$F$27)</f>
        <v>0.85506666666666664</v>
      </c>
      <c r="G1084" s="5">
        <f t="shared" si="32"/>
        <v>9.4482666666667665</v>
      </c>
      <c r="H1084" s="5">
        <f>IF(D1084+E1084+F1084&gt;Inddata!$E$31,Inddata!$E$31,D1084+E1084+F1084)</f>
        <v>0.85506666666666664</v>
      </c>
      <c r="I1084" s="5">
        <f>Inddata!$E$34</f>
        <v>0</v>
      </c>
      <c r="J1084" s="5">
        <f>Inddata!$E$32+Inddata!$E$34</f>
        <v>4</v>
      </c>
      <c r="K1084" s="5"/>
    </row>
    <row r="1085" spans="1:11" x14ac:dyDescent="0.25">
      <c r="A1085">
        <v>1056</v>
      </c>
      <c r="C1085" s="5">
        <f t="shared" si="33"/>
        <v>7.4553333333334333</v>
      </c>
      <c r="D1085" s="5">
        <f>IF(Inddata!$E$35=0,0,IF(($D$30-C1085*(1/Inddata!$E$35))&lt;0,0,($D$30-C1085*(1/Inddata!$E$35))))</f>
        <v>0</v>
      </c>
      <c r="E1085" s="5">
        <v>0</v>
      </c>
      <c r="F1085" s="5">
        <f>IF(Inddata!$E$31*Inddata!$E$35+Inddata!$E$33&gt;'Beregninger scenarie 3'!C1085,0,F1084+$F$27)</f>
        <v>0.86213333333333331</v>
      </c>
      <c r="G1085" s="5">
        <f t="shared" si="32"/>
        <v>9.4553333333334333</v>
      </c>
      <c r="H1085" s="5">
        <f>IF(D1085+E1085+F1085&gt;Inddata!$E$31,Inddata!$E$31,D1085+E1085+F1085)</f>
        <v>0.86213333333333331</v>
      </c>
      <c r="I1085" s="5">
        <f>Inddata!$E$34</f>
        <v>0</v>
      </c>
      <c r="J1085" s="5">
        <f>Inddata!$E$32+Inddata!$E$34</f>
        <v>4</v>
      </c>
      <c r="K1085" s="5"/>
    </row>
    <row r="1086" spans="1:11" x14ac:dyDescent="0.25">
      <c r="A1086">
        <v>1057</v>
      </c>
      <c r="C1086" s="5">
        <f t="shared" si="33"/>
        <v>7.4624000000001001</v>
      </c>
      <c r="D1086" s="5">
        <f>IF(Inddata!$E$35=0,0,IF(($D$30-C1086*(1/Inddata!$E$35))&lt;0,0,($D$30-C1086*(1/Inddata!$E$35))))</f>
        <v>0</v>
      </c>
      <c r="E1086" s="5">
        <v>0</v>
      </c>
      <c r="F1086" s="5">
        <f>IF(Inddata!$E$31*Inddata!$E$35+Inddata!$E$33&gt;'Beregninger scenarie 3'!C1086,0,F1085+$F$27)</f>
        <v>0.86919999999999997</v>
      </c>
      <c r="G1086" s="5">
        <f t="shared" si="32"/>
        <v>9.4624000000001001</v>
      </c>
      <c r="H1086" s="5">
        <f>IF(D1086+E1086+F1086&gt;Inddata!$E$31,Inddata!$E$31,D1086+E1086+F1086)</f>
        <v>0.86919999999999997</v>
      </c>
      <c r="I1086" s="5">
        <f>Inddata!$E$34</f>
        <v>0</v>
      </c>
      <c r="J1086" s="5">
        <f>Inddata!$E$32+Inddata!$E$34</f>
        <v>4</v>
      </c>
      <c r="K1086" s="5"/>
    </row>
    <row r="1087" spans="1:11" x14ac:dyDescent="0.25">
      <c r="A1087">
        <v>1058</v>
      </c>
      <c r="C1087" s="5">
        <f t="shared" si="33"/>
        <v>7.4694666666667668</v>
      </c>
      <c r="D1087" s="5">
        <f>IF(Inddata!$E$35=0,0,IF(($D$30-C1087*(1/Inddata!$E$35))&lt;0,0,($D$30-C1087*(1/Inddata!$E$35))))</f>
        <v>0</v>
      </c>
      <c r="E1087" s="5">
        <v>0</v>
      </c>
      <c r="F1087" s="5">
        <f>IF(Inddata!$E$31*Inddata!$E$35+Inddata!$E$33&gt;'Beregninger scenarie 3'!C1087,0,F1086+$F$27)</f>
        <v>0.87626666666666664</v>
      </c>
      <c r="G1087" s="5">
        <f t="shared" si="32"/>
        <v>9.4694666666667668</v>
      </c>
      <c r="H1087" s="5">
        <f>IF(D1087+E1087+F1087&gt;Inddata!$E$31,Inddata!$E$31,D1087+E1087+F1087)</f>
        <v>0.87626666666666664</v>
      </c>
      <c r="I1087" s="5">
        <f>Inddata!$E$34</f>
        <v>0</v>
      </c>
      <c r="J1087" s="5">
        <f>Inddata!$E$32+Inddata!$E$34</f>
        <v>4</v>
      </c>
      <c r="K1087" s="5"/>
    </row>
    <row r="1088" spans="1:11" x14ac:dyDescent="0.25">
      <c r="A1088">
        <v>1059</v>
      </c>
      <c r="C1088" s="5">
        <f t="shared" si="33"/>
        <v>7.4765333333334336</v>
      </c>
      <c r="D1088" s="5">
        <f>IF(Inddata!$E$35=0,0,IF(($D$30-C1088*(1/Inddata!$E$35))&lt;0,0,($D$30-C1088*(1/Inddata!$E$35))))</f>
        <v>0</v>
      </c>
      <c r="E1088" s="5">
        <v>0</v>
      </c>
      <c r="F1088" s="5">
        <f>IF(Inddata!$E$31*Inddata!$E$35+Inddata!$E$33&gt;'Beregninger scenarie 3'!C1088,0,F1087+$F$27)</f>
        <v>0.8833333333333333</v>
      </c>
      <c r="G1088" s="5">
        <f t="shared" si="32"/>
        <v>9.4765333333334336</v>
      </c>
      <c r="H1088" s="5">
        <f>IF(D1088+E1088+F1088&gt;Inddata!$E$31,Inddata!$E$31,D1088+E1088+F1088)</f>
        <v>0.8833333333333333</v>
      </c>
      <c r="I1088" s="5">
        <f>Inddata!$E$34</f>
        <v>0</v>
      </c>
      <c r="J1088" s="5">
        <f>Inddata!$E$32+Inddata!$E$34</f>
        <v>4</v>
      </c>
      <c r="K1088" s="5"/>
    </row>
    <row r="1089" spans="1:11" x14ac:dyDescent="0.25">
      <c r="A1089">
        <v>1060</v>
      </c>
      <c r="C1089" s="5">
        <f t="shared" si="33"/>
        <v>7.4836000000001004</v>
      </c>
      <c r="D1089" s="5">
        <f>IF(Inddata!$E$35=0,0,IF(($D$30-C1089*(1/Inddata!$E$35))&lt;0,0,($D$30-C1089*(1/Inddata!$E$35))))</f>
        <v>0</v>
      </c>
      <c r="E1089" s="5">
        <v>0</v>
      </c>
      <c r="F1089" s="5">
        <f>IF(Inddata!$E$31*Inddata!$E$35+Inddata!$E$33&gt;'Beregninger scenarie 3'!C1089,0,F1088+$F$27)</f>
        <v>0.89039999999999997</v>
      </c>
      <c r="G1089" s="5">
        <f t="shared" si="32"/>
        <v>9.4836000000001004</v>
      </c>
      <c r="H1089" s="5">
        <f>IF(D1089+E1089+F1089&gt;Inddata!$E$31,Inddata!$E$31,D1089+E1089+F1089)</f>
        <v>0.89039999999999997</v>
      </c>
      <c r="I1089" s="5">
        <f>Inddata!$E$34</f>
        <v>0</v>
      </c>
      <c r="J1089" s="5">
        <f>Inddata!$E$32+Inddata!$E$34</f>
        <v>4</v>
      </c>
      <c r="K1089" s="5"/>
    </row>
    <row r="1090" spans="1:11" x14ac:dyDescent="0.25">
      <c r="A1090">
        <v>1061</v>
      </c>
      <c r="C1090" s="5">
        <f t="shared" si="33"/>
        <v>7.4906666666667672</v>
      </c>
      <c r="D1090" s="5">
        <f>IF(Inddata!$E$35=0,0,IF(($D$30-C1090*(1/Inddata!$E$35))&lt;0,0,($D$30-C1090*(1/Inddata!$E$35))))</f>
        <v>0</v>
      </c>
      <c r="E1090" s="5">
        <v>0</v>
      </c>
      <c r="F1090" s="5">
        <f>IF(Inddata!$E$31*Inddata!$E$35+Inddata!$E$33&gt;'Beregninger scenarie 3'!C1090,0,F1089+$F$27)</f>
        <v>0.89746666666666663</v>
      </c>
      <c r="G1090" s="5">
        <f t="shared" si="32"/>
        <v>9.4906666666667672</v>
      </c>
      <c r="H1090" s="5">
        <f>IF(D1090+E1090+F1090&gt;Inddata!$E$31,Inddata!$E$31,D1090+E1090+F1090)</f>
        <v>0.89746666666666663</v>
      </c>
      <c r="I1090" s="5">
        <f>Inddata!$E$34</f>
        <v>0</v>
      </c>
      <c r="J1090" s="5">
        <f>Inddata!$E$32+Inddata!$E$34</f>
        <v>4</v>
      </c>
      <c r="K1090" s="5"/>
    </row>
    <row r="1091" spans="1:11" x14ac:dyDescent="0.25">
      <c r="A1091">
        <v>1062</v>
      </c>
      <c r="C1091" s="5">
        <f t="shared" si="33"/>
        <v>7.4977333333334339</v>
      </c>
      <c r="D1091" s="5">
        <f>IF(Inddata!$E$35=0,0,IF(($D$30-C1091*(1/Inddata!$E$35))&lt;0,0,($D$30-C1091*(1/Inddata!$E$35))))</f>
        <v>0</v>
      </c>
      <c r="E1091" s="5">
        <v>0</v>
      </c>
      <c r="F1091" s="5">
        <f>IF(Inddata!$E$31*Inddata!$E$35+Inddata!$E$33&gt;'Beregninger scenarie 3'!C1091,0,F1090+$F$27)</f>
        <v>0.9045333333333333</v>
      </c>
      <c r="G1091" s="5">
        <f t="shared" si="32"/>
        <v>9.4977333333334339</v>
      </c>
      <c r="H1091" s="5">
        <f>IF(D1091+E1091+F1091&gt;Inddata!$E$31,Inddata!$E$31,D1091+E1091+F1091)</f>
        <v>0.9045333333333333</v>
      </c>
      <c r="I1091" s="5">
        <f>Inddata!$E$34</f>
        <v>0</v>
      </c>
      <c r="J1091" s="5">
        <f>Inddata!$E$32+Inddata!$E$34</f>
        <v>4</v>
      </c>
      <c r="K1091" s="5"/>
    </row>
    <row r="1092" spans="1:11" x14ac:dyDescent="0.25">
      <c r="A1092">
        <v>1063</v>
      </c>
      <c r="C1092" s="5">
        <f t="shared" si="33"/>
        <v>7.5048000000001007</v>
      </c>
      <c r="D1092" s="5">
        <f>IF(Inddata!$E$35=0,0,IF(($D$30-C1092*(1/Inddata!$E$35))&lt;0,0,($D$30-C1092*(1/Inddata!$E$35))))</f>
        <v>0</v>
      </c>
      <c r="E1092" s="5">
        <v>0</v>
      </c>
      <c r="F1092" s="5">
        <f>IF(Inddata!$E$31*Inddata!$E$35+Inddata!$E$33&gt;'Beregninger scenarie 3'!C1092,0,F1091+$F$27)</f>
        <v>0.91159999999999997</v>
      </c>
      <c r="G1092" s="5">
        <f t="shared" si="32"/>
        <v>9.5048000000001007</v>
      </c>
      <c r="H1092" s="5">
        <f>IF(D1092+E1092+F1092&gt;Inddata!$E$31,Inddata!$E$31,D1092+E1092+F1092)</f>
        <v>0.91159999999999997</v>
      </c>
      <c r="I1092" s="5">
        <f>Inddata!$E$34</f>
        <v>0</v>
      </c>
      <c r="J1092" s="5">
        <f>Inddata!$E$32+Inddata!$E$34</f>
        <v>4</v>
      </c>
      <c r="K1092" s="5"/>
    </row>
    <row r="1093" spans="1:11" x14ac:dyDescent="0.25">
      <c r="A1093">
        <v>1064</v>
      </c>
      <c r="C1093" s="5">
        <f t="shared" si="33"/>
        <v>7.5118666666667675</v>
      </c>
      <c r="D1093" s="5">
        <f>IF(Inddata!$E$35=0,0,IF(($D$30-C1093*(1/Inddata!$E$35))&lt;0,0,($D$30-C1093*(1/Inddata!$E$35))))</f>
        <v>0</v>
      </c>
      <c r="E1093" s="5">
        <v>0</v>
      </c>
      <c r="F1093" s="5">
        <f>IF(Inddata!$E$31*Inddata!$E$35+Inddata!$E$33&gt;'Beregninger scenarie 3'!C1093,0,F1092+$F$27)</f>
        <v>0.91866666666666663</v>
      </c>
      <c r="G1093" s="5">
        <f t="shared" si="32"/>
        <v>9.5118666666667675</v>
      </c>
      <c r="H1093" s="5">
        <f>IF(D1093+E1093+F1093&gt;Inddata!$E$31,Inddata!$E$31,D1093+E1093+F1093)</f>
        <v>0.91866666666666663</v>
      </c>
      <c r="I1093" s="5">
        <f>Inddata!$E$34</f>
        <v>0</v>
      </c>
      <c r="J1093" s="5">
        <f>Inddata!$E$32+Inddata!$E$34</f>
        <v>4</v>
      </c>
      <c r="K1093" s="5"/>
    </row>
    <row r="1094" spans="1:11" x14ac:dyDescent="0.25">
      <c r="A1094">
        <v>1065</v>
      </c>
      <c r="C1094" s="5">
        <f t="shared" si="33"/>
        <v>7.5189333333334343</v>
      </c>
      <c r="D1094" s="5">
        <f>IF(Inddata!$E$35=0,0,IF(($D$30-C1094*(1/Inddata!$E$35))&lt;0,0,($D$30-C1094*(1/Inddata!$E$35))))</f>
        <v>0</v>
      </c>
      <c r="E1094" s="5">
        <v>0</v>
      </c>
      <c r="F1094" s="5">
        <f>IF(Inddata!$E$31*Inddata!$E$35+Inddata!$E$33&gt;'Beregninger scenarie 3'!C1094,0,F1093+$F$27)</f>
        <v>0.9257333333333333</v>
      </c>
      <c r="G1094" s="5">
        <f t="shared" si="32"/>
        <v>9.5189333333334343</v>
      </c>
      <c r="H1094" s="5">
        <f>IF(D1094+E1094+F1094&gt;Inddata!$E$31,Inddata!$E$31,D1094+E1094+F1094)</f>
        <v>0.9257333333333333</v>
      </c>
      <c r="I1094" s="5">
        <f>Inddata!$E$34</f>
        <v>0</v>
      </c>
      <c r="J1094" s="5">
        <f>Inddata!$E$32+Inddata!$E$34</f>
        <v>4</v>
      </c>
      <c r="K1094" s="5"/>
    </row>
    <row r="1095" spans="1:11" x14ac:dyDescent="0.25">
      <c r="A1095">
        <v>1066</v>
      </c>
      <c r="C1095" s="5">
        <f t="shared" si="33"/>
        <v>7.5260000000001011</v>
      </c>
      <c r="D1095" s="5">
        <f>IF(Inddata!$E$35=0,0,IF(($D$30-C1095*(1/Inddata!$E$35))&lt;0,0,($D$30-C1095*(1/Inddata!$E$35))))</f>
        <v>0</v>
      </c>
      <c r="E1095" s="5">
        <v>0</v>
      </c>
      <c r="F1095" s="5">
        <f>IF(Inddata!$E$31*Inddata!$E$35+Inddata!$E$33&gt;'Beregninger scenarie 3'!C1095,0,F1094+$F$27)</f>
        <v>0.93279999999999996</v>
      </c>
      <c r="G1095" s="5">
        <f t="shared" si="32"/>
        <v>9.5260000000001011</v>
      </c>
      <c r="H1095" s="5">
        <f>IF(D1095+E1095+F1095&gt;Inddata!$E$31,Inddata!$E$31,D1095+E1095+F1095)</f>
        <v>0.93279999999999996</v>
      </c>
      <c r="I1095" s="5">
        <f>Inddata!$E$34</f>
        <v>0</v>
      </c>
      <c r="J1095" s="5">
        <f>Inddata!$E$32+Inddata!$E$34</f>
        <v>4</v>
      </c>
      <c r="K1095" s="5"/>
    </row>
    <row r="1096" spans="1:11" x14ac:dyDescent="0.25">
      <c r="A1096">
        <v>1067</v>
      </c>
      <c r="C1096" s="5">
        <f t="shared" si="33"/>
        <v>7.5330666666667678</v>
      </c>
      <c r="D1096" s="5">
        <f>IF(Inddata!$E$35=0,0,IF(($D$30-C1096*(1/Inddata!$E$35))&lt;0,0,($D$30-C1096*(1/Inddata!$E$35))))</f>
        <v>0</v>
      </c>
      <c r="E1096" s="5">
        <v>0</v>
      </c>
      <c r="F1096" s="5">
        <f>IF(Inddata!$E$31*Inddata!$E$35+Inddata!$E$33&gt;'Beregninger scenarie 3'!C1096,0,F1095+$F$27)</f>
        <v>0.93986666666666663</v>
      </c>
      <c r="G1096" s="5">
        <f t="shared" si="32"/>
        <v>9.5330666666667678</v>
      </c>
      <c r="H1096" s="5">
        <f>IF(D1096+E1096+F1096&gt;Inddata!$E$31,Inddata!$E$31,D1096+E1096+F1096)</f>
        <v>0.93986666666666663</v>
      </c>
      <c r="I1096" s="5">
        <f>Inddata!$E$34</f>
        <v>0</v>
      </c>
      <c r="J1096" s="5">
        <f>Inddata!$E$32+Inddata!$E$34</f>
        <v>4</v>
      </c>
      <c r="K1096" s="5"/>
    </row>
    <row r="1097" spans="1:11" x14ac:dyDescent="0.25">
      <c r="A1097">
        <v>1068</v>
      </c>
      <c r="C1097" s="5">
        <f t="shared" si="33"/>
        <v>7.5401333333334346</v>
      </c>
      <c r="D1097" s="5">
        <f>IF(Inddata!$E$35=0,0,IF(($D$30-C1097*(1/Inddata!$E$35))&lt;0,0,($D$30-C1097*(1/Inddata!$E$35))))</f>
        <v>0</v>
      </c>
      <c r="E1097" s="5">
        <v>0</v>
      </c>
      <c r="F1097" s="5">
        <f>IF(Inddata!$E$31*Inddata!$E$35+Inddata!$E$33&gt;'Beregninger scenarie 3'!C1097,0,F1096+$F$27)</f>
        <v>0.94693333333333329</v>
      </c>
      <c r="G1097" s="5">
        <f t="shared" si="32"/>
        <v>9.5401333333334346</v>
      </c>
      <c r="H1097" s="5">
        <f>IF(D1097+E1097+F1097&gt;Inddata!$E$31,Inddata!$E$31,D1097+E1097+F1097)</f>
        <v>0.94693333333333329</v>
      </c>
      <c r="I1097" s="5">
        <f>Inddata!$E$34</f>
        <v>0</v>
      </c>
      <c r="J1097" s="5">
        <f>Inddata!$E$32+Inddata!$E$34</f>
        <v>4</v>
      </c>
      <c r="K1097" s="5"/>
    </row>
    <row r="1098" spans="1:11" x14ac:dyDescent="0.25">
      <c r="A1098">
        <v>1069</v>
      </c>
      <c r="C1098" s="5">
        <f t="shared" si="33"/>
        <v>7.5472000000001014</v>
      </c>
      <c r="D1098" s="5">
        <f>IF(Inddata!$E$35=0,0,IF(($D$30-C1098*(1/Inddata!$E$35))&lt;0,0,($D$30-C1098*(1/Inddata!$E$35))))</f>
        <v>0</v>
      </c>
      <c r="E1098" s="5">
        <v>0</v>
      </c>
      <c r="F1098" s="5">
        <f>IF(Inddata!$E$31*Inddata!$E$35+Inddata!$E$33&gt;'Beregninger scenarie 3'!C1098,0,F1097+$F$27)</f>
        <v>0.95399999999999996</v>
      </c>
      <c r="G1098" s="5">
        <f t="shared" si="32"/>
        <v>9.5472000000001014</v>
      </c>
      <c r="H1098" s="5">
        <f>IF(D1098+E1098+F1098&gt;Inddata!$E$31,Inddata!$E$31,D1098+E1098+F1098)</f>
        <v>0.95399999999999996</v>
      </c>
      <c r="I1098" s="5">
        <f>Inddata!$E$34</f>
        <v>0</v>
      </c>
      <c r="J1098" s="5">
        <f>Inddata!$E$32+Inddata!$E$34</f>
        <v>4</v>
      </c>
      <c r="K1098" s="5"/>
    </row>
    <row r="1099" spans="1:11" x14ac:dyDescent="0.25">
      <c r="A1099">
        <v>1070</v>
      </c>
      <c r="C1099" s="5">
        <f t="shared" si="33"/>
        <v>7.5542666666667682</v>
      </c>
      <c r="D1099" s="5">
        <f>IF(Inddata!$E$35=0,0,IF(($D$30-C1099*(1/Inddata!$E$35))&lt;0,0,($D$30-C1099*(1/Inddata!$E$35))))</f>
        <v>0</v>
      </c>
      <c r="E1099" s="5">
        <v>0</v>
      </c>
      <c r="F1099" s="5">
        <f>IF(Inddata!$E$31*Inddata!$E$35+Inddata!$E$33&gt;'Beregninger scenarie 3'!C1099,0,F1098+$F$27)</f>
        <v>0.96106666666666662</v>
      </c>
      <c r="G1099" s="5">
        <f t="shared" si="32"/>
        <v>9.5542666666667682</v>
      </c>
      <c r="H1099" s="5">
        <f>IF(D1099+E1099+F1099&gt;Inddata!$E$31,Inddata!$E$31,D1099+E1099+F1099)</f>
        <v>0.96106666666666662</v>
      </c>
      <c r="I1099" s="5">
        <f>Inddata!$E$34</f>
        <v>0</v>
      </c>
      <c r="J1099" s="5">
        <f>Inddata!$E$32+Inddata!$E$34</f>
        <v>4</v>
      </c>
      <c r="K1099" s="5"/>
    </row>
    <row r="1100" spans="1:11" x14ac:dyDescent="0.25">
      <c r="A1100">
        <v>1071</v>
      </c>
      <c r="C1100" s="5">
        <f t="shared" si="33"/>
        <v>7.5613333333334349</v>
      </c>
      <c r="D1100" s="5">
        <f>IF(Inddata!$E$35=0,0,IF(($D$30-C1100*(1/Inddata!$E$35))&lt;0,0,($D$30-C1100*(1/Inddata!$E$35))))</f>
        <v>0</v>
      </c>
      <c r="E1100" s="5">
        <v>0</v>
      </c>
      <c r="F1100" s="5">
        <f>IF(Inddata!$E$31*Inddata!$E$35+Inddata!$E$33&gt;'Beregninger scenarie 3'!C1100,0,F1099+$F$27)</f>
        <v>0.96813333333333329</v>
      </c>
      <c r="G1100" s="5">
        <f t="shared" si="32"/>
        <v>9.5613333333334349</v>
      </c>
      <c r="H1100" s="5">
        <f>IF(D1100+E1100+F1100&gt;Inddata!$E$31,Inddata!$E$31,D1100+E1100+F1100)</f>
        <v>0.96813333333333329</v>
      </c>
      <c r="I1100" s="5">
        <f>Inddata!$E$34</f>
        <v>0</v>
      </c>
      <c r="J1100" s="5">
        <f>Inddata!$E$32+Inddata!$E$34</f>
        <v>4</v>
      </c>
      <c r="K1100" s="5"/>
    </row>
    <row r="1101" spans="1:11" x14ac:dyDescent="0.25">
      <c r="A1101">
        <v>1072</v>
      </c>
      <c r="C1101" s="5">
        <f t="shared" si="33"/>
        <v>7.5684000000001017</v>
      </c>
      <c r="D1101" s="5">
        <f>IF(Inddata!$E$35=0,0,IF(($D$30-C1101*(1/Inddata!$E$35))&lt;0,0,($D$30-C1101*(1/Inddata!$E$35))))</f>
        <v>0</v>
      </c>
      <c r="E1101" s="5">
        <v>0</v>
      </c>
      <c r="F1101" s="5">
        <f>IF(Inddata!$E$31*Inddata!$E$35+Inddata!$E$33&gt;'Beregninger scenarie 3'!C1101,0,F1100+$F$27)</f>
        <v>0.97519999999999996</v>
      </c>
      <c r="G1101" s="5">
        <f t="shared" si="32"/>
        <v>9.5684000000001017</v>
      </c>
      <c r="H1101" s="5">
        <f>IF(D1101+E1101+F1101&gt;Inddata!$E$31,Inddata!$E$31,D1101+E1101+F1101)</f>
        <v>0.97519999999999996</v>
      </c>
      <c r="I1101" s="5">
        <f>Inddata!$E$34</f>
        <v>0</v>
      </c>
      <c r="J1101" s="5">
        <f>Inddata!$E$32+Inddata!$E$34</f>
        <v>4</v>
      </c>
      <c r="K1101" s="5"/>
    </row>
    <row r="1102" spans="1:11" x14ac:dyDescent="0.25">
      <c r="A1102">
        <v>1073</v>
      </c>
      <c r="C1102" s="5">
        <f t="shared" si="33"/>
        <v>7.5754666666667685</v>
      </c>
      <c r="D1102" s="5">
        <f>IF(Inddata!$E$35=0,0,IF(($D$30-C1102*(1/Inddata!$E$35))&lt;0,0,($D$30-C1102*(1/Inddata!$E$35))))</f>
        <v>0</v>
      </c>
      <c r="E1102" s="5">
        <v>0</v>
      </c>
      <c r="F1102" s="5">
        <f>IF(Inddata!$E$31*Inddata!$E$35+Inddata!$E$33&gt;'Beregninger scenarie 3'!C1102,0,F1101+$F$27)</f>
        <v>0.98226666666666662</v>
      </c>
      <c r="G1102" s="5">
        <f t="shared" si="32"/>
        <v>9.5754666666667685</v>
      </c>
      <c r="H1102" s="5">
        <f>IF(D1102+E1102+F1102&gt;Inddata!$E$31,Inddata!$E$31,D1102+E1102+F1102)</f>
        <v>0.98226666666666662</v>
      </c>
      <c r="I1102" s="5">
        <f>Inddata!$E$34</f>
        <v>0</v>
      </c>
      <c r="J1102" s="5">
        <f>Inddata!$E$32+Inddata!$E$34</f>
        <v>4</v>
      </c>
      <c r="K1102" s="5"/>
    </row>
    <row r="1103" spans="1:11" x14ac:dyDescent="0.25">
      <c r="A1103">
        <v>1074</v>
      </c>
      <c r="C1103" s="5">
        <f t="shared" si="33"/>
        <v>7.5825333333334353</v>
      </c>
      <c r="D1103" s="5">
        <f>IF(Inddata!$E$35=0,0,IF(($D$30-C1103*(1/Inddata!$E$35))&lt;0,0,($D$30-C1103*(1/Inddata!$E$35))))</f>
        <v>0</v>
      </c>
      <c r="E1103" s="5">
        <v>0</v>
      </c>
      <c r="F1103" s="5">
        <f>IF(Inddata!$E$31*Inddata!$E$35+Inddata!$E$33&gt;'Beregninger scenarie 3'!C1103,0,F1102+$F$27)</f>
        <v>0.98933333333333329</v>
      </c>
      <c r="G1103" s="5">
        <f t="shared" si="32"/>
        <v>9.5825333333334353</v>
      </c>
      <c r="H1103" s="5">
        <f>IF(D1103+E1103+F1103&gt;Inddata!$E$31,Inddata!$E$31,D1103+E1103+F1103)</f>
        <v>0.98933333333333329</v>
      </c>
      <c r="I1103" s="5">
        <f>Inddata!$E$34</f>
        <v>0</v>
      </c>
      <c r="J1103" s="5">
        <f>Inddata!$E$32+Inddata!$E$34</f>
        <v>4</v>
      </c>
      <c r="K1103" s="5"/>
    </row>
    <row r="1104" spans="1:11" x14ac:dyDescent="0.25">
      <c r="A1104">
        <v>1075</v>
      </c>
      <c r="C1104" s="5">
        <f t="shared" si="33"/>
        <v>7.589600000000102</v>
      </c>
      <c r="D1104" s="5">
        <f>IF(Inddata!$E$35=0,0,IF(($D$30-C1104*(1/Inddata!$E$35))&lt;0,0,($D$30-C1104*(1/Inddata!$E$35))))</f>
        <v>0</v>
      </c>
      <c r="E1104" s="5">
        <v>0</v>
      </c>
      <c r="F1104" s="5">
        <f>IF(Inddata!$E$31*Inddata!$E$35+Inddata!$E$33&gt;'Beregninger scenarie 3'!C1104,0,F1103+$F$27)</f>
        <v>0.99639999999999995</v>
      </c>
      <c r="G1104" s="5">
        <f t="shared" si="32"/>
        <v>9.589600000000102</v>
      </c>
      <c r="H1104" s="5">
        <f>IF(D1104+E1104+F1104&gt;Inddata!$E$31,Inddata!$E$31,D1104+E1104+F1104)</f>
        <v>0.99639999999999995</v>
      </c>
      <c r="I1104" s="5">
        <f>Inddata!$E$34</f>
        <v>0</v>
      </c>
      <c r="J1104" s="5">
        <f>Inddata!$E$32+Inddata!$E$34</f>
        <v>4</v>
      </c>
      <c r="K1104" s="5"/>
    </row>
    <row r="1105" spans="1:11" x14ac:dyDescent="0.25">
      <c r="A1105">
        <v>1076</v>
      </c>
      <c r="C1105" s="5">
        <f t="shared" si="33"/>
        <v>7.5966666666667688</v>
      </c>
      <c r="D1105" s="5">
        <f>IF(Inddata!$E$35=0,0,IF(($D$30-C1105*(1/Inddata!$E$35))&lt;0,0,($D$30-C1105*(1/Inddata!$E$35))))</f>
        <v>0</v>
      </c>
      <c r="E1105" s="5">
        <v>0</v>
      </c>
      <c r="F1105" s="5">
        <f>IF(Inddata!$E$31*Inddata!$E$35+Inddata!$E$33&gt;'Beregninger scenarie 3'!C1105,0,F1104+$F$27)</f>
        <v>1.0034666666666667</v>
      </c>
      <c r="G1105" s="5">
        <f t="shared" si="32"/>
        <v>9.5966666666667688</v>
      </c>
      <c r="H1105" s="5">
        <f>IF(D1105+E1105+F1105&gt;Inddata!$E$31,Inddata!$E$31,D1105+E1105+F1105)</f>
        <v>1.0034666666666667</v>
      </c>
      <c r="I1105" s="5">
        <f>Inddata!$E$34</f>
        <v>0</v>
      </c>
      <c r="J1105" s="5">
        <f>Inddata!$E$32+Inddata!$E$34</f>
        <v>4</v>
      </c>
      <c r="K1105" s="5"/>
    </row>
    <row r="1106" spans="1:11" x14ac:dyDescent="0.25">
      <c r="A1106">
        <v>1077</v>
      </c>
      <c r="C1106" s="5">
        <f t="shared" si="33"/>
        <v>7.6037333333334356</v>
      </c>
      <c r="D1106" s="5">
        <f>IF(Inddata!$E$35=0,0,IF(($D$30-C1106*(1/Inddata!$E$35))&lt;0,0,($D$30-C1106*(1/Inddata!$E$35))))</f>
        <v>0</v>
      </c>
      <c r="E1106" s="5">
        <v>0</v>
      </c>
      <c r="F1106" s="5">
        <f>IF(Inddata!$E$31*Inddata!$E$35+Inddata!$E$33&gt;'Beregninger scenarie 3'!C1106,0,F1105+$F$27)</f>
        <v>1.0105333333333335</v>
      </c>
      <c r="G1106" s="5">
        <f t="shared" si="32"/>
        <v>9.6037333333334356</v>
      </c>
      <c r="H1106" s="5">
        <f>IF(D1106+E1106+F1106&gt;Inddata!$E$31,Inddata!$E$31,D1106+E1106+F1106)</f>
        <v>1.0105333333333335</v>
      </c>
      <c r="I1106" s="5">
        <f>Inddata!$E$34</f>
        <v>0</v>
      </c>
      <c r="J1106" s="5">
        <f>Inddata!$E$32+Inddata!$E$34</f>
        <v>4</v>
      </c>
      <c r="K1106" s="5"/>
    </row>
    <row r="1107" spans="1:11" x14ac:dyDescent="0.25">
      <c r="A1107">
        <v>1078</v>
      </c>
      <c r="C1107" s="5">
        <f t="shared" si="33"/>
        <v>7.6108000000001024</v>
      </c>
      <c r="D1107" s="5">
        <f>IF(Inddata!$E$35=0,0,IF(($D$30-C1107*(1/Inddata!$E$35))&lt;0,0,($D$30-C1107*(1/Inddata!$E$35))))</f>
        <v>0</v>
      </c>
      <c r="E1107" s="5">
        <v>0</v>
      </c>
      <c r="F1107" s="5">
        <f>IF(Inddata!$E$31*Inddata!$E$35+Inddata!$E$33&gt;'Beregninger scenarie 3'!C1107,0,F1106+$F$27)</f>
        <v>1.0176000000000003</v>
      </c>
      <c r="G1107" s="5">
        <f t="shared" si="32"/>
        <v>9.6108000000001024</v>
      </c>
      <c r="H1107" s="5">
        <f>IF(D1107+E1107+F1107&gt;Inddata!$E$31,Inddata!$E$31,D1107+E1107+F1107)</f>
        <v>1.0176000000000003</v>
      </c>
      <c r="I1107" s="5">
        <f>Inddata!$E$34</f>
        <v>0</v>
      </c>
      <c r="J1107" s="5">
        <f>Inddata!$E$32+Inddata!$E$34</f>
        <v>4</v>
      </c>
      <c r="K1107" s="5"/>
    </row>
    <row r="1108" spans="1:11" x14ac:dyDescent="0.25">
      <c r="A1108">
        <v>1079</v>
      </c>
      <c r="C1108" s="5">
        <f t="shared" si="33"/>
        <v>7.6178666666667691</v>
      </c>
      <c r="D1108" s="5">
        <f>IF(Inddata!$E$35=0,0,IF(($D$30-C1108*(1/Inddata!$E$35))&lt;0,0,($D$30-C1108*(1/Inddata!$E$35))))</f>
        <v>0</v>
      </c>
      <c r="E1108" s="5">
        <v>0</v>
      </c>
      <c r="F1108" s="5">
        <f>IF(Inddata!$E$31*Inddata!$E$35+Inddata!$E$33&gt;'Beregninger scenarie 3'!C1108,0,F1107+$F$27)</f>
        <v>1.0246666666666671</v>
      </c>
      <c r="G1108" s="5">
        <f t="shared" si="32"/>
        <v>9.6178666666667691</v>
      </c>
      <c r="H1108" s="5">
        <f>IF(D1108+E1108+F1108&gt;Inddata!$E$31,Inddata!$E$31,D1108+E1108+F1108)</f>
        <v>1.0246666666666671</v>
      </c>
      <c r="I1108" s="5">
        <f>Inddata!$E$34</f>
        <v>0</v>
      </c>
      <c r="J1108" s="5">
        <f>Inddata!$E$32+Inddata!$E$34</f>
        <v>4</v>
      </c>
      <c r="K1108" s="5"/>
    </row>
    <row r="1109" spans="1:11" x14ac:dyDescent="0.25">
      <c r="A1109">
        <v>1080</v>
      </c>
      <c r="C1109" s="5">
        <f t="shared" si="33"/>
        <v>7.6249333333334359</v>
      </c>
      <c r="D1109" s="5">
        <f>IF(Inddata!$E$35=0,0,IF(($D$30-C1109*(1/Inddata!$E$35))&lt;0,0,($D$30-C1109*(1/Inddata!$E$35))))</f>
        <v>0</v>
      </c>
      <c r="E1109" s="5">
        <v>0</v>
      </c>
      <c r="F1109" s="5">
        <f>IF(Inddata!$E$31*Inddata!$E$35+Inddata!$E$33&gt;'Beregninger scenarie 3'!C1109,0,F1108+$F$27)</f>
        <v>1.0317333333333338</v>
      </c>
      <c r="G1109" s="5">
        <f t="shared" si="32"/>
        <v>9.6249333333334359</v>
      </c>
      <c r="H1109" s="5">
        <f>IF(D1109+E1109+F1109&gt;Inddata!$E$31,Inddata!$E$31,D1109+E1109+F1109)</f>
        <v>1.0317333333333338</v>
      </c>
      <c r="I1109" s="5">
        <f>Inddata!$E$34</f>
        <v>0</v>
      </c>
      <c r="J1109" s="5">
        <f>Inddata!$E$32+Inddata!$E$34</f>
        <v>4</v>
      </c>
      <c r="K1109" s="5"/>
    </row>
    <row r="1110" spans="1:11" x14ac:dyDescent="0.25">
      <c r="A1110">
        <v>1081</v>
      </c>
      <c r="C1110" s="5">
        <f t="shared" si="33"/>
        <v>7.6320000000001027</v>
      </c>
      <c r="D1110" s="5">
        <f>IF(Inddata!$E$35=0,0,IF(($D$30-C1110*(1/Inddata!$E$35))&lt;0,0,($D$30-C1110*(1/Inddata!$E$35))))</f>
        <v>0</v>
      </c>
      <c r="E1110" s="5">
        <v>0</v>
      </c>
      <c r="F1110" s="5">
        <f>IF(Inddata!$E$31*Inddata!$E$35+Inddata!$E$33&gt;'Beregninger scenarie 3'!C1110,0,F1109+$F$27)</f>
        <v>1.0388000000000006</v>
      </c>
      <c r="G1110" s="5">
        <f t="shared" si="32"/>
        <v>9.6320000000001027</v>
      </c>
      <c r="H1110" s="5">
        <f>IF(D1110+E1110+F1110&gt;Inddata!$E$31,Inddata!$E$31,D1110+E1110+F1110)</f>
        <v>1.0388000000000006</v>
      </c>
      <c r="I1110" s="5">
        <f>Inddata!$E$34</f>
        <v>0</v>
      </c>
      <c r="J1110" s="5">
        <f>Inddata!$E$32+Inddata!$E$34</f>
        <v>4</v>
      </c>
      <c r="K1110" s="5"/>
    </row>
    <row r="1111" spans="1:11" x14ac:dyDescent="0.25">
      <c r="A1111">
        <v>1082</v>
      </c>
      <c r="C1111" s="5">
        <f t="shared" si="33"/>
        <v>7.6390666666667695</v>
      </c>
      <c r="D1111" s="5">
        <f>IF(Inddata!$E$35=0,0,IF(($D$30-C1111*(1/Inddata!$E$35))&lt;0,0,($D$30-C1111*(1/Inddata!$E$35))))</f>
        <v>0</v>
      </c>
      <c r="E1111" s="5">
        <v>0</v>
      </c>
      <c r="F1111" s="5">
        <f>IF(Inddata!$E$31*Inddata!$E$35+Inddata!$E$33&gt;'Beregninger scenarie 3'!C1111,0,F1110+$F$27)</f>
        <v>1.0458666666666674</v>
      </c>
      <c r="G1111" s="5">
        <f t="shared" si="32"/>
        <v>9.6390666666667695</v>
      </c>
      <c r="H1111" s="5">
        <f>IF(D1111+E1111+F1111&gt;Inddata!$E$31,Inddata!$E$31,D1111+E1111+F1111)</f>
        <v>1.0458666666666674</v>
      </c>
      <c r="I1111" s="5">
        <f>Inddata!$E$34</f>
        <v>0</v>
      </c>
      <c r="J1111" s="5">
        <f>Inddata!$E$32+Inddata!$E$34</f>
        <v>4</v>
      </c>
      <c r="K1111" s="5"/>
    </row>
    <row r="1112" spans="1:11" x14ac:dyDescent="0.25">
      <c r="A1112">
        <v>1083</v>
      </c>
      <c r="C1112" s="5">
        <f t="shared" si="33"/>
        <v>7.6461333333334363</v>
      </c>
      <c r="D1112" s="5">
        <f>IF(Inddata!$E$35=0,0,IF(($D$30-C1112*(1/Inddata!$E$35))&lt;0,0,($D$30-C1112*(1/Inddata!$E$35))))</f>
        <v>0</v>
      </c>
      <c r="E1112" s="5">
        <v>0</v>
      </c>
      <c r="F1112" s="5">
        <f>IF(Inddata!$E$31*Inddata!$E$35+Inddata!$E$33&gt;'Beregninger scenarie 3'!C1112,0,F1111+$F$27)</f>
        <v>1.0529333333333342</v>
      </c>
      <c r="G1112" s="5">
        <f t="shared" si="32"/>
        <v>9.6461333333334363</v>
      </c>
      <c r="H1112" s="5">
        <f>IF(D1112+E1112+F1112&gt;Inddata!$E$31,Inddata!$E$31,D1112+E1112+F1112)</f>
        <v>1.0529333333333342</v>
      </c>
      <c r="I1112" s="5">
        <f>Inddata!$E$34</f>
        <v>0</v>
      </c>
      <c r="J1112" s="5">
        <f>Inddata!$E$32+Inddata!$E$34</f>
        <v>4</v>
      </c>
      <c r="K1112" s="5"/>
    </row>
    <row r="1113" spans="1:11" x14ac:dyDescent="0.25">
      <c r="A1113">
        <v>1084</v>
      </c>
      <c r="C1113" s="5">
        <f t="shared" si="33"/>
        <v>7.653200000000103</v>
      </c>
      <c r="D1113" s="5">
        <f>IF(Inddata!$E$35=0,0,IF(($D$30-C1113*(1/Inddata!$E$35))&lt;0,0,($D$30-C1113*(1/Inddata!$E$35))))</f>
        <v>0</v>
      </c>
      <c r="E1113" s="5">
        <v>0</v>
      </c>
      <c r="F1113" s="5">
        <f>IF(Inddata!$E$31*Inddata!$E$35+Inddata!$E$33&gt;'Beregninger scenarie 3'!C1113,0,F1112+$F$27)</f>
        <v>1.0600000000000009</v>
      </c>
      <c r="G1113" s="5">
        <f t="shared" si="32"/>
        <v>9.653200000000103</v>
      </c>
      <c r="H1113" s="5">
        <f>IF(D1113+E1113+F1113&gt;Inddata!$E$31,Inddata!$E$31,D1113+E1113+F1113)</f>
        <v>1.0600000000000009</v>
      </c>
      <c r="I1113" s="5">
        <f>Inddata!$E$34</f>
        <v>0</v>
      </c>
      <c r="J1113" s="5">
        <f>Inddata!$E$32+Inddata!$E$34</f>
        <v>4</v>
      </c>
      <c r="K1113" s="5"/>
    </row>
    <row r="1114" spans="1:11" x14ac:dyDescent="0.25">
      <c r="A1114">
        <v>1085</v>
      </c>
      <c r="C1114" s="5">
        <f t="shared" si="33"/>
        <v>7.6602666666667698</v>
      </c>
      <c r="D1114" s="5">
        <f>IF(Inddata!$E$35=0,0,IF(($D$30-C1114*(1/Inddata!$E$35))&lt;0,0,($D$30-C1114*(1/Inddata!$E$35))))</f>
        <v>0</v>
      </c>
      <c r="E1114" s="5">
        <v>0</v>
      </c>
      <c r="F1114" s="5">
        <f>IF(Inddata!$E$31*Inddata!$E$35+Inddata!$E$33&gt;'Beregninger scenarie 3'!C1114,0,F1113+$F$27)</f>
        <v>1.0670666666666677</v>
      </c>
      <c r="G1114" s="5">
        <f t="shared" si="32"/>
        <v>9.6602666666667698</v>
      </c>
      <c r="H1114" s="5">
        <f>IF(D1114+E1114+F1114&gt;Inddata!$E$31,Inddata!$E$31,D1114+E1114+F1114)</f>
        <v>1.0670666666666677</v>
      </c>
      <c r="I1114" s="5">
        <f>Inddata!$E$34</f>
        <v>0</v>
      </c>
      <c r="J1114" s="5">
        <f>Inddata!$E$32+Inddata!$E$34</f>
        <v>4</v>
      </c>
      <c r="K1114" s="5"/>
    </row>
    <row r="1115" spans="1:11" x14ac:dyDescent="0.25">
      <c r="A1115">
        <v>1086</v>
      </c>
      <c r="C1115" s="5">
        <f t="shared" si="33"/>
        <v>7.6673333333334366</v>
      </c>
      <c r="D1115" s="5">
        <f>IF(Inddata!$E$35=0,0,IF(($D$30-C1115*(1/Inddata!$E$35))&lt;0,0,($D$30-C1115*(1/Inddata!$E$35))))</f>
        <v>0</v>
      </c>
      <c r="E1115" s="5">
        <v>0</v>
      </c>
      <c r="F1115" s="5">
        <f>IF(Inddata!$E$31*Inddata!$E$35+Inddata!$E$33&gt;'Beregninger scenarie 3'!C1115,0,F1114+$F$27)</f>
        <v>1.0741333333333345</v>
      </c>
      <c r="G1115" s="5">
        <f t="shared" si="32"/>
        <v>9.6673333333334366</v>
      </c>
      <c r="H1115" s="5">
        <f>IF(D1115+E1115+F1115&gt;Inddata!$E$31,Inddata!$E$31,D1115+E1115+F1115)</f>
        <v>1.0741333333333345</v>
      </c>
      <c r="I1115" s="5">
        <f>Inddata!$E$34</f>
        <v>0</v>
      </c>
      <c r="J1115" s="5">
        <f>Inddata!$E$32+Inddata!$E$34</f>
        <v>4</v>
      </c>
      <c r="K1115" s="5"/>
    </row>
    <row r="1116" spans="1:11" x14ac:dyDescent="0.25">
      <c r="A1116">
        <v>1087</v>
      </c>
      <c r="C1116" s="5">
        <f t="shared" si="33"/>
        <v>7.6744000000001034</v>
      </c>
      <c r="D1116" s="5">
        <f>IF(Inddata!$E$35=0,0,IF(($D$30-C1116*(1/Inddata!$E$35))&lt;0,0,($D$30-C1116*(1/Inddata!$E$35))))</f>
        <v>0</v>
      </c>
      <c r="E1116" s="5">
        <v>0</v>
      </c>
      <c r="F1116" s="5">
        <f>IF(Inddata!$E$31*Inddata!$E$35+Inddata!$E$33&gt;'Beregninger scenarie 3'!C1116,0,F1115+$F$27)</f>
        <v>1.0812000000000013</v>
      </c>
      <c r="G1116" s="5">
        <f t="shared" si="32"/>
        <v>9.6744000000001034</v>
      </c>
      <c r="H1116" s="5">
        <f>IF(D1116+E1116+F1116&gt;Inddata!$E$31,Inddata!$E$31,D1116+E1116+F1116)</f>
        <v>1.0812000000000013</v>
      </c>
      <c r="I1116" s="5">
        <f>Inddata!$E$34</f>
        <v>0</v>
      </c>
      <c r="J1116" s="5">
        <f>Inddata!$E$32+Inddata!$E$34</f>
        <v>4</v>
      </c>
      <c r="K1116" s="5"/>
    </row>
    <row r="1117" spans="1:11" x14ac:dyDescent="0.25">
      <c r="A1117">
        <v>1088</v>
      </c>
      <c r="C1117" s="5">
        <f t="shared" si="33"/>
        <v>7.6814666666667701</v>
      </c>
      <c r="D1117" s="5">
        <f>IF(Inddata!$E$35=0,0,IF(($D$30-C1117*(1/Inddata!$E$35))&lt;0,0,($D$30-C1117*(1/Inddata!$E$35))))</f>
        <v>0</v>
      </c>
      <c r="E1117" s="5">
        <v>0</v>
      </c>
      <c r="F1117" s="5">
        <f>IF(Inddata!$E$31*Inddata!$E$35+Inddata!$E$33&gt;'Beregninger scenarie 3'!C1117,0,F1116+$F$27)</f>
        <v>1.088266666666668</v>
      </c>
      <c r="G1117" s="5">
        <f t="shared" si="32"/>
        <v>9.6814666666667701</v>
      </c>
      <c r="H1117" s="5">
        <f>IF(D1117+E1117+F1117&gt;Inddata!$E$31,Inddata!$E$31,D1117+E1117+F1117)</f>
        <v>1.088266666666668</v>
      </c>
      <c r="I1117" s="5">
        <f>Inddata!$E$34</f>
        <v>0</v>
      </c>
      <c r="J1117" s="5">
        <f>Inddata!$E$32+Inddata!$E$34</f>
        <v>4</v>
      </c>
      <c r="K1117" s="5"/>
    </row>
    <row r="1118" spans="1:11" x14ac:dyDescent="0.25">
      <c r="A1118">
        <v>1089</v>
      </c>
      <c r="C1118" s="5">
        <f t="shared" si="33"/>
        <v>7.6885333333334369</v>
      </c>
      <c r="D1118" s="5">
        <f>IF(Inddata!$E$35=0,0,IF(($D$30-C1118*(1/Inddata!$E$35))&lt;0,0,($D$30-C1118*(1/Inddata!$E$35))))</f>
        <v>0</v>
      </c>
      <c r="E1118" s="5">
        <v>0</v>
      </c>
      <c r="F1118" s="5">
        <f>IF(Inddata!$E$31*Inddata!$E$35+Inddata!$E$33&gt;'Beregninger scenarie 3'!C1118,0,F1117+$F$27)</f>
        <v>1.0953333333333348</v>
      </c>
      <c r="G1118" s="5">
        <f t="shared" si="32"/>
        <v>9.6885333333334369</v>
      </c>
      <c r="H1118" s="5">
        <f>IF(D1118+E1118+F1118&gt;Inddata!$E$31,Inddata!$E$31,D1118+E1118+F1118)</f>
        <v>1.0953333333333348</v>
      </c>
      <c r="I1118" s="5">
        <f>Inddata!$E$34</f>
        <v>0</v>
      </c>
      <c r="J1118" s="5">
        <f>Inddata!$E$32+Inddata!$E$34</f>
        <v>4</v>
      </c>
      <c r="K1118" s="5"/>
    </row>
    <row r="1119" spans="1:11" x14ac:dyDescent="0.25">
      <c r="A1119">
        <v>1090</v>
      </c>
      <c r="C1119" s="5">
        <f t="shared" si="33"/>
        <v>7.6956000000001037</v>
      </c>
      <c r="D1119" s="5">
        <f>IF(Inddata!$E$35=0,0,IF(($D$30-C1119*(1/Inddata!$E$35))&lt;0,0,($D$30-C1119*(1/Inddata!$E$35))))</f>
        <v>0</v>
      </c>
      <c r="E1119" s="5">
        <v>0</v>
      </c>
      <c r="F1119" s="5">
        <f>IF(Inddata!$E$31*Inddata!$E$35+Inddata!$E$33&gt;'Beregninger scenarie 3'!C1119,0,F1118+$F$27)</f>
        <v>1.1024000000000016</v>
      </c>
      <c r="G1119" s="5">
        <f t="shared" si="32"/>
        <v>9.6956000000001037</v>
      </c>
      <c r="H1119" s="5">
        <f>IF(D1119+E1119+F1119&gt;Inddata!$E$31,Inddata!$E$31,D1119+E1119+F1119)</f>
        <v>1.1024000000000016</v>
      </c>
      <c r="I1119" s="5">
        <f>Inddata!$E$34</f>
        <v>0</v>
      </c>
      <c r="J1119" s="5">
        <f>Inddata!$E$32+Inddata!$E$34</f>
        <v>4</v>
      </c>
      <c r="K1119" s="5"/>
    </row>
    <row r="1120" spans="1:11" x14ac:dyDescent="0.25">
      <c r="A1120">
        <v>1091</v>
      </c>
      <c r="C1120" s="5">
        <f t="shared" si="33"/>
        <v>7.7026666666667705</v>
      </c>
      <c r="D1120" s="5">
        <f>IF(Inddata!$E$35=0,0,IF(($D$30-C1120*(1/Inddata!$E$35))&lt;0,0,($D$30-C1120*(1/Inddata!$E$35))))</f>
        <v>0</v>
      </c>
      <c r="E1120" s="5">
        <v>0</v>
      </c>
      <c r="F1120" s="5">
        <f>IF(Inddata!$E$31*Inddata!$E$35+Inddata!$E$33&gt;'Beregninger scenarie 3'!C1120,0,F1119+$F$27)</f>
        <v>1.1094666666666684</v>
      </c>
      <c r="G1120" s="5">
        <f t="shared" ref="G1120:G1183" si="34">C1120+2</f>
        <v>9.7026666666667705</v>
      </c>
      <c r="H1120" s="5">
        <f>IF(D1120+E1120+F1120&gt;Inddata!$E$31,Inddata!$E$31,D1120+E1120+F1120)</f>
        <v>1.1094666666666684</v>
      </c>
      <c r="I1120" s="5">
        <f>Inddata!$E$34</f>
        <v>0</v>
      </c>
      <c r="J1120" s="5">
        <f>Inddata!$E$32+Inddata!$E$34</f>
        <v>4</v>
      </c>
      <c r="K1120" s="5"/>
    </row>
    <row r="1121" spans="1:11" x14ac:dyDescent="0.25">
      <c r="A1121">
        <v>1092</v>
      </c>
      <c r="C1121" s="5">
        <f t="shared" ref="C1121:C1184" si="35">C1120+$C$27</f>
        <v>7.7097333333334372</v>
      </c>
      <c r="D1121" s="5">
        <f>IF(Inddata!$E$35=0,0,IF(($D$30-C1121*(1/Inddata!$E$35))&lt;0,0,($D$30-C1121*(1/Inddata!$E$35))))</f>
        <v>0</v>
      </c>
      <c r="E1121" s="5">
        <v>0</v>
      </c>
      <c r="F1121" s="5">
        <f>IF(Inddata!$E$31*Inddata!$E$35+Inddata!$E$33&gt;'Beregninger scenarie 3'!C1121,0,F1120+$F$27)</f>
        <v>1.1165333333333352</v>
      </c>
      <c r="G1121" s="5">
        <f t="shared" si="34"/>
        <v>9.7097333333334372</v>
      </c>
      <c r="H1121" s="5">
        <f>IF(D1121+E1121+F1121&gt;Inddata!$E$31,Inddata!$E$31,D1121+E1121+F1121)</f>
        <v>1.1165333333333352</v>
      </c>
      <c r="I1121" s="5">
        <f>Inddata!$E$34</f>
        <v>0</v>
      </c>
      <c r="J1121" s="5">
        <f>Inddata!$E$32+Inddata!$E$34</f>
        <v>4</v>
      </c>
      <c r="K1121" s="5"/>
    </row>
    <row r="1122" spans="1:11" x14ac:dyDescent="0.25">
      <c r="A1122">
        <v>1093</v>
      </c>
      <c r="C1122" s="5">
        <f t="shared" si="35"/>
        <v>7.716800000000104</v>
      </c>
      <c r="D1122" s="5">
        <f>IF(Inddata!$E$35=0,0,IF(($D$30-C1122*(1/Inddata!$E$35))&lt;0,0,($D$30-C1122*(1/Inddata!$E$35))))</f>
        <v>0</v>
      </c>
      <c r="E1122" s="5">
        <v>0</v>
      </c>
      <c r="F1122" s="5">
        <f>IF(Inddata!$E$31*Inddata!$E$35+Inddata!$E$33&gt;'Beregninger scenarie 3'!C1122,0,F1121+$F$27)</f>
        <v>1.1236000000000019</v>
      </c>
      <c r="G1122" s="5">
        <f t="shared" si="34"/>
        <v>9.716800000000104</v>
      </c>
      <c r="H1122" s="5">
        <f>IF(D1122+E1122+F1122&gt;Inddata!$E$31,Inddata!$E$31,D1122+E1122+F1122)</f>
        <v>1.1236000000000019</v>
      </c>
      <c r="I1122" s="5">
        <f>Inddata!$E$34</f>
        <v>0</v>
      </c>
      <c r="J1122" s="5">
        <f>Inddata!$E$32+Inddata!$E$34</f>
        <v>4</v>
      </c>
      <c r="K1122" s="5"/>
    </row>
    <row r="1123" spans="1:11" x14ac:dyDescent="0.25">
      <c r="A1123">
        <v>1094</v>
      </c>
      <c r="C1123" s="5">
        <f t="shared" si="35"/>
        <v>7.7238666666667708</v>
      </c>
      <c r="D1123" s="5">
        <f>IF(Inddata!$E$35=0,0,IF(($D$30-C1123*(1/Inddata!$E$35))&lt;0,0,($D$30-C1123*(1/Inddata!$E$35))))</f>
        <v>0</v>
      </c>
      <c r="E1123" s="5">
        <v>0</v>
      </c>
      <c r="F1123" s="5">
        <f>IF(Inddata!$E$31*Inddata!$E$35+Inddata!$E$33&gt;'Beregninger scenarie 3'!C1123,0,F1122+$F$27)</f>
        <v>1.1306666666666687</v>
      </c>
      <c r="G1123" s="5">
        <f t="shared" si="34"/>
        <v>9.7238666666667708</v>
      </c>
      <c r="H1123" s="5">
        <f>IF(D1123+E1123+F1123&gt;Inddata!$E$31,Inddata!$E$31,D1123+E1123+F1123)</f>
        <v>1.1306666666666687</v>
      </c>
      <c r="I1123" s="5">
        <f>Inddata!$E$34</f>
        <v>0</v>
      </c>
      <c r="J1123" s="5">
        <f>Inddata!$E$32+Inddata!$E$34</f>
        <v>4</v>
      </c>
      <c r="K1123" s="5"/>
    </row>
    <row r="1124" spans="1:11" x14ac:dyDescent="0.25">
      <c r="A1124">
        <v>1095</v>
      </c>
      <c r="C1124" s="5">
        <f t="shared" si="35"/>
        <v>7.7309333333334376</v>
      </c>
      <c r="D1124" s="5">
        <f>IF(Inddata!$E$35=0,0,IF(($D$30-C1124*(1/Inddata!$E$35))&lt;0,0,($D$30-C1124*(1/Inddata!$E$35))))</f>
        <v>0</v>
      </c>
      <c r="E1124" s="5">
        <v>0</v>
      </c>
      <c r="F1124" s="5">
        <f>IF(Inddata!$E$31*Inddata!$E$35+Inddata!$E$33&gt;'Beregninger scenarie 3'!C1124,0,F1123+$F$27)</f>
        <v>1.1377333333333355</v>
      </c>
      <c r="G1124" s="5">
        <f t="shared" si="34"/>
        <v>9.7309333333334376</v>
      </c>
      <c r="H1124" s="5">
        <f>IF(D1124+E1124+F1124&gt;Inddata!$E$31,Inddata!$E$31,D1124+E1124+F1124)</f>
        <v>1.1377333333333355</v>
      </c>
      <c r="I1124" s="5">
        <f>Inddata!$E$34</f>
        <v>0</v>
      </c>
      <c r="J1124" s="5">
        <f>Inddata!$E$32+Inddata!$E$34</f>
        <v>4</v>
      </c>
      <c r="K1124" s="5"/>
    </row>
    <row r="1125" spans="1:11" x14ac:dyDescent="0.25">
      <c r="A1125">
        <v>1096</v>
      </c>
      <c r="C1125" s="5">
        <f t="shared" si="35"/>
        <v>7.7380000000001044</v>
      </c>
      <c r="D1125" s="5">
        <f>IF(Inddata!$E$35=0,0,IF(($D$30-C1125*(1/Inddata!$E$35))&lt;0,0,($D$30-C1125*(1/Inddata!$E$35))))</f>
        <v>0</v>
      </c>
      <c r="E1125" s="5">
        <v>0</v>
      </c>
      <c r="F1125" s="5">
        <f>IF(Inddata!$E$31*Inddata!$E$35+Inddata!$E$33&gt;'Beregninger scenarie 3'!C1125,0,F1124+$F$27)</f>
        <v>1.1448000000000023</v>
      </c>
      <c r="G1125" s="5">
        <f t="shared" si="34"/>
        <v>9.7380000000001044</v>
      </c>
      <c r="H1125" s="5">
        <f>IF(D1125+E1125+F1125&gt;Inddata!$E$31,Inddata!$E$31,D1125+E1125+F1125)</f>
        <v>1.1448000000000023</v>
      </c>
      <c r="I1125" s="5">
        <f>Inddata!$E$34</f>
        <v>0</v>
      </c>
      <c r="J1125" s="5">
        <f>Inddata!$E$32+Inddata!$E$34</f>
        <v>4</v>
      </c>
      <c r="K1125" s="5"/>
    </row>
    <row r="1126" spans="1:11" x14ac:dyDescent="0.25">
      <c r="A1126">
        <v>1097</v>
      </c>
      <c r="C1126" s="5">
        <f t="shared" si="35"/>
        <v>7.7450666666667711</v>
      </c>
      <c r="D1126" s="5">
        <f>IF(Inddata!$E$35=0,0,IF(($D$30-C1126*(1/Inddata!$E$35))&lt;0,0,($D$30-C1126*(1/Inddata!$E$35))))</f>
        <v>0</v>
      </c>
      <c r="E1126" s="5">
        <v>0</v>
      </c>
      <c r="F1126" s="5">
        <f>IF(Inddata!$E$31*Inddata!$E$35+Inddata!$E$33&gt;'Beregninger scenarie 3'!C1126,0,F1125+$F$27)</f>
        <v>1.151866666666669</v>
      </c>
      <c r="G1126" s="5">
        <f t="shared" si="34"/>
        <v>9.7450666666667711</v>
      </c>
      <c r="H1126" s="5">
        <f>IF(D1126+E1126+F1126&gt;Inddata!$E$31,Inddata!$E$31,D1126+E1126+F1126)</f>
        <v>1.151866666666669</v>
      </c>
      <c r="I1126" s="5">
        <f>Inddata!$E$34</f>
        <v>0</v>
      </c>
      <c r="J1126" s="5">
        <f>Inddata!$E$32+Inddata!$E$34</f>
        <v>4</v>
      </c>
      <c r="K1126" s="5"/>
    </row>
    <row r="1127" spans="1:11" x14ac:dyDescent="0.25">
      <c r="A1127">
        <v>1098</v>
      </c>
      <c r="C1127" s="5">
        <f t="shared" si="35"/>
        <v>7.7521333333334379</v>
      </c>
      <c r="D1127" s="5">
        <f>IF(Inddata!$E$35=0,0,IF(($D$30-C1127*(1/Inddata!$E$35))&lt;0,0,($D$30-C1127*(1/Inddata!$E$35))))</f>
        <v>0</v>
      </c>
      <c r="E1127" s="5">
        <v>0</v>
      </c>
      <c r="F1127" s="5">
        <f>IF(Inddata!$E$31*Inddata!$E$35+Inddata!$E$33&gt;'Beregninger scenarie 3'!C1127,0,F1126+$F$27)</f>
        <v>1.1589333333333358</v>
      </c>
      <c r="G1127" s="5">
        <f t="shared" si="34"/>
        <v>9.7521333333334379</v>
      </c>
      <c r="H1127" s="5">
        <f>IF(D1127+E1127+F1127&gt;Inddata!$E$31,Inddata!$E$31,D1127+E1127+F1127)</f>
        <v>1.1589333333333358</v>
      </c>
      <c r="I1127" s="5">
        <f>Inddata!$E$34</f>
        <v>0</v>
      </c>
      <c r="J1127" s="5">
        <f>Inddata!$E$32+Inddata!$E$34</f>
        <v>4</v>
      </c>
      <c r="K1127" s="5"/>
    </row>
    <row r="1128" spans="1:11" x14ac:dyDescent="0.25">
      <c r="A1128">
        <v>1099</v>
      </c>
      <c r="C1128" s="5">
        <f t="shared" si="35"/>
        <v>7.7592000000001047</v>
      </c>
      <c r="D1128" s="5">
        <f>IF(Inddata!$E$35=0,0,IF(($D$30-C1128*(1/Inddata!$E$35))&lt;0,0,($D$30-C1128*(1/Inddata!$E$35))))</f>
        <v>0</v>
      </c>
      <c r="E1128" s="5">
        <v>0</v>
      </c>
      <c r="F1128" s="5">
        <f>IF(Inddata!$E$31*Inddata!$E$35+Inddata!$E$33&gt;'Beregninger scenarie 3'!C1128,0,F1127+$F$27)</f>
        <v>1.1660000000000026</v>
      </c>
      <c r="G1128" s="5">
        <f t="shared" si="34"/>
        <v>9.7592000000001047</v>
      </c>
      <c r="H1128" s="5">
        <f>IF(D1128+E1128+F1128&gt;Inddata!$E$31,Inddata!$E$31,D1128+E1128+F1128)</f>
        <v>1.1660000000000026</v>
      </c>
      <c r="I1128" s="5">
        <f>Inddata!$E$34</f>
        <v>0</v>
      </c>
      <c r="J1128" s="5">
        <f>Inddata!$E$32+Inddata!$E$34</f>
        <v>4</v>
      </c>
      <c r="K1128" s="5"/>
    </row>
    <row r="1129" spans="1:11" x14ac:dyDescent="0.25">
      <c r="A1129">
        <v>1100</v>
      </c>
      <c r="C1129" s="5">
        <f t="shared" si="35"/>
        <v>7.7662666666667715</v>
      </c>
      <c r="D1129" s="5">
        <f>IF(Inddata!$E$35=0,0,IF(($D$30-C1129*(1/Inddata!$E$35))&lt;0,0,($D$30-C1129*(1/Inddata!$E$35))))</f>
        <v>0</v>
      </c>
      <c r="E1129" s="5">
        <v>0</v>
      </c>
      <c r="F1129" s="5">
        <f>IF(Inddata!$E$31*Inddata!$E$35+Inddata!$E$33&gt;'Beregninger scenarie 3'!C1129,0,F1128+$F$27)</f>
        <v>1.1730666666666694</v>
      </c>
      <c r="G1129" s="5">
        <f t="shared" si="34"/>
        <v>9.7662666666667715</v>
      </c>
      <c r="H1129" s="5">
        <f>IF(D1129+E1129+F1129&gt;Inddata!$E$31,Inddata!$E$31,D1129+E1129+F1129)</f>
        <v>1.1730666666666694</v>
      </c>
      <c r="I1129" s="5">
        <f>Inddata!$E$34</f>
        <v>0</v>
      </c>
      <c r="J1129" s="5">
        <f>Inddata!$E$32+Inddata!$E$34</f>
        <v>4</v>
      </c>
      <c r="K1129" s="5"/>
    </row>
    <row r="1130" spans="1:11" x14ac:dyDescent="0.25">
      <c r="A1130">
        <v>1101</v>
      </c>
      <c r="C1130" s="5">
        <f t="shared" si="35"/>
        <v>7.7733333333334382</v>
      </c>
      <c r="D1130" s="5">
        <f>IF(Inddata!$E$35=0,0,IF(($D$30-C1130*(1/Inddata!$E$35))&lt;0,0,($D$30-C1130*(1/Inddata!$E$35))))</f>
        <v>0</v>
      </c>
      <c r="E1130" s="5">
        <v>0</v>
      </c>
      <c r="F1130" s="5">
        <f>IF(Inddata!$E$31*Inddata!$E$35+Inddata!$E$33&gt;'Beregninger scenarie 3'!C1130,0,F1129+$F$27)</f>
        <v>1.1801333333333361</v>
      </c>
      <c r="G1130" s="5">
        <f t="shared" si="34"/>
        <v>9.7733333333334382</v>
      </c>
      <c r="H1130" s="5">
        <f>IF(D1130+E1130+F1130&gt;Inddata!$E$31,Inddata!$E$31,D1130+E1130+F1130)</f>
        <v>1.1801333333333361</v>
      </c>
      <c r="I1130" s="5">
        <f>Inddata!$E$34</f>
        <v>0</v>
      </c>
      <c r="J1130" s="5">
        <f>Inddata!$E$32+Inddata!$E$34</f>
        <v>4</v>
      </c>
      <c r="K1130" s="5"/>
    </row>
    <row r="1131" spans="1:11" x14ac:dyDescent="0.25">
      <c r="A1131">
        <v>1102</v>
      </c>
      <c r="C1131" s="5">
        <f t="shared" si="35"/>
        <v>7.780400000000105</v>
      </c>
      <c r="D1131" s="5">
        <f>IF(Inddata!$E$35=0,0,IF(($D$30-C1131*(1/Inddata!$E$35))&lt;0,0,($D$30-C1131*(1/Inddata!$E$35))))</f>
        <v>0</v>
      </c>
      <c r="E1131" s="5">
        <v>0</v>
      </c>
      <c r="F1131" s="5">
        <f>IF(Inddata!$E$31*Inddata!$E$35+Inddata!$E$33&gt;'Beregninger scenarie 3'!C1131,0,F1130+$F$27)</f>
        <v>1.1872000000000029</v>
      </c>
      <c r="G1131" s="5">
        <f t="shared" si="34"/>
        <v>9.780400000000105</v>
      </c>
      <c r="H1131" s="5">
        <f>IF(D1131+E1131+F1131&gt;Inddata!$E$31,Inddata!$E$31,D1131+E1131+F1131)</f>
        <v>1.1872000000000029</v>
      </c>
      <c r="I1131" s="5">
        <f>Inddata!$E$34</f>
        <v>0</v>
      </c>
      <c r="J1131" s="5">
        <f>Inddata!$E$32+Inddata!$E$34</f>
        <v>4</v>
      </c>
      <c r="K1131" s="5"/>
    </row>
    <row r="1132" spans="1:11" x14ac:dyDescent="0.25">
      <c r="A1132">
        <v>1103</v>
      </c>
      <c r="C1132" s="5">
        <f t="shared" si="35"/>
        <v>7.7874666666667718</v>
      </c>
      <c r="D1132" s="5">
        <f>IF(Inddata!$E$35=0,0,IF(($D$30-C1132*(1/Inddata!$E$35))&lt;0,0,($D$30-C1132*(1/Inddata!$E$35))))</f>
        <v>0</v>
      </c>
      <c r="E1132" s="5">
        <v>0</v>
      </c>
      <c r="F1132" s="5">
        <f>IF(Inddata!$E$31*Inddata!$E$35+Inddata!$E$33&gt;'Beregninger scenarie 3'!C1132,0,F1131+$F$27)</f>
        <v>1.1942666666666697</v>
      </c>
      <c r="G1132" s="5">
        <f t="shared" si="34"/>
        <v>9.7874666666667718</v>
      </c>
      <c r="H1132" s="5">
        <f>IF(D1132+E1132+F1132&gt;Inddata!$E$31,Inddata!$E$31,D1132+E1132+F1132)</f>
        <v>1.1942666666666697</v>
      </c>
      <c r="I1132" s="5">
        <f>Inddata!$E$34</f>
        <v>0</v>
      </c>
      <c r="J1132" s="5">
        <f>Inddata!$E$32+Inddata!$E$34</f>
        <v>4</v>
      </c>
      <c r="K1132" s="5"/>
    </row>
    <row r="1133" spans="1:11" x14ac:dyDescent="0.25">
      <c r="A1133">
        <v>1104</v>
      </c>
      <c r="C1133" s="5">
        <f t="shared" si="35"/>
        <v>7.7945333333334386</v>
      </c>
      <c r="D1133" s="5">
        <f>IF(Inddata!$E$35=0,0,IF(($D$30-C1133*(1/Inddata!$E$35))&lt;0,0,($D$30-C1133*(1/Inddata!$E$35))))</f>
        <v>0</v>
      </c>
      <c r="E1133" s="5">
        <v>0</v>
      </c>
      <c r="F1133" s="5">
        <f>IF(Inddata!$E$31*Inddata!$E$35+Inddata!$E$33&gt;'Beregninger scenarie 3'!C1133,0,F1132+$F$27)</f>
        <v>1.2013333333333365</v>
      </c>
      <c r="G1133" s="5">
        <f t="shared" si="34"/>
        <v>9.7945333333334386</v>
      </c>
      <c r="H1133" s="5">
        <f>IF(D1133+E1133+F1133&gt;Inddata!$E$31,Inddata!$E$31,D1133+E1133+F1133)</f>
        <v>1.2013333333333365</v>
      </c>
      <c r="I1133" s="5">
        <f>Inddata!$E$34</f>
        <v>0</v>
      </c>
      <c r="J1133" s="5">
        <f>Inddata!$E$32+Inddata!$E$34</f>
        <v>4</v>
      </c>
      <c r="K1133" s="5"/>
    </row>
    <row r="1134" spans="1:11" x14ac:dyDescent="0.25">
      <c r="A1134">
        <v>1105</v>
      </c>
      <c r="C1134" s="5">
        <f t="shared" si="35"/>
        <v>7.8016000000001053</v>
      </c>
      <c r="D1134" s="5">
        <f>IF(Inddata!$E$35=0,0,IF(($D$30-C1134*(1/Inddata!$E$35))&lt;0,0,($D$30-C1134*(1/Inddata!$E$35))))</f>
        <v>0</v>
      </c>
      <c r="E1134" s="5">
        <v>0</v>
      </c>
      <c r="F1134" s="5">
        <f>IF(Inddata!$E$31*Inddata!$E$35+Inddata!$E$33&gt;'Beregninger scenarie 3'!C1134,0,F1133+$F$27)</f>
        <v>1.2084000000000032</v>
      </c>
      <c r="G1134" s="5">
        <f t="shared" si="34"/>
        <v>9.8016000000001053</v>
      </c>
      <c r="H1134" s="5">
        <f>IF(D1134+E1134+F1134&gt;Inddata!$E$31,Inddata!$E$31,D1134+E1134+F1134)</f>
        <v>1.2084000000000032</v>
      </c>
      <c r="I1134" s="5">
        <f>Inddata!$E$34</f>
        <v>0</v>
      </c>
      <c r="J1134" s="5">
        <f>Inddata!$E$32+Inddata!$E$34</f>
        <v>4</v>
      </c>
      <c r="K1134" s="5"/>
    </row>
    <row r="1135" spans="1:11" x14ac:dyDescent="0.25">
      <c r="A1135">
        <v>1106</v>
      </c>
      <c r="C1135" s="5">
        <f t="shared" si="35"/>
        <v>7.8086666666667721</v>
      </c>
      <c r="D1135" s="5">
        <f>IF(Inddata!$E$35=0,0,IF(($D$30-C1135*(1/Inddata!$E$35))&lt;0,0,($D$30-C1135*(1/Inddata!$E$35))))</f>
        <v>0</v>
      </c>
      <c r="E1135" s="5">
        <v>0</v>
      </c>
      <c r="F1135" s="5">
        <f>IF(Inddata!$E$31*Inddata!$E$35+Inddata!$E$33&gt;'Beregninger scenarie 3'!C1135,0,F1134+$F$27)</f>
        <v>1.21546666666667</v>
      </c>
      <c r="G1135" s="5">
        <f t="shared" si="34"/>
        <v>9.8086666666667721</v>
      </c>
      <c r="H1135" s="5">
        <f>IF(D1135+E1135+F1135&gt;Inddata!$E$31,Inddata!$E$31,D1135+E1135+F1135)</f>
        <v>1.21546666666667</v>
      </c>
      <c r="I1135" s="5">
        <f>Inddata!$E$34</f>
        <v>0</v>
      </c>
      <c r="J1135" s="5">
        <f>Inddata!$E$32+Inddata!$E$34</f>
        <v>4</v>
      </c>
      <c r="K1135" s="5"/>
    </row>
    <row r="1136" spans="1:11" x14ac:dyDescent="0.25">
      <c r="A1136">
        <v>1107</v>
      </c>
      <c r="C1136" s="5">
        <f t="shared" si="35"/>
        <v>7.8157333333334389</v>
      </c>
      <c r="D1136" s="5">
        <f>IF(Inddata!$E$35=0,0,IF(($D$30-C1136*(1/Inddata!$E$35))&lt;0,0,($D$30-C1136*(1/Inddata!$E$35))))</f>
        <v>0</v>
      </c>
      <c r="E1136" s="5">
        <v>0</v>
      </c>
      <c r="F1136" s="5">
        <f>IF(Inddata!$E$31*Inddata!$E$35+Inddata!$E$33&gt;'Beregninger scenarie 3'!C1136,0,F1135+$F$27)</f>
        <v>1.2225333333333368</v>
      </c>
      <c r="G1136" s="5">
        <f t="shared" si="34"/>
        <v>9.8157333333334389</v>
      </c>
      <c r="H1136" s="5">
        <f>IF(D1136+E1136+F1136&gt;Inddata!$E$31,Inddata!$E$31,D1136+E1136+F1136)</f>
        <v>1.2225333333333368</v>
      </c>
      <c r="I1136" s="5">
        <f>Inddata!$E$34</f>
        <v>0</v>
      </c>
      <c r="J1136" s="5">
        <f>Inddata!$E$32+Inddata!$E$34</f>
        <v>4</v>
      </c>
      <c r="K1136" s="5"/>
    </row>
    <row r="1137" spans="1:11" x14ac:dyDescent="0.25">
      <c r="A1137">
        <v>1108</v>
      </c>
      <c r="C1137" s="5">
        <f t="shared" si="35"/>
        <v>7.8228000000001057</v>
      </c>
      <c r="D1137" s="5">
        <f>IF(Inddata!$E$35=0,0,IF(($D$30-C1137*(1/Inddata!$E$35))&lt;0,0,($D$30-C1137*(1/Inddata!$E$35))))</f>
        <v>0</v>
      </c>
      <c r="E1137" s="5">
        <v>0</v>
      </c>
      <c r="F1137" s="5">
        <f>IF(Inddata!$E$31*Inddata!$E$35+Inddata!$E$33&gt;'Beregninger scenarie 3'!C1137,0,F1136+$F$27)</f>
        <v>1.2296000000000036</v>
      </c>
      <c r="G1137" s="5">
        <f t="shared" si="34"/>
        <v>9.8228000000001057</v>
      </c>
      <c r="H1137" s="5">
        <f>IF(D1137+E1137+F1137&gt;Inddata!$E$31,Inddata!$E$31,D1137+E1137+F1137)</f>
        <v>1.2296000000000036</v>
      </c>
      <c r="I1137" s="5">
        <f>Inddata!$E$34</f>
        <v>0</v>
      </c>
      <c r="J1137" s="5">
        <f>Inddata!$E$32+Inddata!$E$34</f>
        <v>4</v>
      </c>
      <c r="K1137" s="5"/>
    </row>
    <row r="1138" spans="1:11" x14ac:dyDescent="0.25">
      <c r="A1138">
        <v>1109</v>
      </c>
      <c r="C1138" s="5">
        <f t="shared" si="35"/>
        <v>7.8298666666667724</v>
      </c>
      <c r="D1138" s="5">
        <f>IF(Inddata!$E$35=0,0,IF(($D$30-C1138*(1/Inddata!$E$35))&lt;0,0,($D$30-C1138*(1/Inddata!$E$35))))</f>
        <v>0</v>
      </c>
      <c r="E1138" s="5">
        <v>0</v>
      </c>
      <c r="F1138" s="5">
        <f>IF(Inddata!$E$31*Inddata!$E$35+Inddata!$E$33&gt;'Beregninger scenarie 3'!C1138,0,F1137+$F$27)</f>
        <v>1.2366666666666704</v>
      </c>
      <c r="G1138" s="5">
        <f t="shared" si="34"/>
        <v>9.8298666666667724</v>
      </c>
      <c r="H1138" s="5">
        <f>IF(D1138+E1138+F1138&gt;Inddata!$E$31,Inddata!$E$31,D1138+E1138+F1138)</f>
        <v>1.2366666666666704</v>
      </c>
      <c r="I1138" s="5">
        <f>Inddata!$E$34</f>
        <v>0</v>
      </c>
      <c r="J1138" s="5">
        <f>Inddata!$E$32+Inddata!$E$34</f>
        <v>4</v>
      </c>
      <c r="K1138" s="5"/>
    </row>
    <row r="1139" spans="1:11" x14ac:dyDescent="0.25">
      <c r="A1139">
        <v>1110</v>
      </c>
      <c r="C1139" s="5">
        <f t="shared" si="35"/>
        <v>7.8369333333334392</v>
      </c>
      <c r="D1139" s="5">
        <f>IF(Inddata!$E$35=0,0,IF(($D$30-C1139*(1/Inddata!$E$35))&lt;0,0,($D$30-C1139*(1/Inddata!$E$35))))</f>
        <v>0</v>
      </c>
      <c r="E1139" s="5">
        <v>0</v>
      </c>
      <c r="F1139" s="5">
        <f>IF(Inddata!$E$31*Inddata!$E$35+Inddata!$E$33&gt;'Beregninger scenarie 3'!C1139,0,F1138+$F$27)</f>
        <v>1.2437333333333371</v>
      </c>
      <c r="G1139" s="5">
        <f t="shared" si="34"/>
        <v>9.8369333333334392</v>
      </c>
      <c r="H1139" s="5">
        <f>IF(D1139+E1139+F1139&gt;Inddata!$E$31,Inddata!$E$31,D1139+E1139+F1139)</f>
        <v>1.2437333333333371</v>
      </c>
      <c r="I1139" s="5">
        <f>Inddata!$E$34</f>
        <v>0</v>
      </c>
      <c r="J1139" s="5">
        <f>Inddata!$E$32+Inddata!$E$34</f>
        <v>4</v>
      </c>
      <c r="K1139" s="5"/>
    </row>
    <row r="1140" spans="1:11" x14ac:dyDescent="0.25">
      <c r="A1140">
        <v>1111</v>
      </c>
      <c r="C1140" s="5">
        <f t="shared" si="35"/>
        <v>7.844000000000106</v>
      </c>
      <c r="D1140" s="5">
        <f>IF(Inddata!$E$35=0,0,IF(($D$30-C1140*(1/Inddata!$E$35))&lt;0,0,($D$30-C1140*(1/Inddata!$E$35))))</f>
        <v>0</v>
      </c>
      <c r="E1140" s="5">
        <v>0</v>
      </c>
      <c r="F1140" s="5">
        <f>IF(Inddata!$E$31*Inddata!$E$35+Inddata!$E$33&gt;'Beregninger scenarie 3'!C1140,0,F1139+$F$27)</f>
        <v>1.2508000000000039</v>
      </c>
      <c r="G1140" s="5">
        <f t="shared" si="34"/>
        <v>9.844000000000106</v>
      </c>
      <c r="H1140" s="5">
        <f>IF(D1140+E1140+F1140&gt;Inddata!$E$31,Inddata!$E$31,D1140+E1140+F1140)</f>
        <v>1.2508000000000039</v>
      </c>
      <c r="I1140" s="5">
        <f>Inddata!$E$34</f>
        <v>0</v>
      </c>
      <c r="J1140" s="5">
        <f>Inddata!$E$32+Inddata!$E$34</f>
        <v>4</v>
      </c>
      <c r="K1140" s="5"/>
    </row>
    <row r="1141" spans="1:11" x14ac:dyDescent="0.25">
      <c r="A1141">
        <v>1112</v>
      </c>
      <c r="C1141" s="5">
        <f t="shared" si="35"/>
        <v>7.8510666666667728</v>
      </c>
      <c r="D1141" s="5">
        <f>IF(Inddata!$E$35=0,0,IF(($D$30-C1141*(1/Inddata!$E$35))&lt;0,0,($D$30-C1141*(1/Inddata!$E$35))))</f>
        <v>0</v>
      </c>
      <c r="E1141" s="5">
        <v>0</v>
      </c>
      <c r="F1141" s="5">
        <f>IF(Inddata!$E$31*Inddata!$E$35+Inddata!$E$33&gt;'Beregninger scenarie 3'!C1141,0,F1140+$F$27)</f>
        <v>1.2578666666666707</v>
      </c>
      <c r="G1141" s="5">
        <f t="shared" si="34"/>
        <v>9.8510666666667728</v>
      </c>
      <c r="H1141" s="5">
        <f>IF(D1141+E1141+F1141&gt;Inddata!$E$31,Inddata!$E$31,D1141+E1141+F1141)</f>
        <v>1.2578666666666707</v>
      </c>
      <c r="I1141" s="5">
        <f>Inddata!$E$34</f>
        <v>0</v>
      </c>
      <c r="J1141" s="5">
        <f>Inddata!$E$32+Inddata!$E$34</f>
        <v>4</v>
      </c>
      <c r="K1141" s="5"/>
    </row>
    <row r="1142" spans="1:11" x14ac:dyDescent="0.25">
      <c r="A1142">
        <v>1113</v>
      </c>
      <c r="C1142" s="5">
        <f t="shared" si="35"/>
        <v>7.8581333333334396</v>
      </c>
      <c r="D1142" s="5">
        <f>IF(Inddata!$E$35=0,0,IF(($D$30-C1142*(1/Inddata!$E$35))&lt;0,0,($D$30-C1142*(1/Inddata!$E$35))))</f>
        <v>0</v>
      </c>
      <c r="E1142" s="5">
        <v>0</v>
      </c>
      <c r="F1142" s="5">
        <f>IF(Inddata!$E$31*Inddata!$E$35+Inddata!$E$33&gt;'Beregninger scenarie 3'!C1142,0,F1141+$F$27)</f>
        <v>1.2649333333333375</v>
      </c>
      <c r="G1142" s="5">
        <f t="shared" si="34"/>
        <v>9.8581333333334396</v>
      </c>
      <c r="H1142" s="5">
        <f>IF(D1142+E1142+F1142&gt;Inddata!$E$31,Inddata!$E$31,D1142+E1142+F1142)</f>
        <v>1.2649333333333375</v>
      </c>
      <c r="I1142" s="5">
        <f>Inddata!$E$34</f>
        <v>0</v>
      </c>
      <c r="J1142" s="5">
        <f>Inddata!$E$32+Inddata!$E$34</f>
        <v>4</v>
      </c>
      <c r="K1142" s="5"/>
    </row>
    <row r="1143" spans="1:11" x14ac:dyDescent="0.25">
      <c r="A1143">
        <v>1114</v>
      </c>
      <c r="C1143" s="5">
        <f t="shared" si="35"/>
        <v>7.8652000000001063</v>
      </c>
      <c r="D1143" s="5">
        <f>IF(Inddata!$E$35=0,0,IF(($D$30-C1143*(1/Inddata!$E$35))&lt;0,0,($D$30-C1143*(1/Inddata!$E$35))))</f>
        <v>0</v>
      </c>
      <c r="E1143" s="5">
        <v>0</v>
      </c>
      <c r="F1143" s="5">
        <f>IF(Inddata!$E$31*Inddata!$E$35+Inddata!$E$33&gt;'Beregninger scenarie 3'!C1143,0,F1142+$F$27)</f>
        <v>1.2720000000000042</v>
      </c>
      <c r="G1143" s="5">
        <f t="shared" si="34"/>
        <v>9.8652000000001063</v>
      </c>
      <c r="H1143" s="5">
        <f>IF(D1143+E1143+F1143&gt;Inddata!$E$31,Inddata!$E$31,D1143+E1143+F1143)</f>
        <v>1.2720000000000042</v>
      </c>
      <c r="I1143" s="5">
        <f>Inddata!$E$34</f>
        <v>0</v>
      </c>
      <c r="J1143" s="5">
        <f>Inddata!$E$32+Inddata!$E$34</f>
        <v>4</v>
      </c>
      <c r="K1143" s="5"/>
    </row>
    <row r="1144" spans="1:11" x14ac:dyDescent="0.25">
      <c r="A1144">
        <v>1115</v>
      </c>
      <c r="C1144" s="5">
        <f t="shared" si="35"/>
        <v>7.8722666666667731</v>
      </c>
      <c r="D1144" s="5">
        <f>IF(Inddata!$E$35=0,0,IF(($D$30-C1144*(1/Inddata!$E$35))&lt;0,0,($D$30-C1144*(1/Inddata!$E$35))))</f>
        <v>0</v>
      </c>
      <c r="E1144" s="5">
        <v>0</v>
      </c>
      <c r="F1144" s="5">
        <f>IF(Inddata!$E$31*Inddata!$E$35+Inddata!$E$33&gt;'Beregninger scenarie 3'!C1144,0,F1143+$F$27)</f>
        <v>1.279066666666671</v>
      </c>
      <c r="G1144" s="5">
        <f t="shared" si="34"/>
        <v>9.8722666666667731</v>
      </c>
      <c r="H1144" s="5">
        <f>IF(D1144+E1144+F1144&gt;Inddata!$E$31,Inddata!$E$31,D1144+E1144+F1144)</f>
        <v>1.279066666666671</v>
      </c>
      <c r="I1144" s="5">
        <f>Inddata!$E$34</f>
        <v>0</v>
      </c>
      <c r="J1144" s="5">
        <f>Inddata!$E$32+Inddata!$E$34</f>
        <v>4</v>
      </c>
      <c r="K1144" s="5"/>
    </row>
    <row r="1145" spans="1:11" x14ac:dyDescent="0.25">
      <c r="A1145">
        <v>1116</v>
      </c>
      <c r="C1145" s="5">
        <f t="shared" si="35"/>
        <v>7.8793333333334399</v>
      </c>
      <c r="D1145" s="5">
        <f>IF(Inddata!$E$35=0,0,IF(($D$30-C1145*(1/Inddata!$E$35))&lt;0,0,($D$30-C1145*(1/Inddata!$E$35))))</f>
        <v>0</v>
      </c>
      <c r="E1145" s="5">
        <v>0</v>
      </c>
      <c r="F1145" s="5">
        <f>IF(Inddata!$E$31*Inddata!$E$35+Inddata!$E$33&gt;'Beregninger scenarie 3'!C1145,0,F1144+$F$27)</f>
        <v>1.2861333333333378</v>
      </c>
      <c r="G1145" s="5">
        <f t="shared" si="34"/>
        <v>9.8793333333334399</v>
      </c>
      <c r="H1145" s="5">
        <f>IF(D1145+E1145+F1145&gt;Inddata!$E$31,Inddata!$E$31,D1145+E1145+F1145)</f>
        <v>1.2861333333333378</v>
      </c>
      <c r="I1145" s="5">
        <f>Inddata!$E$34</f>
        <v>0</v>
      </c>
      <c r="J1145" s="5">
        <f>Inddata!$E$32+Inddata!$E$34</f>
        <v>4</v>
      </c>
      <c r="K1145" s="5"/>
    </row>
    <row r="1146" spans="1:11" x14ac:dyDescent="0.25">
      <c r="A1146">
        <v>1117</v>
      </c>
      <c r="C1146" s="5">
        <f t="shared" si="35"/>
        <v>7.8864000000001067</v>
      </c>
      <c r="D1146" s="5">
        <f>IF(Inddata!$E$35=0,0,IF(($D$30-C1146*(1/Inddata!$E$35))&lt;0,0,($D$30-C1146*(1/Inddata!$E$35))))</f>
        <v>0</v>
      </c>
      <c r="E1146" s="5">
        <v>0</v>
      </c>
      <c r="F1146" s="5">
        <f>IF(Inddata!$E$31*Inddata!$E$35+Inddata!$E$33&gt;'Beregninger scenarie 3'!C1146,0,F1145+$F$27)</f>
        <v>1.2932000000000046</v>
      </c>
      <c r="G1146" s="5">
        <f t="shared" si="34"/>
        <v>9.8864000000001067</v>
      </c>
      <c r="H1146" s="5">
        <f>IF(D1146+E1146+F1146&gt;Inddata!$E$31,Inddata!$E$31,D1146+E1146+F1146)</f>
        <v>1.2932000000000046</v>
      </c>
      <c r="I1146" s="5">
        <f>Inddata!$E$34</f>
        <v>0</v>
      </c>
      <c r="J1146" s="5">
        <f>Inddata!$E$32+Inddata!$E$34</f>
        <v>4</v>
      </c>
      <c r="K1146" s="5"/>
    </row>
    <row r="1147" spans="1:11" x14ac:dyDescent="0.25">
      <c r="A1147">
        <v>1118</v>
      </c>
      <c r="C1147" s="5">
        <f t="shared" si="35"/>
        <v>7.8934666666667734</v>
      </c>
      <c r="D1147" s="5">
        <f>IF(Inddata!$E$35=0,0,IF(($D$30-C1147*(1/Inddata!$E$35))&lt;0,0,($D$30-C1147*(1/Inddata!$E$35))))</f>
        <v>0</v>
      </c>
      <c r="E1147" s="5">
        <v>0</v>
      </c>
      <c r="F1147" s="5">
        <f>IF(Inddata!$E$31*Inddata!$E$35+Inddata!$E$33&gt;'Beregninger scenarie 3'!C1147,0,F1146+$F$27)</f>
        <v>1.3002666666666713</v>
      </c>
      <c r="G1147" s="5">
        <f t="shared" si="34"/>
        <v>9.8934666666667734</v>
      </c>
      <c r="H1147" s="5">
        <f>IF(D1147+E1147+F1147&gt;Inddata!$E$31,Inddata!$E$31,D1147+E1147+F1147)</f>
        <v>1.3002666666666713</v>
      </c>
      <c r="I1147" s="5">
        <f>Inddata!$E$34</f>
        <v>0</v>
      </c>
      <c r="J1147" s="5">
        <f>Inddata!$E$32+Inddata!$E$34</f>
        <v>4</v>
      </c>
      <c r="K1147" s="5"/>
    </row>
    <row r="1148" spans="1:11" x14ac:dyDescent="0.25">
      <c r="A1148">
        <v>1119</v>
      </c>
      <c r="C1148" s="5">
        <f t="shared" si="35"/>
        <v>7.9005333333334402</v>
      </c>
      <c r="D1148" s="5">
        <f>IF(Inddata!$E$35=0,0,IF(($D$30-C1148*(1/Inddata!$E$35))&lt;0,0,($D$30-C1148*(1/Inddata!$E$35))))</f>
        <v>0</v>
      </c>
      <c r="E1148" s="5">
        <v>0</v>
      </c>
      <c r="F1148" s="5">
        <f>IF(Inddata!$E$31*Inddata!$E$35+Inddata!$E$33&gt;'Beregninger scenarie 3'!C1148,0,F1147+$F$27)</f>
        <v>1.3073333333333381</v>
      </c>
      <c r="G1148" s="5">
        <f t="shared" si="34"/>
        <v>9.9005333333334402</v>
      </c>
      <c r="H1148" s="5">
        <f>IF(D1148+E1148+F1148&gt;Inddata!$E$31,Inddata!$E$31,D1148+E1148+F1148)</f>
        <v>1.3073333333333381</v>
      </c>
      <c r="I1148" s="5">
        <f>Inddata!$E$34</f>
        <v>0</v>
      </c>
      <c r="J1148" s="5">
        <f>Inddata!$E$32+Inddata!$E$34</f>
        <v>4</v>
      </c>
      <c r="K1148" s="5"/>
    </row>
    <row r="1149" spans="1:11" x14ac:dyDescent="0.25">
      <c r="A1149">
        <v>1120</v>
      </c>
      <c r="C1149" s="5">
        <f t="shared" si="35"/>
        <v>7.907600000000107</v>
      </c>
      <c r="D1149" s="5">
        <f>IF(Inddata!$E$35=0,0,IF(($D$30-C1149*(1/Inddata!$E$35))&lt;0,0,($D$30-C1149*(1/Inddata!$E$35))))</f>
        <v>0</v>
      </c>
      <c r="E1149" s="5">
        <v>0</v>
      </c>
      <c r="F1149" s="5">
        <f>IF(Inddata!$E$31*Inddata!$E$35+Inddata!$E$33&gt;'Beregninger scenarie 3'!C1149,0,F1148+$F$27)</f>
        <v>1.3144000000000049</v>
      </c>
      <c r="G1149" s="5">
        <f t="shared" si="34"/>
        <v>9.907600000000107</v>
      </c>
      <c r="H1149" s="5">
        <f>IF(D1149+E1149+F1149&gt;Inddata!$E$31,Inddata!$E$31,D1149+E1149+F1149)</f>
        <v>1.3144000000000049</v>
      </c>
      <c r="I1149" s="5">
        <f>Inddata!$E$34</f>
        <v>0</v>
      </c>
      <c r="J1149" s="5">
        <f>Inddata!$E$32+Inddata!$E$34</f>
        <v>4</v>
      </c>
      <c r="K1149" s="5"/>
    </row>
    <row r="1150" spans="1:11" x14ac:dyDescent="0.25">
      <c r="A1150">
        <v>1121</v>
      </c>
      <c r="C1150" s="5">
        <f t="shared" si="35"/>
        <v>7.9146666666667738</v>
      </c>
      <c r="D1150" s="5">
        <f>IF(Inddata!$E$35=0,0,IF(($D$30-C1150*(1/Inddata!$E$35))&lt;0,0,($D$30-C1150*(1/Inddata!$E$35))))</f>
        <v>0</v>
      </c>
      <c r="E1150" s="5">
        <v>0</v>
      </c>
      <c r="F1150" s="5">
        <f>IF(Inddata!$E$31*Inddata!$E$35+Inddata!$E$33&gt;'Beregninger scenarie 3'!C1150,0,F1149+$F$27)</f>
        <v>1.3214666666666717</v>
      </c>
      <c r="G1150" s="5">
        <f t="shared" si="34"/>
        <v>9.9146666666667738</v>
      </c>
      <c r="H1150" s="5">
        <f>IF(D1150+E1150+F1150&gt;Inddata!$E$31,Inddata!$E$31,D1150+E1150+F1150)</f>
        <v>1.3214666666666717</v>
      </c>
      <c r="I1150" s="5">
        <f>Inddata!$E$34</f>
        <v>0</v>
      </c>
      <c r="J1150" s="5">
        <f>Inddata!$E$32+Inddata!$E$34</f>
        <v>4</v>
      </c>
      <c r="K1150" s="5"/>
    </row>
    <row r="1151" spans="1:11" x14ac:dyDescent="0.25">
      <c r="A1151">
        <v>1122</v>
      </c>
      <c r="C1151" s="5">
        <f t="shared" si="35"/>
        <v>7.9217333333334405</v>
      </c>
      <c r="D1151" s="5">
        <f>IF(Inddata!$E$35=0,0,IF(($D$30-C1151*(1/Inddata!$E$35))&lt;0,0,($D$30-C1151*(1/Inddata!$E$35))))</f>
        <v>0</v>
      </c>
      <c r="E1151" s="5">
        <v>0</v>
      </c>
      <c r="F1151" s="5">
        <f>IF(Inddata!$E$31*Inddata!$E$35+Inddata!$E$33&gt;'Beregninger scenarie 3'!C1151,0,F1150+$F$27)</f>
        <v>1.3285333333333385</v>
      </c>
      <c r="G1151" s="5">
        <f t="shared" si="34"/>
        <v>9.9217333333334405</v>
      </c>
      <c r="H1151" s="5">
        <f>IF(D1151+E1151+F1151&gt;Inddata!$E$31,Inddata!$E$31,D1151+E1151+F1151)</f>
        <v>1.3285333333333385</v>
      </c>
      <c r="I1151" s="5">
        <f>Inddata!$E$34</f>
        <v>0</v>
      </c>
      <c r="J1151" s="5">
        <f>Inddata!$E$32+Inddata!$E$34</f>
        <v>4</v>
      </c>
      <c r="K1151" s="5"/>
    </row>
    <row r="1152" spans="1:11" x14ac:dyDescent="0.25">
      <c r="A1152">
        <v>1123</v>
      </c>
      <c r="C1152" s="5">
        <f t="shared" si="35"/>
        <v>7.9288000000001073</v>
      </c>
      <c r="D1152" s="5">
        <f>IF(Inddata!$E$35=0,0,IF(($D$30-C1152*(1/Inddata!$E$35))&lt;0,0,($D$30-C1152*(1/Inddata!$E$35))))</f>
        <v>0</v>
      </c>
      <c r="E1152" s="5">
        <v>0</v>
      </c>
      <c r="F1152" s="5">
        <f>IF(Inddata!$E$31*Inddata!$E$35+Inddata!$E$33&gt;'Beregninger scenarie 3'!C1152,0,F1151+$F$27)</f>
        <v>1.3356000000000052</v>
      </c>
      <c r="G1152" s="5">
        <f t="shared" si="34"/>
        <v>9.9288000000001073</v>
      </c>
      <c r="H1152" s="5">
        <f>IF(D1152+E1152+F1152&gt;Inddata!$E$31,Inddata!$E$31,D1152+E1152+F1152)</f>
        <v>1.3356000000000052</v>
      </c>
      <c r="I1152" s="5">
        <f>Inddata!$E$34</f>
        <v>0</v>
      </c>
      <c r="J1152" s="5">
        <f>Inddata!$E$32+Inddata!$E$34</f>
        <v>4</v>
      </c>
      <c r="K1152" s="5"/>
    </row>
    <row r="1153" spans="1:11" x14ac:dyDescent="0.25">
      <c r="A1153">
        <v>1124</v>
      </c>
      <c r="C1153" s="5">
        <f t="shared" si="35"/>
        <v>7.9358666666667741</v>
      </c>
      <c r="D1153" s="5">
        <f>IF(Inddata!$E$35=0,0,IF(($D$30-C1153*(1/Inddata!$E$35))&lt;0,0,($D$30-C1153*(1/Inddata!$E$35))))</f>
        <v>0</v>
      </c>
      <c r="E1153" s="5">
        <v>0</v>
      </c>
      <c r="F1153" s="5">
        <f>IF(Inddata!$E$31*Inddata!$E$35+Inddata!$E$33&gt;'Beregninger scenarie 3'!C1153,0,F1152+$F$27)</f>
        <v>1.342666666666672</v>
      </c>
      <c r="G1153" s="5">
        <f t="shared" si="34"/>
        <v>9.9358666666667741</v>
      </c>
      <c r="H1153" s="5">
        <f>IF(D1153+E1153+F1153&gt;Inddata!$E$31,Inddata!$E$31,D1153+E1153+F1153)</f>
        <v>1.342666666666672</v>
      </c>
      <c r="I1153" s="5">
        <f>Inddata!$E$34</f>
        <v>0</v>
      </c>
      <c r="J1153" s="5">
        <f>Inddata!$E$32+Inddata!$E$34</f>
        <v>4</v>
      </c>
      <c r="K1153" s="5"/>
    </row>
    <row r="1154" spans="1:11" x14ac:dyDescent="0.25">
      <c r="A1154">
        <v>1125</v>
      </c>
      <c r="C1154" s="5">
        <f t="shared" si="35"/>
        <v>7.9429333333334409</v>
      </c>
      <c r="D1154" s="5">
        <f>IF(Inddata!$E$35=0,0,IF(($D$30-C1154*(1/Inddata!$E$35))&lt;0,0,($D$30-C1154*(1/Inddata!$E$35))))</f>
        <v>0</v>
      </c>
      <c r="E1154" s="5">
        <v>0</v>
      </c>
      <c r="F1154" s="5">
        <f>IF(Inddata!$E$31*Inddata!$E$35+Inddata!$E$33&gt;'Beregninger scenarie 3'!C1154,0,F1153+$F$27)</f>
        <v>1.3497333333333388</v>
      </c>
      <c r="G1154" s="5">
        <f t="shared" si="34"/>
        <v>9.9429333333334409</v>
      </c>
      <c r="H1154" s="5">
        <f>IF(D1154+E1154+F1154&gt;Inddata!$E$31,Inddata!$E$31,D1154+E1154+F1154)</f>
        <v>1.3497333333333388</v>
      </c>
      <c r="I1154" s="5">
        <f>Inddata!$E$34</f>
        <v>0</v>
      </c>
      <c r="J1154" s="5">
        <f>Inddata!$E$32+Inddata!$E$34</f>
        <v>4</v>
      </c>
      <c r="K1154" s="5"/>
    </row>
    <row r="1155" spans="1:11" x14ac:dyDescent="0.25">
      <c r="A1155">
        <v>1126</v>
      </c>
      <c r="C1155" s="5">
        <f t="shared" si="35"/>
        <v>7.9500000000001076</v>
      </c>
      <c r="D1155" s="5">
        <f>IF(Inddata!$E$35=0,0,IF(($D$30-C1155*(1/Inddata!$E$35))&lt;0,0,($D$30-C1155*(1/Inddata!$E$35))))</f>
        <v>0</v>
      </c>
      <c r="E1155" s="5">
        <v>0</v>
      </c>
      <c r="F1155" s="5">
        <f>IF(Inddata!$E$31*Inddata!$E$35+Inddata!$E$33&gt;'Beregninger scenarie 3'!C1155,0,F1154+$F$27)</f>
        <v>1.3568000000000056</v>
      </c>
      <c r="G1155" s="5">
        <f t="shared" si="34"/>
        <v>9.9500000000001076</v>
      </c>
      <c r="H1155" s="5">
        <f>IF(D1155+E1155+F1155&gt;Inddata!$E$31,Inddata!$E$31,D1155+E1155+F1155)</f>
        <v>1.3568000000000056</v>
      </c>
      <c r="I1155" s="5">
        <f>Inddata!$E$34</f>
        <v>0</v>
      </c>
      <c r="J1155" s="5">
        <f>Inddata!$E$32+Inddata!$E$34</f>
        <v>4</v>
      </c>
      <c r="K1155" s="5"/>
    </row>
    <row r="1156" spans="1:11" x14ac:dyDescent="0.25">
      <c r="A1156">
        <v>1127</v>
      </c>
      <c r="C1156" s="5">
        <f t="shared" si="35"/>
        <v>7.9570666666667744</v>
      </c>
      <c r="D1156" s="5">
        <f>IF(Inddata!$E$35=0,0,IF(($D$30-C1156*(1/Inddata!$E$35))&lt;0,0,($D$30-C1156*(1/Inddata!$E$35))))</f>
        <v>0</v>
      </c>
      <c r="E1156" s="5">
        <v>0</v>
      </c>
      <c r="F1156" s="5">
        <f>IF(Inddata!$E$31*Inddata!$E$35+Inddata!$E$33&gt;'Beregninger scenarie 3'!C1156,0,F1155+$F$27)</f>
        <v>1.3638666666666723</v>
      </c>
      <c r="G1156" s="5">
        <f t="shared" si="34"/>
        <v>9.9570666666667744</v>
      </c>
      <c r="H1156" s="5">
        <f>IF(D1156+E1156+F1156&gt;Inddata!$E$31,Inddata!$E$31,D1156+E1156+F1156)</f>
        <v>1.3638666666666723</v>
      </c>
      <c r="I1156" s="5">
        <f>Inddata!$E$34</f>
        <v>0</v>
      </c>
      <c r="J1156" s="5">
        <f>Inddata!$E$32+Inddata!$E$34</f>
        <v>4</v>
      </c>
      <c r="K1156" s="5"/>
    </row>
    <row r="1157" spans="1:11" x14ac:dyDescent="0.25">
      <c r="A1157">
        <v>1128</v>
      </c>
      <c r="C1157" s="5">
        <f t="shared" si="35"/>
        <v>7.9641333333334412</v>
      </c>
      <c r="D1157" s="5">
        <f>IF(Inddata!$E$35=0,0,IF(($D$30-C1157*(1/Inddata!$E$35))&lt;0,0,($D$30-C1157*(1/Inddata!$E$35))))</f>
        <v>0</v>
      </c>
      <c r="E1157" s="5">
        <v>0</v>
      </c>
      <c r="F1157" s="5">
        <f>IF(Inddata!$E$31*Inddata!$E$35+Inddata!$E$33&gt;'Beregninger scenarie 3'!C1157,0,F1156+$F$27)</f>
        <v>1.3709333333333391</v>
      </c>
      <c r="G1157" s="5">
        <f t="shared" si="34"/>
        <v>9.9641333333334412</v>
      </c>
      <c r="H1157" s="5">
        <f>IF(D1157+E1157+F1157&gt;Inddata!$E$31,Inddata!$E$31,D1157+E1157+F1157)</f>
        <v>1.3709333333333391</v>
      </c>
      <c r="I1157" s="5">
        <f>Inddata!$E$34</f>
        <v>0</v>
      </c>
      <c r="J1157" s="5">
        <f>Inddata!$E$32+Inddata!$E$34</f>
        <v>4</v>
      </c>
      <c r="K1157" s="5"/>
    </row>
    <row r="1158" spans="1:11" x14ac:dyDescent="0.25">
      <c r="A1158">
        <v>1129</v>
      </c>
      <c r="C1158" s="5">
        <f t="shared" si="35"/>
        <v>7.971200000000108</v>
      </c>
      <c r="D1158" s="5">
        <f>IF(Inddata!$E$35=0,0,IF(($D$30-C1158*(1/Inddata!$E$35))&lt;0,0,($D$30-C1158*(1/Inddata!$E$35))))</f>
        <v>0</v>
      </c>
      <c r="E1158" s="5">
        <v>0</v>
      </c>
      <c r="F1158" s="5">
        <f>IF(Inddata!$E$31*Inddata!$E$35+Inddata!$E$33&gt;'Beregninger scenarie 3'!C1158,0,F1157+$F$27)</f>
        <v>1.3780000000000059</v>
      </c>
      <c r="G1158" s="5">
        <f t="shared" si="34"/>
        <v>9.971200000000108</v>
      </c>
      <c r="H1158" s="5">
        <f>IF(D1158+E1158+F1158&gt;Inddata!$E$31,Inddata!$E$31,D1158+E1158+F1158)</f>
        <v>1.3780000000000059</v>
      </c>
      <c r="I1158" s="5">
        <f>Inddata!$E$34</f>
        <v>0</v>
      </c>
      <c r="J1158" s="5">
        <f>Inddata!$E$32+Inddata!$E$34</f>
        <v>4</v>
      </c>
      <c r="K1158" s="5"/>
    </row>
    <row r="1159" spans="1:11" x14ac:dyDescent="0.25">
      <c r="A1159">
        <v>1130</v>
      </c>
      <c r="C1159" s="5">
        <f t="shared" si="35"/>
        <v>7.9782666666667748</v>
      </c>
      <c r="D1159" s="5">
        <f>IF(Inddata!$E$35=0,0,IF(($D$30-C1159*(1/Inddata!$E$35))&lt;0,0,($D$30-C1159*(1/Inddata!$E$35))))</f>
        <v>0</v>
      </c>
      <c r="E1159" s="5">
        <v>0</v>
      </c>
      <c r="F1159" s="5">
        <f>IF(Inddata!$E$31*Inddata!$E$35+Inddata!$E$33&gt;'Beregninger scenarie 3'!C1159,0,F1158+$F$27)</f>
        <v>1.3850666666666727</v>
      </c>
      <c r="G1159" s="5">
        <f t="shared" si="34"/>
        <v>9.9782666666667748</v>
      </c>
      <c r="H1159" s="5">
        <f>IF(D1159+E1159+F1159&gt;Inddata!$E$31,Inddata!$E$31,D1159+E1159+F1159)</f>
        <v>1.3850666666666727</v>
      </c>
      <c r="I1159" s="5">
        <f>Inddata!$E$34</f>
        <v>0</v>
      </c>
      <c r="J1159" s="5">
        <f>Inddata!$E$32+Inddata!$E$34</f>
        <v>4</v>
      </c>
      <c r="K1159" s="5"/>
    </row>
    <row r="1160" spans="1:11" x14ac:dyDescent="0.25">
      <c r="A1160">
        <v>1131</v>
      </c>
      <c r="C1160" s="5">
        <f t="shared" si="35"/>
        <v>7.9853333333334415</v>
      </c>
      <c r="D1160" s="5">
        <f>IF(Inddata!$E$35=0,0,IF(($D$30-C1160*(1/Inddata!$E$35))&lt;0,0,($D$30-C1160*(1/Inddata!$E$35))))</f>
        <v>0</v>
      </c>
      <c r="E1160" s="5">
        <v>0</v>
      </c>
      <c r="F1160" s="5">
        <f>IF(Inddata!$E$31*Inddata!$E$35+Inddata!$E$33&gt;'Beregninger scenarie 3'!C1160,0,F1159+$F$27)</f>
        <v>1.3921333333333394</v>
      </c>
      <c r="G1160" s="5">
        <f t="shared" si="34"/>
        <v>9.9853333333334415</v>
      </c>
      <c r="H1160" s="5">
        <f>IF(D1160+E1160+F1160&gt;Inddata!$E$31,Inddata!$E$31,D1160+E1160+F1160)</f>
        <v>1.3921333333333394</v>
      </c>
      <c r="I1160" s="5">
        <f>Inddata!$E$34</f>
        <v>0</v>
      </c>
      <c r="J1160" s="5">
        <f>Inddata!$E$32+Inddata!$E$34</f>
        <v>4</v>
      </c>
      <c r="K1160" s="5"/>
    </row>
    <row r="1161" spans="1:11" x14ac:dyDescent="0.25">
      <c r="A1161">
        <v>1132</v>
      </c>
      <c r="C1161" s="5">
        <f t="shared" si="35"/>
        <v>7.9924000000001083</v>
      </c>
      <c r="D1161" s="5">
        <f>IF(Inddata!$E$35=0,0,IF(($D$30-C1161*(1/Inddata!$E$35))&lt;0,0,($D$30-C1161*(1/Inddata!$E$35))))</f>
        <v>0</v>
      </c>
      <c r="E1161" s="5">
        <v>0</v>
      </c>
      <c r="F1161" s="5">
        <f>IF(Inddata!$E$31*Inddata!$E$35+Inddata!$E$33&gt;'Beregninger scenarie 3'!C1161,0,F1160+$F$27)</f>
        <v>1.3992000000000062</v>
      </c>
      <c r="G1161" s="5">
        <f t="shared" si="34"/>
        <v>9.9924000000001083</v>
      </c>
      <c r="H1161" s="5">
        <f>IF(D1161+E1161+F1161&gt;Inddata!$E$31,Inddata!$E$31,D1161+E1161+F1161)</f>
        <v>1.3992000000000062</v>
      </c>
      <c r="I1161" s="5">
        <f>Inddata!$E$34</f>
        <v>0</v>
      </c>
      <c r="J1161" s="5">
        <f>Inddata!$E$32+Inddata!$E$34</f>
        <v>4</v>
      </c>
      <c r="K1161" s="5"/>
    </row>
    <row r="1162" spans="1:11" x14ac:dyDescent="0.25">
      <c r="A1162">
        <v>1133</v>
      </c>
      <c r="C1162" s="5">
        <f t="shared" si="35"/>
        <v>7.9994666666667751</v>
      </c>
      <c r="D1162" s="5">
        <f>IF(Inddata!$E$35=0,0,IF(($D$30-C1162*(1/Inddata!$E$35))&lt;0,0,($D$30-C1162*(1/Inddata!$E$35))))</f>
        <v>0</v>
      </c>
      <c r="E1162" s="5">
        <v>0</v>
      </c>
      <c r="F1162" s="5">
        <f>IF(Inddata!$E$31*Inddata!$E$35+Inddata!$E$33&gt;'Beregninger scenarie 3'!C1162,0,F1161+$F$27)</f>
        <v>1.406266666666673</v>
      </c>
      <c r="G1162" s="5">
        <f t="shared" si="34"/>
        <v>9.9994666666667751</v>
      </c>
      <c r="H1162" s="5">
        <f>IF(D1162+E1162+F1162&gt;Inddata!$E$31,Inddata!$E$31,D1162+E1162+F1162)</f>
        <v>1.406266666666673</v>
      </c>
      <c r="I1162" s="5">
        <f>Inddata!$E$34</f>
        <v>0</v>
      </c>
      <c r="J1162" s="5">
        <f>Inddata!$E$32+Inddata!$E$34</f>
        <v>4</v>
      </c>
      <c r="K1162" s="5"/>
    </row>
    <row r="1163" spans="1:11" x14ac:dyDescent="0.25">
      <c r="A1163">
        <v>1134</v>
      </c>
      <c r="C1163" s="5">
        <f t="shared" si="35"/>
        <v>8.0065333333334419</v>
      </c>
      <c r="D1163" s="5">
        <f>IF(Inddata!$E$35=0,0,IF(($D$30-C1163*(1/Inddata!$E$35))&lt;0,0,($D$30-C1163*(1/Inddata!$E$35))))</f>
        <v>0</v>
      </c>
      <c r="E1163" s="5">
        <v>0</v>
      </c>
      <c r="F1163" s="5">
        <f>IF(Inddata!$E$31*Inddata!$E$35+Inddata!$E$33&gt;'Beregninger scenarie 3'!C1163,0,F1162+$F$27)</f>
        <v>1.4133333333333398</v>
      </c>
      <c r="G1163" s="5">
        <f t="shared" si="34"/>
        <v>10.006533333333442</v>
      </c>
      <c r="H1163" s="5">
        <f>IF(D1163+E1163+F1163&gt;Inddata!$E$31,Inddata!$E$31,D1163+E1163+F1163)</f>
        <v>1.4133333333333398</v>
      </c>
      <c r="I1163" s="5">
        <f>Inddata!$E$34</f>
        <v>0</v>
      </c>
      <c r="J1163" s="5">
        <f>Inddata!$E$32+Inddata!$E$34</f>
        <v>4</v>
      </c>
      <c r="K1163" s="5"/>
    </row>
    <row r="1164" spans="1:11" x14ac:dyDescent="0.25">
      <c r="A1164">
        <v>1135</v>
      </c>
      <c r="C1164" s="5">
        <f t="shared" si="35"/>
        <v>8.0136000000001086</v>
      </c>
      <c r="D1164" s="5">
        <f>IF(Inddata!$E$35=0,0,IF(($D$30-C1164*(1/Inddata!$E$35))&lt;0,0,($D$30-C1164*(1/Inddata!$E$35))))</f>
        <v>0</v>
      </c>
      <c r="E1164" s="5">
        <v>0</v>
      </c>
      <c r="F1164" s="5">
        <f>IF(Inddata!$E$31*Inddata!$E$35+Inddata!$E$33&gt;'Beregninger scenarie 3'!C1164,0,F1163+$F$27)</f>
        <v>1.4204000000000065</v>
      </c>
      <c r="G1164" s="5">
        <f t="shared" si="34"/>
        <v>10.013600000000109</v>
      </c>
      <c r="H1164" s="5">
        <f>IF(D1164+E1164+F1164&gt;Inddata!$E$31,Inddata!$E$31,D1164+E1164+F1164)</f>
        <v>1.4204000000000065</v>
      </c>
      <c r="I1164" s="5">
        <f>Inddata!$E$34</f>
        <v>0</v>
      </c>
      <c r="J1164" s="5">
        <f>Inddata!$E$32+Inddata!$E$34</f>
        <v>4</v>
      </c>
      <c r="K1164" s="5"/>
    </row>
    <row r="1165" spans="1:11" x14ac:dyDescent="0.25">
      <c r="A1165">
        <v>1136</v>
      </c>
      <c r="C1165" s="5">
        <f t="shared" si="35"/>
        <v>8.0206666666667754</v>
      </c>
      <c r="D1165" s="5">
        <f>IF(Inddata!$E$35=0,0,IF(($D$30-C1165*(1/Inddata!$E$35))&lt;0,0,($D$30-C1165*(1/Inddata!$E$35))))</f>
        <v>0</v>
      </c>
      <c r="E1165" s="5">
        <v>0</v>
      </c>
      <c r="F1165" s="5">
        <f>IF(Inddata!$E$31*Inddata!$E$35+Inddata!$E$33&gt;'Beregninger scenarie 3'!C1165,0,F1164+$F$27)</f>
        <v>1.4274666666666733</v>
      </c>
      <c r="G1165" s="5">
        <f t="shared" si="34"/>
        <v>10.020666666666775</v>
      </c>
      <c r="H1165" s="5">
        <f>IF(D1165+E1165+F1165&gt;Inddata!$E$31,Inddata!$E$31,D1165+E1165+F1165)</f>
        <v>1.4274666666666733</v>
      </c>
      <c r="I1165" s="5">
        <f>Inddata!$E$34</f>
        <v>0</v>
      </c>
      <c r="J1165" s="5">
        <f>Inddata!$E$32+Inddata!$E$34</f>
        <v>4</v>
      </c>
      <c r="K1165" s="5"/>
    </row>
    <row r="1166" spans="1:11" x14ac:dyDescent="0.25">
      <c r="A1166">
        <v>1137</v>
      </c>
      <c r="C1166" s="5">
        <f t="shared" si="35"/>
        <v>8.0277333333334422</v>
      </c>
      <c r="D1166" s="5">
        <f>IF(Inddata!$E$35=0,0,IF(($D$30-C1166*(1/Inddata!$E$35))&lt;0,0,($D$30-C1166*(1/Inddata!$E$35))))</f>
        <v>0</v>
      </c>
      <c r="E1166" s="5">
        <v>0</v>
      </c>
      <c r="F1166" s="5">
        <f>IF(Inddata!$E$31*Inddata!$E$35+Inddata!$E$33&gt;'Beregninger scenarie 3'!C1166,0,F1165+$F$27)</f>
        <v>1.4345333333333401</v>
      </c>
      <c r="G1166" s="5">
        <f t="shared" si="34"/>
        <v>10.027733333333442</v>
      </c>
      <c r="H1166" s="5">
        <f>IF(D1166+E1166+F1166&gt;Inddata!$E$31,Inddata!$E$31,D1166+E1166+F1166)</f>
        <v>1.4345333333333401</v>
      </c>
      <c r="I1166" s="5">
        <f>Inddata!$E$34</f>
        <v>0</v>
      </c>
      <c r="J1166" s="5">
        <f>Inddata!$E$32+Inddata!$E$34</f>
        <v>4</v>
      </c>
      <c r="K1166" s="5"/>
    </row>
    <row r="1167" spans="1:11" x14ac:dyDescent="0.25">
      <c r="A1167">
        <v>1138</v>
      </c>
      <c r="C1167" s="5">
        <f t="shared" si="35"/>
        <v>8.034800000000109</v>
      </c>
      <c r="D1167" s="5">
        <f>IF(Inddata!$E$35=0,0,IF(($D$30-C1167*(1/Inddata!$E$35))&lt;0,0,($D$30-C1167*(1/Inddata!$E$35))))</f>
        <v>0</v>
      </c>
      <c r="E1167" s="5">
        <v>0</v>
      </c>
      <c r="F1167" s="5">
        <f>IF(Inddata!$E$31*Inddata!$E$35+Inddata!$E$33&gt;'Beregninger scenarie 3'!C1167,0,F1166+$F$27)</f>
        <v>1.4416000000000069</v>
      </c>
      <c r="G1167" s="5">
        <f t="shared" si="34"/>
        <v>10.034800000000109</v>
      </c>
      <c r="H1167" s="5">
        <f>IF(D1167+E1167+F1167&gt;Inddata!$E$31,Inddata!$E$31,D1167+E1167+F1167)</f>
        <v>1.4416000000000069</v>
      </c>
      <c r="I1167" s="5">
        <f>Inddata!$E$34</f>
        <v>0</v>
      </c>
      <c r="J1167" s="5">
        <f>Inddata!$E$32+Inddata!$E$34</f>
        <v>4</v>
      </c>
      <c r="K1167" s="5"/>
    </row>
    <row r="1168" spans="1:11" x14ac:dyDescent="0.25">
      <c r="A1168">
        <v>1139</v>
      </c>
      <c r="C1168" s="5">
        <f t="shared" si="35"/>
        <v>8.0418666666667757</v>
      </c>
      <c r="D1168" s="5">
        <f>IF(Inddata!$E$35=0,0,IF(($D$30-C1168*(1/Inddata!$E$35))&lt;0,0,($D$30-C1168*(1/Inddata!$E$35))))</f>
        <v>0</v>
      </c>
      <c r="E1168" s="5">
        <v>0</v>
      </c>
      <c r="F1168" s="5">
        <f>IF(Inddata!$E$31*Inddata!$E$35+Inddata!$E$33&gt;'Beregninger scenarie 3'!C1168,0,F1167+$F$27)</f>
        <v>1.4486666666666737</v>
      </c>
      <c r="G1168" s="5">
        <f t="shared" si="34"/>
        <v>10.041866666666776</v>
      </c>
      <c r="H1168" s="5">
        <f>IF(D1168+E1168+F1168&gt;Inddata!$E$31,Inddata!$E$31,D1168+E1168+F1168)</f>
        <v>1.4486666666666737</v>
      </c>
      <c r="I1168" s="5">
        <f>Inddata!$E$34</f>
        <v>0</v>
      </c>
      <c r="J1168" s="5">
        <f>Inddata!$E$32+Inddata!$E$34</f>
        <v>4</v>
      </c>
      <c r="K1168" s="5"/>
    </row>
    <row r="1169" spans="1:11" x14ac:dyDescent="0.25">
      <c r="A1169">
        <v>1140</v>
      </c>
      <c r="C1169" s="5">
        <f t="shared" si="35"/>
        <v>8.0489333333334425</v>
      </c>
      <c r="D1169" s="5">
        <f>IF(Inddata!$E$35=0,0,IF(($D$30-C1169*(1/Inddata!$E$35))&lt;0,0,($D$30-C1169*(1/Inddata!$E$35))))</f>
        <v>0</v>
      </c>
      <c r="E1169" s="5">
        <v>0</v>
      </c>
      <c r="F1169" s="5">
        <f>IF(Inddata!$E$31*Inddata!$E$35+Inddata!$E$33&gt;'Beregninger scenarie 3'!C1169,0,F1168+$F$27)</f>
        <v>1.4557333333333404</v>
      </c>
      <c r="G1169" s="5">
        <f t="shared" si="34"/>
        <v>10.048933333333443</v>
      </c>
      <c r="H1169" s="5">
        <f>IF(D1169+E1169+F1169&gt;Inddata!$E$31,Inddata!$E$31,D1169+E1169+F1169)</f>
        <v>1.4557333333333404</v>
      </c>
      <c r="I1169" s="5">
        <f>Inddata!$E$34</f>
        <v>0</v>
      </c>
      <c r="J1169" s="5">
        <f>Inddata!$E$32+Inddata!$E$34</f>
        <v>4</v>
      </c>
      <c r="K1169" s="5"/>
    </row>
    <row r="1170" spans="1:11" x14ac:dyDescent="0.25">
      <c r="A1170">
        <v>1141</v>
      </c>
      <c r="C1170" s="5">
        <f t="shared" si="35"/>
        <v>8.0560000000001093</v>
      </c>
      <c r="D1170" s="5">
        <f>IF(Inddata!$E$35=0,0,IF(($D$30-C1170*(1/Inddata!$E$35))&lt;0,0,($D$30-C1170*(1/Inddata!$E$35))))</f>
        <v>0</v>
      </c>
      <c r="E1170" s="5">
        <v>0</v>
      </c>
      <c r="F1170" s="5">
        <f>IF(Inddata!$E$31*Inddata!$E$35+Inddata!$E$33&gt;'Beregninger scenarie 3'!C1170,0,F1169+$F$27)</f>
        <v>1.4628000000000072</v>
      </c>
      <c r="G1170" s="5">
        <f t="shared" si="34"/>
        <v>10.056000000000109</v>
      </c>
      <c r="H1170" s="5">
        <f>IF(D1170+E1170+F1170&gt;Inddata!$E$31,Inddata!$E$31,D1170+E1170+F1170)</f>
        <v>1.4628000000000072</v>
      </c>
      <c r="I1170" s="5">
        <f>Inddata!$E$34</f>
        <v>0</v>
      </c>
      <c r="J1170" s="5">
        <f>Inddata!$E$32+Inddata!$E$34</f>
        <v>4</v>
      </c>
      <c r="K1170" s="5"/>
    </row>
    <row r="1171" spans="1:11" x14ac:dyDescent="0.25">
      <c r="A1171">
        <v>1142</v>
      </c>
      <c r="C1171" s="5">
        <f t="shared" si="35"/>
        <v>8.0630666666667761</v>
      </c>
      <c r="D1171" s="5">
        <f>IF(Inddata!$E$35=0,0,IF(($D$30-C1171*(1/Inddata!$E$35))&lt;0,0,($D$30-C1171*(1/Inddata!$E$35))))</f>
        <v>0</v>
      </c>
      <c r="E1171" s="5">
        <v>0</v>
      </c>
      <c r="F1171" s="5">
        <f>IF(Inddata!$E$31*Inddata!$E$35+Inddata!$E$33&gt;'Beregninger scenarie 3'!C1171,0,F1170+$F$27)</f>
        <v>1.469866666666674</v>
      </c>
      <c r="G1171" s="5">
        <f t="shared" si="34"/>
        <v>10.063066666666776</v>
      </c>
      <c r="H1171" s="5">
        <f>IF(D1171+E1171+F1171&gt;Inddata!$E$31,Inddata!$E$31,D1171+E1171+F1171)</f>
        <v>1.469866666666674</v>
      </c>
      <c r="I1171" s="5">
        <f>Inddata!$E$34</f>
        <v>0</v>
      </c>
      <c r="J1171" s="5">
        <f>Inddata!$E$32+Inddata!$E$34</f>
        <v>4</v>
      </c>
      <c r="K1171" s="5"/>
    </row>
    <row r="1172" spans="1:11" x14ac:dyDescent="0.25">
      <c r="A1172">
        <v>1143</v>
      </c>
      <c r="C1172" s="5">
        <f t="shared" si="35"/>
        <v>8.0701333333334428</v>
      </c>
      <c r="D1172" s="5">
        <f>IF(Inddata!$E$35=0,0,IF(($D$30-C1172*(1/Inddata!$E$35))&lt;0,0,($D$30-C1172*(1/Inddata!$E$35))))</f>
        <v>0</v>
      </c>
      <c r="E1172" s="5">
        <v>0</v>
      </c>
      <c r="F1172" s="5">
        <f>IF(Inddata!$E$31*Inddata!$E$35+Inddata!$E$33&gt;'Beregninger scenarie 3'!C1172,0,F1171+$F$27)</f>
        <v>1.4769333333333408</v>
      </c>
      <c r="G1172" s="5">
        <f t="shared" si="34"/>
        <v>10.070133333333443</v>
      </c>
      <c r="H1172" s="5">
        <f>IF(D1172+E1172+F1172&gt;Inddata!$E$31,Inddata!$E$31,D1172+E1172+F1172)</f>
        <v>1.4769333333333408</v>
      </c>
      <c r="I1172" s="5">
        <f>Inddata!$E$34</f>
        <v>0</v>
      </c>
      <c r="J1172" s="5">
        <f>Inddata!$E$32+Inddata!$E$34</f>
        <v>4</v>
      </c>
      <c r="K1172" s="5"/>
    </row>
    <row r="1173" spans="1:11" x14ac:dyDescent="0.25">
      <c r="A1173">
        <v>1144</v>
      </c>
      <c r="C1173" s="5">
        <f t="shared" si="35"/>
        <v>8.0772000000001096</v>
      </c>
      <c r="D1173" s="5">
        <f>IF(Inddata!$E$35=0,0,IF(($D$30-C1173*(1/Inddata!$E$35))&lt;0,0,($D$30-C1173*(1/Inddata!$E$35))))</f>
        <v>0</v>
      </c>
      <c r="E1173" s="5">
        <v>0</v>
      </c>
      <c r="F1173" s="5">
        <f>IF(Inddata!$E$31*Inddata!$E$35+Inddata!$E$33&gt;'Beregninger scenarie 3'!C1173,0,F1172+$F$27)</f>
        <v>1.4840000000000075</v>
      </c>
      <c r="G1173" s="5">
        <f t="shared" si="34"/>
        <v>10.07720000000011</v>
      </c>
      <c r="H1173" s="5">
        <f>IF(D1173+E1173+F1173&gt;Inddata!$E$31,Inddata!$E$31,D1173+E1173+F1173)</f>
        <v>1.4840000000000075</v>
      </c>
      <c r="I1173" s="5">
        <f>Inddata!$E$34</f>
        <v>0</v>
      </c>
      <c r="J1173" s="5">
        <f>Inddata!$E$32+Inddata!$E$34</f>
        <v>4</v>
      </c>
      <c r="K1173" s="5"/>
    </row>
    <row r="1174" spans="1:11" x14ac:dyDescent="0.25">
      <c r="A1174">
        <v>1145</v>
      </c>
      <c r="C1174" s="5">
        <f t="shared" si="35"/>
        <v>8.0842666666667764</v>
      </c>
      <c r="D1174" s="5">
        <f>IF(Inddata!$E$35=0,0,IF(($D$30-C1174*(1/Inddata!$E$35))&lt;0,0,($D$30-C1174*(1/Inddata!$E$35))))</f>
        <v>0</v>
      </c>
      <c r="E1174" s="5">
        <v>0</v>
      </c>
      <c r="F1174" s="5">
        <f>IF(Inddata!$E$31*Inddata!$E$35+Inddata!$E$33&gt;'Beregninger scenarie 3'!C1174,0,F1173+$F$27)</f>
        <v>1.4910666666666743</v>
      </c>
      <c r="G1174" s="5">
        <f t="shared" si="34"/>
        <v>10.084266666666776</v>
      </c>
      <c r="H1174" s="5">
        <f>IF(D1174+E1174+F1174&gt;Inddata!$E$31,Inddata!$E$31,D1174+E1174+F1174)</f>
        <v>1.4910666666666743</v>
      </c>
      <c r="I1174" s="5">
        <f>Inddata!$E$34</f>
        <v>0</v>
      </c>
      <c r="J1174" s="5">
        <f>Inddata!$E$32+Inddata!$E$34</f>
        <v>4</v>
      </c>
      <c r="K1174" s="5"/>
    </row>
    <row r="1175" spans="1:11" x14ac:dyDescent="0.25">
      <c r="A1175">
        <v>1146</v>
      </c>
      <c r="C1175" s="5">
        <f t="shared" si="35"/>
        <v>8.0913333333334432</v>
      </c>
      <c r="D1175" s="5">
        <f>IF(Inddata!$E$35=0,0,IF(($D$30-C1175*(1/Inddata!$E$35))&lt;0,0,($D$30-C1175*(1/Inddata!$E$35))))</f>
        <v>0</v>
      </c>
      <c r="E1175" s="5">
        <v>0</v>
      </c>
      <c r="F1175" s="5">
        <f>IF(Inddata!$E$31*Inddata!$E$35+Inddata!$E$33&gt;'Beregninger scenarie 3'!C1175,0,F1174+$F$27)</f>
        <v>1.4981333333333411</v>
      </c>
      <c r="G1175" s="5">
        <f t="shared" si="34"/>
        <v>10.091333333333443</v>
      </c>
      <c r="H1175" s="5">
        <f>IF(D1175+E1175+F1175&gt;Inddata!$E$31,Inddata!$E$31,D1175+E1175+F1175)</f>
        <v>1.4981333333333411</v>
      </c>
      <c r="I1175" s="5">
        <f>Inddata!$E$34</f>
        <v>0</v>
      </c>
      <c r="J1175" s="5">
        <f>Inddata!$E$32+Inddata!$E$34</f>
        <v>4</v>
      </c>
      <c r="K1175" s="5"/>
    </row>
    <row r="1176" spans="1:11" x14ac:dyDescent="0.25">
      <c r="A1176">
        <v>1147</v>
      </c>
      <c r="C1176" s="5">
        <f t="shared" si="35"/>
        <v>8.09840000000011</v>
      </c>
      <c r="D1176" s="5">
        <f>IF(Inddata!$E$35=0,0,IF(($D$30-C1176*(1/Inddata!$E$35))&lt;0,0,($D$30-C1176*(1/Inddata!$E$35))))</f>
        <v>0</v>
      </c>
      <c r="E1176" s="5">
        <v>0</v>
      </c>
      <c r="F1176" s="5">
        <f>IF(Inddata!$E$31*Inddata!$E$35+Inddata!$E$33&gt;'Beregninger scenarie 3'!C1176,0,F1175+$F$27)</f>
        <v>1.5052000000000079</v>
      </c>
      <c r="G1176" s="5">
        <f t="shared" si="34"/>
        <v>10.09840000000011</v>
      </c>
      <c r="H1176" s="5">
        <f>IF(D1176+E1176+F1176&gt;Inddata!$E$31,Inddata!$E$31,D1176+E1176+F1176)</f>
        <v>1.5052000000000079</v>
      </c>
      <c r="I1176" s="5">
        <f>Inddata!$E$34</f>
        <v>0</v>
      </c>
      <c r="J1176" s="5">
        <f>Inddata!$E$32+Inddata!$E$34</f>
        <v>4</v>
      </c>
      <c r="K1176" s="5"/>
    </row>
    <row r="1177" spans="1:11" x14ac:dyDescent="0.25">
      <c r="A1177">
        <v>1148</v>
      </c>
      <c r="C1177" s="5">
        <f t="shared" si="35"/>
        <v>8.1054666666667767</v>
      </c>
      <c r="D1177" s="5">
        <f>IF(Inddata!$E$35=0,0,IF(($D$30-C1177*(1/Inddata!$E$35))&lt;0,0,($D$30-C1177*(1/Inddata!$E$35))))</f>
        <v>0</v>
      </c>
      <c r="E1177" s="5">
        <v>0</v>
      </c>
      <c r="F1177" s="5">
        <f>IF(Inddata!$E$31*Inddata!$E$35+Inddata!$E$33&gt;'Beregninger scenarie 3'!C1177,0,F1176+$F$27)</f>
        <v>1.5122666666666746</v>
      </c>
      <c r="G1177" s="5">
        <f t="shared" si="34"/>
        <v>10.105466666666777</v>
      </c>
      <c r="H1177" s="5">
        <f>IF(D1177+E1177+F1177&gt;Inddata!$E$31,Inddata!$E$31,D1177+E1177+F1177)</f>
        <v>1.5122666666666746</v>
      </c>
      <c r="I1177" s="5">
        <f>Inddata!$E$34</f>
        <v>0</v>
      </c>
      <c r="J1177" s="5">
        <f>Inddata!$E$32+Inddata!$E$34</f>
        <v>4</v>
      </c>
      <c r="K1177" s="5"/>
    </row>
    <row r="1178" spans="1:11" x14ac:dyDescent="0.25">
      <c r="A1178">
        <v>1149</v>
      </c>
      <c r="C1178" s="5">
        <f t="shared" si="35"/>
        <v>8.1125333333334435</v>
      </c>
      <c r="D1178" s="5">
        <f>IF(Inddata!$E$35=0,0,IF(($D$30-C1178*(1/Inddata!$E$35))&lt;0,0,($D$30-C1178*(1/Inddata!$E$35))))</f>
        <v>0</v>
      </c>
      <c r="E1178" s="5">
        <v>0</v>
      </c>
      <c r="F1178" s="5">
        <f>IF(Inddata!$E$31*Inddata!$E$35+Inddata!$E$33&gt;'Beregninger scenarie 3'!C1178,0,F1177+$F$27)</f>
        <v>1.5193333333333414</v>
      </c>
      <c r="G1178" s="5">
        <f t="shared" si="34"/>
        <v>10.112533333333444</v>
      </c>
      <c r="H1178" s="5">
        <f>IF(D1178+E1178+F1178&gt;Inddata!$E$31,Inddata!$E$31,D1178+E1178+F1178)</f>
        <v>1.5193333333333414</v>
      </c>
      <c r="I1178" s="5">
        <f>Inddata!$E$34</f>
        <v>0</v>
      </c>
      <c r="J1178" s="5">
        <f>Inddata!$E$32+Inddata!$E$34</f>
        <v>4</v>
      </c>
      <c r="K1178" s="5"/>
    </row>
    <row r="1179" spans="1:11" x14ac:dyDescent="0.25">
      <c r="A1179">
        <v>1150</v>
      </c>
      <c r="C1179" s="5">
        <f t="shared" si="35"/>
        <v>8.1196000000001103</v>
      </c>
      <c r="D1179" s="5">
        <f>IF(Inddata!$E$35=0,0,IF(($D$30-C1179*(1/Inddata!$E$35))&lt;0,0,($D$30-C1179*(1/Inddata!$E$35))))</f>
        <v>0</v>
      </c>
      <c r="E1179" s="5">
        <v>0</v>
      </c>
      <c r="F1179" s="5">
        <f>IF(Inddata!$E$31*Inddata!$E$35+Inddata!$E$33&gt;'Beregninger scenarie 3'!C1179,0,F1178+$F$27)</f>
        <v>1.5264000000000082</v>
      </c>
      <c r="G1179" s="5">
        <f t="shared" si="34"/>
        <v>10.11960000000011</v>
      </c>
      <c r="H1179" s="5">
        <f>IF(D1179+E1179+F1179&gt;Inddata!$E$31,Inddata!$E$31,D1179+E1179+F1179)</f>
        <v>1.5264000000000082</v>
      </c>
      <c r="I1179" s="5">
        <f>Inddata!$E$34</f>
        <v>0</v>
      </c>
      <c r="J1179" s="5">
        <f>Inddata!$E$32+Inddata!$E$34</f>
        <v>4</v>
      </c>
      <c r="K1179" s="5"/>
    </row>
    <row r="1180" spans="1:11" x14ac:dyDescent="0.25">
      <c r="A1180">
        <v>1151</v>
      </c>
      <c r="C1180" s="5">
        <f t="shared" si="35"/>
        <v>8.1266666666667771</v>
      </c>
      <c r="D1180" s="5">
        <f>IF(Inddata!$E$35=0,0,IF(($D$30-C1180*(1/Inddata!$E$35))&lt;0,0,($D$30-C1180*(1/Inddata!$E$35))))</f>
        <v>0</v>
      </c>
      <c r="E1180" s="5">
        <v>0</v>
      </c>
      <c r="F1180" s="5">
        <f>IF(Inddata!$E$31*Inddata!$E$35+Inddata!$E$33&gt;'Beregninger scenarie 3'!C1180,0,F1179+$F$27)</f>
        <v>1.533466666666675</v>
      </c>
      <c r="G1180" s="5">
        <f t="shared" si="34"/>
        <v>10.126666666666777</v>
      </c>
      <c r="H1180" s="5">
        <f>IF(D1180+E1180+F1180&gt;Inddata!$E$31,Inddata!$E$31,D1180+E1180+F1180)</f>
        <v>1.533466666666675</v>
      </c>
      <c r="I1180" s="5">
        <f>Inddata!$E$34</f>
        <v>0</v>
      </c>
      <c r="J1180" s="5">
        <f>Inddata!$E$32+Inddata!$E$34</f>
        <v>4</v>
      </c>
      <c r="K1180" s="5"/>
    </row>
    <row r="1181" spans="1:11" x14ac:dyDescent="0.25">
      <c r="A1181">
        <v>1152</v>
      </c>
      <c r="C1181" s="5">
        <f t="shared" si="35"/>
        <v>8.1337333333334438</v>
      </c>
      <c r="D1181" s="5">
        <f>IF(Inddata!$E$35=0,0,IF(($D$30-C1181*(1/Inddata!$E$35))&lt;0,0,($D$30-C1181*(1/Inddata!$E$35))))</f>
        <v>0</v>
      </c>
      <c r="E1181" s="5">
        <v>0</v>
      </c>
      <c r="F1181" s="5">
        <f>IF(Inddata!$E$31*Inddata!$E$35+Inddata!$E$33&gt;'Beregninger scenarie 3'!C1181,0,F1180+$F$27)</f>
        <v>1.5405333333333417</v>
      </c>
      <c r="G1181" s="5">
        <f t="shared" si="34"/>
        <v>10.133733333333444</v>
      </c>
      <c r="H1181" s="5">
        <f>IF(D1181+E1181+F1181&gt;Inddata!$E$31,Inddata!$E$31,D1181+E1181+F1181)</f>
        <v>1.5405333333333417</v>
      </c>
      <c r="I1181" s="5">
        <f>Inddata!$E$34</f>
        <v>0</v>
      </c>
      <c r="J1181" s="5">
        <f>Inddata!$E$32+Inddata!$E$34</f>
        <v>4</v>
      </c>
      <c r="K1181" s="5"/>
    </row>
    <row r="1182" spans="1:11" x14ac:dyDescent="0.25">
      <c r="A1182">
        <v>1153</v>
      </c>
      <c r="C1182" s="5">
        <f t="shared" si="35"/>
        <v>8.1408000000001106</v>
      </c>
      <c r="D1182" s="5">
        <f>IF(Inddata!$E$35=0,0,IF(($D$30-C1182*(1/Inddata!$E$35))&lt;0,0,($D$30-C1182*(1/Inddata!$E$35))))</f>
        <v>0</v>
      </c>
      <c r="E1182" s="5">
        <v>0</v>
      </c>
      <c r="F1182" s="5">
        <f>IF(Inddata!$E$31*Inddata!$E$35+Inddata!$E$33&gt;'Beregninger scenarie 3'!C1182,0,F1181+$F$27)</f>
        <v>1.5476000000000085</v>
      </c>
      <c r="G1182" s="5">
        <f t="shared" si="34"/>
        <v>10.140800000000111</v>
      </c>
      <c r="H1182" s="5">
        <f>IF(D1182+E1182+F1182&gt;Inddata!$E$31,Inddata!$E$31,D1182+E1182+F1182)</f>
        <v>1.5476000000000085</v>
      </c>
      <c r="I1182" s="5">
        <f>Inddata!$E$34</f>
        <v>0</v>
      </c>
      <c r="J1182" s="5">
        <f>Inddata!$E$32+Inddata!$E$34</f>
        <v>4</v>
      </c>
      <c r="K1182" s="5"/>
    </row>
    <row r="1183" spans="1:11" x14ac:dyDescent="0.25">
      <c r="A1183">
        <v>1154</v>
      </c>
      <c r="C1183" s="5">
        <f t="shared" si="35"/>
        <v>8.1478666666667774</v>
      </c>
      <c r="D1183" s="5">
        <f>IF(Inddata!$E$35=0,0,IF(($D$30-C1183*(1/Inddata!$E$35))&lt;0,0,($D$30-C1183*(1/Inddata!$E$35))))</f>
        <v>0</v>
      </c>
      <c r="E1183" s="5">
        <v>0</v>
      </c>
      <c r="F1183" s="5">
        <f>IF(Inddata!$E$31*Inddata!$E$35+Inddata!$E$33&gt;'Beregninger scenarie 3'!C1183,0,F1182+$F$27)</f>
        <v>1.5546666666666753</v>
      </c>
      <c r="G1183" s="5">
        <f t="shared" si="34"/>
        <v>10.147866666666777</v>
      </c>
      <c r="H1183" s="5">
        <f>IF(D1183+E1183+F1183&gt;Inddata!$E$31,Inddata!$E$31,D1183+E1183+F1183)</f>
        <v>1.5546666666666753</v>
      </c>
      <c r="I1183" s="5">
        <f>Inddata!$E$34</f>
        <v>0</v>
      </c>
      <c r="J1183" s="5">
        <f>Inddata!$E$32+Inddata!$E$34</f>
        <v>4</v>
      </c>
      <c r="K1183" s="5"/>
    </row>
    <row r="1184" spans="1:11" x14ac:dyDescent="0.25">
      <c r="A1184">
        <v>1155</v>
      </c>
      <c r="C1184" s="5">
        <f t="shared" si="35"/>
        <v>8.1549333333334442</v>
      </c>
      <c r="D1184" s="5">
        <f>IF(Inddata!$E$35=0,0,IF(($D$30-C1184*(1/Inddata!$E$35))&lt;0,0,($D$30-C1184*(1/Inddata!$E$35))))</f>
        <v>0</v>
      </c>
      <c r="E1184" s="5">
        <v>0</v>
      </c>
      <c r="F1184" s="5">
        <f>IF(Inddata!$E$31*Inddata!$E$35+Inddata!$E$33&gt;'Beregninger scenarie 3'!C1184,0,F1183+$F$27)</f>
        <v>1.5617333333333421</v>
      </c>
      <c r="G1184" s="5">
        <f t="shared" ref="G1184:G1247" si="36">C1184+2</f>
        <v>10.154933333333444</v>
      </c>
      <c r="H1184" s="5">
        <f>IF(D1184+E1184+F1184&gt;Inddata!$E$31,Inddata!$E$31,D1184+E1184+F1184)</f>
        <v>1.5617333333333421</v>
      </c>
      <c r="I1184" s="5">
        <f>Inddata!$E$34</f>
        <v>0</v>
      </c>
      <c r="J1184" s="5">
        <f>Inddata!$E$32+Inddata!$E$34</f>
        <v>4</v>
      </c>
      <c r="K1184" s="5"/>
    </row>
    <row r="1185" spans="1:11" x14ac:dyDescent="0.25">
      <c r="A1185">
        <v>1156</v>
      </c>
      <c r="C1185" s="5">
        <f t="shared" ref="C1185:C1248" si="37">C1184+$C$27</f>
        <v>8.1620000000001109</v>
      </c>
      <c r="D1185" s="5">
        <f>IF(Inddata!$E$35=0,0,IF(($D$30-C1185*(1/Inddata!$E$35))&lt;0,0,($D$30-C1185*(1/Inddata!$E$35))))</f>
        <v>0</v>
      </c>
      <c r="E1185" s="5">
        <v>0</v>
      </c>
      <c r="F1185" s="5">
        <f>IF(Inddata!$E$31*Inddata!$E$35+Inddata!$E$33&gt;'Beregninger scenarie 3'!C1185,0,F1184+$F$27)</f>
        <v>1.5688000000000089</v>
      </c>
      <c r="G1185" s="5">
        <f t="shared" si="36"/>
        <v>10.162000000000111</v>
      </c>
      <c r="H1185" s="5">
        <f>IF(D1185+E1185+F1185&gt;Inddata!$E$31,Inddata!$E$31,D1185+E1185+F1185)</f>
        <v>1.5688000000000089</v>
      </c>
      <c r="I1185" s="5">
        <f>Inddata!$E$34</f>
        <v>0</v>
      </c>
      <c r="J1185" s="5">
        <f>Inddata!$E$32+Inddata!$E$34</f>
        <v>4</v>
      </c>
      <c r="K1185" s="5"/>
    </row>
    <row r="1186" spans="1:11" x14ac:dyDescent="0.25">
      <c r="A1186">
        <v>1157</v>
      </c>
      <c r="C1186" s="5">
        <f t="shared" si="37"/>
        <v>8.1690666666667777</v>
      </c>
      <c r="D1186" s="5">
        <f>IF(Inddata!$E$35=0,0,IF(($D$30-C1186*(1/Inddata!$E$35))&lt;0,0,($D$30-C1186*(1/Inddata!$E$35))))</f>
        <v>0</v>
      </c>
      <c r="E1186" s="5">
        <v>0</v>
      </c>
      <c r="F1186" s="5">
        <f>IF(Inddata!$E$31*Inddata!$E$35+Inddata!$E$33&gt;'Beregninger scenarie 3'!C1186,0,F1185+$F$27)</f>
        <v>1.5758666666666756</v>
      </c>
      <c r="G1186" s="5">
        <f t="shared" si="36"/>
        <v>10.169066666666778</v>
      </c>
      <c r="H1186" s="5">
        <f>IF(D1186+E1186+F1186&gt;Inddata!$E$31,Inddata!$E$31,D1186+E1186+F1186)</f>
        <v>1.5758666666666756</v>
      </c>
      <c r="I1186" s="5">
        <f>Inddata!$E$34</f>
        <v>0</v>
      </c>
      <c r="J1186" s="5">
        <f>Inddata!$E$32+Inddata!$E$34</f>
        <v>4</v>
      </c>
      <c r="K1186" s="5"/>
    </row>
    <row r="1187" spans="1:11" x14ac:dyDescent="0.25">
      <c r="A1187">
        <v>1158</v>
      </c>
      <c r="C1187" s="5">
        <f t="shared" si="37"/>
        <v>8.1761333333334445</v>
      </c>
      <c r="D1187" s="5">
        <f>IF(Inddata!$E$35=0,0,IF(($D$30-C1187*(1/Inddata!$E$35))&lt;0,0,($D$30-C1187*(1/Inddata!$E$35))))</f>
        <v>0</v>
      </c>
      <c r="E1187" s="5">
        <v>0</v>
      </c>
      <c r="F1187" s="5">
        <f>IF(Inddata!$E$31*Inddata!$E$35+Inddata!$E$33&gt;'Beregninger scenarie 3'!C1187,0,F1186+$F$27)</f>
        <v>1.5829333333333424</v>
      </c>
      <c r="G1187" s="5">
        <f t="shared" si="36"/>
        <v>10.176133333333444</v>
      </c>
      <c r="H1187" s="5">
        <f>IF(D1187+E1187+F1187&gt;Inddata!$E$31,Inddata!$E$31,D1187+E1187+F1187)</f>
        <v>1.5829333333333424</v>
      </c>
      <c r="I1187" s="5">
        <f>Inddata!$E$34</f>
        <v>0</v>
      </c>
      <c r="J1187" s="5">
        <f>Inddata!$E$32+Inddata!$E$34</f>
        <v>4</v>
      </c>
      <c r="K1187" s="5"/>
    </row>
    <row r="1188" spans="1:11" x14ac:dyDescent="0.25">
      <c r="A1188">
        <v>1159</v>
      </c>
      <c r="C1188" s="5">
        <f t="shared" si="37"/>
        <v>8.1832000000001113</v>
      </c>
      <c r="D1188" s="5">
        <f>IF(Inddata!$E$35=0,0,IF(($D$30-C1188*(1/Inddata!$E$35))&lt;0,0,($D$30-C1188*(1/Inddata!$E$35))))</f>
        <v>0</v>
      </c>
      <c r="E1188" s="5">
        <v>0</v>
      </c>
      <c r="F1188" s="5">
        <f>IF(Inddata!$E$31*Inddata!$E$35+Inddata!$E$33&gt;'Beregninger scenarie 3'!C1188,0,F1187+$F$27)</f>
        <v>1.5900000000000092</v>
      </c>
      <c r="G1188" s="5">
        <f t="shared" si="36"/>
        <v>10.183200000000111</v>
      </c>
      <c r="H1188" s="5">
        <f>IF(D1188+E1188+F1188&gt;Inddata!$E$31,Inddata!$E$31,D1188+E1188+F1188)</f>
        <v>1.5900000000000092</v>
      </c>
      <c r="I1188" s="5">
        <f>Inddata!$E$34</f>
        <v>0</v>
      </c>
      <c r="J1188" s="5">
        <f>Inddata!$E$32+Inddata!$E$34</f>
        <v>4</v>
      </c>
      <c r="K1188" s="5"/>
    </row>
    <row r="1189" spans="1:11" x14ac:dyDescent="0.25">
      <c r="A1189">
        <v>1160</v>
      </c>
      <c r="C1189" s="5">
        <f t="shared" si="37"/>
        <v>8.1902666666667781</v>
      </c>
      <c r="D1189" s="5">
        <f>IF(Inddata!$E$35=0,0,IF(($D$30-C1189*(1/Inddata!$E$35))&lt;0,0,($D$30-C1189*(1/Inddata!$E$35))))</f>
        <v>0</v>
      </c>
      <c r="E1189" s="5">
        <v>0</v>
      </c>
      <c r="F1189" s="5">
        <f>IF(Inddata!$E$31*Inddata!$E$35+Inddata!$E$33&gt;'Beregninger scenarie 3'!C1189,0,F1188+$F$27)</f>
        <v>1.597066666666676</v>
      </c>
      <c r="G1189" s="5">
        <f t="shared" si="36"/>
        <v>10.190266666666778</v>
      </c>
      <c r="H1189" s="5">
        <f>IF(D1189+E1189+F1189&gt;Inddata!$E$31,Inddata!$E$31,D1189+E1189+F1189)</f>
        <v>1.597066666666676</v>
      </c>
      <c r="I1189" s="5">
        <f>Inddata!$E$34</f>
        <v>0</v>
      </c>
      <c r="J1189" s="5">
        <f>Inddata!$E$32+Inddata!$E$34</f>
        <v>4</v>
      </c>
      <c r="K1189" s="5"/>
    </row>
    <row r="1190" spans="1:11" x14ac:dyDescent="0.25">
      <c r="A1190">
        <v>1161</v>
      </c>
      <c r="C1190" s="5">
        <f t="shared" si="37"/>
        <v>8.1973333333334448</v>
      </c>
      <c r="D1190" s="5">
        <f>IF(Inddata!$E$35=0,0,IF(($D$30-C1190*(1/Inddata!$E$35))&lt;0,0,($D$30-C1190*(1/Inddata!$E$35))))</f>
        <v>0</v>
      </c>
      <c r="E1190" s="5">
        <v>0</v>
      </c>
      <c r="F1190" s="5">
        <f>IF(Inddata!$E$31*Inddata!$E$35+Inddata!$E$33&gt;'Beregninger scenarie 3'!C1190,0,F1189+$F$27)</f>
        <v>1.6041333333333427</v>
      </c>
      <c r="G1190" s="5">
        <f t="shared" si="36"/>
        <v>10.197333333333445</v>
      </c>
      <c r="H1190" s="5">
        <f>IF(D1190+E1190+F1190&gt;Inddata!$E$31,Inddata!$E$31,D1190+E1190+F1190)</f>
        <v>1.6041333333333427</v>
      </c>
      <c r="I1190" s="5">
        <f>Inddata!$E$34</f>
        <v>0</v>
      </c>
      <c r="J1190" s="5">
        <f>Inddata!$E$32+Inddata!$E$34</f>
        <v>4</v>
      </c>
      <c r="K1190" s="5"/>
    </row>
    <row r="1191" spans="1:11" x14ac:dyDescent="0.25">
      <c r="A1191">
        <v>1162</v>
      </c>
      <c r="C1191" s="5">
        <f t="shared" si="37"/>
        <v>8.2044000000001116</v>
      </c>
      <c r="D1191" s="5">
        <f>IF(Inddata!$E$35=0,0,IF(($D$30-C1191*(1/Inddata!$E$35))&lt;0,0,($D$30-C1191*(1/Inddata!$E$35))))</f>
        <v>0</v>
      </c>
      <c r="E1191" s="5">
        <v>0</v>
      </c>
      <c r="F1191" s="5">
        <f>IF(Inddata!$E$31*Inddata!$E$35+Inddata!$E$33&gt;'Beregninger scenarie 3'!C1191,0,F1190+$F$27)</f>
        <v>1.6112000000000095</v>
      </c>
      <c r="G1191" s="5">
        <f t="shared" si="36"/>
        <v>10.204400000000112</v>
      </c>
      <c r="H1191" s="5">
        <f>IF(D1191+E1191+F1191&gt;Inddata!$E$31,Inddata!$E$31,D1191+E1191+F1191)</f>
        <v>1.6112000000000095</v>
      </c>
      <c r="I1191" s="5">
        <f>Inddata!$E$34</f>
        <v>0</v>
      </c>
      <c r="J1191" s="5">
        <f>Inddata!$E$32+Inddata!$E$34</f>
        <v>4</v>
      </c>
      <c r="K1191" s="5"/>
    </row>
    <row r="1192" spans="1:11" x14ac:dyDescent="0.25">
      <c r="A1192">
        <v>1163</v>
      </c>
      <c r="C1192" s="5">
        <f t="shared" si="37"/>
        <v>8.2114666666667784</v>
      </c>
      <c r="D1192" s="5">
        <f>IF(Inddata!$E$35=0,0,IF(($D$30-C1192*(1/Inddata!$E$35))&lt;0,0,($D$30-C1192*(1/Inddata!$E$35))))</f>
        <v>0</v>
      </c>
      <c r="E1192" s="5">
        <v>0</v>
      </c>
      <c r="F1192" s="5">
        <f>IF(Inddata!$E$31*Inddata!$E$35+Inddata!$E$33&gt;'Beregninger scenarie 3'!C1192,0,F1191+$F$27)</f>
        <v>1.6182666666666763</v>
      </c>
      <c r="G1192" s="5">
        <f t="shared" si="36"/>
        <v>10.211466666666778</v>
      </c>
      <c r="H1192" s="5">
        <f>IF(D1192+E1192+F1192&gt;Inddata!$E$31,Inddata!$E$31,D1192+E1192+F1192)</f>
        <v>1.6182666666666763</v>
      </c>
      <c r="I1192" s="5">
        <f>Inddata!$E$34</f>
        <v>0</v>
      </c>
      <c r="J1192" s="5">
        <f>Inddata!$E$32+Inddata!$E$34</f>
        <v>4</v>
      </c>
      <c r="K1192" s="5"/>
    </row>
    <row r="1193" spans="1:11" x14ac:dyDescent="0.25">
      <c r="A1193">
        <v>1164</v>
      </c>
      <c r="C1193" s="5">
        <f t="shared" si="37"/>
        <v>8.2185333333334452</v>
      </c>
      <c r="D1193" s="5">
        <f>IF(Inddata!$E$35=0,0,IF(($D$30-C1193*(1/Inddata!$E$35))&lt;0,0,($D$30-C1193*(1/Inddata!$E$35))))</f>
        <v>0</v>
      </c>
      <c r="E1193" s="5">
        <v>0</v>
      </c>
      <c r="F1193" s="5">
        <f>IF(Inddata!$E$31*Inddata!$E$35+Inddata!$E$33&gt;'Beregninger scenarie 3'!C1193,0,F1192+$F$27)</f>
        <v>1.6253333333333431</v>
      </c>
      <c r="G1193" s="5">
        <f t="shared" si="36"/>
        <v>10.218533333333445</v>
      </c>
      <c r="H1193" s="5">
        <f>IF(D1193+E1193+F1193&gt;Inddata!$E$31,Inddata!$E$31,D1193+E1193+F1193)</f>
        <v>1.6253333333333431</v>
      </c>
      <c r="I1193" s="5">
        <f>Inddata!$E$34</f>
        <v>0</v>
      </c>
      <c r="J1193" s="5">
        <f>Inddata!$E$32+Inddata!$E$34</f>
        <v>4</v>
      </c>
      <c r="K1193" s="5"/>
    </row>
    <row r="1194" spans="1:11" x14ac:dyDescent="0.25">
      <c r="A1194">
        <v>1165</v>
      </c>
      <c r="C1194" s="5">
        <f t="shared" si="37"/>
        <v>8.2256000000001119</v>
      </c>
      <c r="D1194" s="5">
        <f>IF(Inddata!$E$35=0,0,IF(($D$30-C1194*(1/Inddata!$E$35))&lt;0,0,($D$30-C1194*(1/Inddata!$E$35))))</f>
        <v>0</v>
      </c>
      <c r="E1194" s="5">
        <v>0</v>
      </c>
      <c r="F1194" s="5">
        <f>IF(Inddata!$E$31*Inddata!$E$35+Inddata!$E$33&gt;'Beregninger scenarie 3'!C1194,0,F1193+$F$27)</f>
        <v>1.6324000000000098</v>
      </c>
      <c r="G1194" s="5">
        <f t="shared" si="36"/>
        <v>10.225600000000112</v>
      </c>
      <c r="H1194" s="5">
        <f>IF(D1194+E1194+F1194&gt;Inddata!$E$31,Inddata!$E$31,D1194+E1194+F1194)</f>
        <v>1.6324000000000098</v>
      </c>
      <c r="I1194" s="5">
        <f>Inddata!$E$34</f>
        <v>0</v>
      </c>
      <c r="J1194" s="5">
        <f>Inddata!$E$32+Inddata!$E$34</f>
        <v>4</v>
      </c>
      <c r="K1194" s="5"/>
    </row>
    <row r="1195" spans="1:11" x14ac:dyDescent="0.25">
      <c r="A1195">
        <v>1166</v>
      </c>
      <c r="C1195" s="5">
        <f t="shared" si="37"/>
        <v>8.2326666666667787</v>
      </c>
      <c r="D1195" s="5">
        <f>IF(Inddata!$E$35=0,0,IF(($D$30-C1195*(1/Inddata!$E$35))&lt;0,0,($D$30-C1195*(1/Inddata!$E$35))))</f>
        <v>0</v>
      </c>
      <c r="E1195" s="5">
        <v>0</v>
      </c>
      <c r="F1195" s="5">
        <f>IF(Inddata!$E$31*Inddata!$E$35+Inddata!$E$33&gt;'Beregninger scenarie 3'!C1195,0,F1194+$F$27)</f>
        <v>1.6394666666666766</v>
      </c>
      <c r="G1195" s="5">
        <f t="shared" si="36"/>
        <v>10.232666666666779</v>
      </c>
      <c r="H1195" s="5">
        <f>IF(D1195+E1195+F1195&gt;Inddata!$E$31,Inddata!$E$31,D1195+E1195+F1195)</f>
        <v>1.6394666666666766</v>
      </c>
      <c r="I1195" s="5">
        <f>Inddata!$E$34</f>
        <v>0</v>
      </c>
      <c r="J1195" s="5">
        <f>Inddata!$E$32+Inddata!$E$34</f>
        <v>4</v>
      </c>
      <c r="K1195" s="5"/>
    </row>
    <row r="1196" spans="1:11" x14ac:dyDescent="0.25">
      <c r="A1196">
        <v>1167</v>
      </c>
      <c r="C1196" s="5">
        <f t="shared" si="37"/>
        <v>8.2397333333334455</v>
      </c>
      <c r="D1196" s="5">
        <f>IF(Inddata!$E$35=0,0,IF(($D$30-C1196*(1/Inddata!$E$35))&lt;0,0,($D$30-C1196*(1/Inddata!$E$35))))</f>
        <v>0</v>
      </c>
      <c r="E1196" s="5">
        <v>0</v>
      </c>
      <c r="F1196" s="5">
        <f>IF(Inddata!$E$31*Inddata!$E$35+Inddata!$E$33&gt;'Beregninger scenarie 3'!C1196,0,F1195+$F$27)</f>
        <v>1.6465333333333434</v>
      </c>
      <c r="G1196" s="5">
        <f t="shared" si="36"/>
        <v>10.239733333333445</v>
      </c>
      <c r="H1196" s="5">
        <f>IF(D1196+E1196+F1196&gt;Inddata!$E$31,Inddata!$E$31,D1196+E1196+F1196)</f>
        <v>1.6465333333333434</v>
      </c>
      <c r="I1196" s="5">
        <f>Inddata!$E$34</f>
        <v>0</v>
      </c>
      <c r="J1196" s="5">
        <f>Inddata!$E$32+Inddata!$E$34</f>
        <v>4</v>
      </c>
      <c r="K1196" s="5"/>
    </row>
    <row r="1197" spans="1:11" x14ac:dyDescent="0.25">
      <c r="A1197">
        <v>1168</v>
      </c>
      <c r="C1197" s="5">
        <f t="shared" si="37"/>
        <v>8.2468000000001123</v>
      </c>
      <c r="D1197" s="5">
        <f>IF(Inddata!$E$35=0,0,IF(($D$30-C1197*(1/Inddata!$E$35))&lt;0,0,($D$30-C1197*(1/Inddata!$E$35))))</f>
        <v>0</v>
      </c>
      <c r="E1197" s="5">
        <v>0</v>
      </c>
      <c r="F1197" s="5">
        <f>IF(Inddata!$E$31*Inddata!$E$35+Inddata!$E$33&gt;'Beregninger scenarie 3'!C1197,0,F1196+$F$27)</f>
        <v>1.6536000000000102</v>
      </c>
      <c r="G1197" s="5">
        <f t="shared" si="36"/>
        <v>10.246800000000112</v>
      </c>
      <c r="H1197" s="5">
        <f>IF(D1197+E1197+F1197&gt;Inddata!$E$31,Inddata!$E$31,D1197+E1197+F1197)</f>
        <v>1.6536000000000102</v>
      </c>
      <c r="I1197" s="5">
        <f>Inddata!$E$34</f>
        <v>0</v>
      </c>
      <c r="J1197" s="5">
        <f>Inddata!$E$32+Inddata!$E$34</f>
        <v>4</v>
      </c>
      <c r="K1197" s="5"/>
    </row>
    <row r="1198" spans="1:11" x14ac:dyDescent="0.25">
      <c r="A1198">
        <v>1169</v>
      </c>
      <c r="C1198" s="5">
        <f t="shared" si="37"/>
        <v>8.253866666666779</v>
      </c>
      <c r="D1198" s="5">
        <f>IF(Inddata!$E$35=0,0,IF(($D$30-C1198*(1/Inddata!$E$35))&lt;0,0,($D$30-C1198*(1/Inddata!$E$35))))</f>
        <v>0</v>
      </c>
      <c r="E1198" s="5">
        <v>0</v>
      </c>
      <c r="F1198" s="5">
        <f>IF(Inddata!$E$31*Inddata!$E$35+Inddata!$E$33&gt;'Beregninger scenarie 3'!C1198,0,F1197+$F$27)</f>
        <v>1.6606666666666769</v>
      </c>
      <c r="G1198" s="5">
        <f t="shared" si="36"/>
        <v>10.253866666666779</v>
      </c>
      <c r="H1198" s="5">
        <f>IF(D1198+E1198+F1198&gt;Inddata!$E$31,Inddata!$E$31,D1198+E1198+F1198)</f>
        <v>1.6606666666666769</v>
      </c>
      <c r="I1198" s="5">
        <f>Inddata!$E$34</f>
        <v>0</v>
      </c>
      <c r="J1198" s="5">
        <f>Inddata!$E$32+Inddata!$E$34</f>
        <v>4</v>
      </c>
      <c r="K1198" s="5"/>
    </row>
    <row r="1199" spans="1:11" x14ac:dyDescent="0.25">
      <c r="A1199">
        <v>1170</v>
      </c>
      <c r="C1199" s="5">
        <f t="shared" si="37"/>
        <v>8.2609333333334458</v>
      </c>
      <c r="D1199" s="5">
        <f>IF(Inddata!$E$35=0,0,IF(($D$30-C1199*(1/Inddata!$E$35))&lt;0,0,($D$30-C1199*(1/Inddata!$E$35))))</f>
        <v>0</v>
      </c>
      <c r="E1199" s="5">
        <v>0</v>
      </c>
      <c r="F1199" s="5">
        <f>IF(Inddata!$E$31*Inddata!$E$35+Inddata!$E$33&gt;'Beregninger scenarie 3'!C1199,0,F1198+$F$27)</f>
        <v>1.6677333333333437</v>
      </c>
      <c r="G1199" s="5">
        <f t="shared" si="36"/>
        <v>10.260933333333446</v>
      </c>
      <c r="H1199" s="5">
        <f>IF(D1199+E1199+F1199&gt;Inddata!$E$31,Inddata!$E$31,D1199+E1199+F1199)</f>
        <v>1.6677333333333437</v>
      </c>
      <c r="I1199" s="5">
        <f>Inddata!$E$34</f>
        <v>0</v>
      </c>
      <c r="J1199" s="5">
        <f>Inddata!$E$32+Inddata!$E$34</f>
        <v>4</v>
      </c>
      <c r="K1199" s="5"/>
    </row>
    <row r="1200" spans="1:11" x14ac:dyDescent="0.25">
      <c r="A1200">
        <v>1171</v>
      </c>
      <c r="C1200" s="5">
        <f t="shared" si="37"/>
        <v>8.2680000000001126</v>
      </c>
      <c r="D1200" s="5">
        <f>IF(Inddata!$E$35=0,0,IF(($D$30-C1200*(1/Inddata!$E$35))&lt;0,0,($D$30-C1200*(1/Inddata!$E$35))))</f>
        <v>0</v>
      </c>
      <c r="E1200" s="5">
        <v>0</v>
      </c>
      <c r="F1200" s="5">
        <f>IF(Inddata!$E$31*Inddata!$E$35+Inddata!$E$33&gt;'Beregninger scenarie 3'!C1200,0,F1199+$F$27)</f>
        <v>1.6748000000000105</v>
      </c>
      <c r="G1200" s="5">
        <f t="shared" si="36"/>
        <v>10.268000000000113</v>
      </c>
      <c r="H1200" s="5">
        <f>IF(D1200+E1200+F1200&gt;Inddata!$E$31,Inddata!$E$31,D1200+E1200+F1200)</f>
        <v>1.6748000000000105</v>
      </c>
      <c r="I1200" s="5">
        <f>Inddata!$E$34</f>
        <v>0</v>
      </c>
      <c r="J1200" s="5">
        <f>Inddata!$E$32+Inddata!$E$34</f>
        <v>4</v>
      </c>
      <c r="K1200" s="5"/>
    </row>
    <row r="1201" spans="1:11" x14ac:dyDescent="0.25">
      <c r="A1201">
        <v>1172</v>
      </c>
      <c r="C1201" s="5">
        <f t="shared" si="37"/>
        <v>8.2750666666667794</v>
      </c>
      <c r="D1201" s="5">
        <f>IF(Inddata!$E$35=0,0,IF(($D$30-C1201*(1/Inddata!$E$35))&lt;0,0,($D$30-C1201*(1/Inddata!$E$35))))</f>
        <v>0</v>
      </c>
      <c r="E1201" s="5">
        <v>0</v>
      </c>
      <c r="F1201" s="5">
        <f>IF(Inddata!$E$31*Inddata!$E$35+Inddata!$E$33&gt;'Beregninger scenarie 3'!C1201,0,F1200+$F$27)</f>
        <v>1.6818666666666773</v>
      </c>
      <c r="G1201" s="5">
        <f t="shared" si="36"/>
        <v>10.275066666666779</v>
      </c>
      <c r="H1201" s="5">
        <f>IF(D1201+E1201+F1201&gt;Inddata!$E$31,Inddata!$E$31,D1201+E1201+F1201)</f>
        <v>1.6818666666666773</v>
      </c>
      <c r="I1201" s="5">
        <f>Inddata!$E$34</f>
        <v>0</v>
      </c>
      <c r="J1201" s="5">
        <f>Inddata!$E$32+Inddata!$E$34</f>
        <v>4</v>
      </c>
      <c r="K1201" s="5"/>
    </row>
    <row r="1202" spans="1:11" x14ac:dyDescent="0.25">
      <c r="A1202">
        <v>1173</v>
      </c>
      <c r="C1202" s="5">
        <f t="shared" si="37"/>
        <v>8.2821333333334461</v>
      </c>
      <c r="D1202" s="5">
        <f>IF(Inddata!$E$35=0,0,IF(($D$30-C1202*(1/Inddata!$E$35))&lt;0,0,($D$30-C1202*(1/Inddata!$E$35))))</f>
        <v>0</v>
      </c>
      <c r="E1202" s="5">
        <v>0</v>
      </c>
      <c r="F1202" s="5">
        <f>IF(Inddata!$E$31*Inddata!$E$35+Inddata!$E$33&gt;'Beregninger scenarie 3'!C1202,0,F1201+$F$27)</f>
        <v>1.6889333333333441</v>
      </c>
      <c r="G1202" s="5">
        <f t="shared" si="36"/>
        <v>10.282133333333446</v>
      </c>
      <c r="H1202" s="5">
        <f>IF(D1202+E1202+F1202&gt;Inddata!$E$31,Inddata!$E$31,D1202+E1202+F1202)</f>
        <v>1.6889333333333441</v>
      </c>
      <c r="I1202" s="5">
        <f>Inddata!$E$34</f>
        <v>0</v>
      </c>
      <c r="J1202" s="5">
        <f>Inddata!$E$32+Inddata!$E$34</f>
        <v>4</v>
      </c>
      <c r="K1202" s="5"/>
    </row>
    <row r="1203" spans="1:11" x14ac:dyDescent="0.25">
      <c r="A1203">
        <v>1174</v>
      </c>
      <c r="C1203" s="5">
        <f t="shared" si="37"/>
        <v>8.2892000000001129</v>
      </c>
      <c r="D1203" s="5">
        <f>IF(Inddata!$E$35=0,0,IF(($D$30-C1203*(1/Inddata!$E$35))&lt;0,0,($D$30-C1203*(1/Inddata!$E$35))))</f>
        <v>0</v>
      </c>
      <c r="E1203" s="5">
        <v>0</v>
      </c>
      <c r="F1203" s="5">
        <f>IF(Inddata!$E$31*Inddata!$E$35+Inddata!$E$33&gt;'Beregninger scenarie 3'!C1203,0,F1202+$F$27)</f>
        <v>1.6960000000000108</v>
      </c>
      <c r="G1203" s="5">
        <f t="shared" si="36"/>
        <v>10.289200000000113</v>
      </c>
      <c r="H1203" s="5">
        <f>IF(D1203+E1203+F1203&gt;Inddata!$E$31,Inddata!$E$31,D1203+E1203+F1203)</f>
        <v>1.6960000000000108</v>
      </c>
      <c r="I1203" s="5">
        <f>Inddata!$E$34</f>
        <v>0</v>
      </c>
      <c r="J1203" s="5">
        <f>Inddata!$E$32+Inddata!$E$34</f>
        <v>4</v>
      </c>
      <c r="K1203" s="5"/>
    </row>
    <row r="1204" spans="1:11" x14ac:dyDescent="0.25">
      <c r="A1204">
        <v>1175</v>
      </c>
      <c r="C1204" s="5">
        <f t="shared" si="37"/>
        <v>8.2962666666667797</v>
      </c>
      <c r="D1204" s="5">
        <f>IF(Inddata!$E$35=0,0,IF(($D$30-C1204*(1/Inddata!$E$35))&lt;0,0,($D$30-C1204*(1/Inddata!$E$35))))</f>
        <v>0</v>
      </c>
      <c r="E1204" s="5">
        <v>0</v>
      </c>
      <c r="F1204" s="5">
        <f>IF(Inddata!$E$31*Inddata!$E$35+Inddata!$E$33&gt;'Beregninger scenarie 3'!C1204,0,F1203+$F$27)</f>
        <v>1.7030666666666776</v>
      </c>
      <c r="G1204" s="5">
        <f t="shared" si="36"/>
        <v>10.29626666666678</v>
      </c>
      <c r="H1204" s="5">
        <f>IF(D1204+E1204+F1204&gt;Inddata!$E$31,Inddata!$E$31,D1204+E1204+F1204)</f>
        <v>1.7030666666666776</v>
      </c>
      <c r="I1204" s="5">
        <f>Inddata!$E$34</f>
        <v>0</v>
      </c>
      <c r="J1204" s="5">
        <f>Inddata!$E$32+Inddata!$E$34</f>
        <v>4</v>
      </c>
      <c r="K1204" s="5"/>
    </row>
    <row r="1205" spans="1:11" x14ac:dyDescent="0.25">
      <c r="A1205">
        <v>1176</v>
      </c>
      <c r="C1205" s="5">
        <f t="shared" si="37"/>
        <v>8.3033333333334465</v>
      </c>
      <c r="D1205" s="5">
        <f>IF(Inddata!$E$35=0,0,IF(($D$30-C1205*(1/Inddata!$E$35))&lt;0,0,($D$30-C1205*(1/Inddata!$E$35))))</f>
        <v>0</v>
      </c>
      <c r="E1205" s="5">
        <v>0</v>
      </c>
      <c r="F1205" s="5">
        <f>IF(Inddata!$E$31*Inddata!$E$35+Inddata!$E$33&gt;'Beregninger scenarie 3'!C1205,0,F1204+$F$27)</f>
        <v>1.7101333333333444</v>
      </c>
      <c r="G1205" s="5">
        <f t="shared" si="36"/>
        <v>10.303333333333446</v>
      </c>
      <c r="H1205" s="5">
        <f>IF(D1205+E1205+F1205&gt;Inddata!$E$31,Inddata!$E$31,D1205+E1205+F1205)</f>
        <v>1.7101333333333444</v>
      </c>
      <c r="I1205" s="5">
        <f>Inddata!$E$34</f>
        <v>0</v>
      </c>
      <c r="J1205" s="5">
        <f>Inddata!$E$32+Inddata!$E$34</f>
        <v>4</v>
      </c>
      <c r="K1205" s="5"/>
    </row>
    <row r="1206" spans="1:11" x14ac:dyDescent="0.25">
      <c r="A1206">
        <v>1177</v>
      </c>
      <c r="C1206" s="5">
        <f t="shared" si="37"/>
        <v>8.3104000000001133</v>
      </c>
      <c r="D1206" s="5">
        <f>IF(Inddata!$E$35=0,0,IF(($D$30-C1206*(1/Inddata!$E$35))&lt;0,0,($D$30-C1206*(1/Inddata!$E$35))))</f>
        <v>0</v>
      </c>
      <c r="E1206" s="5">
        <v>0</v>
      </c>
      <c r="F1206" s="5">
        <f>IF(Inddata!$E$31*Inddata!$E$35+Inddata!$E$33&gt;'Beregninger scenarie 3'!C1206,0,F1205+$F$27)</f>
        <v>1.7172000000000112</v>
      </c>
      <c r="G1206" s="5">
        <f t="shared" si="36"/>
        <v>10.310400000000113</v>
      </c>
      <c r="H1206" s="5">
        <f>IF(D1206+E1206+F1206&gt;Inddata!$E$31,Inddata!$E$31,D1206+E1206+F1206)</f>
        <v>1.7172000000000112</v>
      </c>
      <c r="I1206" s="5">
        <f>Inddata!$E$34</f>
        <v>0</v>
      </c>
      <c r="J1206" s="5">
        <f>Inddata!$E$32+Inddata!$E$34</f>
        <v>4</v>
      </c>
      <c r="K1206" s="5"/>
    </row>
    <row r="1207" spans="1:11" x14ac:dyDescent="0.25">
      <c r="A1207">
        <v>1178</v>
      </c>
      <c r="C1207" s="5">
        <f t="shared" si="37"/>
        <v>8.31746666666678</v>
      </c>
      <c r="D1207" s="5">
        <f>IF(Inddata!$E$35=0,0,IF(($D$30-C1207*(1/Inddata!$E$35))&lt;0,0,($D$30-C1207*(1/Inddata!$E$35))))</f>
        <v>0</v>
      </c>
      <c r="E1207" s="5">
        <v>0</v>
      </c>
      <c r="F1207" s="5">
        <f>IF(Inddata!$E$31*Inddata!$E$35+Inddata!$E$33&gt;'Beregninger scenarie 3'!C1207,0,F1206+$F$27)</f>
        <v>1.7242666666666779</v>
      </c>
      <c r="G1207" s="5">
        <f t="shared" si="36"/>
        <v>10.31746666666678</v>
      </c>
      <c r="H1207" s="5">
        <f>IF(D1207+E1207+F1207&gt;Inddata!$E$31,Inddata!$E$31,D1207+E1207+F1207)</f>
        <v>1.7242666666666779</v>
      </c>
      <c r="I1207" s="5">
        <f>Inddata!$E$34</f>
        <v>0</v>
      </c>
      <c r="J1207" s="5">
        <f>Inddata!$E$32+Inddata!$E$34</f>
        <v>4</v>
      </c>
      <c r="K1207" s="5"/>
    </row>
    <row r="1208" spans="1:11" x14ac:dyDescent="0.25">
      <c r="A1208">
        <v>1179</v>
      </c>
      <c r="C1208" s="5">
        <f t="shared" si="37"/>
        <v>8.3245333333334468</v>
      </c>
      <c r="D1208" s="5">
        <f>IF(Inddata!$E$35=0,0,IF(($D$30-C1208*(1/Inddata!$E$35))&lt;0,0,($D$30-C1208*(1/Inddata!$E$35))))</f>
        <v>0</v>
      </c>
      <c r="E1208" s="5">
        <v>0</v>
      </c>
      <c r="F1208" s="5">
        <f>IF(Inddata!$E$31*Inddata!$E$35+Inddata!$E$33&gt;'Beregninger scenarie 3'!C1208,0,F1207+$F$27)</f>
        <v>1.7313333333333447</v>
      </c>
      <c r="G1208" s="5">
        <f t="shared" si="36"/>
        <v>10.324533333333447</v>
      </c>
      <c r="H1208" s="5">
        <f>IF(D1208+E1208+F1208&gt;Inddata!$E$31,Inddata!$E$31,D1208+E1208+F1208)</f>
        <v>1.7313333333333447</v>
      </c>
      <c r="I1208" s="5">
        <f>Inddata!$E$34</f>
        <v>0</v>
      </c>
      <c r="J1208" s="5">
        <f>Inddata!$E$32+Inddata!$E$34</f>
        <v>4</v>
      </c>
      <c r="K1208" s="5"/>
    </row>
    <row r="1209" spans="1:11" x14ac:dyDescent="0.25">
      <c r="A1209">
        <v>1180</v>
      </c>
      <c r="C1209" s="5">
        <f t="shared" si="37"/>
        <v>8.3316000000001136</v>
      </c>
      <c r="D1209" s="5">
        <f>IF(Inddata!$E$35=0,0,IF(($D$30-C1209*(1/Inddata!$E$35))&lt;0,0,($D$30-C1209*(1/Inddata!$E$35))))</f>
        <v>0</v>
      </c>
      <c r="E1209" s="5">
        <v>0</v>
      </c>
      <c r="F1209" s="5">
        <f>IF(Inddata!$E$31*Inddata!$E$35+Inddata!$E$33&gt;'Beregninger scenarie 3'!C1209,0,F1208+$F$27)</f>
        <v>1.7384000000000115</v>
      </c>
      <c r="G1209" s="5">
        <f t="shared" si="36"/>
        <v>10.331600000000114</v>
      </c>
      <c r="H1209" s="5">
        <f>IF(D1209+E1209+F1209&gt;Inddata!$E$31,Inddata!$E$31,D1209+E1209+F1209)</f>
        <v>1.7384000000000115</v>
      </c>
      <c r="I1209" s="5">
        <f>Inddata!$E$34</f>
        <v>0</v>
      </c>
      <c r="J1209" s="5">
        <f>Inddata!$E$32+Inddata!$E$34</f>
        <v>4</v>
      </c>
      <c r="K1209" s="5"/>
    </row>
    <row r="1210" spans="1:11" x14ac:dyDescent="0.25">
      <c r="A1210">
        <v>1181</v>
      </c>
      <c r="C1210" s="5">
        <f t="shared" si="37"/>
        <v>8.3386666666667804</v>
      </c>
      <c r="D1210" s="5">
        <f>IF(Inddata!$E$35=0,0,IF(($D$30-C1210*(1/Inddata!$E$35))&lt;0,0,($D$30-C1210*(1/Inddata!$E$35))))</f>
        <v>0</v>
      </c>
      <c r="E1210" s="5">
        <v>0</v>
      </c>
      <c r="F1210" s="5">
        <f>IF(Inddata!$E$31*Inddata!$E$35+Inddata!$E$33&gt;'Beregninger scenarie 3'!C1210,0,F1209+$F$27)</f>
        <v>1.7454666666666783</v>
      </c>
      <c r="G1210" s="5">
        <f t="shared" si="36"/>
        <v>10.33866666666678</v>
      </c>
      <c r="H1210" s="5">
        <f>IF(D1210+E1210+F1210&gt;Inddata!$E$31,Inddata!$E$31,D1210+E1210+F1210)</f>
        <v>1.7454666666666783</v>
      </c>
      <c r="I1210" s="5">
        <f>Inddata!$E$34</f>
        <v>0</v>
      </c>
      <c r="J1210" s="5">
        <f>Inddata!$E$32+Inddata!$E$34</f>
        <v>4</v>
      </c>
      <c r="K1210" s="5"/>
    </row>
    <row r="1211" spans="1:11" x14ac:dyDescent="0.25">
      <c r="A1211">
        <v>1182</v>
      </c>
      <c r="C1211" s="5">
        <f t="shared" si="37"/>
        <v>8.3457333333334471</v>
      </c>
      <c r="D1211" s="5">
        <f>IF(Inddata!$E$35=0,0,IF(($D$30-C1211*(1/Inddata!$E$35))&lt;0,0,($D$30-C1211*(1/Inddata!$E$35))))</f>
        <v>0</v>
      </c>
      <c r="E1211" s="5">
        <v>0</v>
      </c>
      <c r="F1211" s="5">
        <f>IF(Inddata!$E$31*Inddata!$E$35+Inddata!$E$33&gt;'Beregninger scenarie 3'!C1211,0,F1210+$F$27)</f>
        <v>1.752533333333345</v>
      </c>
      <c r="G1211" s="5">
        <f t="shared" si="36"/>
        <v>10.345733333333447</v>
      </c>
      <c r="H1211" s="5">
        <f>IF(D1211+E1211+F1211&gt;Inddata!$E$31,Inddata!$E$31,D1211+E1211+F1211)</f>
        <v>1.752533333333345</v>
      </c>
      <c r="I1211" s="5">
        <f>Inddata!$E$34</f>
        <v>0</v>
      </c>
      <c r="J1211" s="5">
        <f>Inddata!$E$32+Inddata!$E$34</f>
        <v>4</v>
      </c>
      <c r="K1211" s="5"/>
    </row>
    <row r="1212" spans="1:11" x14ac:dyDescent="0.25">
      <c r="A1212">
        <v>1183</v>
      </c>
      <c r="C1212" s="5">
        <f t="shared" si="37"/>
        <v>8.3528000000001139</v>
      </c>
      <c r="D1212" s="5">
        <f>IF(Inddata!$E$35=0,0,IF(($D$30-C1212*(1/Inddata!$E$35))&lt;0,0,($D$30-C1212*(1/Inddata!$E$35))))</f>
        <v>0</v>
      </c>
      <c r="E1212" s="5">
        <v>0</v>
      </c>
      <c r="F1212" s="5">
        <f>IF(Inddata!$E$31*Inddata!$E$35+Inddata!$E$33&gt;'Beregninger scenarie 3'!C1212,0,F1211+$F$27)</f>
        <v>1.7596000000000118</v>
      </c>
      <c r="G1212" s="5">
        <f t="shared" si="36"/>
        <v>10.352800000000114</v>
      </c>
      <c r="H1212" s="5">
        <f>IF(D1212+E1212+F1212&gt;Inddata!$E$31,Inddata!$E$31,D1212+E1212+F1212)</f>
        <v>1.7596000000000118</v>
      </c>
      <c r="I1212" s="5">
        <f>Inddata!$E$34</f>
        <v>0</v>
      </c>
      <c r="J1212" s="5">
        <f>Inddata!$E$32+Inddata!$E$34</f>
        <v>4</v>
      </c>
      <c r="K1212" s="5"/>
    </row>
    <row r="1213" spans="1:11" x14ac:dyDescent="0.25">
      <c r="A1213">
        <v>1184</v>
      </c>
      <c r="C1213" s="5">
        <f t="shared" si="37"/>
        <v>8.3598666666667807</v>
      </c>
      <c r="D1213" s="5">
        <f>IF(Inddata!$E$35=0,0,IF(($D$30-C1213*(1/Inddata!$E$35))&lt;0,0,($D$30-C1213*(1/Inddata!$E$35))))</f>
        <v>0</v>
      </c>
      <c r="E1213" s="5">
        <v>0</v>
      </c>
      <c r="F1213" s="5">
        <f>IF(Inddata!$E$31*Inddata!$E$35+Inddata!$E$33&gt;'Beregninger scenarie 3'!C1213,0,F1212+$F$27)</f>
        <v>1.7666666666666786</v>
      </c>
      <c r="G1213" s="5">
        <f t="shared" si="36"/>
        <v>10.359866666666781</v>
      </c>
      <c r="H1213" s="5">
        <f>IF(D1213+E1213+F1213&gt;Inddata!$E$31,Inddata!$E$31,D1213+E1213+F1213)</f>
        <v>1.7666666666666786</v>
      </c>
      <c r="I1213" s="5">
        <f>Inddata!$E$34</f>
        <v>0</v>
      </c>
      <c r="J1213" s="5">
        <f>Inddata!$E$32+Inddata!$E$34</f>
        <v>4</v>
      </c>
      <c r="K1213" s="5"/>
    </row>
    <row r="1214" spans="1:11" x14ac:dyDescent="0.25">
      <c r="A1214">
        <v>1185</v>
      </c>
      <c r="C1214" s="5">
        <f t="shared" si="37"/>
        <v>8.3669333333334475</v>
      </c>
      <c r="D1214" s="5">
        <f>IF(Inddata!$E$35=0,0,IF(($D$30-C1214*(1/Inddata!$E$35))&lt;0,0,($D$30-C1214*(1/Inddata!$E$35))))</f>
        <v>0</v>
      </c>
      <c r="E1214" s="5">
        <v>0</v>
      </c>
      <c r="F1214" s="5">
        <f>IF(Inddata!$E$31*Inddata!$E$35+Inddata!$E$33&gt;'Beregninger scenarie 3'!C1214,0,F1213+$F$27)</f>
        <v>1.7737333333333454</v>
      </c>
      <c r="G1214" s="5">
        <f t="shared" si="36"/>
        <v>10.366933333333447</v>
      </c>
      <c r="H1214" s="5">
        <f>IF(D1214+E1214+F1214&gt;Inddata!$E$31,Inddata!$E$31,D1214+E1214+F1214)</f>
        <v>1.7737333333333454</v>
      </c>
      <c r="I1214" s="5">
        <f>Inddata!$E$34</f>
        <v>0</v>
      </c>
      <c r="J1214" s="5">
        <f>Inddata!$E$32+Inddata!$E$34</f>
        <v>4</v>
      </c>
      <c r="K1214" s="5"/>
    </row>
    <row r="1215" spans="1:11" x14ac:dyDescent="0.25">
      <c r="A1215">
        <v>1186</v>
      </c>
      <c r="C1215" s="5">
        <f t="shared" si="37"/>
        <v>8.3740000000001142</v>
      </c>
      <c r="D1215" s="5">
        <f>IF(Inddata!$E$35=0,0,IF(($D$30-C1215*(1/Inddata!$E$35))&lt;0,0,($D$30-C1215*(1/Inddata!$E$35))))</f>
        <v>0</v>
      </c>
      <c r="E1215" s="5">
        <v>0</v>
      </c>
      <c r="F1215" s="5">
        <f>IF(Inddata!$E$31*Inddata!$E$35+Inddata!$E$33&gt;'Beregninger scenarie 3'!C1215,0,F1214+$F$27)</f>
        <v>1.7808000000000122</v>
      </c>
      <c r="G1215" s="5">
        <f t="shared" si="36"/>
        <v>10.374000000000114</v>
      </c>
      <c r="H1215" s="5">
        <f>IF(D1215+E1215+F1215&gt;Inddata!$E$31,Inddata!$E$31,D1215+E1215+F1215)</f>
        <v>1.7808000000000122</v>
      </c>
      <c r="I1215" s="5">
        <f>Inddata!$E$34</f>
        <v>0</v>
      </c>
      <c r="J1215" s="5">
        <f>Inddata!$E$32+Inddata!$E$34</f>
        <v>4</v>
      </c>
      <c r="K1215" s="5"/>
    </row>
    <row r="1216" spans="1:11" x14ac:dyDescent="0.25">
      <c r="A1216">
        <v>1187</v>
      </c>
      <c r="C1216" s="5">
        <f t="shared" si="37"/>
        <v>8.381066666666781</v>
      </c>
      <c r="D1216" s="5">
        <f>IF(Inddata!$E$35=0,0,IF(($D$30-C1216*(1/Inddata!$E$35))&lt;0,0,($D$30-C1216*(1/Inddata!$E$35))))</f>
        <v>0</v>
      </c>
      <c r="E1216" s="5">
        <v>0</v>
      </c>
      <c r="F1216" s="5">
        <f>IF(Inddata!$E$31*Inddata!$E$35+Inddata!$E$33&gt;'Beregninger scenarie 3'!C1216,0,F1215+$F$27)</f>
        <v>1.7878666666666789</v>
      </c>
      <c r="G1216" s="5">
        <f t="shared" si="36"/>
        <v>10.381066666666781</v>
      </c>
      <c r="H1216" s="5">
        <f>IF(D1216+E1216+F1216&gt;Inddata!$E$31,Inddata!$E$31,D1216+E1216+F1216)</f>
        <v>1.7878666666666789</v>
      </c>
      <c r="I1216" s="5">
        <f>Inddata!$E$34</f>
        <v>0</v>
      </c>
      <c r="J1216" s="5">
        <f>Inddata!$E$32+Inddata!$E$34</f>
        <v>4</v>
      </c>
      <c r="K1216" s="5"/>
    </row>
    <row r="1217" spans="1:11" x14ac:dyDescent="0.25">
      <c r="A1217">
        <v>1188</v>
      </c>
      <c r="C1217" s="5">
        <f t="shared" si="37"/>
        <v>8.3881333333334478</v>
      </c>
      <c r="D1217" s="5">
        <f>IF(Inddata!$E$35=0,0,IF(($D$30-C1217*(1/Inddata!$E$35))&lt;0,0,($D$30-C1217*(1/Inddata!$E$35))))</f>
        <v>0</v>
      </c>
      <c r="E1217" s="5">
        <v>0</v>
      </c>
      <c r="F1217" s="5">
        <f>IF(Inddata!$E$31*Inddata!$E$35+Inddata!$E$33&gt;'Beregninger scenarie 3'!C1217,0,F1216+$F$27)</f>
        <v>1.7949333333333457</v>
      </c>
      <c r="G1217" s="5">
        <f t="shared" si="36"/>
        <v>10.388133333333448</v>
      </c>
      <c r="H1217" s="5">
        <f>IF(D1217+E1217+F1217&gt;Inddata!$E$31,Inddata!$E$31,D1217+E1217+F1217)</f>
        <v>1.7949333333333457</v>
      </c>
      <c r="I1217" s="5">
        <f>Inddata!$E$34</f>
        <v>0</v>
      </c>
      <c r="J1217" s="5">
        <f>Inddata!$E$32+Inddata!$E$34</f>
        <v>4</v>
      </c>
      <c r="K1217" s="5"/>
    </row>
    <row r="1218" spans="1:11" x14ac:dyDescent="0.25">
      <c r="A1218">
        <v>1189</v>
      </c>
      <c r="C1218" s="5">
        <f t="shared" si="37"/>
        <v>8.3952000000001146</v>
      </c>
      <c r="D1218" s="5">
        <f>IF(Inddata!$E$35=0,0,IF(($D$30-C1218*(1/Inddata!$E$35))&lt;0,0,($D$30-C1218*(1/Inddata!$E$35))))</f>
        <v>0</v>
      </c>
      <c r="E1218" s="5">
        <v>0</v>
      </c>
      <c r="F1218" s="5">
        <f>IF(Inddata!$E$31*Inddata!$E$35+Inddata!$E$33&gt;'Beregninger scenarie 3'!C1218,0,F1217+$F$27)</f>
        <v>1.8020000000000125</v>
      </c>
      <c r="G1218" s="5">
        <f t="shared" si="36"/>
        <v>10.395200000000115</v>
      </c>
      <c r="H1218" s="5">
        <f>IF(D1218+E1218+F1218&gt;Inddata!$E$31,Inddata!$E$31,D1218+E1218+F1218)</f>
        <v>1.8020000000000125</v>
      </c>
      <c r="I1218" s="5">
        <f>Inddata!$E$34</f>
        <v>0</v>
      </c>
      <c r="J1218" s="5">
        <f>Inddata!$E$32+Inddata!$E$34</f>
        <v>4</v>
      </c>
      <c r="K1218" s="5"/>
    </row>
    <row r="1219" spans="1:11" x14ac:dyDescent="0.25">
      <c r="A1219">
        <v>1190</v>
      </c>
      <c r="C1219" s="5">
        <f t="shared" si="37"/>
        <v>8.4022666666667813</v>
      </c>
      <c r="D1219" s="5">
        <f>IF(Inddata!$E$35=0,0,IF(($D$30-C1219*(1/Inddata!$E$35))&lt;0,0,($D$30-C1219*(1/Inddata!$E$35))))</f>
        <v>0</v>
      </c>
      <c r="E1219" s="5">
        <v>0</v>
      </c>
      <c r="F1219" s="5">
        <f>IF(Inddata!$E$31*Inddata!$E$35+Inddata!$E$33&gt;'Beregninger scenarie 3'!C1219,0,F1218+$F$27)</f>
        <v>1.8090666666666793</v>
      </c>
      <c r="G1219" s="5">
        <f t="shared" si="36"/>
        <v>10.402266666666781</v>
      </c>
      <c r="H1219" s="5">
        <f>IF(D1219+E1219+F1219&gt;Inddata!$E$31,Inddata!$E$31,D1219+E1219+F1219)</f>
        <v>1.8090666666666793</v>
      </c>
      <c r="I1219" s="5">
        <f>Inddata!$E$34</f>
        <v>0</v>
      </c>
      <c r="J1219" s="5">
        <f>Inddata!$E$32+Inddata!$E$34</f>
        <v>4</v>
      </c>
      <c r="K1219" s="5"/>
    </row>
    <row r="1220" spans="1:11" x14ac:dyDescent="0.25">
      <c r="A1220">
        <v>1191</v>
      </c>
      <c r="C1220" s="5">
        <f t="shared" si="37"/>
        <v>8.4093333333334481</v>
      </c>
      <c r="D1220" s="5">
        <f>IF(Inddata!$E$35=0,0,IF(($D$30-C1220*(1/Inddata!$E$35))&lt;0,0,($D$30-C1220*(1/Inddata!$E$35))))</f>
        <v>0</v>
      </c>
      <c r="E1220" s="5">
        <v>0</v>
      </c>
      <c r="F1220" s="5">
        <f>IF(Inddata!$E$31*Inddata!$E$35+Inddata!$E$33&gt;'Beregninger scenarie 3'!C1220,0,F1219+$F$27)</f>
        <v>1.816133333333346</v>
      </c>
      <c r="G1220" s="5">
        <f t="shared" si="36"/>
        <v>10.409333333333448</v>
      </c>
      <c r="H1220" s="5">
        <f>IF(D1220+E1220+F1220&gt;Inddata!$E$31,Inddata!$E$31,D1220+E1220+F1220)</f>
        <v>1.816133333333346</v>
      </c>
      <c r="I1220" s="5">
        <f>Inddata!$E$34</f>
        <v>0</v>
      </c>
      <c r="J1220" s="5">
        <f>Inddata!$E$32+Inddata!$E$34</f>
        <v>4</v>
      </c>
      <c r="K1220" s="5"/>
    </row>
    <row r="1221" spans="1:11" x14ac:dyDescent="0.25">
      <c r="A1221">
        <v>1192</v>
      </c>
      <c r="C1221" s="5">
        <f t="shared" si="37"/>
        <v>8.4164000000001149</v>
      </c>
      <c r="D1221" s="5">
        <f>IF(Inddata!$E$35=0,0,IF(($D$30-C1221*(1/Inddata!$E$35))&lt;0,0,($D$30-C1221*(1/Inddata!$E$35))))</f>
        <v>0</v>
      </c>
      <c r="E1221" s="5">
        <v>0</v>
      </c>
      <c r="F1221" s="5">
        <f>IF(Inddata!$E$31*Inddata!$E$35+Inddata!$E$33&gt;'Beregninger scenarie 3'!C1221,0,F1220+$F$27)</f>
        <v>1.8232000000000128</v>
      </c>
      <c r="G1221" s="5">
        <f t="shared" si="36"/>
        <v>10.416400000000115</v>
      </c>
      <c r="H1221" s="5">
        <f>IF(D1221+E1221+F1221&gt;Inddata!$E$31,Inddata!$E$31,D1221+E1221+F1221)</f>
        <v>1.8232000000000128</v>
      </c>
      <c r="I1221" s="5">
        <f>Inddata!$E$34</f>
        <v>0</v>
      </c>
      <c r="J1221" s="5">
        <f>Inddata!$E$32+Inddata!$E$34</f>
        <v>4</v>
      </c>
      <c r="K1221" s="5"/>
    </row>
    <row r="1222" spans="1:11" x14ac:dyDescent="0.25">
      <c r="A1222">
        <v>1193</v>
      </c>
      <c r="C1222" s="5">
        <f t="shared" si="37"/>
        <v>8.4234666666667817</v>
      </c>
      <c r="D1222" s="5">
        <f>IF(Inddata!$E$35=0,0,IF(($D$30-C1222*(1/Inddata!$E$35))&lt;0,0,($D$30-C1222*(1/Inddata!$E$35))))</f>
        <v>0</v>
      </c>
      <c r="E1222" s="5">
        <v>0</v>
      </c>
      <c r="F1222" s="5">
        <f>IF(Inddata!$E$31*Inddata!$E$35+Inddata!$E$33&gt;'Beregninger scenarie 3'!C1222,0,F1221+$F$27)</f>
        <v>1.8302666666666796</v>
      </c>
      <c r="G1222" s="5">
        <f t="shared" si="36"/>
        <v>10.423466666666782</v>
      </c>
      <c r="H1222" s="5">
        <f>IF(D1222+E1222+F1222&gt;Inddata!$E$31,Inddata!$E$31,D1222+E1222+F1222)</f>
        <v>1.8302666666666796</v>
      </c>
      <c r="I1222" s="5">
        <f>Inddata!$E$34</f>
        <v>0</v>
      </c>
      <c r="J1222" s="5">
        <f>Inddata!$E$32+Inddata!$E$34</f>
        <v>4</v>
      </c>
      <c r="K1222" s="5"/>
    </row>
    <row r="1223" spans="1:11" x14ac:dyDescent="0.25">
      <c r="A1223">
        <v>1194</v>
      </c>
      <c r="C1223" s="5">
        <f t="shared" si="37"/>
        <v>8.4305333333334485</v>
      </c>
      <c r="D1223" s="5">
        <f>IF(Inddata!$E$35=0,0,IF(($D$30-C1223*(1/Inddata!$E$35))&lt;0,0,($D$30-C1223*(1/Inddata!$E$35))))</f>
        <v>0</v>
      </c>
      <c r="E1223" s="5">
        <v>0</v>
      </c>
      <c r="F1223" s="5">
        <f>IF(Inddata!$E$31*Inddata!$E$35+Inddata!$E$33&gt;'Beregninger scenarie 3'!C1223,0,F1222+$F$27)</f>
        <v>1.8373333333333464</v>
      </c>
      <c r="G1223" s="5">
        <f t="shared" si="36"/>
        <v>10.430533333333448</v>
      </c>
      <c r="H1223" s="5">
        <f>IF(D1223+E1223+F1223&gt;Inddata!$E$31,Inddata!$E$31,D1223+E1223+F1223)</f>
        <v>1.8373333333333464</v>
      </c>
      <c r="I1223" s="5">
        <f>Inddata!$E$34</f>
        <v>0</v>
      </c>
      <c r="J1223" s="5">
        <f>Inddata!$E$32+Inddata!$E$34</f>
        <v>4</v>
      </c>
      <c r="K1223" s="5"/>
    </row>
    <row r="1224" spans="1:11" x14ac:dyDescent="0.25">
      <c r="A1224">
        <v>1195</v>
      </c>
      <c r="C1224" s="5">
        <f t="shared" si="37"/>
        <v>8.4376000000001152</v>
      </c>
      <c r="D1224" s="5">
        <f>IF(Inddata!$E$35=0,0,IF(($D$30-C1224*(1/Inddata!$E$35))&lt;0,0,($D$30-C1224*(1/Inddata!$E$35))))</f>
        <v>0</v>
      </c>
      <c r="E1224" s="5">
        <v>0</v>
      </c>
      <c r="F1224" s="5">
        <f>IF(Inddata!$E$31*Inddata!$E$35+Inddata!$E$33&gt;'Beregninger scenarie 3'!C1224,0,F1223+$F$27)</f>
        <v>1.8444000000000131</v>
      </c>
      <c r="G1224" s="5">
        <f t="shared" si="36"/>
        <v>10.437600000000115</v>
      </c>
      <c r="H1224" s="5">
        <f>IF(D1224+E1224+F1224&gt;Inddata!$E$31,Inddata!$E$31,D1224+E1224+F1224)</f>
        <v>1.8444000000000131</v>
      </c>
      <c r="I1224" s="5">
        <f>Inddata!$E$34</f>
        <v>0</v>
      </c>
      <c r="J1224" s="5">
        <f>Inddata!$E$32+Inddata!$E$34</f>
        <v>4</v>
      </c>
      <c r="K1224" s="5"/>
    </row>
    <row r="1225" spans="1:11" x14ac:dyDescent="0.25">
      <c r="A1225">
        <v>1196</v>
      </c>
      <c r="C1225" s="5">
        <f t="shared" si="37"/>
        <v>8.444666666666782</v>
      </c>
      <c r="D1225" s="5">
        <f>IF(Inddata!$E$35=0,0,IF(($D$30-C1225*(1/Inddata!$E$35))&lt;0,0,($D$30-C1225*(1/Inddata!$E$35))))</f>
        <v>0</v>
      </c>
      <c r="E1225" s="5">
        <v>0</v>
      </c>
      <c r="F1225" s="5">
        <f>IF(Inddata!$E$31*Inddata!$E$35+Inddata!$E$33&gt;'Beregninger scenarie 3'!C1225,0,F1224+$F$27)</f>
        <v>1.8514666666666799</v>
      </c>
      <c r="G1225" s="5">
        <f t="shared" si="36"/>
        <v>10.444666666666782</v>
      </c>
      <c r="H1225" s="5">
        <f>IF(D1225+E1225+F1225&gt;Inddata!$E$31,Inddata!$E$31,D1225+E1225+F1225)</f>
        <v>1.8514666666666799</v>
      </c>
      <c r="I1225" s="5">
        <f>Inddata!$E$34</f>
        <v>0</v>
      </c>
      <c r="J1225" s="5">
        <f>Inddata!$E$32+Inddata!$E$34</f>
        <v>4</v>
      </c>
      <c r="K1225" s="5"/>
    </row>
    <row r="1226" spans="1:11" x14ac:dyDescent="0.25">
      <c r="A1226">
        <v>1197</v>
      </c>
      <c r="C1226" s="5">
        <f t="shared" si="37"/>
        <v>8.4517333333334488</v>
      </c>
      <c r="D1226" s="5">
        <f>IF(Inddata!$E$35=0,0,IF(($D$30-C1226*(1/Inddata!$E$35))&lt;0,0,($D$30-C1226*(1/Inddata!$E$35))))</f>
        <v>0</v>
      </c>
      <c r="E1226" s="5">
        <v>0</v>
      </c>
      <c r="F1226" s="5">
        <f>IF(Inddata!$E$31*Inddata!$E$35+Inddata!$E$33&gt;'Beregninger scenarie 3'!C1226,0,F1225+$F$27)</f>
        <v>1.8585333333333467</v>
      </c>
      <c r="G1226" s="5">
        <f t="shared" si="36"/>
        <v>10.451733333333449</v>
      </c>
      <c r="H1226" s="5">
        <f>IF(D1226+E1226+F1226&gt;Inddata!$E$31,Inddata!$E$31,D1226+E1226+F1226)</f>
        <v>1.8585333333333467</v>
      </c>
      <c r="I1226" s="5">
        <f>Inddata!$E$34</f>
        <v>0</v>
      </c>
      <c r="J1226" s="5">
        <f>Inddata!$E$32+Inddata!$E$34</f>
        <v>4</v>
      </c>
      <c r="K1226" s="5"/>
    </row>
    <row r="1227" spans="1:11" x14ac:dyDescent="0.25">
      <c r="A1227">
        <v>1198</v>
      </c>
      <c r="C1227" s="5">
        <f t="shared" si="37"/>
        <v>8.4588000000001156</v>
      </c>
      <c r="D1227" s="5">
        <f>IF(Inddata!$E$35=0,0,IF(($D$30-C1227*(1/Inddata!$E$35))&lt;0,0,($D$30-C1227*(1/Inddata!$E$35))))</f>
        <v>0</v>
      </c>
      <c r="E1227" s="5">
        <v>0</v>
      </c>
      <c r="F1227" s="5">
        <f>IF(Inddata!$E$31*Inddata!$E$35+Inddata!$E$33&gt;'Beregninger scenarie 3'!C1227,0,F1226+$F$27)</f>
        <v>1.8656000000000135</v>
      </c>
      <c r="G1227" s="5">
        <f t="shared" si="36"/>
        <v>10.458800000000116</v>
      </c>
      <c r="H1227" s="5">
        <f>IF(D1227+E1227+F1227&gt;Inddata!$E$31,Inddata!$E$31,D1227+E1227+F1227)</f>
        <v>1.8656000000000135</v>
      </c>
      <c r="I1227" s="5">
        <f>Inddata!$E$34</f>
        <v>0</v>
      </c>
      <c r="J1227" s="5">
        <f>Inddata!$E$32+Inddata!$E$34</f>
        <v>4</v>
      </c>
      <c r="K1227" s="5"/>
    </row>
    <row r="1228" spans="1:11" x14ac:dyDescent="0.25">
      <c r="A1228">
        <v>1199</v>
      </c>
      <c r="C1228" s="5">
        <f t="shared" si="37"/>
        <v>8.4658666666667823</v>
      </c>
      <c r="D1228" s="5">
        <f>IF(Inddata!$E$35=0,0,IF(($D$30-C1228*(1/Inddata!$E$35))&lt;0,0,($D$30-C1228*(1/Inddata!$E$35))))</f>
        <v>0</v>
      </c>
      <c r="E1228" s="5">
        <v>0</v>
      </c>
      <c r="F1228" s="5">
        <f>IF(Inddata!$E$31*Inddata!$E$35+Inddata!$E$33&gt;'Beregninger scenarie 3'!C1228,0,F1227+$F$27)</f>
        <v>1.8726666666666802</v>
      </c>
      <c r="G1228" s="5">
        <f t="shared" si="36"/>
        <v>10.465866666666782</v>
      </c>
      <c r="H1228" s="5">
        <f>IF(D1228+E1228+F1228&gt;Inddata!$E$31,Inddata!$E$31,D1228+E1228+F1228)</f>
        <v>1.8726666666666802</v>
      </c>
      <c r="I1228" s="5">
        <f>Inddata!$E$34</f>
        <v>0</v>
      </c>
      <c r="J1228" s="5">
        <f>Inddata!$E$32+Inddata!$E$34</f>
        <v>4</v>
      </c>
      <c r="K1228" s="5"/>
    </row>
    <row r="1229" spans="1:11" x14ac:dyDescent="0.25">
      <c r="A1229">
        <v>1200</v>
      </c>
      <c r="C1229" s="5">
        <f t="shared" si="37"/>
        <v>8.4729333333334491</v>
      </c>
      <c r="D1229" s="5">
        <f>IF(Inddata!$E$35=0,0,IF(($D$30-C1229*(1/Inddata!$E$35))&lt;0,0,($D$30-C1229*(1/Inddata!$E$35))))</f>
        <v>0</v>
      </c>
      <c r="E1229" s="5">
        <v>0</v>
      </c>
      <c r="F1229" s="5">
        <f>IF(Inddata!$E$31*Inddata!$E$35+Inddata!$E$33&gt;'Beregninger scenarie 3'!C1229,0,F1228+$F$27)</f>
        <v>1.879733333333347</v>
      </c>
      <c r="G1229" s="5">
        <f t="shared" si="36"/>
        <v>10.472933333333449</v>
      </c>
      <c r="H1229" s="5">
        <f>IF(D1229+E1229+F1229&gt;Inddata!$E$31,Inddata!$E$31,D1229+E1229+F1229)</f>
        <v>1.879733333333347</v>
      </c>
      <c r="I1229" s="5">
        <f>Inddata!$E$34</f>
        <v>0</v>
      </c>
      <c r="J1229" s="5">
        <f>Inddata!$E$32+Inddata!$E$34</f>
        <v>4</v>
      </c>
      <c r="K1229" s="5"/>
    </row>
    <row r="1230" spans="1:11" x14ac:dyDescent="0.25">
      <c r="A1230">
        <v>1201</v>
      </c>
      <c r="C1230" s="5">
        <f t="shared" si="37"/>
        <v>8.4800000000001159</v>
      </c>
      <c r="D1230" s="5">
        <f>IF(Inddata!$E$35=0,0,IF(($D$30-C1230*(1/Inddata!$E$35))&lt;0,0,($D$30-C1230*(1/Inddata!$E$35))))</f>
        <v>0</v>
      </c>
      <c r="E1230" s="5">
        <v>0</v>
      </c>
      <c r="F1230" s="5">
        <f>IF(Inddata!$E$31*Inddata!$E$35+Inddata!$E$33&gt;'Beregninger scenarie 3'!C1230,0,F1229+$F$27)</f>
        <v>1.8868000000000138</v>
      </c>
      <c r="G1230" s="5">
        <f t="shared" si="36"/>
        <v>10.480000000000116</v>
      </c>
      <c r="H1230" s="5">
        <f>IF(D1230+E1230+F1230&gt;Inddata!$E$31,Inddata!$E$31,D1230+E1230+F1230)</f>
        <v>1.8868000000000138</v>
      </c>
      <c r="I1230" s="5">
        <f>Inddata!$E$34</f>
        <v>0</v>
      </c>
      <c r="J1230" s="5">
        <f>Inddata!$E$32+Inddata!$E$34</f>
        <v>4</v>
      </c>
      <c r="K1230" s="5"/>
    </row>
    <row r="1231" spans="1:11" x14ac:dyDescent="0.25">
      <c r="A1231">
        <v>1202</v>
      </c>
      <c r="C1231" s="5">
        <f t="shared" si="37"/>
        <v>8.4870666666667827</v>
      </c>
      <c r="D1231" s="5">
        <f>IF(Inddata!$E$35=0,0,IF(($D$30-C1231*(1/Inddata!$E$35))&lt;0,0,($D$30-C1231*(1/Inddata!$E$35))))</f>
        <v>0</v>
      </c>
      <c r="E1231" s="5">
        <v>0</v>
      </c>
      <c r="F1231" s="5">
        <f>IF(Inddata!$E$31*Inddata!$E$35+Inddata!$E$33&gt;'Beregninger scenarie 3'!C1231,0,F1230+$F$27)</f>
        <v>1.8938666666666806</v>
      </c>
      <c r="G1231" s="5">
        <f t="shared" si="36"/>
        <v>10.487066666666783</v>
      </c>
      <c r="H1231" s="5">
        <f>IF(D1231+E1231+F1231&gt;Inddata!$E$31,Inddata!$E$31,D1231+E1231+F1231)</f>
        <v>1.8938666666666806</v>
      </c>
      <c r="I1231" s="5">
        <f>Inddata!$E$34</f>
        <v>0</v>
      </c>
      <c r="J1231" s="5">
        <f>Inddata!$E$32+Inddata!$E$34</f>
        <v>4</v>
      </c>
      <c r="K1231" s="5"/>
    </row>
    <row r="1232" spans="1:11" x14ac:dyDescent="0.25">
      <c r="A1232">
        <v>1203</v>
      </c>
      <c r="C1232" s="5">
        <f t="shared" si="37"/>
        <v>8.4941333333334494</v>
      </c>
      <c r="D1232" s="5">
        <f>IF(Inddata!$E$35=0,0,IF(($D$30-C1232*(1/Inddata!$E$35))&lt;0,0,($D$30-C1232*(1/Inddata!$E$35))))</f>
        <v>0</v>
      </c>
      <c r="E1232" s="5">
        <v>0</v>
      </c>
      <c r="F1232" s="5">
        <f>IF(Inddata!$E$31*Inddata!$E$35+Inddata!$E$33&gt;'Beregninger scenarie 3'!C1232,0,F1231+$F$27)</f>
        <v>1.9009333333333474</v>
      </c>
      <c r="G1232" s="5">
        <f t="shared" si="36"/>
        <v>10.494133333333449</v>
      </c>
      <c r="H1232" s="5">
        <f>IF(D1232+E1232+F1232&gt;Inddata!$E$31,Inddata!$E$31,D1232+E1232+F1232)</f>
        <v>1.9009333333333474</v>
      </c>
      <c r="I1232" s="5">
        <f>Inddata!$E$34</f>
        <v>0</v>
      </c>
      <c r="J1232" s="5">
        <f>Inddata!$E$32+Inddata!$E$34</f>
        <v>4</v>
      </c>
      <c r="K1232" s="5"/>
    </row>
    <row r="1233" spans="1:11" x14ac:dyDescent="0.25">
      <c r="A1233">
        <v>1204</v>
      </c>
      <c r="C1233" s="5">
        <f t="shared" si="37"/>
        <v>8.5012000000001162</v>
      </c>
      <c r="D1233" s="5">
        <f>IF(Inddata!$E$35=0,0,IF(($D$30-C1233*(1/Inddata!$E$35))&lt;0,0,($D$30-C1233*(1/Inddata!$E$35))))</f>
        <v>0</v>
      </c>
      <c r="E1233" s="5">
        <v>0</v>
      </c>
      <c r="F1233" s="5">
        <f>IF(Inddata!$E$31*Inddata!$E$35+Inddata!$E$33&gt;'Beregninger scenarie 3'!C1233,0,F1232+$F$27)</f>
        <v>1.9080000000000141</v>
      </c>
      <c r="G1233" s="5">
        <f t="shared" si="36"/>
        <v>10.501200000000116</v>
      </c>
      <c r="H1233" s="5">
        <f>IF(D1233+E1233+F1233&gt;Inddata!$E$31,Inddata!$E$31,D1233+E1233+F1233)</f>
        <v>1.9080000000000141</v>
      </c>
      <c r="I1233" s="5">
        <f>Inddata!$E$34</f>
        <v>0</v>
      </c>
      <c r="J1233" s="5">
        <f>Inddata!$E$32+Inddata!$E$34</f>
        <v>4</v>
      </c>
      <c r="K1233" s="5"/>
    </row>
    <row r="1234" spans="1:11" x14ac:dyDescent="0.25">
      <c r="A1234">
        <v>1205</v>
      </c>
      <c r="C1234" s="5">
        <f t="shared" si="37"/>
        <v>8.508266666666783</v>
      </c>
      <c r="D1234" s="5">
        <f>IF(Inddata!$E$35=0,0,IF(($D$30-C1234*(1/Inddata!$E$35))&lt;0,0,($D$30-C1234*(1/Inddata!$E$35))))</f>
        <v>0</v>
      </c>
      <c r="E1234" s="5">
        <v>0</v>
      </c>
      <c r="F1234" s="5">
        <f>IF(Inddata!$E$31*Inddata!$E$35+Inddata!$E$33&gt;'Beregninger scenarie 3'!C1234,0,F1233+$F$27)</f>
        <v>1.9150666666666809</v>
      </c>
      <c r="G1234" s="5">
        <f t="shared" si="36"/>
        <v>10.508266666666783</v>
      </c>
      <c r="H1234" s="5">
        <f>IF(D1234+E1234+F1234&gt;Inddata!$E$31,Inddata!$E$31,D1234+E1234+F1234)</f>
        <v>1.9150666666666809</v>
      </c>
      <c r="I1234" s="5">
        <f>Inddata!$E$34</f>
        <v>0</v>
      </c>
      <c r="J1234" s="5">
        <f>Inddata!$E$32+Inddata!$E$34</f>
        <v>4</v>
      </c>
      <c r="K1234" s="5"/>
    </row>
    <row r="1235" spans="1:11" x14ac:dyDescent="0.25">
      <c r="A1235">
        <v>1206</v>
      </c>
      <c r="C1235" s="5">
        <f t="shared" si="37"/>
        <v>8.5153333333334498</v>
      </c>
      <c r="D1235" s="5">
        <f>IF(Inddata!$E$35=0,0,IF(($D$30-C1235*(1/Inddata!$E$35))&lt;0,0,($D$30-C1235*(1/Inddata!$E$35))))</f>
        <v>0</v>
      </c>
      <c r="E1235" s="5">
        <v>0</v>
      </c>
      <c r="F1235" s="5">
        <f>IF(Inddata!$E$31*Inddata!$E$35+Inddata!$E$33&gt;'Beregninger scenarie 3'!C1235,0,F1234+$F$27)</f>
        <v>1.9221333333333477</v>
      </c>
      <c r="G1235" s="5">
        <f t="shared" si="36"/>
        <v>10.51533333333345</v>
      </c>
      <c r="H1235" s="5">
        <f>IF(D1235+E1235+F1235&gt;Inddata!$E$31,Inddata!$E$31,D1235+E1235+F1235)</f>
        <v>1.9221333333333477</v>
      </c>
      <c r="I1235" s="5">
        <f>Inddata!$E$34</f>
        <v>0</v>
      </c>
      <c r="J1235" s="5">
        <f>Inddata!$E$32+Inddata!$E$34</f>
        <v>4</v>
      </c>
      <c r="K1235" s="5"/>
    </row>
    <row r="1236" spans="1:11" x14ac:dyDescent="0.25">
      <c r="A1236">
        <v>1207</v>
      </c>
      <c r="C1236" s="5">
        <f t="shared" si="37"/>
        <v>8.5224000000001165</v>
      </c>
      <c r="D1236" s="5">
        <f>IF(Inddata!$E$35=0,0,IF(($D$30-C1236*(1/Inddata!$E$35))&lt;0,0,($D$30-C1236*(1/Inddata!$E$35))))</f>
        <v>0</v>
      </c>
      <c r="E1236" s="5">
        <v>0</v>
      </c>
      <c r="F1236" s="5">
        <f>IF(Inddata!$E$31*Inddata!$E$35+Inddata!$E$33&gt;'Beregninger scenarie 3'!C1236,0,F1235+$F$27)</f>
        <v>1.9292000000000145</v>
      </c>
      <c r="G1236" s="5">
        <f t="shared" si="36"/>
        <v>10.522400000000117</v>
      </c>
      <c r="H1236" s="5">
        <f>IF(D1236+E1236+F1236&gt;Inddata!$E$31,Inddata!$E$31,D1236+E1236+F1236)</f>
        <v>1.9292000000000145</v>
      </c>
      <c r="I1236" s="5">
        <f>Inddata!$E$34</f>
        <v>0</v>
      </c>
      <c r="J1236" s="5">
        <f>Inddata!$E$32+Inddata!$E$34</f>
        <v>4</v>
      </c>
      <c r="K1236" s="5"/>
    </row>
    <row r="1237" spans="1:11" x14ac:dyDescent="0.25">
      <c r="A1237">
        <v>1208</v>
      </c>
      <c r="C1237" s="5">
        <f t="shared" si="37"/>
        <v>8.5294666666667833</v>
      </c>
      <c r="D1237" s="5">
        <f>IF(Inddata!$E$35=0,0,IF(($D$30-C1237*(1/Inddata!$E$35))&lt;0,0,($D$30-C1237*(1/Inddata!$E$35))))</f>
        <v>0</v>
      </c>
      <c r="E1237" s="5">
        <v>0</v>
      </c>
      <c r="F1237" s="5">
        <f>IF(Inddata!$E$31*Inddata!$E$35+Inddata!$E$33&gt;'Beregninger scenarie 3'!C1237,0,F1236+$F$27)</f>
        <v>1.9362666666666812</v>
      </c>
      <c r="G1237" s="5">
        <f t="shared" si="36"/>
        <v>10.529466666666783</v>
      </c>
      <c r="H1237" s="5">
        <f>IF(D1237+E1237+F1237&gt;Inddata!$E$31,Inddata!$E$31,D1237+E1237+F1237)</f>
        <v>1.9362666666666812</v>
      </c>
      <c r="I1237" s="5">
        <f>Inddata!$E$34</f>
        <v>0</v>
      </c>
      <c r="J1237" s="5">
        <f>Inddata!$E$32+Inddata!$E$34</f>
        <v>4</v>
      </c>
      <c r="K1237" s="5"/>
    </row>
    <row r="1238" spans="1:11" x14ac:dyDescent="0.25">
      <c r="A1238">
        <v>1209</v>
      </c>
      <c r="C1238" s="5">
        <f t="shared" si="37"/>
        <v>8.5365333333334501</v>
      </c>
      <c r="D1238" s="5">
        <f>IF(Inddata!$E$35=0,0,IF(($D$30-C1238*(1/Inddata!$E$35))&lt;0,0,($D$30-C1238*(1/Inddata!$E$35))))</f>
        <v>0</v>
      </c>
      <c r="E1238" s="5">
        <v>0</v>
      </c>
      <c r="F1238" s="5">
        <f>IF(Inddata!$E$31*Inddata!$E$35+Inddata!$E$33&gt;'Beregninger scenarie 3'!C1238,0,F1237+$F$27)</f>
        <v>1.943333333333348</v>
      </c>
      <c r="G1238" s="5">
        <f t="shared" si="36"/>
        <v>10.53653333333345</v>
      </c>
      <c r="H1238" s="5">
        <f>IF(D1238+E1238+F1238&gt;Inddata!$E$31,Inddata!$E$31,D1238+E1238+F1238)</f>
        <v>1.943333333333348</v>
      </c>
      <c r="I1238" s="5">
        <f>Inddata!$E$34</f>
        <v>0</v>
      </c>
      <c r="J1238" s="5">
        <f>Inddata!$E$32+Inddata!$E$34</f>
        <v>4</v>
      </c>
      <c r="K1238" s="5"/>
    </row>
    <row r="1239" spans="1:11" x14ac:dyDescent="0.25">
      <c r="A1239">
        <v>1210</v>
      </c>
      <c r="C1239" s="5">
        <f t="shared" si="37"/>
        <v>8.5436000000001169</v>
      </c>
      <c r="D1239" s="5">
        <f>IF(Inddata!$E$35=0,0,IF(($D$30-C1239*(1/Inddata!$E$35))&lt;0,0,($D$30-C1239*(1/Inddata!$E$35))))</f>
        <v>0</v>
      </c>
      <c r="E1239" s="5">
        <v>0</v>
      </c>
      <c r="F1239" s="5">
        <f>IF(Inddata!$E$31*Inddata!$E$35+Inddata!$E$33&gt;'Beregninger scenarie 3'!C1239,0,F1238+$F$27)</f>
        <v>1.9504000000000148</v>
      </c>
      <c r="G1239" s="5">
        <f t="shared" si="36"/>
        <v>10.543600000000117</v>
      </c>
      <c r="H1239" s="5">
        <f>IF(D1239+E1239+F1239&gt;Inddata!$E$31,Inddata!$E$31,D1239+E1239+F1239)</f>
        <v>1.9504000000000148</v>
      </c>
      <c r="I1239" s="5">
        <f>Inddata!$E$34</f>
        <v>0</v>
      </c>
      <c r="J1239" s="5">
        <f>Inddata!$E$32+Inddata!$E$34</f>
        <v>4</v>
      </c>
      <c r="K1239" s="5"/>
    </row>
    <row r="1240" spans="1:11" x14ac:dyDescent="0.25">
      <c r="A1240">
        <v>1211</v>
      </c>
      <c r="C1240" s="5">
        <f t="shared" si="37"/>
        <v>8.5506666666667837</v>
      </c>
      <c r="D1240" s="5">
        <f>IF(Inddata!$E$35=0,0,IF(($D$30-C1240*(1/Inddata!$E$35))&lt;0,0,($D$30-C1240*(1/Inddata!$E$35))))</f>
        <v>0</v>
      </c>
      <c r="E1240" s="5">
        <v>0</v>
      </c>
      <c r="F1240" s="5">
        <f>IF(Inddata!$E$31*Inddata!$E$35+Inddata!$E$33&gt;'Beregninger scenarie 3'!C1240,0,F1239+$F$27)</f>
        <v>1.9574666666666816</v>
      </c>
      <c r="G1240" s="5">
        <f t="shared" si="36"/>
        <v>10.550666666666784</v>
      </c>
      <c r="H1240" s="5">
        <f>IF(D1240+E1240+F1240&gt;Inddata!$E$31,Inddata!$E$31,D1240+E1240+F1240)</f>
        <v>1.9574666666666816</v>
      </c>
      <c r="I1240" s="5">
        <f>Inddata!$E$34</f>
        <v>0</v>
      </c>
      <c r="J1240" s="5">
        <f>Inddata!$E$32+Inddata!$E$34</f>
        <v>4</v>
      </c>
      <c r="K1240" s="5"/>
    </row>
    <row r="1241" spans="1:11" x14ac:dyDescent="0.25">
      <c r="A1241">
        <v>1212</v>
      </c>
      <c r="C1241" s="5">
        <f t="shared" si="37"/>
        <v>8.5577333333334504</v>
      </c>
      <c r="D1241" s="5">
        <f>IF(Inddata!$E$35=0,0,IF(($D$30-C1241*(1/Inddata!$E$35))&lt;0,0,($D$30-C1241*(1/Inddata!$E$35))))</f>
        <v>0</v>
      </c>
      <c r="E1241" s="5">
        <v>0</v>
      </c>
      <c r="F1241" s="5">
        <f>IF(Inddata!$E$31*Inddata!$E$35+Inddata!$E$33&gt;'Beregninger scenarie 3'!C1241,0,F1240+$F$27)</f>
        <v>1.9645333333333483</v>
      </c>
      <c r="G1241" s="5">
        <f t="shared" si="36"/>
        <v>10.55773333333345</v>
      </c>
      <c r="H1241" s="5">
        <f>IF(D1241+E1241+F1241&gt;Inddata!$E$31,Inddata!$E$31,D1241+E1241+F1241)</f>
        <v>1.9645333333333483</v>
      </c>
      <c r="I1241" s="5">
        <f>Inddata!$E$34</f>
        <v>0</v>
      </c>
      <c r="J1241" s="5">
        <f>Inddata!$E$32+Inddata!$E$34</f>
        <v>4</v>
      </c>
      <c r="K1241" s="5"/>
    </row>
    <row r="1242" spans="1:11" x14ac:dyDescent="0.25">
      <c r="A1242">
        <v>1213</v>
      </c>
      <c r="C1242" s="5">
        <f t="shared" si="37"/>
        <v>8.5648000000001172</v>
      </c>
      <c r="D1242" s="5">
        <f>IF(Inddata!$E$35=0,0,IF(($D$30-C1242*(1/Inddata!$E$35))&lt;0,0,($D$30-C1242*(1/Inddata!$E$35))))</f>
        <v>0</v>
      </c>
      <c r="E1242" s="5">
        <v>0</v>
      </c>
      <c r="F1242" s="5">
        <f>IF(Inddata!$E$31*Inddata!$E$35+Inddata!$E$33&gt;'Beregninger scenarie 3'!C1242,0,F1241+$F$27)</f>
        <v>1.9716000000000151</v>
      </c>
      <c r="G1242" s="5">
        <f t="shared" si="36"/>
        <v>10.564800000000117</v>
      </c>
      <c r="H1242" s="5">
        <f>IF(D1242+E1242+F1242&gt;Inddata!$E$31,Inddata!$E$31,D1242+E1242+F1242)</f>
        <v>1.9716000000000151</v>
      </c>
      <c r="I1242" s="5">
        <f>Inddata!$E$34</f>
        <v>0</v>
      </c>
      <c r="J1242" s="5">
        <f>Inddata!$E$32+Inddata!$E$34</f>
        <v>4</v>
      </c>
      <c r="K1242" s="5"/>
    </row>
    <row r="1243" spans="1:11" x14ac:dyDescent="0.25">
      <c r="A1243">
        <v>1214</v>
      </c>
      <c r="C1243" s="5">
        <f t="shared" si="37"/>
        <v>8.571866666666784</v>
      </c>
      <c r="D1243" s="5">
        <f>IF(Inddata!$E$35=0,0,IF(($D$30-C1243*(1/Inddata!$E$35))&lt;0,0,($D$30-C1243*(1/Inddata!$E$35))))</f>
        <v>0</v>
      </c>
      <c r="E1243" s="5">
        <v>0</v>
      </c>
      <c r="F1243" s="5">
        <f>IF(Inddata!$E$31*Inddata!$E$35+Inddata!$E$33&gt;'Beregninger scenarie 3'!C1243,0,F1242+$F$27)</f>
        <v>1.9786666666666819</v>
      </c>
      <c r="G1243" s="5">
        <f t="shared" si="36"/>
        <v>10.571866666666784</v>
      </c>
      <c r="H1243" s="5">
        <f>IF(D1243+E1243+F1243&gt;Inddata!$E$31,Inddata!$E$31,D1243+E1243+F1243)</f>
        <v>1.9786666666666819</v>
      </c>
      <c r="I1243" s="5">
        <f>Inddata!$E$34</f>
        <v>0</v>
      </c>
      <c r="J1243" s="5">
        <f>Inddata!$E$32+Inddata!$E$34</f>
        <v>4</v>
      </c>
      <c r="K1243" s="5"/>
    </row>
    <row r="1244" spans="1:11" x14ac:dyDescent="0.25">
      <c r="A1244">
        <v>1215</v>
      </c>
      <c r="C1244" s="5">
        <f t="shared" si="37"/>
        <v>8.5789333333334508</v>
      </c>
      <c r="D1244" s="5">
        <f>IF(Inddata!$E$35=0,0,IF(($D$30-C1244*(1/Inddata!$E$35))&lt;0,0,($D$30-C1244*(1/Inddata!$E$35))))</f>
        <v>0</v>
      </c>
      <c r="E1244" s="5">
        <v>0</v>
      </c>
      <c r="F1244" s="5">
        <f>IF(Inddata!$E$31*Inddata!$E$35+Inddata!$E$33&gt;'Beregninger scenarie 3'!C1244,0,F1243+$F$27)</f>
        <v>1.9857333333333487</v>
      </c>
      <c r="G1244" s="5">
        <f t="shared" si="36"/>
        <v>10.578933333333451</v>
      </c>
      <c r="H1244" s="5">
        <f>IF(D1244+E1244+F1244&gt;Inddata!$E$31,Inddata!$E$31,D1244+E1244+F1244)</f>
        <v>1.9857333333333487</v>
      </c>
      <c r="I1244" s="5">
        <f>Inddata!$E$34</f>
        <v>0</v>
      </c>
      <c r="J1244" s="5">
        <f>Inddata!$E$32+Inddata!$E$34</f>
        <v>4</v>
      </c>
      <c r="K1244" s="5"/>
    </row>
    <row r="1245" spans="1:11" x14ac:dyDescent="0.25">
      <c r="A1245">
        <v>1216</v>
      </c>
      <c r="C1245" s="5">
        <f t="shared" si="37"/>
        <v>8.5860000000001175</v>
      </c>
      <c r="D1245" s="5">
        <f>IF(Inddata!$E$35=0,0,IF(($D$30-C1245*(1/Inddata!$E$35))&lt;0,0,($D$30-C1245*(1/Inddata!$E$35))))</f>
        <v>0</v>
      </c>
      <c r="E1245" s="5">
        <v>0</v>
      </c>
      <c r="F1245" s="5">
        <f>IF(Inddata!$E$31*Inddata!$E$35+Inddata!$E$33&gt;'Beregninger scenarie 3'!C1245,0,F1244+$F$27)</f>
        <v>1.9928000000000154</v>
      </c>
      <c r="G1245" s="5">
        <f t="shared" si="36"/>
        <v>10.586000000000118</v>
      </c>
      <c r="H1245" s="5">
        <f>IF(D1245+E1245+F1245&gt;Inddata!$E$31,Inddata!$E$31,D1245+E1245+F1245)</f>
        <v>1.9928000000000154</v>
      </c>
      <c r="I1245" s="5">
        <f>Inddata!$E$34</f>
        <v>0</v>
      </c>
      <c r="J1245" s="5">
        <f>Inddata!$E$32+Inddata!$E$34</f>
        <v>4</v>
      </c>
      <c r="K1245" s="5"/>
    </row>
    <row r="1246" spans="1:11" x14ac:dyDescent="0.25">
      <c r="A1246">
        <v>1217</v>
      </c>
      <c r="C1246" s="5">
        <f t="shared" si="37"/>
        <v>8.5930666666667843</v>
      </c>
      <c r="D1246" s="5">
        <f>IF(Inddata!$E$35=0,0,IF(($D$30-C1246*(1/Inddata!$E$35))&lt;0,0,($D$30-C1246*(1/Inddata!$E$35))))</f>
        <v>0</v>
      </c>
      <c r="E1246" s="5">
        <v>0</v>
      </c>
      <c r="F1246" s="5">
        <f>IF(Inddata!$E$31*Inddata!$E$35+Inddata!$E$33&gt;'Beregninger scenarie 3'!C1246,0,F1245+$F$27)</f>
        <v>1.9998666666666822</v>
      </c>
      <c r="G1246" s="5">
        <f t="shared" si="36"/>
        <v>10.593066666666784</v>
      </c>
      <c r="H1246" s="5">
        <f>IF(D1246+E1246+F1246&gt;Inddata!$E$31,Inddata!$E$31,D1246+E1246+F1246)</f>
        <v>1.9998666666666822</v>
      </c>
      <c r="I1246" s="5">
        <f>Inddata!$E$34</f>
        <v>0</v>
      </c>
      <c r="J1246" s="5">
        <f>Inddata!$E$32+Inddata!$E$34</f>
        <v>4</v>
      </c>
      <c r="K1246" s="5"/>
    </row>
    <row r="1247" spans="1:11" x14ac:dyDescent="0.25">
      <c r="A1247">
        <v>1218</v>
      </c>
      <c r="C1247" s="5">
        <f t="shared" si="37"/>
        <v>8.6001333333334511</v>
      </c>
      <c r="D1247" s="5">
        <f>IF(Inddata!$E$35=0,0,IF(($D$30-C1247*(1/Inddata!$E$35))&lt;0,0,($D$30-C1247*(1/Inddata!$E$35))))</f>
        <v>0</v>
      </c>
      <c r="E1247" s="5">
        <v>0</v>
      </c>
      <c r="F1247" s="5">
        <f>IF(Inddata!$E$31*Inddata!$E$35+Inddata!$E$33&gt;'Beregninger scenarie 3'!C1247,0,F1246+$F$27)</f>
        <v>2.006933333333349</v>
      </c>
      <c r="G1247" s="5">
        <f t="shared" si="36"/>
        <v>10.600133333333451</v>
      </c>
      <c r="H1247" s="5">
        <f>IF(D1247+E1247+F1247&gt;Inddata!$E$31,Inddata!$E$31,D1247+E1247+F1247)</f>
        <v>2.006933333333349</v>
      </c>
      <c r="I1247" s="5">
        <f>Inddata!$E$34</f>
        <v>0</v>
      </c>
      <c r="J1247" s="5">
        <f>Inddata!$E$32+Inddata!$E$34</f>
        <v>4</v>
      </c>
      <c r="K1247" s="5"/>
    </row>
    <row r="1248" spans="1:11" x14ac:dyDescent="0.25">
      <c r="A1248">
        <v>1219</v>
      </c>
      <c r="C1248" s="5">
        <f t="shared" si="37"/>
        <v>8.6072000000001179</v>
      </c>
      <c r="D1248" s="5">
        <f>IF(Inddata!$E$35=0,0,IF(($D$30-C1248*(1/Inddata!$E$35))&lt;0,0,($D$30-C1248*(1/Inddata!$E$35))))</f>
        <v>0</v>
      </c>
      <c r="E1248" s="5">
        <v>0</v>
      </c>
      <c r="F1248" s="5">
        <f>IF(Inddata!$E$31*Inddata!$E$35+Inddata!$E$33&gt;'Beregninger scenarie 3'!C1248,0,F1247+$F$27)</f>
        <v>2.0140000000000158</v>
      </c>
      <c r="G1248" s="5">
        <f t="shared" ref="G1248:G1311" si="38">C1248+2</f>
        <v>10.607200000000118</v>
      </c>
      <c r="H1248" s="5">
        <f>IF(D1248+E1248+F1248&gt;Inddata!$E$31,Inddata!$E$31,D1248+E1248+F1248)</f>
        <v>2.0140000000000158</v>
      </c>
      <c r="I1248" s="5">
        <f>Inddata!$E$34</f>
        <v>0</v>
      </c>
      <c r="J1248" s="5">
        <f>Inddata!$E$32+Inddata!$E$34</f>
        <v>4</v>
      </c>
      <c r="K1248" s="5"/>
    </row>
    <row r="1249" spans="1:11" x14ac:dyDescent="0.25">
      <c r="A1249">
        <v>1220</v>
      </c>
      <c r="C1249" s="5">
        <f t="shared" ref="C1249:C1312" si="39">C1248+$C$27</f>
        <v>8.6142666666667846</v>
      </c>
      <c r="D1249" s="5">
        <f>IF(Inddata!$E$35=0,0,IF(($D$30-C1249*(1/Inddata!$E$35))&lt;0,0,($D$30-C1249*(1/Inddata!$E$35))))</f>
        <v>0</v>
      </c>
      <c r="E1249" s="5">
        <v>0</v>
      </c>
      <c r="F1249" s="5">
        <f>IF(Inddata!$E$31*Inddata!$E$35+Inddata!$E$33&gt;'Beregninger scenarie 3'!C1249,0,F1248+$F$27)</f>
        <v>2.0210666666666826</v>
      </c>
      <c r="G1249" s="5">
        <f t="shared" si="38"/>
        <v>10.614266666666785</v>
      </c>
      <c r="H1249" s="5">
        <f>IF(D1249+E1249+F1249&gt;Inddata!$E$31,Inddata!$E$31,D1249+E1249+F1249)</f>
        <v>2.0210666666666826</v>
      </c>
      <c r="I1249" s="5">
        <f>Inddata!$E$34</f>
        <v>0</v>
      </c>
      <c r="J1249" s="5">
        <f>Inddata!$E$32+Inddata!$E$34</f>
        <v>4</v>
      </c>
      <c r="K1249" s="5"/>
    </row>
    <row r="1250" spans="1:11" x14ac:dyDescent="0.25">
      <c r="A1250">
        <v>1221</v>
      </c>
      <c r="C1250" s="5">
        <f t="shared" si="39"/>
        <v>8.6213333333334514</v>
      </c>
      <c r="D1250" s="5">
        <f>IF(Inddata!$E$35=0,0,IF(($D$30-C1250*(1/Inddata!$E$35))&lt;0,0,($D$30-C1250*(1/Inddata!$E$35))))</f>
        <v>0</v>
      </c>
      <c r="E1250" s="5">
        <v>0</v>
      </c>
      <c r="F1250" s="5">
        <f>IF(Inddata!$E$31*Inddata!$E$35+Inddata!$E$33&gt;'Beregninger scenarie 3'!C1250,0,F1249+$F$27)</f>
        <v>2.0281333333333493</v>
      </c>
      <c r="G1250" s="5">
        <f t="shared" si="38"/>
        <v>10.621333333333451</v>
      </c>
      <c r="H1250" s="5">
        <f>IF(D1250+E1250+F1250&gt;Inddata!$E$31,Inddata!$E$31,D1250+E1250+F1250)</f>
        <v>2.0281333333333493</v>
      </c>
      <c r="I1250" s="5">
        <f>Inddata!$E$34</f>
        <v>0</v>
      </c>
      <c r="J1250" s="5">
        <f>Inddata!$E$32+Inddata!$E$34</f>
        <v>4</v>
      </c>
      <c r="K1250" s="5"/>
    </row>
    <row r="1251" spans="1:11" x14ac:dyDescent="0.25">
      <c r="A1251">
        <v>1222</v>
      </c>
      <c r="C1251" s="5">
        <f t="shared" si="39"/>
        <v>8.6284000000001182</v>
      </c>
      <c r="D1251" s="5">
        <f>IF(Inddata!$E$35=0,0,IF(($D$30-C1251*(1/Inddata!$E$35))&lt;0,0,($D$30-C1251*(1/Inddata!$E$35))))</f>
        <v>0</v>
      </c>
      <c r="E1251" s="5">
        <v>0</v>
      </c>
      <c r="F1251" s="5">
        <f>IF(Inddata!$E$31*Inddata!$E$35+Inddata!$E$33&gt;'Beregninger scenarie 3'!C1251,0,F1250+$F$27)</f>
        <v>2.0352000000000161</v>
      </c>
      <c r="G1251" s="5">
        <f t="shared" si="38"/>
        <v>10.628400000000118</v>
      </c>
      <c r="H1251" s="5">
        <f>IF(D1251+E1251+F1251&gt;Inddata!$E$31,Inddata!$E$31,D1251+E1251+F1251)</f>
        <v>2.0352000000000161</v>
      </c>
      <c r="I1251" s="5">
        <f>Inddata!$E$34</f>
        <v>0</v>
      </c>
      <c r="J1251" s="5">
        <f>Inddata!$E$32+Inddata!$E$34</f>
        <v>4</v>
      </c>
      <c r="K1251" s="5"/>
    </row>
    <row r="1252" spans="1:11" x14ac:dyDescent="0.25">
      <c r="A1252">
        <v>1223</v>
      </c>
      <c r="C1252" s="5">
        <f t="shared" si="39"/>
        <v>8.635466666666785</v>
      </c>
      <c r="D1252" s="5">
        <f>IF(Inddata!$E$35=0,0,IF(($D$30-C1252*(1/Inddata!$E$35))&lt;0,0,($D$30-C1252*(1/Inddata!$E$35))))</f>
        <v>0</v>
      </c>
      <c r="E1252" s="5">
        <v>0</v>
      </c>
      <c r="F1252" s="5">
        <f>IF(Inddata!$E$31*Inddata!$E$35+Inddata!$E$33&gt;'Beregninger scenarie 3'!C1252,0,F1251+$F$27)</f>
        <v>2.0422666666666829</v>
      </c>
      <c r="G1252" s="5">
        <f t="shared" si="38"/>
        <v>10.635466666666785</v>
      </c>
      <c r="H1252" s="5">
        <f>IF(D1252+E1252+F1252&gt;Inddata!$E$31,Inddata!$E$31,D1252+E1252+F1252)</f>
        <v>2.0422666666666829</v>
      </c>
      <c r="I1252" s="5">
        <f>Inddata!$E$34</f>
        <v>0</v>
      </c>
      <c r="J1252" s="5">
        <f>Inddata!$E$32+Inddata!$E$34</f>
        <v>4</v>
      </c>
      <c r="K1252" s="5"/>
    </row>
    <row r="1253" spans="1:11" x14ac:dyDescent="0.25">
      <c r="A1253">
        <v>1224</v>
      </c>
      <c r="C1253" s="5">
        <f t="shared" si="39"/>
        <v>8.6425333333334518</v>
      </c>
      <c r="D1253" s="5">
        <f>IF(Inddata!$E$35=0,0,IF(($D$30-C1253*(1/Inddata!$E$35))&lt;0,0,($D$30-C1253*(1/Inddata!$E$35))))</f>
        <v>0</v>
      </c>
      <c r="E1253" s="5">
        <v>0</v>
      </c>
      <c r="F1253" s="5">
        <f>IF(Inddata!$E$31*Inddata!$E$35+Inddata!$E$33&gt;'Beregninger scenarie 3'!C1253,0,F1252+$F$27)</f>
        <v>2.0493333333333497</v>
      </c>
      <c r="G1253" s="5">
        <f t="shared" si="38"/>
        <v>10.642533333333452</v>
      </c>
      <c r="H1253" s="5">
        <f>IF(D1253+E1253+F1253&gt;Inddata!$E$31,Inddata!$E$31,D1253+E1253+F1253)</f>
        <v>2.0493333333333497</v>
      </c>
      <c r="I1253" s="5">
        <f>Inddata!$E$34</f>
        <v>0</v>
      </c>
      <c r="J1253" s="5">
        <f>Inddata!$E$32+Inddata!$E$34</f>
        <v>4</v>
      </c>
      <c r="K1253" s="5"/>
    </row>
    <row r="1254" spans="1:11" x14ac:dyDescent="0.25">
      <c r="A1254">
        <v>1225</v>
      </c>
      <c r="C1254" s="5">
        <f t="shared" si="39"/>
        <v>8.6496000000001185</v>
      </c>
      <c r="D1254" s="5">
        <f>IF(Inddata!$E$35=0,0,IF(($D$30-C1254*(1/Inddata!$E$35))&lt;0,0,($D$30-C1254*(1/Inddata!$E$35))))</f>
        <v>0</v>
      </c>
      <c r="E1254" s="5">
        <v>0</v>
      </c>
      <c r="F1254" s="5">
        <f>IF(Inddata!$E$31*Inddata!$E$35+Inddata!$E$33&gt;'Beregninger scenarie 3'!C1254,0,F1253+$F$27)</f>
        <v>2.0564000000000164</v>
      </c>
      <c r="G1254" s="5">
        <f t="shared" si="38"/>
        <v>10.649600000000119</v>
      </c>
      <c r="H1254" s="5">
        <f>IF(D1254+E1254+F1254&gt;Inddata!$E$31,Inddata!$E$31,D1254+E1254+F1254)</f>
        <v>2.0564000000000164</v>
      </c>
      <c r="I1254" s="5">
        <f>Inddata!$E$34</f>
        <v>0</v>
      </c>
      <c r="J1254" s="5">
        <f>Inddata!$E$32+Inddata!$E$34</f>
        <v>4</v>
      </c>
      <c r="K1254" s="5"/>
    </row>
    <row r="1255" spans="1:11" x14ac:dyDescent="0.25">
      <c r="A1255">
        <v>1226</v>
      </c>
      <c r="C1255" s="5">
        <f t="shared" si="39"/>
        <v>8.6566666666667853</v>
      </c>
      <c r="D1255" s="5">
        <f>IF(Inddata!$E$35=0,0,IF(($D$30-C1255*(1/Inddata!$E$35))&lt;0,0,($D$30-C1255*(1/Inddata!$E$35))))</f>
        <v>0</v>
      </c>
      <c r="E1255" s="5">
        <v>0</v>
      </c>
      <c r="F1255" s="5">
        <f>IF(Inddata!$E$31*Inddata!$E$35+Inddata!$E$33&gt;'Beregninger scenarie 3'!C1255,0,F1254+$F$27)</f>
        <v>2.0634666666666832</v>
      </c>
      <c r="G1255" s="5">
        <f t="shared" si="38"/>
        <v>10.656666666666785</v>
      </c>
      <c r="H1255" s="5">
        <f>IF(D1255+E1255+F1255&gt;Inddata!$E$31,Inddata!$E$31,D1255+E1255+F1255)</f>
        <v>2.0634666666666832</v>
      </c>
      <c r="I1255" s="5">
        <f>Inddata!$E$34</f>
        <v>0</v>
      </c>
      <c r="J1255" s="5">
        <f>Inddata!$E$32+Inddata!$E$34</f>
        <v>4</v>
      </c>
      <c r="K1255" s="5"/>
    </row>
    <row r="1256" spans="1:11" x14ac:dyDescent="0.25">
      <c r="A1256">
        <v>1227</v>
      </c>
      <c r="C1256" s="5">
        <f t="shared" si="39"/>
        <v>8.6637333333334521</v>
      </c>
      <c r="D1256" s="5">
        <f>IF(Inddata!$E$35=0,0,IF(($D$30-C1256*(1/Inddata!$E$35))&lt;0,0,($D$30-C1256*(1/Inddata!$E$35))))</f>
        <v>0</v>
      </c>
      <c r="E1256" s="5">
        <v>0</v>
      </c>
      <c r="F1256" s="5">
        <f>IF(Inddata!$E$31*Inddata!$E$35+Inddata!$E$33&gt;'Beregninger scenarie 3'!C1256,0,F1255+$F$27)</f>
        <v>2.07053333333335</v>
      </c>
      <c r="G1256" s="5">
        <f t="shared" si="38"/>
        <v>10.663733333333452</v>
      </c>
      <c r="H1256" s="5">
        <f>IF(D1256+E1256+F1256&gt;Inddata!$E$31,Inddata!$E$31,D1256+E1256+F1256)</f>
        <v>2.07053333333335</v>
      </c>
      <c r="I1256" s="5">
        <f>Inddata!$E$34</f>
        <v>0</v>
      </c>
      <c r="J1256" s="5">
        <f>Inddata!$E$32+Inddata!$E$34</f>
        <v>4</v>
      </c>
      <c r="K1256" s="5"/>
    </row>
    <row r="1257" spans="1:11" x14ac:dyDescent="0.25">
      <c r="A1257">
        <v>1228</v>
      </c>
      <c r="C1257" s="5">
        <f t="shared" si="39"/>
        <v>8.6708000000001189</v>
      </c>
      <c r="D1257" s="5">
        <f>IF(Inddata!$E$35=0,0,IF(($D$30-C1257*(1/Inddata!$E$35))&lt;0,0,($D$30-C1257*(1/Inddata!$E$35))))</f>
        <v>0</v>
      </c>
      <c r="E1257" s="5">
        <v>0</v>
      </c>
      <c r="F1257" s="5">
        <f>IF(Inddata!$E$31*Inddata!$E$35+Inddata!$E$33&gt;'Beregninger scenarie 3'!C1257,0,F1256+$F$27)</f>
        <v>2.0776000000000168</v>
      </c>
      <c r="G1257" s="5">
        <f t="shared" si="38"/>
        <v>10.670800000000119</v>
      </c>
      <c r="H1257" s="5">
        <f>IF(D1257+E1257+F1257&gt;Inddata!$E$31,Inddata!$E$31,D1257+E1257+F1257)</f>
        <v>2.0776000000000168</v>
      </c>
      <c r="I1257" s="5">
        <f>Inddata!$E$34</f>
        <v>0</v>
      </c>
      <c r="J1257" s="5">
        <f>Inddata!$E$32+Inddata!$E$34</f>
        <v>4</v>
      </c>
      <c r="K1257" s="5"/>
    </row>
    <row r="1258" spans="1:11" x14ac:dyDescent="0.25">
      <c r="A1258">
        <v>1229</v>
      </c>
      <c r="C1258" s="5">
        <f t="shared" si="39"/>
        <v>8.6778666666667856</v>
      </c>
      <c r="D1258" s="5">
        <f>IF(Inddata!$E$35=0,0,IF(($D$30-C1258*(1/Inddata!$E$35))&lt;0,0,($D$30-C1258*(1/Inddata!$E$35))))</f>
        <v>0</v>
      </c>
      <c r="E1258" s="5">
        <v>0</v>
      </c>
      <c r="F1258" s="5">
        <f>IF(Inddata!$E$31*Inddata!$E$35+Inddata!$E$33&gt;'Beregninger scenarie 3'!C1258,0,F1257+$F$27)</f>
        <v>2.0846666666666835</v>
      </c>
      <c r="G1258" s="5">
        <f t="shared" si="38"/>
        <v>10.677866666666786</v>
      </c>
      <c r="H1258" s="5">
        <f>IF(D1258+E1258+F1258&gt;Inddata!$E$31,Inddata!$E$31,D1258+E1258+F1258)</f>
        <v>2.0846666666666835</v>
      </c>
      <c r="I1258" s="5">
        <f>Inddata!$E$34</f>
        <v>0</v>
      </c>
      <c r="J1258" s="5">
        <f>Inddata!$E$32+Inddata!$E$34</f>
        <v>4</v>
      </c>
      <c r="K1258" s="5"/>
    </row>
    <row r="1259" spans="1:11" x14ac:dyDescent="0.25">
      <c r="A1259">
        <v>1230</v>
      </c>
      <c r="C1259" s="5">
        <f t="shared" si="39"/>
        <v>8.6849333333334524</v>
      </c>
      <c r="D1259" s="5">
        <f>IF(Inddata!$E$35=0,0,IF(($D$30-C1259*(1/Inddata!$E$35))&lt;0,0,($D$30-C1259*(1/Inddata!$E$35))))</f>
        <v>0</v>
      </c>
      <c r="E1259" s="5">
        <v>0</v>
      </c>
      <c r="F1259" s="5">
        <f>IF(Inddata!$E$31*Inddata!$E$35+Inddata!$E$33&gt;'Beregninger scenarie 3'!C1259,0,F1258+$F$27)</f>
        <v>2.0917333333333503</v>
      </c>
      <c r="G1259" s="5">
        <f t="shared" si="38"/>
        <v>10.684933333333452</v>
      </c>
      <c r="H1259" s="5">
        <f>IF(D1259+E1259+F1259&gt;Inddata!$E$31,Inddata!$E$31,D1259+E1259+F1259)</f>
        <v>2.0917333333333503</v>
      </c>
      <c r="I1259" s="5">
        <f>Inddata!$E$34</f>
        <v>0</v>
      </c>
      <c r="J1259" s="5">
        <f>Inddata!$E$32+Inddata!$E$34</f>
        <v>4</v>
      </c>
      <c r="K1259" s="5"/>
    </row>
    <row r="1260" spans="1:11" x14ac:dyDescent="0.25">
      <c r="A1260">
        <v>1231</v>
      </c>
      <c r="C1260" s="5">
        <f t="shared" si="39"/>
        <v>8.6920000000001192</v>
      </c>
      <c r="D1260" s="5">
        <f>IF(Inddata!$E$35=0,0,IF(($D$30-C1260*(1/Inddata!$E$35))&lt;0,0,($D$30-C1260*(1/Inddata!$E$35))))</f>
        <v>0</v>
      </c>
      <c r="E1260" s="5">
        <v>0</v>
      </c>
      <c r="F1260" s="5">
        <f>IF(Inddata!$E$31*Inddata!$E$35+Inddata!$E$33&gt;'Beregninger scenarie 3'!C1260,0,F1259+$F$27)</f>
        <v>2.0988000000000171</v>
      </c>
      <c r="G1260" s="5">
        <f t="shared" si="38"/>
        <v>10.692000000000119</v>
      </c>
      <c r="H1260" s="5">
        <f>IF(D1260+E1260+F1260&gt;Inddata!$E$31,Inddata!$E$31,D1260+E1260+F1260)</f>
        <v>2.0988000000000171</v>
      </c>
      <c r="I1260" s="5">
        <f>Inddata!$E$34</f>
        <v>0</v>
      </c>
      <c r="J1260" s="5">
        <f>Inddata!$E$32+Inddata!$E$34</f>
        <v>4</v>
      </c>
      <c r="K1260" s="5"/>
    </row>
    <row r="1261" spans="1:11" x14ac:dyDescent="0.25">
      <c r="A1261">
        <v>1232</v>
      </c>
      <c r="C1261" s="5">
        <f t="shared" si="39"/>
        <v>8.699066666666786</v>
      </c>
      <c r="D1261" s="5">
        <f>IF(Inddata!$E$35=0,0,IF(($D$30-C1261*(1/Inddata!$E$35))&lt;0,0,($D$30-C1261*(1/Inddata!$E$35))))</f>
        <v>0</v>
      </c>
      <c r="E1261" s="5">
        <v>0</v>
      </c>
      <c r="F1261" s="5">
        <f>IF(Inddata!$E$31*Inddata!$E$35+Inddata!$E$33&gt;'Beregninger scenarie 3'!C1261,0,F1260+$F$27)</f>
        <v>2.1058666666666839</v>
      </c>
      <c r="G1261" s="5">
        <f t="shared" si="38"/>
        <v>10.699066666666786</v>
      </c>
      <c r="H1261" s="5">
        <f>IF(D1261+E1261+F1261&gt;Inddata!$E$31,Inddata!$E$31,D1261+E1261+F1261)</f>
        <v>2.1058666666666839</v>
      </c>
      <c r="I1261" s="5">
        <f>Inddata!$E$34</f>
        <v>0</v>
      </c>
      <c r="J1261" s="5">
        <f>Inddata!$E$32+Inddata!$E$34</f>
        <v>4</v>
      </c>
      <c r="K1261" s="5"/>
    </row>
    <row r="1262" spans="1:11" x14ac:dyDescent="0.25">
      <c r="A1262">
        <v>1233</v>
      </c>
      <c r="C1262" s="5">
        <f t="shared" si="39"/>
        <v>8.7061333333334527</v>
      </c>
      <c r="D1262" s="5">
        <f>IF(Inddata!$E$35=0,0,IF(($D$30-C1262*(1/Inddata!$E$35))&lt;0,0,($D$30-C1262*(1/Inddata!$E$35))))</f>
        <v>0</v>
      </c>
      <c r="E1262" s="5">
        <v>0</v>
      </c>
      <c r="F1262" s="5">
        <f>IF(Inddata!$E$31*Inddata!$E$35+Inddata!$E$33&gt;'Beregninger scenarie 3'!C1262,0,F1261+$F$27)</f>
        <v>2.1129333333333506</v>
      </c>
      <c r="G1262" s="5">
        <f t="shared" si="38"/>
        <v>10.706133333333453</v>
      </c>
      <c r="H1262" s="5">
        <f>IF(D1262+E1262+F1262&gt;Inddata!$E$31,Inddata!$E$31,D1262+E1262+F1262)</f>
        <v>2.1129333333333506</v>
      </c>
      <c r="I1262" s="5">
        <f>Inddata!$E$34</f>
        <v>0</v>
      </c>
      <c r="J1262" s="5">
        <f>Inddata!$E$32+Inddata!$E$34</f>
        <v>4</v>
      </c>
      <c r="K1262" s="5"/>
    </row>
    <row r="1263" spans="1:11" x14ac:dyDescent="0.25">
      <c r="A1263">
        <v>1234</v>
      </c>
      <c r="C1263" s="5">
        <f t="shared" si="39"/>
        <v>8.7132000000001195</v>
      </c>
      <c r="D1263" s="5">
        <f>IF(Inddata!$E$35=0,0,IF(($D$30-C1263*(1/Inddata!$E$35))&lt;0,0,($D$30-C1263*(1/Inddata!$E$35))))</f>
        <v>0</v>
      </c>
      <c r="E1263" s="5">
        <v>0</v>
      </c>
      <c r="F1263" s="5">
        <f>IF(Inddata!$E$31*Inddata!$E$35+Inddata!$E$33&gt;'Beregninger scenarie 3'!C1263,0,F1262+$F$27)</f>
        <v>2.1200000000000174</v>
      </c>
      <c r="G1263" s="5">
        <f t="shared" si="38"/>
        <v>10.71320000000012</v>
      </c>
      <c r="H1263" s="5">
        <f>IF(D1263+E1263+F1263&gt;Inddata!$E$31,Inddata!$E$31,D1263+E1263+F1263)</f>
        <v>2.1200000000000174</v>
      </c>
      <c r="I1263" s="5">
        <f>Inddata!$E$34</f>
        <v>0</v>
      </c>
      <c r="J1263" s="5">
        <f>Inddata!$E$32+Inddata!$E$34</f>
        <v>4</v>
      </c>
      <c r="K1263" s="5"/>
    </row>
    <row r="1264" spans="1:11" x14ac:dyDescent="0.25">
      <c r="A1264">
        <v>1235</v>
      </c>
      <c r="C1264" s="5">
        <f t="shared" si="39"/>
        <v>8.7202666666667863</v>
      </c>
      <c r="D1264" s="5">
        <f>IF(Inddata!$E$35=0,0,IF(($D$30-C1264*(1/Inddata!$E$35))&lt;0,0,($D$30-C1264*(1/Inddata!$E$35))))</f>
        <v>0</v>
      </c>
      <c r="E1264" s="5">
        <v>0</v>
      </c>
      <c r="F1264" s="5">
        <f>IF(Inddata!$E$31*Inddata!$E$35+Inddata!$E$33&gt;'Beregninger scenarie 3'!C1264,0,F1263+$F$27)</f>
        <v>2.1270666666666842</v>
      </c>
      <c r="G1264" s="5">
        <f t="shared" si="38"/>
        <v>10.720266666666786</v>
      </c>
      <c r="H1264" s="5">
        <f>IF(D1264+E1264+F1264&gt;Inddata!$E$31,Inddata!$E$31,D1264+E1264+F1264)</f>
        <v>2.1270666666666842</v>
      </c>
      <c r="I1264" s="5">
        <f>Inddata!$E$34</f>
        <v>0</v>
      </c>
      <c r="J1264" s="5">
        <f>Inddata!$E$32+Inddata!$E$34</f>
        <v>4</v>
      </c>
      <c r="K1264" s="5"/>
    </row>
    <row r="1265" spans="1:11" x14ac:dyDescent="0.25">
      <c r="A1265">
        <v>1236</v>
      </c>
      <c r="C1265" s="5">
        <f t="shared" si="39"/>
        <v>8.7273333333334531</v>
      </c>
      <c r="D1265" s="5">
        <f>IF(Inddata!$E$35=0,0,IF(($D$30-C1265*(1/Inddata!$E$35))&lt;0,0,($D$30-C1265*(1/Inddata!$E$35))))</f>
        <v>0</v>
      </c>
      <c r="E1265" s="5">
        <v>0</v>
      </c>
      <c r="F1265" s="5">
        <f>IF(Inddata!$E$31*Inddata!$E$35+Inddata!$E$33&gt;'Beregninger scenarie 3'!C1265,0,F1264+$F$27)</f>
        <v>2.134133333333351</v>
      </c>
      <c r="G1265" s="5">
        <f t="shared" si="38"/>
        <v>10.727333333333453</v>
      </c>
      <c r="H1265" s="5">
        <f>IF(D1265+E1265+F1265&gt;Inddata!$E$31,Inddata!$E$31,D1265+E1265+F1265)</f>
        <v>2.134133333333351</v>
      </c>
      <c r="I1265" s="5">
        <f>Inddata!$E$34</f>
        <v>0</v>
      </c>
      <c r="J1265" s="5">
        <f>Inddata!$E$32+Inddata!$E$34</f>
        <v>4</v>
      </c>
      <c r="K1265" s="5"/>
    </row>
    <row r="1266" spans="1:11" x14ac:dyDescent="0.25">
      <c r="A1266">
        <v>1237</v>
      </c>
      <c r="C1266" s="5">
        <f t="shared" si="39"/>
        <v>8.7344000000001198</v>
      </c>
      <c r="D1266" s="5">
        <f>IF(Inddata!$E$35=0,0,IF(($D$30-C1266*(1/Inddata!$E$35))&lt;0,0,($D$30-C1266*(1/Inddata!$E$35))))</f>
        <v>0</v>
      </c>
      <c r="E1266" s="5">
        <v>0</v>
      </c>
      <c r="F1266" s="5">
        <f>IF(Inddata!$E$31*Inddata!$E$35+Inddata!$E$33&gt;'Beregninger scenarie 3'!C1266,0,F1265+$F$27)</f>
        <v>2.1412000000000178</v>
      </c>
      <c r="G1266" s="5">
        <f t="shared" si="38"/>
        <v>10.73440000000012</v>
      </c>
      <c r="H1266" s="5">
        <f>IF(D1266+E1266+F1266&gt;Inddata!$E$31,Inddata!$E$31,D1266+E1266+F1266)</f>
        <v>2.1412000000000178</v>
      </c>
      <c r="I1266" s="5">
        <f>Inddata!$E$34</f>
        <v>0</v>
      </c>
      <c r="J1266" s="5">
        <f>Inddata!$E$32+Inddata!$E$34</f>
        <v>4</v>
      </c>
      <c r="K1266" s="5"/>
    </row>
    <row r="1267" spans="1:11" x14ac:dyDescent="0.25">
      <c r="A1267">
        <v>1238</v>
      </c>
      <c r="C1267" s="5">
        <f t="shared" si="39"/>
        <v>8.7414666666667866</v>
      </c>
      <c r="D1267" s="5">
        <f>IF(Inddata!$E$35=0,0,IF(($D$30-C1267*(1/Inddata!$E$35))&lt;0,0,($D$30-C1267*(1/Inddata!$E$35))))</f>
        <v>0</v>
      </c>
      <c r="E1267" s="5">
        <v>0</v>
      </c>
      <c r="F1267" s="5">
        <f>IF(Inddata!$E$31*Inddata!$E$35+Inddata!$E$33&gt;'Beregninger scenarie 3'!C1267,0,F1266+$F$27)</f>
        <v>2.1482666666666845</v>
      </c>
      <c r="G1267" s="5">
        <f t="shared" si="38"/>
        <v>10.741466666666787</v>
      </c>
      <c r="H1267" s="5">
        <f>IF(D1267+E1267+F1267&gt;Inddata!$E$31,Inddata!$E$31,D1267+E1267+F1267)</f>
        <v>2.1482666666666845</v>
      </c>
      <c r="I1267" s="5">
        <f>Inddata!$E$34</f>
        <v>0</v>
      </c>
      <c r="J1267" s="5">
        <f>Inddata!$E$32+Inddata!$E$34</f>
        <v>4</v>
      </c>
      <c r="K1267" s="5"/>
    </row>
    <row r="1268" spans="1:11" x14ac:dyDescent="0.25">
      <c r="A1268">
        <v>1239</v>
      </c>
      <c r="C1268" s="5">
        <f t="shared" si="39"/>
        <v>8.7485333333334534</v>
      </c>
      <c r="D1268" s="5">
        <f>IF(Inddata!$E$35=0,0,IF(($D$30-C1268*(1/Inddata!$E$35))&lt;0,0,($D$30-C1268*(1/Inddata!$E$35))))</f>
        <v>0</v>
      </c>
      <c r="E1268" s="5">
        <v>0</v>
      </c>
      <c r="F1268" s="5">
        <f>IF(Inddata!$E$31*Inddata!$E$35+Inddata!$E$33&gt;'Beregninger scenarie 3'!C1268,0,F1267+$F$27)</f>
        <v>2.1553333333333513</v>
      </c>
      <c r="G1268" s="5">
        <f t="shared" si="38"/>
        <v>10.748533333333453</v>
      </c>
      <c r="H1268" s="5">
        <f>IF(D1268+E1268+F1268&gt;Inddata!$E$31,Inddata!$E$31,D1268+E1268+F1268)</f>
        <v>2.1553333333333513</v>
      </c>
      <c r="I1268" s="5">
        <f>Inddata!$E$34</f>
        <v>0</v>
      </c>
      <c r="J1268" s="5">
        <f>Inddata!$E$32+Inddata!$E$34</f>
        <v>4</v>
      </c>
      <c r="K1268" s="5"/>
    </row>
    <row r="1269" spans="1:11" x14ac:dyDescent="0.25">
      <c r="A1269">
        <v>1240</v>
      </c>
      <c r="C1269" s="5">
        <f t="shared" si="39"/>
        <v>8.7556000000001202</v>
      </c>
      <c r="D1269" s="5">
        <f>IF(Inddata!$E$35=0,0,IF(($D$30-C1269*(1/Inddata!$E$35))&lt;0,0,($D$30-C1269*(1/Inddata!$E$35))))</f>
        <v>0</v>
      </c>
      <c r="E1269" s="5">
        <v>0</v>
      </c>
      <c r="F1269" s="5">
        <f>IF(Inddata!$E$31*Inddata!$E$35+Inddata!$E$33&gt;'Beregninger scenarie 3'!C1269,0,F1268+$F$27)</f>
        <v>2.1624000000000181</v>
      </c>
      <c r="G1269" s="5">
        <f t="shared" si="38"/>
        <v>10.75560000000012</v>
      </c>
      <c r="H1269" s="5">
        <f>IF(D1269+E1269+F1269&gt;Inddata!$E$31,Inddata!$E$31,D1269+E1269+F1269)</f>
        <v>2.1624000000000181</v>
      </c>
      <c r="I1269" s="5">
        <f>Inddata!$E$34</f>
        <v>0</v>
      </c>
      <c r="J1269" s="5">
        <f>Inddata!$E$32+Inddata!$E$34</f>
        <v>4</v>
      </c>
      <c r="K1269" s="5"/>
    </row>
    <row r="1270" spans="1:11" x14ac:dyDescent="0.25">
      <c r="A1270">
        <v>1241</v>
      </c>
      <c r="C1270" s="5">
        <f t="shared" si="39"/>
        <v>8.762666666666787</v>
      </c>
      <c r="D1270" s="5">
        <f>IF(Inddata!$E$35=0,0,IF(($D$30-C1270*(1/Inddata!$E$35))&lt;0,0,($D$30-C1270*(1/Inddata!$E$35))))</f>
        <v>0</v>
      </c>
      <c r="E1270" s="5">
        <v>0</v>
      </c>
      <c r="F1270" s="5">
        <f>IF(Inddata!$E$31*Inddata!$E$35+Inddata!$E$33&gt;'Beregninger scenarie 3'!C1270,0,F1269+$F$27)</f>
        <v>2.1694666666666849</v>
      </c>
      <c r="G1270" s="5">
        <f t="shared" si="38"/>
        <v>10.762666666666787</v>
      </c>
      <c r="H1270" s="5">
        <f>IF(D1270+E1270+F1270&gt;Inddata!$E$31,Inddata!$E$31,D1270+E1270+F1270)</f>
        <v>2.1694666666666849</v>
      </c>
      <c r="I1270" s="5">
        <f>Inddata!$E$34</f>
        <v>0</v>
      </c>
      <c r="J1270" s="5">
        <f>Inddata!$E$32+Inddata!$E$34</f>
        <v>4</v>
      </c>
      <c r="K1270" s="5"/>
    </row>
    <row r="1271" spans="1:11" x14ac:dyDescent="0.25">
      <c r="A1271">
        <v>1242</v>
      </c>
      <c r="C1271" s="5">
        <f t="shared" si="39"/>
        <v>8.7697333333334537</v>
      </c>
      <c r="D1271" s="5">
        <f>IF(Inddata!$E$35=0,0,IF(($D$30-C1271*(1/Inddata!$E$35))&lt;0,0,($D$30-C1271*(1/Inddata!$E$35))))</f>
        <v>0</v>
      </c>
      <c r="E1271" s="5">
        <v>0</v>
      </c>
      <c r="F1271" s="5">
        <f>IF(Inddata!$E$31*Inddata!$E$35+Inddata!$E$33&gt;'Beregninger scenarie 3'!C1271,0,F1270+$F$27)</f>
        <v>2.1765333333333516</v>
      </c>
      <c r="G1271" s="5">
        <f t="shared" si="38"/>
        <v>10.769733333333454</v>
      </c>
      <c r="H1271" s="5">
        <f>IF(D1271+E1271+F1271&gt;Inddata!$E$31,Inddata!$E$31,D1271+E1271+F1271)</f>
        <v>2.1765333333333516</v>
      </c>
      <c r="I1271" s="5">
        <f>Inddata!$E$34</f>
        <v>0</v>
      </c>
      <c r="J1271" s="5">
        <f>Inddata!$E$32+Inddata!$E$34</f>
        <v>4</v>
      </c>
      <c r="K1271" s="5"/>
    </row>
    <row r="1272" spans="1:11" x14ac:dyDescent="0.25">
      <c r="A1272">
        <v>1243</v>
      </c>
      <c r="C1272" s="5">
        <f t="shared" si="39"/>
        <v>8.7768000000001205</v>
      </c>
      <c r="D1272" s="5">
        <f>IF(Inddata!$E$35=0,0,IF(($D$30-C1272*(1/Inddata!$E$35))&lt;0,0,($D$30-C1272*(1/Inddata!$E$35))))</f>
        <v>0</v>
      </c>
      <c r="E1272" s="5">
        <v>0</v>
      </c>
      <c r="F1272" s="5">
        <f>IF(Inddata!$E$31*Inddata!$E$35+Inddata!$E$33&gt;'Beregninger scenarie 3'!C1272,0,F1271+$F$27)</f>
        <v>2.1836000000000184</v>
      </c>
      <c r="G1272" s="5">
        <f t="shared" si="38"/>
        <v>10.776800000000121</v>
      </c>
      <c r="H1272" s="5">
        <f>IF(D1272+E1272+F1272&gt;Inddata!$E$31,Inddata!$E$31,D1272+E1272+F1272)</f>
        <v>2.1836000000000184</v>
      </c>
      <c r="I1272" s="5">
        <f>Inddata!$E$34</f>
        <v>0</v>
      </c>
      <c r="J1272" s="5">
        <f>Inddata!$E$32+Inddata!$E$34</f>
        <v>4</v>
      </c>
      <c r="K1272" s="5"/>
    </row>
    <row r="1273" spans="1:11" x14ac:dyDescent="0.25">
      <c r="A1273">
        <v>1244</v>
      </c>
      <c r="C1273" s="5">
        <f t="shared" si="39"/>
        <v>8.7838666666667873</v>
      </c>
      <c r="D1273" s="5">
        <f>IF(Inddata!$E$35=0,0,IF(($D$30-C1273*(1/Inddata!$E$35))&lt;0,0,($D$30-C1273*(1/Inddata!$E$35))))</f>
        <v>0</v>
      </c>
      <c r="E1273" s="5">
        <v>0</v>
      </c>
      <c r="F1273" s="5">
        <f>IF(Inddata!$E$31*Inddata!$E$35+Inddata!$E$33&gt;'Beregninger scenarie 3'!C1273,0,F1272+$F$27)</f>
        <v>2.1906666666666852</v>
      </c>
      <c r="G1273" s="5">
        <f t="shared" si="38"/>
        <v>10.783866666666787</v>
      </c>
      <c r="H1273" s="5">
        <f>IF(D1273+E1273+F1273&gt;Inddata!$E$31,Inddata!$E$31,D1273+E1273+F1273)</f>
        <v>2.1906666666666852</v>
      </c>
      <c r="I1273" s="5">
        <f>Inddata!$E$34</f>
        <v>0</v>
      </c>
      <c r="J1273" s="5">
        <f>Inddata!$E$32+Inddata!$E$34</f>
        <v>4</v>
      </c>
      <c r="K1273" s="5"/>
    </row>
    <row r="1274" spans="1:11" x14ac:dyDescent="0.25">
      <c r="A1274">
        <v>1245</v>
      </c>
      <c r="C1274" s="5">
        <f t="shared" si="39"/>
        <v>8.7909333333334541</v>
      </c>
      <c r="D1274" s="5">
        <f>IF(Inddata!$E$35=0,0,IF(($D$30-C1274*(1/Inddata!$E$35))&lt;0,0,($D$30-C1274*(1/Inddata!$E$35))))</f>
        <v>0</v>
      </c>
      <c r="E1274" s="5">
        <v>0</v>
      </c>
      <c r="F1274" s="5">
        <f>IF(Inddata!$E$31*Inddata!$E$35+Inddata!$E$33&gt;'Beregninger scenarie 3'!C1274,0,F1273+$F$27)</f>
        <v>2.197733333333352</v>
      </c>
      <c r="G1274" s="5">
        <f t="shared" si="38"/>
        <v>10.790933333333454</v>
      </c>
      <c r="H1274" s="5">
        <f>IF(D1274+E1274+F1274&gt;Inddata!$E$31,Inddata!$E$31,D1274+E1274+F1274)</f>
        <v>2.197733333333352</v>
      </c>
      <c r="I1274" s="5">
        <f>Inddata!$E$34</f>
        <v>0</v>
      </c>
      <c r="J1274" s="5">
        <f>Inddata!$E$32+Inddata!$E$34</f>
        <v>4</v>
      </c>
      <c r="K1274" s="5"/>
    </row>
    <row r="1275" spans="1:11" x14ac:dyDescent="0.25">
      <c r="A1275">
        <v>1246</v>
      </c>
      <c r="C1275" s="5">
        <f t="shared" si="39"/>
        <v>8.7980000000001208</v>
      </c>
      <c r="D1275" s="5">
        <f>IF(Inddata!$E$35=0,0,IF(($D$30-C1275*(1/Inddata!$E$35))&lt;0,0,($D$30-C1275*(1/Inddata!$E$35))))</f>
        <v>0</v>
      </c>
      <c r="E1275" s="5">
        <v>0</v>
      </c>
      <c r="F1275" s="5">
        <f>IF(Inddata!$E$31*Inddata!$E$35+Inddata!$E$33&gt;'Beregninger scenarie 3'!C1275,0,F1274+$F$27)</f>
        <v>2.2048000000000187</v>
      </c>
      <c r="G1275" s="5">
        <f t="shared" si="38"/>
        <v>10.798000000000121</v>
      </c>
      <c r="H1275" s="5">
        <f>IF(D1275+E1275+F1275&gt;Inddata!$E$31,Inddata!$E$31,D1275+E1275+F1275)</f>
        <v>2.2048000000000187</v>
      </c>
      <c r="I1275" s="5">
        <f>Inddata!$E$34</f>
        <v>0</v>
      </c>
      <c r="J1275" s="5">
        <f>Inddata!$E$32+Inddata!$E$34</f>
        <v>4</v>
      </c>
      <c r="K1275" s="5"/>
    </row>
    <row r="1276" spans="1:11" x14ac:dyDescent="0.25">
      <c r="A1276">
        <v>1247</v>
      </c>
      <c r="C1276" s="5">
        <f t="shared" si="39"/>
        <v>8.8050666666667876</v>
      </c>
      <c r="D1276" s="5">
        <f>IF(Inddata!$E$35=0,0,IF(($D$30-C1276*(1/Inddata!$E$35))&lt;0,0,($D$30-C1276*(1/Inddata!$E$35))))</f>
        <v>0</v>
      </c>
      <c r="E1276" s="5">
        <v>0</v>
      </c>
      <c r="F1276" s="5">
        <f>IF(Inddata!$E$31*Inddata!$E$35+Inddata!$E$33&gt;'Beregninger scenarie 3'!C1276,0,F1275+$F$27)</f>
        <v>2.2118666666666855</v>
      </c>
      <c r="G1276" s="5">
        <f t="shared" si="38"/>
        <v>10.805066666666788</v>
      </c>
      <c r="H1276" s="5">
        <f>IF(D1276+E1276+F1276&gt;Inddata!$E$31,Inddata!$E$31,D1276+E1276+F1276)</f>
        <v>2.2118666666666855</v>
      </c>
      <c r="I1276" s="5">
        <f>Inddata!$E$34</f>
        <v>0</v>
      </c>
      <c r="J1276" s="5">
        <f>Inddata!$E$32+Inddata!$E$34</f>
        <v>4</v>
      </c>
      <c r="K1276" s="5"/>
    </row>
    <row r="1277" spans="1:11" x14ac:dyDescent="0.25">
      <c r="A1277">
        <v>1248</v>
      </c>
      <c r="C1277" s="5">
        <f t="shared" si="39"/>
        <v>8.8121333333334544</v>
      </c>
      <c r="D1277" s="5">
        <f>IF(Inddata!$E$35=0,0,IF(($D$30-C1277*(1/Inddata!$E$35))&lt;0,0,($D$30-C1277*(1/Inddata!$E$35))))</f>
        <v>0</v>
      </c>
      <c r="E1277" s="5">
        <v>0</v>
      </c>
      <c r="F1277" s="5">
        <f>IF(Inddata!$E$31*Inddata!$E$35+Inddata!$E$33&gt;'Beregninger scenarie 3'!C1277,0,F1276+$F$27)</f>
        <v>2.2189333333333523</v>
      </c>
      <c r="G1277" s="5">
        <f t="shared" si="38"/>
        <v>10.812133333333454</v>
      </c>
      <c r="H1277" s="5">
        <f>IF(D1277+E1277+F1277&gt;Inddata!$E$31,Inddata!$E$31,D1277+E1277+F1277)</f>
        <v>2.2189333333333523</v>
      </c>
      <c r="I1277" s="5">
        <f>Inddata!$E$34</f>
        <v>0</v>
      </c>
      <c r="J1277" s="5">
        <f>Inddata!$E$32+Inddata!$E$34</f>
        <v>4</v>
      </c>
      <c r="K1277" s="5"/>
    </row>
    <row r="1278" spans="1:11" x14ac:dyDescent="0.25">
      <c r="A1278">
        <v>1249</v>
      </c>
      <c r="C1278" s="5">
        <f t="shared" si="39"/>
        <v>8.8192000000001212</v>
      </c>
      <c r="D1278" s="5">
        <f>IF(Inddata!$E$35=0,0,IF(($D$30-C1278*(1/Inddata!$E$35))&lt;0,0,($D$30-C1278*(1/Inddata!$E$35))))</f>
        <v>0</v>
      </c>
      <c r="E1278" s="5">
        <v>0</v>
      </c>
      <c r="F1278" s="5">
        <f>IF(Inddata!$E$31*Inddata!$E$35+Inddata!$E$33&gt;'Beregninger scenarie 3'!C1278,0,F1277+$F$27)</f>
        <v>2.2260000000000191</v>
      </c>
      <c r="G1278" s="5">
        <f t="shared" si="38"/>
        <v>10.819200000000121</v>
      </c>
      <c r="H1278" s="5">
        <f>IF(D1278+E1278+F1278&gt;Inddata!$E$31,Inddata!$E$31,D1278+E1278+F1278)</f>
        <v>2.2260000000000191</v>
      </c>
      <c r="I1278" s="5">
        <f>Inddata!$E$34</f>
        <v>0</v>
      </c>
      <c r="J1278" s="5">
        <f>Inddata!$E$32+Inddata!$E$34</f>
        <v>4</v>
      </c>
      <c r="K1278" s="5"/>
    </row>
    <row r="1279" spans="1:11" x14ac:dyDescent="0.25">
      <c r="A1279">
        <v>1250</v>
      </c>
      <c r="C1279" s="5">
        <f t="shared" si="39"/>
        <v>8.8262666666667879</v>
      </c>
      <c r="D1279" s="5">
        <f>IF(Inddata!$E$35=0,0,IF(($D$30-C1279*(1/Inddata!$E$35))&lt;0,0,($D$30-C1279*(1/Inddata!$E$35))))</f>
        <v>0</v>
      </c>
      <c r="E1279" s="5">
        <v>0</v>
      </c>
      <c r="F1279" s="5">
        <f>IF(Inddata!$E$31*Inddata!$E$35+Inddata!$E$33&gt;'Beregninger scenarie 3'!C1279,0,F1278+$F$27)</f>
        <v>2.2330666666666859</v>
      </c>
      <c r="G1279" s="5">
        <f t="shared" si="38"/>
        <v>10.826266666666788</v>
      </c>
      <c r="H1279" s="5">
        <f>IF(D1279+E1279+F1279&gt;Inddata!$E$31,Inddata!$E$31,D1279+E1279+F1279)</f>
        <v>2.2330666666666859</v>
      </c>
      <c r="I1279" s="5">
        <f>Inddata!$E$34</f>
        <v>0</v>
      </c>
      <c r="J1279" s="5">
        <f>Inddata!$E$32+Inddata!$E$34</f>
        <v>4</v>
      </c>
      <c r="K1279" s="5"/>
    </row>
    <row r="1280" spans="1:11" x14ac:dyDescent="0.25">
      <c r="A1280">
        <v>1251</v>
      </c>
      <c r="C1280" s="5">
        <f t="shared" si="39"/>
        <v>8.8333333333334547</v>
      </c>
      <c r="D1280" s="5">
        <f>IF(Inddata!$E$35=0,0,IF(($D$30-C1280*(1/Inddata!$E$35))&lt;0,0,($D$30-C1280*(1/Inddata!$E$35))))</f>
        <v>0</v>
      </c>
      <c r="E1280" s="5">
        <v>0</v>
      </c>
      <c r="F1280" s="5">
        <f>IF(Inddata!$E$31*Inddata!$E$35+Inddata!$E$33&gt;'Beregninger scenarie 3'!C1280,0,F1279+$F$27)</f>
        <v>2.2401333333333526</v>
      </c>
      <c r="G1280" s="5">
        <f t="shared" si="38"/>
        <v>10.833333333333455</v>
      </c>
      <c r="H1280" s="5">
        <f>IF(D1280+E1280+F1280&gt;Inddata!$E$31,Inddata!$E$31,D1280+E1280+F1280)</f>
        <v>2.2401333333333526</v>
      </c>
      <c r="I1280" s="5">
        <f>Inddata!$E$34</f>
        <v>0</v>
      </c>
      <c r="J1280" s="5">
        <f>Inddata!$E$32+Inddata!$E$34</f>
        <v>4</v>
      </c>
      <c r="K1280" s="5"/>
    </row>
    <row r="1281" spans="1:11" x14ac:dyDescent="0.25">
      <c r="A1281">
        <v>1252</v>
      </c>
      <c r="C1281" s="5">
        <f t="shared" si="39"/>
        <v>8.8404000000001215</v>
      </c>
      <c r="D1281" s="5">
        <f>IF(Inddata!$E$35=0,0,IF(($D$30-C1281*(1/Inddata!$E$35))&lt;0,0,($D$30-C1281*(1/Inddata!$E$35))))</f>
        <v>0</v>
      </c>
      <c r="E1281" s="5">
        <v>0</v>
      </c>
      <c r="F1281" s="5">
        <f>IF(Inddata!$E$31*Inddata!$E$35+Inddata!$E$33&gt;'Beregninger scenarie 3'!C1281,0,F1280+$F$27)</f>
        <v>2.2472000000000194</v>
      </c>
      <c r="G1281" s="5">
        <f t="shared" si="38"/>
        <v>10.840400000000121</v>
      </c>
      <c r="H1281" s="5">
        <f>IF(D1281+E1281+F1281&gt;Inddata!$E$31,Inddata!$E$31,D1281+E1281+F1281)</f>
        <v>2.2472000000000194</v>
      </c>
      <c r="I1281" s="5">
        <f>Inddata!$E$34</f>
        <v>0</v>
      </c>
      <c r="J1281" s="5">
        <f>Inddata!$E$32+Inddata!$E$34</f>
        <v>4</v>
      </c>
      <c r="K1281" s="5"/>
    </row>
    <row r="1282" spans="1:11" x14ac:dyDescent="0.25">
      <c r="A1282">
        <v>1253</v>
      </c>
      <c r="C1282" s="5">
        <f t="shared" si="39"/>
        <v>8.8474666666667883</v>
      </c>
      <c r="D1282" s="5">
        <f>IF(Inddata!$E$35=0,0,IF(($D$30-C1282*(1/Inddata!$E$35))&lt;0,0,($D$30-C1282*(1/Inddata!$E$35))))</f>
        <v>0</v>
      </c>
      <c r="E1282" s="5">
        <v>0</v>
      </c>
      <c r="F1282" s="5">
        <f>IF(Inddata!$E$31*Inddata!$E$35+Inddata!$E$33&gt;'Beregninger scenarie 3'!C1282,0,F1281+$F$27)</f>
        <v>2.2542666666666862</v>
      </c>
      <c r="G1282" s="5">
        <f t="shared" si="38"/>
        <v>10.847466666666788</v>
      </c>
      <c r="H1282" s="5">
        <f>IF(D1282+E1282+F1282&gt;Inddata!$E$31,Inddata!$E$31,D1282+E1282+F1282)</f>
        <v>2.2542666666666862</v>
      </c>
      <c r="I1282" s="5">
        <f>Inddata!$E$34</f>
        <v>0</v>
      </c>
      <c r="J1282" s="5">
        <f>Inddata!$E$32+Inddata!$E$34</f>
        <v>4</v>
      </c>
      <c r="K1282" s="5"/>
    </row>
    <row r="1283" spans="1:11" x14ac:dyDescent="0.25">
      <c r="A1283">
        <v>1254</v>
      </c>
      <c r="C1283" s="5">
        <f t="shared" si="39"/>
        <v>8.854533333333455</v>
      </c>
      <c r="D1283" s="5">
        <f>IF(Inddata!$E$35=0,0,IF(($D$30-C1283*(1/Inddata!$E$35))&lt;0,0,($D$30-C1283*(1/Inddata!$E$35))))</f>
        <v>0</v>
      </c>
      <c r="E1283" s="5">
        <v>0</v>
      </c>
      <c r="F1283" s="5">
        <f>IF(Inddata!$E$31*Inddata!$E$35+Inddata!$E$33&gt;'Beregninger scenarie 3'!C1283,0,F1282+$F$27)</f>
        <v>2.261333333333353</v>
      </c>
      <c r="G1283" s="5">
        <f t="shared" si="38"/>
        <v>10.854533333333455</v>
      </c>
      <c r="H1283" s="5">
        <f>IF(D1283+E1283+F1283&gt;Inddata!$E$31,Inddata!$E$31,D1283+E1283+F1283)</f>
        <v>2.261333333333353</v>
      </c>
      <c r="I1283" s="5">
        <f>Inddata!$E$34</f>
        <v>0</v>
      </c>
      <c r="J1283" s="5">
        <f>Inddata!$E$32+Inddata!$E$34</f>
        <v>4</v>
      </c>
      <c r="K1283" s="5"/>
    </row>
    <row r="1284" spans="1:11" x14ac:dyDescent="0.25">
      <c r="A1284">
        <v>1255</v>
      </c>
      <c r="C1284" s="5">
        <f t="shared" si="39"/>
        <v>8.8616000000001218</v>
      </c>
      <c r="D1284" s="5">
        <f>IF(Inddata!$E$35=0,0,IF(($D$30-C1284*(1/Inddata!$E$35))&lt;0,0,($D$30-C1284*(1/Inddata!$E$35))))</f>
        <v>0</v>
      </c>
      <c r="E1284" s="5">
        <v>0</v>
      </c>
      <c r="F1284" s="5">
        <f>IF(Inddata!$E$31*Inddata!$E$35+Inddata!$E$33&gt;'Beregninger scenarie 3'!C1284,0,F1283+$F$27)</f>
        <v>2.2684000000000197</v>
      </c>
      <c r="G1284" s="5">
        <f t="shared" si="38"/>
        <v>10.861600000000122</v>
      </c>
      <c r="H1284" s="5">
        <f>IF(D1284+E1284+F1284&gt;Inddata!$E$31,Inddata!$E$31,D1284+E1284+F1284)</f>
        <v>2.2684000000000197</v>
      </c>
      <c r="I1284" s="5">
        <f>Inddata!$E$34</f>
        <v>0</v>
      </c>
      <c r="J1284" s="5">
        <f>Inddata!$E$32+Inddata!$E$34</f>
        <v>4</v>
      </c>
      <c r="K1284" s="5"/>
    </row>
    <row r="1285" spans="1:11" x14ac:dyDescent="0.25">
      <c r="A1285">
        <v>1256</v>
      </c>
      <c r="C1285" s="5">
        <f t="shared" si="39"/>
        <v>8.8686666666667886</v>
      </c>
      <c r="D1285" s="5">
        <f>IF(Inddata!$E$35=0,0,IF(($D$30-C1285*(1/Inddata!$E$35))&lt;0,0,($D$30-C1285*(1/Inddata!$E$35))))</f>
        <v>0</v>
      </c>
      <c r="E1285" s="5">
        <v>0</v>
      </c>
      <c r="F1285" s="5">
        <f>IF(Inddata!$E$31*Inddata!$E$35+Inddata!$E$33&gt;'Beregninger scenarie 3'!C1285,0,F1284+$F$27)</f>
        <v>2.2754666666666865</v>
      </c>
      <c r="G1285" s="5">
        <f t="shared" si="38"/>
        <v>10.868666666666789</v>
      </c>
      <c r="H1285" s="5">
        <f>IF(D1285+E1285+F1285&gt;Inddata!$E$31,Inddata!$E$31,D1285+E1285+F1285)</f>
        <v>2.2754666666666865</v>
      </c>
      <c r="I1285" s="5">
        <f>Inddata!$E$34</f>
        <v>0</v>
      </c>
      <c r="J1285" s="5">
        <f>Inddata!$E$32+Inddata!$E$34</f>
        <v>4</v>
      </c>
      <c r="K1285" s="5"/>
    </row>
    <row r="1286" spans="1:11" x14ac:dyDescent="0.25">
      <c r="A1286">
        <v>1257</v>
      </c>
      <c r="C1286" s="5">
        <f t="shared" si="39"/>
        <v>8.8757333333334554</v>
      </c>
      <c r="D1286" s="5">
        <f>IF(Inddata!$E$35=0,0,IF(($D$30-C1286*(1/Inddata!$E$35))&lt;0,0,($D$30-C1286*(1/Inddata!$E$35))))</f>
        <v>0</v>
      </c>
      <c r="E1286" s="5">
        <v>0</v>
      </c>
      <c r="F1286" s="5">
        <f>IF(Inddata!$E$31*Inddata!$E$35+Inddata!$E$33&gt;'Beregninger scenarie 3'!C1286,0,F1285+$F$27)</f>
        <v>2.2825333333333533</v>
      </c>
      <c r="G1286" s="5">
        <f t="shared" si="38"/>
        <v>10.875733333333455</v>
      </c>
      <c r="H1286" s="5">
        <f>IF(D1286+E1286+F1286&gt;Inddata!$E$31,Inddata!$E$31,D1286+E1286+F1286)</f>
        <v>2.2825333333333533</v>
      </c>
      <c r="I1286" s="5">
        <f>Inddata!$E$34</f>
        <v>0</v>
      </c>
      <c r="J1286" s="5">
        <f>Inddata!$E$32+Inddata!$E$34</f>
        <v>4</v>
      </c>
      <c r="K1286" s="5"/>
    </row>
    <row r="1287" spans="1:11" x14ac:dyDescent="0.25">
      <c r="A1287">
        <v>1258</v>
      </c>
      <c r="C1287" s="5">
        <f t="shared" si="39"/>
        <v>8.8828000000001222</v>
      </c>
      <c r="D1287" s="5">
        <f>IF(Inddata!$E$35=0,0,IF(($D$30-C1287*(1/Inddata!$E$35))&lt;0,0,($D$30-C1287*(1/Inddata!$E$35))))</f>
        <v>0</v>
      </c>
      <c r="E1287" s="5">
        <v>0</v>
      </c>
      <c r="F1287" s="5">
        <f>IF(Inddata!$E$31*Inddata!$E$35+Inddata!$E$33&gt;'Beregninger scenarie 3'!C1287,0,F1286+$F$27)</f>
        <v>2.2896000000000201</v>
      </c>
      <c r="G1287" s="5">
        <f t="shared" si="38"/>
        <v>10.882800000000122</v>
      </c>
      <c r="H1287" s="5">
        <f>IF(D1287+E1287+F1287&gt;Inddata!$E$31,Inddata!$E$31,D1287+E1287+F1287)</f>
        <v>2.2896000000000201</v>
      </c>
      <c r="I1287" s="5">
        <f>Inddata!$E$34</f>
        <v>0</v>
      </c>
      <c r="J1287" s="5">
        <f>Inddata!$E$32+Inddata!$E$34</f>
        <v>4</v>
      </c>
      <c r="K1287" s="5"/>
    </row>
    <row r="1288" spans="1:11" x14ac:dyDescent="0.25">
      <c r="A1288">
        <v>1259</v>
      </c>
      <c r="C1288" s="5">
        <f t="shared" si="39"/>
        <v>8.8898666666667889</v>
      </c>
      <c r="D1288" s="5">
        <f>IF(Inddata!$E$35=0,0,IF(($D$30-C1288*(1/Inddata!$E$35))&lt;0,0,($D$30-C1288*(1/Inddata!$E$35))))</f>
        <v>0</v>
      </c>
      <c r="E1288" s="5">
        <v>0</v>
      </c>
      <c r="F1288" s="5">
        <f>IF(Inddata!$E$31*Inddata!$E$35+Inddata!$E$33&gt;'Beregninger scenarie 3'!C1288,0,F1287+$F$27)</f>
        <v>2.2966666666666868</v>
      </c>
      <c r="G1288" s="5">
        <f t="shared" si="38"/>
        <v>10.889866666666789</v>
      </c>
      <c r="H1288" s="5">
        <f>IF(D1288+E1288+F1288&gt;Inddata!$E$31,Inddata!$E$31,D1288+E1288+F1288)</f>
        <v>2.2966666666666868</v>
      </c>
      <c r="I1288" s="5">
        <f>Inddata!$E$34</f>
        <v>0</v>
      </c>
      <c r="J1288" s="5">
        <f>Inddata!$E$32+Inddata!$E$34</f>
        <v>4</v>
      </c>
      <c r="K1288" s="5"/>
    </row>
    <row r="1289" spans="1:11" x14ac:dyDescent="0.25">
      <c r="A1289">
        <v>1260</v>
      </c>
      <c r="C1289" s="5">
        <f t="shared" si="39"/>
        <v>8.8969333333334557</v>
      </c>
      <c r="D1289" s="5">
        <f>IF(Inddata!$E$35=0,0,IF(($D$30-C1289*(1/Inddata!$E$35))&lt;0,0,($D$30-C1289*(1/Inddata!$E$35))))</f>
        <v>0</v>
      </c>
      <c r="E1289" s="5">
        <v>0</v>
      </c>
      <c r="F1289" s="5">
        <f>IF(Inddata!$E$31*Inddata!$E$35+Inddata!$E$33&gt;'Beregninger scenarie 3'!C1289,0,F1288+$F$27)</f>
        <v>2.3037333333333536</v>
      </c>
      <c r="G1289" s="5">
        <f t="shared" si="38"/>
        <v>10.896933333333456</v>
      </c>
      <c r="H1289" s="5">
        <f>IF(D1289+E1289+F1289&gt;Inddata!$E$31,Inddata!$E$31,D1289+E1289+F1289)</f>
        <v>2.3037333333333536</v>
      </c>
      <c r="I1289" s="5">
        <f>Inddata!$E$34</f>
        <v>0</v>
      </c>
      <c r="J1289" s="5">
        <f>Inddata!$E$32+Inddata!$E$34</f>
        <v>4</v>
      </c>
      <c r="K1289" s="5"/>
    </row>
    <row r="1290" spans="1:11" x14ac:dyDescent="0.25">
      <c r="A1290">
        <v>1261</v>
      </c>
      <c r="C1290" s="5">
        <f t="shared" si="39"/>
        <v>8.9040000000001225</v>
      </c>
      <c r="D1290" s="5">
        <f>IF(Inddata!$E$35=0,0,IF(($D$30-C1290*(1/Inddata!$E$35))&lt;0,0,($D$30-C1290*(1/Inddata!$E$35))))</f>
        <v>0</v>
      </c>
      <c r="E1290" s="5">
        <v>0</v>
      </c>
      <c r="F1290" s="5">
        <f>IF(Inddata!$E$31*Inddata!$E$35+Inddata!$E$33&gt;'Beregninger scenarie 3'!C1290,0,F1289+$F$27)</f>
        <v>2.3108000000000204</v>
      </c>
      <c r="G1290" s="5">
        <f t="shared" si="38"/>
        <v>10.904000000000122</v>
      </c>
      <c r="H1290" s="5">
        <f>IF(D1290+E1290+F1290&gt;Inddata!$E$31,Inddata!$E$31,D1290+E1290+F1290)</f>
        <v>2.3108000000000204</v>
      </c>
      <c r="I1290" s="5">
        <f>Inddata!$E$34</f>
        <v>0</v>
      </c>
      <c r="J1290" s="5">
        <f>Inddata!$E$32+Inddata!$E$34</f>
        <v>4</v>
      </c>
      <c r="K1290" s="5"/>
    </row>
    <row r="1291" spans="1:11" x14ac:dyDescent="0.25">
      <c r="A1291">
        <v>1262</v>
      </c>
      <c r="C1291" s="5">
        <f t="shared" si="39"/>
        <v>8.9110666666667893</v>
      </c>
      <c r="D1291" s="5">
        <f>IF(Inddata!$E$35=0,0,IF(($D$30-C1291*(1/Inddata!$E$35))&lt;0,0,($D$30-C1291*(1/Inddata!$E$35))))</f>
        <v>0</v>
      </c>
      <c r="E1291" s="5">
        <v>0</v>
      </c>
      <c r="F1291" s="5">
        <f>IF(Inddata!$E$31*Inddata!$E$35+Inddata!$E$33&gt;'Beregninger scenarie 3'!C1291,0,F1290+$F$27)</f>
        <v>2.3178666666666872</v>
      </c>
      <c r="G1291" s="5">
        <f t="shared" si="38"/>
        <v>10.911066666666789</v>
      </c>
      <c r="H1291" s="5">
        <f>IF(D1291+E1291+F1291&gt;Inddata!$E$31,Inddata!$E$31,D1291+E1291+F1291)</f>
        <v>2.3178666666666872</v>
      </c>
      <c r="I1291" s="5">
        <f>Inddata!$E$34</f>
        <v>0</v>
      </c>
      <c r="J1291" s="5">
        <f>Inddata!$E$32+Inddata!$E$34</f>
        <v>4</v>
      </c>
      <c r="K1291" s="5"/>
    </row>
    <row r="1292" spans="1:11" x14ac:dyDescent="0.25">
      <c r="A1292">
        <v>1263</v>
      </c>
      <c r="C1292" s="5">
        <f t="shared" si="39"/>
        <v>8.918133333333456</v>
      </c>
      <c r="D1292" s="5">
        <f>IF(Inddata!$E$35=0,0,IF(($D$30-C1292*(1/Inddata!$E$35))&lt;0,0,($D$30-C1292*(1/Inddata!$E$35))))</f>
        <v>0</v>
      </c>
      <c r="E1292" s="5">
        <v>0</v>
      </c>
      <c r="F1292" s="5">
        <f>IF(Inddata!$E$31*Inddata!$E$35+Inddata!$E$33&gt;'Beregninger scenarie 3'!C1292,0,F1291+$F$27)</f>
        <v>2.3249333333333539</v>
      </c>
      <c r="G1292" s="5">
        <f t="shared" si="38"/>
        <v>10.918133333333456</v>
      </c>
      <c r="H1292" s="5">
        <f>IF(D1292+E1292+F1292&gt;Inddata!$E$31,Inddata!$E$31,D1292+E1292+F1292)</f>
        <v>2.3249333333333539</v>
      </c>
      <c r="I1292" s="5">
        <f>Inddata!$E$34</f>
        <v>0</v>
      </c>
      <c r="J1292" s="5">
        <f>Inddata!$E$32+Inddata!$E$34</f>
        <v>4</v>
      </c>
      <c r="K1292" s="5"/>
    </row>
    <row r="1293" spans="1:11" x14ac:dyDescent="0.25">
      <c r="A1293">
        <v>1264</v>
      </c>
      <c r="C1293" s="5">
        <f t="shared" si="39"/>
        <v>8.9252000000001228</v>
      </c>
      <c r="D1293" s="5">
        <f>IF(Inddata!$E$35=0,0,IF(($D$30-C1293*(1/Inddata!$E$35))&lt;0,0,($D$30-C1293*(1/Inddata!$E$35))))</f>
        <v>0</v>
      </c>
      <c r="E1293" s="5">
        <v>0</v>
      </c>
      <c r="F1293" s="5">
        <f>IF(Inddata!$E$31*Inddata!$E$35+Inddata!$E$33&gt;'Beregninger scenarie 3'!C1293,0,F1292+$F$27)</f>
        <v>2.3320000000000207</v>
      </c>
      <c r="G1293" s="5">
        <f t="shared" si="38"/>
        <v>10.925200000000123</v>
      </c>
      <c r="H1293" s="5">
        <f>IF(D1293+E1293+F1293&gt;Inddata!$E$31,Inddata!$E$31,D1293+E1293+F1293)</f>
        <v>2.3320000000000207</v>
      </c>
      <c r="I1293" s="5">
        <f>Inddata!$E$34</f>
        <v>0</v>
      </c>
      <c r="J1293" s="5">
        <f>Inddata!$E$32+Inddata!$E$34</f>
        <v>4</v>
      </c>
      <c r="K1293" s="5"/>
    </row>
    <row r="1294" spans="1:11" x14ac:dyDescent="0.25">
      <c r="A1294">
        <v>1265</v>
      </c>
      <c r="C1294" s="5">
        <f t="shared" si="39"/>
        <v>8.9322666666667896</v>
      </c>
      <c r="D1294" s="5">
        <f>IF(Inddata!$E$35=0,0,IF(($D$30-C1294*(1/Inddata!$E$35))&lt;0,0,($D$30-C1294*(1/Inddata!$E$35))))</f>
        <v>0</v>
      </c>
      <c r="E1294" s="5">
        <v>0</v>
      </c>
      <c r="F1294" s="5">
        <f>IF(Inddata!$E$31*Inddata!$E$35+Inddata!$E$33&gt;'Beregninger scenarie 3'!C1294,0,F1293+$F$27)</f>
        <v>2.3390666666666875</v>
      </c>
      <c r="G1294" s="5">
        <f t="shared" si="38"/>
        <v>10.93226666666679</v>
      </c>
      <c r="H1294" s="5">
        <f>IF(D1294+E1294+F1294&gt;Inddata!$E$31,Inddata!$E$31,D1294+E1294+F1294)</f>
        <v>2.3390666666666875</v>
      </c>
      <c r="I1294" s="5">
        <f>Inddata!$E$34</f>
        <v>0</v>
      </c>
      <c r="J1294" s="5">
        <f>Inddata!$E$32+Inddata!$E$34</f>
        <v>4</v>
      </c>
      <c r="K1294" s="5"/>
    </row>
    <row r="1295" spans="1:11" x14ac:dyDescent="0.25">
      <c r="A1295">
        <v>1266</v>
      </c>
      <c r="C1295" s="5">
        <f t="shared" si="39"/>
        <v>8.9393333333334564</v>
      </c>
      <c r="D1295" s="5">
        <f>IF(Inddata!$E$35=0,0,IF(($D$30-C1295*(1/Inddata!$E$35))&lt;0,0,($D$30-C1295*(1/Inddata!$E$35))))</f>
        <v>0</v>
      </c>
      <c r="E1295" s="5">
        <v>0</v>
      </c>
      <c r="F1295" s="5">
        <f>IF(Inddata!$E$31*Inddata!$E$35+Inddata!$E$33&gt;'Beregninger scenarie 3'!C1295,0,F1294+$F$27)</f>
        <v>2.3461333333333543</v>
      </c>
      <c r="G1295" s="5">
        <f t="shared" si="38"/>
        <v>10.939333333333456</v>
      </c>
      <c r="H1295" s="5">
        <f>IF(D1295+E1295+F1295&gt;Inddata!$E$31,Inddata!$E$31,D1295+E1295+F1295)</f>
        <v>2.3461333333333543</v>
      </c>
      <c r="I1295" s="5">
        <f>Inddata!$E$34</f>
        <v>0</v>
      </c>
      <c r="J1295" s="5">
        <f>Inddata!$E$32+Inddata!$E$34</f>
        <v>4</v>
      </c>
      <c r="K1295" s="5"/>
    </row>
    <row r="1296" spans="1:11" x14ac:dyDescent="0.25">
      <c r="A1296">
        <v>1267</v>
      </c>
      <c r="C1296" s="5">
        <f t="shared" si="39"/>
        <v>8.9464000000001231</v>
      </c>
      <c r="D1296" s="5">
        <f>IF(Inddata!$E$35=0,0,IF(($D$30-C1296*(1/Inddata!$E$35))&lt;0,0,($D$30-C1296*(1/Inddata!$E$35))))</f>
        <v>0</v>
      </c>
      <c r="E1296" s="5">
        <v>0</v>
      </c>
      <c r="F1296" s="5">
        <f>IF(Inddata!$E$31*Inddata!$E$35+Inddata!$E$33&gt;'Beregninger scenarie 3'!C1296,0,F1295+$F$27)</f>
        <v>2.3532000000000211</v>
      </c>
      <c r="G1296" s="5">
        <f t="shared" si="38"/>
        <v>10.946400000000123</v>
      </c>
      <c r="H1296" s="5">
        <f>IF(D1296+E1296+F1296&gt;Inddata!$E$31,Inddata!$E$31,D1296+E1296+F1296)</f>
        <v>2.3532000000000211</v>
      </c>
      <c r="I1296" s="5">
        <f>Inddata!$E$34</f>
        <v>0</v>
      </c>
      <c r="J1296" s="5">
        <f>Inddata!$E$32+Inddata!$E$34</f>
        <v>4</v>
      </c>
      <c r="K1296" s="5"/>
    </row>
    <row r="1297" spans="1:11" x14ac:dyDescent="0.25">
      <c r="A1297">
        <v>1268</v>
      </c>
      <c r="C1297" s="5">
        <f t="shared" si="39"/>
        <v>8.9534666666667899</v>
      </c>
      <c r="D1297" s="5">
        <f>IF(Inddata!$E$35=0,0,IF(($D$30-C1297*(1/Inddata!$E$35))&lt;0,0,($D$30-C1297*(1/Inddata!$E$35))))</f>
        <v>0</v>
      </c>
      <c r="E1297" s="5">
        <v>0</v>
      </c>
      <c r="F1297" s="5">
        <f>IF(Inddata!$E$31*Inddata!$E$35+Inddata!$E$33&gt;'Beregninger scenarie 3'!C1297,0,F1296+$F$27)</f>
        <v>2.3602666666666878</v>
      </c>
      <c r="G1297" s="5">
        <f t="shared" si="38"/>
        <v>10.95346666666679</v>
      </c>
      <c r="H1297" s="5">
        <f>IF(D1297+E1297+F1297&gt;Inddata!$E$31,Inddata!$E$31,D1297+E1297+F1297)</f>
        <v>2.3602666666666878</v>
      </c>
      <c r="I1297" s="5">
        <f>Inddata!$E$34</f>
        <v>0</v>
      </c>
      <c r="J1297" s="5">
        <f>Inddata!$E$32+Inddata!$E$34</f>
        <v>4</v>
      </c>
      <c r="K1297" s="5"/>
    </row>
    <row r="1298" spans="1:11" x14ac:dyDescent="0.25">
      <c r="A1298">
        <v>1269</v>
      </c>
      <c r="C1298" s="5">
        <f t="shared" si="39"/>
        <v>8.9605333333334567</v>
      </c>
      <c r="D1298" s="5">
        <f>IF(Inddata!$E$35=0,0,IF(($D$30-C1298*(1/Inddata!$E$35))&lt;0,0,($D$30-C1298*(1/Inddata!$E$35))))</f>
        <v>0</v>
      </c>
      <c r="E1298" s="5">
        <v>0</v>
      </c>
      <c r="F1298" s="5">
        <f>IF(Inddata!$E$31*Inddata!$E$35+Inddata!$E$33&gt;'Beregninger scenarie 3'!C1298,0,F1297+$F$27)</f>
        <v>2.3673333333333546</v>
      </c>
      <c r="G1298" s="5">
        <f t="shared" si="38"/>
        <v>10.960533333333457</v>
      </c>
      <c r="H1298" s="5">
        <f>IF(D1298+E1298+F1298&gt;Inddata!$E$31,Inddata!$E$31,D1298+E1298+F1298)</f>
        <v>2.3673333333333546</v>
      </c>
      <c r="I1298" s="5">
        <f>Inddata!$E$34</f>
        <v>0</v>
      </c>
      <c r="J1298" s="5">
        <f>Inddata!$E$32+Inddata!$E$34</f>
        <v>4</v>
      </c>
      <c r="K1298" s="5"/>
    </row>
    <row r="1299" spans="1:11" x14ac:dyDescent="0.25">
      <c r="A1299">
        <v>1270</v>
      </c>
      <c r="C1299" s="5">
        <f t="shared" si="39"/>
        <v>8.9676000000001235</v>
      </c>
      <c r="D1299" s="5">
        <f>IF(Inddata!$E$35=0,0,IF(($D$30-C1299*(1/Inddata!$E$35))&lt;0,0,($D$30-C1299*(1/Inddata!$E$35))))</f>
        <v>0</v>
      </c>
      <c r="E1299" s="5">
        <v>0</v>
      </c>
      <c r="F1299" s="5">
        <f>IF(Inddata!$E$31*Inddata!$E$35+Inddata!$E$33&gt;'Beregninger scenarie 3'!C1299,0,F1298+$F$27)</f>
        <v>2.3744000000000214</v>
      </c>
      <c r="G1299" s="5">
        <f t="shared" si="38"/>
        <v>10.967600000000123</v>
      </c>
      <c r="H1299" s="5">
        <f>IF(D1299+E1299+F1299&gt;Inddata!$E$31,Inddata!$E$31,D1299+E1299+F1299)</f>
        <v>2.3744000000000214</v>
      </c>
      <c r="I1299" s="5">
        <f>Inddata!$E$34</f>
        <v>0</v>
      </c>
      <c r="J1299" s="5">
        <f>Inddata!$E$32+Inddata!$E$34</f>
        <v>4</v>
      </c>
      <c r="K1299" s="5"/>
    </row>
    <row r="1300" spans="1:11" x14ac:dyDescent="0.25">
      <c r="A1300">
        <v>1271</v>
      </c>
      <c r="C1300" s="5">
        <f t="shared" si="39"/>
        <v>8.9746666666667902</v>
      </c>
      <c r="D1300" s="5">
        <f>IF(Inddata!$E$35=0,0,IF(($D$30-C1300*(1/Inddata!$E$35))&lt;0,0,($D$30-C1300*(1/Inddata!$E$35))))</f>
        <v>0</v>
      </c>
      <c r="E1300" s="5">
        <v>0</v>
      </c>
      <c r="F1300" s="5">
        <f>IF(Inddata!$E$31*Inddata!$E$35+Inddata!$E$33&gt;'Beregninger scenarie 3'!C1300,0,F1299+$F$27)</f>
        <v>2.3814666666666882</v>
      </c>
      <c r="G1300" s="5">
        <f t="shared" si="38"/>
        <v>10.97466666666679</v>
      </c>
      <c r="H1300" s="5">
        <f>IF(D1300+E1300+F1300&gt;Inddata!$E$31,Inddata!$E$31,D1300+E1300+F1300)</f>
        <v>2.3814666666666882</v>
      </c>
      <c r="I1300" s="5">
        <f>Inddata!$E$34</f>
        <v>0</v>
      </c>
      <c r="J1300" s="5">
        <f>Inddata!$E$32+Inddata!$E$34</f>
        <v>4</v>
      </c>
      <c r="K1300" s="5"/>
    </row>
    <row r="1301" spans="1:11" x14ac:dyDescent="0.25">
      <c r="A1301">
        <v>1272</v>
      </c>
      <c r="C1301" s="5">
        <f t="shared" si="39"/>
        <v>8.981733333333457</v>
      </c>
      <c r="D1301" s="5">
        <f>IF(Inddata!$E$35=0,0,IF(($D$30-C1301*(1/Inddata!$E$35))&lt;0,0,($D$30-C1301*(1/Inddata!$E$35))))</f>
        <v>0</v>
      </c>
      <c r="E1301" s="5">
        <v>0</v>
      </c>
      <c r="F1301" s="5">
        <f>IF(Inddata!$E$31*Inddata!$E$35+Inddata!$E$33&gt;'Beregninger scenarie 3'!C1301,0,F1300+$F$27)</f>
        <v>2.3885333333333549</v>
      </c>
      <c r="G1301" s="5">
        <f t="shared" si="38"/>
        <v>10.981733333333457</v>
      </c>
      <c r="H1301" s="5">
        <f>IF(D1301+E1301+F1301&gt;Inddata!$E$31,Inddata!$E$31,D1301+E1301+F1301)</f>
        <v>2.3885333333333549</v>
      </c>
      <c r="I1301" s="5">
        <f>Inddata!$E$34</f>
        <v>0</v>
      </c>
      <c r="J1301" s="5">
        <f>Inddata!$E$32+Inddata!$E$34</f>
        <v>4</v>
      </c>
      <c r="K1301" s="5"/>
    </row>
    <row r="1302" spans="1:11" x14ac:dyDescent="0.25">
      <c r="A1302">
        <v>1273</v>
      </c>
      <c r="C1302" s="5">
        <f t="shared" si="39"/>
        <v>8.9888000000001238</v>
      </c>
      <c r="D1302" s="5">
        <f>IF(Inddata!$E$35=0,0,IF(($D$30-C1302*(1/Inddata!$E$35))&lt;0,0,($D$30-C1302*(1/Inddata!$E$35))))</f>
        <v>0</v>
      </c>
      <c r="E1302" s="5">
        <v>0</v>
      </c>
      <c r="F1302" s="5">
        <f>IF(Inddata!$E$31*Inddata!$E$35+Inddata!$E$33&gt;'Beregninger scenarie 3'!C1302,0,F1301+$F$27)</f>
        <v>2.3956000000000217</v>
      </c>
      <c r="G1302" s="5">
        <f t="shared" si="38"/>
        <v>10.988800000000124</v>
      </c>
      <c r="H1302" s="5">
        <f>IF(D1302+E1302+F1302&gt;Inddata!$E$31,Inddata!$E$31,D1302+E1302+F1302)</f>
        <v>2.3956000000000217</v>
      </c>
      <c r="I1302" s="5">
        <f>Inddata!$E$34</f>
        <v>0</v>
      </c>
      <c r="J1302" s="5">
        <f>Inddata!$E$32+Inddata!$E$34</f>
        <v>4</v>
      </c>
      <c r="K1302" s="5"/>
    </row>
    <row r="1303" spans="1:11" x14ac:dyDescent="0.25">
      <c r="A1303">
        <v>1274</v>
      </c>
      <c r="C1303" s="5">
        <f t="shared" si="39"/>
        <v>8.9958666666667906</v>
      </c>
      <c r="D1303" s="5">
        <f>IF(Inddata!$E$35=0,0,IF(($D$30-C1303*(1/Inddata!$E$35))&lt;0,0,($D$30-C1303*(1/Inddata!$E$35))))</f>
        <v>0</v>
      </c>
      <c r="E1303" s="5">
        <v>0</v>
      </c>
      <c r="F1303" s="5">
        <f>IF(Inddata!$E$31*Inddata!$E$35+Inddata!$E$33&gt;'Beregninger scenarie 3'!C1303,0,F1302+$F$27)</f>
        <v>2.4026666666666885</v>
      </c>
      <c r="G1303" s="5">
        <f t="shared" si="38"/>
        <v>10.995866666666791</v>
      </c>
      <c r="H1303" s="5">
        <f>IF(D1303+E1303+F1303&gt;Inddata!$E$31,Inddata!$E$31,D1303+E1303+F1303)</f>
        <v>2.4026666666666885</v>
      </c>
      <c r="I1303" s="5">
        <f>Inddata!$E$34</f>
        <v>0</v>
      </c>
      <c r="J1303" s="5">
        <f>Inddata!$E$32+Inddata!$E$34</f>
        <v>4</v>
      </c>
      <c r="K1303" s="5"/>
    </row>
    <row r="1304" spans="1:11" x14ac:dyDescent="0.25">
      <c r="A1304">
        <v>1275</v>
      </c>
      <c r="C1304" s="5">
        <f t="shared" si="39"/>
        <v>9.0029333333334574</v>
      </c>
      <c r="D1304" s="5">
        <f>IF(Inddata!$E$35=0,0,IF(($D$30-C1304*(1/Inddata!$E$35))&lt;0,0,($D$30-C1304*(1/Inddata!$E$35))))</f>
        <v>0</v>
      </c>
      <c r="E1304" s="5">
        <v>0</v>
      </c>
      <c r="F1304" s="5">
        <f>IF(Inddata!$E$31*Inddata!$E$35+Inddata!$E$33&gt;'Beregninger scenarie 3'!C1304,0,F1303+$F$27)</f>
        <v>2.4097333333333553</v>
      </c>
      <c r="G1304" s="5">
        <f t="shared" si="38"/>
        <v>11.002933333333457</v>
      </c>
      <c r="H1304" s="5">
        <f>IF(D1304+E1304+F1304&gt;Inddata!$E$31,Inddata!$E$31,D1304+E1304+F1304)</f>
        <v>2.4097333333333553</v>
      </c>
      <c r="I1304" s="5">
        <f>Inddata!$E$34</f>
        <v>0</v>
      </c>
      <c r="J1304" s="5">
        <f>Inddata!$E$32+Inddata!$E$34</f>
        <v>4</v>
      </c>
      <c r="K1304" s="5"/>
    </row>
    <row r="1305" spans="1:11" x14ac:dyDescent="0.25">
      <c r="A1305">
        <v>1276</v>
      </c>
      <c r="C1305" s="5">
        <f t="shared" si="39"/>
        <v>9.0100000000001241</v>
      </c>
      <c r="D1305" s="5">
        <f>IF(Inddata!$E$35=0,0,IF(($D$30-C1305*(1/Inddata!$E$35))&lt;0,0,($D$30-C1305*(1/Inddata!$E$35))))</f>
        <v>0</v>
      </c>
      <c r="E1305" s="5">
        <v>0</v>
      </c>
      <c r="F1305" s="5">
        <f>IF(Inddata!$E$31*Inddata!$E$35+Inddata!$E$33&gt;'Beregninger scenarie 3'!C1305,0,F1304+$F$27)</f>
        <v>2.416800000000022</v>
      </c>
      <c r="G1305" s="5">
        <f t="shared" si="38"/>
        <v>11.010000000000124</v>
      </c>
      <c r="H1305" s="5">
        <f>IF(D1305+E1305+F1305&gt;Inddata!$E$31,Inddata!$E$31,D1305+E1305+F1305)</f>
        <v>2.416800000000022</v>
      </c>
      <c r="I1305" s="5">
        <f>Inddata!$E$34</f>
        <v>0</v>
      </c>
      <c r="J1305" s="5">
        <f>Inddata!$E$32+Inddata!$E$34</f>
        <v>4</v>
      </c>
      <c r="K1305" s="5"/>
    </row>
    <row r="1306" spans="1:11" x14ac:dyDescent="0.25">
      <c r="A1306">
        <v>1277</v>
      </c>
      <c r="C1306" s="5">
        <f t="shared" si="39"/>
        <v>9.0170666666667909</v>
      </c>
      <c r="D1306" s="5">
        <f>IF(Inddata!$E$35=0,0,IF(($D$30-C1306*(1/Inddata!$E$35))&lt;0,0,($D$30-C1306*(1/Inddata!$E$35))))</f>
        <v>0</v>
      </c>
      <c r="E1306" s="5">
        <v>0</v>
      </c>
      <c r="F1306" s="5">
        <f>IF(Inddata!$E$31*Inddata!$E$35+Inddata!$E$33&gt;'Beregninger scenarie 3'!C1306,0,F1305+$F$27)</f>
        <v>2.4238666666666888</v>
      </c>
      <c r="G1306" s="5">
        <f t="shared" si="38"/>
        <v>11.017066666666791</v>
      </c>
      <c r="H1306" s="5">
        <f>IF(D1306+E1306+F1306&gt;Inddata!$E$31,Inddata!$E$31,D1306+E1306+F1306)</f>
        <v>2.4238666666666888</v>
      </c>
      <c r="I1306" s="5">
        <f>Inddata!$E$34</f>
        <v>0</v>
      </c>
      <c r="J1306" s="5">
        <f>Inddata!$E$32+Inddata!$E$34</f>
        <v>4</v>
      </c>
      <c r="K1306" s="5"/>
    </row>
    <row r="1307" spans="1:11" x14ac:dyDescent="0.25">
      <c r="A1307">
        <v>1278</v>
      </c>
      <c r="C1307" s="5">
        <f t="shared" si="39"/>
        <v>9.0241333333334577</v>
      </c>
      <c r="D1307" s="5">
        <f>IF(Inddata!$E$35=0,0,IF(($D$30-C1307*(1/Inddata!$E$35))&lt;0,0,($D$30-C1307*(1/Inddata!$E$35))))</f>
        <v>0</v>
      </c>
      <c r="E1307" s="5">
        <v>0</v>
      </c>
      <c r="F1307" s="5">
        <f>IF(Inddata!$E$31*Inddata!$E$35+Inddata!$E$33&gt;'Beregninger scenarie 3'!C1307,0,F1306+$F$27)</f>
        <v>2.4309333333333556</v>
      </c>
      <c r="G1307" s="5">
        <f t="shared" si="38"/>
        <v>11.024133333333458</v>
      </c>
      <c r="H1307" s="5">
        <f>IF(D1307+E1307+F1307&gt;Inddata!$E$31,Inddata!$E$31,D1307+E1307+F1307)</f>
        <v>2.4309333333333556</v>
      </c>
      <c r="I1307" s="5">
        <f>Inddata!$E$34</f>
        <v>0</v>
      </c>
      <c r="J1307" s="5">
        <f>Inddata!$E$32+Inddata!$E$34</f>
        <v>4</v>
      </c>
      <c r="K1307" s="5"/>
    </row>
    <row r="1308" spans="1:11" x14ac:dyDescent="0.25">
      <c r="A1308">
        <v>1279</v>
      </c>
      <c r="C1308" s="5">
        <f t="shared" si="39"/>
        <v>9.0312000000001245</v>
      </c>
      <c r="D1308" s="5">
        <f>IF(Inddata!$E$35=0,0,IF(($D$30-C1308*(1/Inddata!$E$35))&lt;0,0,($D$30-C1308*(1/Inddata!$E$35))))</f>
        <v>0</v>
      </c>
      <c r="E1308" s="5">
        <v>0</v>
      </c>
      <c r="F1308" s="5">
        <f>IF(Inddata!$E$31*Inddata!$E$35+Inddata!$E$33&gt;'Beregninger scenarie 3'!C1308,0,F1307+$F$27)</f>
        <v>2.4380000000000224</v>
      </c>
      <c r="G1308" s="5">
        <f t="shared" si="38"/>
        <v>11.031200000000124</v>
      </c>
      <c r="H1308" s="5">
        <f>IF(D1308+E1308+F1308&gt;Inddata!$E$31,Inddata!$E$31,D1308+E1308+F1308)</f>
        <v>2.4380000000000224</v>
      </c>
      <c r="I1308" s="5">
        <f>Inddata!$E$34</f>
        <v>0</v>
      </c>
      <c r="J1308" s="5">
        <f>Inddata!$E$32+Inddata!$E$34</f>
        <v>4</v>
      </c>
      <c r="K1308" s="5"/>
    </row>
    <row r="1309" spans="1:11" x14ac:dyDescent="0.25">
      <c r="A1309">
        <v>1280</v>
      </c>
      <c r="C1309" s="5">
        <f t="shared" si="39"/>
        <v>9.0382666666667912</v>
      </c>
      <c r="D1309" s="5">
        <f>IF(Inddata!$E$35=0,0,IF(($D$30-C1309*(1/Inddata!$E$35))&lt;0,0,($D$30-C1309*(1/Inddata!$E$35))))</f>
        <v>0</v>
      </c>
      <c r="E1309" s="5">
        <v>0</v>
      </c>
      <c r="F1309" s="5">
        <f>IF(Inddata!$E$31*Inddata!$E$35+Inddata!$E$33&gt;'Beregninger scenarie 3'!C1309,0,F1308+$F$27)</f>
        <v>2.4450666666666891</v>
      </c>
      <c r="G1309" s="5">
        <f t="shared" si="38"/>
        <v>11.038266666666791</v>
      </c>
      <c r="H1309" s="5">
        <f>IF(D1309+E1309+F1309&gt;Inddata!$E$31,Inddata!$E$31,D1309+E1309+F1309)</f>
        <v>2.4450666666666891</v>
      </c>
      <c r="I1309" s="5">
        <f>Inddata!$E$34</f>
        <v>0</v>
      </c>
      <c r="J1309" s="5">
        <f>Inddata!$E$32+Inddata!$E$34</f>
        <v>4</v>
      </c>
      <c r="K1309" s="5"/>
    </row>
    <row r="1310" spans="1:11" x14ac:dyDescent="0.25">
      <c r="A1310">
        <v>1281</v>
      </c>
      <c r="C1310" s="5">
        <f t="shared" si="39"/>
        <v>9.045333333333458</v>
      </c>
      <c r="D1310" s="5">
        <f>IF(Inddata!$E$35=0,0,IF(($D$30-C1310*(1/Inddata!$E$35))&lt;0,0,($D$30-C1310*(1/Inddata!$E$35))))</f>
        <v>0</v>
      </c>
      <c r="E1310" s="5">
        <v>0</v>
      </c>
      <c r="F1310" s="5">
        <f>IF(Inddata!$E$31*Inddata!$E$35+Inddata!$E$33&gt;'Beregninger scenarie 3'!C1310,0,F1309+$F$27)</f>
        <v>2.4521333333333559</v>
      </c>
      <c r="G1310" s="5">
        <f t="shared" si="38"/>
        <v>11.045333333333458</v>
      </c>
      <c r="H1310" s="5">
        <f>IF(D1310+E1310+F1310&gt;Inddata!$E$31,Inddata!$E$31,D1310+E1310+F1310)</f>
        <v>2.4521333333333559</v>
      </c>
      <c r="I1310" s="5">
        <f>Inddata!$E$34</f>
        <v>0</v>
      </c>
      <c r="J1310" s="5">
        <f>Inddata!$E$32+Inddata!$E$34</f>
        <v>4</v>
      </c>
      <c r="K1310" s="5"/>
    </row>
    <row r="1311" spans="1:11" x14ac:dyDescent="0.25">
      <c r="A1311">
        <v>1282</v>
      </c>
      <c r="C1311" s="5">
        <f t="shared" si="39"/>
        <v>9.0524000000001248</v>
      </c>
      <c r="D1311" s="5">
        <f>IF(Inddata!$E$35=0,0,IF(($D$30-C1311*(1/Inddata!$E$35))&lt;0,0,($D$30-C1311*(1/Inddata!$E$35))))</f>
        <v>0</v>
      </c>
      <c r="E1311" s="5">
        <v>0</v>
      </c>
      <c r="F1311" s="5">
        <f>IF(Inddata!$E$31*Inddata!$E$35+Inddata!$E$33&gt;'Beregninger scenarie 3'!C1311,0,F1310+$F$27)</f>
        <v>2.4592000000000227</v>
      </c>
      <c r="G1311" s="5">
        <f t="shared" si="38"/>
        <v>11.052400000000125</v>
      </c>
      <c r="H1311" s="5">
        <f>IF(D1311+E1311+F1311&gt;Inddata!$E$31,Inddata!$E$31,D1311+E1311+F1311)</f>
        <v>2.4592000000000227</v>
      </c>
      <c r="I1311" s="5">
        <f>Inddata!$E$34</f>
        <v>0</v>
      </c>
      <c r="J1311" s="5">
        <f>Inddata!$E$32+Inddata!$E$34</f>
        <v>4</v>
      </c>
      <c r="K1311" s="5"/>
    </row>
    <row r="1312" spans="1:11" x14ac:dyDescent="0.25">
      <c r="A1312">
        <v>1283</v>
      </c>
      <c r="C1312" s="5">
        <f t="shared" si="39"/>
        <v>9.0594666666667916</v>
      </c>
      <c r="D1312" s="5">
        <f>IF(Inddata!$E$35=0,0,IF(($D$30-C1312*(1/Inddata!$E$35))&lt;0,0,($D$30-C1312*(1/Inddata!$E$35))))</f>
        <v>0</v>
      </c>
      <c r="E1312" s="5">
        <v>0</v>
      </c>
      <c r="F1312" s="5">
        <f>IF(Inddata!$E$31*Inddata!$E$35+Inddata!$E$33&gt;'Beregninger scenarie 3'!C1312,0,F1311+$F$27)</f>
        <v>2.4662666666666895</v>
      </c>
      <c r="G1312" s="5">
        <f t="shared" ref="G1312:G1375" si="40">C1312+2</f>
        <v>11.059466666666792</v>
      </c>
      <c r="H1312" s="5">
        <f>IF(D1312+E1312+F1312&gt;Inddata!$E$31,Inddata!$E$31,D1312+E1312+F1312)</f>
        <v>2.4662666666666895</v>
      </c>
      <c r="I1312" s="5">
        <f>Inddata!$E$34</f>
        <v>0</v>
      </c>
      <c r="J1312" s="5">
        <f>Inddata!$E$32+Inddata!$E$34</f>
        <v>4</v>
      </c>
      <c r="K1312" s="5"/>
    </row>
    <row r="1313" spans="1:11" x14ac:dyDescent="0.25">
      <c r="A1313">
        <v>1284</v>
      </c>
      <c r="C1313" s="5">
        <f t="shared" ref="C1313:C1376" si="41">C1312+$C$27</f>
        <v>9.0665333333334583</v>
      </c>
      <c r="D1313" s="5">
        <f>IF(Inddata!$E$35=0,0,IF(($D$30-C1313*(1/Inddata!$E$35))&lt;0,0,($D$30-C1313*(1/Inddata!$E$35))))</f>
        <v>0</v>
      </c>
      <c r="E1313" s="5">
        <v>0</v>
      </c>
      <c r="F1313" s="5">
        <f>IF(Inddata!$E$31*Inddata!$E$35+Inddata!$E$33&gt;'Beregninger scenarie 3'!C1313,0,F1312+$F$27)</f>
        <v>2.4733333333333563</v>
      </c>
      <c r="G1313" s="5">
        <f t="shared" si="40"/>
        <v>11.066533333333458</v>
      </c>
      <c r="H1313" s="5">
        <f>IF(D1313+E1313+F1313&gt;Inddata!$E$31,Inddata!$E$31,D1313+E1313+F1313)</f>
        <v>2.4733333333333563</v>
      </c>
      <c r="I1313" s="5">
        <f>Inddata!$E$34</f>
        <v>0</v>
      </c>
      <c r="J1313" s="5">
        <f>Inddata!$E$32+Inddata!$E$34</f>
        <v>4</v>
      </c>
      <c r="K1313" s="5"/>
    </row>
    <row r="1314" spans="1:11" x14ac:dyDescent="0.25">
      <c r="A1314">
        <v>1285</v>
      </c>
      <c r="C1314" s="5">
        <f t="shared" si="41"/>
        <v>9.0736000000001251</v>
      </c>
      <c r="D1314" s="5">
        <f>IF(Inddata!$E$35=0,0,IF(($D$30-C1314*(1/Inddata!$E$35))&lt;0,0,($D$30-C1314*(1/Inddata!$E$35))))</f>
        <v>0</v>
      </c>
      <c r="E1314" s="5">
        <v>0</v>
      </c>
      <c r="F1314" s="5">
        <f>IF(Inddata!$E$31*Inddata!$E$35+Inddata!$E$33&gt;'Beregninger scenarie 3'!C1314,0,F1313+$F$27)</f>
        <v>2.480400000000023</v>
      </c>
      <c r="G1314" s="5">
        <f t="shared" si="40"/>
        <v>11.073600000000125</v>
      </c>
      <c r="H1314" s="5">
        <f>IF(D1314+E1314+F1314&gt;Inddata!$E$31,Inddata!$E$31,D1314+E1314+F1314)</f>
        <v>2.480400000000023</v>
      </c>
      <c r="I1314" s="5">
        <f>Inddata!$E$34</f>
        <v>0</v>
      </c>
      <c r="J1314" s="5">
        <f>Inddata!$E$32+Inddata!$E$34</f>
        <v>4</v>
      </c>
      <c r="K1314" s="5"/>
    </row>
    <row r="1315" spans="1:11" x14ac:dyDescent="0.25">
      <c r="A1315">
        <v>1286</v>
      </c>
      <c r="C1315" s="5">
        <f t="shared" si="41"/>
        <v>9.0806666666667919</v>
      </c>
      <c r="D1315" s="5">
        <f>IF(Inddata!$E$35=0,0,IF(($D$30-C1315*(1/Inddata!$E$35))&lt;0,0,($D$30-C1315*(1/Inddata!$E$35))))</f>
        <v>0</v>
      </c>
      <c r="E1315" s="5">
        <v>0</v>
      </c>
      <c r="F1315" s="5">
        <f>IF(Inddata!$E$31*Inddata!$E$35+Inddata!$E$33&gt;'Beregninger scenarie 3'!C1315,0,F1314+$F$27)</f>
        <v>2.4874666666666898</v>
      </c>
      <c r="G1315" s="5">
        <f t="shared" si="40"/>
        <v>11.080666666666792</v>
      </c>
      <c r="H1315" s="5">
        <f>IF(D1315+E1315+F1315&gt;Inddata!$E$31,Inddata!$E$31,D1315+E1315+F1315)</f>
        <v>2.4874666666666898</v>
      </c>
      <c r="I1315" s="5">
        <f>Inddata!$E$34</f>
        <v>0</v>
      </c>
      <c r="J1315" s="5">
        <f>Inddata!$E$32+Inddata!$E$34</f>
        <v>4</v>
      </c>
      <c r="K1315" s="5"/>
    </row>
    <row r="1316" spans="1:11" x14ac:dyDescent="0.25">
      <c r="A1316">
        <v>1287</v>
      </c>
      <c r="C1316" s="5">
        <f t="shared" si="41"/>
        <v>9.0877333333334587</v>
      </c>
      <c r="D1316" s="5">
        <f>IF(Inddata!$E$35=0,0,IF(($D$30-C1316*(1/Inddata!$E$35))&lt;0,0,($D$30-C1316*(1/Inddata!$E$35))))</f>
        <v>0</v>
      </c>
      <c r="E1316" s="5">
        <v>0</v>
      </c>
      <c r="F1316" s="5">
        <f>IF(Inddata!$E$31*Inddata!$E$35+Inddata!$E$33&gt;'Beregninger scenarie 3'!C1316,0,F1315+$F$27)</f>
        <v>2.4945333333333566</v>
      </c>
      <c r="G1316" s="5">
        <f t="shared" si="40"/>
        <v>11.087733333333459</v>
      </c>
      <c r="H1316" s="5">
        <f>IF(D1316+E1316+F1316&gt;Inddata!$E$31,Inddata!$E$31,D1316+E1316+F1316)</f>
        <v>2.4945333333333566</v>
      </c>
      <c r="I1316" s="5">
        <f>Inddata!$E$34</f>
        <v>0</v>
      </c>
      <c r="J1316" s="5">
        <f>Inddata!$E$32+Inddata!$E$34</f>
        <v>4</v>
      </c>
      <c r="K1316" s="5"/>
    </row>
    <row r="1317" spans="1:11" x14ac:dyDescent="0.25">
      <c r="A1317">
        <v>1288</v>
      </c>
      <c r="C1317" s="5">
        <f t="shared" si="41"/>
        <v>9.0948000000001255</v>
      </c>
      <c r="D1317" s="5">
        <f>IF(Inddata!$E$35=0,0,IF(($D$30-C1317*(1/Inddata!$E$35))&lt;0,0,($D$30-C1317*(1/Inddata!$E$35))))</f>
        <v>0</v>
      </c>
      <c r="E1317" s="5">
        <v>0</v>
      </c>
      <c r="F1317" s="5">
        <f>IF(Inddata!$E$31*Inddata!$E$35+Inddata!$E$33&gt;'Beregninger scenarie 3'!C1317,0,F1316+$F$27)</f>
        <v>2.5016000000000234</v>
      </c>
      <c r="G1317" s="5">
        <f t="shared" si="40"/>
        <v>11.094800000000125</v>
      </c>
      <c r="H1317" s="5">
        <f>IF(D1317+E1317+F1317&gt;Inddata!$E$31,Inddata!$E$31,D1317+E1317+F1317)</f>
        <v>2.5016000000000234</v>
      </c>
      <c r="I1317" s="5">
        <f>Inddata!$E$34</f>
        <v>0</v>
      </c>
      <c r="J1317" s="5">
        <f>Inddata!$E$32+Inddata!$E$34</f>
        <v>4</v>
      </c>
      <c r="K1317" s="5"/>
    </row>
    <row r="1318" spans="1:11" x14ac:dyDescent="0.25">
      <c r="A1318">
        <v>1289</v>
      </c>
      <c r="C1318" s="5">
        <f t="shared" si="41"/>
        <v>9.1018666666667922</v>
      </c>
      <c r="D1318" s="5">
        <f>IF(Inddata!$E$35=0,0,IF(($D$30-C1318*(1/Inddata!$E$35))&lt;0,0,($D$30-C1318*(1/Inddata!$E$35))))</f>
        <v>0</v>
      </c>
      <c r="E1318" s="5">
        <v>0</v>
      </c>
      <c r="F1318" s="5">
        <f>IF(Inddata!$E$31*Inddata!$E$35+Inddata!$E$33&gt;'Beregninger scenarie 3'!C1318,0,F1317+$F$27)</f>
        <v>2.5086666666666901</v>
      </c>
      <c r="G1318" s="5">
        <f t="shared" si="40"/>
        <v>11.101866666666792</v>
      </c>
      <c r="H1318" s="5">
        <f>IF(D1318+E1318+F1318&gt;Inddata!$E$31,Inddata!$E$31,D1318+E1318+F1318)</f>
        <v>2.5086666666666901</v>
      </c>
      <c r="I1318" s="5">
        <f>Inddata!$E$34</f>
        <v>0</v>
      </c>
      <c r="J1318" s="5">
        <f>Inddata!$E$32+Inddata!$E$34</f>
        <v>4</v>
      </c>
      <c r="K1318" s="5"/>
    </row>
    <row r="1319" spans="1:11" x14ac:dyDescent="0.25">
      <c r="A1319">
        <v>1290</v>
      </c>
      <c r="C1319" s="5">
        <f t="shared" si="41"/>
        <v>9.108933333333459</v>
      </c>
      <c r="D1319" s="5">
        <f>IF(Inddata!$E$35=0,0,IF(($D$30-C1319*(1/Inddata!$E$35))&lt;0,0,($D$30-C1319*(1/Inddata!$E$35))))</f>
        <v>0</v>
      </c>
      <c r="E1319" s="5">
        <v>0</v>
      </c>
      <c r="F1319" s="5">
        <f>IF(Inddata!$E$31*Inddata!$E$35+Inddata!$E$33&gt;'Beregninger scenarie 3'!C1319,0,F1318+$F$27)</f>
        <v>2.5157333333333569</v>
      </c>
      <c r="G1319" s="5">
        <f t="shared" si="40"/>
        <v>11.108933333333459</v>
      </c>
      <c r="H1319" s="5">
        <f>IF(D1319+E1319+F1319&gt;Inddata!$E$31,Inddata!$E$31,D1319+E1319+F1319)</f>
        <v>2.5157333333333569</v>
      </c>
      <c r="I1319" s="5">
        <f>Inddata!$E$34</f>
        <v>0</v>
      </c>
      <c r="J1319" s="5">
        <f>Inddata!$E$32+Inddata!$E$34</f>
        <v>4</v>
      </c>
      <c r="K1319" s="5"/>
    </row>
    <row r="1320" spans="1:11" x14ac:dyDescent="0.25">
      <c r="A1320">
        <v>1291</v>
      </c>
      <c r="C1320" s="5">
        <f t="shared" si="41"/>
        <v>9.1160000000001258</v>
      </c>
      <c r="D1320" s="5">
        <f>IF(Inddata!$E$35=0,0,IF(($D$30-C1320*(1/Inddata!$E$35))&lt;0,0,($D$30-C1320*(1/Inddata!$E$35))))</f>
        <v>0</v>
      </c>
      <c r="E1320" s="5">
        <v>0</v>
      </c>
      <c r="F1320" s="5">
        <f>IF(Inddata!$E$31*Inddata!$E$35+Inddata!$E$33&gt;'Beregninger scenarie 3'!C1320,0,F1319+$F$27)</f>
        <v>2.5228000000000237</v>
      </c>
      <c r="G1320" s="5">
        <f t="shared" si="40"/>
        <v>11.116000000000126</v>
      </c>
      <c r="H1320" s="5">
        <f>IF(D1320+E1320+F1320&gt;Inddata!$E$31,Inddata!$E$31,D1320+E1320+F1320)</f>
        <v>2.5228000000000237</v>
      </c>
      <c r="I1320" s="5">
        <f>Inddata!$E$34</f>
        <v>0</v>
      </c>
      <c r="J1320" s="5">
        <f>Inddata!$E$32+Inddata!$E$34</f>
        <v>4</v>
      </c>
      <c r="K1320" s="5"/>
    </row>
    <row r="1321" spans="1:11" x14ac:dyDescent="0.25">
      <c r="A1321">
        <v>1292</v>
      </c>
      <c r="C1321" s="5">
        <f t="shared" si="41"/>
        <v>9.1230666666667926</v>
      </c>
      <c r="D1321" s="5">
        <f>IF(Inddata!$E$35=0,0,IF(($D$30-C1321*(1/Inddata!$E$35))&lt;0,0,($D$30-C1321*(1/Inddata!$E$35))))</f>
        <v>0</v>
      </c>
      <c r="E1321" s="5">
        <v>0</v>
      </c>
      <c r="F1321" s="5">
        <f>IF(Inddata!$E$31*Inddata!$E$35+Inddata!$E$33&gt;'Beregninger scenarie 3'!C1321,0,F1320+$F$27)</f>
        <v>2.5298666666666905</v>
      </c>
      <c r="G1321" s="5">
        <f t="shared" si="40"/>
        <v>11.123066666666793</v>
      </c>
      <c r="H1321" s="5">
        <f>IF(D1321+E1321+F1321&gt;Inddata!$E$31,Inddata!$E$31,D1321+E1321+F1321)</f>
        <v>2.5298666666666905</v>
      </c>
      <c r="I1321" s="5">
        <f>Inddata!$E$34</f>
        <v>0</v>
      </c>
      <c r="J1321" s="5">
        <f>Inddata!$E$32+Inddata!$E$34</f>
        <v>4</v>
      </c>
      <c r="K1321" s="5"/>
    </row>
    <row r="1322" spans="1:11" x14ac:dyDescent="0.25">
      <c r="A1322">
        <v>1293</v>
      </c>
      <c r="C1322" s="5">
        <f t="shared" si="41"/>
        <v>9.1301333333334593</v>
      </c>
      <c r="D1322" s="5">
        <f>IF(Inddata!$E$35=0,0,IF(($D$30-C1322*(1/Inddata!$E$35))&lt;0,0,($D$30-C1322*(1/Inddata!$E$35))))</f>
        <v>0</v>
      </c>
      <c r="E1322" s="5">
        <v>0</v>
      </c>
      <c r="F1322" s="5">
        <f>IF(Inddata!$E$31*Inddata!$E$35+Inddata!$E$33&gt;'Beregninger scenarie 3'!C1322,0,F1321+$F$27)</f>
        <v>2.5369333333333572</v>
      </c>
      <c r="G1322" s="5">
        <f t="shared" si="40"/>
        <v>11.130133333333459</v>
      </c>
      <c r="H1322" s="5">
        <f>IF(D1322+E1322+F1322&gt;Inddata!$E$31,Inddata!$E$31,D1322+E1322+F1322)</f>
        <v>2.5369333333333572</v>
      </c>
      <c r="I1322" s="5">
        <f>Inddata!$E$34</f>
        <v>0</v>
      </c>
      <c r="J1322" s="5">
        <f>Inddata!$E$32+Inddata!$E$34</f>
        <v>4</v>
      </c>
      <c r="K1322" s="5"/>
    </row>
    <row r="1323" spans="1:11" x14ac:dyDescent="0.25">
      <c r="A1323">
        <v>1294</v>
      </c>
      <c r="C1323" s="5">
        <f t="shared" si="41"/>
        <v>9.1372000000001261</v>
      </c>
      <c r="D1323" s="5">
        <f>IF(Inddata!$E$35=0,0,IF(($D$30-C1323*(1/Inddata!$E$35))&lt;0,0,($D$30-C1323*(1/Inddata!$E$35))))</f>
        <v>0</v>
      </c>
      <c r="E1323" s="5">
        <v>0</v>
      </c>
      <c r="F1323" s="5">
        <f>IF(Inddata!$E$31*Inddata!$E$35+Inddata!$E$33&gt;'Beregninger scenarie 3'!C1323,0,F1322+$F$27)</f>
        <v>2.544000000000024</v>
      </c>
      <c r="G1323" s="5">
        <f t="shared" si="40"/>
        <v>11.137200000000126</v>
      </c>
      <c r="H1323" s="5">
        <f>IF(D1323+E1323+F1323&gt;Inddata!$E$31,Inddata!$E$31,D1323+E1323+F1323)</f>
        <v>2.544000000000024</v>
      </c>
      <c r="I1323" s="5">
        <f>Inddata!$E$34</f>
        <v>0</v>
      </c>
      <c r="J1323" s="5">
        <f>Inddata!$E$32+Inddata!$E$34</f>
        <v>4</v>
      </c>
      <c r="K1323" s="5"/>
    </row>
    <row r="1324" spans="1:11" x14ac:dyDescent="0.25">
      <c r="A1324">
        <v>1295</v>
      </c>
      <c r="C1324" s="5">
        <f t="shared" si="41"/>
        <v>9.1442666666667929</v>
      </c>
      <c r="D1324" s="5">
        <f>IF(Inddata!$E$35=0,0,IF(($D$30-C1324*(1/Inddata!$E$35))&lt;0,0,($D$30-C1324*(1/Inddata!$E$35))))</f>
        <v>0</v>
      </c>
      <c r="E1324" s="5">
        <v>0</v>
      </c>
      <c r="F1324" s="5">
        <f>IF(Inddata!$E$31*Inddata!$E$35+Inddata!$E$33&gt;'Beregninger scenarie 3'!C1324,0,F1323+$F$27)</f>
        <v>2.5510666666666908</v>
      </c>
      <c r="G1324" s="5">
        <f t="shared" si="40"/>
        <v>11.144266666666793</v>
      </c>
      <c r="H1324" s="5">
        <f>IF(D1324+E1324+F1324&gt;Inddata!$E$31,Inddata!$E$31,D1324+E1324+F1324)</f>
        <v>2.5510666666666908</v>
      </c>
      <c r="I1324" s="5">
        <f>Inddata!$E$34</f>
        <v>0</v>
      </c>
      <c r="J1324" s="5">
        <f>Inddata!$E$32+Inddata!$E$34</f>
        <v>4</v>
      </c>
      <c r="K1324" s="5"/>
    </row>
    <row r="1325" spans="1:11" x14ac:dyDescent="0.25">
      <c r="A1325">
        <v>1296</v>
      </c>
      <c r="C1325" s="5">
        <f t="shared" si="41"/>
        <v>9.1513333333334597</v>
      </c>
      <c r="D1325" s="5">
        <f>IF(Inddata!$E$35=0,0,IF(($D$30-C1325*(1/Inddata!$E$35))&lt;0,0,($D$30-C1325*(1/Inddata!$E$35))))</f>
        <v>0</v>
      </c>
      <c r="E1325" s="5">
        <v>0</v>
      </c>
      <c r="F1325" s="5">
        <f>IF(Inddata!$E$31*Inddata!$E$35+Inddata!$E$33&gt;'Beregninger scenarie 3'!C1325,0,F1324+$F$27)</f>
        <v>2.5581333333333576</v>
      </c>
      <c r="G1325" s="5">
        <f t="shared" si="40"/>
        <v>11.15133333333346</v>
      </c>
      <c r="H1325" s="5">
        <f>IF(D1325+E1325+F1325&gt;Inddata!$E$31,Inddata!$E$31,D1325+E1325+F1325)</f>
        <v>2.5581333333333576</v>
      </c>
      <c r="I1325" s="5">
        <f>Inddata!$E$34</f>
        <v>0</v>
      </c>
      <c r="J1325" s="5">
        <f>Inddata!$E$32+Inddata!$E$34</f>
        <v>4</v>
      </c>
      <c r="K1325" s="5"/>
    </row>
    <row r="1326" spans="1:11" x14ac:dyDescent="0.25">
      <c r="A1326">
        <v>1297</v>
      </c>
      <c r="C1326" s="5">
        <f t="shared" si="41"/>
        <v>9.1584000000001264</v>
      </c>
      <c r="D1326" s="5">
        <f>IF(Inddata!$E$35=0,0,IF(($D$30-C1326*(1/Inddata!$E$35))&lt;0,0,($D$30-C1326*(1/Inddata!$E$35))))</f>
        <v>0</v>
      </c>
      <c r="E1326" s="5">
        <v>0</v>
      </c>
      <c r="F1326" s="5">
        <f>IF(Inddata!$E$31*Inddata!$E$35+Inddata!$E$33&gt;'Beregninger scenarie 3'!C1326,0,F1325+$F$27)</f>
        <v>2.5652000000000243</v>
      </c>
      <c r="G1326" s="5">
        <f t="shared" si="40"/>
        <v>11.158400000000126</v>
      </c>
      <c r="H1326" s="5">
        <f>IF(D1326+E1326+F1326&gt;Inddata!$E$31,Inddata!$E$31,D1326+E1326+F1326)</f>
        <v>2.5652000000000243</v>
      </c>
      <c r="I1326" s="5">
        <f>Inddata!$E$34</f>
        <v>0</v>
      </c>
      <c r="J1326" s="5">
        <f>Inddata!$E$32+Inddata!$E$34</f>
        <v>4</v>
      </c>
      <c r="K1326" s="5"/>
    </row>
    <row r="1327" spans="1:11" x14ac:dyDescent="0.25">
      <c r="A1327">
        <v>1298</v>
      </c>
      <c r="C1327" s="5">
        <f t="shared" si="41"/>
        <v>9.1654666666667932</v>
      </c>
      <c r="D1327" s="5">
        <f>IF(Inddata!$E$35=0,0,IF(($D$30-C1327*(1/Inddata!$E$35))&lt;0,0,($D$30-C1327*(1/Inddata!$E$35))))</f>
        <v>0</v>
      </c>
      <c r="E1327" s="5">
        <v>0</v>
      </c>
      <c r="F1327" s="5">
        <f>IF(Inddata!$E$31*Inddata!$E$35+Inddata!$E$33&gt;'Beregninger scenarie 3'!C1327,0,F1326+$F$27)</f>
        <v>2.5722666666666911</v>
      </c>
      <c r="G1327" s="5">
        <f t="shared" si="40"/>
        <v>11.165466666666793</v>
      </c>
      <c r="H1327" s="5">
        <f>IF(D1327+E1327+F1327&gt;Inddata!$E$31,Inddata!$E$31,D1327+E1327+F1327)</f>
        <v>2.5722666666666911</v>
      </c>
      <c r="I1327" s="5">
        <f>Inddata!$E$34</f>
        <v>0</v>
      </c>
      <c r="J1327" s="5">
        <f>Inddata!$E$32+Inddata!$E$34</f>
        <v>4</v>
      </c>
      <c r="K1327" s="5"/>
    </row>
    <row r="1328" spans="1:11" x14ac:dyDescent="0.25">
      <c r="A1328">
        <v>1299</v>
      </c>
      <c r="C1328" s="5">
        <f t="shared" si="41"/>
        <v>9.17253333333346</v>
      </c>
      <c r="D1328" s="5">
        <f>IF(Inddata!$E$35=0,0,IF(($D$30-C1328*(1/Inddata!$E$35))&lt;0,0,($D$30-C1328*(1/Inddata!$E$35))))</f>
        <v>0</v>
      </c>
      <c r="E1328" s="5">
        <v>0</v>
      </c>
      <c r="F1328" s="5">
        <f>IF(Inddata!$E$31*Inddata!$E$35+Inddata!$E$33&gt;'Beregninger scenarie 3'!C1328,0,F1327+$F$27)</f>
        <v>2.5793333333333579</v>
      </c>
      <c r="G1328" s="5">
        <f t="shared" si="40"/>
        <v>11.17253333333346</v>
      </c>
      <c r="H1328" s="5">
        <f>IF(D1328+E1328+F1328&gt;Inddata!$E$31,Inddata!$E$31,D1328+E1328+F1328)</f>
        <v>2.5793333333333579</v>
      </c>
      <c r="I1328" s="5">
        <f>Inddata!$E$34</f>
        <v>0</v>
      </c>
      <c r="J1328" s="5">
        <f>Inddata!$E$32+Inddata!$E$34</f>
        <v>4</v>
      </c>
      <c r="K1328" s="5"/>
    </row>
    <row r="1329" spans="1:11" x14ac:dyDescent="0.25">
      <c r="A1329">
        <v>1300</v>
      </c>
      <c r="C1329" s="5">
        <f t="shared" si="41"/>
        <v>9.1796000000001268</v>
      </c>
      <c r="D1329" s="5">
        <f>IF(Inddata!$E$35=0,0,IF(($D$30-C1329*(1/Inddata!$E$35))&lt;0,0,($D$30-C1329*(1/Inddata!$E$35))))</f>
        <v>0</v>
      </c>
      <c r="E1329" s="5">
        <v>0</v>
      </c>
      <c r="F1329" s="5">
        <f>IF(Inddata!$E$31*Inddata!$E$35+Inddata!$E$33&gt;'Beregninger scenarie 3'!C1329,0,F1328+$F$27)</f>
        <v>2.5864000000000247</v>
      </c>
      <c r="G1329" s="5">
        <f t="shared" si="40"/>
        <v>11.179600000000127</v>
      </c>
      <c r="H1329" s="5">
        <f>IF(D1329+E1329+F1329&gt;Inddata!$E$31,Inddata!$E$31,D1329+E1329+F1329)</f>
        <v>2.5864000000000247</v>
      </c>
      <c r="I1329" s="5">
        <f>Inddata!$E$34</f>
        <v>0</v>
      </c>
      <c r="J1329" s="5">
        <f>Inddata!$E$32+Inddata!$E$34</f>
        <v>4</v>
      </c>
      <c r="K1329" s="5"/>
    </row>
    <row r="1330" spans="1:11" x14ac:dyDescent="0.25">
      <c r="A1330">
        <v>1301</v>
      </c>
      <c r="C1330" s="5">
        <f t="shared" si="41"/>
        <v>9.1866666666667935</v>
      </c>
      <c r="D1330" s="5">
        <f>IF(Inddata!$E$35=0,0,IF(($D$30-C1330*(1/Inddata!$E$35))&lt;0,0,($D$30-C1330*(1/Inddata!$E$35))))</f>
        <v>0</v>
      </c>
      <c r="E1330" s="5">
        <v>0</v>
      </c>
      <c r="F1330" s="5">
        <f>IF(Inddata!$E$31*Inddata!$E$35+Inddata!$E$33&gt;'Beregninger scenarie 3'!C1330,0,F1329+$F$27)</f>
        <v>2.5934666666666915</v>
      </c>
      <c r="G1330" s="5">
        <f t="shared" si="40"/>
        <v>11.186666666666794</v>
      </c>
      <c r="H1330" s="5">
        <f>IF(D1330+E1330+F1330&gt;Inddata!$E$31,Inddata!$E$31,D1330+E1330+F1330)</f>
        <v>2.5934666666666915</v>
      </c>
      <c r="I1330" s="5">
        <f>Inddata!$E$34</f>
        <v>0</v>
      </c>
      <c r="J1330" s="5">
        <f>Inddata!$E$32+Inddata!$E$34</f>
        <v>4</v>
      </c>
      <c r="K1330" s="5"/>
    </row>
    <row r="1331" spans="1:11" x14ac:dyDescent="0.25">
      <c r="A1331">
        <v>1302</v>
      </c>
      <c r="C1331" s="5">
        <f t="shared" si="41"/>
        <v>9.1937333333334603</v>
      </c>
      <c r="D1331" s="5">
        <f>IF(Inddata!$E$35=0,0,IF(($D$30-C1331*(1/Inddata!$E$35))&lt;0,0,($D$30-C1331*(1/Inddata!$E$35))))</f>
        <v>0</v>
      </c>
      <c r="E1331" s="5">
        <v>0</v>
      </c>
      <c r="F1331" s="5">
        <f>IF(Inddata!$E$31*Inddata!$E$35+Inddata!$E$33&gt;'Beregninger scenarie 3'!C1331,0,F1330+$F$27)</f>
        <v>2.6005333333333582</v>
      </c>
      <c r="G1331" s="5">
        <f t="shared" si="40"/>
        <v>11.19373333333346</v>
      </c>
      <c r="H1331" s="5">
        <f>IF(D1331+E1331+F1331&gt;Inddata!$E$31,Inddata!$E$31,D1331+E1331+F1331)</f>
        <v>2.6005333333333582</v>
      </c>
      <c r="I1331" s="5">
        <f>Inddata!$E$34</f>
        <v>0</v>
      </c>
      <c r="J1331" s="5">
        <f>Inddata!$E$32+Inddata!$E$34</f>
        <v>4</v>
      </c>
      <c r="K1331" s="5"/>
    </row>
    <row r="1332" spans="1:11" x14ac:dyDescent="0.25">
      <c r="A1332">
        <v>1303</v>
      </c>
      <c r="C1332" s="5">
        <f t="shared" si="41"/>
        <v>9.2008000000001271</v>
      </c>
      <c r="D1332" s="5">
        <f>IF(Inddata!$E$35=0,0,IF(($D$30-C1332*(1/Inddata!$E$35))&lt;0,0,($D$30-C1332*(1/Inddata!$E$35))))</f>
        <v>0</v>
      </c>
      <c r="E1332" s="5">
        <v>0</v>
      </c>
      <c r="F1332" s="5">
        <f>IF(Inddata!$E$31*Inddata!$E$35+Inddata!$E$33&gt;'Beregninger scenarie 3'!C1332,0,F1331+$F$27)</f>
        <v>2.607600000000025</v>
      </c>
      <c r="G1332" s="5">
        <f t="shared" si="40"/>
        <v>11.200800000000127</v>
      </c>
      <c r="H1332" s="5">
        <f>IF(D1332+E1332+F1332&gt;Inddata!$E$31,Inddata!$E$31,D1332+E1332+F1332)</f>
        <v>2.607600000000025</v>
      </c>
      <c r="I1332" s="5">
        <f>Inddata!$E$34</f>
        <v>0</v>
      </c>
      <c r="J1332" s="5">
        <f>Inddata!$E$32+Inddata!$E$34</f>
        <v>4</v>
      </c>
      <c r="K1332" s="5"/>
    </row>
    <row r="1333" spans="1:11" x14ac:dyDescent="0.25">
      <c r="A1333">
        <v>1304</v>
      </c>
      <c r="C1333" s="5">
        <f t="shared" si="41"/>
        <v>9.2078666666667939</v>
      </c>
      <c r="D1333" s="5">
        <f>IF(Inddata!$E$35=0,0,IF(($D$30-C1333*(1/Inddata!$E$35))&lt;0,0,($D$30-C1333*(1/Inddata!$E$35))))</f>
        <v>0</v>
      </c>
      <c r="E1333" s="5">
        <v>0</v>
      </c>
      <c r="F1333" s="5">
        <f>IF(Inddata!$E$31*Inddata!$E$35+Inddata!$E$33&gt;'Beregninger scenarie 3'!C1333,0,F1332+$F$27)</f>
        <v>2.6146666666666918</v>
      </c>
      <c r="G1333" s="5">
        <f t="shared" si="40"/>
        <v>11.207866666666794</v>
      </c>
      <c r="H1333" s="5">
        <f>IF(D1333+E1333+F1333&gt;Inddata!$E$31,Inddata!$E$31,D1333+E1333+F1333)</f>
        <v>2.6146666666666918</v>
      </c>
      <c r="I1333" s="5">
        <f>Inddata!$E$34</f>
        <v>0</v>
      </c>
      <c r="J1333" s="5">
        <f>Inddata!$E$32+Inddata!$E$34</f>
        <v>4</v>
      </c>
      <c r="K1333" s="5"/>
    </row>
    <row r="1334" spans="1:11" x14ac:dyDescent="0.25">
      <c r="A1334">
        <v>1305</v>
      </c>
      <c r="C1334" s="5">
        <f t="shared" si="41"/>
        <v>9.2149333333334607</v>
      </c>
      <c r="D1334" s="5">
        <f>IF(Inddata!$E$35=0,0,IF(($D$30-C1334*(1/Inddata!$E$35))&lt;0,0,($D$30-C1334*(1/Inddata!$E$35))))</f>
        <v>0</v>
      </c>
      <c r="E1334" s="5">
        <v>0</v>
      </c>
      <c r="F1334" s="5">
        <f>IF(Inddata!$E$31*Inddata!$E$35+Inddata!$E$33&gt;'Beregninger scenarie 3'!C1334,0,F1333+$F$27)</f>
        <v>2.6217333333333586</v>
      </c>
      <c r="G1334" s="5">
        <f t="shared" si="40"/>
        <v>11.214933333333461</v>
      </c>
      <c r="H1334" s="5">
        <f>IF(D1334+E1334+F1334&gt;Inddata!$E$31,Inddata!$E$31,D1334+E1334+F1334)</f>
        <v>2.6217333333333586</v>
      </c>
      <c r="I1334" s="5">
        <f>Inddata!$E$34</f>
        <v>0</v>
      </c>
      <c r="J1334" s="5">
        <f>Inddata!$E$32+Inddata!$E$34</f>
        <v>4</v>
      </c>
      <c r="K1334" s="5"/>
    </row>
    <row r="1335" spans="1:11" x14ac:dyDescent="0.25">
      <c r="A1335">
        <v>1306</v>
      </c>
      <c r="C1335" s="5">
        <f t="shared" si="41"/>
        <v>9.2220000000001274</v>
      </c>
      <c r="D1335" s="5">
        <f>IF(Inddata!$E$35=0,0,IF(($D$30-C1335*(1/Inddata!$E$35))&lt;0,0,($D$30-C1335*(1/Inddata!$E$35))))</f>
        <v>0</v>
      </c>
      <c r="E1335" s="5">
        <v>0</v>
      </c>
      <c r="F1335" s="5">
        <f>IF(Inddata!$E$31*Inddata!$E$35+Inddata!$E$33&gt;'Beregninger scenarie 3'!C1335,0,F1334+$F$27)</f>
        <v>2.6288000000000253</v>
      </c>
      <c r="G1335" s="5">
        <f t="shared" si="40"/>
        <v>11.222000000000127</v>
      </c>
      <c r="H1335" s="5">
        <f>IF(D1335+E1335+F1335&gt;Inddata!$E$31,Inddata!$E$31,D1335+E1335+F1335)</f>
        <v>2.6288000000000253</v>
      </c>
      <c r="I1335" s="5">
        <f>Inddata!$E$34</f>
        <v>0</v>
      </c>
      <c r="J1335" s="5">
        <f>Inddata!$E$32+Inddata!$E$34</f>
        <v>4</v>
      </c>
      <c r="K1335" s="5"/>
    </row>
    <row r="1336" spans="1:11" x14ac:dyDescent="0.25">
      <c r="A1336">
        <v>1307</v>
      </c>
      <c r="C1336" s="5">
        <f t="shared" si="41"/>
        <v>9.2290666666667942</v>
      </c>
      <c r="D1336" s="5">
        <f>IF(Inddata!$E$35=0,0,IF(($D$30-C1336*(1/Inddata!$E$35))&lt;0,0,($D$30-C1336*(1/Inddata!$E$35))))</f>
        <v>0</v>
      </c>
      <c r="E1336" s="5">
        <v>0</v>
      </c>
      <c r="F1336" s="5">
        <f>IF(Inddata!$E$31*Inddata!$E$35+Inddata!$E$33&gt;'Beregninger scenarie 3'!C1336,0,F1335+$F$27)</f>
        <v>2.6358666666666921</v>
      </c>
      <c r="G1336" s="5">
        <f t="shared" si="40"/>
        <v>11.229066666666794</v>
      </c>
      <c r="H1336" s="5">
        <f>IF(D1336+E1336+F1336&gt;Inddata!$E$31,Inddata!$E$31,D1336+E1336+F1336)</f>
        <v>2.6358666666666921</v>
      </c>
      <c r="I1336" s="5">
        <f>Inddata!$E$34</f>
        <v>0</v>
      </c>
      <c r="J1336" s="5">
        <f>Inddata!$E$32+Inddata!$E$34</f>
        <v>4</v>
      </c>
      <c r="K1336" s="5"/>
    </row>
    <row r="1337" spans="1:11" x14ac:dyDescent="0.25">
      <c r="A1337">
        <v>1308</v>
      </c>
      <c r="C1337" s="5">
        <f t="shared" si="41"/>
        <v>9.236133333333461</v>
      </c>
      <c r="D1337" s="5">
        <f>IF(Inddata!$E$35=0,0,IF(($D$30-C1337*(1/Inddata!$E$35))&lt;0,0,($D$30-C1337*(1/Inddata!$E$35))))</f>
        <v>0</v>
      </c>
      <c r="E1337" s="5">
        <v>0</v>
      </c>
      <c r="F1337" s="5">
        <f>IF(Inddata!$E$31*Inddata!$E$35+Inddata!$E$33&gt;'Beregninger scenarie 3'!C1337,0,F1336+$F$27)</f>
        <v>2.6429333333333589</v>
      </c>
      <c r="G1337" s="5">
        <f t="shared" si="40"/>
        <v>11.236133333333461</v>
      </c>
      <c r="H1337" s="5">
        <f>IF(D1337+E1337+F1337&gt;Inddata!$E$31,Inddata!$E$31,D1337+E1337+F1337)</f>
        <v>2.6429333333333589</v>
      </c>
      <c r="I1337" s="5">
        <f>Inddata!$E$34</f>
        <v>0</v>
      </c>
      <c r="J1337" s="5">
        <f>Inddata!$E$32+Inddata!$E$34</f>
        <v>4</v>
      </c>
      <c r="K1337" s="5"/>
    </row>
    <row r="1338" spans="1:11" x14ac:dyDescent="0.25">
      <c r="A1338">
        <v>1309</v>
      </c>
      <c r="C1338" s="5">
        <f t="shared" si="41"/>
        <v>9.2432000000001278</v>
      </c>
      <c r="D1338" s="5">
        <f>IF(Inddata!$E$35=0,0,IF(($D$30-C1338*(1/Inddata!$E$35))&lt;0,0,($D$30-C1338*(1/Inddata!$E$35))))</f>
        <v>0</v>
      </c>
      <c r="E1338" s="5">
        <v>0</v>
      </c>
      <c r="F1338" s="5">
        <f>IF(Inddata!$E$31*Inddata!$E$35+Inddata!$E$33&gt;'Beregninger scenarie 3'!C1338,0,F1337+$F$27)</f>
        <v>2.6500000000000257</v>
      </c>
      <c r="G1338" s="5">
        <f t="shared" si="40"/>
        <v>11.243200000000128</v>
      </c>
      <c r="H1338" s="5">
        <f>IF(D1338+E1338+F1338&gt;Inddata!$E$31,Inddata!$E$31,D1338+E1338+F1338)</f>
        <v>2.6500000000000257</v>
      </c>
      <c r="I1338" s="5">
        <f>Inddata!$E$34</f>
        <v>0</v>
      </c>
      <c r="J1338" s="5">
        <f>Inddata!$E$32+Inddata!$E$34</f>
        <v>4</v>
      </c>
      <c r="K1338" s="5"/>
    </row>
    <row r="1339" spans="1:11" x14ac:dyDescent="0.25">
      <c r="A1339">
        <v>1310</v>
      </c>
      <c r="C1339" s="5">
        <f t="shared" si="41"/>
        <v>9.2502666666667945</v>
      </c>
      <c r="D1339" s="5">
        <f>IF(Inddata!$E$35=0,0,IF(($D$30-C1339*(1/Inddata!$E$35))&lt;0,0,($D$30-C1339*(1/Inddata!$E$35))))</f>
        <v>0</v>
      </c>
      <c r="E1339" s="5">
        <v>0</v>
      </c>
      <c r="F1339" s="5">
        <f>IF(Inddata!$E$31*Inddata!$E$35+Inddata!$E$33&gt;'Beregninger scenarie 3'!C1339,0,F1338+$F$27)</f>
        <v>2.6570666666666924</v>
      </c>
      <c r="G1339" s="5">
        <f t="shared" si="40"/>
        <v>11.250266666666795</v>
      </c>
      <c r="H1339" s="5">
        <f>IF(D1339+E1339+F1339&gt;Inddata!$E$31,Inddata!$E$31,D1339+E1339+F1339)</f>
        <v>2.6570666666666924</v>
      </c>
      <c r="I1339" s="5">
        <f>Inddata!$E$34</f>
        <v>0</v>
      </c>
      <c r="J1339" s="5">
        <f>Inddata!$E$32+Inddata!$E$34</f>
        <v>4</v>
      </c>
      <c r="K1339" s="5"/>
    </row>
    <row r="1340" spans="1:11" x14ac:dyDescent="0.25">
      <c r="A1340">
        <v>1311</v>
      </c>
      <c r="C1340" s="5">
        <f t="shared" si="41"/>
        <v>9.2573333333334613</v>
      </c>
      <c r="D1340" s="5">
        <f>IF(Inddata!$E$35=0,0,IF(($D$30-C1340*(1/Inddata!$E$35))&lt;0,0,($D$30-C1340*(1/Inddata!$E$35))))</f>
        <v>0</v>
      </c>
      <c r="E1340" s="5">
        <v>0</v>
      </c>
      <c r="F1340" s="5">
        <f>IF(Inddata!$E$31*Inddata!$E$35+Inddata!$E$33&gt;'Beregninger scenarie 3'!C1340,0,F1339+$F$27)</f>
        <v>2.6641333333333592</v>
      </c>
      <c r="G1340" s="5">
        <f t="shared" si="40"/>
        <v>11.257333333333461</v>
      </c>
      <c r="H1340" s="5">
        <f>IF(D1340+E1340+F1340&gt;Inddata!$E$31,Inddata!$E$31,D1340+E1340+F1340)</f>
        <v>2.6641333333333592</v>
      </c>
      <c r="I1340" s="5">
        <f>Inddata!$E$34</f>
        <v>0</v>
      </c>
      <c r="J1340" s="5">
        <f>Inddata!$E$32+Inddata!$E$34</f>
        <v>4</v>
      </c>
      <c r="K1340" s="5"/>
    </row>
    <row r="1341" spans="1:11" x14ac:dyDescent="0.25">
      <c r="A1341">
        <v>1312</v>
      </c>
      <c r="C1341" s="5">
        <f t="shared" si="41"/>
        <v>9.2644000000001281</v>
      </c>
      <c r="D1341" s="5">
        <f>IF(Inddata!$E$35=0,0,IF(($D$30-C1341*(1/Inddata!$E$35))&lt;0,0,($D$30-C1341*(1/Inddata!$E$35))))</f>
        <v>0</v>
      </c>
      <c r="E1341" s="5">
        <v>0</v>
      </c>
      <c r="F1341" s="5">
        <f>IF(Inddata!$E$31*Inddata!$E$35+Inddata!$E$33&gt;'Beregninger scenarie 3'!C1341,0,F1340+$F$27)</f>
        <v>2.671200000000026</v>
      </c>
      <c r="G1341" s="5">
        <f t="shared" si="40"/>
        <v>11.264400000000128</v>
      </c>
      <c r="H1341" s="5">
        <f>IF(D1341+E1341+F1341&gt;Inddata!$E$31,Inddata!$E$31,D1341+E1341+F1341)</f>
        <v>2.671200000000026</v>
      </c>
      <c r="I1341" s="5">
        <f>Inddata!$E$34</f>
        <v>0</v>
      </c>
      <c r="J1341" s="5">
        <f>Inddata!$E$32+Inddata!$E$34</f>
        <v>4</v>
      </c>
      <c r="K1341" s="5"/>
    </row>
    <row r="1342" spans="1:11" x14ac:dyDescent="0.25">
      <c r="A1342">
        <v>1313</v>
      </c>
      <c r="C1342" s="5">
        <f t="shared" si="41"/>
        <v>9.2714666666667949</v>
      </c>
      <c r="D1342" s="5">
        <f>IF(Inddata!$E$35=0,0,IF(($D$30-C1342*(1/Inddata!$E$35))&lt;0,0,($D$30-C1342*(1/Inddata!$E$35))))</f>
        <v>0</v>
      </c>
      <c r="E1342" s="5">
        <v>0</v>
      </c>
      <c r="F1342" s="5">
        <f>IF(Inddata!$E$31*Inddata!$E$35+Inddata!$E$33&gt;'Beregninger scenarie 3'!C1342,0,F1341+$F$27)</f>
        <v>2.6782666666666928</v>
      </c>
      <c r="G1342" s="5">
        <f t="shared" si="40"/>
        <v>11.271466666666795</v>
      </c>
      <c r="H1342" s="5">
        <f>IF(D1342+E1342+F1342&gt;Inddata!$E$31,Inddata!$E$31,D1342+E1342+F1342)</f>
        <v>2.6782666666666928</v>
      </c>
      <c r="I1342" s="5">
        <f>Inddata!$E$34</f>
        <v>0</v>
      </c>
      <c r="J1342" s="5">
        <f>Inddata!$E$32+Inddata!$E$34</f>
        <v>4</v>
      </c>
      <c r="K1342" s="5"/>
    </row>
    <row r="1343" spans="1:11" x14ac:dyDescent="0.25">
      <c r="A1343">
        <v>1314</v>
      </c>
      <c r="C1343" s="5">
        <f t="shared" si="41"/>
        <v>9.2785333333334616</v>
      </c>
      <c r="D1343" s="5">
        <f>IF(Inddata!$E$35=0,0,IF(($D$30-C1343*(1/Inddata!$E$35))&lt;0,0,($D$30-C1343*(1/Inddata!$E$35))))</f>
        <v>0</v>
      </c>
      <c r="E1343" s="5">
        <v>0</v>
      </c>
      <c r="F1343" s="5">
        <f>IF(Inddata!$E$31*Inddata!$E$35+Inddata!$E$33&gt;'Beregninger scenarie 3'!C1343,0,F1342+$F$27)</f>
        <v>2.6853333333333596</v>
      </c>
      <c r="G1343" s="5">
        <f t="shared" si="40"/>
        <v>11.278533333333462</v>
      </c>
      <c r="H1343" s="5">
        <f>IF(D1343+E1343+F1343&gt;Inddata!$E$31,Inddata!$E$31,D1343+E1343+F1343)</f>
        <v>2.6853333333333596</v>
      </c>
      <c r="I1343" s="5">
        <f>Inddata!$E$34</f>
        <v>0</v>
      </c>
      <c r="J1343" s="5">
        <f>Inddata!$E$32+Inddata!$E$34</f>
        <v>4</v>
      </c>
      <c r="K1343" s="5"/>
    </row>
    <row r="1344" spans="1:11" x14ac:dyDescent="0.25">
      <c r="A1344">
        <v>1315</v>
      </c>
      <c r="C1344" s="5">
        <f t="shared" si="41"/>
        <v>9.2856000000001284</v>
      </c>
      <c r="D1344" s="5">
        <f>IF(Inddata!$E$35=0,0,IF(($D$30-C1344*(1/Inddata!$E$35))&lt;0,0,($D$30-C1344*(1/Inddata!$E$35))))</f>
        <v>0</v>
      </c>
      <c r="E1344" s="5">
        <v>0</v>
      </c>
      <c r="F1344" s="5">
        <f>IF(Inddata!$E$31*Inddata!$E$35+Inddata!$E$33&gt;'Beregninger scenarie 3'!C1344,0,F1343+$F$27)</f>
        <v>2.6924000000000263</v>
      </c>
      <c r="G1344" s="5">
        <f t="shared" si="40"/>
        <v>11.285600000000128</v>
      </c>
      <c r="H1344" s="5">
        <f>IF(D1344+E1344+F1344&gt;Inddata!$E$31,Inddata!$E$31,D1344+E1344+F1344)</f>
        <v>2.6924000000000263</v>
      </c>
      <c r="I1344" s="5">
        <f>Inddata!$E$34</f>
        <v>0</v>
      </c>
      <c r="J1344" s="5">
        <f>Inddata!$E$32+Inddata!$E$34</f>
        <v>4</v>
      </c>
      <c r="K1344" s="5"/>
    </row>
    <row r="1345" spans="1:11" x14ac:dyDescent="0.25">
      <c r="A1345">
        <v>1316</v>
      </c>
      <c r="C1345" s="5">
        <f t="shared" si="41"/>
        <v>9.2926666666667952</v>
      </c>
      <c r="D1345" s="5">
        <f>IF(Inddata!$E$35=0,0,IF(($D$30-C1345*(1/Inddata!$E$35))&lt;0,0,($D$30-C1345*(1/Inddata!$E$35))))</f>
        <v>0</v>
      </c>
      <c r="E1345" s="5">
        <v>0</v>
      </c>
      <c r="F1345" s="5">
        <f>IF(Inddata!$E$31*Inddata!$E$35+Inddata!$E$33&gt;'Beregninger scenarie 3'!C1345,0,F1344+$F$27)</f>
        <v>2.6994666666666931</v>
      </c>
      <c r="G1345" s="5">
        <f t="shared" si="40"/>
        <v>11.292666666666795</v>
      </c>
      <c r="H1345" s="5">
        <f>IF(D1345+E1345+F1345&gt;Inddata!$E$31,Inddata!$E$31,D1345+E1345+F1345)</f>
        <v>2.6994666666666931</v>
      </c>
      <c r="I1345" s="5">
        <f>Inddata!$E$34</f>
        <v>0</v>
      </c>
      <c r="J1345" s="5">
        <f>Inddata!$E$32+Inddata!$E$34</f>
        <v>4</v>
      </c>
      <c r="K1345" s="5"/>
    </row>
    <row r="1346" spans="1:11" x14ac:dyDescent="0.25">
      <c r="A1346">
        <v>1317</v>
      </c>
      <c r="C1346" s="5">
        <f t="shared" si="41"/>
        <v>9.299733333333462</v>
      </c>
      <c r="D1346" s="5">
        <f>IF(Inddata!$E$35=0,0,IF(($D$30-C1346*(1/Inddata!$E$35))&lt;0,0,($D$30-C1346*(1/Inddata!$E$35))))</f>
        <v>0</v>
      </c>
      <c r="E1346" s="5">
        <v>0</v>
      </c>
      <c r="F1346" s="5">
        <f>IF(Inddata!$E$31*Inddata!$E$35+Inddata!$E$33&gt;'Beregninger scenarie 3'!C1346,0,F1345+$F$27)</f>
        <v>2.7065333333333599</v>
      </c>
      <c r="G1346" s="5">
        <f t="shared" si="40"/>
        <v>11.299733333333462</v>
      </c>
      <c r="H1346" s="5">
        <f>IF(D1346+E1346+F1346&gt;Inddata!$E$31,Inddata!$E$31,D1346+E1346+F1346)</f>
        <v>2.7065333333333599</v>
      </c>
      <c r="I1346" s="5">
        <f>Inddata!$E$34</f>
        <v>0</v>
      </c>
      <c r="J1346" s="5">
        <f>Inddata!$E$32+Inddata!$E$34</f>
        <v>4</v>
      </c>
      <c r="K1346" s="5"/>
    </row>
    <row r="1347" spans="1:11" x14ac:dyDescent="0.25">
      <c r="A1347">
        <v>1318</v>
      </c>
      <c r="C1347" s="5">
        <f t="shared" si="41"/>
        <v>9.3068000000001287</v>
      </c>
      <c r="D1347" s="5">
        <f>IF(Inddata!$E$35=0,0,IF(($D$30-C1347*(1/Inddata!$E$35))&lt;0,0,($D$30-C1347*(1/Inddata!$E$35))))</f>
        <v>0</v>
      </c>
      <c r="E1347" s="5">
        <v>0</v>
      </c>
      <c r="F1347" s="5">
        <f>IF(Inddata!$E$31*Inddata!$E$35+Inddata!$E$33&gt;'Beregninger scenarie 3'!C1347,0,F1346+$F$27)</f>
        <v>2.7136000000000267</v>
      </c>
      <c r="G1347" s="5">
        <f t="shared" si="40"/>
        <v>11.306800000000129</v>
      </c>
      <c r="H1347" s="5">
        <f>IF(D1347+E1347+F1347&gt;Inddata!$E$31,Inddata!$E$31,D1347+E1347+F1347)</f>
        <v>2.7136000000000267</v>
      </c>
      <c r="I1347" s="5">
        <f>Inddata!$E$34</f>
        <v>0</v>
      </c>
      <c r="J1347" s="5">
        <f>Inddata!$E$32+Inddata!$E$34</f>
        <v>4</v>
      </c>
      <c r="K1347" s="5"/>
    </row>
    <row r="1348" spans="1:11" x14ac:dyDescent="0.25">
      <c r="A1348">
        <v>1319</v>
      </c>
      <c r="C1348" s="5">
        <f t="shared" si="41"/>
        <v>9.3138666666667955</v>
      </c>
      <c r="D1348" s="5">
        <f>IF(Inddata!$E$35=0,0,IF(($D$30-C1348*(1/Inddata!$E$35))&lt;0,0,($D$30-C1348*(1/Inddata!$E$35))))</f>
        <v>0</v>
      </c>
      <c r="E1348" s="5">
        <v>0</v>
      </c>
      <c r="F1348" s="5">
        <f>IF(Inddata!$E$31*Inddata!$E$35+Inddata!$E$33&gt;'Beregninger scenarie 3'!C1348,0,F1347+$F$27)</f>
        <v>2.7206666666666934</v>
      </c>
      <c r="G1348" s="5">
        <f t="shared" si="40"/>
        <v>11.313866666666796</v>
      </c>
      <c r="H1348" s="5">
        <f>IF(D1348+E1348+F1348&gt;Inddata!$E$31,Inddata!$E$31,D1348+E1348+F1348)</f>
        <v>2.7206666666666934</v>
      </c>
      <c r="I1348" s="5">
        <f>Inddata!$E$34</f>
        <v>0</v>
      </c>
      <c r="J1348" s="5">
        <f>Inddata!$E$32+Inddata!$E$34</f>
        <v>4</v>
      </c>
      <c r="K1348" s="5"/>
    </row>
    <row r="1349" spans="1:11" x14ac:dyDescent="0.25">
      <c r="A1349">
        <v>1320</v>
      </c>
      <c r="C1349" s="5">
        <f t="shared" si="41"/>
        <v>9.3209333333334623</v>
      </c>
      <c r="D1349" s="5">
        <f>IF(Inddata!$E$35=0,0,IF(($D$30-C1349*(1/Inddata!$E$35))&lt;0,0,($D$30-C1349*(1/Inddata!$E$35))))</f>
        <v>0</v>
      </c>
      <c r="E1349" s="5">
        <v>0</v>
      </c>
      <c r="F1349" s="5">
        <f>IF(Inddata!$E$31*Inddata!$E$35+Inddata!$E$33&gt;'Beregninger scenarie 3'!C1349,0,F1348+$F$27)</f>
        <v>2.7277333333333602</v>
      </c>
      <c r="G1349" s="5">
        <f t="shared" si="40"/>
        <v>11.320933333333462</v>
      </c>
      <c r="H1349" s="5">
        <f>IF(D1349+E1349+F1349&gt;Inddata!$E$31,Inddata!$E$31,D1349+E1349+F1349)</f>
        <v>2.7277333333333602</v>
      </c>
      <c r="I1349" s="5">
        <f>Inddata!$E$34</f>
        <v>0</v>
      </c>
      <c r="J1349" s="5">
        <f>Inddata!$E$32+Inddata!$E$34</f>
        <v>4</v>
      </c>
      <c r="K1349" s="5"/>
    </row>
    <row r="1350" spans="1:11" x14ac:dyDescent="0.25">
      <c r="A1350">
        <v>1321</v>
      </c>
      <c r="C1350" s="5">
        <f t="shared" si="41"/>
        <v>9.3280000000001291</v>
      </c>
      <c r="D1350" s="5">
        <f>IF(Inddata!$E$35=0,0,IF(($D$30-C1350*(1/Inddata!$E$35))&lt;0,0,($D$30-C1350*(1/Inddata!$E$35))))</f>
        <v>0</v>
      </c>
      <c r="E1350" s="5">
        <v>0</v>
      </c>
      <c r="F1350" s="5">
        <f>IF(Inddata!$E$31*Inddata!$E$35+Inddata!$E$33&gt;'Beregninger scenarie 3'!C1350,0,F1349+$F$27)</f>
        <v>2.734800000000027</v>
      </c>
      <c r="G1350" s="5">
        <f t="shared" si="40"/>
        <v>11.328000000000129</v>
      </c>
      <c r="H1350" s="5">
        <f>IF(D1350+E1350+F1350&gt;Inddata!$E$31,Inddata!$E$31,D1350+E1350+F1350)</f>
        <v>2.734800000000027</v>
      </c>
      <c r="I1350" s="5">
        <f>Inddata!$E$34</f>
        <v>0</v>
      </c>
      <c r="J1350" s="5">
        <f>Inddata!$E$32+Inddata!$E$34</f>
        <v>4</v>
      </c>
      <c r="K1350" s="5"/>
    </row>
    <row r="1351" spans="1:11" x14ac:dyDescent="0.25">
      <c r="A1351">
        <v>1322</v>
      </c>
      <c r="C1351" s="5">
        <f t="shared" si="41"/>
        <v>9.3350666666667959</v>
      </c>
      <c r="D1351" s="5">
        <f>IF(Inddata!$E$35=0,0,IF(($D$30-C1351*(1/Inddata!$E$35))&lt;0,0,($D$30-C1351*(1/Inddata!$E$35))))</f>
        <v>0</v>
      </c>
      <c r="E1351" s="5">
        <v>0</v>
      </c>
      <c r="F1351" s="5">
        <f>IF(Inddata!$E$31*Inddata!$E$35+Inddata!$E$33&gt;'Beregninger scenarie 3'!C1351,0,F1350+$F$27)</f>
        <v>2.7418666666666938</v>
      </c>
      <c r="G1351" s="5">
        <f t="shared" si="40"/>
        <v>11.335066666666796</v>
      </c>
      <c r="H1351" s="5">
        <f>IF(D1351+E1351+F1351&gt;Inddata!$E$31,Inddata!$E$31,D1351+E1351+F1351)</f>
        <v>2.7418666666666938</v>
      </c>
      <c r="I1351" s="5">
        <f>Inddata!$E$34</f>
        <v>0</v>
      </c>
      <c r="J1351" s="5">
        <f>Inddata!$E$32+Inddata!$E$34</f>
        <v>4</v>
      </c>
      <c r="K1351" s="5"/>
    </row>
    <row r="1352" spans="1:11" x14ac:dyDescent="0.25">
      <c r="A1352">
        <v>1323</v>
      </c>
      <c r="C1352" s="5">
        <f t="shared" si="41"/>
        <v>9.3421333333334626</v>
      </c>
      <c r="D1352" s="5">
        <f>IF(Inddata!$E$35=0,0,IF(($D$30-C1352*(1/Inddata!$E$35))&lt;0,0,($D$30-C1352*(1/Inddata!$E$35))))</f>
        <v>0</v>
      </c>
      <c r="E1352" s="5">
        <v>0</v>
      </c>
      <c r="F1352" s="5">
        <f>IF(Inddata!$E$31*Inddata!$E$35+Inddata!$E$33&gt;'Beregninger scenarie 3'!C1352,0,F1351+$F$27)</f>
        <v>2.7489333333333605</v>
      </c>
      <c r="G1352" s="5">
        <f t="shared" si="40"/>
        <v>11.342133333333463</v>
      </c>
      <c r="H1352" s="5">
        <f>IF(D1352+E1352+F1352&gt;Inddata!$E$31,Inddata!$E$31,D1352+E1352+F1352)</f>
        <v>2.7489333333333605</v>
      </c>
      <c r="I1352" s="5">
        <f>Inddata!$E$34</f>
        <v>0</v>
      </c>
      <c r="J1352" s="5">
        <f>Inddata!$E$32+Inddata!$E$34</f>
        <v>4</v>
      </c>
      <c r="K1352" s="5"/>
    </row>
    <row r="1353" spans="1:11" x14ac:dyDescent="0.25">
      <c r="A1353">
        <v>1324</v>
      </c>
      <c r="C1353" s="5">
        <f t="shared" si="41"/>
        <v>9.3492000000001294</v>
      </c>
      <c r="D1353" s="5">
        <f>IF(Inddata!$E$35=0,0,IF(($D$30-C1353*(1/Inddata!$E$35))&lt;0,0,($D$30-C1353*(1/Inddata!$E$35))))</f>
        <v>0</v>
      </c>
      <c r="E1353" s="5">
        <v>0</v>
      </c>
      <c r="F1353" s="5">
        <f>IF(Inddata!$E$31*Inddata!$E$35+Inddata!$E$33&gt;'Beregninger scenarie 3'!C1353,0,F1352+$F$27)</f>
        <v>2.7560000000000273</v>
      </c>
      <c r="G1353" s="5">
        <f t="shared" si="40"/>
        <v>11.349200000000129</v>
      </c>
      <c r="H1353" s="5">
        <f>IF(D1353+E1353+F1353&gt;Inddata!$E$31,Inddata!$E$31,D1353+E1353+F1353)</f>
        <v>2.7560000000000273</v>
      </c>
      <c r="I1353" s="5">
        <f>Inddata!$E$34</f>
        <v>0</v>
      </c>
      <c r="J1353" s="5">
        <f>Inddata!$E$32+Inddata!$E$34</f>
        <v>4</v>
      </c>
      <c r="K1353" s="5"/>
    </row>
    <row r="1354" spans="1:11" x14ac:dyDescent="0.25">
      <c r="A1354">
        <v>1325</v>
      </c>
      <c r="C1354" s="5">
        <f t="shared" si="41"/>
        <v>9.3562666666667962</v>
      </c>
      <c r="D1354" s="5">
        <f>IF(Inddata!$E$35=0,0,IF(($D$30-C1354*(1/Inddata!$E$35))&lt;0,0,($D$30-C1354*(1/Inddata!$E$35))))</f>
        <v>0</v>
      </c>
      <c r="E1354" s="5">
        <v>0</v>
      </c>
      <c r="F1354" s="5">
        <f>IF(Inddata!$E$31*Inddata!$E$35+Inddata!$E$33&gt;'Beregninger scenarie 3'!C1354,0,F1353+$F$27)</f>
        <v>2.7630666666666941</v>
      </c>
      <c r="G1354" s="5">
        <f t="shared" si="40"/>
        <v>11.356266666666796</v>
      </c>
      <c r="H1354" s="5">
        <f>IF(D1354+E1354+F1354&gt;Inddata!$E$31,Inddata!$E$31,D1354+E1354+F1354)</f>
        <v>2.7630666666666941</v>
      </c>
      <c r="I1354" s="5">
        <f>Inddata!$E$34</f>
        <v>0</v>
      </c>
      <c r="J1354" s="5">
        <f>Inddata!$E$32+Inddata!$E$34</f>
        <v>4</v>
      </c>
      <c r="K1354" s="5"/>
    </row>
    <row r="1355" spans="1:11" x14ac:dyDescent="0.25">
      <c r="A1355">
        <v>1326</v>
      </c>
      <c r="C1355" s="5">
        <f t="shared" si="41"/>
        <v>9.363333333333463</v>
      </c>
      <c r="D1355" s="5">
        <f>IF(Inddata!$E$35=0,0,IF(($D$30-C1355*(1/Inddata!$E$35))&lt;0,0,($D$30-C1355*(1/Inddata!$E$35))))</f>
        <v>0</v>
      </c>
      <c r="E1355" s="5">
        <v>0</v>
      </c>
      <c r="F1355" s="5">
        <f>IF(Inddata!$E$31*Inddata!$E$35+Inddata!$E$33&gt;'Beregninger scenarie 3'!C1355,0,F1354+$F$27)</f>
        <v>2.7701333333333609</v>
      </c>
      <c r="G1355" s="5">
        <f t="shared" si="40"/>
        <v>11.363333333333463</v>
      </c>
      <c r="H1355" s="5">
        <f>IF(D1355+E1355+F1355&gt;Inddata!$E$31,Inddata!$E$31,D1355+E1355+F1355)</f>
        <v>2.7701333333333609</v>
      </c>
      <c r="I1355" s="5">
        <f>Inddata!$E$34</f>
        <v>0</v>
      </c>
      <c r="J1355" s="5">
        <f>Inddata!$E$32+Inddata!$E$34</f>
        <v>4</v>
      </c>
      <c r="K1355" s="5"/>
    </row>
    <row r="1356" spans="1:11" x14ac:dyDescent="0.25">
      <c r="A1356">
        <v>1327</v>
      </c>
      <c r="C1356" s="5">
        <f t="shared" si="41"/>
        <v>9.3704000000001297</v>
      </c>
      <c r="D1356" s="5">
        <f>IF(Inddata!$E$35=0,0,IF(($D$30-C1356*(1/Inddata!$E$35))&lt;0,0,($D$30-C1356*(1/Inddata!$E$35))))</f>
        <v>0</v>
      </c>
      <c r="E1356" s="5">
        <v>0</v>
      </c>
      <c r="F1356" s="5">
        <f>IF(Inddata!$E$31*Inddata!$E$35+Inddata!$E$33&gt;'Beregninger scenarie 3'!C1356,0,F1355+$F$27)</f>
        <v>2.7772000000000276</v>
      </c>
      <c r="G1356" s="5">
        <f t="shared" si="40"/>
        <v>11.37040000000013</v>
      </c>
      <c r="H1356" s="5">
        <f>IF(D1356+E1356+F1356&gt;Inddata!$E$31,Inddata!$E$31,D1356+E1356+F1356)</f>
        <v>2.7772000000000276</v>
      </c>
      <c r="I1356" s="5">
        <f>Inddata!$E$34</f>
        <v>0</v>
      </c>
      <c r="J1356" s="5">
        <f>Inddata!$E$32+Inddata!$E$34</f>
        <v>4</v>
      </c>
      <c r="K1356" s="5"/>
    </row>
    <row r="1357" spans="1:11" x14ac:dyDescent="0.25">
      <c r="A1357">
        <v>1328</v>
      </c>
      <c r="C1357" s="5">
        <f t="shared" si="41"/>
        <v>9.3774666666667965</v>
      </c>
      <c r="D1357" s="5">
        <f>IF(Inddata!$E$35=0,0,IF(($D$30-C1357*(1/Inddata!$E$35))&lt;0,0,($D$30-C1357*(1/Inddata!$E$35))))</f>
        <v>0</v>
      </c>
      <c r="E1357" s="5">
        <v>0</v>
      </c>
      <c r="F1357" s="5">
        <f>IF(Inddata!$E$31*Inddata!$E$35+Inddata!$E$33&gt;'Beregninger scenarie 3'!C1357,0,F1356+$F$27)</f>
        <v>2.7842666666666944</v>
      </c>
      <c r="G1357" s="5">
        <f t="shared" si="40"/>
        <v>11.377466666666797</v>
      </c>
      <c r="H1357" s="5">
        <f>IF(D1357+E1357+F1357&gt;Inddata!$E$31,Inddata!$E$31,D1357+E1357+F1357)</f>
        <v>2.7842666666666944</v>
      </c>
      <c r="I1357" s="5">
        <f>Inddata!$E$34</f>
        <v>0</v>
      </c>
      <c r="J1357" s="5">
        <f>Inddata!$E$32+Inddata!$E$34</f>
        <v>4</v>
      </c>
      <c r="K1357" s="5"/>
    </row>
    <row r="1358" spans="1:11" x14ac:dyDescent="0.25">
      <c r="A1358">
        <v>1329</v>
      </c>
      <c r="C1358" s="5">
        <f t="shared" si="41"/>
        <v>9.3845333333334633</v>
      </c>
      <c r="D1358" s="5">
        <f>IF(Inddata!$E$35=0,0,IF(($D$30-C1358*(1/Inddata!$E$35))&lt;0,0,($D$30-C1358*(1/Inddata!$E$35))))</f>
        <v>0</v>
      </c>
      <c r="E1358" s="5">
        <v>0</v>
      </c>
      <c r="F1358" s="5">
        <f>IF(Inddata!$E$31*Inddata!$E$35+Inddata!$E$33&gt;'Beregninger scenarie 3'!C1358,0,F1357+$F$27)</f>
        <v>2.7913333333333612</v>
      </c>
      <c r="G1358" s="5">
        <f t="shared" si="40"/>
        <v>11.384533333333463</v>
      </c>
      <c r="H1358" s="5">
        <f>IF(D1358+E1358+F1358&gt;Inddata!$E$31,Inddata!$E$31,D1358+E1358+F1358)</f>
        <v>2.7913333333333612</v>
      </c>
      <c r="I1358" s="5">
        <f>Inddata!$E$34</f>
        <v>0</v>
      </c>
      <c r="J1358" s="5">
        <f>Inddata!$E$32+Inddata!$E$34</f>
        <v>4</v>
      </c>
      <c r="K1358" s="5"/>
    </row>
    <row r="1359" spans="1:11" x14ac:dyDescent="0.25">
      <c r="A1359">
        <v>1330</v>
      </c>
      <c r="C1359" s="5">
        <f t="shared" si="41"/>
        <v>9.3916000000001301</v>
      </c>
      <c r="D1359" s="5">
        <f>IF(Inddata!$E$35=0,0,IF(($D$30-C1359*(1/Inddata!$E$35))&lt;0,0,($D$30-C1359*(1/Inddata!$E$35))))</f>
        <v>0</v>
      </c>
      <c r="E1359" s="5">
        <v>0</v>
      </c>
      <c r="F1359" s="5">
        <f>IF(Inddata!$E$31*Inddata!$E$35+Inddata!$E$33&gt;'Beregninger scenarie 3'!C1359,0,F1358+$F$27)</f>
        <v>2.798400000000028</v>
      </c>
      <c r="G1359" s="5">
        <f t="shared" si="40"/>
        <v>11.39160000000013</v>
      </c>
      <c r="H1359" s="5">
        <f>IF(D1359+E1359+F1359&gt;Inddata!$E$31,Inddata!$E$31,D1359+E1359+F1359)</f>
        <v>2.798400000000028</v>
      </c>
      <c r="I1359" s="5">
        <f>Inddata!$E$34</f>
        <v>0</v>
      </c>
      <c r="J1359" s="5">
        <f>Inddata!$E$32+Inddata!$E$34</f>
        <v>4</v>
      </c>
      <c r="K1359" s="5"/>
    </row>
    <row r="1360" spans="1:11" x14ac:dyDescent="0.25">
      <c r="A1360">
        <v>1331</v>
      </c>
      <c r="C1360" s="5">
        <f t="shared" si="41"/>
        <v>9.3986666666667968</v>
      </c>
      <c r="D1360" s="5">
        <f>IF(Inddata!$E$35=0,0,IF(($D$30-C1360*(1/Inddata!$E$35))&lt;0,0,($D$30-C1360*(1/Inddata!$E$35))))</f>
        <v>0</v>
      </c>
      <c r="E1360" s="5">
        <v>0</v>
      </c>
      <c r="F1360" s="5">
        <f>IF(Inddata!$E$31*Inddata!$E$35+Inddata!$E$33&gt;'Beregninger scenarie 3'!C1360,0,F1359+$F$27)</f>
        <v>2.8054666666666948</v>
      </c>
      <c r="G1360" s="5">
        <f t="shared" si="40"/>
        <v>11.398666666666797</v>
      </c>
      <c r="H1360" s="5">
        <f>IF(D1360+E1360+F1360&gt;Inddata!$E$31,Inddata!$E$31,D1360+E1360+F1360)</f>
        <v>2.8054666666666948</v>
      </c>
      <c r="I1360" s="5">
        <f>Inddata!$E$34</f>
        <v>0</v>
      </c>
      <c r="J1360" s="5">
        <f>Inddata!$E$32+Inddata!$E$34</f>
        <v>4</v>
      </c>
      <c r="K1360" s="5"/>
    </row>
    <row r="1361" spans="1:11" x14ac:dyDescent="0.25">
      <c r="A1361">
        <v>1332</v>
      </c>
      <c r="C1361" s="5">
        <f t="shared" si="41"/>
        <v>9.4057333333334636</v>
      </c>
      <c r="D1361" s="5">
        <f>IF(Inddata!$E$35=0,0,IF(($D$30-C1361*(1/Inddata!$E$35))&lt;0,0,($D$30-C1361*(1/Inddata!$E$35))))</f>
        <v>0</v>
      </c>
      <c r="E1361" s="5">
        <v>0</v>
      </c>
      <c r="F1361" s="5">
        <f>IF(Inddata!$E$31*Inddata!$E$35+Inddata!$E$33&gt;'Beregninger scenarie 3'!C1361,0,F1360+$F$27)</f>
        <v>2.8125333333333615</v>
      </c>
      <c r="G1361" s="5">
        <f t="shared" si="40"/>
        <v>11.405733333333464</v>
      </c>
      <c r="H1361" s="5">
        <f>IF(D1361+E1361+F1361&gt;Inddata!$E$31,Inddata!$E$31,D1361+E1361+F1361)</f>
        <v>2.8125333333333615</v>
      </c>
      <c r="I1361" s="5">
        <f>Inddata!$E$34</f>
        <v>0</v>
      </c>
      <c r="J1361" s="5">
        <f>Inddata!$E$32+Inddata!$E$34</f>
        <v>4</v>
      </c>
      <c r="K1361" s="5"/>
    </row>
    <row r="1362" spans="1:11" x14ac:dyDescent="0.25">
      <c r="A1362">
        <v>1333</v>
      </c>
      <c r="C1362" s="5">
        <f t="shared" si="41"/>
        <v>9.4128000000001304</v>
      </c>
      <c r="D1362" s="5">
        <f>IF(Inddata!$E$35=0,0,IF(($D$30-C1362*(1/Inddata!$E$35))&lt;0,0,($D$30-C1362*(1/Inddata!$E$35))))</f>
        <v>0</v>
      </c>
      <c r="E1362" s="5">
        <v>0</v>
      </c>
      <c r="F1362" s="5">
        <f>IF(Inddata!$E$31*Inddata!$E$35+Inddata!$E$33&gt;'Beregninger scenarie 3'!C1362,0,F1361+$F$27)</f>
        <v>2.8196000000000283</v>
      </c>
      <c r="G1362" s="5">
        <f t="shared" si="40"/>
        <v>11.41280000000013</v>
      </c>
      <c r="H1362" s="5">
        <f>IF(D1362+E1362+F1362&gt;Inddata!$E$31,Inddata!$E$31,D1362+E1362+F1362)</f>
        <v>2.8196000000000283</v>
      </c>
      <c r="I1362" s="5">
        <f>Inddata!$E$34</f>
        <v>0</v>
      </c>
      <c r="J1362" s="5">
        <f>Inddata!$E$32+Inddata!$E$34</f>
        <v>4</v>
      </c>
      <c r="K1362" s="5"/>
    </row>
    <row r="1363" spans="1:11" x14ac:dyDescent="0.25">
      <c r="A1363">
        <v>1334</v>
      </c>
      <c r="C1363" s="5">
        <f t="shared" si="41"/>
        <v>9.4198666666667972</v>
      </c>
      <c r="D1363" s="5">
        <f>IF(Inddata!$E$35=0,0,IF(($D$30-C1363*(1/Inddata!$E$35))&lt;0,0,($D$30-C1363*(1/Inddata!$E$35))))</f>
        <v>0</v>
      </c>
      <c r="E1363" s="5">
        <v>0</v>
      </c>
      <c r="F1363" s="5">
        <f>IF(Inddata!$E$31*Inddata!$E$35+Inddata!$E$33&gt;'Beregninger scenarie 3'!C1363,0,F1362+$F$27)</f>
        <v>2.8266666666666951</v>
      </c>
      <c r="G1363" s="5">
        <f t="shared" si="40"/>
        <v>11.419866666666797</v>
      </c>
      <c r="H1363" s="5">
        <f>IF(D1363+E1363+F1363&gt;Inddata!$E$31,Inddata!$E$31,D1363+E1363+F1363)</f>
        <v>2.8266666666666951</v>
      </c>
      <c r="I1363" s="5">
        <f>Inddata!$E$34</f>
        <v>0</v>
      </c>
      <c r="J1363" s="5">
        <f>Inddata!$E$32+Inddata!$E$34</f>
        <v>4</v>
      </c>
      <c r="K1363" s="5"/>
    </row>
    <row r="1364" spans="1:11" x14ac:dyDescent="0.25">
      <c r="A1364">
        <v>1335</v>
      </c>
      <c r="C1364" s="5">
        <f t="shared" si="41"/>
        <v>9.4269333333334639</v>
      </c>
      <c r="D1364" s="5">
        <f>IF(Inddata!$E$35=0,0,IF(($D$30-C1364*(1/Inddata!$E$35))&lt;0,0,($D$30-C1364*(1/Inddata!$E$35))))</f>
        <v>0</v>
      </c>
      <c r="E1364" s="5">
        <v>0</v>
      </c>
      <c r="F1364" s="5">
        <f>IF(Inddata!$E$31*Inddata!$E$35+Inddata!$E$33&gt;'Beregninger scenarie 3'!C1364,0,F1363+$F$27)</f>
        <v>2.8337333333333619</v>
      </c>
      <c r="G1364" s="5">
        <f t="shared" si="40"/>
        <v>11.426933333333464</v>
      </c>
      <c r="H1364" s="5">
        <f>IF(D1364+E1364+F1364&gt;Inddata!$E$31,Inddata!$E$31,D1364+E1364+F1364)</f>
        <v>2.8337333333333619</v>
      </c>
      <c r="I1364" s="5">
        <f>Inddata!$E$34</f>
        <v>0</v>
      </c>
      <c r="J1364" s="5">
        <f>Inddata!$E$32+Inddata!$E$34</f>
        <v>4</v>
      </c>
      <c r="K1364" s="5"/>
    </row>
    <row r="1365" spans="1:11" x14ac:dyDescent="0.25">
      <c r="A1365">
        <v>1336</v>
      </c>
      <c r="C1365" s="5">
        <f t="shared" si="41"/>
        <v>9.4340000000001307</v>
      </c>
      <c r="D1365" s="5">
        <f>IF(Inddata!$E$35=0,0,IF(($D$30-C1365*(1/Inddata!$E$35))&lt;0,0,($D$30-C1365*(1/Inddata!$E$35))))</f>
        <v>0</v>
      </c>
      <c r="E1365" s="5">
        <v>0</v>
      </c>
      <c r="F1365" s="5">
        <f>IF(Inddata!$E$31*Inddata!$E$35+Inddata!$E$33&gt;'Beregninger scenarie 3'!C1365,0,F1364+$F$27)</f>
        <v>2.8408000000000286</v>
      </c>
      <c r="G1365" s="5">
        <f t="shared" si="40"/>
        <v>11.434000000000131</v>
      </c>
      <c r="H1365" s="5">
        <f>IF(D1365+E1365+F1365&gt;Inddata!$E$31,Inddata!$E$31,D1365+E1365+F1365)</f>
        <v>2.8408000000000286</v>
      </c>
      <c r="I1365" s="5">
        <f>Inddata!$E$34</f>
        <v>0</v>
      </c>
      <c r="J1365" s="5">
        <f>Inddata!$E$32+Inddata!$E$34</f>
        <v>4</v>
      </c>
      <c r="K1365" s="5"/>
    </row>
    <row r="1366" spans="1:11" x14ac:dyDescent="0.25">
      <c r="A1366">
        <v>1337</v>
      </c>
      <c r="C1366" s="5">
        <f t="shared" si="41"/>
        <v>9.4410666666667975</v>
      </c>
      <c r="D1366" s="5">
        <f>IF(Inddata!$E$35=0,0,IF(($D$30-C1366*(1/Inddata!$E$35))&lt;0,0,($D$30-C1366*(1/Inddata!$E$35))))</f>
        <v>0</v>
      </c>
      <c r="E1366" s="5">
        <v>0</v>
      </c>
      <c r="F1366" s="5">
        <f>IF(Inddata!$E$31*Inddata!$E$35+Inddata!$E$33&gt;'Beregninger scenarie 3'!C1366,0,F1365+$F$27)</f>
        <v>2.8478666666666954</v>
      </c>
      <c r="G1366" s="5">
        <f t="shared" si="40"/>
        <v>11.441066666666798</v>
      </c>
      <c r="H1366" s="5">
        <f>IF(D1366+E1366+F1366&gt;Inddata!$E$31,Inddata!$E$31,D1366+E1366+F1366)</f>
        <v>2.8478666666666954</v>
      </c>
      <c r="I1366" s="5">
        <f>Inddata!$E$34</f>
        <v>0</v>
      </c>
      <c r="J1366" s="5">
        <f>Inddata!$E$32+Inddata!$E$34</f>
        <v>4</v>
      </c>
      <c r="K1366" s="5"/>
    </row>
    <row r="1367" spans="1:11" x14ac:dyDescent="0.25">
      <c r="A1367">
        <v>1338</v>
      </c>
      <c r="C1367" s="5">
        <f t="shared" si="41"/>
        <v>9.4481333333334643</v>
      </c>
      <c r="D1367" s="5">
        <f>IF(Inddata!$E$35=0,0,IF(($D$30-C1367*(1/Inddata!$E$35))&lt;0,0,($D$30-C1367*(1/Inddata!$E$35))))</f>
        <v>0</v>
      </c>
      <c r="E1367" s="5">
        <v>0</v>
      </c>
      <c r="F1367" s="5">
        <f>IF(Inddata!$E$31*Inddata!$E$35+Inddata!$E$33&gt;'Beregninger scenarie 3'!C1367,0,F1366+$F$27)</f>
        <v>2.8549333333333622</v>
      </c>
      <c r="G1367" s="5">
        <f t="shared" si="40"/>
        <v>11.448133333333464</v>
      </c>
      <c r="H1367" s="5">
        <f>IF(D1367+E1367+F1367&gt;Inddata!$E$31,Inddata!$E$31,D1367+E1367+F1367)</f>
        <v>2.8549333333333622</v>
      </c>
      <c r="I1367" s="5">
        <f>Inddata!$E$34</f>
        <v>0</v>
      </c>
      <c r="J1367" s="5">
        <f>Inddata!$E$32+Inddata!$E$34</f>
        <v>4</v>
      </c>
      <c r="K1367" s="5"/>
    </row>
    <row r="1368" spans="1:11" x14ac:dyDescent="0.25">
      <c r="A1368">
        <v>1339</v>
      </c>
      <c r="C1368" s="5">
        <f t="shared" si="41"/>
        <v>9.4552000000001311</v>
      </c>
      <c r="D1368" s="5">
        <f>IF(Inddata!$E$35=0,0,IF(($D$30-C1368*(1/Inddata!$E$35))&lt;0,0,($D$30-C1368*(1/Inddata!$E$35))))</f>
        <v>0</v>
      </c>
      <c r="E1368" s="5">
        <v>0</v>
      </c>
      <c r="F1368" s="5">
        <f>IF(Inddata!$E$31*Inddata!$E$35+Inddata!$E$33&gt;'Beregninger scenarie 3'!C1368,0,F1367+$F$27)</f>
        <v>2.862000000000029</v>
      </c>
      <c r="G1368" s="5">
        <f t="shared" si="40"/>
        <v>11.455200000000131</v>
      </c>
      <c r="H1368" s="5">
        <f>IF(D1368+E1368+F1368&gt;Inddata!$E$31,Inddata!$E$31,D1368+E1368+F1368)</f>
        <v>2.862000000000029</v>
      </c>
      <c r="I1368" s="5">
        <f>Inddata!$E$34</f>
        <v>0</v>
      </c>
      <c r="J1368" s="5">
        <f>Inddata!$E$32+Inddata!$E$34</f>
        <v>4</v>
      </c>
      <c r="K1368" s="5"/>
    </row>
    <row r="1369" spans="1:11" x14ac:dyDescent="0.25">
      <c r="A1369">
        <v>1340</v>
      </c>
      <c r="C1369" s="5">
        <f t="shared" si="41"/>
        <v>9.4622666666667978</v>
      </c>
      <c r="D1369" s="5">
        <f>IF(Inddata!$E$35=0,0,IF(($D$30-C1369*(1/Inddata!$E$35))&lt;0,0,($D$30-C1369*(1/Inddata!$E$35))))</f>
        <v>0</v>
      </c>
      <c r="E1369" s="5">
        <v>0</v>
      </c>
      <c r="F1369" s="5">
        <f>IF(Inddata!$E$31*Inddata!$E$35+Inddata!$E$33&gt;'Beregninger scenarie 3'!C1369,0,F1368+$F$27)</f>
        <v>2.8690666666666957</v>
      </c>
      <c r="G1369" s="5">
        <f t="shared" si="40"/>
        <v>11.462266666666798</v>
      </c>
      <c r="H1369" s="5">
        <f>IF(D1369+E1369+F1369&gt;Inddata!$E$31,Inddata!$E$31,D1369+E1369+F1369)</f>
        <v>2.8690666666666957</v>
      </c>
      <c r="I1369" s="5">
        <f>Inddata!$E$34</f>
        <v>0</v>
      </c>
      <c r="J1369" s="5">
        <f>Inddata!$E$32+Inddata!$E$34</f>
        <v>4</v>
      </c>
      <c r="K1369" s="5"/>
    </row>
    <row r="1370" spans="1:11" x14ac:dyDescent="0.25">
      <c r="A1370">
        <v>1341</v>
      </c>
      <c r="C1370" s="5">
        <f t="shared" si="41"/>
        <v>9.4693333333334646</v>
      </c>
      <c r="D1370" s="5">
        <f>IF(Inddata!$E$35=0,0,IF(($D$30-C1370*(1/Inddata!$E$35))&lt;0,0,($D$30-C1370*(1/Inddata!$E$35))))</f>
        <v>0</v>
      </c>
      <c r="E1370" s="5">
        <v>0</v>
      </c>
      <c r="F1370" s="5">
        <f>IF(Inddata!$E$31*Inddata!$E$35+Inddata!$E$33&gt;'Beregninger scenarie 3'!C1370,0,F1369+$F$27)</f>
        <v>2.8761333333333625</v>
      </c>
      <c r="G1370" s="5">
        <f t="shared" si="40"/>
        <v>11.469333333333465</v>
      </c>
      <c r="H1370" s="5">
        <f>IF(D1370+E1370+F1370&gt;Inddata!$E$31,Inddata!$E$31,D1370+E1370+F1370)</f>
        <v>2.8761333333333625</v>
      </c>
      <c r="I1370" s="5">
        <f>Inddata!$E$34</f>
        <v>0</v>
      </c>
      <c r="J1370" s="5">
        <f>Inddata!$E$32+Inddata!$E$34</f>
        <v>4</v>
      </c>
      <c r="K1370" s="5"/>
    </row>
    <row r="1371" spans="1:11" x14ac:dyDescent="0.25">
      <c r="A1371">
        <v>1342</v>
      </c>
      <c r="C1371" s="5">
        <f t="shared" si="41"/>
        <v>9.4764000000001314</v>
      </c>
      <c r="D1371" s="5">
        <f>IF(Inddata!$E$35=0,0,IF(($D$30-C1371*(1/Inddata!$E$35))&lt;0,0,($D$30-C1371*(1/Inddata!$E$35))))</f>
        <v>0</v>
      </c>
      <c r="E1371" s="5">
        <v>0</v>
      </c>
      <c r="F1371" s="5">
        <f>IF(Inddata!$E$31*Inddata!$E$35+Inddata!$E$33&gt;'Beregninger scenarie 3'!C1371,0,F1370+$F$27)</f>
        <v>2.8832000000000293</v>
      </c>
      <c r="G1371" s="5">
        <f t="shared" si="40"/>
        <v>11.476400000000131</v>
      </c>
      <c r="H1371" s="5">
        <f>IF(D1371+E1371+F1371&gt;Inddata!$E$31,Inddata!$E$31,D1371+E1371+F1371)</f>
        <v>2.8832000000000293</v>
      </c>
      <c r="I1371" s="5">
        <f>Inddata!$E$34</f>
        <v>0</v>
      </c>
      <c r="J1371" s="5">
        <f>Inddata!$E$32+Inddata!$E$34</f>
        <v>4</v>
      </c>
      <c r="K1371" s="5"/>
    </row>
    <row r="1372" spans="1:11" x14ac:dyDescent="0.25">
      <c r="A1372">
        <v>1343</v>
      </c>
      <c r="C1372" s="5">
        <f t="shared" si="41"/>
        <v>9.4834666666667982</v>
      </c>
      <c r="D1372" s="5">
        <f>IF(Inddata!$E$35=0,0,IF(($D$30-C1372*(1/Inddata!$E$35))&lt;0,0,($D$30-C1372*(1/Inddata!$E$35))))</f>
        <v>0</v>
      </c>
      <c r="E1372" s="5">
        <v>0</v>
      </c>
      <c r="F1372" s="5">
        <f>IF(Inddata!$E$31*Inddata!$E$35+Inddata!$E$33&gt;'Beregninger scenarie 3'!C1372,0,F1371+$F$27)</f>
        <v>2.8902666666666961</v>
      </c>
      <c r="G1372" s="5">
        <f t="shared" si="40"/>
        <v>11.483466666666798</v>
      </c>
      <c r="H1372" s="5">
        <f>IF(D1372+E1372+F1372&gt;Inddata!$E$31,Inddata!$E$31,D1372+E1372+F1372)</f>
        <v>2.8902666666666961</v>
      </c>
      <c r="I1372" s="5">
        <f>Inddata!$E$34</f>
        <v>0</v>
      </c>
      <c r="J1372" s="5">
        <f>Inddata!$E$32+Inddata!$E$34</f>
        <v>4</v>
      </c>
      <c r="K1372" s="5"/>
    </row>
    <row r="1373" spans="1:11" x14ac:dyDescent="0.25">
      <c r="A1373">
        <v>1344</v>
      </c>
      <c r="C1373" s="5">
        <f t="shared" si="41"/>
        <v>9.4905333333334649</v>
      </c>
      <c r="D1373" s="5">
        <f>IF(Inddata!$E$35=0,0,IF(($D$30-C1373*(1/Inddata!$E$35))&lt;0,0,($D$30-C1373*(1/Inddata!$E$35))))</f>
        <v>0</v>
      </c>
      <c r="E1373" s="5">
        <v>0</v>
      </c>
      <c r="F1373" s="5">
        <f>IF(Inddata!$E$31*Inddata!$E$35+Inddata!$E$33&gt;'Beregninger scenarie 3'!C1373,0,F1372+$F$27)</f>
        <v>2.8973333333333628</v>
      </c>
      <c r="G1373" s="5">
        <f t="shared" si="40"/>
        <v>11.490533333333465</v>
      </c>
      <c r="H1373" s="5">
        <f>IF(D1373+E1373+F1373&gt;Inddata!$E$31,Inddata!$E$31,D1373+E1373+F1373)</f>
        <v>2.8973333333333628</v>
      </c>
      <c r="I1373" s="5">
        <f>Inddata!$E$34</f>
        <v>0</v>
      </c>
      <c r="J1373" s="5">
        <f>Inddata!$E$32+Inddata!$E$34</f>
        <v>4</v>
      </c>
      <c r="K1373" s="5"/>
    </row>
    <row r="1374" spans="1:11" x14ac:dyDescent="0.25">
      <c r="A1374">
        <v>1345</v>
      </c>
      <c r="C1374" s="5">
        <f t="shared" si="41"/>
        <v>9.4976000000001317</v>
      </c>
      <c r="D1374" s="5">
        <f>IF(Inddata!$E$35=0,0,IF(($D$30-C1374*(1/Inddata!$E$35))&lt;0,0,($D$30-C1374*(1/Inddata!$E$35))))</f>
        <v>0</v>
      </c>
      <c r="E1374" s="5">
        <v>0</v>
      </c>
      <c r="F1374" s="5">
        <f>IF(Inddata!$E$31*Inddata!$E$35+Inddata!$E$33&gt;'Beregninger scenarie 3'!C1374,0,F1373+$F$27)</f>
        <v>2.9044000000000296</v>
      </c>
      <c r="G1374" s="5">
        <f t="shared" si="40"/>
        <v>11.497600000000132</v>
      </c>
      <c r="H1374" s="5">
        <f>IF(D1374+E1374+F1374&gt;Inddata!$E$31,Inddata!$E$31,D1374+E1374+F1374)</f>
        <v>2.9044000000000296</v>
      </c>
      <c r="I1374" s="5">
        <f>Inddata!$E$34</f>
        <v>0</v>
      </c>
      <c r="J1374" s="5">
        <f>Inddata!$E$32+Inddata!$E$34</f>
        <v>4</v>
      </c>
      <c r="K1374" s="5"/>
    </row>
    <row r="1375" spans="1:11" x14ac:dyDescent="0.25">
      <c r="A1375">
        <v>1346</v>
      </c>
      <c r="C1375" s="5">
        <f t="shared" si="41"/>
        <v>9.5046666666667985</v>
      </c>
      <c r="D1375" s="5">
        <f>IF(Inddata!$E$35=0,0,IF(($D$30-C1375*(1/Inddata!$E$35))&lt;0,0,($D$30-C1375*(1/Inddata!$E$35))))</f>
        <v>0</v>
      </c>
      <c r="E1375" s="5">
        <v>0</v>
      </c>
      <c r="F1375" s="5">
        <f>IF(Inddata!$E$31*Inddata!$E$35+Inddata!$E$33&gt;'Beregninger scenarie 3'!C1375,0,F1374+$F$27)</f>
        <v>2.9114666666666964</v>
      </c>
      <c r="G1375" s="5">
        <f t="shared" si="40"/>
        <v>11.504666666666798</v>
      </c>
      <c r="H1375" s="5">
        <f>IF(D1375+E1375+F1375&gt;Inddata!$E$31,Inddata!$E$31,D1375+E1375+F1375)</f>
        <v>2.9114666666666964</v>
      </c>
      <c r="I1375" s="5">
        <f>Inddata!$E$34</f>
        <v>0</v>
      </c>
      <c r="J1375" s="5">
        <f>Inddata!$E$32+Inddata!$E$34</f>
        <v>4</v>
      </c>
      <c r="K1375" s="5"/>
    </row>
    <row r="1376" spans="1:11" x14ac:dyDescent="0.25">
      <c r="A1376">
        <v>1347</v>
      </c>
      <c r="C1376" s="5">
        <f t="shared" si="41"/>
        <v>9.5117333333334653</v>
      </c>
      <c r="D1376" s="5">
        <f>IF(Inddata!$E$35=0,0,IF(($D$30-C1376*(1/Inddata!$E$35))&lt;0,0,($D$30-C1376*(1/Inddata!$E$35))))</f>
        <v>0</v>
      </c>
      <c r="E1376" s="5">
        <v>0</v>
      </c>
      <c r="F1376" s="5">
        <f>IF(Inddata!$E$31*Inddata!$E$35+Inddata!$E$33&gt;'Beregninger scenarie 3'!C1376,0,F1375+$F$27)</f>
        <v>2.9185333333333632</v>
      </c>
      <c r="G1376" s="5">
        <f t="shared" ref="G1376:G1439" si="42">C1376+2</f>
        <v>11.511733333333465</v>
      </c>
      <c r="H1376" s="5">
        <f>IF(D1376+E1376+F1376&gt;Inddata!$E$31,Inddata!$E$31,D1376+E1376+F1376)</f>
        <v>2.9185333333333632</v>
      </c>
      <c r="I1376" s="5">
        <f>Inddata!$E$34</f>
        <v>0</v>
      </c>
      <c r="J1376" s="5">
        <f>Inddata!$E$32+Inddata!$E$34</f>
        <v>4</v>
      </c>
      <c r="K1376" s="5"/>
    </row>
    <row r="1377" spans="1:11" x14ac:dyDescent="0.25">
      <c r="A1377">
        <v>1348</v>
      </c>
      <c r="C1377" s="5">
        <f t="shared" ref="C1377:C1440" si="43">C1376+$C$27</f>
        <v>9.518800000000132</v>
      </c>
      <c r="D1377" s="5">
        <f>IF(Inddata!$E$35=0,0,IF(($D$30-C1377*(1/Inddata!$E$35))&lt;0,0,($D$30-C1377*(1/Inddata!$E$35))))</f>
        <v>0</v>
      </c>
      <c r="E1377" s="5">
        <v>0</v>
      </c>
      <c r="F1377" s="5">
        <f>IF(Inddata!$E$31*Inddata!$E$35+Inddata!$E$33&gt;'Beregninger scenarie 3'!C1377,0,F1376+$F$27)</f>
        <v>2.92560000000003</v>
      </c>
      <c r="G1377" s="5">
        <f t="shared" si="42"/>
        <v>11.518800000000132</v>
      </c>
      <c r="H1377" s="5">
        <f>IF(D1377+E1377+F1377&gt;Inddata!$E$31,Inddata!$E$31,D1377+E1377+F1377)</f>
        <v>2.92560000000003</v>
      </c>
      <c r="I1377" s="5">
        <f>Inddata!$E$34</f>
        <v>0</v>
      </c>
      <c r="J1377" s="5">
        <f>Inddata!$E$32+Inddata!$E$34</f>
        <v>4</v>
      </c>
      <c r="K1377" s="5"/>
    </row>
    <row r="1378" spans="1:11" x14ac:dyDescent="0.25">
      <c r="A1378">
        <v>1349</v>
      </c>
      <c r="C1378" s="5">
        <f t="shared" si="43"/>
        <v>9.5258666666667988</v>
      </c>
      <c r="D1378" s="5">
        <f>IF(Inddata!$E$35=0,0,IF(($D$30-C1378*(1/Inddata!$E$35))&lt;0,0,($D$30-C1378*(1/Inddata!$E$35))))</f>
        <v>0</v>
      </c>
      <c r="E1378" s="5">
        <v>0</v>
      </c>
      <c r="F1378" s="5">
        <f>IF(Inddata!$E$31*Inddata!$E$35+Inddata!$E$33&gt;'Beregninger scenarie 3'!C1378,0,F1377+$F$27)</f>
        <v>2.9326666666666967</v>
      </c>
      <c r="G1378" s="5">
        <f t="shared" si="42"/>
        <v>11.525866666666799</v>
      </c>
      <c r="H1378" s="5">
        <f>IF(D1378+E1378+F1378&gt;Inddata!$E$31,Inddata!$E$31,D1378+E1378+F1378)</f>
        <v>2.9326666666666967</v>
      </c>
      <c r="I1378" s="5">
        <f>Inddata!$E$34</f>
        <v>0</v>
      </c>
      <c r="J1378" s="5">
        <f>Inddata!$E$32+Inddata!$E$34</f>
        <v>4</v>
      </c>
      <c r="K1378" s="5"/>
    </row>
    <row r="1379" spans="1:11" x14ac:dyDescent="0.25">
      <c r="A1379">
        <v>1350</v>
      </c>
      <c r="C1379" s="5">
        <f t="shared" si="43"/>
        <v>9.5329333333334656</v>
      </c>
      <c r="D1379" s="5">
        <f>IF(Inddata!$E$35=0,0,IF(($D$30-C1379*(1/Inddata!$E$35))&lt;0,0,($D$30-C1379*(1/Inddata!$E$35))))</f>
        <v>0</v>
      </c>
      <c r="E1379" s="5">
        <v>0</v>
      </c>
      <c r="F1379" s="5">
        <f>IF(Inddata!$E$31*Inddata!$E$35+Inddata!$E$33&gt;'Beregninger scenarie 3'!C1379,0,F1378+$F$27)</f>
        <v>2.9397333333333635</v>
      </c>
      <c r="G1379" s="5">
        <f t="shared" si="42"/>
        <v>11.532933333333466</v>
      </c>
      <c r="H1379" s="5">
        <f>IF(D1379+E1379+F1379&gt;Inddata!$E$31,Inddata!$E$31,D1379+E1379+F1379)</f>
        <v>2.9397333333333635</v>
      </c>
      <c r="I1379" s="5">
        <f>Inddata!$E$34</f>
        <v>0</v>
      </c>
      <c r="J1379" s="5">
        <f>Inddata!$E$32+Inddata!$E$34</f>
        <v>4</v>
      </c>
      <c r="K1379" s="5"/>
    </row>
    <row r="1380" spans="1:11" x14ac:dyDescent="0.25">
      <c r="A1380">
        <v>1351</v>
      </c>
      <c r="C1380" s="5">
        <f t="shared" si="43"/>
        <v>9.5400000000001324</v>
      </c>
      <c r="D1380" s="5">
        <f>IF(Inddata!$E$35=0,0,IF(($D$30-C1380*(1/Inddata!$E$35))&lt;0,0,($D$30-C1380*(1/Inddata!$E$35))))</f>
        <v>0</v>
      </c>
      <c r="E1380" s="5">
        <v>0</v>
      </c>
      <c r="F1380" s="5">
        <f>IF(Inddata!$E$31*Inddata!$E$35+Inddata!$E$33&gt;'Beregninger scenarie 3'!C1380,0,F1379+$F$27)</f>
        <v>2.9468000000000303</v>
      </c>
      <c r="G1380" s="5">
        <f t="shared" si="42"/>
        <v>11.540000000000132</v>
      </c>
      <c r="H1380" s="5">
        <f>IF(D1380+E1380+F1380&gt;Inddata!$E$31,Inddata!$E$31,D1380+E1380+F1380)</f>
        <v>2.9468000000000303</v>
      </c>
      <c r="I1380" s="5">
        <f>Inddata!$E$34</f>
        <v>0</v>
      </c>
      <c r="J1380" s="5">
        <f>Inddata!$E$32+Inddata!$E$34</f>
        <v>4</v>
      </c>
      <c r="K1380" s="5"/>
    </row>
    <row r="1381" spans="1:11" x14ac:dyDescent="0.25">
      <c r="A1381">
        <v>1352</v>
      </c>
      <c r="C1381" s="5">
        <f t="shared" si="43"/>
        <v>9.5470666666667992</v>
      </c>
      <c r="D1381" s="5">
        <f>IF(Inddata!$E$35=0,0,IF(($D$30-C1381*(1/Inddata!$E$35))&lt;0,0,($D$30-C1381*(1/Inddata!$E$35))))</f>
        <v>0</v>
      </c>
      <c r="E1381" s="5">
        <v>0</v>
      </c>
      <c r="F1381" s="5">
        <f>IF(Inddata!$E$31*Inddata!$E$35+Inddata!$E$33&gt;'Beregninger scenarie 3'!C1381,0,F1380+$F$27)</f>
        <v>2.9538666666666971</v>
      </c>
      <c r="G1381" s="5">
        <f t="shared" si="42"/>
        <v>11.547066666666799</v>
      </c>
      <c r="H1381" s="5">
        <f>IF(D1381+E1381+F1381&gt;Inddata!$E$31,Inddata!$E$31,D1381+E1381+F1381)</f>
        <v>2.9538666666666971</v>
      </c>
      <c r="I1381" s="5">
        <f>Inddata!$E$34</f>
        <v>0</v>
      </c>
      <c r="J1381" s="5">
        <f>Inddata!$E$32+Inddata!$E$34</f>
        <v>4</v>
      </c>
      <c r="K1381" s="5"/>
    </row>
    <row r="1382" spans="1:11" x14ac:dyDescent="0.25">
      <c r="A1382">
        <v>1353</v>
      </c>
      <c r="C1382" s="5">
        <f t="shared" si="43"/>
        <v>9.5541333333334659</v>
      </c>
      <c r="D1382" s="5">
        <f>IF(Inddata!$E$35=0,0,IF(($D$30-C1382*(1/Inddata!$E$35))&lt;0,0,($D$30-C1382*(1/Inddata!$E$35))))</f>
        <v>0</v>
      </c>
      <c r="E1382" s="5">
        <v>0</v>
      </c>
      <c r="F1382" s="5">
        <f>IF(Inddata!$E$31*Inddata!$E$35+Inddata!$E$33&gt;'Beregninger scenarie 3'!C1382,0,F1381+$F$27)</f>
        <v>2.9609333333333638</v>
      </c>
      <c r="G1382" s="5">
        <f t="shared" si="42"/>
        <v>11.554133333333466</v>
      </c>
      <c r="H1382" s="5">
        <f>IF(D1382+E1382+F1382&gt;Inddata!$E$31,Inddata!$E$31,D1382+E1382+F1382)</f>
        <v>2.9609333333333638</v>
      </c>
      <c r="I1382" s="5">
        <f>Inddata!$E$34</f>
        <v>0</v>
      </c>
      <c r="J1382" s="5">
        <f>Inddata!$E$32+Inddata!$E$34</f>
        <v>4</v>
      </c>
      <c r="K1382" s="5"/>
    </row>
    <row r="1383" spans="1:11" x14ac:dyDescent="0.25">
      <c r="A1383">
        <v>1354</v>
      </c>
      <c r="C1383" s="5">
        <f t="shared" si="43"/>
        <v>9.5612000000001327</v>
      </c>
      <c r="D1383" s="5">
        <f>IF(Inddata!$E$35=0,0,IF(($D$30-C1383*(1/Inddata!$E$35))&lt;0,0,($D$30-C1383*(1/Inddata!$E$35))))</f>
        <v>0</v>
      </c>
      <c r="E1383" s="5">
        <v>0</v>
      </c>
      <c r="F1383" s="5">
        <f>IF(Inddata!$E$31*Inddata!$E$35+Inddata!$E$33&gt;'Beregninger scenarie 3'!C1383,0,F1382+$F$27)</f>
        <v>2.9680000000000306</v>
      </c>
      <c r="G1383" s="5">
        <f t="shared" si="42"/>
        <v>11.561200000000133</v>
      </c>
      <c r="H1383" s="5">
        <f>IF(D1383+E1383+F1383&gt;Inddata!$E$31,Inddata!$E$31,D1383+E1383+F1383)</f>
        <v>2.9680000000000306</v>
      </c>
      <c r="I1383" s="5">
        <f>Inddata!$E$34</f>
        <v>0</v>
      </c>
      <c r="J1383" s="5">
        <f>Inddata!$E$32+Inddata!$E$34</f>
        <v>4</v>
      </c>
      <c r="K1383" s="5"/>
    </row>
    <row r="1384" spans="1:11" x14ac:dyDescent="0.25">
      <c r="A1384">
        <v>1355</v>
      </c>
      <c r="C1384" s="5">
        <f t="shared" si="43"/>
        <v>9.5682666666667995</v>
      </c>
      <c r="D1384" s="5">
        <f>IF(Inddata!$E$35=0,0,IF(($D$30-C1384*(1/Inddata!$E$35))&lt;0,0,($D$30-C1384*(1/Inddata!$E$35))))</f>
        <v>0</v>
      </c>
      <c r="E1384" s="5">
        <v>0</v>
      </c>
      <c r="F1384" s="5">
        <f>IF(Inddata!$E$31*Inddata!$E$35+Inddata!$E$33&gt;'Beregninger scenarie 3'!C1384,0,F1383+$F$27)</f>
        <v>2.9750666666666974</v>
      </c>
      <c r="G1384" s="5">
        <f t="shared" si="42"/>
        <v>11.568266666666799</v>
      </c>
      <c r="H1384" s="5">
        <f>IF(D1384+E1384+F1384&gt;Inddata!$E$31,Inddata!$E$31,D1384+E1384+F1384)</f>
        <v>2.9750666666666974</v>
      </c>
      <c r="I1384" s="5">
        <f>Inddata!$E$34</f>
        <v>0</v>
      </c>
      <c r="J1384" s="5">
        <f>Inddata!$E$32+Inddata!$E$34</f>
        <v>4</v>
      </c>
      <c r="K1384" s="5"/>
    </row>
    <row r="1385" spans="1:11" x14ac:dyDescent="0.25">
      <c r="A1385">
        <v>1356</v>
      </c>
      <c r="C1385" s="5">
        <f t="shared" si="43"/>
        <v>9.5753333333334663</v>
      </c>
      <c r="D1385" s="5">
        <f>IF(Inddata!$E$35=0,0,IF(($D$30-C1385*(1/Inddata!$E$35))&lt;0,0,($D$30-C1385*(1/Inddata!$E$35))))</f>
        <v>0</v>
      </c>
      <c r="E1385" s="5">
        <v>0</v>
      </c>
      <c r="F1385" s="5">
        <f>IF(Inddata!$E$31*Inddata!$E$35+Inddata!$E$33&gt;'Beregninger scenarie 3'!C1385,0,F1384+$F$27)</f>
        <v>2.9821333333333642</v>
      </c>
      <c r="G1385" s="5">
        <f t="shared" si="42"/>
        <v>11.575333333333466</v>
      </c>
      <c r="H1385" s="5">
        <f>IF(D1385+E1385+F1385&gt;Inddata!$E$31,Inddata!$E$31,D1385+E1385+F1385)</f>
        <v>2.9821333333333642</v>
      </c>
      <c r="I1385" s="5">
        <f>Inddata!$E$34</f>
        <v>0</v>
      </c>
      <c r="J1385" s="5">
        <f>Inddata!$E$32+Inddata!$E$34</f>
        <v>4</v>
      </c>
      <c r="K1385" s="5"/>
    </row>
    <row r="1386" spans="1:11" x14ac:dyDescent="0.25">
      <c r="A1386">
        <v>1357</v>
      </c>
      <c r="C1386" s="5">
        <f t="shared" si="43"/>
        <v>9.582400000000133</v>
      </c>
      <c r="D1386" s="5">
        <f>IF(Inddata!$E$35=0,0,IF(($D$30-C1386*(1/Inddata!$E$35))&lt;0,0,($D$30-C1386*(1/Inddata!$E$35))))</f>
        <v>0</v>
      </c>
      <c r="E1386" s="5">
        <v>0</v>
      </c>
      <c r="F1386" s="5">
        <f>IF(Inddata!$E$31*Inddata!$E$35+Inddata!$E$33&gt;'Beregninger scenarie 3'!C1386,0,F1385+$F$27)</f>
        <v>2.9892000000000309</v>
      </c>
      <c r="G1386" s="5">
        <f t="shared" si="42"/>
        <v>11.582400000000133</v>
      </c>
      <c r="H1386" s="5">
        <f>IF(D1386+E1386+F1386&gt;Inddata!$E$31,Inddata!$E$31,D1386+E1386+F1386)</f>
        <v>2.9892000000000309</v>
      </c>
      <c r="I1386" s="5">
        <f>Inddata!$E$34</f>
        <v>0</v>
      </c>
      <c r="J1386" s="5">
        <f>Inddata!$E$32+Inddata!$E$34</f>
        <v>4</v>
      </c>
      <c r="K1386" s="5"/>
    </row>
    <row r="1387" spans="1:11" x14ac:dyDescent="0.25">
      <c r="A1387">
        <v>1358</v>
      </c>
      <c r="C1387" s="5">
        <f t="shared" si="43"/>
        <v>9.5894666666667998</v>
      </c>
      <c r="D1387" s="5">
        <f>IF(Inddata!$E$35=0,0,IF(($D$30-C1387*(1/Inddata!$E$35))&lt;0,0,($D$30-C1387*(1/Inddata!$E$35))))</f>
        <v>0</v>
      </c>
      <c r="E1387" s="5">
        <v>0</v>
      </c>
      <c r="F1387" s="5">
        <f>IF(Inddata!$E$31*Inddata!$E$35+Inddata!$E$33&gt;'Beregninger scenarie 3'!C1387,0,F1386+$F$27)</f>
        <v>2.9962666666666977</v>
      </c>
      <c r="G1387" s="5">
        <f t="shared" si="42"/>
        <v>11.5894666666668</v>
      </c>
      <c r="H1387" s="5">
        <f>IF(D1387+E1387+F1387&gt;Inddata!$E$31,Inddata!$E$31,D1387+E1387+F1387)</f>
        <v>2.9962666666666977</v>
      </c>
      <c r="I1387" s="5">
        <f>Inddata!$E$34</f>
        <v>0</v>
      </c>
      <c r="J1387" s="5">
        <f>Inddata!$E$32+Inddata!$E$34</f>
        <v>4</v>
      </c>
      <c r="K1387" s="5"/>
    </row>
    <row r="1388" spans="1:11" x14ac:dyDescent="0.25">
      <c r="A1388">
        <v>1359</v>
      </c>
      <c r="C1388" s="5">
        <f t="shared" si="43"/>
        <v>9.5965333333334666</v>
      </c>
      <c r="D1388" s="5">
        <f>IF(Inddata!$E$35=0,0,IF(($D$30-C1388*(1/Inddata!$E$35))&lt;0,0,($D$30-C1388*(1/Inddata!$E$35))))</f>
        <v>0</v>
      </c>
      <c r="E1388" s="5">
        <v>0</v>
      </c>
      <c r="F1388" s="5">
        <f>IF(Inddata!$E$31*Inddata!$E$35+Inddata!$E$33&gt;'Beregninger scenarie 3'!C1388,0,F1387+$F$27)</f>
        <v>3.0033333333333645</v>
      </c>
      <c r="G1388" s="5">
        <f t="shared" si="42"/>
        <v>11.596533333333467</v>
      </c>
      <c r="H1388" s="5">
        <f>IF(D1388+E1388+F1388&gt;Inddata!$E$31,Inddata!$E$31,D1388+E1388+F1388)</f>
        <v>3.0033333333333645</v>
      </c>
      <c r="I1388" s="5">
        <f>Inddata!$E$34</f>
        <v>0</v>
      </c>
      <c r="J1388" s="5">
        <f>Inddata!$E$32+Inddata!$E$34</f>
        <v>4</v>
      </c>
      <c r="K1388" s="5"/>
    </row>
    <row r="1389" spans="1:11" x14ac:dyDescent="0.25">
      <c r="A1389">
        <v>1360</v>
      </c>
      <c r="C1389" s="5">
        <f t="shared" si="43"/>
        <v>9.6036000000001334</v>
      </c>
      <c r="D1389" s="5">
        <f>IF(Inddata!$E$35=0,0,IF(($D$30-C1389*(1/Inddata!$E$35))&lt;0,0,($D$30-C1389*(1/Inddata!$E$35))))</f>
        <v>0</v>
      </c>
      <c r="E1389" s="5">
        <v>0</v>
      </c>
      <c r="F1389" s="5">
        <f>IF(Inddata!$E$31*Inddata!$E$35+Inddata!$E$33&gt;'Beregninger scenarie 3'!C1389,0,F1388+$F$27)</f>
        <v>3.0104000000000313</v>
      </c>
      <c r="G1389" s="5">
        <f t="shared" si="42"/>
        <v>11.603600000000133</v>
      </c>
      <c r="H1389" s="5">
        <f>IF(D1389+E1389+F1389&gt;Inddata!$E$31,Inddata!$E$31,D1389+E1389+F1389)</f>
        <v>3.0104000000000313</v>
      </c>
      <c r="I1389" s="5">
        <f>Inddata!$E$34</f>
        <v>0</v>
      </c>
      <c r="J1389" s="5">
        <f>Inddata!$E$32+Inddata!$E$34</f>
        <v>4</v>
      </c>
      <c r="K1389" s="5"/>
    </row>
    <row r="1390" spans="1:11" x14ac:dyDescent="0.25">
      <c r="A1390">
        <v>1361</v>
      </c>
      <c r="C1390" s="5">
        <f t="shared" si="43"/>
        <v>9.6106666666668001</v>
      </c>
      <c r="D1390" s="5">
        <f>IF(Inddata!$E$35=0,0,IF(($D$30-C1390*(1/Inddata!$E$35))&lt;0,0,($D$30-C1390*(1/Inddata!$E$35))))</f>
        <v>0</v>
      </c>
      <c r="E1390" s="5">
        <v>0</v>
      </c>
      <c r="F1390" s="5">
        <f>IF(Inddata!$E$31*Inddata!$E$35+Inddata!$E$33&gt;'Beregninger scenarie 3'!C1390,0,F1389+$F$27)</f>
        <v>3.017466666666698</v>
      </c>
      <c r="G1390" s="5">
        <f t="shared" si="42"/>
        <v>11.6106666666668</v>
      </c>
      <c r="H1390" s="5">
        <f>IF(D1390+E1390+F1390&gt;Inddata!$E$31,Inddata!$E$31,D1390+E1390+F1390)</f>
        <v>3.017466666666698</v>
      </c>
      <c r="I1390" s="5">
        <f>Inddata!$E$34</f>
        <v>0</v>
      </c>
      <c r="J1390" s="5">
        <f>Inddata!$E$32+Inddata!$E$34</f>
        <v>4</v>
      </c>
      <c r="K1390" s="5"/>
    </row>
    <row r="1391" spans="1:11" x14ac:dyDescent="0.25">
      <c r="A1391">
        <v>1362</v>
      </c>
      <c r="C1391" s="5">
        <f t="shared" si="43"/>
        <v>9.6177333333334669</v>
      </c>
      <c r="D1391" s="5">
        <f>IF(Inddata!$E$35=0,0,IF(($D$30-C1391*(1/Inddata!$E$35))&lt;0,0,($D$30-C1391*(1/Inddata!$E$35))))</f>
        <v>0</v>
      </c>
      <c r="E1391" s="5">
        <v>0</v>
      </c>
      <c r="F1391" s="5">
        <f>IF(Inddata!$E$31*Inddata!$E$35+Inddata!$E$33&gt;'Beregninger scenarie 3'!C1391,0,F1390+$F$27)</f>
        <v>3.0245333333333648</v>
      </c>
      <c r="G1391" s="5">
        <f t="shared" si="42"/>
        <v>11.617733333333467</v>
      </c>
      <c r="H1391" s="5">
        <f>IF(D1391+E1391+F1391&gt;Inddata!$E$31,Inddata!$E$31,D1391+E1391+F1391)</f>
        <v>3.0245333333333648</v>
      </c>
      <c r="I1391" s="5">
        <f>Inddata!$E$34</f>
        <v>0</v>
      </c>
      <c r="J1391" s="5">
        <f>Inddata!$E$32+Inddata!$E$34</f>
        <v>4</v>
      </c>
      <c r="K1391" s="5"/>
    </row>
    <row r="1392" spans="1:11" x14ac:dyDescent="0.25">
      <c r="A1392">
        <v>1363</v>
      </c>
      <c r="C1392" s="5">
        <f t="shared" si="43"/>
        <v>9.6248000000001337</v>
      </c>
      <c r="D1392" s="5">
        <f>IF(Inddata!$E$35=0,0,IF(($D$30-C1392*(1/Inddata!$E$35))&lt;0,0,($D$30-C1392*(1/Inddata!$E$35))))</f>
        <v>0</v>
      </c>
      <c r="E1392" s="5">
        <v>0</v>
      </c>
      <c r="F1392" s="5">
        <f>IF(Inddata!$E$31*Inddata!$E$35+Inddata!$E$33&gt;'Beregninger scenarie 3'!C1392,0,F1391+$F$27)</f>
        <v>3.0316000000000316</v>
      </c>
      <c r="G1392" s="5">
        <f t="shared" si="42"/>
        <v>11.624800000000134</v>
      </c>
      <c r="H1392" s="5">
        <f>IF(D1392+E1392+F1392&gt;Inddata!$E$31,Inddata!$E$31,D1392+E1392+F1392)</f>
        <v>3.0316000000000316</v>
      </c>
      <c r="I1392" s="5">
        <f>Inddata!$E$34</f>
        <v>0</v>
      </c>
      <c r="J1392" s="5">
        <f>Inddata!$E$32+Inddata!$E$34</f>
        <v>4</v>
      </c>
      <c r="K1392" s="5"/>
    </row>
    <row r="1393" spans="1:11" x14ac:dyDescent="0.25">
      <c r="A1393">
        <v>1364</v>
      </c>
      <c r="C1393" s="5">
        <f t="shared" si="43"/>
        <v>9.6318666666668005</v>
      </c>
      <c r="D1393" s="5">
        <f>IF(Inddata!$E$35=0,0,IF(($D$30-C1393*(1/Inddata!$E$35))&lt;0,0,($D$30-C1393*(1/Inddata!$E$35))))</f>
        <v>0</v>
      </c>
      <c r="E1393" s="5">
        <v>0</v>
      </c>
      <c r="F1393" s="5">
        <f>IF(Inddata!$E$31*Inddata!$E$35+Inddata!$E$33&gt;'Beregninger scenarie 3'!C1393,0,F1392+$F$27)</f>
        <v>3.0386666666666984</v>
      </c>
      <c r="G1393" s="5">
        <f t="shared" si="42"/>
        <v>11.6318666666668</v>
      </c>
      <c r="H1393" s="5">
        <f>IF(D1393+E1393+F1393&gt;Inddata!$E$31,Inddata!$E$31,D1393+E1393+F1393)</f>
        <v>3.0386666666666984</v>
      </c>
      <c r="I1393" s="5">
        <f>Inddata!$E$34</f>
        <v>0</v>
      </c>
      <c r="J1393" s="5">
        <f>Inddata!$E$32+Inddata!$E$34</f>
        <v>4</v>
      </c>
      <c r="K1393" s="5"/>
    </row>
    <row r="1394" spans="1:11" x14ac:dyDescent="0.25">
      <c r="A1394">
        <v>1365</v>
      </c>
      <c r="C1394" s="5">
        <f t="shared" si="43"/>
        <v>9.6389333333334672</v>
      </c>
      <c r="D1394" s="5">
        <f>IF(Inddata!$E$35=0,0,IF(($D$30-C1394*(1/Inddata!$E$35))&lt;0,0,($D$30-C1394*(1/Inddata!$E$35))))</f>
        <v>0</v>
      </c>
      <c r="E1394" s="5">
        <v>0</v>
      </c>
      <c r="F1394" s="5">
        <f>IF(Inddata!$E$31*Inddata!$E$35+Inddata!$E$33&gt;'Beregninger scenarie 3'!C1394,0,F1393+$F$27)</f>
        <v>3.0457333333333652</v>
      </c>
      <c r="G1394" s="5">
        <f t="shared" si="42"/>
        <v>11.638933333333467</v>
      </c>
      <c r="H1394" s="5">
        <f>IF(D1394+E1394+F1394&gt;Inddata!$E$31,Inddata!$E$31,D1394+E1394+F1394)</f>
        <v>3.0457333333333652</v>
      </c>
      <c r="I1394" s="5">
        <f>Inddata!$E$34</f>
        <v>0</v>
      </c>
      <c r="J1394" s="5">
        <f>Inddata!$E$32+Inddata!$E$34</f>
        <v>4</v>
      </c>
      <c r="K1394" s="5"/>
    </row>
    <row r="1395" spans="1:11" x14ac:dyDescent="0.25">
      <c r="A1395">
        <v>1366</v>
      </c>
      <c r="C1395" s="5">
        <f t="shared" si="43"/>
        <v>9.646000000000134</v>
      </c>
      <c r="D1395" s="5">
        <f>IF(Inddata!$E$35=0,0,IF(($D$30-C1395*(1/Inddata!$E$35))&lt;0,0,($D$30-C1395*(1/Inddata!$E$35))))</f>
        <v>0</v>
      </c>
      <c r="E1395" s="5">
        <v>0</v>
      </c>
      <c r="F1395" s="5">
        <f>IF(Inddata!$E$31*Inddata!$E$35+Inddata!$E$33&gt;'Beregninger scenarie 3'!C1395,0,F1394+$F$27)</f>
        <v>3.0528000000000319</v>
      </c>
      <c r="G1395" s="5">
        <f t="shared" si="42"/>
        <v>11.646000000000134</v>
      </c>
      <c r="H1395" s="5">
        <f>IF(D1395+E1395+F1395&gt;Inddata!$E$31,Inddata!$E$31,D1395+E1395+F1395)</f>
        <v>3.0528000000000319</v>
      </c>
      <c r="I1395" s="5">
        <f>Inddata!$E$34</f>
        <v>0</v>
      </c>
      <c r="J1395" s="5">
        <f>Inddata!$E$32+Inddata!$E$34</f>
        <v>4</v>
      </c>
      <c r="K1395" s="5"/>
    </row>
    <row r="1396" spans="1:11" x14ac:dyDescent="0.25">
      <c r="A1396">
        <v>1367</v>
      </c>
      <c r="C1396" s="5">
        <f t="shared" si="43"/>
        <v>9.6530666666668008</v>
      </c>
      <c r="D1396" s="5">
        <f>IF(Inddata!$E$35=0,0,IF(($D$30-C1396*(1/Inddata!$E$35))&lt;0,0,($D$30-C1396*(1/Inddata!$E$35))))</f>
        <v>0</v>
      </c>
      <c r="E1396" s="5">
        <v>0</v>
      </c>
      <c r="F1396" s="5">
        <f>IF(Inddata!$E$31*Inddata!$E$35+Inddata!$E$33&gt;'Beregninger scenarie 3'!C1396,0,F1395+$F$27)</f>
        <v>3.0598666666666987</v>
      </c>
      <c r="G1396" s="5">
        <f t="shared" si="42"/>
        <v>11.653066666666801</v>
      </c>
      <c r="H1396" s="5">
        <f>IF(D1396+E1396+F1396&gt;Inddata!$E$31,Inddata!$E$31,D1396+E1396+F1396)</f>
        <v>3.0598666666666987</v>
      </c>
      <c r="I1396" s="5">
        <f>Inddata!$E$34</f>
        <v>0</v>
      </c>
      <c r="J1396" s="5">
        <f>Inddata!$E$32+Inddata!$E$34</f>
        <v>4</v>
      </c>
      <c r="K1396" s="5"/>
    </row>
    <row r="1397" spans="1:11" x14ac:dyDescent="0.25">
      <c r="A1397">
        <v>1368</v>
      </c>
      <c r="C1397" s="5">
        <f t="shared" si="43"/>
        <v>9.6601333333334676</v>
      </c>
      <c r="D1397" s="5">
        <f>IF(Inddata!$E$35=0,0,IF(($D$30-C1397*(1/Inddata!$E$35))&lt;0,0,($D$30-C1397*(1/Inddata!$E$35))))</f>
        <v>0</v>
      </c>
      <c r="E1397" s="5">
        <v>0</v>
      </c>
      <c r="F1397" s="5">
        <f>IF(Inddata!$E$31*Inddata!$E$35+Inddata!$E$33&gt;'Beregninger scenarie 3'!C1397,0,F1396+$F$27)</f>
        <v>3.0669333333333655</v>
      </c>
      <c r="G1397" s="5">
        <f t="shared" si="42"/>
        <v>11.660133333333468</v>
      </c>
      <c r="H1397" s="5">
        <f>IF(D1397+E1397+F1397&gt;Inddata!$E$31,Inddata!$E$31,D1397+E1397+F1397)</f>
        <v>3.0669333333333655</v>
      </c>
      <c r="I1397" s="5">
        <f>Inddata!$E$34</f>
        <v>0</v>
      </c>
      <c r="J1397" s="5">
        <f>Inddata!$E$32+Inddata!$E$34</f>
        <v>4</v>
      </c>
      <c r="K1397" s="5"/>
    </row>
    <row r="1398" spans="1:11" x14ac:dyDescent="0.25">
      <c r="A1398">
        <v>1369</v>
      </c>
      <c r="C1398" s="5">
        <f t="shared" si="43"/>
        <v>9.6672000000001344</v>
      </c>
      <c r="D1398" s="5">
        <f>IF(Inddata!$E$35=0,0,IF(($D$30-C1398*(1/Inddata!$E$35))&lt;0,0,($D$30-C1398*(1/Inddata!$E$35))))</f>
        <v>0</v>
      </c>
      <c r="E1398" s="5">
        <v>0</v>
      </c>
      <c r="F1398" s="5">
        <f>IF(Inddata!$E$31*Inddata!$E$35+Inddata!$E$33&gt;'Beregninger scenarie 3'!C1398,0,F1397+$F$27)</f>
        <v>3.0740000000000323</v>
      </c>
      <c r="G1398" s="5">
        <f t="shared" si="42"/>
        <v>11.667200000000134</v>
      </c>
      <c r="H1398" s="5">
        <f>IF(D1398+E1398+F1398&gt;Inddata!$E$31,Inddata!$E$31,D1398+E1398+F1398)</f>
        <v>3.0740000000000323</v>
      </c>
      <c r="I1398" s="5">
        <f>Inddata!$E$34</f>
        <v>0</v>
      </c>
      <c r="J1398" s="5">
        <f>Inddata!$E$32+Inddata!$E$34</f>
        <v>4</v>
      </c>
      <c r="K1398" s="5"/>
    </row>
    <row r="1399" spans="1:11" x14ac:dyDescent="0.25">
      <c r="A1399">
        <v>1370</v>
      </c>
      <c r="C1399" s="5">
        <f t="shared" si="43"/>
        <v>9.6742666666668011</v>
      </c>
      <c r="D1399" s="5">
        <f>IF(Inddata!$E$35=0,0,IF(($D$30-C1399*(1/Inddata!$E$35))&lt;0,0,($D$30-C1399*(1/Inddata!$E$35))))</f>
        <v>0</v>
      </c>
      <c r="E1399" s="5">
        <v>0</v>
      </c>
      <c r="F1399" s="5">
        <f>IF(Inddata!$E$31*Inddata!$E$35+Inddata!$E$33&gt;'Beregninger scenarie 3'!C1399,0,F1398+$F$27)</f>
        <v>3.081066666666699</v>
      </c>
      <c r="G1399" s="5">
        <f t="shared" si="42"/>
        <v>11.674266666666801</v>
      </c>
      <c r="H1399" s="5">
        <f>IF(D1399+E1399+F1399&gt;Inddata!$E$31,Inddata!$E$31,D1399+E1399+F1399)</f>
        <v>3.081066666666699</v>
      </c>
      <c r="I1399" s="5">
        <f>Inddata!$E$34</f>
        <v>0</v>
      </c>
      <c r="J1399" s="5">
        <f>Inddata!$E$32+Inddata!$E$34</f>
        <v>4</v>
      </c>
      <c r="K1399" s="5"/>
    </row>
    <row r="1400" spans="1:11" x14ac:dyDescent="0.25">
      <c r="A1400">
        <v>1371</v>
      </c>
      <c r="C1400" s="5">
        <f t="shared" si="43"/>
        <v>9.6813333333334679</v>
      </c>
      <c r="D1400" s="5">
        <f>IF(Inddata!$E$35=0,0,IF(($D$30-C1400*(1/Inddata!$E$35))&lt;0,0,($D$30-C1400*(1/Inddata!$E$35))))</f>
        <v>0</v>
      </c>
      <c r="E1400" s="5">
        <v>0</v>
      </c>
      <c r="F1400" s="5">
        <f>IF(Inddata!$E$31*Inddata!$E$35+Inddata!$E$33&gt;'Beregninger scenarie 3'!C1400,0,F1399+$F$27)</f>
        <v>3.0881333333333658</v>
      </c>
      <c r="G1400" s="5">
        <f t="shared" si="42"/>
        <v>11.681333333333468</v>
      </c>
      <c r="H1400" s="5">
        <f>IF(D1400+E1400+F1400&gt;Inddata!$E$31,Inddata!$E$31,D1400+E1400+F1400)</f>
        <v>3.0881333333333658</v>
      </c>
      <c r="I1400" s="5">
        <f>Inddata!$E$34</f>
        <v>0</v>
      </c>
      <c r="J1400" s="5">
        <f>Inddata!$E$32+Inddata!$E$34</f>
        <v>4</v>
      </c>
      <c r="K1400" s="5"/>
    </row>
    <row r="1401" spans="1:11" x14ac:dyDescent="0.25">
      <c r="A1401">
        <v>1372</v>
      </c>
      <c r="C1401" s="5">
        <f t="shared" si="43"/>
        <v>9.6884000000001347</v>
      </c>
      <c r="D1401" s="5">
        <f>IF(Inddata!$E$35=0,0,IF(($D$30-C1401*(1/Inddata!$E$35))&lt;0,0,($D$30-C1401*(1/Inddata!$E$35))))</f>
        <v>0</v>
      </c>
      <c r="E1401" s="5">
        <v>0</v>
      </c>
      <c r="F1401" s="5">
        <f>IF(Inddata!$E$31*Inddata!$E$35+Inddata!$E$33&gt;'Beregninger scenarie 3'!C1401,0,F1400+$F$27)</f>
        <v>3.0952000000000326</v>
      </c>
      <c r="G1401" s="5">
        <f t="shared" si="42"/>
        <v>11.688400000000135</v>
      </c>
      <c r="H1401" s="5">
        <f>IF(D1401+E1401+F1401&gt;Inddata!$E$31,Inddata!$E$31,D1401+E1401+F1401)</f>
        <v>3.0952000000000326</v>
      </c>
      <c r="I1401" s="5">
        <f>Inddata!$E$34</f>
        <v>0</v>
      </c>
      <c r="J1401" s="5">
        <f>Inddata!$E$32+Inddata!$E$34</f>
        <v>4</v>
      </c>
      <c r="K1401" s="5"/>
    </row>
    <row r="1402" spans="1:11" x14ac:dyDescent="0.25">
      <c r="A1402">
        <v>1373</v>
      </c>
      <c r="C1402" s="5">
        <f t="shared" si="43"/>
        <v>9.6954666666668015</v>
      </c>
      <c r="D1402" s="5">
        <f>IF(Inddata!$E$35=0,0,IF(($D$30-C1402*(1/Inddata!$E$35))&lt;0,0,($D$30-C1402*(1/Inddata!$E$35))))</f>
        <v>0</v>
      </c>
      <c r="E1402" s="5">
        <v>0</v>
      </c>
      <c r="F1402" s="5">
        <f>IF(Inddata!$E$31*Inddata!$E$35+Inddata!$E$33&gt;'Beregninger scenarie 3'!C1402,0,F1401+$F$27)</f>
        <v>3.1022666666666994</v>
      </c>
      <c r="G1402" s="5">
        <f t="shared" si="42"/>
        <v>11.695466666666801</v>
      </c>
      <c r="H1402" s="5">
        <f>IF(D1402+E1402+F1402&gt;Inddata!$E$31,Inddata!$E$31,D1402+E1402+F1402)</f>
        <v>3.1022666666666994</v>
      </c>
      <c r="I1402" s="5">
        <f>Inddata!$E$34</f>
        <v>0</v>
      </c>
      <c r="J1402" s="5">
        <f>Inddata!$E$32+Inddata!$E$34</f>
        <v>4</v>
      </c>
      <c r="K1402" s="5"/>
    </row>
    <row r="1403" spans="1:11" x14ac:dyDescent="0.25">
      <c r="A1403">
        <v>1374</v>
      </c>
      <c r="C1403" s="5">
        <f t="shared" si="43"/>
        <v>9.7025333333334682</v>
      </c>
      <c r="D1403" s="5">
        <f>IF(Inddata!$E$35=0,0,IF(($D$30-C1403*(1/Inddata!$E$35))&lt;0,0,($D$30-C1403*(1/Inddata!$E$35))))</f>
        <v>0</v>
      </c>
      <c r="E1403" s="5">
        <v>0</v>
      </c>
      <c r="F1403" s="5">
        <f>IF(Inddata!$E$31*Inddata!$E$35+Inddata!$E$33&gt;'Beregninger scenarie 3'!C1403,0,F1402+$F$27)</f>
        <v>3.1093333333333661</v>
      </c>
      <c r="G1403" s="5">
        <f t="shared" si="42"/>
        <v>11.702533333333468</v>
      </c>
      <c r="H1403" s="5">
        <f>IF(D1403+E1403+F1403&gt;Inddata!$E$31,Inddata!$E$31,D1403+E1403+F1403)</f>
        <v>3.1093333333333661</v>
      </c>
      <c r="I1403" s="5">
        <f>Inddata!$E$34</f>
        <v>0</v>
      </c>
      <c r="J1403" s="5">
        <f>Inddata!$E$32+Inddata!$E$34</f>
        <v>4</v>
      </c>
      <c r="K1403" s="5"/>
    </row>
    <row r="1404" spans="1:11" x14ac:dyDescent="0.25">
      <c r="A1404">
        <v>1375</v>
      </c>
      <c r="C1404" s="5">
        <f t="shared" si="43"/>
        <v>9.709600000000135</v>
      </c>
      <c r="D1404" s="5">
        <f>IF(Inddata!$E$35=0,0,IF(($D$30-C1404*(1/Inddata!$E$35))&lt;0,0,($D$30-C1404*(1/Inddata!$E$35))))</f>
        <v>0</v>
      </c>
      <c r="E1404" s="5">
        <v>0</v>
      </c>
      <c r="F1404" s="5">
        <f>IF(Inddata!$E$31*Inddata!$E$35+Inddata!$E$33&gt;'Beregninger scenarie 3'!C1404,0,F1403+$F$27)</f>
        <v>3.1164000000000329</v>
      </c>
      <c r="G1404" s="5">
        <f t="shared" si="42"/>
        <v>11.709600000000135</v>
      </c>
      <c r="H1404" s="5">
        <f>IF(D1404+E1404+F1404&gt;Inddata!$E$31,Inddata!$E$31,D1404+E1404+F1404)</f>
        <v>3.1164000000000329</v>
      </c>
      <c r="I1404" s="5">
        <f>Inddata!$E$34</f>
        <v>0</v>
      </c>
      <c r="J1404" s="5">
        <f>Inddata!$E$32+Inddata!$E$34</f>
        <v>4</v>
      </c>
      <c r="K1404" s="5"/>
    </row>
    <row r="1405" spans="1:11" x14ac:dyDescent="0.25">
      <c r="A1405">
        <v>1376</v>
      </c>
      <c r="C1405" s="5">
        <f t="shared" si="43"/>
        <v>9.7166666666668018</v>
      </c>
      <c r="D1405" s="5">
        <f>IF(Inddata!$E$35=0,0,IF(($D$30-C1405*(1/Inddata!$E$35))&lt;0,0,($D$30-C1405*(1/Inddata!$E$35))))</f>
        <v>0</v>
      </c>
      <c r="E1405" s="5">
        <v>0</v>
      </c>
      <c r="F1405" s="5">
        <f>IF(Inddata!$E$31*Inddata!$E$35+Inddata!$E$33&gt;'Beregninger scenarie 3'!C1405,0,F1404+$F$27)</f>
        <v>3.1234666666666997</v>
      </c>
      <c r="G1405" s="5">
        <f t="shared" si="42"/>
        <v>11.716666666666802</v>
      </c>
      <c r="H1405" s="5">
        <f>IF(D1405+E1405+F1405&gt;Inddata!$E$31,Inddata!$E$31,D1405+E1405+F1405)</f>
        <v>3.1234666666666997</v>
      </c>
      <c r="I1405" s="5">
        <f>Inddata!$E$34</f>
        <v>0</v>
      </c>
      <c r="J1405" s="5">
        <f>Inddata!$E$32+Inddata!$E$34</f>
        <v>4</v>
      </c>
      <c r="K1405" s="5"/>
    </row>
    <row r="1406" spans="1:11" x14ac:dyDescent="0.25">
      <c r="A1406">
        <v>1377</v>
      </c>
      <c r="C1406" s="5">
        <f t="shared" si="43"/>
        <v>9.7237333333334686</v>
      </c>
      <c r="D1406" s="5">
        <f>IF(Inddata!$E$35=0,0,IF(($D$30-C1406*(1/Inddata!$E$35))&lt;0,0,($D$30-C1406*(1/Inddata!$E$35))))</f>
        <v>0</v>
      </c>
      <c r="E1406" s="5">
        <v>0</v>
      </c>
      <c r="F1406" s="5">
        <f>IF(Inddata!$E$31*Inddata!$E$35+Inddata!$E$33&gt;'Beregninger scenarie 3'!C1406,0,F1405+$F$27)</f>
        <v>3.1305333333333665</v>
      </c>
      <c r="G1406" s="5">
        <f t="shared" si="42"/>
        <v>11.723733333333469</v>
      </c>
      <c r="H1406" s="5">
        <f>IF(D1406+E1406+F1406&gt;Inddata!$E$31,Inddata!$E$31,D1406+E1406+F1406)</f>
        <v>3.1305333333333665</v>
      </c>
      <c r="I1406" s="5">
        <f>Inddata!$E$34</f>
        <v>0</v>
      </c>
      <c r="J1406" s="5">
        <f>Inddata!$E$32+Inddata!$E$34</f>
        <v>4</v>
      </c>
      <c r="K1406" s="5"/>
    </row>
    <row r="1407" spans="1:11" x14ac:dyDescent="0.25">
      <c r="A1407">
        <v>1378</v>
      </c>
      <c r="C1407" s="5">
        <f t="shared" si="43"/>
        <v>9.7308000000001353</v>
      </c>
      <c r="D1407" s="5">
        <f>IF(Inddata!$E$35=0,0,IF(($D$30-C1407*(1/Inddata!$E$35))&lt;0,0,($D$30-C1407*(1/Inddata!$E$35))))</f>
        <v>0</v>
      </c>
      <c r="E1407" s="5">
        <v>0</v>
      </c>
      <c r="F1407" s="5">
        <f>IF(Inddata!$E$31*Inddata!$E$35+Inddata!$E$33&gt;'Beregninger scenarie 3'!C1407,0,F1406+$F$27)</f>
        <v>3.1376000000000333</v>
      </c>
      <c r="G1407" s="5">
        <f t="shared" si="42"/>
        <v>11.730800000000135</v>
      </c>
      <c r="H1407" s="5">
        <f>IF(D1407+E1407+F1407&gt;Inddata!$E$31,Inddata!$E$31,D1407+E1407+F1407)</f>
        <v>3.1376000000000333</v>
      </c>
      <c r="I1407" s="5">
        <f>Inddata!$E$34</f>
        <v>0</v>
      </c>
      <c r="J1407" s="5">
        <f>Inddata!$E$32+Inddata!$E$34</f>
        <v>4</v>
      </c>
      <c r="K1407" s="5"/>
    </row>
    <row r="1408" spans="1:11" x14ac:dyDescent="0.25">
      <c r="A1408">
        <v>1379</v>
      </c>
      <c r="C1408" s="5">
        <f t="shared" si="43"/>
        <v>9.7378666666668021</v>
      </c>
      <c r="D1408" s="5">
        <f>IF(Inddata!$E$35=0,0,IF(($D$30-C1408*(1/Inddata!$E$35))&lt;0,0,($D$30-C1408*(1/Inddata!$E$35))))</f>
        <v>0</v>
      </c>
      <c r="E1408" s="5">
        <v>0</v>
      </c>
      <c r="F1408" s="5">
        <f>IF(Inddata!$E$31*Inddata!$E$35+Inddata!$E$33&gt;'Beregninger scenarie 3'!C1408,0,F1407+$F$27)</f>
        <v>3.1446666666667</v>
      </c>
      <c r="G1408" s="5">
        <f t="shared" si="42"/>
        <v>11.737866666666802</v>
      </c>
      <c r="H1408" s="5">
        <f>IF(D1408+E1408+F1408&gt;Inddata!$E$31,Inddata!$E$31,D1408+E1408+F1408)</f>
        <v>3.1446666666667</v>
      </c>
      <c r="I1408" s="5">
        <f>Inddata!$E$34</f>
        <v>0</v>
      </c>
      <c r="J1408" s="5">
        <f>Inddata!$E$32+Inddata!$E$34</f>
        <v>4</v>
      </c>
      <c r="K1408" s="5"/>
    </row>
    <row r="1409" spans="1:11" x14ac:dyDescent="0.25">
      <c r="A1409">
        <v>1380</v>
      </c>
      <c r="C1409" s="5">
        <f t="shared" si="43"/>
        <v>9.7449333333334689</v>
      </c>
      <c r="D1409" s="5">
        <f>IF(Inddata!$E$35=0,0,IF(($D$30-C1409*(1/Inddata!$E$35))&lt;0,0,($D$30-C1409*(1/Inddata!$E$35))))</f>
        <v>0</v>
      </c>
      <c r="E1409" s="5">
        <v>0</v>
      </c>
      <c r="F1409" s="5">
        <f>IF(Inddata!$E$31*Inddata!$E$35+Inddata!$E$33&gt;'Beregninger scenarie 3'!C1409,0,F1408+$F$27)</f>
        <v>3.1517333333333668</v>
      </c>
      <c r="G1409" s="5">
        <f t="shared" si="42"/>
        <v>11.744933333333469</v>
      </c>
      <c r="H1409" s="5">
        <f>IF(D1409+E1409+F1409&gt;Inddata!$E$31,Inddata!$E$31,D1409+E1409+F1409)</f>
        <v>3.1517333333333668</v>
      </c>
      <c r="I1409" s="5">
        <f>Inddata!$E$34</f>
        <v>0</v>
      </c>
      <c r="J1409" s="5">
        <f>Inddata!$E$32+Inddata!$E$34</f>
        <v>4</v>
      </c>
      <c r="K1409" s="5"/>
    </row>
    <row r="1410" spans="1:11" x14ac:dyDescent="0.25">
      <c r="A1410">
        <v>1381</v>
      </c>
      <c r="C1410" s="5">
        <f t="shared" si="43"/>
        <v>9.7520000000001357</v>
      </c>
      <c r="D1410" s="5">
        <f>IF(Inddata!$E$35=0,0,IF(($D$30-C1410*(1/Inddata!$E$35))&lt;0,0,($D$30-C1410*(1/Inddata!$E$35))))</f>
        <v>0</v>
      </c>
      <c r="E1410" s="5">
        <v>0</v>
      </c>
      <c r="F1410" s="5">
        <f>IF(Inddata!$E$31*Inddata!$E$35+Inddata!$E$33&gt;'Beregninger scenarie 3'!C1410,0,F1409+$F$27)</f>
        <v>3.1588000000000336</v>
      </c>
      <c r="G1410" s="5">
        <f t="shared" si="42"/>
        <v>11.752000000000136</v>
      </c>
      <c r="H1410" s="5">
        <f>IF(D1410+E1410+F1410&gt;Inddata!$E$31,Inddata!$E$31,D1410+E1410+F1410)</f>
        <v>3.1588000000000336</v>
      </c>
      <c r="I1410" s="5">
        <f>Inddata!$E$34</f>
        <v>0</v>
      </c>
      <c r="J1410" s="5">
        <f>Inddata!$E$32+Inddata!$E$34</f>
        <v>4</v>
      </c>
      <c r="K1410" s="5"/>
    </row>
    <row r="1411" spans="1:11" x14ac:dyDescent="0.25">
      <c r="A1411">
        <v>1382</v>
      </c>
      <c r="C1411" s="5">
        <f t="shared" si="43"/>
        <v>9.7590666666668024</v>
      </c>
      <c r="D1411" s="5">
        <f>IF(Inddata!$E$35=0,0,IF(($D$30-C1411*(1/Inddata!$E$35))&lt;0,0,($D$30-C1411*(1/Inddata!$E$35))))</f>
        <v>0</v>
      </c>
      <c r="E1411" s="5">
        <v>0</v>
      </c>
      <c r="F1411" s="5">
        <f>IF(Inddata!$E$31*Inddata!$E$35+Inddata!$E$33&gt;'Beregninger scenarie 3'!C1411,0,F1410+$F$27)</f>
        <v>3.1658666666667004</v>
      </c>
      <c r="G1411" s="5">
        <f t="shared" si="42"/>
        <v>11.759066666666802</v>
      </c>
      <c r="H1411" s="5">
        <f>IF(D1411+E1411+F1411&gt;Inddata!$E$31,Inddata!$E$31,D1411+E1411+F1411)</f>
        <v>3.1658666666667004</v>
      </c>
      <c r="I1411" s="5">
        <f>Inddata!$E$34</f>
        <v>0</v>
      </c>
      <c r="J1411" s="5">
        <f>Inddata!$E$32+Inddata!$E$34</f>
        <v>4</v>
      </c>
      <c r="K1411" s="5"/>
    </row>
    <row r="1412" spans="1:11" x14ac:dyDescent="0.25">
      <c r="A1412">
        <v>1383</v>
      </c>
      <c r="C1412" s="5">
        <f t="shared" si="43"/>
        <v>9.7661333333334692</v>
      </c>
      <c r="D1412" s="5">
        <f>IF(Inddata!$E$35=0,0,IF(($D$30-C1412*(1/Inddata!$E$35))&lt;0,0,($D$30-C1412*(1/Inddata!$E$35))))</f>
        <v>0</v>
      </c>
      <c r="E1412" s="5">
        <v>0</v>
      </c>
      <c r="F1412" s="5">
        <f>IF(Inddata!$E$31*Inddata!$E$35+Inddata!$E$33&gt;'Beregninger scenarie 3'!C1412,0,F1411+$F$27)</f>
        <v>3.1729333333333671</v>
      </c>
      <c r="G1412" s="5">
        <f t="shared" si="42"/>
        <v>11.766133333333469</v>
      </c>
      <c r="H1412" s="5">
        <f>IF(D1412+E1412+F1412&gt;Inddata!$E$31,Inddata!$E$31,D1412+E1412+F1412)</f>
        <v>3.1729333333333671</v>
      </c>
      <c r="I1412" s="5">
        <f>Inddata!$E$34</f>
        <v>0</v>
      </c>
      <c r="J1412" s="5">
        <f>Inddata!$E$32+Inddata!$E$34</f>
        <v>4</v>
      </c>
      <c r="K1412" s="5"/>
    </row>
    <row r="1413" spans="1:11" x14ac:dyDescent="0.25">
      <c r="A1413">
        <v>1384</v>
      </c>
      <c r="C1413" s="5">
        <f t="shared" si="43"/>
        <v>9.773200000000136</v>
      </c>
      <c r="D1413" s="5">
        <f>IF(Inddata!$E$35=0,0,IF(($D$30-C1413*(1/Inddata!$E$35))&lt;0,0,($D$30-C1413*(1/Inddata!$E$35))))</f>
        <v>0</v>
      </c>
      <c r="E1413" s="5">
        <v>0</v>
      </c>
      <c r="F1413" s="5">
        <f>IF(Inddata!$E$31*Inddata!$E$35+Inddata!$E$33&gt;'Beregninger scenarie 3'!C1413,0,F1412+$F$27)</f>
        <v>3.1800000000000339</v>
      </c>
      <c r="G1413" s="5">
        <f t="shared" si="42"/>
        <v>11.773200000000136</v>
      </c>
      <c r="H1413" s="5">
        <f>IF(D1413+E1413+F1413&gt;Inddata!$E$31,Inddata!$E$31,D1413+E1413+F1413)</f>
        <v>3.1800000000000339</v>
      </c>
      <c r="I1413" s="5">
        <f>Inddata!$E$34</f>
        <v>0</v>
      </c>
      <c r="J1413" s="5">
        <f>Inddata!$E$32+Inddata!$E$34</f>
        <v>4</v>
      </c>
      <c r="K1413" s="5"/>
    </row>
    <row r="1414" spans="1:11" x14ac:dyDescent="0.25">
      <c r="A1414">
        <v>1385</v>
      </c>
      <c r="C1414" s="5">
        <f t="shared" si="43"/>
        <v>9.7802666666668028</v>
      </c>
      <c r="D1414" s="5">
        <f>IF(Inddata!$E$35=0,0,IF(($D$30-C1414*(1/Inddata!$E$35))&lt;0,0,($D$30-C1414*(1/Inddata!$E$35))))</f>
        <v>0</v>
      </c>
      <c r="E1414" s="5">
        <v>0</v>
      </c>
      <c r="F1414" s="5">
        <f>IF(Inddata!$E$31*Inddata!$E$35+Inddata!$E$33&gt;'Beregninger scenarie 3'!C1414,0,F1413+$F$27)</f>
        <v>3.1870666666667007</v>
      </c>
      <c r="G1414" s="5">
        <f t="shared" si="42"/>
        <v>11.780266666666803</v>
      </c>
      <c r="H1414" s="5">
        <f>IF(D1414+E1414+F1414&gt;Inddata!$E$31,Inddata!$E$31,D1414+E1414+F1414)</f>
        <v>3.1870666666667007</v>
      </c>
      <c r="I1414" s="5">
        <f>Inddata!$E$34</f>
        <v>0</v>
      </c>
      <c r="J1414" s="5">
        <f>Inddata!$E$32+Inddata!$E$34</f>
        <v>4</v>
      </c>
      <c r="K1414" s="5"/>
    </row>
    <row r="1415" spans="1:11" x14ac:dyDescent="0.25">
      <c r="A1415">
        <v>1386</v>
      </c>
      <c r="C1415" s="5">
        <f t="shared" si="43"/>
        <v>9.7873333333334696</v>
      </c>
      <c r="D1415" s="5">
        <f>IF(Inddata!$E$35=0,0,IF(($D$30-C1415*(1/Inddata!$E$35))&lt;0,0,($D$30-C1415*(1/Inddata!$E$35))))</f>
        <v>0</v>
      </c>
      <c r="E1415" s="5">
        <v>0</v>
      </c>
      <c r="F1415" s="5">
        <f>IF(Inddata!$E$31*Inddata!$E$35+Inddata!$E$33&gt;'Beregninger scenarie 3'!C1415,0,F1414+$F$27)</f>
        <v>3.1941333333333675</v>
      </c>
      <c r="G1415" s="5">
        <f t="shared" si="42"/>
        <v>11.78733333333347</v>
      </c>
      <c r="H1415" s="5">
        <f>IF(D1415+E1415+F1415&gt;Inddata!$E$31,Inddata!$E$31,D1415+E1415+F1415)</f>
        <v>3.1941333333333675</v>
      </c>
      <c r="I1415" s="5">
        <f>Inddata!$E$34</f>
        <v>0</v>
      </c>
      <c r="J1415" s="5">
        <f>Inddata!$E$32+Inddata!$E$34</f>
        <v>4</v>
      </c>
      <c r="K1415" s="5"/>
    </row>
    <row r="1416" spans="1:11" x14ac:dyDescent="0.25">
      <c r="A1416">
        <v>1387</v>
      </c>
      <c r="C1416" s="5">
        <f t="shared" si="43"/>
        <v>9.7944000000001363</v>
      </c>
      <c r="D1416" s="5">
        <f>IF(Inddata!$E$35=0,0,IF(($D$30-C1416*(1/Inddata!$E$35))&lt;0,0,($D$30-C1416*(1/Inddata!$E$35))))</f>
        <v>0</v>
      </c>
      <c r="E1416" s="5">
        <v>0</v>
      </c>
      <c r="F1416" s="5">
        <f>IF(Inddata!$E$31*Inddata!$E$35+Inddata!$E$33&gt;'Beregninger scenarie 3'!C1416,0,F1415+$F$27)</f>
        <v>3.2012000000000342</v>
      </c>
      <c r="G1416" s="5">
        <f t="shared" si="42"/>
        <v>11.794400000000136</v>
      </c>
      <c r="H1416" s="5">
        <f>IF(D1416+E1416+F1416&gt;Inddata!$E$31,Inddata!$E$31,D1416+E1416+F1416)</f>
        <v>3.2012000000000342</v>
      </c>
      <c r="I1416" s="5">
        <f>Inddata!$E$34</f>
        <v>0</v>
      </c>
      <c r="J1416" s="5">
        <f>Inddata!$E$32+Inddata!$E$34</f>
        <v>4</v>
      </c>
      <c r="K1416" s="5"/>
    </row>
    <row r="1417" spans="1:11" x14ac:dyDescent="0.25">
      <c r="A1417">
        <v>1388</v>
      </c>
      <c r="C1417" s="5">
        <f t="shared" si="43"/>
        <v>9.8014666666668031</v>
      </c>
      <c r="D1417" s="5">
        <f>IF(Inddata!$E$35=0,0,IF(($D$30-C1417*(1/Inddata!$E$35))&lt;0,0,($D$30-C1417*(1/Inddata!$E$35))))</f>
        <v>0</v>
      </c>
      <c r="E1417" s="5">
        <v>0</v>
      </c>
      <c r="F1417" s="5">
        <f>IF(Inddata!$E$31*Inddata!$E$35+Inddata!$E$33&gt;'Beregninger scenarie 3'!C1417,0,F1416+$F$27)</f>
        <v>3.208266666666701</v>
      </c>
      <c r="G1417" s="5">
        <f t="shared" si="42"/>
        <v>11.801466666666803</v>
      </c>
      <c r="H1417" s="5">
        <f>IF(D1417+E1417+F1417&gt;Inddata!$E$31,Inddata!$E$31,D1417+E1417+F1417)</f>
        <v>3.208266666666701</v>
      </c>
      <c r="I1417" s="5">
        <f>Inddata!$E$34</f>
        <v>0</v>
      </c>
      <c r="J1417" s="5">
        <f>Inddata!$E$32+Inddata!$E$34</f>
        <v>4</v>
      </c>
      <c r="K1417" s="5"/>
    </row>
    <row r="1418" spans="1:11" x14ac:dyDescent="0.25">
      <c r="A1418">
        <v>1389</v>
      </c>
      <c r="C1418" s="5">
        <f t="shared" si="43"/>
        <v>9.8085333333334699</v>
      </c>
      <c r="D1418" s="5">
        <f>IF(Inddata!$E$35=0,0,IF(($D$30-C1418*(1/Inddata!$E$35))&lt;0,0,($D$30-C1418*(1/Inddata!$E$35))))</f>
        <v>0</v>
      </c>
      <c r="E1418" s="5">
        <v>0</v>
      </c>
      <c r="F1418" s="5">
        <f>IF(Inddata!$E$31*Inddata!$E$35+Inddata!$E$33&gt;'Beregninger scenarie 3'!C1418,0,F1417+$F$27)</f>
        <v>3.2153333333333678</v>
      </c>
      <c r="G1418" s="5">
        <f t="shared" si="42"/>
        <v>11.80853333333347</v>
      </c>
      <c r="H1418" s="5">
        <f>IF(D1418+E1418+F1418&gt;Inddata!$E$31,Inddata!$E$31,D1418+E1418+F1418)</f>
        <v>3.2153333333333678</v>
      </c>
      <c r="I1418" s="5">
        <f>Inddata!$E$34</f>
        <v>0</v>
      </c>
      <c r="J1418" s="5">
        <f>Inddata!$E$32+Inddata!$E$34</f>
        <v>4</v>
      </c>
      <c r="K1418" s="5"/>
    </row>
    <row r="1419" spans="1:11" x14ac:dyDescent="0.25">
      <c r="A1419">
        <v>1390</v>
      </c>
      <c r="C1419" s="5">
        <f t="shared" si="43"/>
        <v>9.8156000000001367</v>
      </c>
      <c r="D1419" s="5">
        <f>IF(Inddata!$E$35=0,0,IF(($D$30-C1419*(1/Inddata!$E$35))&lt;0,0,($D$30-C1419*(1/Inddata!$E$35))))</f>
        <v>0</v>
      </c>
      <c r="E1419" s="5">
        <v>0</v>
      </c>
      <c r="F1419" s="5">
        <f>IF(Inddata!$E$31*Inddata!$E$35+Inddata!$E$33&gt;'Beregninger scenarie 3'!C1419,0,F1418+$F$27)</f>
        <v>3.2224000000000346</v>
      </c>
      <c r="G1419" s="5">
        <f t="shared" si="42"/>
        <v>11.815600000000137</v>
      </c>
      <c r="H1419" s="5">
        <f>IF(D1419+E1419+F1419&gt;Inddata!$E$31,Inddata!$E$31,D1419+E1419+F1419)</f>
        <v>3.2224000000000346</v>
      </c>
      <c r="I1419" s="5">
        <f>Inddata!$E$34</f>
        <v>0</v>
      </c>
      <c r="J1419" s="5">
        <f>Inddata!$E$32+Inddata!$E$34</f>
        <v>4</v>
      </c>
      <c r="K1419" s="5"/>
    </row>
    <row r="1420" spans="1:11" x14ac:dyDescent="0.25">
      <c r="A1420">
        <v>1391</v>
      </c>
      <c r="C1420" s="5">
        <f t="shared" si="43"/>
        <v>9.8226666666668034</v>
      </c>
      <c r="D1420" s="5">
        <f>IF(Inddata!$E$35=0,0,IF(($D$30-C1420*(1/Inddata!$E$35))&lt;0,0,($D$30-C1420*(1/Inddata!$E$35))))</f>
        <v>0</v>
      </c>
      <c r="E1420" s="5">
        <v>0</v>
      </c>
      <c r="F1420" s="5">
        <f>IF(Inddata!$E$31*Inddata!$E$35+Inddata!$E$33&gt;'Beregninger scenarie 3'!C1420,0,F1419+$F$27)</f>
        <v>3.2294666666667013</v>
      </c>
      <c r="G1420" s="5">
        <f t="shared" si="42"/>
        <v>11.822666666666803</v>
      </c>
      <c r="H1420" s="5">
        <f>IF(D1420+E1420+F1420&gt;Inddata!$E$31,Inddata!$E$31,D1420+E1420+F1420)</f>
        <v>3.2294666666667013</v>
      </c>
      <c r="I1420" s="5">
        <f>Inddata!$E$34</f>
        <v>0</v>
      </c>
      <c r="J1420" s="5">
        <f>Inddata!$E$32+Inddata!$E$34</f>
        <v>4</v>
      </c>
      <c r="K1420" s="5"/>
    </row>
    <row r="1421" spans="1:11" x14ac:dyDescent="0.25">
      <c r="A1421">
        <v>1392</v>
      </c>
      <c r="C1421" s="5">
        <f t="shared" si="43"/>
        <v>9.8297333333334702</v>
      </c>
      <c r="D1421" s="5">
        <f>IF(Inddata!$E$35=0,0,IF(($D$30-C1421*(1/Inddata!$E$35))&lt;0,0,($D$30-C1421*(1/Inddata!$E$35))))</f>
        <v>0</v>
      </c>
      <c r="E1421" s="5">
        <v>0</v>
      </c>
      <c r="F1421" s="5">
        <f>IF(Inddata!$E$31*Inddata!$E$35+Inddata!$E$33&gt;'Beregninger scenarie 3'!C1421,0,F1420+$F$27)</f>
        <v>3.2365333333333681</v>
      </c>
      <c r="G1421" s="5">
        <f t="shared" si="42"/>
        <v>11.82973333333347</v>
      </c>
      <c r="H1421" s="5">
        <f>IF(D1421+E1421+F1421&gt;Inddata!$E$31,Inddata!$E$31,D1421+E1421+F1421)</f>
        <v>3.2365333333333681</v>
      </c>
      <c r="I1421" s="5">
        <f>Inddata!$E$34</f>
        <v>0</v>
      </c>
      <c r="J1421" s="5">
        <f>Inddata!$E$32+Inddata!$E$34</f>
        <v>4</v>
      </c>
      <c r="K1421" s="5"/>
    </row>
    <row r="1422" spans="1:11" x14ac:dyDescent="0.25">
      <c r="A1422">
        <v>1393</v>
      </c>
      <c r="C1422" s="5">
        <f t="shared" si="43"/>
        <v>9.836800000000137</v>
      </c>
      <c r="D1422" s="5">
        <f>IF(Inddata!$E$35=0,0,IF(($D$30-C1422*(1/Inddata!$E$35))&lt;0,0,($D$30-C1422*(1/Inddata!$E$35))))</f>
        <v>0</v>
      </c>
      <c r="E1422" s="5">
        <v>0</v>
      </c>
      <c r="F1422" s="5">
        <f>IF(Inddata!$E$31*Inddata!$E$35+Inddata!$E$33&gt;'Beregninger scenarie 3'!C1422,0,F1421+$F$27)</f>
        <v>3.2436000000000349</v>
      </c>
      <c r="G1422" s="5">
        <f t="shared" si="42"/>
        <v>11.836800000000137</v>
      </c>
      <c r="H1422" s="5">
        <f>IF(D1422+E1422+F1422&gt;Inddata!$E$31,Inddata!$E$31,D1422+E1422+F1422)</f>
        <v>3.2436000000000349</v>
      </c>
      <c r="I1422" s="5">
        <f>Inddata!$E$34</f>
        <v>0</v>
      </c>
      <c r="J1422" s="5">
        <f>Inddata!$E$32+Inddata!$E$34</f>
        <v>4</v>
      </c>
      <c r="K1422" s="5"/>
    </row>
    <row r="1423" spans="1:11" x14ac:dyDescent="0.25">
      <c r="A1423">
        <v>1394</v>
      </c>
      <c r="C1423" s="5">
        <f t="shared" si="43"/>
        <v>9.8438666666668038</v>
      </c>
      <c r="D1423" s="5">
        <f>IF(Inddata!$E$35=0,0,IF(($D$30-C1423*(1/Inddata!$E$35))&lt;0,0,($D$30-C1423*(1/Inddata!$E$35))))</f>
        <v>0</v>
      </c>
      <c r="E1423" s="5">
        <v>0</v>
      </c>
      <c r="F1423" s="5">
        <f>IF(Inddata!$E$31*Inddata!$E$35+Inddata!$E$33&gt;'Beregninger scenarie 3'!C1423,0,F1422+$F$27)</f>
        <v>3.2506666666667017</v>
      </c>
      <c r="G1423" s="5">
        <f t="shared" si="42"/>
        <v>11.843866666666804</v>
      </c>
      <c r="H1423" s="5">
        <f>IF(D1423+E1423+F1423&gt;Inddata!$E$31,Inddata!$E$31,D1423+E1423+F1423)</f>
        <v>3.2506666666667017</v>
      </c>
      <c r="I1423" s="5">
        <f>Inddata!$E$34</f>
        <v>0</v>
      </c>
      <c r="J1423" s="5">
        <f>Inddata!$E$32+Inddata!$E$34</f>
        <v>4</v>
      </c>
      <c r="K1423" s="5"/>
    </row>
    <row r="1424" spans="1:11" x14ac:dyDescent="0.25">
      <c r="A1424">
        <v>1395</v>
      </c>
      <c r="C1424" s="5">
        <f t="shared" si="43"/>
        <v>9.8509333333334705</v>
      </c>
      <c r="D1424" s="5">
        <f>IF(Inddata!$E$35=0,0,IF(($D$30-C1424*(1/Inddata!$E$35))&lt;0,0,($D$30-C1424*(1/Inddata!$E$35))))</f>
        <v>0</v>
      </c>
      <c r="E1424" s="5">
        <v>0</v>
      </c>
      <c r="F1424" s="5">
        <f>IF(Inddata!$E$31*Inddata!$E$35+Inddata!$E$33&gt;'Beregninger scenarie 3'!C1424,0,F1423+$F$27)</f>
        <v>3.2577333333333685</v>
      </c>
      <c r="G1424" s="5">
        <f t="shared" si="42"/>
        <v>11.850933333333471</v>
      </c>
      <c r="H1424" s="5">
        <f>IF(D1424+E1424+F1424&gt;Inddata!$E$31,Inddata!$E$31,D1424+E1424+F1424)</f>
        <v>3.2577333333333685</v>
      </c>
      <c r="I1424" s="5">
        <f>Inddata!$E$34</f>
        <v>0</v>
      </c>
      <c r="J1424" s="5">
        <f>Inddata!$E$32+Inddata!$E$34</f>
        <v>4</v>
      </c>
      <c r="K1424" s="5"/>
    </row>
    <row r="1425" spans="1:11" x14ac:dyDescent="0.25">
      <c r="A1425">
        <v>1396</v>
      </c>
      <c r="C1425" s="5">
        <f t="shared" si="43"/>
        <v>9.8580000000001373</v>
      </c>
      <c r="D1425" s="5">
        <f>IF(Inddata!$E$35=0,0,IF(($D$30-C1425*(1/Inddata!$E$35))&lt;0,0,($D$30-C1425*(1/Inddata!$E$35))))</f>
        <v>0</v>
      </c>
      <c r="E1425" s="5">
        <v>0</v>
      </c>
      <c r="F1425" s="5">
        <f>IF(Inddata!$E$31*Inddata!$E$35+Inddata!$E$33&gt;'Beregninger scenarie 3'!C1425,0,F1424+$F$27)</f>
        <v>3.2648000000000352</v>
      </c>
      <c r="G1425" s="5">
        <f t="shared" si="42"/>
        <v>11.858000000000137</v>
      </c>
      <c r="H1425" s="5">
        <f>IF(D1425+E1425+F1425&gt;Inddata!$E$31,Inddata!$E$31,D1425+E1425+F1425)</f>
        <v>3.2648000000000352</v>
      </c>
      <c r="I1425" s="5">
        <f>Inddata!$E$34</f>
        <v>0</v>
      </c>
      <c r="J1425" s="5">
        <f>Inddata!$E$32+Inddata!$E$34</f>
        <v>4</v>
      </c>
      <c r="K1425" s="5"/>
    </row>
    <row r="1426" spans="1:11" x14ac:dyDescent="0.25">
      <c r="A1426">
        <v>1397</v>
      </c>
      <c r="C1426" s="5">
        <f t="shared" si="43"/>
        <v>9.8650666666668041</v>
      </c>
      <c r="D1426" s="5">
        <f>IF(Inddata!$E$35=0,0,IF(($D$30-C1426*(1/Inddata!$E$35))&lt;0,0,($D$30-C1426*(1/Inddata!$E$35))))</f>
        <v>0</v>
      </c>
      <c r="E1426" s="5">
        <v>0</v>
      </c>
      <c r="F1426" s="5">
        <f>IF(Inddata!$E$31*Inddata!$E$35+Inddata!$E$33&gt;'Beregninger scenarie 3'!C1426,0,F1425+$F$27)</f>
        <v>3.271866666666702</v>
      </c>
      <c r="G1426" s="5">
        <f t="shared" si="42"/>
        <v>11.865066666666804</v>
      </c>
      <c r="H1426" s="5">
        <f>IF(D1426+E1426+F1426&gt;Inddata!$E$31,Inddata!$E$31,D1426+E1426+F1426)</f>
        <v>3.271866666666702</v>
      </c>
      <c r="I1426" s="5">
        <f>Inddata!$E$34</f>
        <v>0</v>
      </c>
      <c r="J1426" s="5">
        <f>Inddata!$E$32+Inddata!$E$34</f>
        <v>4</v>
      </c>
      <c r="K1426" s="5"/>
    </row>
    <row r="1427" spans="1:11" x14ac:dyDescent="0.25">
      <c r="A1427">
        <v>1398</v>
      </c>
      <c r="C1427" s="5">
        <f t="shared" si="43"/>
        <v>9.8721333333334709</v>
      </c>
      <c r="D1427" s="5">
        <f>IF(Inddata!$E$35=0,0,IF(($D$30-C1427*(1/Inddata!$E$35))&lt;0,0,($D$30-C1427*(1/Inddata!$E$35))))</f>
        <v>0</v>
      </c>
      <c r="E1427" s="5">
        <v>0</v>
      </c>
      <c r="F1427" s="5">
        <f>IF(Inddata!$E$31*Inddata!$E$35+Inddata!$E$33&gt;'Beregninger scenarie 3'!C1427,0,F1426+$F$27)</f>
        <v>3.2789333333333688</v>
      </c>
      <c r="G1427" s="5">
        <f t="shared" si="42"/>
        <v>11.872133333333471</v>
      </c>
      <c r="H1427" s="5">
        <f>IF(D1427+E1427+F1427&gt;Inddata!$E$31,Inddata!$E$31,D1427+E1427+F1427)</f>
        <v>3.2789333333333688</v>
      </c>
      <c r="I1427" s="5">
        <f>Inddata!$E$34</f>
        <v>0</v>
      </c>
      <c r="J1427" s="5">
        <f>Inddata!$E$32+Inddata!$E$34</f>
        <v>4</v>
      </c>
      <c r="K1427" s="5"/>
    </row>
    <row r="1428" spans="1:11" x14ac:dyDescent="0.25">
      <c r="A1428">
        <v>1399</v>
      </c>
      <c r="C1428" s="5">
        <f t="shared" si="43"/>
        <v>9.8792000000001376</v>
      </c>
      <c r="D1428" s="5">
        <f>IF(Inddata!$E$35=0,0,IF(($D$30-C1428*(1/Inddata!$E$35))&lt;0,0,($D$30-C1428*(1/Inddata!$E$35))))</f>
        <v>0</v>
      </c>
      <c r="E1428" s="5">
        <v>0</v>
      </c>
      <c r="F1428" s="5">
        <f>IF(Inddata!$E$31*Inddata!$E$35+Inddata!$E$33&gt;'Beregninger scenarie 3'!C1428,0,F1427+$F$27)</f>
        <v>3.2860000000000356</v>
      </c>
      <c r="G1428" s="5">
        <f t="shared" si="42"/>
        <v>11.879200000000138</v>
      </c>
      <c r="H1428" s="5">
        <f>IF(D1428+E1428+F1428&gt;Inddata!$E$31,Inddata!$E$31,D1428+E1428+F1428)</f>
        <v>3.2860000000000356</v>
      </c>
      <c r="I1428" s="5">
        <f>Inddata!$E$34</f>
        <v>0</v>
      </c>
      <c r="J1428" s="5">
        <f>Inddata!$E$32+Inddata!$E$34</f>
        <v>4</v>
      </c>
      <c r="K1428" s="5"/>
    </row>
    <row r="1429" spans="1:11" x14ac:dyDescent="0.25">
      <c r="A1429">
        <v>1400</v>
      </c>
      <c r="C1429" s="5">
        <f t="shared" si="43"/>
        <v>9.8862666666668044</v>
      </c>
      <c r="D1429" s="5">
        <f>IF(Inddata!$E$35=0,0,IF(($D$30-C1429*(1/Inddata!$E$35))&lt;0,0,($D$30-C1429*(1/Inddata!$E$35))))</f>
        <v>0</v>
      </c>
      <c r="E1429" s="5">
        <v>0</v>
      </c>
      <c r="F1429" s="5">
        <f>IF(Inddata!$E$31*Inddata!$E$35+Inddata!$E$33&gt;'Beregninger scenarie 3'!C1429,0,F1428+$F$27)</f>
        <v>3.2930666666667023</v>
      </c>
      <c r="G1429" s="5">
        <f t="shared" si="42"/>
        <v>11.886266666666804</v>
      </c>
      <c r="H1429" s="5">
        <f>IF(D1429+E1429+F1429&gt;Inddata!$E$31,Inddata!$E$31,D1429+E1429+F1429)</f>
        <v>3.2930666666667023</v>
      </c>
      <c r="I1429" s="5">
        <f>Inddata!$E$34</f>
        <v>0</v>
      </c>
      <c r="J1429" s="5">
        <f>Inddata!$E$32+Inddata!$E$34</f>
        <v>4</v>
      </c>
      <c r="K1429" s="5"/>
    </row>
    <row r="1430" spans="1:11" x14ac:dyDescent="0.25">
      <c r="A1430">
        <v>1401</v>
      </c>
      <c r="C1430" s="5">
        <f t="shared" si="43"/>
        <v>9.8933333333334712</v>
      </c>
      <c r="D1430" s="5">
        <f>IF(Inddata!$E$35=0,0,IF(($D$30-C1430*(1/Inddata!$E$35))&lt;0,0,($D$30-C1430*(1/Inddata!$E$35))))</f>
        <v>0</v>
      </c>
      <c r="E1430" s="5">
        <v>0</v>
      </c>
      <c r="F1430" s="5">
        <f>IF(Inddata!$E$31*Inddata!$E$35+Inddata!$E$33&gt;'Beregninger scenarie 3'!C1430,0,F1429+$F$27)</f>
        <v>3.3001333333333691</v>
      </c>
      <c r="G1430" s="5">
        <f t="shared" si="42"/>
        <v>11.893333333333471</v>
      </c>
      <c r="H1430" s="5">
        <f>IF(D1430+E1430+F1430&gt;Inddata!$E$31,Inddata!$E$31,D1430+E1430+F1430)</f>
        <v>3.3001333333333691</v>
      </c>
      <c r="I1430" s="5">
        <f>Inddata!$E$34</f>
        <v>0</v>
      </c>
      <c r="J1430" s="5">
        <f>Inddata!$E$32+Inddata!$E$34</f>
        <v>4</v>
      </c>
      <c r="K1430" s="5"/>
    </row>
    <row r="1431" spans="1:11" x14ac:dyDescent="0.25">
      <c r="A1431">
        <v>1402</v>
      </c>
      <c r="C1431" s="5">
        <f t="shared" si="43"/>
        <v>9.900400000000138</v>
      </c>
      <c r="D1431" s="5">
        <f>IF(Inddata!$E$35=0,0,IF(($D$30-C1431*(1/Inddata!$E$35))&lt;0,0,($D$30-C1431*(1/Inddata!$E$35))))</f>
        <v>0</v>
      </c>
      <c r="E1431" s="5">
        <v>0</v>
      </c>
      <c r="F1431" s="5">
        <f>IF(Inddata!$E$31*Inddata!$E$35+Inddata!$E$33&gt;'Beregninger scenarie 3'!C1431,0,F1430+$F$27)</f>
        <v>3.3072000000000359</v>
      </c>
      <c r="G1431" s="5">
        <f t="shared" si="42"/>
        <v>11.900400000000138</v>
      </c>
      <c r="H1431" s="5">
        <f>IF(D1431+E1431+F1431&gt;Inddata!$E$31,Inddata!$E$31,D1431+E1431+F1431)</f>
        <v>3.3072000000000359</v>
      </c>
      <c r="I1431" s="5">
        <f>Inddata!$E$34</f>
        <v>0</v>
      </c>
      <c r="J1431" s="5">
        <f>Inddata!$E$32+Inddata!$E$34</f>
        <v>4</v>
      </c>
      <c r="K1431" s="5"/>
    </row>
    <row r="1432" spans="1:11" x14ac:dyDescent="0.25">
      <c r="A1432">
        <v>1403</v>
      </c>
      <c r="C1432" s="5">
        <f t="shared" si="43"/>
        <v>9.9074666666668048</v>
      </c>
      <c r="D1432" s="5">
        <f>IF(Inddata!$E$35=0,0,IF(($D$30-C1432*(1/Inddata!$E$35))&lt;0,0,($D$30-C1432*(1/Inddata!$E$35))))</f>
        <v>0</v>
      </c>
      <c r="E1432" s="5">
        <v>0</v>
      </c>
      <c r="F1432" s="5">
        <f>IF(Inddata!$E$31*Inddata!$E$35+Inddata!$E$33&gt;'Beregninger scenarie 3'!C1432,0,F1431+$F$27)</f>
        <v>3.3142666666667027</v>
      </c>
      <c r="G1432" s="5">
        <f t="shared" si="42"/>
        <v>11.907466666666805</v>
      </c>
      <c r="H1432" s="5">
        <f>IF(D1432+E1432+F1432&gt;Inddata!$E$31,Inddata!$E$31,D1432+E1432+F1432)</f>
        <v>3.3142666666667027</v>
      </c>
      <c r="I1432" s="5">
        <f>Inddata!$E$34</f>
        <v>0</v>
      </c>
      <c r="J1432" s="5">
        <f>Inddata!$E$32+Inddata!$E$34</f>
        <v>4</v>
      </c>
      <c r="K1432" s="5"/>
    </row>
    <row r="1433" spans="1:11" x14ac:dyDescent="0.25">
      <c r="A1433">
        <v>1404</v>
      </c>
      <c r="C1433" s="5">
        <f t="shared" si="43"/>
        <v>9.9145333333334715</v>
      </c>
      <c r="D1433" s="5">
        <f>IF(Inddata!$E$35=0,0,IF(($D$30-C1433*(1/Inddata!$E$35))&lt;0,0,($D$30-C1433*(1/Inddata!$E$35))))</f>
        <v>0</v>
      </c>
      <c r="E1433" s="5">
        <v>0</v>
      </c>
      <c r="F1433" s="5">
        <f>IF(Inddata!$E$31*Inddata!$E$35+Inddata!$E$33&gt;'Beregninger scenarie 3'!C1433,0,F1432+$F$27)</f>
        <v>3.3213333333333694</v>
      </c>
      <c r="G1433" s="5">
        <f t="shared" si="42"/>
        <v>11.914533333333472</v>
      </c>
      <c r="H1433" s="5">
        <f>IF(D1433+E1433+F1433&gt;Inddata!$E$31,Inddata!$E$31,D1433+E1433+F1433)</f>
        <v>3.3213333333333694</v>
      </c>
      <c r="I1433" s="5">
        <f>Inddata!$E$34</f>
        <v>0</v>
      </c>
      <c r="J1433" s="5">
        <f>Inddata!$E$32+Inddata!$E$34</f>
        <v>4</v>
      </c>
      <c r="K1433" s="5"/>
    </row>
    <row r="1434" spans="1:11" x14ac:dyDescent="0.25">
      <c r="A1434">
        <v>1405</v>
      </c>
      <c r="C1434" s="5">
        <f t="shared" si="43"/>
        <v>9.9216000000001383</v>
      </c>
      <c r="D1434" s="5">
        <f>IF(Inddata!$E$35=0,0,IF(($D$30-C1434*(1/Inddata!$E$35))&lt;0,0,($D$30-C1434*(1/Inddata!$E$35))))</f>
        <v>0</v>
      </c>
      <c r="E1434" s="5">
        <v>0</v>
      </c>
      <c r="F1434" s="5">
        <f>IF(Inddata!$E$31*Inddata!$E$35+Inddata!$E$33&gt;'Beregninger scenarie 3'!C1434,0,F1433+$F$27)</f>
        <v>3.3284000000000362</v>
      </c>
      <c r="G1434" s="5">
        <f t="shared" si="42"/>
        <v>11.921600000000138</v>
      </c>
      <c r="H1434" s="5">
        <f>IF(D1434+E1434+F1434&gt;Inddata!$E$31,Inddata!$E$31,D1434+E1434+F1434)</f>
        <v>3.3284000000000362</v>
      </c>
      <c r="I1434" s="5">
        <f>Inddata!$E$34</f>
        <v>0</v>
      </c>
      <c r="J1434" s="5">
        <f>Inddata!$E$32+Inddata!$E$34</f>
        <v>4</v>
      </c>
      <c r="K1434" s="5"/>
    </row>
    <row r="1435" spans="1:11" x14ac:dyDescent="0.25">
      <c r="A1435">
        <v>1406</v>
      </c>
      <c r="C1435" s="5">
        <f t="shared" si="43"/>
        <v>9.9286666666668051</v>
      </c>
      <c r="D1435" s="5">
        <f>IF(Inddata!$E$35=0,0,IF(($D$30-C1435*(1/Inddata!$E$35))&lt;0,0,($D$30-C1435*(1/Inddata!$E$35))))</f>
        <v>0</v>
      </c>
      <c r="E1435" s="5">
        <v>0</v>
      </c>
      <c r="F1435" s="5">
        <f>IF(Inddata!$E$31*Inddata!$E$35+Inddata!$E$33&gt;'Beregninger scenarie 3'!C1435,0,F1434+$F$27)</f>
        <v>3.335466666666703</v>
      </c>
      <c r="G1435" s="5">
        <f t="shared" si="42"/>
        <v>11.928666666666805</v>
      </c>
      <c r="H1435" s="5">
        <f>IF(D1435+E1435+F1435&gt;Inddata!$E$31,Inddata!$E$31,D1435+E1435+F1435)</f>
        <v>3.335466666666703</v>
      </c>
      <c r="I1435" s="5">
        <f>Inddata!$E$34</f>
        <v>0</v>
      </c>
      <c r="J1435" s="5">
        <f>Inddata!$E$32+Inddata!$E$34</f>
        <v>4</v>
      </c>
      <c r="K1435" s="5"/>
    </row>
    <row r="1436" spans="1:11" x14ac:dyDescent="0.25">
      <c r="A1436">
        <v>1407</v>
      </c>
      <c r="C1436" s="5">
        <f t="shared" si="43"/>
        <v>9.9357333333334719</v>
      </c>
      <c r="D1436" s="5">
        <f>IF(Inddata!$E$35=0,0,IF(($D$30-C1436*(1/Inddata!$E$35))&lt;0,0,($D$30-C1436*(1/Inddata!$E$35))))</f>
        <v>0</v>
      </c>
      <c r="E1436" s="5">
        <v>0</v>
      </c>
      <c r="F1436" s="5">
        <f>IF(Inddata!$E$31*Inddata!$E$35+Inddata!$E$33&gt;'Beregninger scenarie 3'!C1436,0,F1435+$F$27)</f>
        <v>3.3425333333333698</v>
      </c>
      <c r="G1436" s="5">
        <f t="shared" si="42"/>
        <v>11.935733333333472</v>
      </c>
      <c r="H1436" s="5">
        <f>IF(D1436+E1436+F1436&gt;Inddata!$E$31,Inddata!$E$31,D1436+E1436+F1436)</f>
        <v>3.3425333333333698</v>
      </c>
      <c r="I1436" s="5">
        <f>Inddata!$E$34</f>
        <v>0</v>
      </c>
      <c r="J1436" s="5">
        <f>Inddata!$E$32+Inddata!$E$34</f>
        <v>4</v>
      </c>
      <c r="K1436" s="5"/>
    </row>
    <row r="1437" spans="1:11" x14ac:dyDescent="0.25">
      <c r="A1437">
        <v>1408</v>
      </c>
      <c r="C1437" s="5">
        <f t="shared" si="43"/>
        <v>9.9428000000001386</v>
      </c>
      <c r="D1437" s="5">
        <f>IF(Inddata!$E$35=0,0,IF(($D$30-C1437*(1/Inddata!$E$35))&lt;0,0,($D$30-C1437*(1/Inddata!$E$35))))</f>
        <v>0</v>
      </c>
      <c r="E1437" s="5">
        <v>0</v>
      </c>
      <c r="F1437" s="5">
        <f>IF(Inddata!$E$31*Inddata!$E$35+Inddata!$E$33&gt;'Beregninger scenarie 3'!C1437,0,F1436+$F$27)</f>
        <v>3.3496000000000365</v>
      </c>
      <c r="G1437" s="5">
        <f t="shared" si="42"/>
        <v>11.942800000000139</v>
      </c>
      <c r="H1437" s="5">
        <f>IF(D1437+E1437+F1437&gt;Inddata!$E$31,Inddata!$E$31,D1437+E1437+F1437)</f>
        <v>3.3496000000000365</v>
      </c>
      <c r="I1437" s="5">
        <f>Inddata!$E$34</f>
        <v>0</v>
      </c>
      <c r="J1437" s="5">
        <f>Inddata!$E$32+Inddata!$E$34</f>
        <v>4</v>
      </c>
      <c r="K1437" s="5"/>
    </row>
    <row r="1438" spans="1:11" x14ac:dyDescent="0.25">
      <c r="A1438">
        <v>1409</v>
      </c>
      <c r="C1438" s="5">
        <f t="shared" si="43"/>
        <v>9.9498666666668054</v>
      </c>
      <c r="D1438" s="5">
        <f>IF(Inddata!$E$35=0,0,IF(($D$30-C1438*(1/Inddata!$E$35))&lt;0,0,($D$30-C1438*(1/Inddata!$E$35))))</f>
        <v>0</v>
      </c>
      <c r="E1438" s="5">
        <v>0</v>
      </c>
      <c r="F1438" s="5">
        <f>IF(Inddata!$E$31*Inddata!$E$35+Inddata!$E$33&gt;'Beregninger scenarie 3'!C1438,0,F1437+$F$27)</f>
        <v>3.3566666666667033</v>
      </c>
      <c r="G1438" s="5">
        <f t="shared" si="42"/>
        <v>11.949866666666805</v>
      </c>
      <c r="H1438" s="5">
        <f>IF(D1438+E1438+F1438&gt;Inddata!$E$31,Inddata!$E$31,D1438+E1438+F1438)</f>
        <v>3.3566666666667033</v>
      </c>
      <c r="I1438" s="5">
        <f>Inddata!$E$34</f>
        <v>0</v>
      </c>
      <c r="J1438" s="5">
        <f>Inddata!$E$32+Inddata!$E$34</f>
        <v>4</v>
      </c>
      <c r="K1438" s="5"/>
    </row>
    <row r="1439" spans="1:11" x14ac:dyDescent="0.25">
      <c r="A1439">
        <v>1410</v>
      </c>
      <c r="C1439" s="5">
        <f t="shared" si="43"/>
        <v>9.9569333333334722</v>
      </c>
      <c r="D1439" s="5">
        <f>IF(Inddata!$E$35=0,0,IF(($D$30-C1439*(1/Inddata!$E$35))&lt;0,0,($D$30-C1439*(1/Inddata!$E$35))))</f>
        <v>0</v>
      </c>
      <c r="E1439" s="5">
        <v>0</v>
      </c>
      <c r="F1439" s="5">
        <f>IF(Inddata!$E$31*Inddata!$E$35+Inddata!$E$33&gt;'Beregninger scenarie 3'!C1439,0,F1438+$F$27)</f>
        <v>3.3637333333333701</v>
      </c>
      <c r="G1439" s="5">
        <f t="shared" si="42"/>
        <v>11.956933333333472</v>
      </c>
      <c r="H1439" s="5">
        <f>IF(D1439+E1439+F1439&gt;Inddata!$E$31,Inddata!$E$31,D1439+E1439+F1439)</f>
        <v>3.3637333333333701</v>
      </c>
      <c r="I1439" s="5">
        <f>Inddata!$E$34</f>
        <v>0</v>
      </c>
      <c r="J1439" s="5">
        <f>Inddata!$E$32+Inddata!$E$34</f>
        <v>4</v>
      </c>
      <c r="K1439" s="5"/>
    </row>
    <row r="1440" spans="1:11" x14ac:dyDescent="0.25">
      <c r="A1440">
        <v>1411</v>
      </c>
      <c r="C1440" s="5">
        <f t="shared" si="43"/>
        <v>9.964000000000139</v>
      </c>
      <c r="D1440" s="5">
        <f>IF(Inddata!$E$35=0,0,IF(($D$30-C1440*(1/Inddata!$E$35))&lt;0,0,($D$30-C1440*(1/Inddata!$E$35))))</f>
        <v>0</v>
      </c>
      <c r="E1440" s="5">
        <v>0</v>
      </c>
      <c r="F1440" s="5">
        <f>IF(Inddata!$E$31*Inddata!$E$35+Inddata!$E$33&gt;'Beregninger scenarie 3'!C1440,0,F1439+$F$27)</f>
        <v>3.3708000000000369</v>
      </c>
      <c r="G1440" s="5">
        <f t="shared" ref="G1440:G1503" si="44">C1440+2</f>
        <v>11.964000000000139</v>
      </c>
      <c r="H1440" s="5">
        <f>IF(D1440+E1440+F1440&gt;Inddata!$E$31,Inddata!$E$31,D1440+E1440+F1440)</f>
        <v>3.3708000000000369</v>
      </c>
      <c r="I1440" s="5">
        <f>Inddata!$E$34</f>
        <v>0</v>
      </c>
      <c r="J1440" s="5">
        <f>Inddata!$E$32+Inddata!$E$34</f>
        <v>4</v>
      </c>
      <c r="K1440" s="5"/>
    </row>
    <row r="1441" spans="1:11" x14ac:dyDescent="0.25">
      <c r="A1441">
        <v>1412</v>
      </c>
      <c r="C1441" s="5">
        <f t="shared" ref="C1441:C1504" si="45">C1440+$C$27</f>
        <v>9.9710666666668057</v>
      </c>
      <c r="D1441" s="5">
        <f>IF(Inddata!$E$35=0,0,IF(($D$30-C1441*(1/Inddata!$E$35))&lt;0,0,($D$30-C1441*(1/Inddata!$E$35))))</f>
        <v>0</v>
      </c>
      <c r="E1441" s="5">
        <v>0</v>
      </c>
      <c r="F1441" s="5">
        <f>IF(Inddata!$E$31*Inddata!$E$35+Inddata!$E$33&gt;'Beregninger scenarie 3'!C1441,0,F1440+$F$27)</f>
        <v>3.3778666666667037</v>
      </c>
      <c r="G1441" s="5">
        <f t="shared" si="44"/>
        <v>11.971066666666806</v>
      </c>
      <c r="H1441" s="5">
        <f>IF(D1441+E1441+F1441&gt;Inddata!$E$31,Inddata!$E$31,D1441+E1441+F1441)</f>
        <v>3.3778666666667037</v>
      </c>
      <c r="I1441" s="5">
        <f>Inddata!$E$34</f>
        <v>0</v>
      </c>
      <c r="J1441" s="5">
        <f>Inddata!$E$32+Inddata!$E$34</f>
        <v>4</v>
      </c>
      <c r="K1441" s="5"/>
    </row>
    <row r="1442" spans="1:11" x14ac:dyDescent="0.25">
      <c r="A1442">
        <v>1413</v>
      </c>
      <c r="C1442" s="5">
        <f t="shared" si="45"/>
        <v>9.9781333333334725</v>
      </c>
      <c r="D1442" s="5">
        <f>IF(Inddata!$E$35=0,0,IF(($D$30-C1442*(1/Inddata!$E$35))&lt;0,0,($D$30-C1442*(1/Inddata!$E$35))))</f>
        <v>0</v>
      </c>
      <c r="E1442" s="5">
        <v>0</v>
      </c>
      <c r="F1442" s="5">
        <f>IF(Inddata!$E$31*Inddata!$E$35+Inddata!$E$33&gt;'Beregninger scenarie 3'!C1442,0,F1441+$F$27)</f>
        <v>3.3849333333333704</v>
      </c>
      <c r="G1442" s="5">
        <f t="shared" si="44"/>
        <v>11.978133333333473</v>
      </c>
      <c r="H1442" s="5">
        <f>IF(D1442+E1442+F1442&gt;Inddata!$E$31,Inddata!$E$31,D1442+E1442+F1442)</f>
        <v>3.3849333333333704</v>
      </c>
      <c r="I1442" s="5">
        <f>Inddata!$E$34</f>
        <v>0</v>
      </c>
      <c r="J1442" s="5">
        <f>Inddata!$E$32+Inddata!$E$34</f>
        <v>4</v>
      </c>
      <c r="K1442" s="5"/>
    </row>
    <row r="1443" spans="1:11" x14ac:dyDescent="0.25">
      <c r="A1443">
        <v>1414</v>
      </c>
      <c r="C1443" s="5">
        <f t="shared" si="45"/>
        <v>9.9852000000001393</v>
      </c>
      <c r="D1443" s="5">
        <f>IF(Inddata!$E$35=0,0,IF(($D$30-C1443*(1/Inddata!$E$35))&lt;0,0,($D$30-C1443*(1/Inddata!$E$35))))</f>
        <v>0</v>
      </c>
      <c r="E1443" s="5">
        <v>0</v>
      </c>
      <c r="F1443" s="5">
        <f>IF(Inddata!$E$31*Inddata!$E$35+Inddata!$E$33&gt;'Beregninger scenarie 3'!C1443,0,F1442+$F$27)</f>
        <v>3.3920000000000372</v>
      </c>
      <c r="G1443" s="5">
        <f t="shared" si="44"/>
        <v>11.985200000000139</v>
      </c>
      <c r="H1443" s="5">
        <f>IF(D1443+E1443+F1443&gt;Inddata!$E$31,Inddata!$E$31,D1443+E1443+F1443)</f>
        <v>3.3920000000000372</v>
      </c>
      <c r="I1443" s="5">
        <f>Inddata!$E$34</f>
        <v>0</v>
      </c>
      <c r="J1443" s="5">
        <f>Inddata!$E$32+Inddata!$E$34</f>
        <v>4</v>
      </c>
      <c r="K1443" s="5"/>
    </row>
    <row r="1444" spans="1:11" x14ac:dyDescent="0.25">
      <c r="A1444">
        <v>1415</v>
      </c>
      <c r="C1444" s="5">
        <f t="shared" si="45"/>
        <v>9.9922666666668061</v>
      </c>
      <c r="D1444" s="5">
        <f>IF(Inddata!$E$35=0,0,IF(($D$30-C1444*(1/Inddata!$E$35))&lt;0,0,($D$30-C1444*(1/Inddata!$E$35))))</f>
        <v>0</v>
      </c>
      <c r="E1444" s="5">
        <v>0</v>
      </c>
      <c r="F1444" s="5">
        <f>IF(Inddata!$E$31*Inddata!$E$35+Inddata!$E$33&gt;'Beregninger scenarie 3'!C1444,0,F1443+$F$27)</f>
        <v>3.399066666666704</v>
      </c>
      <c r="G1444" s="5">
        <f t="shared" si="44"/>
        <v>11.992266666666806</v>
      </c>
      <c r="H1444" s="5">
        <f>IF(D1444+E1444+F1444&gt;Inddata!$E$31,Inddata!$E$31,D1444+E1444+F1444)</f>
        <v>3.399066666666704</v>
      </c>
      <c r="I1444" s="5">
        <f>Inddata!$E$34</f>
        <v>0</v>
      </c>
      <c r="J1444" s="5">
        <f>Inddata!$E$32+Inddata!$E$34</f>
        <v>4</v>
      </c>
      <c r="K1444" s="5"/>
    </row>
    <row r="1445" spans="1:11" x14ac:dyDescent="0.25">
      <c r="A1445">
        <v>1416</v>
      </c>
      <c r="C1445" s="5">
        <f t="shared" si="45"/>
        <v>9.9993333333334729</v>
      </c>
      <c r="D1445" s="5">
        <f>IF(Inddata!$E$35=0,0,IF(($D$30-C1445*(1/Inddata!$E$35))&lt;0,0,($D$30-C1445*(1/Inddata!$E$35))))</f>
        <v>0</v>
      </c>
      <c r="E1445" s="5">
        <v>0</v>
      </c>
      <c r="F1445" s="5">
        <f>IF(Inddata!$E$31*Inddata!$E$35+Inddata!$E$33&gt;'Beregninger scenarie 3'!C1445,0,F1444+$F$27)</f>
        <v>3.4061333333333708</v>
      </c>
      <c r="G1445" s="5">
        <f t="shared" si="44"/>
        <v>11.999333333333473</v>
      </c>
      <c r="H1445" s="5">
        <f>IF(D1445+E1445+F1445&gt;Inddata!$E$31,Inddata!$E$31,D1445+E1445+F1445)</f>
        <v>3.4061333333333708</v>
      </c>
      <c r="I1445" s="5">
        <f>Inddata!$E$34</f>
        <v>0</v>
      </c>
      <c r="J1445" s="5">
        <f>Inddata!$E$32+Inddata!$E$34</f>
        <v>4</v>
      </c>
      <c r="K1445" s="5"/>
    </row>
    <row r="1446" spans="1:11" x14ac:dyDescent="0.25">
      <c r="A1446">
        <v>1417</v>
      </c>
      <c r="C1446" s="5">
        <f t="shared" si="45"/>
        <v>10.00640000000014</v>
      </c>
      <c r="D1446" s="5">
        <f>IF(Inddata!$E$35=0,0,IF(($D$30-C1446*(1/Inddata!$E$35))&lt;0,0,($D$30-C1446*(1/Inddata!$E$35))))</f>
        <v>0</v>
      </c>
      <c r="E1446" s="5">
        <v>0</v>
      </c>
      <c r="F1446" s="5">
        <f>IF(Inddata!$E$31*Inddata!$E$35+Inddata!$E$33&gt;'Beregninger scenarie 3'!C1446,0,F1445+$F$27)</f>
        <v>3.4132000000000375</v>
      </c>
      <c r="G1446" s="5">
        <f t="shared" si="44"/>
        <v>12.00640000000014</v>
      </c>
      <c r="H1446" s="5">
        <f>IF(D1446+E1446+F1446&gt;Inddata!$E$31,Inddata!$E$31,D1446+E1446+F1446)</f>
        <v>3.4132000000000375</v>
      </c>
      <c r="I1446" s="5">
        <f>Inddata!$E$34</f>
        <v>0</v>
      </c>
      <c r="J1446" s="5">
        <f>Inddata!$E$32+Inddata!$E$34</f>
        <v>4</v>
      </c>
      <c r="K1446" s="5"/>
    </row>
    <row r="1447" spans="1:11" x14ac:dyDescent="0.25">
      <c r="A1447">
        <v>1418</v>
      </c>
      <c r="C1447" s="5">
        <f t="shared" si="45"/>
        <v>10.013466666666806</v>
      </c>
      <c r="D1447" s="5">
        <f>IF(Inddata!$E$35=0,0,IF(($D$30-C1447*(1/Inddata!$E$35))&lt;0,0,($D$30-C1447*(1/Inddata!$E$35))))</f>
        <v>0</v>
      </c>
      <c r="E1447" s="5">
        <v>0</v>
      </c>
      <c r="F1447" s="5">
        <f>IF(Inddata!$E$31*Inddata!$E$35+Inddata!$E$33&gt;'Beregninger scenarie 3'!C1447,0,F1446+$F$27)</f>
        <v>3.4202666666667043</v>
      </c>
      <c r="G1447" s="5">
        <f t="shared" si="44"/>
        <v>12.013466666666806</v>
      </c>
      <c r="H1447" s="5">
        <f>IF(D1447+E1447+F1447&gt;Inddata!$E$31,Inddata!$E$31,D1447+E1447+F1447)</f>
        <v>3.4202666666667043</v>
      </c>
      <c r="I1447" s="5">
        <f>Inddata!$E$34</f>
        <v>0</v>
      </c>
      <c r="J1447" s="5">
        <f>Inddata!$E$32+Inddata!$E$34</f>
        <v>4</v>
      </c>
      <c r="K1447" s="5"/>
    </row>
    <row r="1448" spans="1:11" x14ac:dyDescent="0.25">
      <c r="A1448">
        <v>1419</v>
      </c>
      <c r="C1448" s="5">
        <f t="shared" si="45"/>
        <v>10.020533333333473</v>
      </c>
      <c r="D1448" s="5">
        <f>IF(Inddata!$E$35=0,0,IF(($D$30-C1448*(1/Inddata!$E$35))&lt;0,0,($D$30-C1448*(1/Inddata!$E$35))))</f>
        <v>0</v>
      </c>
      <c r="E1448" s="5">
        <v>0</v>
      </c>
      <c r="F1448" s="5">
        <f>IF(Inddata!$E$31*Inddata!$E$35+Inddata!$E$33&gt;'Beregninger scenarie 3'!C1448,0,F1447+$F$27)</f>
        <v>3.4273333333333711</v>
      </c>
      <c r="G1448" s="5">
        <f t="shared" si="44"/>
        <v>12.020533333333473</v>
      </c>
      <c r="H1448" s="5">
        <f>IF(D1448+E1448+F1448&gt;Inddata!$E$31,Inddata!$E$31,D1448+E1448+F1448)</f>
        <v>3.4273333333333711</v>
      </c>
      <c r="I1448" s="5">
        <f>Inddata!$E$34</f>
        <v>0</v>
      </c>
      <c r="J1448" s="5">
        <f>Inddata!$E$32+Inddata!$E$34</f>
        <v>4</v>
      </c>
      <c r="K1448" s="5"/>
    </row>
    <row r="1449" spans="1:11" x14ac:dyDescent="0.25">
      <c r="A1449">
        <v>1420</v>
      </c>
      <c r="C1449" s="5">
        <f t="shared" si="45"/>
        <v>10.02760000000014</v>
      </c>
      <c r="D1449" s="5">
        <f>IF(Inddata!$E$35=0,0,IF(($D$30-C1449*(1/Inddata!$E$35))&lt;0,0,($D$30-C1449*(1/Inddata!$E$35))))</f>
        <v>0</v>
      </c>
      <c r="E1449" s="5">
        <v>0</v>
      </c>
      <c r="F1449" s="5">
        <f>IF(Inddata!$E$31*Inddata!$E$35+Inddata!$E$33&gt;'Beregninger scenarie 3'!C1449,0,F1448+$F$27)</f>
        <v>3.4344000000000379</v>
      </c>
      <c r="G1449" s="5">
        <f t="shared" si="44"/>
        <v>12.02760000000014</v>
      </c>
      <c r="H1449" s="5">
        <f>IF(D1449+E1449+F1449&gt;Inddata!$E$31,Inddata!$E$31,D1449+E1449+F1449)</f>
        <v>3.4344000000000379</v>
      </c>
      <c r="I1449" s="5">
        <f>Inddata!$E$34</f>
        <v>0</v>
      </c>
      <c r="J1449" s="5">
        <f>Inddata!$E$32+Inddata!$E$34</f>
        <v>4</v>
      </c>
      <c r="K1449" s="5"/>
    </row>
    <row r="1450" spans="1:11" x14ac:dyDescent="0.25">
      <c r="A1450">
        <v>1421</v>
      </c>
      <c r="C1450" s="5">
        <f t="shared" si="45"/>
        <v>10.034666666666807</v>
      </c>
      <c r="D1450" s="5">
        <f>IF(Inddata!$E$35=0,0,IF(($D$30-C1450*(1/Inddata!$E$35))&lt;0,0,($D$30-C1450*(1/Inddata!$E$35))))</f>
        <v>0</v>
      </c>
      <c r="E1450" s="5">
        <v>0</v>
      </c>
      <c r="F1450" s="5">
        <f>IF(Inddata!$E$31*Inddata!$E$35+Inddata!$E$33&gt;'Beregninger scenarie 3'!C1450,0,F1449+$F$27)</f>
        <v>3.4414666666667046</v>
      </c>
      <c r="G1450" s="5">
        <f t="shared" si="44"/>
        <v>12.034666666666807</v>
      </c>
      <c r="H1450" s="5">
        <f>IF(D1450+E1450+F1450&gt;Inddata!$E$31,Inddata!$E$31,D1450+E1450+F1450)</f>
        <v>3.4414666666667046</v>
      </c>
      <c r="I1450" s="5">
        <f>Inddata!$E$34</f>
        <v>0</v>
      </c>
      <c r="J1450" s="5">
        <f>Inddata!$E$32+Inddata!$E$34</f>
        <v>4</v>
      </c>
      <c r="K1450" s="5"/>
    </row>
    <row r="1451" spans="1:11" x14ac:dyDescent="0.25">
      <c r="A1451">
        <v>1422</v>
      </c>
      <c r="C1451" s="5">
        <f t="shared" si="45"/>
        <v>10.041733333333474</v>
      </c>
      <c r="D1451" s="5">
        <f>IF(Inddata!$E$35=0,0,IF(($D$30-C1451*(1/Inddata!$E$35))&lt;0,0,($D$30-C1451*(1/Inddata!$E$35))))</f>
        <v>0</v>
      </c>
      <c r="E1451" s="5">
        <v>0</v>
      </c>
      <c r="F1451" s="5">
        <f>IF(Inddata!$E$31*Inddata!$E$35+Inddata!$E$33&gt;'Beregninger scenarie 3'!C1451,0,F1450+$F$27)</f>
        <v>3.4485333333333714</v>
      </c>
      <c r="G1451" s="5">
        <f t="shared" si="44"/>
        <v>12.041733333333474</v>
      </c>
      <c r="H1451" s="5">
        <f>IF(D1451+E1451+F1451&gt;Inddata!$E$31,Inddata!$E$31,D1451+E1451+F1451)</f>
        <v>3.4485333333333714</v>
      </c>
      <c r="I1451" s="5">
        <f>Inddata!$E$34</f>
        <v>0</v>
      </c>
      <c r="J1451" s="5">
        <f>Inddata!$E$32+Inddata!$E$34</f>
        <v>4</v>
      </c>
      <c r="K1451" s="5"/>
    </row>
    <row r="1452" spans="1:11" x14ac:dyDescent="0.25">
      <c r="A1452">
        <v>1423</v>
      </c>
      <c r="C1452" s="5">
        <f t="shared" si="45"/>
        <v>10.04880000000014</v>
      </c>
      <c r="D1452" s="5">
        <f>IF(Inddata!$E$35=0,0,IF(($D$30-C1452*(1/Inddata!$E$35))&lt;0,0,($D$30-C1452*(1/Inddata!$E$35))))</f>
        <v>0</v>
      </c>
      <c r="E1452" s="5">
        <v>0</v>
      </c>
      <c r="F1452" s="5">
        <f>IF(Inddata!$E$31*Inddata!$E$35+Inddata!$E$33&gt;'Beregninger scenarie 3'!C1452,0,F1451+$F$27)</f>
        <v>3.4556000000000382</v>
      </c>
      <c r="G1452" s="5">
        <f t="shared" si="44"/>
        <v>12.04880000000014</v>
      </c>
      <c r="H1452" s="5">
        <f>IF(D1452+E1452+F1452&gt;Inddata!$E$31,Inddata!$E$31,D1452+E1452+F1452)</f>
        <v>3.4556000000000382</v>
      </c>
      <c r="I1452" s="5">
        <f>Inddata!$E$34</f>
        <v>0</v>
      </c>
      <c r="J1452" s="5">
        <f>Inddata!$E$32+Inddata!$E$34</f>
        <v>4</v>
      </c>
      <c r="K1452" s="5"/>
    </row>
    <row r="1453" spans="1:11" x14ac:dyDescent="0.25">
      <c r="A1453">
        <v>1424</v>
      </c>
      <c r="C1453" s="5">
        <f t="shared" si="45"/>
        <v>10.055866666666807</v>
      </c>
      <c r="D1453" s="5">
        <f>IF(Inddata!$E$35=0,0,IF(($D$30-C1453*(1/Inddata!$E$35))&lt;0,0,($D$30-C1453*(1/Inddata!$E$35))))</f>
        <v>0</v>
      </c>
      <c r="E1453" s="5">
        <v>0</v>
      </c>
      <c r="F1453" s="5">
        <f>IF(Inddata!$E$31*Inddata!$E$35+Inddata!$E$33&gt;'Beregninger scenarie 3'!C1453,0,F1452+$F$27)</f>
        <v>3.462666666666705</v>
      </c>
      <c r="G1453" s="5">
        <f t="shared" si="44"/>
        <v>12.055866666666807</v>
      </c>
      <c r="H1453" s="5">
        <f>IF(D1453+E1453+F1453&gt;Inddata!$E$31,Inddata!$E$31,D1453+E1453+F1453)</f>
        <v>3.462666666666705</v>
      </c>
      <c r="I1453" s="5">
        <f>Inddata!$E$34</f>
        <v>0</v>
      </c>
      <c r="J1453" s="5">
        <f>Inddata!$E$32+Inddata!$E$34</f>
        <v>4</v>
      </c>
      <c r="K1453" s="5"/>
    </row>
    <row r="1454" spans="1:11" x14ac:dyDescent="0.25">
      <c r="A1454">
        <v>1425</v>
      </c>
      <c r="C1454" s="5">
        <f t="shared" si="45"/>
        <v>10.062933333333474</v>
      </c>
      <c r="D1454" s="5">
        <f>IF(Inddata!$E$35=0,0,IF(($D$30-C1454*(1/Inddata!$E$35))&lt;0,0,($D$30-C1454*(1/Inddata!$E$35))))</f>
        <v>0</v>
      </c>
      <c r="E1454" s="5">
        <v>0</v>
      </c>
      <c r="F1454" s="5">
        <f>IF(Inddata!$E$31*Inddata!$E$35+Inddata!$E$33&gt;'Beregninger scenarie 3'!C1454,0,F1453+$F$27)</f>
        <v>3.4697333333333717</v>
      </c>
      <c r="G1454" s="5">
        <f t="shared" si="44"/>
        <v>12.062933333333474</v>
      </c>
      <c r="H1454" s="5">
        <f>IF(D1454+E1454+F1454&gt;Inddata!$E$31,Inddata!$E$31,D1454+E1454+F1454)</f>
        <v>3.4697333333333717</v>
      </c>
      <c r="I1454" s="5">
        <f>Inddata!$E$34</f>
        <v>0</v>
      </c>
      <c r="J1454" s="5">
        <f>Inddata!$E$32+Inddata!$E$34</f>
        <v>4</v>
      </c>
      <c r="K1454" s="5"/>
    </row>
    <row r="1455" spans="1:11" x14ac:dyDescent="0.25">
      <c r="A1455">
        <v>1426</v>
      </c>
      <c r="C1455" s="5">
        <f t="shared" si="45"/>
        <v>10.070000000000141</v>
      </c>
      <c r="D1455" s="5">
        <f>IF(Inddata!$E$35=0,0,IF(($D$30-C1455*(1/Inddata!$E$35))&lt;0,0,($D$30-C1455*(1/Inddata!$E$35))))</f>
        <v>0</v>
      </c>
      <c r="E1455" s="5">
        <v>0</v>
      </c>
      <c r="F1455" s="5">
        <f>IF(Inddata!$E$31*Inddata!$E$35+Inddata!$E$33&gt;'Beregninger scenarie 3'!C1455,0,F1454+$F$27)</f>
        <v>3.4768000000000385</v>
      </c>
      <c r="G1455" s="5">
        <f t="shared" si="44"/>
        <v>12.070000000000141</v>
      </c>
      <c r="H1455" s="5">
        <f>IF(D1455+E1455+F1455&gt;Inddata!$E$31,Inddata!$E$31,D1455+E1455+F1455)</f>
        <v>3.4768000000000385</v>
      </c>
      <c r="I1455" s="5">
        <f>Inddata!$E$34</f>
        <v>0</v>
      </c>
      <c r="J1455" s="5">
        <f>Inddata!$E$32+Inddata!$E$34</f>
        <v>4</v>
      </c>
      <c r="K1455" s="5"/>
    </row>
    <row r="1456" spans="1:11" x14ac:dyDescent="0.25">
      <c r="A1456">
        <v>1427</v>
      </c>
      <c r="C1456" s="5">
        <f t="shared" si="45"/>
        <v>10.077066666666807</v>
      </c>
      <c r="D1456" s="5">
        <f>IF(Inddata!$E$35=0,0,IF(($D$30-C1456*(1/Inddata!$E$35))&lt;0,0,($D$30-C1456*(1/Inddata!$E$35))))</f>
        <v>0</v>
      </c>
      <c r="E1456" s="5">
        <v>0</v>
      </c>
      <c r="F1456" s="5">
        <f>IF(Inddata!$E$31*Inddata!$E$35+Inddata!$E$33&gt;'Beregninger scenarie 3'!C1456,0,F1455+$F$27)</f>
        <v>3.4838666666667053</v>
      </c>
      <c r="G1456" s="5">
        <f t="shared" si="44"/>
        <v>12.077066666666807</v>
      </c>
      <c r="H1456" s="5">
        <f>IF(D1456+E1456+F1456&gt;Inddata!$E$31,Inddata!$E$31,D1456+E1456+F1456)</f>
        <v>3.4838666666667053</v>
      </c>
      <c r="I1456" s="5">
        <f>Inddata!$E$34</f>
        <v>0</v>
      </c>
      <c r="J1456" s="5">
        <f>Inddata!$E$32+Inddata!$E$34</f>
        <v>4</v>
      </c>
      <c r="K1456" s="5"/>
    </row>
    <row r="1457" spans="1:11" x14ac:dyDescent="0.25">
      <c r="A1457">
        <v>1428</v>
      </c>
      <c r="C1457" s="5">
        <f t="shared" si="45"/>
        <v>10.084133333333474</v>
      </c>
      <c r="D1457" s="5">
        <f>IF(Inddata!$E$35=0,0,IF(($D$30-C1457*(1/Inddata!$E$35))&lt;0,0,($D$30-C1457*(1/Inddata!$E$35))))</f>
        <v>0</v>
      </c>
      <c r="E1457" s="5">
        <v>0</v>
      </c>
      <c r="F1457" s="5">
        <f>IF(Inddata!$E$31*Inddata!$E$35+Inddata!$E$33&gt;'Beregninger scenarie 3'!C1457,0,F1456+$F$27)</f>
        <v>3.4909333333333721</v>
      </c>
      <c r="G1457" s="5">
        <f t="shared" si="44"/>
        <v>12.084133333333474</v>
      </c>
      <c r="H1457" s="5">
        <f>IF(D1457+E1457+F1457&gt;Inddata!$E$31,Inddata!$E$31,D1457+E1457+F1457)</f>
        <v>3.4909333333333721</v>
      </c>
      <c r="I1457" s="5">
        <f>Inddata!$E$34</f>
        <v>0</v>
      </c>
      <c r="J1457" s="5">
        <f>Inddata!$E$32+Inddata!$E$34</f>
        <v>4</v>
      </c>
      <c r="K1457" s="5"/>
    </row>
    <row r="1458" spans="1:11" x14ac:dyDescent="0.25">
      <c r="A1458">
        <v>1429</v>
      </c>
      <c r="C1458" s="5">
        <f t="shared" si="45"/>
        <v>10.091200000000141</v>
      </c>
      <c r="D1458" s="5">
        <f>IF(Inddata!$E$35=0,0,IF(($D$30-C1458*(1/Inddata!$E$35))&lt;0,0,($D$30-C1458*(1/Inddata!$E$35))))</f>
        <v>0</v>
      </c>
      <c r="E1458" s="5">
        <v>0</v>
      </c>
      <c r="F1458" s="5">
        <f>IF(Inddata!$E$31*Inddata!$E$35+Inddata!$E$33&gt;'Beregninger scenarie 3'!C1458,0,F1457+$F$27)</f>
        <v>3.4980000000000389</v>
      </c>
      <c r="G1458" s="5">
        <f t="shared" si="44"/>
        <v>12.091200000000141</v>
      </c>
      <c r="H1458" s="5">
        <f>IF(D1458+E1458+F1458&gt;Inddata!$E$31,Inddata!$E$31,D1458+E1458+F1458)</f>
        <v>3.4980000000000389</v>
      </c>
      <c r="I1458" s="5">
        <f>Inddata!$E$34</f>
        <v>0</v>
      </c>
      <c r="J1458" s="5">
        <f>Inddata!$E$32+Inddata!$E$34</f>
        <v>4</v>
      </c>
      <c r="K1458" s="5"/>
    </row>
    <row r="1459" spans="1:11" x14ac:dyDescent="0.25">
      <c r="A1459">
        <v>1430</v>
      </c>
      <c r="C1459" s="5">
        <f t="shared" si="45"/>
        <v>10.098266666666808</v>
      </c>
      <c r="D1459" s="5">
        <f>IF(Inddata!$E$35=0,0,IF(($D$30-C1459*(1/Inddata!$E$35))&lt;0,0,($D$30-C1459*(1/Inddata!$E$35))))</f>
        <v>0</v>
      </c>
      <c r="E1459" s="5">
        <v>0</v>
      </c>
      <c r="F1459" s="5">
        <f>IF(Inddata!$E$31*Inddata!$E$35+Inddata!$E$33&gt;'Beregninger scenarie 3'!C1459,0,F1458+$F$27)</f>
        <v>3.5050666666667056</v>
      </c>
      <c r="G1459" s="5">
        <f t="shared" si="44"/>
        <v>12.098266666666808</v>
      </c>
      <c r="H1459" s="5">
        <f>IF(D1459+E1459+F1459&gt;Inddata!$E$31,Inddata!$E$31,D1459+E1459+F1459)</f>
        <v>3.5050666666667056</v>
      </c>
      <c r="I1459" s="5">
        <f>Inddata!$E$34</f>
        <v>0</v>
      </c>
      <c r="J1459" s="5">
        <f>Inddata!$E$32+Inddata!$E$34</f>
        <v>4</v>
      </c>
      <c r="K1459" s="5"/>
    </row>
    <row r="1460" spans="1:11" x14ac:dyDescent="0.25">
      <c r="A1460">
        <v>1431</v>
      </c>
      <c r="C1460" s="5">
        <f t="shared" si="45"/>
        <v>10.105333333333474</v>
      </c>
      <c r="D1460" s="5">
        <f>IF(Inddata!$E$35=0,0,IF(($D$30-C1460*(1/Inddata!$E$35))&lt;0,0,($D$30-C1460*(1/Inddata!$E$35))))</f>
        <v>0</v>
      </c>
      <c r="E1460" s="5">
        <v>0</v>
      </c>
      <c r="F1460" s="5">
        <f>IF(Inddata!$E$31*Inddata!$E$35+Inddata!$E$33&gt;'Beregninger scenarie 3'!C1460,0,F1459+$F$27)</f>
        <v>3.5121333333333724</v>
      </c>
      <c r="G1460" s="5">
        <f t="shared" si="44"/>
        <v>12.105333333333474</v>
      </c>
      <c r="H1460" s="5">
        <f>IF(D1460+E1460+F1460&gt;Inddata!$E$31,Inddata!$E$31,D1460+E1460+F1460)</f>
        <v>3.5121333333333724</v>
      </c>
      <c r="I1460" s="5">
        <f>Inddata!$E$34</f>
        <v>0</v>
      </c>
      <c r="J1460" s="5">
        <f>Inddata!$E$32+Inddata!$E$34</f>
        <v>4</v>
      </c>
      <c r="K1460" s="5"/>
    </row>
    <row r="1461" spans="1:11" x14ac:dyDescent="0.25">
      <c r="A1461">
        <v>1432</v>
      </c>
      <c r="C1461" s="5">
        <f t="shared" si="45"/>
        <v>10.112400000000141</v>
      </c>
      <c r="D1461" s="5">
        <f>IF(Inddata!$E$35=0,0,IF(($D$30-C1461*(1/Inddata!$E$35))&lt;0,0,($D$30-C1461*(1/Inddata!$E$35))))</f>
        <v>0</v>
      </c>
      <c r="E1461" s="5">
        <v>0</v>
      </c>
      <c r="F1461" s="5">
        <f>IF(Inddata!$E$31*Inddata!$E$35+Inddata!$E$33&gt;'Beregninger scenarie 3'!C1461,0,F1460+$F$27)</f>
        <v>3.5192000000000392</v>
      </c>
      <c r="G1461" s="5">
        <f t="shared" si="44"/>
        <v>12.112400000000141</v>
      </c>
      <c r="H1461" s="5">
        <f>IF(D1461+E1461+F1461&gt;Inddata!$E$31,Inddata!$E$31,D1461+E1461+F1461)</f>
        <v>3.5192000000000392</v>
      </c>
      <c r="I1461" s="5">
        <f>Inddata!$E$34</f>
        <v>0</v>
      </c>
      <c r="J1461" s="5">
        <f>Inddata!$E$32+Inddata!$E$34</f>
        <v>4</v>
      </c>
      <c r="K1461" s="5"/>
    </row>
    <row r="1462" spans="1:11" x14ac:dyDescent="0.25">
      <c r="A1462">
        <v>1433</v>
      </c>
      <c r="C1462" s="5">
        <f t="shared" si="45"/>
        <v>10.119466666666808</v>
      </c>
      <c r="D1462" s="5">
        <f>IF(Inddata!$E$35=0,0,IF(($D$30-C1462*(1/Inddata!$E$35))&lt;0,0,($D$30-C1462*(1/Inddata!$E$35))))</f>
        <v>0</v>
      </c>
      <c r="E1462" s="5">
        <v>0</v>
      </c>
      <c r="F1462" s="5">
        <f>IF(Inddata!$E$31*Inddata!$E$35+Inddata!$E$33&gt;'Beregninger scenarie 3'!C1462,0,F1461+$F$27)</f>
        <v>3.526266666666706</v>
      </c>
      <c r="G1462" s="5">
        <f t="shared" si="44"/>
        <v>12.119466666666808</v>
      </c>
      <c r="H1462" s="5">
        <f>IF(D1462+E1462+F1462&gt;Inddata!$E$31,Inddata!$E$31,D1462+E1462+F1462)</f>
        <v>3.526266666666706</v>
      </c>
      <c r="I1462" s="5">
        <f>Inddata!$E$34</f>
        <v>0</v>
      </c>
      <c r="J1462" s="5">
        <f>Inddata!$E$32+Inddata!$E$34</f>
        <v>4</v>
      </c>
      <c r="K1462" s="5"/>
    </row>
    <row r="1463" spans="1:11" x14ac:dyDescent="0.25">
      <c r="A1463">
        <v>1434</v>
      </c>
      <c r="C1463" s="5">
        <f t="shared" si="45"/>
        <v>10.126533333333475</v>
      </c>
      <c r="D1463" s="5">
        <f>IF(Inddata!$E$35=0,0,IF(($D$30-C1463*(1/Inddata!$E$35))&lt;0,0,($D$30-C1463*(1/Inddata!$E$35))))</f>
        <v>0</v>
      </c>
      <c r="E1463" s="5">
        <v>0</v>
      </c>
      <c r="F1463" s="5">
        <f>IF(Inddata!$E$31*Inddata!$E$35+Inddata!$E$33&gt;'Beregninger scenarie 3'!C1463,0,F1462+$F$27)</f>
        <v>3.5333333333333727</v>
      </c>
      <c r="G1463" s="5">
        <f t="shared" si="44"/>
        <v>12.126533333333475</v>
      </c>
      <c r="H1463" s="5">
        <f>IF(D1463+E1463+F1463&gt;Inddata!$E$31,Inddata!$E$31,D1463+E1463+F1463)</f>
        <v>3.5333333333333727</v>
      </c>
      <c r="I1463" s="5">
        <f>Inddata!$E$34</f>
        <v>0</v>
      </c>
      <c r="J1463" s="5">
        <f>Inddata!$E$32+Inddata!$E$34</f>
        <v>4</v>
      </c>
      <c r="K1463" s="5"/>
    </row>
    <row r="1464" spans="1:11" x14ac:dyDescent="0.25">
      <c r="A1464">
        <v>1435</v>
      </c>
      <c r="C1464" s="5">
        <f t="shared" si="45"/>
        <v>10.133600000000142</v>
      </c>
      <c r="D1464" s="5">
        <f>IF(Inddata!$E$35=0,0,IF(($D$30-C1464*(1/Inddata!$E$35))&lt;0,0,($D$30-C1464*(1/Inddata!$E$35))))</f>
        <v>0</v>
      </c>
      <c r="E1464" s="5">
        <v>0</v>
      </c>
      <c r="F1464" s="5">
        <f>IF(Inddata!$E$31*Inddata!$E$35+Inddata!$E$33&gt;'Beregninger scenarie 3'!C1464,0,F1463+$F$27)</f>
        <v>3.5404000000000395</v>
      </c>
      <c r="G1464" s="5">
        <f t="shared" si="44"/>
        <v>12.133600000000142</v>
      </c>
      <c r="H1464" s="5">
        <f>IF(D1464+E1464+F1464&gt;Inddata!$E$31,Inddata!$E$31,D1464+E1464+F1464)</f>
        <v>3.5404000000000395</v>
      </c>
      <c r="I1464" s="5">
        <f>Inddata!$E$34</f>
        <v>0</v>
      </c>
      <c r="J1464" s="5">
        <f>Inddata!$E$32+Inddata!$E$34</f>
        <v>4</v>
      </c>
      <c r="K1464" s="5"/>
    </row>
    <row r="1465" spans="1:11" x14ac:dyDescent="0.25">
      <c r="A1465">
        <v>1436</v>
      </c>
      <c r="C1465" s="5">
        <f t="shared" si="45"/>
        <v>10.140666666666808</v>
      </c>
      <c r="D1465" s="5">
        <f>IF(Inddata!$E$35=0,0,IF(($D$30-C1465*(1/Inddata!$E$35))&lt;0,0,($D$30-C1465*(1/Inddata!$E$35))))</f>
        <v>0</v>
      </c>
      <c r="E1465" s="5">
        <v>0</v>
      </c>
      <c r="F1465" s="5">
        <f>IF(Inddata!$E$31*Inddata!$E$35+Inddata!$E$33&gt;'Beregninger scenarie 3'!C1465,0,F1464+$F$27)</f>
        <v>3.5474666666667063</v>
      </c>
      <c r="G1465" s="5">
        <f t="shared" si="44"/>
        <v>12.140666666666808</v>
      </c>
      <c r="H1465" s="5">
        <f>IF(D1465+E1465+F1465&gt;Inddata!$E$31,Inddata!$E$31,D1465+E1465+F1465)</f>
        <v>3.5474666666667063</v>
      </c>
      <c r="I1465" s="5">
        <f>Inddata!$E$34</f>
        <v>0</v>
      </c>
      <c r="J1465" s="5">
        <f>Inddata!$E$32+Inddata!$E$34</f>
        <v>4</v>
      </c>
      <c r="K1465" s="5"/>
    </row>
    <row r="1466" spans="1:11" x14ac:dyDescent="0.25">
      <c r="A1466">
        <v>1437</v>
      </c>
      <c r="C1466" s="5">
        <f t="shared" si="45"/>
        <v>10.147733333333475</v>
      </c>
      <c r="D1466" s="5">
        <f>IF(Inddata!$E$35=0,0,IF(($D$30-C1466*(1/Inddata!$E$35))&lt;0,0,($D$30-C1466*(1/Inddata!$E$35))))</f>
        <v>0</v>
      </c>
      <c r="E1466" s="5">
        <v>0</v>
      </c>
      <c r="F1466" s="5">
        <f>IF(Inddata!$E$31*Inddata!$E$35+Inddata!$E$33&gt;'Beregninger scenarie 3'!C1466,0,F1465+$F$27)</f>
        <v>3.5545333333333731</v>
      </c>
      <c r="G1466" s="5">
        <f t="shared" si="44"/>
        <v>12.147733333333475</v>
      </c>
      <c r="H1466" s="5">
        <f>IF(D1466+E1466+F1466&gt;Inddata!$E$31,Inddata!$E$31,D1466+E1466+F1466)</f>
        <v>3.5545333333333731</v>
      </c>
      <c r="I1466" s="5">
        <f>Inddata!$E$34</f>
        <v>0</v>
      </c>
      <c r="J1466" s="5">
        <f>Inddata!$E$32+Inddata!$E$34</f>
        <v>4</v>
      </c>
      <c r="K1466" s="5"/>
    </row>
    <row r="1467" spans="1:11" x14ac:dyDescent="0.25">
      <c r="A1467">
        <v>1438</v>
      </c>
      <c r="C1467" s="5">
        <f t="shared" si="45"/>
        <v>10.154800000000142</v>
      </c>
      <c r="D1467" s="5">
        <f>IF(Inddata!$E$35=0,0,IF(($D$30-C1467*(1/Inddata!$E$35))&lt;0,0,($D$30-C1467*(1/Inddata!$E$35))))</f>
        <v>0</v>
      </c>
      <c r="E1467" s="5">
        <v>0</v>
      </c>
      <c r="F1467" s="5">
        <f>IF(Inddata!$E$31*Inddata!$E$35+Inddata!$E$33&gt;'Beregninger scenarie 3'!C1467,0,F1466+$F$27)</f>
        <v>3.5616000000000398</v>
      </c>
      <c r="G1467" s="5">
        <f t="shared" si="44"/>
        <v>12.154800000000142</v>
      </c>
      <c r="H1467" s="5">
        <f>IF(D1467+E1467+F1467&gt;Inddata!$E$31,Inddata!$E$31,D1467+E1467+F1467)</f>
        <v>3.5616000000000398</v>
      </c>
      <c r="I1467" s="5">
        <f>Inddata!$E$34</f>
        <v>0</v>
      </c>
      <c r="J1467" s="5">
        <f>Inddata!$E$32+Inddata!$E$34</f>
        <v>4</v>
      </c>
      <c r="K1467" s="5"/>
    </row>
    <row r="1468" spans="1:11" x14ac:dyDescent="0.25">
      <c r="A1468">
        <v>1439</v>
      </c>
      <c r="C1468" s="5">
        <f t="shared" si="45"/>
        <v>10.161866666666809</v>
      </c>
      <c r="D1468" s="5">
        <f>IF(Inddata!$E$35=0,0,IF(($D$30-C1468*(1/Inddata!$E$35))&lt;0,0,($D$30-C1468*(1/Inddata!$E$35))))</f>
        <v>0</v>
      </c>
      <c r="E1468" s="5">
        <v>0</v>
      </c>
      <c r="F1468" s="5">
        <f>IF(Inddata!$E$31*Inddata!$E$35+Inddata!$E$33&gt;'Beregninger scenarie 3'!C1468,0,F1467+$F$27)</f>
        <v>3.5686666666667066</v>
      </c>
      <c r="G1468" s="5">
        <f t="shared" si="44"/>
        <v>12.161866666666809</v>
      </c>
      <c r="H1468" s="5">
        <f>IF(D1468+E1468+F1468&gt;Inddata!$E$31,Inddata!$E$31,D1468+E1468+F1468)</f>
        <v>3.5686666666667066</v>
      </c>
      <c r="I1468" s="5">
        <f>Inddata!$E$34</f>
        <v>0</v>
      </c>
      <c r="J1468" s="5">
        <f>Inddata!$E$32+Inddata!$E$34</f>
        <v>4</v>
      </c>
      <c r="K1468" s="5"/>
    </row>
    <row r="1469" spans="1:11" x14ac:dyDescent="0.25">
      <c r="A1469">
        <v>1440</v>
      </c>
      <c r="C1469" s="5">
        <f t="shared" si="45"/>
        <v>10.168933333333475</v>
      </c>
      <c r="D1469" s="5">
        <f>IF(Inddata!$E$35=0,0,IF(($D$30-C1469*(1/Inddata!$E$35))&lt;0,0,($D$30-C1469*(1/Inddata!$E$35))))</f>
        <v>0</v>
      </c>
      <c r="E1469" s="5">
        <v>0</v>
      </c>
      <c r="F1469" s="5">
        <f>IF(Inddata!$E$31*Inddata!$E$35+Inddata!$E$33&gt;'Beregninger scenarie 3'!C1469,0,F1468+$F$27)</f>
        <v>3.5757333333333734</v>
      </c>
      <c r="G1469" s="5">
        <f t="shared" si="44"/>
        <v>12.168933333333475</v>
      </c>
      <c r="H1469" s="5">
        <f>IF(D1469+E1469+F1469&gt;Inddata!$E$31,Inddata!$E$31,D1469+E1469+F1469)</f>
        <v>3.5757333333333734</v>
      </c>
      <c r="I1469" s="5">
        <f>Inddata!$E$34</f>
        <v>0</v>
      </c>
      <c r="J1469" s="5">
        <f>Inddata!$E$32+Inddata!$E$34</f>
        <v>4</v>
      </c>
      <c r="K1469" s="5"/>
    </row>
    <row r="1470" spans="1:11" x14ac:dyDescent="0.25">
      <c r="A1470">
        <v>1441</v>
      </c>
      <c r="C1470" s="5">
        <f t="shared" si="45"/>
        <v>10.176000000000142</v>
      </c>
      <c r="D1470" s="5">
        <f>IF(Inddata!$E$35=0,0,IF(($D$30-C1470*(1/Inddata!$E$35))&lt;0,0,($D$30-C1470*(1/Inddata!$E$35))))</f>
        <v>0</v>
      </c>
      <c r="E1470" s="5">
        <v>0</v>
      </c>
      <c r="F1470" s="5">
        <f>IF(Inddata!$E$31*Inddata!$E$35+Inddata!$E$33&gt;'Beregninger scenarie 3'!C1470,0,F1469+$F$27)</f>
        <v>3.5828000000000402</v>
      </c>
      <c r="G1470" s="5">
        <f t="shared" si="44"/>
        <v>12.176000000000142</v>
      </c>
      <c r="H1470" s="5">
        <f>IF(D1470+E1470+F1470&gt;Inddata!$E$31,Inddata!$E$31,D1470+E1470+F1470)</f>
        <v>3.5828000000000402</v>
      </c>
      <c r="I1470" s="5">
        <f>Inddata!$E$34</f>
        <v>0</v>
      </c>
      <c r="J1470" s="5">
        <f>Inddata!$E$32+Inddata!$E$34</f>
        <v>4</v>
      </c>
      <c r="K1470" s="5"/>
    </row>
    <row r="1471" spans="1:11" x14ac:dyDescent="0.25">
      <c r="A1471">
        <v>1442</v>
      </c>
      <c r="C1471" s="5">
        <f t="shared" si="45"/>
        <v>10.183066666666809</v>
      </c>
      <c r="D1471" s="5">
        <f>IF(Inddata!$E$35=0,0,IF(($D$30-C1471*(1/Inddata!$E$35))&lt;0,0,($D$30-C1471*(1/Inddata!$E$35))))</f>
        <v>0</v>
      </c>
      <c r="E1471" s="5">
        <v>0</v>
      </c>
      <c r="F1471" s="5">
        <f>IF(Inddata!$E$31*Inddata!$E$35+Inddata!$E$33&gt;'Beregninger scenarie 3'!C1471,0,F1470+$F$27)</f>
        <v>3.589866666666707</v>
      </c>
      <c r="G1471" s="5">
        <f t="shared" si="44"/>
        <v>12.183066666666809</v>
      </c>
      <c r="H1471" s="5">
        <f>IF(D1471+E1471+F1471&gt;Inddata!$E$31,Inddata!$E$31,D1471+E1471+F1471)</f>
        <v>3.589866666666707</v>
      </c>
      <c r="I1471" s="5">
        <f>Inddata!$E$34</f>
        <v>0</v>
      </c>
      <c r="J1471" s="5">
        <f>Inddata!$E$32+Inddata!$E$34</f>
        <v>4</v>
      </c>
      <c r="K1471" s="5"/>
    </row>
    <row r="1472" spans="1:11" x14ac:dyDescent="0.25">
      <c r="A1472">
        <v>1443</v>
      </c>
      <c r="C1472" s="5">
        <f t="shared" si="45"/>
        <v>10.190133333333476</v>
      </c>
      <c r="D1472" s="5">
        <f>IF(Inddata!$E$35=0,0,IF(($D$30-C1472*(1/Inddata!$E$35))&lt;0,0,($D$30-C1472*(1/Inddata!$E$35))))</f>
        <v>0</v>
      </c>
      <c r="E1472" s="5">
        <v>0</v>
      </c>
      <c r="F1472" s="5">
        <f>IF(Inddata!$E$31*Inddata!$E$35+Inddata!$E$33&gt;'Beregninger scenarie 3'!C1472,0,F1471+$F$27)</f>
        <v>3.5969333333333737</v>
      </c>
      <c r="G1472" s="5">
        <f t="shared" si="44"/>
        <v>12.190133333333476</v>
      </c>
      <c r="H1472" s="5">
        <f>IF(D1472+E1472+F1472&gt;Inddata!$E$31,Inddata!$E$31,D1472+E1472+F1472)</f>
        <v>3.5969333333333737</v>
      </c>
      <c r="I1472" s="5">
        <f>Inddata!$E$34</f>
        <v>0</v>
      </c>
      <c r="J1472" s="5">
        <f>Inddata!$E$32+Inddata!$E$34</f>
        <v>4</v>
      </c>
      <c r="K1472" s="5"/>
    </row>
    <row r="1473" spans="1:11" x14ac:dyDescent="0.25">
      <c r="A1473">
        <v>1444</v>
      </c>
      <c r="C1473" s="5">
        <f t="shared" si="45"/>
        <v>10.197200000000143</v>
      </c>
      <c r="D1473" s="5">
        <f>IF(Inddata!$E$35=0,0,IF(($D$30-C1473*(1/Inddata!$E$35))&lt;0,0,($D$30-C1473*(1/Inddata!$E$35))))</f>
        <v>0</v>
      </c>
      <c r="E1473" s="5">
        <v>0</v>
      </c>
      <c r="F1473" s="5">
        <f>IF(Inddata!$E$31*Inddata!$E$35+Inddata!$E$33&gt;'Beregninger scenarie 3'!C1473,0,F1472+$F$27)</f>
        <v>3.6040000000000405</v>
      </c>
      <c r="G1473" s="5">
        <f t="shared" si="44"/>
        <v>12.197200000000143</v>
      </c>
      <c r="H1473" s="5">
        <f>IF(D1473+E1473+F1473&gt;Inddata!$E$31,Inddata!$E$31,D1473+E1473+F1473)</f>
        <v>3.6040000000000405</v>
      </c>
      <c r="I1473" s="5">
        <f>Inddata!$E$34</f>
        <v>0</v>
      </c>
      <c r="J1473" s="5">
        <f>Inddata!$E$32+Inddata!$E$34</f>
        <v>4</v>
      </c>
      <c r="K1473" s="5"/>
    </row>
    <row r="1474" spans="1:11" x14ac:dyDescent="0.25">
      <c r="A1474">
        <v>1445</v>
      </c>
      <c r="C1474" s="5">
        <f t="shared" si="45"/>
        <v>10.204266666666809</v>
      </c>
      <c r="D1474" s="5">
        <f>IF(Inddata!$E$35=0,0,IF(($D$30-C1474*(1/Inddata!$E$35))&lt;0,0,($D$30-C1474*(1/Inddata!$E$35))))</f>
        <v>0</v>
      </c>
      <c r="E1474" s="5">
        <v>0</v>
      </c>
      <c r="F1474" s="5">
        <f>IF(Inddata!$E$31*Inddata!$E$35+Inddata!$E$33&gt;'Beregninger scenarie 3'!C1474,0,F1473+$F$27)</f>
        <v>3.6110666666667073</v>
      </c>
      <c r="G1474" s="5">
        <f t="shared" si="44"/>
        <v>12.204266666666809</v>
      </c>
      <c r="H1474" s="5">
        <f>IF(D1474+E1474+F1474&gt;Inddata!$E$31,Inddata!$E$31,D1474+E1474+F1474)</f>
        <v>3.6110666666667073</v>
      </c>
      <c r="I1474" s="5">
        <f>Inddata!$E$34</f>
        <v>0</v>
      </c>
      <c r="J1474" s="5">
        <f>Inddata!$E$32+Inddata!$E$34</f>
        <v>4</v>
      </c>
      <c r="K1474" s="5"/>
    </row>
    <row r="1475" spans="1:11" x14ac:dyDescent="0.25">
      <c r="A1475">
        <v>1446</v>
      </c>
      <c r="C1475" s="5">
        <f t="shared" si="45"/>
        <v>10.211333333333476</v>
      </c>
      <c r="D1475" s="5">
        <f>IF(Inddata!$E$35=0,0,IF(($D$30-C1475*(1/Inddata!$E$35))&lt;0,0,($D$30-C1475*(1/Inddata!$E$35))))</f>
        <v>0</v>
      </c>
      <c r="E1475" s="5">
        <v>0</v>
      </c>
      <c r="F1475" s="5">
        <f>IF(Inddata!$E$31*Inddata!$E$35+Inddata!$E$33&gt;'Beregninger scenarie 3'!C1475,0,F1474+$F$27)</f>
        <v>3.6181333333333741</v>
      </c>
      <c r="G1475" s="5">
        <f t="shared" si="44"/>
        <v>12.211333333333476</v>
      </c>
      <c r="H1475" s="5">
        <f>IF(D1475+E1475+F1475&gt;Inddata!$E$31,Inddata!$E$31,D1475+E1475+F1475)</f>
        <v>3.6181333333333741</v>
      </c>
      <c r="I1475" s="5">
        <f>Inddata!$E$34</f>
        <v>0</v>
      </c>
      <c r="J1475" s="5">
        <f>Inddata!$E$32+Inddata!$E$34</f>
        <v>4</v>
      </c>
      <c r="K1475" s="5"/>
    </row>
    <row r="1476" spans="1:11" x14ac:dyDescent="0.25">
      <c r="A1476">
        <v>1447</v>
      </c>
      <c r="C1476" s="5">
        <f t="shared" si="45"/>
        <v>10.218400000000143</v>
      </c>
      <c r="D1476" s="5">
        <f>IF(Inddata!$E$35=0,0,IF(($D$30-C1476*(1/Inddata!$E$35))&lt;0,0,($D$30-C1476*(1/Inddata!$E$35))))</f>
        <v>0</v>
      </c>
      <c r="E1476" s="5">
        <v>0</v>
      </c>
      <c r="F1476" s="5">
        <f>IF(Inddata!$E$31*Inddata!$E$35+Inddata!$E$33&gt;'Beregninger scenarie 3'!C1476,0,F1475+$F$27)</f>
        <v>3.6252000000000408</v>
      </c>
      <c r="G1476" s="5">
        <f t="shared" si="44"/>
        <v>12.218400000000143</v>
      </c>
      <c r="H1476" s="5">
        <f>IF(D1476+E1476+F1476&gt;Inddata!$E$31,Inddata!$E$31,D1476+E1476+F1476)</f>
        <v>3.6252000000000408</v>
      </c>
      <c r="I1476" s="5">
        <f>Inddata!$E$34</f>
        <v>0</v>
      </c>
      <c r="J1476" s="5">
        <f>Inddata!$E$32+Inddata!$E$34</f>
        <v>4</v>
      </c>
      <c r="K1476" s="5"/>
    </row>
    <row r="1477" spans="1:11" x14ac:dyDescent="0.25">
      <c r="A1477">
        <v>1448</v>
      </c>
      <c r="C1477" s="5">
        <f t="shared" si="45"/>
        <v>10.22546666666681</v>
      </c>
      <c r="D1477" s="5">
        <f>IF(Inddata!$E$35=0,0,IF(($D$30-C1477*(1/Inddata!$E$35))&lt;0,0,($D$30-C1477*(1/Inddata!$E$35))))</f>
        <v>0</v>
      </c>
      <c r="E1477" s="5">
        <v>0</v>
      </c>
      <c r="F1477" s="5">
        <f>IF(Inddata!$E$31*Inddata!$E$35+Inddata!$E$33&gt;'Beregninger scenarie 3'!C1477,0,F1476+$F$27)</f>
        <v>3.6322666666667076</v>
      </c>
      <c r="G1477" s="5">
        <f t="shared" si="44"/>
        <v>12.22546666666681</v>
      </c>
      <c r="H1477" s="5">
        <f>IF(D1477+E1477+F1477&gt;Inddata!$E$31,Inddata!$E$31,D1477+E1477+F1477)</f>
        <v>3.6322666666667076</v>
      </c>
      <c r="I1477" s="5">
        <f>Inddata!$E$34</f>
        <v>0</v>
      </c>
      <c r="J1477" s="5">
        <f>Inddata!$E$32+Inddata!$E$34</f>
        <v>4</v>
      </c>
      <c r="K1477" s="5"/>
    </row>
    <row r="1478" spans="1:11" x14ac:dyDescent="0.25">
      <c r="A1478">
        <v>1449</v>
      </c>
      <c r="C1478" s="5">
        <f t="shared" si="45"/>
        <v>10.232533333333476</v>
      </c>
      <c r="D1478" s="5">
        <f>IF(Inddata!$E$35=0,0,IF(($D$30-C1478*(1/Inddata!$E$35))&lt;0,0,($D$30-C1478*(1/Inddata!$E$35))))</f>
        <v>0</v>
      </c>
      <c r="E1478" s="5">
        <v>0</v>
      </c>
      <c r="F1478" s="5">
        <f>IF(Inddata!$E$31*Inddata!$E$35+Inddata!$E$33&gt;'Beregninger scenarie 3'!C1478,0,F1477+$F$27)</f>
        <v>3.6393333333333744</v>
      </c>
      <c r="G1478" s="5">
        <f t="shared" si="44"/>
        <v>12.232533333333476</v>
      </c>
      <c r="H1478" s="5">
        <f>IF(D1478+E1478+F1478&gt;Inddata!$E$31,Inddata!$E$31,D1478+E1478+F1478)</f>
        <v>3.6393333333333744</v>
      </c>
      <c r="I1478" s="5">
        <f>Inddata!$E$34</f>
        <v>0</v>
      </c>
      <c r="J1478" s="5">
        <f>Inddata!$E$32+Inddata!$E$34</f>
        <v>4</v>
      </c>
      <c r="K1478" s="5"/>
    </row>
    <row r="1479" spans="1:11" x14ac:dyDescent="0.25">
      <c r="A1479">
        <v>1450</v>
      </c>
      <c r="C1479" s="5">
        <f t="shared" si="45"/>
        <v>10.239600000000143</v>
      </c>
      <c r="D1479" s="5">
        <f>IF(Inddata!$E$35=0,0,IF(($D$30-C1479*(1/Inddata!$E$35))&lt;0,0,($D$30-C1479*(1/Inddata!$E$35))))</f>
        <v>0</v>
      </c>
      <c r="E1479" s="5">
        <v>0</v>
      </c>
      <c r="F1479" s="5">
        <f>IF(Inddata!$E$31*Inddata!$E$35+Inddata!$E$33&gt;'Beregninger scenarie 3'!C1479,0,F1478+$F$27)</f>
        <v>3.6464000000000412</v>
      </c>
      <c r="G1479" s="5">
        <f t="shared" si="44"/>
        <v>12.239600000000143</v>
      </c>
      <c r="H1479" s="5">
        <f>IF(D1479+E1479+F1479&gt;Inddata!$E$31,Inddata!$E$31,D1479+E1479+F1479)</f>
        <v>3.6464000000000412</v>
      </c>
      <c r="I1479" s="5">
        <f>Inddata!$E$34</f>
        <v>0</v>
      </c>
      <c r="J1479" s="5">
        <f>Inddata!$E$32+Inddata!$E$34</f>
        <v>4</v>
      </c>
      <c r="K1479" s="5"/>
    </row>
    <row r="1480" spans="1:11" x14ac:dyDescent="0.25">
      <c r="A1480">
        <v>1451</v>
      </c>
      <c r="C1480" s="5">
        <f t="shared" si="45"/>
        <v>10.24666666666681</v>
      </c>
      <c r="D1480" s="5">
        <f>IF(Inddata!$E$35=0,0,IF(($D$30-C1480*(1/Inddata!$E$35))&lt;0,0,($D$30-C1480*(1/Inddata!$E$35))))</f>
        <v>0</v>
      </c>
      <c r="E1480" s="5">
        <v>0</v>
      </c>
      <c r="F1480" s="5">
        <f>IF(Inddata!$E$31*Inddata!$E$35+Inddata!$E$33&gt;'Beregninger scenarie 3'!C1480,0,F1479+$F$27)</f>
        <v>3.6534666666667079</v>
      </c>
      <c r="G1480" s="5">
        <f t="shared" si="44"/>
        <v>12.24666666666681</v>
      </c>
      <c r="H1480" s="5">
        <f>IF(D1480+E1480+F1480&gt;Inddata!$E$31,Inddata!$E$31,D1480+E1480+F1480)</f>
        <v>3.6534666666667079</v>
      </c>
      <c r="I1480" s="5">
        <f>Inddata!$E$34</f>
        <v>0</v>
      </c>
      <c r="J1480" s="5">
        <f>Inddata!$E$32+Inddata!$E$34</f>
        <v>4</v>
      </c>
      <c r="K1480" s="5"/>
    </row>
    <row r="1481" spans="1:11" x14ac:dyDescent="0.25">
      <c r="A1481">
        <v>1452</v>
      </c>
      <c r="C1481" s="5">
        <f t="shared" si="45"/>
        <v>10.253733333333477</v>
      </c>
      <c r="D1481" s="5">
        <f>IF(Inddata!$E$35=0,0,IF(($D$30-C1481*(1/Inddata!$E$35))&lt;0,0,($D$30-C1481*(1/Inddata!$E$35))))</f>
        <v>0</v>
      </c>
      <c r="E1481" s="5">
        <v>0</v>
      </c>
      <c r="F1481" s="5">
        <f>IF(Inddata!$E$31*Inddata!$E$35+Inddata!$E$33&gt;'Beregninger scenarie 3'!C1481,0,F1480+$F$27)</f>
        <v>3.6605333333333747</v>
      </c>
      <c r="G1481" s="5">
        <f t="shared" si="44"/>
        <v>12.253733333333477</v>
      </c>
      <c r="H1481" s="5">
        <f>IF(D1481+E1481+F1481&gt;Inddata!$E$31,Inddata!$E$31,D1481+E1481+F1481)</f>
        <v>3.6605333333333747</v>
      </c>
      <c r="I1481" s="5">
        <f>Inddata!$E$34</f>
        <v>0</v>
      </c>
      <c r="J1481" s="5">
        <f>Inddata!$E$32+Inddata!$E$34</f>
        <v>4</v>
      </c>
      <c r="K1481" s="5"/>
    </row>
    <row r="1482" spans="1:11" x14ac:dyDescent="0.25">
      <c r="A1482">
        <v>1453</v>
      </c>
      <c r="C1482" s="5">
        <f t="shared" si="45"/>
        <v>10.260800000000144</v>
      </c>
      <c r="D1482" s="5">
        <f>IF(Inddata!$E$35=0,0,IF(($D$30-C1482*(1/Inddata!$E$35))&lt;0,0,($D$30-C1482*(1/Inddata!$E$35))))</f>
        <v>0</v>
      </c>
      <c r="E1482" s="5">
        <v>0</v>
      </c>
      <c r="F1482" s="5">
        <f>IF(Inddata!$E$31*Inddata!$E$35+Inddata!$E$33&gt;'Beregninger scenarie 3'!C1482,0,F1481+$F$27)</f>
        <v>3.6676000000000415</v>
      </c>
      <c r="G1482" s="5">
        <f t="shared" si="44"/>
        <v>12.260800000000144</v>
      </c>
      <c r="H1482" s="5">
        <f>IF(D1482+E1482+F1482&gt;Inddata!$E$31,Inddata!$E$31,D1482+E1482+F1482)</f>
        <v>3.6676000000000415</v>
      </c>
      <c r="I1482" s="5">
        <f>Inddata!$E$34</f>
        <v>0</v>
      </c>
      <c r="J1482" s="5">
        <f>Inddata!$E$32+Inddata!$E$34</f>
        <v>4</v>
      </c>
      <c r="K1482" s="5"/>
    </row>
    <row r="1483" spans="1:11" x14ac:dyDescent="0.25">
      <c r="A1483">
        <v>1454</v>
      </c>
      <c r="C1483" s="5">
        <f t="shared" si="45"/>
        <v>10.26786666666681</v>
      </c>
      <c r="D1483" s="5">
        <f>IF(Inddata!$E$35=0,0,IF(($D$30-C1483*(1/Inddata!$E$35))&lt;0,0,($D$30-C1483*(1/Inddata!$E$35))))</f>
        <v>0</v>
      </c>
      <c r="E1483" s="5">
        <v>0</v>
      </c>
      <c r="F1483" s="5">
        <f>IF(Inddata!$E$31*Inddata!$E$35+Inddata!$E$33&gt;'Beregninger scenarie 3'!C1483,0,F1482+$F$27)</f>
        <v>3.6746666666667083</v>
      </c>
      <c r="G1483" s="5">
        <f t="shared" si="44"/>
        <v>12.26786666666681</v>
      </c>
      <c r="H1483" s="5">
        <f>IF(D1483+E1483+F1483&gt;Inddata!$E$31,Inddata!$E$31,D1483+E1483+F1483)</f>
        <v>3.6746666666667083</v>
      </c>
      <c r="I1483" s="5">
        <f>Inddata!$E$34</f>
        <v>0</v>
      </c>
      <c r="J1483" s="5">
        <f>Inddata!$E$32+Inddata!$E$34</f>
        <v>4</v>
      </c>
      <c r="K1483" s="5"/>
    </row>
    <row r="1484" spans="1:11" x14ac:dyDescent="0.25">
      <c r="A1484">
        <v>1455</v>
      </c>
      <c r="C1484" s="5">
        <f t="shared" si="45"/>
        <v>10.274933333333477</v>
      </c>
      <c r="D1484" s="5">
        <f>IF(Inddata!$E$35=0,0,IF(($D$30-C1484*(1/Inddata!$E$35))&lt;0,0,($D$30-C1484*(1/Inddata!$E$35))))</f>
        <v>0</v>
      </c>
      <c r="E1484" s="5">
        <v>0</v>
      </c>
      <c r="F1484" s="5">
        <f>IF(Inddata!$E$31*Inddata!$E$35+Inddata!$E$33&gt;'Beregninger scenarie 3'!C1484,0,F1483+$F$27)</f>
        <v>3.681733333333375</v>
      </c>
      <c r="G1484" s="5">
        <f t="shared" si="44"/>
        <v>12.274933333333477</v>
      </c>
      <c r="H1484" s="5">
        <f>IF(D1484+E1484+F1484&gt;Inddata!$E$31,Inddata!$E$31,D1484+E1484+F1484)</f>
        <v>3.681733333333375</v>
      </c>
      <c r="I1484" s="5">
        <f>Inddata!$E$34</f>
        <v>0</v>
      </c>
      <c r="J1484" s="5">
        <f>Inddata!$E$32+Inddata!$E$34</f>
        <v>4</v>
      </c>
      <c r="K1484" s="5"/>
    </row>
    <row r="1485" spans="1:11" x14ac:dyDescent="0.25">
      <c r="A1485">
        <v>1456</v>
      </c>
      <c r="C1485" s="5">
        <f t="shared" si="45"/>
        <v>10.282000000000144</v>
      </c>
      <c r="D1485" s="5">
        <f>IF(Inddata!$E$35=0,0,IF(($D$30-C1485*(1/Inddata!$E$35))&lt;0,0,($D$30-C1485*(1/Inddata!$E$35))))</f>
        <v>0</v>
      </c>
      <c r="E1485" s="5">
        <v>0</v>
      </c>
      <c r="F1485" s="5">
        <f>IF(Inddata!$E$31*Inddata!$E$35+Inddata!$E$33&gt;'Beregninger scenarie 3'!C1485,0,F1484+$F$27)</f>
        <v>3.6888000000000418</v>
      </c>
      <c r="G1485" s="5">
        <f t="shared" si="44"/>
        <v>12.282000000000144</v>
      </c>
      <c r="H1485" s="5">
        <f>IF(D1485+E1485+F1485&gt;Inddata!$E$31,Inddata!$E$31,D1485+E1485+F1485)</f>
        <v>3.6888000000000418</v>
      </c>
      <c r="I1485" s="5">
        <f>Inddata!$E$34</f>
        <v>0</v>
      </c>
      <c r="J1485" s="5">
        <f>Inddata!$E$32+Inddata!$E$34</f>
        <v>4</v>
      </c>
      <c r="K1485" s="5"/>
    </row>
    <row r="1486" spans="1:11" x14ac:dyDescent="0.25">
      <c r="A1486">
        <v>1457</v>
      </c>
      <c r="C1486" s="5">
        <f t="shared" si="45"/>
        <v>10.289066666666811</v>
      </c>
      <c r="D1486" s="5">
        <f>IF(Inddata!$E$35=0,0,IF(($D$30-C1486*(1/Inddata!$E$35))&lt;0,0,($D$30-C1486*(1/Inddata!$E$35))))</f>
        <v>0</v>
      </c>
      <c r="E1486" s="5">
        <v>0</v>
      </c>
      <c r="F1486" s="5">
        <f>IF(Inddata!$E$31*Inddata!$E$35+Inddata!$E$33&gt;'Beregninger scenarie 3'!C1486,0,F1485+$F$27)</f>
        <v>3.6958666666667086</v>
      </c>
      <c r="G1486" s="5">
        <f t="shared" si="44"/>
        <v>12.289066666666811</v>
      </c>
      <c r="H1486" s="5">
        <f>IF(D1486+E1486+F1486&gt;Inddata!$E$31,Inddata!$E$31,D1486+E1486+F1486)</f>
        <v>3.6958666666667086</v>
      </c>
      <c r="I1486" s="5">
        <f>Inddata!$E$34</f>
        <v>0</v>
      </c>
      <c r="J1486" s="5">
        <f>Inddata!$E$32+Inddata!$E$34</f>
        <v>4</v>
      </c>
      <c r="K1486" s="5"/>
    </row>
    <row r="1487" spans="1:11" x14ac:dyDescent="0.25">
      <c r="A1487">
        <v>1458</v>
      </c>
      <c r="C1487" s="5">
        <f t="shared" si="45"/>
        <v>10.296133333333477</v>
      </c>
      <c r="D1487" s="5">
        <f>IF(Inddata!$E$35=0,0,IF(($D$30-C1487*(1/Inddata!$E$35))&lt;0,0,($D$30-C1487*(1/Inddata!$E$35))))</f>
        <v>0</v>
      </c>
      <c r="E1487" s="5">
        <v>0</v>
      </c>
      <c r="F1487" s="5">
        <f>IF(Inddata!$E$31*Inddata!$E$35+Inddata!$E$33&gt;'Beregninger scenarie 3'!C1487,0,F1486+$F$27)</f>
        <v>3.7029333333333754</v>
      </c>
      <c r="G1487" s="5">
        <f t="shared" si="44"/>
        <v>12.296133333333477</v>
      </c>
      <c r="H1487" s="5">
        <f>IF(D1487+E1487+F1487&gt;Inddata!$E$31,Inddata!$E$31,D1487+E1487+F1487)</f>
        <v>3.7029333333333754</v>
      </c>
      <c r="I1487" s="5">
        <f>Inddata!$E$34</f>
        <v>0</v>
      </c>
      <c r="J1487" s="5">
        <f>Inddata!$E$32+Inddata!$E$34</f>
        <v>4</v>
      </c>
      <c r="K1487" s="5"/>
    </row>
    <row r="1488" spans="1:11" x14ac:dyDescent="0.25">
      <c r="A1488">
        <v>1459</v>
      </c>
      <c r="C1488" s="5">
        <f t="shared" si="45"/>
        <v>10.303200000000144</v>
      </c>
      <c r="D1488" s="5">
        <f>IF(Inddata!$E$35=0,0,IF(($D$30-C1488*(1/Inddata!$E$35))&lt;0,0,($D$30-C1488*(1/Inddata!$E$35))))</f>
        <v>0</v>
      </c>
      <c r="E1488" s="5">
        <v>0</v>
      </c>
      <c r="F1488" s="5">
        <f>IF(Inddata!$E$31*Inddata!$E$35+Inddata!$E$33&gt;'Beregninger scenarie 3'!C1488,0,F1487+$F$27)</f>
        <v>3.7100000000000422</v>
      </c>
      <c r="G1488" s="5">
        <f t="shared" si="44"/>
        <v>12.303200000000144</v>
      </c>
      <c r="H1488" s="5">
        <f>IF(D1488+E1488+F1488&gt;Inddata!$E$31,Inddata!$E$31,D1488+E1488+F1488)</f>
        <v>3.7100000000000422</v>
      </c>
      <c r="I1488" s="5">
        <f>Inddata!$E$34</f>
        <v>0</v>
      </c>
      <c r="J1488" s="5">
        <f>Inddata!$E$32+Inddata!$E$34</f>
        <v>4</v>
      </c>
      <c r="K1488" s="5"/>
    </row>
    <row r="1489" spans="1:11" x14ac:dyDescent="0.25">
      <c r="A1489">
        <v>1460</v>
      </c>
      <c r="C1489" s="5">
        <f t="shared" si="45"/>
        <v>10.310266666666811</v>
      </c>
      <c r="D1489" s="5">
        <f>IF(Inddata!$E$35=0,0,IF(($D$30-C1489*(1/Inddata!$E$35))&lt;0,0,($D$30-C1489*(1/Inddata!$E$35))))</f>
        <v>0</v>
      </c>
      <c r="E1489" s="5">
        <v>0</v>
      </c>
      <c r="F1489" s="5">
        <f>IF(Inddata!$E$31*Inddata!$E$35+Inddata!$E$33&gt;'Beregninger scenarie 3'!C1489,0,F1488+$F$27)</f>
        <v>3.7170666666667089</v>
      </c>
      <c r="G1489" s="5">
        <f t="shared" si="44"/>
        <v>12.310266666666811</v>
      </c>
      <c r="H1489" s="5">
        <f>IF(D1489+E1489+F1489&gt;Inddata!$E$31,Inddata!$E$31,D1489+E1489+F1489)</f>
        <v>3.7170666666667089</v>
      </c>
      <c r="I1489" s="5">
        <f>Inddata!$E$34</f>
        <v>0</v>
      </c>
      <c r="J1489" s="5">
        <f>Inddata!$E$32+Inddata!$E$34</f>
        <v>4</v>
      </c>
      <c r="K1489" s="5"/>
    </row>
    <row r="1490" spans="1:11" x14ac:dyDescent="0.25">
      <c r="A1490">
        <v>1461</v>
      </c>
      <c r="C1490" s="5">
        <f t="shared" si="45"/>
        <v>10.317333333333478</v>
      </c>
      <c r="D1490" s="5">
        <f>IF(Inddata!$E$35=0,0,IF(($D$30-C1490*(1/Inddata!$E$35))&lt;0,0,($D$30-C1490*(1/Inddata!$E$35))))</f>
        <v>0</v>
      </c>
      <c r="E1490" s="5">
        <v>0</v>
      </c>
      <c r="F1490" s="5">
        <f>IF(Inddata!$E$31*Inddata!$E$35+Inddata!$E$33&gt;'Beregninger scenarie 3'!C1490,0,F1489+$F$27)</f>
        <v>3.7241333333333757</v>
      </c>
      <c r="G1490" s="5">
        <f t="shared" si="44"/>
        <v>12.317333333333478</v>
      </c>
      <c r="H1490" s="5">
        <f>IF(D1490+E1490+F1490&gt;Inddata!$E$31,Inddata!$E$31,D1490+E1490+F1490)</f>
        <v>3.7241333333333757</v>
      </c>
      <c r="I1490" s="5">
        <f>Inddata!$E$34</f>
        <v>0</v>
      </c>
      <c r="J1490" s="5">
        <f>Inddata!$E$32+Inddata!$E$34</f>
        <v>4</v>
      </c>
      <c r="K1490" s="5"/>
    </row>
    <row r="1491" spans="1:11" x14ac:dyDescent="0.25">
      <c r="A1491">
        <v>1462</v>
      </c>
      <c r="C1491" s="5">
        <f t="shared" si="45"/>
        <v>10.324400000000145</v>
      </c>
      <c r="D1491" s="5">
        <f>IF(Inddata!$E$35=0,0,IF(($D$30-C1491*(1/Inddata!$E$35))&lt;0,0,($D$30-C1491*(1/Inddata!$E$35))))</f>
        <v>0</v>
      </c>
      <c r="E1491" s="5">
        <v>0</v>
      </c>
      <c r="F1491" s="5">
        <f>IF(Inddata!$E$31*Inddata!$E$35+Inddata!$E$33&gt;'Beregninger scenarie 3'!C1491,0,F1490+$F$27)</f>
        <v>3.7312000000000425</v>
      </c>
      <c r="G1491" s="5">
        <f t="shared" si="44"/>
        <v>12.324400000000145</v>
      </c>
      <c r="H1491" s="5">
        <f>IF(D1491+E1491+F1491&gt;Inddata!$E$31,Inddata!$E$31,D1491+E1491+F1491)</f>
        <v>3.7312000000000425</v>
      </c>
      <c r="I1491" s="5">
        <f>Inddata!$E$34</f>
        <v>0</v>
      </c>
      <c r="J1491" s="5">
        <f>Inddata!$E$32+Inddata!$E$34</f>
        <v>4</v>
      </c>
      <c r="K1491" s="5"/>
    </row>
    <row r="1492" spans="1:11" x14ac:dyDescent="0.25">
      <c r="A1492">
        <v>1463</v>
      </c>
      <c r="C1492" s="5">
        <f t="shared" si="45"/>
        <v>10.331466666666811</v>
      </c>
      <c r="D1492" s="5">
        <f>IF(Inddata!$E$35=0,0,IF(($D$30-C1492*(1/Inddata!$E$35))&lt;0,0,($D$30-C1492*(1/Inddata!$E$35))))</f>
        <v>0</v>
      </c>
      <c r="E1492" s="5">
        <v>0</v>
      </c>
      <c r="F1492" s="5">
        <f>IF(Inddata!$E$31*Inddata!$E$35+Inddata!$E$33&gt;'Beregninger scenarie 3'!C1492,0,F1491+$F$27)</f>
        <v>3.7382666666667093</v>
      </c>
      <c r="G1492" s="5">
        <f t="shared" si="44"/>
        <v>12.331466666666811</v>
      </c>
      <c r="H1492" s="5">
        <f>IF(D1492+E1492+F1492&gt;Inddata!$E$31,Inddata!$E$31,D1492+E1492+F1492)</f>
        <v>3.7382666666667093</v>
      </c>
      <c r="I1492" s="5">
        <f>Inddata!$E$34</f>
        <v>0</v>
      </c>
      <c r="J1492" s="5">
        <f>Inddata!$E$32+Inddata!$E$34</f>
        <v>4</v>
      </c>
      <c r="K1492" s="5"/>
    </row>
    <row r="1493" spans="1:11" x14ac:dyDescent="0.25">
      <c r="A1493">
        <v>1464</v>
      </c>
      <c r="C1493" s="5">
        <f t="shared" si="45"/>
        <v>10.338533333333478</v>
      </c>
      <c r="D1493" s="5">
        <f>IF(Inddata!$E$35=0,0,IF(($D$30-C1493*(1/Inddata!$E$35))&lt;0,0,($D$30-C1493*(1/Inddata!$E$35))))</f>
        <v>0</v>
      </c>
      <c r="E1493" s="5">
        <v>0</v>
      </c>
      <c r="F1493" s="5">
        <f>IF(Inddata!$E$31*Inddata!$E$35+Inddata!$E$33&gt;'Beregninger scenarie 3'!C1493,0,F1492+$F$27)</f>
        <v>3.745333333333376</v>
      </c>
      <c r="G1493" s="5">
        <f t="shared" si="44"/>
        <v>12.338533333333478</v>
      </c>
      <c r="H1493" s="5">
        <f>IF(D1493+E1493+F1493&gt;Inddata!$E$31,Inddata!$E$31,D1493+E1493+F1493)</f>
        <v>3.745333333333376</v>
      </c>
      <c r="I1493" s="5">
        <f>Inddata!$E$34</f>
        <v>0</v>
      </c>
      <c r="J1493" s="5">
        <f>Inddata!$E$32+Inddata!$E$34</f>
        <v>4</v>
      </c>
      <c r="K1493" s="5"/>
    </row>
    <row r="1494" spans="1:11" x14ac:dyDescent="0.25">
      <c r="A1494">
        <v>1465</v>
      </c>
      <c r="C1494" s="5">
        <f t="shared" si="45"/>
        <v>10.345600000000145</v>
      </c>
      <c r="D1494" s="5">
        <f>IF(Inddata!$E$35=0,0,IF(($D$30-C1494*(1/Inddata!$E$35))&lt;0,0,($D$30-C1494*(1/Inddata!$E$35))))</f>
        <v>0</v>
      </c>
      <c r="E1494" s="5">
        <v>0</v>
      </c>
      <c r="F1494" s="5">
        <f>IF(Inddata!$E$31*Inddata!$E$35+Inddata!$E$33&gt;'Beregninger scenarie 3'!C1494,0,F1493+$F$27)</f>
        <v>3.7524000000000428</v>
      </c>
      <c r="G1494" s="5">
        <f t="shared" si="44"/>
        <v>12.345600000000145</v>
      </c>
      <c r="H1494" s="5">
        <f>IF(D1494+E1494+F1494&gt;Inddata!$E$31,Inddata!$E$31,D1494+E1494+F1494)</f>
        <v>3.7524000000000428</v>
      </c>
      <c r="I1494" s="5">
        <f>Inddata!$E$34</f>
        <v>0</v>
      </c>
      <c r="J1494" s="5">
        <f>Inddata!$E$32+Inddata!$E$34</f>
        <v>4</v>
      </c>
      <c r="K1494" s="5"/>
    </row>
    <row r="1495" spans="1:11" x14ac:dyDescent="0.25">
      <c r="A1495">
        <v>1466</v>
      </c>
      <c r="C1495" s="5">
        <f t="shared" si="45"/>
        <v>10.352666666666812</v>
      </c>
      <c r="D1495" s="5">
        <f>IF(Inddata!$E$35=0,0,IF(($D$30-C1495*(1/Inddata!$E$35))&lt;0,0,($D$30-C1495*(1/Inddata!$E$35))))</f>
        <v>0</v>
      </c>
      <c r="E1495" s="5">
        <v>0</v>
      </c>
      <c r="F1495" s="5">
        <f>IF(Inddata!$E$31*Inddata!$E$35+Inddata!$E$33&gt;'Beregninger scenarie 3'!C1495,0,F1494+$F$27)</f>
        <v>3.7594666666667096</v>
      </c>
      <c r="G1495" s="5">
        <f t="shared" si="44"/>
        <v>12.352666666666812</v>
      </c>
      <c r="H1495" s="5">
        <f>IF(D1495+E1495+F1495&gt;Inddata!$E$31,Inddata!$E$31,D1495+E1495+F1495)</f>
        <v>3.7594666666667096</v>
      </c>
      <c r="I1495" s="5">
        <f>Inddata!$E$34</f>
        <v>0</v>
      </c>
      <c r="J1495" s="5">
        <f>Inddata!$E$32+Inddata!$E$34</f>
        <v>4</v>
      </c>
      <c r="K1495" s="5"/>
    </row>
    <row r="1496" spans="1:11" x14ac:dyDescent="0.25">
      <c r="A1496">
        <v>1467</v>
      </c>
      <c r="C1496" s="5">
        <f t="shared" si="45"/>
        <v>10.359733333333478</v>
      </c>
      <c r="D1496" s="5">
        <f>IF(Inddata!$E$35=0,0,IF(($D$30-C1496*(1/Inddata!$E$35))&lt;0,0,($D$30-C1496*(1/Inddata!$E$35))))</f>
        <v>0</v>
      </c>
      <c r="E1496" s="5">
        <v>0</v>
      </c>
      <c r="F1496" s="5">
        <f>IF(Inddata!$E$31*Inddata!$E$35+Inddata!$E$33&gt;'Beregninger scenarie 3'!C1496,0,F1495+$F$27)</f>
        <v>3.7665333333333764</v>
      </c>
      <c r="G1496" s="5">
        <f t="shared" si="44"/>
        <v>12.359733333333478</v>
      </c>
      <c r="H1496" s="5">
        <f>IF(D1496+E1496+F1496&gt;Inddata!$E$31,Inddata!$E$31,D1496+E1496+F1496)</f>
        <v>3.7665333333333764</v>
      </c>
      <c r="I1496" s="5">
        <f>Inddata!$E$34</f>
        <v>0</v>
      </c>
      <c r="J1496" s="5">
        <f>Inddata!$E$32+Inddata!$E$34</f>
        <v>4</v>
      </c>
      <c r="K1496" s="5"/>
    </row>
    <row r="1497" spans="1:11" x14ac:dyDescent="0.25">
      <c r="A1497">
        <v>1468</v>
      </c>
      <c r="C1497" s="5">
        <f t="shared" si="45"/>
        <v>10.366800000000145</v>
      </c>
      <c r="D1497" s="5">
        <f>IF(Inddata!$E$35=0,0,IF(($D$30-C1497*(1/Inddata!$E$35))&lt;0,0,($D$30-C1497*(1/Inddata!$E$35))))</f>
        <v>0</v>
      </c>
      <c r="E1497" s="5">
        <v>0</v>
      </c>
      <c r="F1497" s="5">
        <f>IF(Inddata!$E$31*Inddata!$E$35+Inddata!$E$33&gt;'Beregninger scenarie 3'!C1497,0,F1496+$F$27)</f>
        <v>3.7736000000000431</v>
      </c>
      <c r="G1497" s="5">
        <f t="shared" si="44"/>
        <v>12.366800000000145</v>
      </c>
      <c r="H1497" s="5">
        <f>IF(D1497+E1497+F1497&gt;Inddata!$E$31,Inddata!$E$31,D1497+E1497+F1497)</f>
        <v>3.7736000000000431</v>
      </c>
      <c r="I1497" s="5">
        <f>Inddata!$E$34</f>
        <v>0</v>
      </c>
      <c r="J1497" s="5">
        <f>Inddata!$E$32+Inddata!$E$34</f>
        <v>4</v>
      </c>
      <c r="K1497" s="5"/>
    </row>
    <row r="1498" spans="1:11" x14ac:dyDescent="0.25">
      <c r="A1498">
        <v>1469</v>
      </c>
      <c r="C1498" s="5">
        <f t="shared" si="45"/>
        <v>10.373866666666812</v>
      </c>
      <c r="D1498" s="5">
        <f>IF(Inddata!$E$35=0,0,IF(($D$30-C1498*(1/Inddata!$E$35))&lt;0,0,($D$30-C1498*(1/Inddata!$E$35))))</f>
        <v>0</v>
      </c>
      <c r="E1498" s="5">
        <v>0</v>
      </c>
      <c r="F1498" s="5">
        <f>IF(Inddata!$E$31*Inddata!$E$35+Inddata!$E$33&gt;'Beregninger scenarie 3'!C1498,0,F1497+$F$27)</f>
        <v>3.7806666666667099</v>
      </c>
      <c r="G1498" s="5">
        <f t="shared" si="44"/>
        <v>12.373866666666812</v>
      </c>
      <c r="H1498" s="5">
        <f>IF(D1498+E1498+F1498&gt;Inddata!$E$31,Inddata!$E$31,D1498+E1498+F1498)</f>
        <v>3.7806666666667099</v>
      </c>
      <c r="I1498" s="5">
        <f>Inddata!$E$34</f>
        <v>0</v>
      </c>
      <c r="J1498" s="5">
        <f>Inddata!$E$32+Inddata!$E$34</f>
        <v>4</v>
      </c>
      <c r="K1498" s="5"/>
    </row>
    <row r="1499" spans="1:11" x14ac:dyDescent="0.25">
      <c r="A1499">
        <v>1470</v>
      </c>
      <c r="C1499" s="5">
        <f t="shared" si="45"/>
        <v>10.380933333333479</v>
      </c>
      <c r="D1499" s="5">
        <f>IF(Inddata!$E$35=0,0,IF(($D$30-C1499*(1/Inddata!$E$35))&lt;0,0,($D$30-C1499*(1/Inddata!$E$35))))</f>
        <v>0</v>
      </c>
      <c r="E1499" s="5">
        <v>0</v>
      </c>
      <c r="F1499" s="5">
        <f>IF(Inddata!$E$31*Inddata!$E$35+Inddata!$E$33&gt;'Beregninger scenarie 3'!C1499,0,F1498+$F$27)</f>
        <v>3.7877333333333767</v>
      </c>
      <c r="G1499" s="5">
        <f t="shared" si="44"/>
        <v>12.380933333333479</v>
      </c>
      <c r="H1499" s="5">
        <f>IF(D1499+E1499+F1499&gt;Inddata!$E$31,Inddata!$E$31,D1499+E1499+F1499)</f>
        <v>3.7877333333333767</v>
      </c>
      <c r="I1499" s="5">
        <f>Inddata!$E$34</f>
        <v>0</v>
      </c>
      <c r="J1499" s="5">
        <f>Inddata!$E$32+Inddata!$E$34</f>
        <v>4</v>
      </c>
      <c r="K1499" s="5"/>
    </row>
    <row r="1500" spans="1:11" x14ac:dyDescent="0.25">
      <c r="A1500">
        <v>1471</v>
      </c>
      <c r="C1500" s="5">
        <f t="shared" si="45"/>
        <v>10.388000000000146</v>
      </c>
      <c r="D1500" s="5">
        <f>IF(Inddata!$E$35=0,0,IF(($D$30-C1500*(1/Inddata!$E$35))&lt;0,0,($D$30-C1500*(1/Inddata!$E$35))))</f>
        <v>0</v>
      </c>
      <c r="E1500" s="5">
        <v>0</v>
      </c>
      <c r="F1500" s="5">
        <f>IF(Inddata!$E$31*Inddata!$E$35+Inddata!$E$33&gt;'Beregninger scenarie 3'!C1500,0,F1499+$F$27)</f>
        <v>3.7948000000000435</v>
      </c>
      <c r="G1500" s="5">
        <f t="shared" si="44"/>
        <v>12.388000000000146</v>
      </c>
      <c r="H1500" s="5">
        <f>IF(D1500+E1500+F1500&gt;Inddata!$E$31,Inddata!$E$31,D1500+E1500+F1500)</f>
        <v>3.7948000000000435</v>
      </c>
      <c r="I1500" s="5">
        <f>Inddata!$E$34</f>
        <v>0</v>
      </c>
      <c r="J1500" s="5">
        <f>Inddata!$E$32+Inddata!$E$34</f>
        <v>4</v>
      </c>
      <c r="K1500" s="5"/>
    </row>
    <row r="1501" spans="1:11" x14ac:dyDescent="0.25">
      <c r="A1501">
        <v>1472</v>
      </c>
      <c r="C1501" s="5">
        <f t="shared" si="45"/>
        <v>10.395066666666812</v>
      </c>
      <c r="D1501" s="5">
        <f>IF(Inddata!$E$35=0,0,IF(($D$30-C1501*(1/Inddata!$E$35))&lt;0,0,($D$30-C1501*(1/Inddata!$E$35))))</f>
        <v>0</v>
      </c>
      <c r="E1501" s="5">
        <v>0</v>
      </c>
      <c r="F1501" s="5">
        <f>IF(Inddata!$E$31*Inddata!$E$35+Inddata!$E$33&gt;'Beregninger scenarie 3'!C1501,0,F1500+$F$27)</f>
        <v>3.8018666666667102</v>
      </c>
      <c r="G1501" s="5">
        <f t="shared" si="44"/>
        <v>12.395066666666812</v>
      </c>
      <c r="H1501" s="5">
        <f>IF(D1501+E1501+F1501&gt;Inddata!$E$31,Inddata!$E$31,D1501+E1501+F1501)</f>
        <v>3.8018666666667102</v>
      </c>
      <c r="I1501" s="5">
        <f>Inddata!$E$34</f>
        <v>0</v>
      </c>
      <c r="J1501" s="5">
        <f>Inddata!$E$32+Inddata!$E$34</f>
        <v>4</v>
      </c>
      <c r="K1501" s="5"/>
    </row>
    <row r="1502" spans="1:11" x14ac:dyDescent="0.25">
      <c r="A1502">
        <v>1473</v>
      </c>
      <c r="C1502" s="5">
        <f t="shared" si="45"/>
        <v>10.402133333333479</v>
      </c>
      <c r="D1502" s="5">
        <f>IF(Inddata!$E$35=0,0,IF(($D$30-C1502*(1/Inddata!$E$35))&lt;0,0,($D$30-C1502*(1/Inddata!$E$35))))</f>
        <v>0</v>
      </c>
      <c r="E1502" s="5">
        <v>0</v>
      </c>
      <c r="F1502" s="5">
        <f>IF(Inddata!$E$31*Inddata!$E$35+Inddata!$E$33&gt;'Beregninger scenarie 3'!C1502,0,F1501+$F$27)</f>
        <v>3.808933333333377</v>
      </c>
      <c r="G1502" s="5">
        <f t="shared" si="44"/>
        <v>12.402133333333479</v>
      </c>
      <c r="H1502" s="5">
        <f>IF(D1502+E1502+F1502&gt;Inddata!$E$31,Inddata!$E$31,D1502+E1502+F1502)</f>
        <v>3.808933333333377</v>
      </c>
      <c r="I1502" s="5">
        <f>Inddata!$E$34</f>
        <v>0</v>
      </c>
      <c r="J1502" s="5">
        <f>Inddata!$E$32+Inddata!$E$34</f>
        <v>4</v>
      </c>
      <c r="K1502" s="5"/>
    </row>
    <row r="1503" spans="1:11" x14ac:dyDescent="0.25">
      <c r="A1503">
        <v>1474</v>
      </c>
      <c r="C1503" s="5">
        <f t="shared" si="45"/>
        <v>10.409200000000146</v>
      </c>
      <c r="D1503" s="5">
        <f>IF(Inddata!$E$35=0,0,IF(($D$30-C1503*(1/Inddata!$E$35))&lt;0,0,($D$30-C1503*(1/Inddata!$E$35))))</f>
        <v>0</v>
      </c>
      <c r="E1503" s="5">
        <v>0</v>
      </c>
      <c r="F1503" s="5">
        <f>IF(Inddata!$E$31*Inddata!$E$35+Inddata!$E$33&gt;'Beregninger scenarie 3'!C1503,0,F1502+$F$27)</f>
        <v>3.8160000000000438</v>
      </c>
      <c r="G1503" s="5">
        <f t="shared" si="44"/>
        <v>12.409200000000146</v>
      </c>
      <c r="H1503" s="5">
        <f>IF(D1503+E1503+F1503&gt;Inddata!$E$31,Inddata!$E$31,D1503+E1503+F1503)</f>
        <v>3.8160000000000438</v>
      </c>
      <c r="I1503" s="5">
        <f>Inddata!$E$34</f>
        <v>0</v>
      </c>
      <c r="J1503" s="5">
        <f>Inddata!$E$32+Inddata!$E$34</f>
        <v>4</v>
      </c>
      <c r="K1503" s="5"/>
    </row>
    <row r="1504" spans="1:11" x14ac:dyDescent="0.25">
      <c r="A1504">
        <v>1475</v>
      </c>
      <c r="C1504" s="5">
        <f t="shared" si="45"/>
        <v>10.416266666666813</v>
      </c>
      <c r="D1504" s="5">
        <f>IF(Inddata!$E$35=0,0,IF(($D$30-C1504*(1/Inddata!$E$35))&lt;0,0,($D$30-C1504*(1/Inddata!$E$35))))</f>
        <v>0</v>
      </c>
      <c r="E1504" s="5">
        <v>0</v>
      </c>
      <c r="F1504" s="5">
        <f>IF(Inddata!$E$31*Inddata!$E$35+Inddata!$E$33&gt;'Beregninger scenarie 3'!C1504,0,F1503+$F$27)</f>
        <v>3.8230666666667106</v>
      </c>
      <c r="G1504" s="5">
        <f t="shared" ref="G1504:G1530" si="46">C1504+2</f>
        <v>12.416266666666813</v>
      </c>
      <c r="H1504" s="5">
        <f>IF(D1504+E1504+F1504&gt;Inddata!$E$31,Inddata!$E$31,D1504+E1504+F1504)</f>
        <v>3.8230666666667106</v>
      </c>
      <c r="I1504" s="5">
        <f>Inddata!$E$34</f>
        <v>0</v>
      </c>
      <c r="J1504" s="5">
        <f>Inddata!$E$32+Inddata!$E$34</f>
        <v>4</v>
      </c>
      <c r="K1504" s="5"/>
    </row>
    <row r="1505" spans="1:11" x14ac:dyDescent="0.25">
      <c r="A1505">
        <v>1476</v>
      </c>
      <c r="C1505" s="5">
        <f t="shared" ref="C1505:C1530" si="47">C1504+$C$27</f>
        <v>10.423333333333479</v>
      </c>
      <c r="D1505" s="5">
        <f>IF(Inddata!$E$35=0,0,IF(($D$30-C1505*(1/Inddata!$E$35))&lt;0,0,($D$30-C1505*(1/Inddata!$E$35))))</f>
        <v>0</v>
      </c>
      <c r="E1505" s="5">
        <v>0</v>
      </c>
      <c r="F1505" s="5">
        <f>IF(Inddata!$E$31*Inddata!$E$35+Inddata!$E$33&gt;'Beregninger scenarie 3'!C1505,0,F1504+$F$27)</f>
        <v>3.8301333333333774</v>
      </c>
      <c r="G1505" s="5">
        <f t="shared" si="46"/>
        <v>12.423333333333479</v>
      </c>
      <c r="H1505" s="5">
        <f>IF(D1505+E1505+F1505&gt;Inddata!$E$31,Inddata!$E$31,D1505+E1505+F1505)</f>
        <v>3.8301333333333774</v>
      </c>
      <c r="I1505" s="5">
        <f>Inddata!$E$34</f>
        <v>0</v>
      </c>
      <c r="J1505" s="5">
        <f>Inddata!$E$32+Inddata!$E$34</f>
        <v>4</v>
      </c>
      <c r="K1505" s="5"/>
    </row>
    <row r="1506" spans="1:11" x14ac:dyDescent="0.25">
      <c r="A1506">
        <v>1477</v>
      </c>
      <c r="C1506" s="5">
        <f t="shared" si="47"/>
        <v>10.430400000000146</v>
      </c>
      <c r="D1506" s="5">
        <f>IF(Inddata!$E$35=0,0,IF(($D$30-C1506*(1/Inddata!$E$35))&lt;0,0,($D$30-C1506*(1/Inddata!$E$35))))</f>
        <v>0</v>
      </c>
      <c r="E1506" s="5">
        <v>0</v>
      </c>
      <c r="F1506" s="5">
        <f>IF(Inddata!$E$31*Inddata!$E$35+Inddata!$E$33&gt;'Beregninger scenarie 3'!C1506,0,F1505+$F$27)</f>
        <v>3.8372000000000441</v>
      </c>
      <c r="G1506" s="5">
        <f t="shared" si="46"/>
        <v>12.430400000000146</v>
      </c>
      <c r="H1506" s="5">
        <f>IF(D1506+E1506+F1506&gt;Inddata!$E$31,Inddata!$E$31,D1506+E1506+F1506)</f>
        <v>3.8372000000000441</v>
      </c>
      <c r="I1506" s="5">
        <f>Inddata!$E$34</f>
        <v>0</v>
      </c>
      <c r="J1506" s="5">
        <f>Inddata!$E$32+Inddata!$E$34</f>
        <v>4</v>
      </c>
      <c r="K1506" s="5"/>
    </row>
    <row r="1507" spans="1:11" x14ac:dyDescent="0.25">
      <c r="A1507">
        <v>1478</v>
      </c>
      <c r="C1507" s="5">
        <f t="shared" si="47"/>
        <v>10.437466666666813</v>
      </c>
      <c r="D1507" s="5">
        <f>IF(Inddata!$E$35=0,0,IF(($D$30-C1507*(1/Inddata!$E$35))&lt;0,0,($D$30-C1507*(1/Inddata!$E$35))))</f>
        <v>0</v>
      </c>
      <c r="E1507" s="5">
        <v>0</v>
      </c>
      <c r="F1507" s="5">
        <f>IF(Inddata!$E$31*Inddata!$E$35+Inddata!$E$33&gt;'Beregninger scenarie 3'!C1507,0,F1506+$F$27)</f>
        <v>3.8442666666667109</v>
      </c>
      <c r="G1507" s="5">
        <f t="shared" si="46"/>
        <v>12.437466666666813</v>
      </c>
      <c r="H1507" s="5">
        <f>IF(D1507+E1507+F1507&gt;Inddata!$E$31,Inddata!$E$31,D1507+E1507+F1507)</f>
        <v>3.8442666666667109</v>
      </c>
      <c r="I1507" s="5">
        <f>Inddata!$E$34</f>
        <v>0</v>
      </c>
      <c r="J1507" s="5">
        <f>Inddata!$E$32+Inddata!$E$34</f>
        <v>4</v>
      </c>
      <c r="K1507" s="5"/>
    </row>
    <row r="1508" spans="1:11" x14ac:dyDescent="0.25">
      <c r="A1508">
        <v>1479</v>
      </c>
      <c r="C1508" s="5">
        <f t="shared" si="47"/>
        <v>10.44453333333348</v>
      </c>
      <c r="D1508" s="5">
        <f>IF(Inddata!$E$35=0,0,IF(($D$30-C1508*(1/Inddata!$E$35))&lt;0,0,($D$30-C1508*(1/Inddata!$E$35))))</f>
        <v>0</v>
      </c>
      <c r="E1508" s="5">
        <v>0</v>
      </c>
      <c r="F1508" s="5">
        <f>IF(Inddata!$E$31*Inddata!$E$35+Inddata!$E$33&gt;'Beregninger scenarie 3'!C1508,0,F1507+$F$27)</f>
        <v>3.8513333333333777</v>
      </c>
      <c r="G1508" s="5">
        <f t="shared" si="46"/>
        <v>12.44453333333348</v>
      </c>
      <c r="H1508" s="5">
        <f>IF(D1508+E1508+F1508&gt;Inddata!$E$31,Inddata!$E$31,D1508+E1508+F1508)</f>
        <v>3.8513333333333777</v>
      </c>
      <c r="I1508" s="5">
        <f>Inddata!$E$34</f>
        <v>0</v>
      </c>
      <c r="J1508" s="5">
        <f>Inddata!$E$32+Inddata!$E$34</f>
        <v>4</v>
      </c>
      <c r="K1508" s="5"/>
    </row>
    <row r="1509" spans="1:11" x14ac:dyDescent="0.25">
      <c r="A1509">
        <v>1480</v>
      </c>
      <c r="C1509" s="5">
        <f t="shared" si="47"/>
        <v>10.451600000000147</v>
      </c>
      <c r="D1509" s="5">
        <f>IF(Inddata!$E$35=0,0,IF(($D$30-C1509*(1/Inddata!$E$35))&lt;0,0,($D$30-C1509*(1/Inddata!$E$35))))</f>
        <v>0</v>
      </c>
      <c r="E1509" s="5">
        <v>0</v>
      </c>
      <c r="F1509" s="5">
        <f>IF(Inddata!$E$31*Inddata!$E$35+Inddata!$E$33&gt;'Beregninger scenarie 3'!C1509,0,F1508+$F$27)</f>
        <v>3.8584000000000445</v>
      </c>
      <c r="G1509" s="5">
        <f t="shared" si="46"/>
        <v>12.451600000000147</v>
      </c>
      <c r="H1509" s="5">
        <f>IF(D1509+E1509+F1509&gt;Inddata!$E$31,Inddata!$E$31,D1509+E1509+F1509)</f>
        <v>3.8584000000000445</v>
      </c>
      <c r="I1509" s="5">
        <f>Inddata!$E$34</f>
        <v>0</v>
      </c>
      <c r="J1509" s="5">
        <f>Inddata!$E$32+Inddata!$E$34</f>
        <v>4</v>
      </c>
      <c r="K1509" s="5"/>
    </row>
    <row r="1510" spans="1:11" x14ac:dyDescent="0.25">
      <c r="A1510">
        <v>1481</v>
      </c>
      <c r="C1510" s="5">
        <f t="shared" si="47"/>
        <v>10.458666666666813</v>
      </c>
      <c r="D1510" s="5">
        <f>IF(Inddata!$E$35=0,0,IF(($D$30-C1510*(1/Inddata!$E$35))&lt;0,0,($D$30-C1510*(1/Inddata!$E$35))))</f>
        <v>0</v>
      </c>
      <c r="E1510" s="5">
        <v>0</v>
      </c>
      <c r="F1510" s="5">
        <f>IF(Inddata!$E$31*Inddata!$E$35+Inddata!$E$33&gt;'Beregninger scenarie 3'!C1510,0,F1509+$F$27)</f>
        <v>3.8654666666667112</v>
      </c>
      <c r="G1510" s="5">
        <f t="shared" si="46"/>
        <v>12.458666666666813</v>
      </c>
      <c r="H1510" s="5">
        <f>IF(D1510+E1510+F1510&gt;Inddata!$E$31,Inddata!$E$31,D1510+E1510+F1510)</f>
        <v>3.8654666666667112</v>
      </c>
      <c r="I1510" s="5">
        <f>Inddata!$E$34</f>
        <v>0</v>
      </c>
      <c r="J1510" s="5">
        <f>Inddata!$E$32+Inddata!$E$34</f>
        <v>4</v>
      </c>
      <c r="K1510" s="5"/>
    </row>
    <row r="1511" spans="1:11" x14ac:dyDescent="0.25">
      <c r="A1511">
        <v>1482</v>
      </c>
      <c r="C1511" s="5">
        <f t="shared" si="47"/>
        <v>10.46573333333348</v>
      </c>
      <c r="D1511" s="5">
        <f>IF(Inddata!$E$35=0,0,IF(($D$30-C1511*(1/Inddata!$E$35))&lt;0,0,($D$30-C1511*(1/Inddata!$E$35))))</f>
        <v>0</v>
      </c>
      <c r="E1511" s="5">
        <v>0</v>
      </c>
      <c r="F1511" s="5">
        <f>IF(Inddata!$E$31*Inddata!$E$35+Inddata!$E$33&gt;'Beregninger scenarie 3'!C1511,0,F1510+$F$27)</f>
        <v>3.872533333333378</v>
      </c>
      <c r="G1511" s="5">
        <f t="shared" si="46"/>
        <v>12.46573333333348</v>
      </c>
      <c r="H1511" s="5">
        <f>IF(D1511+E1511+F1511&gt;Inddata!$E$31,Inddata!$E$31,D1511+E1511+F1511)</f>
        <v>3.872533333333378</v>
      </c>
      <c r="I1511" s="5">
        <f>Inddata!$E$34</f>
        <v>0</v>
      </c>
      <c r="J1511" s="5">
        <f>Inddata!$E$32+Inddata!$E$34</f>
        <v>4</v>
      </c>
      <c r="K1511" s="5"/>
    </row>
    <row r="1512" spans="1:11" x14ac:dyDescent="0.25">
      <c r="A1512">
        <v>1483</v>
      </c>
      <c r="C1512" s="5">
        <f t="shared" si="47"/>
        <v>10.472800000000147</v>
      </c>
      <c r="D1512" s="5">
        <f>IF(Inddata!$E$35=0,0,IF(($D$30-C1512*(1/Inddata!$E$35))&lt;0,0,($D$30-C1512*(1/Inddata!$E$35))))</f>
        <v>0</v>
      </c>
      <c r="E1512" s="5">
        <v>0</v>
      </c>
      <c r="F1512" s="5">
        <f>IF(Inddata!$E$31*Inddata!$E$35+Inddata!$E$33&gt;'Beregninger scenarie 3'!C1512,0,F1511+$F$27)</f>
        <v>3.8796000000000448</v>
      </c>
      <c r="G1512" s="5">
        <f t="shared" si="46"/>
        <v>12.472800000000147</v>
      </c>
      <c r="H1512" s="5">
        <f>IF(D1512+E1512+F1512&gt;Inddata!$E$31,Inddata!$E$31,D1512+E1512+F1512)</f>
        <v>3.8796000000000448</v>
      </c>
      <c r="I1512" s="5">
        <f>Inddata!$E$34</f>
        <v>0</v>
      </c>
      <c r="J1512" s="5">
        <f>Inddata!$E$32+Inddata!$E$34</f>
        <v>4</v>
      </c>
      <c r="K1512" s="5"/>
    </row>
    <row r="1513" spans="1:11" x14ac:dyDescent="0.25">
      <c r="A1513">
        <v>1484</v>
      </c>
      <c r="C1513" s="5">
        <f t="shared" si="47"/>
        <v>10.479866666666814</v>
      </c>
      <c r="D1513" s="5">
        <f>IF(Inddata!$E$35=0,0,IF(($D$30-C1513*(1/Inddata!$E$35))&lt;0,0,($D$30-C1513*(1/Inddata!$E$35))))</f>
        <v>0</v>
      </c>
      <c r="E1513" s="5">
        <v>0</v>
      </c>
      <c r="F1513" s="5">
        <f>IF(Inddata!$E$31*Inddata!$E$35+Inddata!$E$33&gt;'Beregninger scenarie 3'!C1513,0,F1512+$F$27)</f>
        <v>3.8866666666667116</v>
      </c>
      <c r="G1513" s="5">
        <f t="shared" si="46"/>
        <v>12.479866666666814</v>
      </c>
      <c r="H1513" s="5">
        <f>IF(D1513+E1513+F1513&gt;Inddata!$E$31,Inddata!$E$31,D1513+E1513+F1513)</f>
        <v>3.8866666666667116</v>
      </c>
      <c r="I1513" s="5">
        <f>Inddata!$E$34</f>
        <v>0</v>
      </c>
      <c r="J1513" s="5">
        <f>Inddata!$E$32+Inddata!$E$34</f>
        <v>4</v>
      </c>
      <c r="K1513" s="5"/>
    </row>
    <row r="1514" spans="1:11" x14ac:dyDescent="0.25">
      <c r="A1514">
        <v>1485</v>
      </c>
      <c r="C1514" s="5">
        <f t="shared" si="47"/>
        <v>10.48693333333348</v>
      </c>
      <c r="D1514" s="5">
        <f>IF(Inddata!$E$35=0,0,IF(($D$30-C1514*(1/Inddata!$E$35))&lt;0,0,($D$30-C1514*(1/Inddata!$E$35))))</f>
        <v>0</v>
      </c>
      <c r="E1514" s="5">
        <v>0</v>
      </c>
      <c r="F1514" s="5">
        <f>IF(Inddata!$E$31*Inddata!$E$35+Inddata!$E$33&gt;'Beregninger scenarie 3'!C1514,0,F1513+$F$27)</f>
        <v>3.8937333333333783</v>
      </c>
      <c r="G1514" s="5">
        <f t="shared" si="46"/>
        <v>12.48693333333348</v>
      </c>
      <c r="H1514" s="5">
        <f>IF(D1514+E1514+F1514&gt;Inddata!$E$31,Inddata!$E$31,D1514+E1514+F1514)</f>
        <v>3.8937333333333783</v>
      </c>
      <c r="I1514" s="5">
        <f>Inddata!$E$34</f>
        <v>0</v>
      </c>
      <c r="J1514" s="5">
        <f>Inddata!$E$32+Inddata!$E$34</f>
        <v>4</v>
      </c>
      <c r="K1514" s="5"/>
    </row>
    <row r="1515" spans="1:11" x14ac:dyDescent="0.25">
      <c r="A1515">
        <v>1486</v>
      </c>
      <c r="C1515" s="5">
        <f t="shared" si="47"/>
        <v>10.494000000000147</v>
      </c>
      <c r="D1515" s="5">
        <f>IF(Inddata!$E$35=0,0,IF(($D$30-C1515*(1/Inddata!$E$35))&lt;0,0,($D$30-C1515*(1/Inddata!$E$35))))</f>
        <v>0</v>
      </c>
      <c r="E1515" s="5">
        <v>0</v>
      </c>
      <c r="F1515" s="5">
        <f>IF(Inddata!$E$31*Inddata!$E$35+Inddata!$E$33&gt;'Beregninger scenarie 3'!C1515,0,F1514+$F$27)</f>
        <v>3.9008000000000451</v>
      </c>
      <c r="G1515" s="5">
        <f t="shared" si="46"/>
        <v>12.494000000000147</v>
      </c>
      <c r="H1515" s="5">
        <f>IF(D1515+E1515+F1515&gt;Inddata!$E$31,Inddata!$E$31,D1515+E1515+F1515)</f>
        <v>3.9008000000000451</v>
      </c>
      <c r="I1515" s="5">
        <f>Inddata!$E$34</f>
        <v>0</v>
      </c>
      <c r="J1515" s="5">
        <f>Inddata!$E$32+Inddata!$E$34</f>
        <v>4</v>
      </c>
      <c r="K1515" s="5"/>
    </row>
    <row r="1516" spans="1:11" x14ac:dyDescent="0.25">
      <c r="A1516">
        <v>1487</v>
      </c>
      <c r="C1516" s="5">
        <f t="shared" si="47"/>
        <v>10.501066666666814</v>
      </c>
      <c r="D1516" s="5">
        <f>IF(Inddata!$E$35=0,0,IF(($D$30-C1516*(1/Inddata!$E$35))&lt;0,0,($D$30-C1516*(1/Inddata!$E$35))))</f>
        <v>0</v>
      </c>
      <c r="E1516" s="5">
        <v>0</v>
      </c>
      <c r="F1516" s="5">
        <f>IF(Inddata!$E$31*Inddata!$E$35+Inddata!$E$33&gt;'Beregninger scenarie 3'!C1516,0,F1515+$F$27)</f>
        <v>3.9078666666667119</v>
      </c>
      <c r="G1516" s="5">
        <f t="shared" si="46"/>
        <v>12.501066666666814</v>
      </c>
      <c r="H1516" s="5">
        <f>IF(D1516+E1516+F1516&gt;Inddata!$E$31,Inddata!$E$31,D1516+E1516+F1516)</f>
        <v>3.9078666666667119</v>
      </c>
      <c r="I1516" s="5">
        <f>Inddata!$E$34</f>
        <v>0</v>
      </c>
      <c r="J1516" s="5">
        <f>Inddata!$E$32+Inddata!$E$34</f>
        <v>4</v>
      </c>
      <c r="K1516" s="5"/>
    </row>
    <row r="1517" spans="1:11" x14ac:dyDescent="0.25">
      <c r="A1517">
        <v>1488</v>
      </c>
      <c r="C1517" s="5">
        <f t="shared" si="47"/>
        <v>10.508133333333481</v>
      </c>
      <c r="D1517" s="5">
        <f>IF(Inddata!$E$35=0,0,IF(($D$30-C1517*(1/Inddata!$E$35))&lt;0,0,($D$30-C1517*(1/Inddata!$E$35))))</f>
        <v>0</v>
      </c>
      <c r="E1517" s="5">
        <v>0</v>
      </c>
      <c r="F1517" s="5">
        <f>IF(Inddata!$E$31*Inddata!$E$35+Inddata!$E$33&gt;'Beregninger scenarie 3'!C1517,0,F1516+$F$27)</f>
        <v>3.9149333333333787</v>
      </c>
      <c r="G1517" s="5">
        <f t="shared" si="46"/>
        <v>12.508133333333481</v>
      </c>
      <c r="H1517" s="5">
        <f>IF(D1517+E1517+F1517&gt;Inddata!$E$31,Inddata!$E$31,D1517+E1517+F1517)</f>
        <v>3.9149333333333787</v>
      </c>
      <c r="I1517" s="5">
        <f>Inddata!$E$34</f>
        <v>0</v>
      </c>
      <c r="J1517" s="5">
        <f>Inddata!$E$32+Inddata!$E$34</f>
        <v>4</v>
      </c>
      <c r="K1517" s="5"/>
    </row>
    <row r="1518" spans="1:11" x14ac:dyDescent="0.25">
      <c r="A1518">
        <v>1489</v>
      </c>
      <c r="C1518" s="5">
        <f t="shared" si="47"/>
        <v>10.515200000000148</v>
      </c>
      <c r="D1518" s="5">
        <f>IF(Inddata!$E$35=0,0,IF(($D$30-C1518*(1/Inddata!$E$35))&lt;0,0,($D$30-C1518*(1/Inddata!$E$35))))</f>
        <v>0</v>
      </c>
      <c r="E1518" s="5">
        <v>0</v>
      </c>
      <c r="F1518" s="5">
        <f>IF(Inddata!$E$31*Inddata!$E$35+Inddata!$E$33&gt;'Beregninger scenarie 3'!C1518,0,F1517+$F$27)</f>
        <v>3.9220000000000454</v>
      </c>
      <c r="G1518" s="5">
        <f t="shared" si="46"/>
        <v>12.515200000000148</v>
      </c>
      <c r="H1518" s="5">
        <f>IF(D1518+E1518+F1518&gt;Inddata!$E$31,Inddata!$E$31,D1518+E1518+F1518)</f>
        <v>3.9220000000000454</v>
      </c>
      <c r="I1518" s="5">
        <f>Inddata!$E$34</f>
        <v>0</v>
      </c>
      <c r="J1518" s="5">
        <f>Inddata!$E$32+Inddata!$E$34</f>
        <v>4</v>
      </c>
      <c r="K1518" s="5"/>
    </row>
    <row r="1519" spans="1:11" x14ac:dyDescent="0.25">
      <c r="A1519">
        <v>1490</v>
      </c>
      <c r="C1519" s="5">
        <f t="shared" si="47"/>
        <v>10.522266666666814</v>
      </c>
      <c r="D1519" s="5">
        <f>IF(Inddata!$E$35=0,0,IF(($D$30-C1519*(1/Inddata!$E$35))&lt;0,0,($D$30-C1519*(1/Inddata!$E$35))))</f>
        <v>0</v>
      </c>
      <c r="E1519" s="5">
        <v>0</v>
      </c>
      <c r="F1519" s="5">
        <f>IF(Inddata!$E$31*Inddata!$E$35+Inddata!$E$33&gt;'Beregninger scenarie 3'!C1519,0,F1518+$F$27)</f>
        <v>3.9290666666667122</v>
      </c>
      <c r="G1519" s="5">
        <f t="shared" si="46"/>
        <v>12.522266666666814</v>
      </c>
      <c r="H1519" s="5">
        <f>IF(D1519+E1519+F1519&gt;Inddata!$E$31,Inddata!$E$31,D1519+E1519+F1519)</f>
        <v>3.9290666666667122</v>
      </c>
      <c r="I1519" s="5">
        <f>Inddata!$E$34</f>
        <v>0</v>
      </c>
      <c r="J1519" s="5">
        <f>Inddata!$E$32+Inddata!$E$34</f>
        <v>4</v>
      </c>
      <c r="K1519" s="5"/>
    </row>
    <row r="1520" spans="1:11" x14ac:dyDescent="0.25">
      <c r="A1520">
        <v>1491</v>
      </c>
      <c r="C1520" s="5">
        <f t="shared" si="47"/>
        <v>10.529333333333481</v>
      </c>
      <c r="D1520" s="5">
        <f>IF(Inddata!$E$35=0,0,IF(($D$30-C1520*(1/Inddata!$E$35))&lt;0,0,($D$30-C1520*(1/Inddata!$E$35))))</f>
        <v>0</v>
      </c>
      <c r="E1520" s="5">
        <v>0</v>
      </c>
      <c r="F1520" s="5">
        <f>IF(Inddata!$E$31*Inddata!$E$35+Inddata!$E$33&gt;'Beregninger scenarie 3'!C1520,0,F1519+$F$27)</f>
        <v>3.936133333333379</v>
      </c>
      <c r="G1520" s="5">
        <f t="shared" si="46"/>
        <v>12.529333333333481</v>
      </c>
      <c r="H1520" s="5">
        <f>IF(D1520+E1520+F1520&gt;Inddata!$E$31,Inddata!$E$31,D1520+E1520+F1520)</f>
        <v>3.936133333333379</v>
      </c>
      <c r="I1520" s="5">
        <f>Inddata!$E$34</f>
        <v>0</v>
      </c>
      <c r="J1520" s="5">
        <f>Inddata!$E$32+Inddata!$E$34</f>
        <v>4</v>
      </c>
      <c r="K1520" s="5"/>
    </row>
    <row r="1521" spans="1:11" x14ac:dyDescent="0.25">
      <c r="A1521">
        <v>1492</v>
      </c>
      <c r="C1521" s="5">
        <f t="shared" si="47"/>
        <v>10.536400000000148</v>
      </c>
      <c r="D1521" s="5">
        <f>IF(Inddata!$E$35=0,0,IF(($D$30-C1521*(1/Inddata!$E$35))&lt;0,0,($D$30-C1521*(1/Inddata!$E$35))))</f>
        <v>0</v>
      </c>
      <c r="E1521" s="5">
        <v>0</v>
      </c>
      <c r="F1521" s="5">
        <f>IF(Inddata!$E$31*Inddata!$E$35+Inddata!$E$33&gt;'Beregninger scenarie 3'!C1521,0,F1520+$F$27)</f>
        <v>3.9432000000000458</v>
      </c>
      <c r="G1521" s="5">
        <f t="shared" si="46"/>
        <v>12.536400000000148</v>
      </c>
      <c r="H1521" s="5">
        <f>IF(D1521+E1521+F1521&gt;Inddata!$E$31,Inddata!$E$31,D1521+E1521+F1521)</f>
        <v>3.9432000000000458</v>
      </c>
      <c r="I1521" s="5">
        <f>Inddata!$E$34</f>
        <v>0</v>
      </c>
      <c r="J1521" s="5">
        <f>Inddata!$E$32+Inddata!$E$34</f>
        <v>4</v>
      </c>
      <c r="K1521" s="5"/>
    </row>
    <row r="1522" spans="1:11" x14ac:dyDescent="0.25">
      <c r="A1522">
        <v>1493</v>
      </c>
      <c r="C1522" s="5">
        <f t="shared" si="47"/>
        <v>10.543466666666815</v>
      </c>
      <c r="D1522" s="5">
        <f>IF(Inddata!$E$35=0,0,IF(($D$30-C1522*(1/Inddata!$E$35))&lt;0,0,($D$30-C1522*(1/Inddata!$E$35))))</f>
        <v>0</v>
      </c>
      <c r="E1522" s="5">
        <v>0</v>
      </c>
      <c r="F1522" s="5">
        <f>IF(Inddata!$E$31*Inddata!$E$35+Inddata!$E$33&gt;'Beregninger scenarie 3'!C1522,0,F1521+$F$27)</f>
        <v>3.9502666666667126</v>
      </c>
      <c r="G1522" s="5">
        <f t="shared" si="46"/>
        <v>12.543466666666815</v>
      </c>
      <c r="H1522" s="5">
        <f>IF(D1522+E1522+F1522&gt;Inddata!$E$31,Inddata!$E$31,D1522+E1522+F1522)</f>
        <v>3.9502666666667126</v>
      </c>
      <c r="I1522" s="5">
        <f>Inddata!$E$34</f>
        <v>0</v>
      </c>
      <c r="J1522" s="5">
        <f>Inddata!$E$32+Inddata!$E$34</f>
        <v>4</v>
      </c>
      <c r="K1522" s="5"/>
    </row>
    <row r="1523" spans="1:11" x14ac:dyDescent="0.25">
      <c r="A1523">
        <v>1494</v>
      </c>
      <c r="C1523" s="5">
        <f t="shared" si="47"/>
        <v>10.550533333333481</v>
      </c>
      <c r="D1523" s="5">
        <f>IF(Inddata!$E$35=0,0,IF(($D$30-C1523*(1/Inddata!$E$35))&lt;0,0,($D$30-C1523*(1/Inddata!$E$35))))</f>
        <v>0</v>
      </c>
      <c r="E1523" s="5">
        <v>0</v>
      </c>
      <c r="F1523" s="5">
        <f>IF(Inddata!$E$31*Inddata!$E$35+Inddata!$E$33&gt;'Beregninger scenarie 3'!C1523,0,F1522+$F$27)</f>
        <v>3.9573333333333793</v>
      </c>
      <c r="G1523" s="5">
        <f t="shared" si="46"/>
        <v>12.550533333333481</v>
      </c>
      <c r="H1523" s="5">
        <f>IF(D1523+E1523+F1523&gt;Inddata!$E$31,Inddata!$E$31,D1523+E1523+F1523)</f>
        <v>3.9573333333333793</v>
      </c>
      <c r="I1523" s="5">
        <f>Inddata!$E$34</f>
        <v>0</v>
      </c>
      <c r="J1523" s="5">
        <f>Inddata!$E$32+Inddata!$E$34</f>
        <v>4</v>
      </c>
      <c r="K1523" s="5"/>
    </row>
    <row r="1524" spans="1:11" x14ac:dyDescent="0.25">
      <c r="A1524">
        <v>1495</v>
      </c>
      <c r="C1524" s="5">
        <f t="shared" si="47"/>
        <v>10.557600000000148</v>
      </c>
      <c r="D1524" s="5">
        <f>IF(Inddata!$E$35=0,0,IF(($D$30-C1524*(1/Inddata!$E$35))&lt;0,0,($D$30-C1524*(1/Inddata!$E$35))))</f>
        <v>0</v>
      </c>
      <c r="E1524" s="5">
        <v>0</v>
      </c>
      <c r="F1524" s="5">
        <f>IF(Inddata!$E$31*Inddata!$E$35+Inddata!$E$33&gt;'Beregninger scenarie 3'!C1524,0,F1523+$F$27)</f>
        <v>3.9644000000000461</v>
      </c>
      <c r="G1524" s="5">
        <f t="shared" si="46"/>
        <v>12.557600000000148</v>
      </c>
      <c r="H1524" s="5">
        <f>IF(D1524+E1524+F1524&gt;Inddata!$E$31,Inddata!$E$31,D1524+E1524+F1524)</f>
        <v>3.9644000000000461</v>
      </c>
      <c r="I1524" s="5">
        <f>Inddata!$E$34</f>
        <v>0</v>
      </c>
      <c r="J1524" s="5">
        <f>Inddata!$E$32+Inddata!$E$34</f>
        <v>4</v>
      </c>
      <c r="K1524" s="5"/>
    </row>
    <row r="1525" spans="1:11" x14ac:dyDescent="0.25">
      <c r="A1525">
        <v>1496</v>
      </c>
      <c r="C1525" s="5">
        <f t="shared" si="47"/>
        <v>10.564666666666815</v>
      </c>
      <c r="D1525" s="5">
        <f>IF(Inddata!$E$35=0,0,IF(($D$30-C1525*(1/Inddata!$E$35))&lt;0,0,($D$30-C1525*(1/Inddata!$E$35))))</f>
        <v>0</v>
      </c>
      <c r="E1525" s="5">
        <v>0</v>
      </c>
      <c r="F1525" s="5">
        <f>IF(Inddata!$E$31*Inddata!$E$35+Inddata!$E$33&gt;'Beregninger scenarie 3'!C1525,0,F1524+$F$27)</f>
        <v>3.9714666666667129</v>
      </c>
      <c r="G1525" s="5">
        <f t="shared" si="46"/>
        <v>12.564666666666815</v>
      </c>
      <c r="H1525" s="5">
        <f>IF(D1525+E1525+F1525&gt;Inddata!$E$31,Inddata!$E$31,D1525+E1525+F1525)</f>
        <v>3.9714666666667129</v>
      </c>
      <c r="I1525" s="5">
        <f>Inddata!$E$34</f>
        <v>0</v>
      </c>
      <c r="J1525" s="5">
        <f>Inddata!$E$32+Inddata!$E$34</f>
        <v>4</v>
      </c>
      <c r="K1525" s="5"/>
    </row>
    <row r="1526" spans="1:11" x14ac:dyDescent="0.25">
      <c r="A1526">
        <v>1497</v>
      </c>
      <c r="C1526" s="5">
        <f t="shared" si="47"/>
        <v>10.571733333333482</v>
      </c>
      <c r="D1526" s="5">
        <f>IF(Inddata!$E$35=0,0,IF(($D$30-C1526*(1/Inddata!$E$35))&lt;0,0,($D$30-C1526*(1/Inddata!$E$35))))</f>
        <v>0</v>
      </c>
      <c r="E1526" s="5">
        <v>0</v>
      </c>
      <c r="F1526" s="5">
        <f>IF(Inddata!$E$31*Inddata!$E$35+Inddata!$E$33&gt;'Beregninger scenarie 3'!C1526,0,F1525+$F$27)</f>
        <v>3.9785333333333797</v>
      </c>
      <c r="G1526" s="5">
        <f t="shared" si="46"/>
        <v>12.571733333333482</v>
      </c>
      <c r="H1526" s="5">
        <f>IF(D1526+E1526+F1526&gt;Inddata!$E$31,Inddata!$E$31,D1526+E1526+F1526)</f>
        <v>3.9785333333333797</v>
      </c>
      <c r="I1526" s="5">
        <f>Inddata!$E$34</f>
        <v>0</v>
      </c>
      <c r="J1526" s="5">
        <f>Inddata!$E$32+Inddata!$E$34</f>
        <v>4</v>
      </c>
      <c r="K1526" s="5"/>
    </row>
    <row r="1527" spans="1:11" x14ac:dyDescent="0.25">
      <c r="A1527">
        <v>1498</v>
      </c>
      <c r="C1527" s="5">
        <f t="shared" si="47"/>
        <v>10.578800000000149</v>
      </c>
      <c r="D1527" s="5">
        <f>IF(Inddata!$E$35=0,0,IF(($D$30-C1527*(1/Inddata!$E$35))&lt;0,0,($D$30-C1527*(1/Inddata!$E$35))))</f>
        <v>0</v>
      </c>
      <c r="E1527" s="5">
        <v>0</v>
      </c>
      <c r="F1527" s="5">
        <f>IF(Inddata!$E$31*Inddata!$E$35+Inddata!$E$33&gt;'Beregninger scenarie 3'!C1527,0,F1526+$F$27)</f>
        <v>3.9856000000000464</v>
      </c>
      <c r="G1527" s="5">
        <f t="shared" si="46"/>
        <v>12.578800000000149</v>
      </c>
      <c r="H1527" s="5">
        <f>IF(D1527+E1527+F1527&gt;Inddata!$E$31,Inddata!$E$31,D1527+E1527+F1527)</f>
        <v>3.9856000000000464</v>
      </c>
      <c r="I1527" s="5">
        <f>Inddata!$E$34</f>
        <v>0</v>
      </c>
      <c r="J1527" s="5">
        <f>Inddata!$E$32+Inddata!$E$34</f>
        <v>4</v>
      </c>
      <c r="K1527" s="5"/>
    </row>
    <row r="1528" spans="1:11" x14ac:dyDescent="0.25">
      <c r="A1528">
        <v>1499</v>
      </c>
      <c r="C1528" s="5">
        <f t="shared" si="47"/>
        <v>10.585866666666815</v>
      </c>
      <c r="D1528" s="5">
        <f>IF(Inddata!$E$35=0,0,IF(($D$30-C1528*(1/Inddata!$E$35))&lt;0,0,($D$30-C1528*(1/Inddata!$E$35))))</f>
        <v>0</v>
      </c>
      <c r="E1528" s="5">
        <v>0</v>
      </c>
      <c r="F1528" s="5">
        <f>IF(Inddata!$E$31*Inddata!$E$35+Inddata!$E$33&gt;'Beregninger scenarie 3'!C1528,0,F1527+$F$27)</f>
        <v>3.9926666666667132</v>
      </c>
      <c r="G1528" s="5">
        <f t="shared" si="46"/>
        <v>12.585866666666815</v>
      </c>
      <c r="H1528" s="5">
        <f>IF(D1528+E1528+F1528&gt;Inddata!$E$31,Inddata!$E$31,D1528+E1528+F1528)</f>
        <v>3.9926666666667132</v>
      </c>
      <c r="I1528" s="5">
        <f>Inddata!$E$34</f>
        <v>0</v>
      </c>
      <c r="J1528" s="5">
        <f>Inddata!$E$32+Inddata!$E$34</f>
        <v>4</v>
      </c>
      <c r="K1528" s="5"/>
    </row>
    <row r="1529" spans="1:11" x14ac:dyDescent="0.25">
      <c r="A1529">
        <v>1500</v>
      </c>
      <c r="C1529" s="5">
        <f t="shared" si="47"/>
        <v>10.592933333333482</v>
      </c>
      <c r="D1529" s="5">
        <f>IF(Inddata!$E$35=0,0,IF(($D$30-C1529*(1/Inddata!$E$35))&lt;0,0,($D$30-C1529*(1/Inddata!$E$35))))</f>
        <v>0</v>
      </c>
      <c r="E1529" s="5">
        <v>0</v>
      </c>
      <c r="F1529" s="5">
        <f>IF(Inddata!$E$31*Inddata!$E$35+Inddata!$E$33&gt;'Beregninger scenarie 3'!C1529,0,F1528+$F$27)</f>
        <v>3.99973333333338</v>
      </c>
      <c r="G1529" s="5">
        <f t="shared" si="46"/>
        <v>12.592933333333482</v>
      </c>
      <c r="H1529" s="5">
        <f>IF(D1529+E1529+F1529&gt;Inddata!$E$31,Inddata!$E$31,D1529+E1529+F1529)</f>
        <v>3.99973333333338</v>
      </c>
      <c r="I1529" s="5">
        <f>Inddata!$E$34</f>
        <v>0</v>
      </c>
      <c r="J1529" s="5">
        <f>Inddata!$E$32+Inddata!$E$34</f>
        <v>4</v>
      </c>
      <c r="K1529" s="5"/>
    </row>
    <row r="1530" spans="1:11" x14ac:dyDescent="0.25">
      <c r="A1530">
        <v>1501</v>
      </c>
      <c r="C1530" s="5">
        <f t="shared" si="47"/>
        <v>10.600000000000149</v>
      </c>
      <c r="D1530" s="5">
        <f>IF(Inddata!$E$35=0,0,IF(($D$30-C1530*(1/Inddata!$E$35))&lt;0,0,($D$30-C1530*(1/Inddata!$E$35))))</f>
        <v>0</v>
      </c>
      <c r="E1530" s="5">
        <v>0</v>
      </c>
      <c r="F1530" s="5">
        <f>IF(Inddata!$E$35=0,'Beregninger scenarie 3'!D30,IF(Inddata!$E$31*Inddata!$E$35+Inddata!$E$33&gt;'Beregninger scenarie 3'!C1530,0,F1529+$F$27))</f>
        <v>4.0068000000000463</v>
      </c>
      <c r="G1530" s="5">
        <f t="shared" si="46"/>
        <v>12.600000000000149</v>
      </c>
      <c r="H1530" s="5">
        <f>IF(D1530+E1530+F1530&gt;Inddata!$E$31,Inddata!$E$31,D1530+E1530+F1530)</f>
        <v>4</v>
      </c>
      <c r="I1530" s="5">
        <f>Inddata!$E$34</f>
        <v>0</v>
      </c>
      <c r="J1530" s="5">
        <f>Inddata!$E$32+Inddata!$E$34</f>
        <v>4</v>
      </c>
      <c r="K1530" s="5"/>
    </row>
    <row r="1531" spans="1:11" x14ac:dyDescent="0.25">
      <c r="C1531" s="5"/>
      <c r="D1531" s="5"/>
      <c r="E1531" s="5"/>
      <c r="F1531" s="5"/>
      <c r="G1531" s="5">
        <f>G1530+2</f>
        <v>14.600000000000149</v>
      </c>
      <c r="H1531" s="5">
        <f>H1530</f>
        <v>4</v>
      </c>
      <c r="I1531" s="5"/>
      <c r="J1531" s="5"/>
      <c r="K1531" s="5"/>
    </row>
    <row r="1533" spans="1:11" x14ac:dyDescent="0.25">
      <c r="B1533" s="3" t="s">
        <v>90</v>
      </c>
    </row>
    <row r="1535" spans="1:11" x14ac:dyDescent="0.25">
      <c r="B1535" t="s">
        <v>58</v>
      </c>
      <c r="C1535" s="2">
        <f>Inddata!$E$31-Inddata!$E$34</f>
        <v>4</v>
      </c>
    </row>
    <row r="1536" spans="1:11" x14ac:dyDescent="0.25">
      <c r="B1536" t="s">
        <v>11</v>
      </c>
      <c r="C1536">
        <f>C1535/400</f>
        <v>0.01</v>
      </c>
    </row>
    <row r="1537" spans="2:19" x14ac:dyDescent="0.25">
      <c r="C1537" t="s">
        <v>60</v>
      </c>
      <c r="D1537" t="s">
        <v>36</v>
      </c>
      <c r="E1537" t="s">
        <v>61</v>
      </c>
      <c r="F1537" t="s">
        <v>22</v>
      </c>
      <c r="G1537" t="s">
        <v>23</v>
      </c>
      <c r="H1537" t="s">
        <v>62</v>
      </c>
      <c r="I1537" t="s">
        <v>63</v>
      </c>
      <c r="J1537" t="s">
        <v>34</v>
      </c>
      <c r="K1537" t="s">
        <v>64</v>
      </c>
      <c r="L1537" t="s">
        <v>65</v>
      </c>
      <c r="M1537" t="s">
        <v>66</v>
      </c>
      <c r="N1537" t="s">
        <v>71</v>
      </c>
      <c r="O1537" t="s">
        <v>67</v>
      </c>
      <c r="P1537" t="s">
        <v>68</v>
      </c>
      <c r="Q1537" t="s">
        <v>69</v>
      </c>
      <c r="R1537" t="s">
        <v>53</v>
      </c>
      <c r="S1537" t="s">
        <v>70</v>
      </c>
    </row>
    <row r="1538" spans="2:19" x14ac:dyDescent="0.25">
      <c r="I1538">
        <v>0</v>
      </c>
      <c r="J1538">
        <v>0</v>
      </c>
      <c r="K1538">
        <v>0</v>
      </c>
      <c r="L1538" s="2">
        <f>Inddata!$E$34</f>
        <v>0</v>
      </c>
      <c r="M1538" s="2">
        <f>Inddata!$E$34+Inddata!$E$32</f>
        <v>4</v>
      </c>
      <c r="N1538" s="2">
        <f>I1538*0.5</f>
        <v>0</v>
      </c>
      <c r="O1538" s="2">
        <f>N1538*E1538</f>
        <v>0</v>
      </c>
      <c r="P1538" s="5">
        <f t="shared" ref="P1538:P1601" si="48">((J1538*3600*24)/$M$14)*1000</f>
        <v>0</v>
      </c>
      <c r="Q1538" s="5">
        <f>P1538/2</f>
        <v>0</v>
      </c>
      <c r="R1538" s="2">
        <f>(J1538*1000)/$M$13</f>
        <v>0</v>
      </c>
      <c r="S1538" s="2">
        <f>R1538/2</f>
        <v>0</v>
      </c>
    </row>
    <row r="1539" spans="2:19" x14ac:dyDescent="0.25">
      <c r="B1539" t="s">
        <v>59</v>
      </c>
      <c r="C1539">
        <v>0</v>
      </c>
      <c r="D1539" s="5">
        <f>$C$2+2*Inddata!$E$35*'Beregninger scenarie 3'!C1539</f>
        <v>2.6</v>
      </c>
      <c r="E1539" s="5">
        <f>0.5*(D1539+$C$2)*C1539</f>
        <v>0</v>
      </c>
      <c r="F1539" s="5">
        <f>SQRT(C1539^2+(Inddata!$E$35*C1539)^2)</f>
        <v>0</v>
      </c>
      <c r="G1539" s="5">
        <f>$C$2+2*F1539</f>
        <v>2.6</v>
      </c>
      <c r="H1539" s="5">
        <f>E1539/G1539</f>
        <v>0</v>
      </c>
      <c r="I1539" s="5">
        <f>$C$14*(H1539^(2/3))*SQRT($C$13)</f>
        <v>0</v>
      </c>
      <c r="J1539" s="5">
        <f>I1539*E1539</f>
        <v>0</v>
      </c>
      <c r="K1539" s="2">
        <f>Inddata!E34</f>
        <v>0</v>
      </c>
      <c r="L1539" s="2">
        <f>Inddata!$E$34</f>
        <v>0</v>
      </c>
      <c r="M1539" s="2">
        <f>Inddata!$E$34+Inddata!$E$32</f>
        <v>4</v>
      </c>
      <c r="N1539" s="2">
        <f t="shared" ref="N1539:N1602" si="49">I1539*0.5</f>
        <v>0</v>
      </c>
      <c r="O1539" s="2">
        <f t="shared" ref="O1539:O1602" si="50">N1539*E1539</f>
        <v>0</v>
      </c>
      <c r="P1539" s="5">
        <f t="shared" si="48"/>
        <v>0</v>
      </c>
      <c r="Q1539" s="5">
        <f t="shared" ref="Q1539:Q1602" si="51">P1539/2</f>
        <v>0</v>
      </c>
      <c r="R1539" s="2">
        <f t="shared" ref="R1539:R1602" si="52">(J1539*1000)/$M$13</f>
        <v>0</v>
      </c>
      <c r="S1539" s="2">
        <f t="shared" ref="S1539:S1602" si="53">R1539/2</f>
        <v>0</v>
      </c>
    </row>
    <row r="1540" spans="2:19" x14ac:dyDescent="0.25">
      <c r="C1540">
        <f>C1539+$C$1536</f>
        <v>0.01</v>
      </c>
      <c r="D1540" s="5">
        <f>$C$2+2*Inddata!$E$35*'Beregninger scenarie 3'!C1540</f>
        <v>2.62</v>
      </c>
      <c r="E1540" s="5">
        <f t="shared" ref="E1540:E1603" si="54">0.5*(D1540+$C$2)*C1540</f>
        <v>2.6100000000000005E-2</v>
      </c>
      <c r="F1540" s="5">
        <f>SQRT(C1540^2+(Inddata!$E$35*C1540)^2)</f>
        <v>1.4142135623730951E-2</v>
      </c>
      <c r="G1540" s="5">
        <f t="shared" ref="G1540:G1603" si="55">$C$2+2*F1540</f>
        <v>2.6282842712474621</v>
      </c>
      <c r="H1540" s="5">
        <f t="shared" ref="H1540:H1603" si="56">E1540/G1540</f>
        <v>9.9304326725709029E-3</v>
      </c>
      <c r="I1540" s="5">
        <f t="shared" ref="I1540:I1603" si="57">$C$14*(H1540^(2/3))*SQRT($C$13)</f>
        <v>2.9037726389347556E-3</v>
      </c>
      <c r="J1540" s="5">
        <f t="shared" ref="J1540:J1603" si="58">I1540*E1540</f>
        <v>7.5788465876197131E-5</v>
      </c>
      <c r="K1540">
        <f>$K$1539+C1540</f>
        <v>0.01</v>
      </c>
      <c r="L1540" s="2">
        <f>Inddata!$E$34</f>
        <v>0</v>
      </c>
      <c r="M1540" s="2">
        <f>Inddata!$E$34+Inddata!$E$32</f>
        <v>4</v>
      </c>
      <c r="N1540" s="2">
        <f t="shared" si="49"/>
        <v>1.4518863194673778E-3</v>
      </c>
      <c r="O1540" s="2">
        <f t="shared" si="50"/>
        <v>3.7894232938098565E-5</v>
      </c>
      <c r="P1540" s="5">
        <f t="shared" si="48"/>
        <v>1.9182416380681891E-4</v>
      </c>
      <c r="Q1540" s="5">
        <f t="shared" si="51"/>
        <v>9.5912081903409455E-5</v>
      </c>
      <c r="R1540" s="2">
        <f t="shared" si="52"/>
        <v>2.2201870810974412E-5</v>
      </c>
      <c r="S1540" s="2">
        <f t="shared" si="53"/>
        <v>1.1100935405487206E-5</v>
      </c>
    </row>
    <row r="1541" spans="2:19" x14ac:dyDescent="0.25">
      <c r="C1541">
        <f>C1540+$C$1536</f>
        <v>0.02</v>
      </c>
      <c r="D1541" s="5">
        <f>$C$2+2*Inddata!$E$35*'Beregninger scenarie 3'!C1541</f>
        <v>2.64</v>
      </c>
      <c r="E1541" s="5">
        <f t="shared" si="54"/>
        <v>5.2400000000000002E-2</v>
      </c>
      <c r="F1541" s="5">
        <f>SQRT(C1541^2+(Inddata!$E$35*C1541)^2)</f>
        <v>2.8284271247461901E-2</v>
      </c>
      <c r="G1541" s="5">
        <f t="shared" si="55"/>
        <v>2.6565685424949237</v>
      </c>
      <c r="H1541" s="5">
        <f t="shared" si="56"/>
        <v>1.9724693401205601E-2</v>
      </c>
      <c r="I1541" s="5">
        <f t="shared" si="57"/>
        <v>4.58835841924297E-3</v>
      </c>
      <c r="J1541" s="5">
        <f t="shared" si="58"/>
        <v>2.4042998116833165E-4</v>
      </c>
      <c r="K1541">
        <f>$K$1539+C1541</f>
        <v>0.02</v>
      </c>
      <c r="L1541" s="2">
        <f>Inddata!$E$34</f>
        <v>0</v>
      </c>
      <c r="M1541" s="2">
        <f>Inddata!$E$34+Inddata!$E$32</f>
        <v>4</v>
      </c>
      <c r="N1541" s="2">
        <f t="shared" si="49"/>
        <v>2.294179209621485E-3</v>
      </c>
      <c r="O1541" s="2">
        <f t="shared" si="50"/>
        <v>1.2021499058416583E-4</v>
      </c>
      <c r="P1541" s="5">
        <f t="shared" si="48"/>
        <v>6.08539565466906E-4</v>
      </c>
      <c r="Q1541" s="5">
        <f t="shared" si="51"/>
        <v>3.04269782733453E-4</v>
      </c>
      <c r="R1541" s="2">
        <f t="shared" si="52"/>
        <v>7.0432820077188197E-5</v>
      </c>
      <c r="S1541" s="2">
        <f t="shared" si="53"/>
        <v>3.5216410038594099E-5</v>
      </c>
    </row>
    <row r="1542" spans="2:19" x14ac:dyDescent="0.25">
      <c r="C1542">
        <f t="shared" ref="C1542:C1605" si="59">C1541+$C$1536</f>
        <v>0.03</v>
      </c>
      <c r="D1542" s="5">
        <f>$C$2+2*Inddata!$E$35*'Beregninger scenarie 3'!C1542</f>
        <v>2.66</v>
      </c>
      <c r="E1542" s="5">
        <f t="shared" si="54"/>
        <v>7.8899999999999998E-2</v>
      </c>
      <c r="F1542" s="5">
        <f>SQRT(C1542^2+(Inddata!$E$35*C1542)^2)</f>
        <v>4.2426406871192854E-2</v>
      </c>
      <c r="G1542" s="5">
        <f t="shared" si="55"/>
        <v>2.6848528137423857</v>
      </c>
      <c r="H1542" s="5">
        <f t="shared" si="56"/>
        <v>2.9387085800812368E-2</v>
      </c>
      <c r="I1542" s="5">
        <f t="shared" si="57"/>
        <v>5.9853310345588636E-3</v>
      </c>
      <c r="J1542" s="5">
        <f t="shared" si="58"/>
        <v>4.722426186266943E-4</v>
      </c>
      <c r="K1542">
        <f t="shared" ref="K1542:K1605" si="60">$K$1539+C1542</f>
        <v>0.03</v>
      </c>
      <c r="L1542" s="2">
        <f>Inddata!$E$34</f>
        <v>0</v>
      </c>
      <c r="M1542" s="2">
        <f>Inddata!$E$34+Inddata!$E$32</f>
        <v>4</v>
      </c>
      <c r="N1542" s="2">
        <f t="shared" si="49"/>
        <v>2.9926655172794318E-3</v>
      </c>
      <c r="O1542" s="2">
        <f t="shared" si="50"/>
        <v>2.3612130931334715E-4</v>
      </c>
      <c r="P1542" s="5">
        <f t="shared" si="48"/>
        <v>1.1952682296008704E-3</v>
      </c>
      <c r="Q1542" s="5">
        <f t="shared" si="51"/>
        <v>5.9763411480043521E-4</v>
      </c>
      <c r="R1542" s="2">
        <f t="shared" si="52"/>
        <v>1.3834123027787852E-4</v>
      </c>
      <c r="S1542" s="2">
        <f t="shared" si="53"/>
        <v>6.9170615138939261E-5</v>
      </c>
    </row>
    <row r="1543" spans="2:19" x14ac:dyDescent="0.25">
      <c r="C1543">
        <f t="shared" si="59"/>
        <v>0.04</v>
      </c>
      <c r="D1543" s="5">
        <f>$C$2+2*Inddata!$E$35*'Beregninger scenarie 3'!C1543</f>
        <v>2.68</v>
      </c>
      <c r="E1543" s="5">
        <f t="shared" si="54"/>
        <v>0.10560000000000001</v>
      </c>
      <c r="F1543" s="5">
        <f>SQRT(C1543^2+(Inddata!$E$35*C1543)^2)</f>
        <v>5.6568542494923803E-2</v>
      </c>
      <c r="G1543" s="5">
        <f t="shared" si="55"/>
        <v>2.7131370849898477</v>
      </c>
      <c r="H1543" s="5">
        <f t="shared" si="56"/>
        <v>3.8921734026718065E-2</v>
      </c>
      <c r="I1543" s="5">
        <f t="shared" si="57"/>
        <v>7.2184720895701032E-3</v>
      </c>
      <c r="J1543" s="5">
        <f t="shared" si="58"/>
        <v>7.6227065265860295E-4</v>
      </c>
      <c r="K1543">
        <f t="shared" si="60"/>
        <v>0.04</v>
      </c>
      <c r="L1543" s="2">
        <f>Inddata!$E$34</f>
        <v>0</v>
      </c>
      <c r="M1543" s="2">
        <f>Inddata!$E$34+Inddata!$E$32</f>
        <v>4</v>
      </c>
      <c r="N1543" s="2">
        <f t="shared" si="49"/>
        <v>3.6092360447850516E-3</v>
      </c>
      <c r="O1543" s="2">
        <f t="shared" si="50"/>
        <v>3.8113532632930147E-4</v>
      </c>
      <c r="P1543" s="5">
        <f t="shared" si="48"/>
        <v>1.9293427944507122E-3</v>
      </c>
      <c r="Q1543" s="5">
        <f t="shared" si="51"/>
        <v>9.6467139722535608E-4</v>
      </c>
      <c r="R1543" s="2">
        <f t="shared" si="52"/>
        <v>2.2330356417253616E-4</v>
      </c>
      <c r="S1543" s="2">
        <f t="shared" si="53"/>
        <v>1.1165178208626808E-4</v>
      </c>
    </row>
    <row r="1544" spans="2:19" x14ac:dyDescent="0.25">
      <c r="C1544">
        <f t="shared" si="59"/>
        <v>0.05</v>
      </c>
      <c r="D1544" s="5">
        <f>$C$2+2*Inddata!$E$35*'Beregninger scenarie 3'!C1544</f>
        <v>2.7</v>
      </c>
      <c r="E1544" s="5">
        <f t="shared" si="54"/>
        <v>0.13250000000000003</v>
      </c>
      <c r="F1544" s="5">
        <f>SQRT(C1544^2+(Inddata!$E$35*C1544)^2)</f>
        <v>7.0710678118654766E-2</v>
      </c>
      <c r="G1544" s="5">
        <f t="shared" si="55"/>
        <v>2.7414213562373098</v>
      </c>
      <c r="H1544" s="5">
        <f t="shared" si="56"/>
        <v>4.8332592032426784E-2</v>
      </c>
      <c r="I1544" s="5">
        <f t="shared" si="57"/>
        <v>8.3395743635466448E-3</v>
      </c>
      <c r="J1544" s="5">
        <f t="shared" si="58"/>
        <v>1.1049936031699307E-3</v>
      </c>
      <c r="K1544">
        <f t="shared" si="60"/>
        <v>0.05</v>
      </c>
      <c r="L1544" s="2">
        <f>Inddata!$E$34</f>
        <v>0</v>
      </c>
      <c r="M1544" s="2">
        <f>Inddata!$E$34+Inddata!$E$32</f>
        <v>4</v>
      </c>
      <c r="N1544" s="2">
        <f t="shared" si="49"/>
        <v>4.1697871817733224E-3</v>
      </c>
      <c r="O1544" s="2">
        <f t="shared" si="50"/>
        <v>5.5249680158496537E-4</v>
      </c>
      <c r="P1544" s="5">
        <f t="shared" si="48"/>
        <v>2.7967906658277865E-3</v>
      </c>
      <c r="Q1544" s="5">
        <f t="shared" si="51"/>
        <v>1.3983953329138933E-3</v>
      </c>
      <c r="R1544" s="2">
        <f t="shared" si="52"/>
        <v>3.2370262335969756E-4</v>
      </c>
      <c r="S1544" s="2">
        <f t="shared" si="53"/>
        <v>1.6185131167984878E-4</v>
      </c>
    </row>
    <row r="1545" spans="2:19" x14ac:dyDescent="0.25">
      <c r="C1545">
        <f t="shared" si="59"/>
        <v>6.0000000000000005E-2</v>
      </c>
      <c r="D1545" s="5">
        <f>$C$2+2*Inddata!$E$35*'Beregninger scenarie 3'!C1545</f>
        <v>2.72</v>
      </c>
      <c r="E1545" s="5">
        <f t="shared" si="54"/>
        <v>0.15960000000000002</v>
      </c>
      <c r="F1545" s="5">
        <f>SQRT(C1545^2+(Inddata!$E$35*C1545)^2)</f>
        <v>8.4852813742385708E-2</v>
      </c>
      <c r="G1545" s="5">
        <f t="shared" si="55"/>
        <v>2.7697056274847713</v>
      </c>
      <c r="H1545" s="5">
        <f t="shared" si="56"/>
        <v>5.762345226013646E-2</v>
      </c>
      <c r="I1545" s="5">
        <f t="shared" si="57"/>
        <v>9.3766997619085159E-3</v>
      </c>
      <c r="J1545" s="5">
        <f t="shared" si="58"/>
        <v>1.4965212820005993E-3</v>
      </c>
      <c r="K1545">
        <f t="shared" si="60"/>
        <v>6.0000000000000005E-2</v>
      </c>
      <c r="L1545" s="2">
        <f>Inddata!$E$34</f>
        <v>0</v>
      </c>
      <c r="M1545" s="2">
        <f>Inddata!$E$34+Inddata!$E$32</f>
        <v>4</v>
      </c>
      <c r="N1545" s="2">
        <f t="shared" si="49"/>
        <v>4.688349880954258E-3</v>
      </c>
      <c r="O1545" s="2">
        <f t="shared" si="50"/>
        <v>7.4826064100029966E-4</v>
      </c>
      <c r="P1545" s="5">
        <f t="shared" si="48"/>
        <v>3.7877655949364358E-3</v>
      </c>
      <c r="Q1545" s="5">
        <f t="shared" si="51"/>
        <v>1.8938827974682179E-3</v>
      </c>
      <c r="R1545" s="2">
        <f t="shared" si="52"/>
        <v>4.3839879571023571E-4</v>
      </c>
      <c r="S1545" s="2">
        <f t="shared" si="53"/>
        <v>2.1919939785511786E-4</v>
      </c>
    </row>
    <row r="1546" spans="2:19" x14ac:dyDescent="0.25">
      <c r="C1546">
        <f t="shared" si="59"/>
        <v>7.0000000000000007E-2</v>
      </c>
      <c r="D1546" s="5">
        <f>$C$2+2*Inddata!$E$35*'Beregninger scenarie 3'!C1546</f>
        <v>2.74</v>
      </c>
      <c r="E1546" s="5">
        <f t="shared" si="54"/>
        <v>0.18690000000000001</v>
      </c>
      <c r="F1546" s="5">
        <f>SQRT(C1546^2+(Inddata!$E$35*C1546)^2)</f>
        <v>9.8994949366116664E-2</v>
      </c>
      <c r="G1546" s="5">
        <f t="shared" si="55"/>
        <v>2.7979898987322334</v>
      </c>
      <c r="H1546" s="5">
        <f t="shared" si="56"/>
        <v>6.6797953804152127E-2</v>
      </c>
      <c r="I1546" s="5">
        <f t="shared" si="57"/>
        <v>1.0347273629161378E-2</v>
      </c>
      <c r="J1546" s="5">
        <f t="shared" si="58"/>
        <v>1.9339054412902616E-3</v>
      </c>
      <c r="K1546">
        <f t="shared" si="60"/>
        <v>7.0000000000000007E-2</v>
      </c>
      <c r="L1546" s="2">
        <f>Inddata!$E$34</f>
        <v>0</v>
      </c>
      <c r="M1546" s="2">
        <f>Inddata!$E$34+Inddata!$E$32</f>
        <v>4</v>
      </c>
      <c r="N1546" s="2">
        <f t="shared" si="49"/>
        <v>5.173636814580689E-3</v>
      </c>
      <c r="O1546" s="2">
        <f t="shared" si="50"/>
        <v>9.6695272064513079E-4</v>
      </c>
      <c r="P1546" s="5">
        <f t="shared" si="48"/>
        <v>4.8948054280839063E-3</v>
      </c>
      <c r="Q1546" s="5">
        <f t="shared" si="51"/>
        <v>2.4474027140419532E-3</v>
      </c>
      <c r="R1546" s="2">
        <f t="shared" si="52"/>
        <v>5.6652840602822987E-4</v>
      </c>
      <c r="S1546" s="2">
        <f t="shared" si="53"/>
        <v>2.8326420301411494E-4</v>
      </c>
    </row>
    <row r="1547" spans="2:19" x14ac:dyDescent="0.25">
      <c r="C1547">
        <f t="shared" si="59"/>
        <v>0.08</v>
      </c>
      <c r="D1547" s="5">
        <f>$C$2+2*Inddata!$E$35*'Beregninger scenarie 3'!C1547</f>
        <v>2.7600000000000002</v>
      </c>
      <c r="E1547" s="5">
        <f t="shared" si="54"/>
        <v>0.21440000000000001</v>
      </c>
      <c r="F1547" s="5">
        <f>SQRT(C1547^2+(Inddata!$E$35*C1547)^2)</f>
        <v>0.11313708498984761</v>
      </c>
      <c r="G1547" s="5">
        <f t="shared" si="55"/>
        <v>2.8262741699796954</v>
      </c>
      <c r="H1547" s="5">
        <f t="shared" si="56"/>
        <v>7.5859590084121353E-2</v>
      </c>
      <c r="I1547" s="5">
        <f t="shared" si="57"/>
        <v>1.1263088302060759E-2</v>
      </c>
      <c r="J1547" s="5">
        <f t="shared" si="58"/>
        <v>2.4148061319618267E-3</v>
      </c>
      <c r="K1547">
        <f t="shared" si="60"/>
        <v>0.08</v>
      </c>
      <c r="L1547" s="2">
        <f>Inddata!$E$34</f>
        <v>0</v>
      </c>
      <c r="M1547" s="2">
        <f>Inddata!$E$34+Inddata!$E$32</f>
        <v>4</v>
      </c>
      <c r="N1547" s="2">
        <f t="shared" si="49"/>
        <v>5.6315441510303797E-3</v>
      </c>
      <c r="O1547" s="2">
        <f t="shared" si="50"/>
        <v>1.2074030659809133E-3</v>
      </c>
      <c r="P1547" s="5">
        <f t="shared" si="48"/>
        <v>6.1119876443446932E-3</v>
      </c>
      <c r="Q1547" s="5">
        <f t="shared" si="51"/>
        <v>3.0559938221723466E-3</v>
      </c>
      <c r="R1547" s="2">
        <f t="shared" si="52"/>
        <v>7.0740597735470989E-4</v>
      </c>
      <c r="S1547" s="2">
        <f t="shared" si="53"/>
        <v>3.5370298867735495E-4</v>
      </c>
    </row>
    <row r="1548" spans="2:19" x14ac:dyDescent="0.25">
      <c r="C1548">
        <f t="shared" si="59"/>
        <v>0.09</v>
      </c>
      <c r="D1548" s="5">
        <f>$C$2+2*Inddata!$E$35*'Beregninger scenarie 3'!C1548</f>
        <v>2.7800000000000002</v>
      </c>
      <c r="E1548" s="5">
        <f t="shared" si="54"/>
        <v>0.24210000000000004</v>
      </c>
      <c r="F1548" s="5">
        <f>SQRT(C1548^2+(Inddata!$E$35*C1548)^2)</f>
        <v>0.12727922061357855</v>
      </c>
      <c r="G1548" s="5">
        <f t="shared" si="55"/>
        <v>2.854558441227157</v>
      </c>
      <c r="H1548" s="5">
        <f t="shared" si="56"/>
        <v>8.4811716062090065E-2</v>
      </c>
      <c r="I1548" s="5">
        <f t="shared" si="57"/>
        <v>1.2132614400526553E-2</v>
      </c>
      <c r="J1548" s="5">
        <f t="shared" si="58"/>
        <v>2.937305946367479E-3</v>
      </c>
      <c r="K1548">
        <f t="shared" si="60"/>
        <v>0.09</v>
      </c>
      <c r="L1548" s="2">
        <f>Inddata!$E$34</f>
        <v>0</v>
      </c>
      <c r="M1548" s="2">
        <f>Inddata!$E$34+Inddata!$E$32</f>
        <v>4</v>
      </c>
      <c r="N1548" s="2">
        <f t="shared" si="49"/>
        <v>6.0663072002632764E-3</v>
      </c>
      <c r="O1548" s="2">
        <f t="shared" si="50"/>
        <v>1.4686529731837395E-3</v>
      </c>
      <c r="P1548" s="5">
        <f t="shared" si="48"/>
        <v>7.4344591949802221E-3</v>
      </c>
      <c r="Q1548" s="5">
        <f t="shared" si="51"/>
        <v>3.7172295974901111E-3</v>
      </c>
      <c r="R1548" s="2">
        <f t="shared" si="52"/>
        <v>8.6046981423382207E-4</v>
      </c>
      <c r="S1548" s="2">
        <f t="shared" si="53"/>
        <v>4.3023490711691103E-4</v>
      </c>
    </row>
    <row r="1549" spans="2:19" x14ac:dyDescent="0.25">
      <c r="C1549">
        <f t="shared" si="59"/>
        <v>9.9999999999999992E-2</v>
      </c>
      <c r="D1549" s="5">
        <f>$C$2+2*Inddata!$E$35*'Beregninger scenarie 3'!C1549</f>
        <v>2.8000000000000003</v>
      </c>
      <c r="E1549" s="5">
        <f t="shared" si="54"/>
        <v>0.27</v>
      </c>
      <c r="F1549" s="5">
        <f>SQRT(C1549^2+(Inddata!$E$35*C1549)^2)</f>
        <v>0.1414213562373095</v>
      </c>
      <c r="G1549" s="5">
        <f t="shared" si="55"/>
        <v>2.882842712474619</v>
      </c>
      <c r="H1549" s="5">
        <f t="shared" si="56"/>
        <v>9.3657555034708517E-2</v>
      </c>
      <c r="I1549" s="5">
        <f t="shared" si="57"/>
        <v>1.2962209568068605E-2</v>
      </c>
      <c r="J1549" s="5">
        <f t="shared" si="58"/>
        <v>3.4997965833785233E-3</v>
      </c>
      <c r="K1549">
        <f t="shared" si="60"/>
        <v>9.9999999999999992E-2</v>
      </c>
      <c r="L1549" s="2">
        <f>Inddata!$E$34</f>
        <v>0</v>
      </c>
      <c r="M1549" s="2">
        <f>Inddata!$E$34+Inddata!$E$32</f>
        <v>4</v>
      </c>
      <c r="N1549" s="2">
        <f t="shared" si="49"/>
        <v>6.4811047840343024E-3</v>
      </c>
      <c r="O1549" s="2">
        <f t="shared" si="50"/>
        <v>1.7498982916892617E-3</v>
      </c>
      <c r="P1549" s="5">
        <f t="shared" si="48"/>
        <v>8.8581493943578615E-3</v>
      </c>
      <c r="Q1549" s="5">
        <f t="shared" si="51"/>
        <v>4.4290746971789308E-3</v>
      </c>
      <c r="R1549" s="2">
        <f t="shared" si="52"/>
        <v>1.0252487724951229E-3</v>
      </c>
      <c r="S1549" s="2">
        <f t="shared" si="53"/>
        <v>5.1262438624756143E-4</v>
      </c>
    </row>
    <row r="1550" spans="2:19" x14ac:dyDescent="0.25">
      <c r="C1550">
        <f t="shared" si="59"/>
        <v>0.10999999999999999</v>
      </c>
      <c r="D1550" s="5">
        <f>$C$2+2*Inddata!$E$35*'Beregninger scenarie 3'!C1550</f>
        <v>2.8200000000000003</v>
      </c>
      <c r="E1550" s="5">
        <f t="shared" si="54"/>
        <v>0.29809999999999998</v>
      </c>
      <c r="F1550" s="5">
        <f>SQRT(C1550^2+(Inddata!$E$35*C1550)^2)</f>
        <v>0.15556349186104043</v>
      </c>
      <c r="G1550" s="5">
        <f t="shared" si="55"/>
        <v>2.911126983722081</v>
      </c>
      <c r="H1550" s="5">
        <f t="shared" si="56"/>
        <v>0.10240020502948247</v>
      </c>
      <c r="I1550" s="5">
        <f t="shared" si="57"/>
        <v>1.3756809141612064E-2</v>
      </c>
      <c r="J1550" s="5">
        <f t="shared" si="58"/>
        <v>4.1009048051145556E-3</v>
      </c>
      <c r="K1550">
        <f t="shared" si="60"/>
        <v>0.10999999999999999</v>
      </c>
      <c r="L1550" s="2">
        <f>Inddata!$E$34</f>
        <v>0</v>
      </c>
      <c r="M1550" s="2">
        <f>Inddata!$E$34+Inddata!$E$32</f>
        <v>4</v>
      </c>
      <c r="N1550" s="2">
        <f t="shared" si="49"/>
        <v>6.8784045708060321E-3</v>
      </c>
      <c r="O1550" s="2">
        <f t="shared" si="50"/>
        <v>2.0504524025572778E-3</v>
      </c>
      <c r="P1550" s="5">
        <f t="shared" si="48"/>
        <v>1.0379582512957676E-2</v>
      </c>
      <c r="Q1550" s="5">
        <f t="shared" si="51"/>
        <v>5.1897912564788382E-3</v>
      </c>
      <c r="R1550" s="2">
        <f t="shared" si="52"/>
        <v>1.2013405686293608E-3</v>
      </c>
      <c r="S1550" s="2">
        <f t="shared" si="53"/>
        <v>6.0067028431468039E-4</v>
      </c>
    </row>
    <row r="1551" spans="2:19" x14ac:dyDescent="0.25">
      <c r="C1551">
        <f t="shared" si="59"/>
        <v>0.11999999999999998</v>
      </c>
      <c r="D1551" s="5">
        <f>$C$2+2*Inddata!$E$35*'Beregninger scenarie 3'!C1551</f>
        <v>2.84</v>
      </c>
      <c r="E1551" s="5">
        <f t="shared" si="54"/>
        <v>0.32639999999999991</v>
      </c>
      <c r="F1551" s="5">
        <f>SQRT(C1551^2+(Inddata!$E$35*C1551)^2)</f>
        <v>0.16970562748477139</v>
      </c>
      <c r="G1551" s="5">
        <f t="shared" si="55"/>
        <v>2.939411254969543</v>
      </c>
      <c r="H1551" s="5">
        <f t="shared" si="56"/>
        <v>0.11104264483173926</v>
      </c>
      <c r="I1551" s="5">
        <f t="shared" si="57"/>
        <v>1.4520348039068104E-2</v>
      </c>
      <c r="J1551" s="5">
        <f t="shared" si="58"/>
        <v>4.7394415999518274E-3</v>
      </c>
      <c r="K1551">
        <f t="shared" si="60"/>
        <v>0.11999999999999998</v>
      </c>
      <c r="L1551" s="2">
        <f>Inddata!$E$34</f>
        <v>0</v>
      </c>
      <c r="M1551" s="2">
        <f>Inddata!$E$34+Inddata!$E$32</f>
        <v>4</v>
      </c>
      <c r="N1551" s="2">
        <f t="shared" si="49"/>
        <v>7.2601740195340518E-3</v>
      </c>
      <c r="O1551" s="2">
        <f t="shared" si="50"/>
        <v>2.3697207999759137E-3</v>
      </c>
      <c r="P1551" s="5">
        <f t="shared" si="48"/>
        <v>1.1995749106560878E-2</v>
      </c>
      <c r="Q1551" s="5">
        <f t="shared" si="51"/>
        <v>5.9978745532804391E-3</v>
      </c>
      <c r="R1551" s="2">
        <f t="shared" si="52"/>
        <v>1.3883968873334349E-3</v>
      </c>
      <c r="S1551" s="2">
        <f t="shared" si="53"/>
        <v>6.9419844366671744E-4</v>
      </c>
    </row>
    <row r="1552" spans="2:19" x14ac:dyDescent="0.25">
      <c r="C1552">
        <f t="shared" si="59"/>
        <v>0.12999999999999998</v>
      </c>
      <c r="D1552" s="5">
        <f>$C$2+2*Inddata!$E$35*'Beregninger scenarie 3'!C1552</f>
        <v>2.86</v>
      </c>
      <c r="E1552" s="5">
        <f t="shared" si="54"/>
        <v>0.35489999999999994</v>
      </c>
      <c r="F1552" s="5">
        <f>SQRT(C1552^2+(Inddata!$E$35*C1552)^2)</f>
        <v>0.18384776310850232</v>
      </c>
      <c r="G1552" s="5">
        <f t="shared" si="55"/>
        <v>2.9676955262170046</v>
      </c>
      <c r="H1552" s="5">
        <f t="shared" si="56"/>
        <v>0.11958773966694616</v>
      </c>
      <c r="I1552" s="5">
        <f t="shared" si="57"/>
        <v>1.525603229777521E-2</v>
      </c>
      <c r="J1552" s="5">
        <f t="shared" si="58"/>
        <v>5.4143658624804213E-3</v>
      </c>
      <c r="K1552">
        <f t="shared" si="60"/>
        <v>0.12999999999999998</v>
      </c>
      <c r="L1552" s="2">
        <f>Inddata!$E$34</f>
        <v>0</v>
      </c>
      <c r="M1552" s="2">
        <f>Inddata!$E$34+Inddata!$E$32</f>
        <v>4</v>
      </c>
      <c r="N1552" s="2">
        <f t="shared" si="49"/>
        <v>7.628016148887605E-3</v>
      </c>
      <c r="O1552" s="2">
        <f t="shared" si="50"/>
        <v>2.7071829312402106E-3</v>
      </c>
      <c r="P1552" s="5">
        <f t="shared" si="48"/>
        <v>1.3704014088516965E-2</v>
      </c>
      <c r="Q1552" s="5">
        <f t="shared" si="51"/>
        <v>6.8520070442584825E-3</v>
      </c>
      <c r="R1552" s="2">
        <f t="shared" si="52"/>
        <v>1.5861127417265007E-3</v>
      </c>
      <c r="S1552" s="2">
        <f t="shared" si="53"/>
        <v>7.9305637086325037E-4</v>
      </c>
    </row>
    <row r="1553" spans="3:19" x14ac:dyDescent="0.25">
      <c r="C1553">
        <f t="shared" si="59"/>
        <v>0.13999999999999999</v>
      </c>
      <c r="D1553" s="5">
        <f>$C$2+2*Inddata!$E$35*'Beregninger scenarie 3'!C1553</f>
        <v>2.88</v>
      </c>
      <c r="E1553" s="5">
        <f t="shared" si="54"/>
        <v>0.3836</v>
      </c>
      <c r="F1553" s="5">
        <f>SQRT(C1553^2+(Inddata!$E$35*C1553)^2)</f>
        <v>0.1979898987322333</v>
      </c>
      <c r="G1553" s="5">
        <f t="shared" si="55"/>
        <v>2.9959797974644666</v>
      </c>
      <c r="H1553" s="5">
        <f t="shared" si="56"/>
        <v>0.12803824656115681</v>
      </c>
      <c r="I1553" s="5">
        <f t="shared" si="57"/>
        <v>1.5966521368873852E-2</v>
      </c>
      <c r="J1553" s="5">
        <f t="shared" si="58"/>
        <v>6.1247575971000098E-3</v>
      </c>
      <c r="K1553">
        <f t="shared" si="60"/>
        <v>0.13999999999999999</v>
      </c>
      <c r="L1553" s="2">
        <f>Inddata!$E$34</f>
        <v>0</v>
      </c>
      <c r="M1553" s="2">
        <f>Inddata!$E$34+Inddata!$E$32</f>
        <v>4</v>
      </c>
      <c r="N1553" s="2">
        <f t="shared" si="49"/>
        <v>7.9832606844369262E-3</v>
      </c>
      <c r="O1553" s="2">
        <f t="shared" si="50"/>
        <v>3.0623787985500049E-3</v>
      </c>
      <c r="P1553" s="5">
        <f t="shared" si="48"/>
        <v>1.550204890678707E-2</v>
      </c>
      <c r="Q1553" s="5">
        <f t="shared" si="51"/>
        <v>7.751024453393535E-3</v>
      </c>
      <c r="R1553" s="2">
        <f t="shared" si="52"/>
        <v>1.794218623470726E-3</v>
      </c>
      <c r="S1553" s="2">
        <f t="shared" si="53"/>
        <v>8.9710931173536299E-4</v>
      </c>
    </row>
    <row r="1554" spans="3:19" x14ac:dyDescent="0.25">
      <c r="C1554">
        <f t="shared" si="59"/>
        <v>0.15</v>
      </c>
      <c r="D1554" s="5">
        <f>$C$2+2*Inddata!$E$35*'Beregninger scenarie 3'!C1554</f>
        <v>2.9</v>
      </c>
      <c r="E1554" s="5">
        <f t="shared" si="54"/>
        <v>0.41249999999999998</v>
      </c>
      <c r="F1554" s="5">
        <f>SQRT(C1554^2+(Inddata!$E$35*C1554)^2)</f>
        <v>0.21213203435596426</v>
      </c>
      <c r="G1554" s="5">
        <f t="shared" si="55"/>
        <v>3.0242640687119287</v>
      </c>
      <c r="H1554" s="5">
        <f t="shared" si="56"/>
        <v>0.13639681940065795</v>
      </c>
      <c r="I1554" s="5">
        <f t="shared" si="57"/>
        <v>1.6654054826710746E-2</v>
      </c>
      <c r="J1554" s="5">
        <f t="shared" si="58"/>
        <v>6.8697976160181822E-3</v>
      </c>
      <c r="K1554">
        <f t="shared" si="60"/>
        <v>0.15</v>
      </c>
      <c r="L1554" s="2">
        <f>Inddata!$E$34</f>
        <v>0</v>
      </c>
      <c r="M1554" s="2">
        <f>Inddata!$E$34+Inddata!$E$32</f>
        <v>4</v>
      </c>
      <c r="N1554" s="2">
        <f t="shared" si="49"/>
        <v>8.3270274133553732E-3</v>
      </c>
      <c r="O1554" s="2">
        <f t="shared" si="50"/>
        <v>3.4348988080090911E-3</v>
      </c>
      <c r="P1554" s="5">
        <f t="shared" si="48"/>
        <v>1.7387780158624969E-2</v>
      </c>
      <c r="Q1554" s="5">
        <f t="shared" si="51"/>
        <v>8.6938900793124847E-3</v>
      </c>
      <c r="R1554" s="2">
        <f t="shared" si="52"/>
        <v>2.0124745553964083E-3</v>
      </c>
      <c r="S1554" s="2">
        <f t="shared" si="53"/>
        <v>1.0062372776982042E-3</v>
      </c>
    </row>
    <row r="1555" spans="3:19" x14ac:dyDescent="0.25">
      <c r="C1555">
        <f t="shared" si="59"/>
        <v>0.16</v>
      </c>
      <c r="D1555" s="5">
        <f>$C$2+2*Inddata!$E$35*'Beregninger scenarie 3'!C1555</f>
        <v>2.92</v>
      </c>
      <c r="E1555" s="5">
        <f t="shared" si="54"/>
        <v>0.44159999999999999</v>
      </c>
      <c r="F1555" s="5">
        <f>SQRT(C1555^2+(Inddata!$E$35*C1555)^2)</f>
        <v>0.22627416997969521</v>
      </c>
      <c r="G1555" s="5">
        <f t="shared" si="55"/>
        <v>3.0525483399593907</v>
      </c>
      <c r="H1555" s="5">
        <f t="shared" si="56"/>
        <v>0.14466601371032661</v>
      </c>
      <c r="I1555" s="5">
        <f t="shared" si="57"/>
        <v>1.7320543049474772E-2</v>
      </c>
      <c r="J1555" s="5">
        <f t="shared" si="58"/>
        <v>7.6487518106480596E-3</v>
      </c>
      <c r="K1555">
        <f t="shared" si="60"/>
        <v>0.16</v>
      </c>
      <c r="L1555" s="2">
        <f>Inddata!$E$34</f>
        <v>0</v>
      </c>
      <c r="M1555" s="2">
        <f>Inddata!$E$34+Inddata!$E$32</f>
        <v>4</v>
      </c>
      <c r="N1555" s="2">
        <f t="shared" si="49"/>
        <v>8.6602715247373861E-3</v>
      </c>
      <c r="O1555" s="2">
        <f t="shared" si="50"/>
        <v>3.8243759053240298E-3</v>
      </c>
      <c r="P1555" s="5">
        <f t="shared" si="48"/>
        <v>1.9359349780746309E-2</v>
      </c>
      <c r="Q1555" s="5">
        <f t="shared" si="51"/>
        <v>9.6796748903731546E-3</v>
      </c>
      <c r="R1555" s="2">
        <f t="shared" si="52"/>
        <v>2.240665483882675E-3</v>
      </c>
      <c r="S1555" s="2">
        <f t="shared" si="53"/>
        <v>1.1203327419413375E-3</v>
      </c>
    </row>
    <row r="1556" spans="3:19" x14ac:dyDescent="0.25">
      <c r="C1556">
        <f t="shared" si="59"/>
        <v>0.17</v>
      </c>
      <c r="D1556" s="5">
        <f>$C$2+2*Inddata!$E$35*'Beregninger scenarie 3'!C1556</f>
        <v>2.94</v>
      </c>
      <c r="E1556" s="5">
        <f t="shared" si="54"/>
        <v>0.47090000000000004</v>
      </c>
      <c r="F1556" s="5">
        <f>SQRT(C1556^2+(Inddata!$E$35*C1556)^2)</f>
        <v>0.24041630560342619</v>
      </c>
      <c r="G1556" s="5">
        <f t="shared" si="55"/>
        <v>3.0808326112068523</v>
      </c>
      <c r="H1556" s="5">
        <f t="shared" si="56"/>
        <v>0.15284829116877424</v>
      </c>
      <c r="I1556" s="5">
        <f t="shared" si="57"/>
        <v>1.7967633748774914E-2</v>
      </c>
      <c r="J1556" s="5">
        <f t="shared" si="58"/>
        <v>8.4609587322981069E-3</v>
      </c>
      <c r="K1556">
        <f t="shared" si="60"/>
        <v>0.17</v>
      </c>
      <c r="L1556" s="2">
        <f>Inddata!$E$34</f>
        <v>0</v>
      </c>
      <c r="M1556" s="2">
        <f>Inddata!$E$34+Inddata!$E$32</f>
        <v>4</v>
      </c>
      <c r="N1556" s="2">
        <f t="shared" si="49"/>
        <v>8.9838168743874569E-3</v>
      </c>
      <c r="O1556" s="2">
        <f t="shared" si="50"/>
        <v>4.2304793661490534E-3</v>
      </c>
      <c r="P1556" s="5">
        <f t="shared" si="48"/>
        <v>2.1415083615471724E-2</v>
      </c>
      <c r="Q1556" s="5">
        <f t="shared" si="51"/>
        <v>1.0707541807735862E-2</v>
      </c>
      <c r="R1556" s="2">
        <f t="shared" si="52"/>
        <v>2.4785976406795978E-3</v>
      </c>
      <c r="S1556" s="2">
        <f t="shared" si="53"/>
        <v>1.2392988203397989E-3</v>
      </c>
    </row>
    <row r="1557" spans="3:19" x14ac:dyDescent="0.25">
      <c r="C1557">
        <f t="shared" si="59"/>
        <v>0.18000000000000002</v>
      </c>
      <c r="D1557" s="5">
        <f>$C$2+2*Inddata!$E$35*'Beregninger scenarie 3'!C1557</f>
        <v>2.96</v>
      </c>
      <c r="E1557" s="5">
        <f t="shared" si="54"/>
        <v>0.50040000000000007</v>
      </c>
      <c r="F1557" s="5">
        <f>SQRT(C1557^2+(Inddata!$E$35*C1557)^2)</f>
        <v>0.25455844122715715</v>
      </c>
      <c r="G1557" s="5">
        <f t="shared" si="55"/>
        <v>3.1091168824543143</v>
      </c>
      <c r="H1557" s="5">
        <f t="shared" si="56"/>
        <v>0.16094602387703993</v>
      </c>
      <c r="I1557" s="5">
        <f t="shared" si="57"/>
        <v>1.8596761838159736E-2</v>
      </c>
      <c r="J1557" s="5">
        <f t="shared" si="58"/>
        <v>9.3058196238151331E-3</v>
      </c>
      <c r="K1557">
        <f t="shared" si="60"/>
        <v>0.18000000000000002</v>
      </c>
      <c r="L1557" s="2">
        <f>Inddata!$E$34</f>
        <v>0</v>
      </c>
      <c r="M1557" s="2">
        <f>Inddata!$E$34+Inddata!$E$32</f>
        <v>4</v>
      </c>
      <c r="N1557" s="2">
        <f t="shared" si="49"/>
        <v>9.298380919079868E-3</v>
      </c>
      <c r="O1557" s="2">
        <f t="shared" si="50"/>
        <v>4.6529098119075666E-3</v>
      </c>
      <c r="P1557" s="5">
        <f t="shared" si="48"/>
        <v>2.3553466180347427E-2</v>
      </c>
      <c r="Q1557" s="5">
        <f t="shared" si="51"/>
        <v>1.1776733090173713E-2</v>
      </c>
      <c r="R1557" s="2">
        <f t="shared" si="52"/>
        <v>2.7260956227253968E-3</v>
      </c>
      <c r="S1557" s="2">
        <f t="shared" si="53"/>
        <v>1.3630478113626984E-3</v>
      </c>
    </row>
    <row r="1558" spans="3:19" x14ac:dyDescent="0.25">
      <c r="C1558">
        <f t="shared" si="59"/>
        <v>0.19000000000000003</v>
      </c>
      <c r="D1558" s="5">
        <f>$C$2+2*Inddata!$E$35*'Beregninger scenarie 3'!C1558</f>
        <v>2.98</v>
      </c>
      <c r="E1558" s="5">
        <f t="shared" si="54"/>
        <v>0.53010000000000013</v>
      </c>
      <c r="F1558" s="5">
        <f>SQRT(C1558^2+(Inddata!$E$35*C1558)^2)</f>
        <v>0.26870057685088811</v>
      </c>
      <c r="G1558" s="5">
        <f t="shared" si="55"/>
        <v>3.1374011537017763</v>
      </c>
      <c r="H1558" s="5">
        <f t="shared" si="56"/>
        <v>0.16896149839638533</v>
      </c>
      <c r="I1558" s="5">
        <f t="shared" si="57"/>
        <v>1.9209187518277038E-2</v>
      </c>
      <c r="J1558" s="5">
        <f t="shared" si="58"/>
        <v>1.018279030343866E-2</v>
      </c>
      <c r="K1558">
        <f t="shared" si="60"/>
        <v>0.19000000000000003</v>
      </c>
      <c r="L1558" s="2">
        <f>Inddata!$E$34</f>
        <v>0</v>
      </c>
      <c r="M1558" s="2">
        <f>Inddata!$E$34+Inddata!$E$32</f>
        <v>4</v>
      </c>
      <c r="N1558" s="2">
        <f t="shared" si="49"/>
        <v>9.6045937591385192E-3</v>
      </c>
      <c r="O1558" s="2">
        <f t="shared" si="50"/>
        <v>5.0913951517193301E-3</v>
      </c>
      <c r="P1558" s="5">
        <f t="shared" si="48"/>
        <v>2.5773120125799763E-2</v>
      </c>
      <c r="Q1558" s="5">
        <f t="shared" si="51"/>
        <v>1.2886560062899882E-2</v>
      </c>
      <c r="R1558" s="2">
        <f t="shared" si="52"/>
        <v>2.9830000145601582E-3</v>
      </c>
      <c r="S1558" s="2">
        <f t="shared" si="53"/>
        <v>1.4915000072800791E-3</v>
      </c>
    </row>
    <row r="1559" spans="3:19" x14ac:dyDescent="0.25">
      <c r="C1559">
        <f t="shared" si="59"/>
        <v>0.20000000000000004</v>
      </c>
      <c r="D1559" s="5">
        <f>$C$2+2*Inddata!$E$35*'Beregninger scenarie 3'!C1559</f>
        <v>3</v>
      </c>
      <c r="E1559" s="5">
        <f t="shared" si="54"/>
        <v>0.56000000000000005</v>
      </c>
      <c r="F1559" s="5">
        <f>SQRT(C1559^2+(Inddata!$E$35*C1559)^2)</f>
        <v>0.28284271247461906</v>
      </c>
      <c r="G1559" s="5">
        <f t="shared" si="55"/>
        <v>3.1656854249492383</v>
      </c>
      <c r="H1559" s="5">
        <f t="shared" si="56"/>
        <v>0.17689691956963147</v>
      </c>
      <c r="I1559" s="5">
        <f t="shared" si="57"/>
        <v>1.9806025845193202E-2</v>
      </c>
      <c r="J1559" s="5">
        <f t="shared" si="58"/>
        <v>1.1091374473308194E-2</v>
      </c>
      <c r="K1559">
        <f t="shared" si="60"/>
        <v>0.20000000000000004</v>
      </c>
      <c r="L1559" s="2">
        <f>Inddata!$E$34</f>
        <v>0</v>
      </c>
      <c r="M1559" s="2">
        <f>Inddata!$E$34+Inddata!$E$32</f>
        <v>4</v>
      </c>
      <c r="N1559" s="2">
        <f t="shared" si="49"/>
        <v>9.9030129225966008E-3</v>
      </c>
      <c r="O1559" s="2">
        <f t="shared" si="50"/>
        <v>5.545687236654097E-3</v>
      </c>
      <c r="P1559" s="5">
        <f t="shared" si="48"/>
        <v>2.8072789298653079E-2</v>
      </c>
      <c r="Q1559" s="5">
        <f t="shared" si="51"/>
        <v>1.4036394649326539E-2</v>
      </c>
      <c r="R1559" s="2">
        <f t="shared" si="52"/>
        <v>3.2491654280848476E-3</v>
      </c>
      <c r="S1559" s="2">
        <f t="shared" si="53"/>
        <v>1.6245827140424238E-3</v>
      </c>
    </row>
    <row r="1560" spans="3:19" x14ac:dyDescent="0.25">
      <c r="C1560">
        <f t="shared" si="59"/>
        <v>0.21000000000000005</v>
      </c>
      <c r="D1560" s="5">
        <f>$C$2+2*Inddata!$E$35*'Beregninger scenarie 3'!C1560</f>
        <v>3.02</v>
      </c>
      <c r="E1560" s="5">
        <f t="shared" si="54"/>
        <v>0.59010000000000018</v>
      </c>
      <c r="F1560" s="5">
        <f>SQRT(C1560^2+(Inddata!$E$35*C1560)^2)</f>
        <v>0.29698484809835002</v>
      </c>
      <c r="G1560" s="5">
        <f t="shared" si="55"/>
        <v>3.1939696961967003</v>
      </c>
      <c r="H1560" s="5">
        <f t="shared" si="56"/>
        <v>0.18475441413945679</v>
      </c>
      <c r="I1560" s="5">
        <f t="shared" si="57"/>
        <v>2.0388270023660011E-2</v>
      </c>
      <c r="J1560" s="5">
        <f t="shared" si="58"/>
        <v>1.2031118140961776E-2</v>
      </c>
      <c r="K1560">
        <f t="shared" si="60"/>
        <v>0.21000000000000005</v>
      </c>
      <c r="L1560" s="2">
        <f>Inddata!$E$34</f>
        <v>0</v>
      </c>
      <c r="M1560" s="2">
        <f>Inddata!$E$34+Inddata!$E$32</f>
        <v>4</v>
      </c>
      <c r="N1560" s="2">
        <f t="shared" si="49"/>
        <v>1.0194135011830006E-2</v>
      </c>
      <c r="O1560" s="2">
        <f t="shared" si="50"/>
        <v>6.0155590704808878E-3</v>
      </c>
      <c r="P1560" s="5">
        <f t="shared" si="48"/>
        <v>3.0451324622680759E-2</v>
      </c>
      <c r="Q1560" s="5">
        <f t="shared" si="51"/>
        <v>1.522566231134038E-2</v>
      </c>
      <c r="R1560" s="2">
        <f t="shared" si="52"/>
        <v>3.5244588683658292E-3</v>
      </c>
      <c r="S1560" s="2">
        <f t="shared" si="53"/>
        <v>1.7622294341829146E-3</v>
      </c>
    </row>
    <row r="1561" spans="3:19" x14ac:dyDescent="0.25">
      <c r="C1561">
        <f t="shared" si="59"/>
        <v>0.22000000000000006</v>
      </c>
      <c r="D1561" s="5">
        <f>$C$2+2*Inddata!$E$35*'Beregninger scenarie 3'!C1561</f>
        <v>3.04</v>
      </c>
      <c r="E1561" s="5">
        <f t="shared" si="54"/>
        <v>0.62040000000000017</v>
      </c>
      <c r="F1561" s="5">
        <f>SQRT(C1561^2+(Inddata!$E$35*C1561)^2)</f>
        <v>0.31112698372208097</v>
      </c>
      <c r="G1561" s="5">
        <f t="shared" si="55"/>
        <v>3.2222539674441619</v>
      </c>
      <c r="H1561" s="5">
        <f t="shared" si="56"/>
        <v>0.19253603417613016</v>
      </c>
      <c r="I1561" s="5">
        <f t="shared" si="57"/>
        <v>2.0956809997536303E-2</v>
      </c>
      <c r="J1561" s="5">
        <f t="shared" si="58"/>
        <v>1.3001604922471526E-2</v>
      </c>
      <c r="K1561">
        <f t="shared" si="60"/>
        <v>0.22000000000000006</v>
      </c>
      <c r="L1561" s="2">
        <f>Inddata!$E$34</f>
        <v>0</v>
      </c>
      <c r="M1561" s="2">
        <f>Inddata!$E$34+Inddata!$E$32</f>
        <v>4</v>
      </c>
      <c r="N1561" s="2">
        <f t="shared" si="49"/>
        <v>1.0478404998768152E-2</v>
      </c>
      <c r="O1561" s="2">
        <f t="shared" si="50"/>
        <v>6.5008024612357631E-3</v>
      </c>
      <c r="P1561" s="5">
        <f t="shared" si="48"/>
        <v>3.2907672210620888E-2</v>
      </c>
      <c r="Q1561" s="5">
        <f t="shared" si="51"/>
        <v>1.6453836105310444E-2</v>
      </c>
      <c r="R1561" s="2">
        <f t="shared" si="52"/>
        <v>3.8087583577107501E-3</v>
      </c>
      <c r="S1561" s="2">
        <f t="shared" si="53"/>
        <v>1.9043791788553751E-3</v>
      </c>
    </row>
    <row r="1562" spans="3:19" x14ac:dyDescent="0.25">
      <c r="C1562">
        <f t="shared" si="59"/>
        <v>0.23000000000000007</v>
      </c>
      <c r="D1562" s="5">
        <f>$C$2+2*Inddata!$E$35*'Beregninger scenarie 3'!C1562</f>
        <v>3.06</v>
      </c>
      <c r="E1562" s="5">
        <f t="shared" si="54"/>
        <v>0.65090000000000026</v>
      </c>
      <c r="F1562" s="5">
        <f>SQRT(C1562^2+(Inddata!$E$35*C1562)^2)</f>
        <v>0.32526911934581193</v>
      </c>
      <c r="G1562" s="5">
        <f t="shared" si="55"/>
        <v>3.2505382386916239</v>
      </c>
      <c r="H1562" s="5">
        <f t="shared" si="56"/>
        <v>0.20024376032628813</v>
      </c>
      <c r="I1562" s="5">
        <f t="shared" si="57"/>
        <v>2.1512447461462452E-2</v>
      </c>
      <c r="J1562" s="5">
        <f t="shared" si="58"/>
        <v>1.4002452052665915E-2</v>
      </c>
      <c r="K1562">
        <f t="shared" si="60"/>
        <v>0.23000000000000007</v>
      </c>
      <c r="L1562" s="2">
        <f>Inddata!$E$34</f>
        <v>0</v>
      </c>
      <c r="M1562" s="2">
        <f>Inddata!$E$34+Inddata!$E$32</f>
        <v>4</v>
      </c>
      <c r="N1562" s="2">
        <f t="shared" si="49"/>
        <v>1.0756223730731226E-2</v>
      </c>
      <c r="O1562" s="2">
        <f t="shared" si="50"/>
        <v>7.0012260263329577E-3</v>
      </c>
      <c r="P1562" s="5">
        <f t="shared" si="48"/>
        <v>3.5440863265861516E-2</v>
      </c>
      <c r="Q1562" s="5">
        <f t="shared" si="51"/>
        <v>1.7720431632930758E-2</v>
      </c>
      <c r="R1562" s="2">
        <f t="shared" si="52"/>
        <v>4.1019517668821216E-3</v>
      </c>
      <c r="S1562" s="2">
        <f t="shared" si="53"/>
        <v>2.0509758834410608E-3</v>
      </c>
    </row>
    <row r="1563" spans="3:19" x14ac:dyDescent="0.25">
      <c r="C1563">
        <f t="shared" si="59"/>
        <v>0.24000000000000007</v>
      </c>
      <c r="D1563" s="5">
        <f>$C$2+2*Inddata!$E$35*'Beregninger scenarie 3'!C1563</f>
        <v>3.08</v>
      </c>
      <c r="E1563" s="5">
        <f t="shared" si="54"/>
        <v>0.68160000000000021</v>
      </c>
      <c r="F1563" s="5">
        <f>SQRT(C1563^2+(Inddata!$E$35*C1563)^2)</f>
        <v>0.33941125496954289</v>
      </c>
      <c r="G1563" s="5">
        <f t="shared" si="55"/>
        <v>3.278822509939086</v>
      </c>
      <c r="H1563" s="5">
        <f t="shared" si="56"/>
        <v>0.207879504893561</v>
      </c>
      <c r="I1563" s="5">
        <f t="shared" si="57"/>
        <v>2.2055908111520469E-2</v>
      </c>
      <c r="J1563" s="5">
        <f t="shared" si="58"/>
        <v>1.5033306968812356E-2</v>
      </c>
      <c r="K1563">
        <f t="shared" si="60"/>
        <v>0.24000000000000007</v>
      </c>
      <c r="L1563" s="2">
        <f>Inddata!$E$34</f>
        <v>0</v>
      </c>
      <c r="M1563" s="2">
        <f>Inddata!$E$34+Inddata!$E$32</f>
        <v>4</v>
      </c>
      <c r="N1563" s="2">
        <f t="shared" si="49"/>
        <v>1.1027954055760235E-2</v>
      </c>
      <c r="O1563" s="2">
        <f t="shared" si="50"/>
        <v>7.5166534844061782E-3</v>
      </c>
      <c r="P1563" s="5">
        <f t="shared" si="48"/>
        <v>3.8050005435581104E-2</v>
      </c>
      <c r="Q1563" s="5">
        <f t="shared" si="51"/>
        <v>1.9025002717790552E-2</v>
      </c>
      <c r="R1563" s="2">
        <f t="shared" si="52"/>
        <v>4.403935814303369E-3</v>
      </c>
      <c r="S1563" s="2">
        <f t="shared" si="53"/>
        <v>2.2019679071516845E-3</v>
      </c>
    </row>
    <row r="1564" spans="3:19" x14ac:dyDescent="0.25">
      <c r="C1564">
        <f t="shared" si="59"/>
        <v>0.25000000000000006</v>
      </c>
      <c r="D1564" s="5">
        <f>$C$2+2*Inddata!$E$35*'Beregninger scenarie 3'!C1564</f>
        <v>3.1</v>
      </c>
      <c r="E1564" s="5">
        <f t="shared" si="54"/>
        <v>0.71250000000000013</v>
      </c>
      <c r="F1564" s="5">
        <f>SQRT(C1564^2+(Inddata!$E$35*C1564)^2)</f>
        <v>0.35355339059327384</v>
      </c>
      <c r="G1564" s="5">
        <f t="shared" si="55"/>
        <v>3.3071067811865476</v>
      </c>
      <c r="H1564" s="5">
        <f t="shared" si="56"/>
        <v>0.21544511476111583</v>
      </c>
      <c r="I1564" s="5">
        <f t="shared" si="57"/>
        <v>2.2587851739100641E-2</v>
      </c>
      <c r="J1564" s="5">
        <f t="shared" si="58"/>
        <v>1.6093844364109211E-2</v>
      </c>
      <c r="K1564">
        <f t="shared" si="60"/>
        <v>0.25000000000000006</v>
      </c>
      <c r="L1564" s="2">
        <f>Inddata!$E$34</f>
        <v>0</v>
      </c>
      <c r="M1564" s="2">
        <f>Inddata!$E$34+Inddata!$E$32</f>
        <v>4</v>
      </c>
      <c r="N1564" s="2">
        <f t="shared" si="49"/>
        <v>1.129392586955032E-2</v>
      </c>
      <c r="O1564" s="2">
        <f t="shared" si="50"/>
        <v>8.0469221820546055E-3</v>
      </c>
      <c r="P1564" s="5">
        <f t="shared" si="48"/>
        <v>4.0734275352998374E-2</v>
      </c>
      <c r="Q1564" s="5">
        <f t="shared" si="51"/>
        <v>2.0367137676499187E-2</v>
      </c>
      <c r="R1564" s="2">
        <f t="shared" si="52"/>
        <v>4.7146152028933299E-3</v>
      </c>
      <c r="S1564" s="2">
        <f t="shared" si="53"/>
        <v>2.3573076014466649E-3</v>
      </c>
    </row>
    <row r="1565" spans="3:19" x14ac:dyDescent="0.25">
      <c r="C1565">
        <f t="shared" si="59"/>
        <v>0.26000000000000006</v>
      </c>
      <c r="D1565" s="5">
        <f>$C$2+2*Inddata!$E$35*'Beregninger scenarie 3'!C1565</f>
        <v>3.12</v>
      </c>
      <c r="E1565" s="5">
        <f t="shared" si="54"/>
        <v>0.74360000000000026</v>
      </c>
      <c r="F1565" s="5">
        <f>SQRT(C1565^2+(Inddata!$E$35*C1565)^2)</f>
        <v>0.3676955262170048</v>
      </c>
      <c r="G1565" s="5">
        <f t="shared" si="55"/>
        <v>3.3353910524340096</v>
      </c>
      <c r="H1565" s="5">
        <f t="shared" si="56"/>
        <v>0.22294237416549895</v>
      </c>
      <c r="I1565" s="5">
        <f t="shared" si="57"/>
        <v>2.3108880620793536E-2</v>
      </c>
      <c r="J1565" s="5">
        <f t="shared" si="58"/>
        <v>1.7183763629622081E-2</v>
      </c>
      <c r="K1565">
        <f t="shared" si="60"/>
        <v>0.26000000000000006</v>
      </c>
      <c r="L1565" s="2">
        <f>Inddata!$E$34</f>
        <v>0</v>
      </c>
      <c r="M1565" s="2">
        <f>Inddata!$E$34+Inddata!$E$32</f>
        <v>4</v>
      </c>
      <c r="N1565" s="2">
        <f t="shared" si="49"/>
        <v>1.1554440310396768E-2</v>
      </c>
      <c r="O1565" s="2">
        <f t="shared" si="50"/>
        <v>8.5918818148110407E-3</v>
      </c>
      <c r="P1565" s="5">
        <f t="shared" si="48"/>
        <v>4.3492912162793086E-2</v>
      </c>
      <c r="Q1565" s="5">
        <f t="shared" si="51"/>
        <v>2.1746456081396543E-2</v>
      </c>
      <c r="R1565" s="2">
        <f t="shared" si="52"/>
        <v>5.0339018706936451E-3</v>
      </c>
      <c r="S1565" s="2">
        <f t="shared" si="53"/>
        <v>2.5169509353468226E-3</v>
      </c>
    </row>
    <row r="1566" spans="3:19" x14ac:dyDescent="0.25">
      <c r="C1566">
        <f t="shared" si="59"/>
        <v>0.27000000000000007</v>
      </c>
      <c r="D1566" s="5">
        <f>$C$2+2*Inddata!$E$35*'Beregninger scenarie 3'!C1566</f>
        <v>3.14</v>
      </c>
      <c r="E1566" s="5">
        <f t="shared" si="54"/>
        <v>0.77490000000000026</v>
      </c>
      <c r="F1566" s="5">
        <f>SQRT(C1566^2+(Inddata!$E$35*C1566)^2)</f>
        <v>0.38183766184073575</v>
      </c>
      <c r="G1566" s="5">
        <f t="shared" si="55"/>
        <v>3.3636753236814716</v>
      </c>
      <c r="H1566" s="5">
        <f t="shared" si="56"/>
        <v>0.2303730073305317</v>
      </c>
      <c r="I1566" s="5">
        <f t="shared" si="57"/>
        <v>2.3619546548064741E-2</v>
      </c>
      <c r="J1566" s="5">
        <f t="shared" si="58"/>
        <v>1.8302786620095372E-2</v>
      </c>
      <c r="K1566">
        <f t="shared" si="60"/>
        <v>0.27000000000000007</v>
      </c>
      <c r="L1566" s="2">
        <f>Inddata!$E$34</f>
        <v>0</v>
      </c>
      <c r="M1566" s="2">
        <f>Inddata!$E$34+Inddata!$E$32</f>
        <v>4</v>
      </c>
      <c r="N1566" s="2">
        <f t="shared" si="49"/>
        <v>1.1809773274032371E-2</v>
      </c>
      <c r="O1566" s="2">
        <f t="shared" si="50"/>
        <v>9.1513933100476862E-3</v>
      </c>
      <c r="P1566" s="5">
        <f t="shared" si="48"/>
        <v>4.632521186627029E-2</v>
      </c>
      <c r="Q1566" s="5">
        <f t="shared" si="51"/>
        <v>2.3162605933135145E-2</v>
      </c>
      <c r="R1566" s="2">
        <f t="shared" si="52"/>
        <v>5.3617143363738767E-3</v>
      </c>
      <c r="S1566" s="2">
        <f t="shared" si="53"/>
        <v>2.6808571681869384E-3</v>
      </c>
    </row>
    <row r="1567" spans="3:19" x14ac:dyDescent="0.25">
      <c r="C1567">
        <f t="shared" si="59"/>
        <v>0.28000000000000008</v>
      </c>
      <c r="D1567" s="5">
        <f>$C$2+2*Inddata!$E$35*'Beregninger scenarie 3'!C1567</f>
        <v>3.16</v>
      </c>
      <c r="E1567" s="5">
        <f t="shared" si="54"/>
        <v>0.80640000000000023</v>
      </c>
      <c r="F1567" s="5">
        <f>SQRT(C1567^2+(Inddata!$E$35*C1567)^2)</f>
        <v>0.39597979746446671</v>
      </c>
      <c r="G1567" s="5">
        <f t="shared" si="55"/>
        <v>3.3919595949289336</v>
      </c>
      <c r="H1567" s="5">
        <f t="shared" si="56"/>
        <v>0.23773868096942807</v>
      </c>
      <c r="I1567" s="5">
        <f t="shared" si="57"/>
        <v>2.4120356760771604E-2</v>
      </c>
      <c r="J1567" s="5">
        <f t="shared" si="58"/>
        <v>1.9450655691886226E-2</v>
      </c>
      <c r="K1567">
        <f t="shared" si="60"/>
        <v>0.28000000000000008</v>
      </c>
      <c r="L1567" s="2">
        <f>Inddata!$E$34</f>
        <v>0</v>
      </c>
      <c r="M1567" s="2">
        <f>Inddata!$E$34+Inddata!$E$32</f>
        <v>4</v>
      </c>
      <c r="N1567" s="2">
        <f t="shared" si="49"/>
        <v>1.2060178380385802E-2</v>
      </c>
      <c r="O1567" s="2">
        <f t="shared" si="50"/>
        <v>9.7253278459431131E-3</v>
      </c>
      <c r="P1567" s="5">
        <f t="shared" si="48"/>
        <v>4.9230522355278944E-2</v>
      </c>
      <c r="Q1567" s="5">
        <f t="shared" si="51"/>
        <v>2.4615261177639472E-2</v>
      </c>
      <c r="R1567" s="2">
        <f t="shared" si="52"/>
        <v>5.6979771244535819E-3</v>
      </c>
      <c r="S1567" s="2">
        <f t="shared" si="53"/>
        <v>2.8489885622267909E-3</v>
      </c>
    </row>
    <row r="1568" spans="3:19" x14ac:dyDescent="0.25">
      <c r="C1568">
        <f t="shared" si="59"/>
        <v>0.29000000000000009</v>
      </c>
      <c r="D1568" s="5">
        <f>$C$2+2*Inddata!$E$35*'Beregninger scenarie 3'!C1568</f>
        <v>3.18</v>
      </c>
      <c r="E1568" s="5">
        <f t="shared" si="54"/>
        <v>0.83810000000000029</v>
      </c>
      <c r="F1568" s="5">
        <f>SQRT(C1568^2+(Inddata!$E$35*C1568)^2)</f>
        <v>0.41012193308819767</v>
      </c>
      <c r="G1568" s="5">
        <f t="shared" si="55"/>
        <v>3.4202438661763956</v>
      </c>
      <c r="H1568" s="5">
        <f t="shared" si="56"/>
        <v>0.2450410066627618</v>
      </c>
      <c r="I1568" s="5">
        <f t="shared" si="57"/>
        <v>2.4611778989570274E-2</v>
      </c>
      <c r="J1568" s="5">
        <f t="shared" si="58"/>
        <v>2.0627131971158855E-2</v>
      </c>
      <c r="K1568">
        <f t="shared" si="60"/>
        <v>0.29000000000000009</v>
      </c>
      <c r="L1568" s="2">
        <f>Inddata!$E$34</f>
        <v>0</v>
      </c>
      <c r="M1568" s="2">
        <f>Inddata!$E$34+Inddata!$E$32</f>
        <v>4</v>
      </c>
      <c r="N1568" s="2">
        <f t="shared" si="49"/>
        <v>1.2305889494785137E-2</v>
      </c>
      <c r="O1568" s="2">
        <f t="shared" si="50"/>
        <v>1.0313565985579427E-2</v>
      </c>
      <c r="P1568" s="5">
        <f t="shared" si="48"/>
        <v>5.220823902893057E-2</v>
      </c>
      <c r="Q1568" s="5">
        <f t="shared" si="51"/>
        <v>2.6104119514465285E-2</v>
      </c>
      <c r="R1568" s="2">
        <f t="shared" si="52"/>
        <v>6.0426202579780758E-3</v>
      </c>
      <c r="S1568" s="2">
        <f t="shared" si="53"/>
        <v>3.0213101289890379E-3</v>
      </c>
    </row>
    <row r="1569" spans="3:19" x14ac:dyDescent="0.25">
      <c r="C1569">
        <f t="shared" si="59"/>
        <v>0.3000000000000001</v>
      </c>
      <c r="D1569" s="5">
        <f>$C$2+2*Inddata!$E$35*'Beregninger scenarie 3'!C1569</f>
        <v>3.2</v>
      </c>
      <c r="E1569" s="5">
        <f t="shared" si="54"/>
        <v>0.87000000000000044</v>
      </c>
      <c r="F1569" s="5">
        <f>SQRT(C1569^2+(Inddata!$E$35*C1569)^2)</f>
        <v>0.42426406871192868</v>
      </c>
      <c r="G1569" s="5">
        <f t="shared" si="55"/>
        <v>3.4485281374238577</v>
      </c>
      <c r="H1569" s="5">
        <f t="shared" si="56"/>
        <v>0.25228154311941142</v>
      </c>
      <c r="I1569" s="5">
        <f t="shared" si="57"/>
        <v>2.5094245768036403E-2</v>
      </c>
      <c r="J1569" s="5">
        <f t="shared" si="58"/>
        <v>2.1831993818191682E-2</v>
      </c>
      <c r="K1569">
        <f t="shared" si="60"/>
        <v>0.3000000000000001</v>
      </c>
      <c r="L1569" s="2">
        <f>Inddata!$E$34</f>
        <v>0</v>
      </c>
      <c r="M1569" s="2">
        <f>Inddata!$E$34+Inddata!$E$32</f>
        <v>4</v>
      </c>
      <c r="N1569" s="2">
        <f t="shared" si="49"/>
        <v>1.2547122884018201E-2</v>
      </c>
      <c r="O1569" s="2">
        <f t="shared" si="50"/>
        <v>1.0915996909095841E-2</v>
      </c>
      <c r="P1569" s="5">
        <f t="shared" si="48"/>
        <v>5.5257800906688546E-2</v>
      </c>
      <c r="Q1569" s="5">
        <f t="shared" si="51"/>
        <v>2.7628900453344273E-2</v>
      </c>
      <c r="R1569" s="2">
        <f t="shared" si="52"/>
        <v>6.3955788086445071E-3</v>
      </c>
      <c r="S1569" s="2">
        <f t="shared" si="53"/>
        <v>3.1977894043222536E-3</v>
      </c>
    </row>
    <row r="1570" spans="3:19" x14ac:dyDescent="0.25">
      <c r="C1570">
        <f t="shared" si="59"/>
        <v>0.31000000000000011</v>
      </c>
      <c r="D1570" s="5">
        <f>$C$2+2*Inddata!$E$35*'Beregninger scenarie 3'!C1570</f>
        <v>3.22</v>
      </c>
      <c r="E1570" s="5">
        <f t="shared" si="54"/>
        <v>0.90210000000000035</v>
      </c>
      <c r="F1570" s="5">
        <f>SQRT(C1570^2+(Inddata!$E$35*C1570)^2)</f>
        <v>0.43840620433565963</v>
      </c>
      <c r="G1570" s="5">
        <f t="shared" si="55"/>
        <v>3.4768124086713192</v>
      </c>
      <c r="H1570" s="5">
        <f t="shared" si="56"/>
        <v>0.25946179832714711</v>
      </c>
      <c r="I1570" s="5">
        <f t="shared" si="57"/>
        <v>2.5568158141806699E-2</v>
      </c>
      <c r="J1570" s="5">
        <f t="shared" si="58"/>
        <v>2.3065035459723833E-2</v>
      </c>
      <c r="K1570">
        <f t="shared" si="60"/>
        <v>0.31000000000000011</v>
      </c>
      <c r="L1570" s="2">
        <f>Inddata!$E$34</f>
        <v>0</v>
      </c>
      <c r="M1570" s="2">
        <f>Inddata!$E$34+Inddata!$E$32</f>
        <v>4</v>
      </c>
      <c r="N1570" s="2">
        <f t="shared" si="49"/>
        <v>1.2784079070903349E-2</v>
      </c>
      <c r="O1570" s="2">
        <f t="shared" si="50"/>
        <v>1.1532517729861917E-2</v>
      </c>
      <c r="P1570" s="5">
        <f t="shared" si="48"/>
        <v>5.8378687166772851E-2</v>
      </c>
      <c r="Q1570" s="5">
        <f t="shared" si="51"/>
        <v>2.9189343583386426E-2</v>
      </c>
      <c r="R1570" s="2">
        <f t="shared" si="52"/>
        <v>6.7567924961542663E-3</v>
      </c>
      <c r="S1570" s="2">
        <f t="shared" si="53"/>
        <v>3.3783962480771331E-3</v>
      </c>
    </row>
    <row r="1571" spans="3:19" x14ac:dyDescent="0.25">
      <c r="C1571">
        <f t="shared" si="59"/>
        <v>0.32000000000000012</v>
      </c>
      <c r="D1571" s="5">
        <f>$C$2+2*Inddata!$E$35*'Beregninger scenarie 3'!C1571</f>
        <v>3.24</v>
      </c>
      <c r="E1571" s="5">
        <f t="shared" si="54"/>
        <v>0.93440000000000034</v>
      </c>
      <c r="F1571" s="5">
        <f>SQRT(C1571^2+(Inddata!$E$35*C1571)^2)</f>
        <v>0.45254833995939059</v>
      </c>
      <c r="G1571" s="5">
        <f t="shared" si="55"/>
        <v>3.5050966799187813</v>
      </c>
      <c r="H1571" s="5">
        <f t="shared" si="56"/>
        <v>0.26658323159909297</v>
      </c>
      <c r="I1571" s="5">
        <f t="shared" si="57"/>
        <v>2.6033888876384723E-2</v>
      </c>
      <c r="J1571" s="5">
        <f t="shared" si="58"/>
        <v>2.4326065766093894E-2</v>
      </c>
      <c r="K1571">
        <f t="shared" si="60"/>
        <v>0.32000000000000012</v>
      </c>
      <c r="L1571" s="2">
        <f>Inddata!$E$34</f>
        <v>0</v>
      </c>
      <c r="M1571" s="2">
        <f>Inddata!$E$34+Inddata!$E$32</f>
        <v>4</v>
      </c>
      <c r="N1571" s="2">
        <f t="shared" si="49"/>
        <v>1.3016944438192362E-2</v>
      </c>
      <c r="O1571" s="2">
        <f t="shared" si="50"/>
        <v>1.2163032883046947E-2</v>
      </c>
      <c r="P1571" s="5">
        <f t="shared" si="48"/>
        <v>6.1570414051040953E-2</v>
      </c>
      <c r="Q1571" s="5">
        <f t="shared" si="51"/>
        <v>3.0785207025520477E-2</v>
      </c>
      <c r="R1571" s="2">
        <f t="shared" si="52"/>
        <v>7.1262053299815916E-3</v>
      </c>
      <c r="S1571" s="2">
        <f t="shared" si="53"/>
        <v>3.5631026649907958E-3</v>
      </c>
    </row>
    <row r="1572" spans="3:19" x14ac:dyDescent="0.25">
      <c r="C1572">
        <f t="shared" si="59"/>
        <v>0.33000000000000013</v>
      </c>
      <c r="D1572" s="5">
        <f>$C$2+2*Inddata!$E$35*'Beregninger scenarie 3'!C1572</f>
        <v>3.2600000000000002</v>
      </c>
      <c r="E1572" s="5">
        <f t="shared" si="54"/>
        <v>0.96690000000000043</v>
      </c>
      <c r="F1572" s="5">
        <f>SQRT(C1572^2+(Inddata!$E$35*C1572)^2)</f>
        <v>0.46669047558312154</v>
      </c>
      <c r="G1572" s="5">
        <f t="shared" si="55"/>
        <v>3.5333809511662433</v>
      </c>
      <c r="H1572" s="5">
        <f t="shared" si="56"/>
        <v>0.27364725552189928</v>
      </c>
      <c r="I1572" s="5">
        <f t="shared" si="57"/>
        <v>2.6491785245413846E-2</v>
      </c>
      <c r="J1572" s="5">
        <f t="shared" si="58"/>
        <v>2.561490715379066E-2</v>
      </c>
      <c r="K1572">
        <f t="shared" si="60"/>
        <v>0.33000000000000013</v>
      </c>
      <c r="L1572" s="2">
        <f>Inddata!$E$34</f>
        <v>0</v>
      </c>
      <c r="M1572" s="2">
        <f>Inddata!$E$34+Inddata!$E$32</f>
        <v>4</v>
      </c>
      <c r="N1572" s="2">
        <f t="shared" si="49"/>
        <v>1.3245892622706923E-2</v>
      </c>
      <c r="O1572" s="2">
        <f t="shared" si="50"/>
        <v>1.280745357689533E-2</v>
      </c>
      <c r="P1572" s="5">
        <f t="shared" si="48"/>
        <v>6.4832532087292158E-2</v>
      </c>
      <c r="Q1572" s="5">
        <f t="shared" si="51"/>
        <v>3.2416266043646079E-2</v>
      </c>
      <c r="R1572" s="2">
        <f t="shared" si="52"/>
        <v>7.5037652878810375E-3</v>
      </c>
      <c r="S1572" s="2">
        <f t="shared" si="53"/>
        <v>3.7518826439405187E-3</v>
      </c>
    </row>
    <row r="1573" spans="3:19" x14ac:dyDescent="0.25">
      <c r="C1573">
        <f t="shared" si="59"/>
        <v>0.34000000000000014</v>
      </c>
      <c r="D1573" s="5">
        <f>$C$2+2*Inddata!$E$35*'Beregninger scenarie 3'!C1573</f>
        <v>3.2800000000000002</v>
      </c>
      <c r="E1573" s="5">
        <f t="shared" si="54"/>
        <v>0.99960000000000049</v>
      </c>
      <c r="F1573" s="5">
        <f>SQRT(C1573^2+(Inddata!$E$35*C1573)^2)</f>
        <v>0.4808326112068525</v>
      </c>
      <c r="G1573" s="5">
        <f t="shared" si="55"/>
        <v>3.5616652224137049</v>
      </c>
      <c r="H1573" s="5">
        <f t="shared" si="56"/>
        <v>0.28065523781108814</v>
      </c>
      <c r="I1573" s="5">
        <f t="shared" si="57"/>
        <v>2.694217146574332E-2</v>
      </c>
      <c r="J1573" s="5">
        <f t="shared" si="58"/>
        <v>2.6931394597157036E-2</v>
      </c>
      <c r="K1573">
        <f t="shared" si="60"/>
        <v>0.34000000000000014</v>
      </c>
      <c r="L1573" s="2">
        <f>Inddata!$E$34</f>
        <v>0</v>
      </c>
      <c r="M1573" s="2">
        <f>Inddata!$E$34+Inddata!$E$32</f>
        <v>4</v>
      </c>
      <c r="N1573" s="2">
        <f t="shared" si="49"/>
        <v>1.347108573287166E-2</v>
      </c>
      <c r="O1573" s="2">
        <f t="shared" si="50"/>
        <v>1.3465697298578518E-2</v>
      </c>
      <c r="P1573" s="5">
        <f t="shared" si="48"/>
        <v>6.8164623587843892E-2</v>
      </c>
      <c r="Q1573" s="5">
        <f t="shared" si="51"/>
        <v>3.4082311793921946E-2</v>
      </c>
      <c r="R1573" s="2">
        <f t="shared" si="52"/>
        <v>7.889424026370823E-3</v>
      </c>
      <c r="S1573" s="2">
        <f t="shared" si="53"/>
        <v>3.9447120131854115E-3</v>
      </c>
    </row>
    <row r="1574" spans="3:19" x14ac:dyDescent="0.25">
      <c r="C1574">
        <f t="shared" si="59"/>
        <v>0.35000000000000014</v>
      </c>
      <c r="D1574" s="5">
        <f>$C$2+2*Inddata!$E$35*'Beregninger scenarie 3'!C1574</f>
        <v>3.3000000000000003</v>
      </c>
      <c r="E1574" s="5">
        <f t="shared" si="54"/>
        <v>1.0325000000000004</v>
      </c>
      <c r="F1574" s="5">
        <f>SQRT(C1574^2+(Inddata!$E$35*C1574)^2)</f>
        <v>0.49497474683058346</v>
      </c>
      <c r="G1574" s="5">
        <f t="shared" si="55"/>
        <v>3.5899494936611669</v>
      </c>
      <c r="H1574" s="5">
        <f t="shared" si="56"/>
        <v>0.28760850307869307</v>
      </c>
      <c r="I1574" s="5">
        <f t="shared" si="57"/>
        <v>2.7385350833440892E-2</v>
      </c>
      <c r="J1574" s="5">
        <f t="shared" si="58"/>
        <v>2.8275374735527731E-2</v>
      </c>
      <c r="K1574">
        <f t="shared" si="60"/>
        <v>0.35000000000000014</v>
      </c>
      <c r="L1574" s="2">
        <f>Inddata!$E$34</f>
        <v>0</v>
      </c>
      <c r="M1574" s="2">
        <f>Inddata!$E$34+Inddata!$E$32</f>
        <v>4</v>
      </c>
      <c r="N1574" s="2">
        <f t="shared" si="49"/>
        <v>1.3692675416720446E-2</v>
      </c>
      <c r="O1574" s="2">
        <f t="shared" si="50"/>
        <v>1.4137687367763866E-2</v>
      </c>
      <c r="P1574" s="5">
        <f t="shared" si="48"/>
        <v>7.1566300389655266E-2</v>
      </c>
      <c r="Q1574" s="5">
        <f t="shared" si="51"/>
        <v>3.5783150194827633E-2</v>
      </c>
      <c r="R1574" s="2">
        <f t="shared" si="52"/>
        <v>8.2831366191730618E-3</v>
      </c>
      <c r="S1574" s="2">
        <f t="shared" si="53"/>
        <v>4.1415683095865309E-3</v>
      </c>
    </row>
    <row r="1575" spans="3:19" x14ac:dyDescent="0.25">
      <c r="C1575">
        <f t="shared" si="59"/>
        <v>0.36000000000000015</v>
      </c>
      <c r="D1575" s="5">
        <f>$C$2+2*Inddata!$E$35*'Beregninger scenarie 3'!C1575</f>
        <v>3.3200000000000003</v>
      </c>
      <c r="E1575" s="5">
        <f t="shared" si="54"/>
        <v>1.0656000000000005</v>
      </c>
      <c r="F1575" s="5">
        <f>SQRT(C1575^2+(Inddata!$E$35*C1575)^2)</f>
        <v>0.50911688245431441</v>
      </c>
      <c r="G1575" s="5">
        <f t="shared" si="55"/>
        <v>3.6182337649086289</v>
      </c>
      <c r="H1575" s="5">
        <f t="shared" si="56"/>
        <v>0.29450833451799102</v>
      </c>
      <c r="I1575" s="5">
        <f t="shared" si="57"/>
        <v>2.7821607605254595E-2</v>
      </c>
      <c r="J1575" s="5">
        <f t="shared" si="58"/>
        <v>2.9646705064159312E-2</v>
      </c>
      <c r="K1575">
        <f t="shared" si="60"/>
        <v>0.36000000000000015</v>
      </c>
      <c r="L1575" s="2">
        <f>Inddata!$E$34</f>
        <v>0</v>
      </c>
      <c r="M1575" s="2">
        <f>Inddata!$E$34+Inddata!$E$32</f>
        <v>4</v>
      </c>
      <c r="N1575" s="2">
        <f t="shared" si="49"/>
        <v>1.3910803802627297E-2</v>
      </c>
      <c r="O1575" s="2">
        <f t="shared" si="50"/>
        <v>1.4823352532079656E-2</v>
      </c>
      <c r="P1575" s="5">
        <f t="shared" si="48"/>
        <v>7.5037201806533019E-2</v>
      </c>
      <c r="Q1575" s="5">
        <f t="shared" si="51"/>
        <v>3.7518600903266509E-2</v>
      </c>
      <c r="R1575" s="2">
        <f t="shared" si="52"/>
        <v>8.6848613202005799E-3</v>
      </c>
      <c r="S1575" s="2">
        <f t="shared" si="53"/>
        <v>4.34243066010029E-3</v>
      </c>
    </row>
    <row r="1576" spans="3:19" x14ac:dyDescent="0.25">
      <c r="C1576">
        <f t="shared" si="59"/>
        <v>0.37000000000000016</v>
      </c>
      <c r="D1576" s="5">
        <f>$C$2+2*Inddata!$E$35*'Beregninger scenarie 3'!C1576</f>
        <v>3.3400000000000003</v>
      </c>
      <c r="E1576" s="5">
        <f t="shared" si="54"/>
        <v>1.0989000000000007</v>
      </c>
      <c r="F1576" s="5">
        <f>SQRT(C1576^2+(Inddata!$E$35*C1576)^2)</f>
        <v>0.52325901807804542</v>
      </c>
      <c r="G1576" s="5">
        <f t="shared" si="55"/>
        <v>3.6465180361560909</v>
      </c>
      <c r="H1576" s="5">
        <f t="shared" si="56"/>
        <v>0.3013559755098279</v>
      </c>
      <c r="I1576" s="5">
        <f t="shared" si="57"/>
        <v>2.8251208662320882E-2</v>
      </c>
      <c r="J1576" s="5">
        <f t="shared" si="58"/>
        <v>3.1045253199024434E-2</v>
      </c>
      <c r="K1576">
        <f t="shared" si="60"/>
        <v>0.37000000000000016</v>
      </c>
      <c r="L1576" s="2">
        <f>Inddata!$E$34</f>
        <v>0</v>
      </c>
      <c r="M1576" s="2">
        <f>Inddata!$E$34+Inddata!$E$32</f>
        <v>4</v>
      </c>
      <c r="N1576" s="2">
        <f t="shared" si="49"/>
        <v>1.4125604331160441E-2</v>
      </c>
      <c r="O1576" s="2">
        <f t="shared" si="50"/>
        <v>1.5522626599512217E-2</v>
      </c>
      <c r="P1576" s="5">
        <f t="shared" si="48"/>
        <v>7.8576992768291262E-2</v>
      </c>
      <c r="Q1576" s="5">
        <f t="shared" si="51"/>
        <v>3.9288496384145631E-2</v>
      </c>
      <c r="R1576" s="2">
        <f t="shared" si="52"/>
        <v>9.0945593481818604E-3</v>
      </c>
      <c r="S1576" s="2">
        <f t="shared" si="53"/>
        <v>4.5472796740909302E-3</v>
      </c>
    </row>
    <row r="1577" spans="3:19" x14ac:dyDescent="0.25">
      <c r="C1577">
        <f t="shared" si="59"/>
        <v>0.38000000000000017</v>
      </c>
      <c r="D1577" s="5">
        <f>$C$2+2*Inddata!$E$35*'Beregninger scenarie 3'!C1577</f>
        <v>3.3600000000000003</v>
      </c>
      <c r="E1577" s="5">
        <f t="shared" si="54"/>
        <v>1.1324000000000007</v>
      </c>
      <c r="F1577" s="5">
        <f>SQRT(C1577^2+(Inddata!$E$35*C1577)^2)</f>
        <v>0.53740115370177632</v>
      </c>
      <c r="G1577" s="5">
        <f t="shared" si="55"/>
        <v>3.674802307403553</v>
      </c>
      <c r="H1577" s="5">
        <f t="shared" si="56"/>
        <v>0.30815263115476343</v>
      </c>
      <c r="I1577" s="5">
        <f t="shared" si="57"/>
        <v>2.8674404986719887E-2</v>
      </c>
      <c r="J1577" s="5">
        <f t="shared" si="58"/>
        <v>3.2470896206961621E-2</v>
      </c>
      <c r="K1577">
        <f t="shared" si="60"/>
        <v>0.38000000000000017</v>
      </c>
      <c r="L1577" s="2">
        <f>Inddata!$E$34</f>
        <v>0</v>
      </c>
      <c r="M1577" s="2">
        <f>Inddata!$E$34+Inddata!$E$32</f>
        <v>4</v>
      </c>
      <c r="N1577" s="2">
        <f t="shared" si="49"/>
        <v>1.4337202493359943E-2</v>
      </c>
      <c r="O1577" s="2">
        <f t="shared" si="50"/>
        <v>1.623544810348081E-2</v>
      </c>
      <c r="P1577" s="5">
        <f t="shared" si="48"/>
        <v>8.2185362125329259E-2</v>
      </c>
      <c r="Q1577" s="5">
        <f t="shared" si="51"/>
        <v>4.1092681062664629E-2</v>
      </c>
      <c r="R1577" s="2">
        <f t="shared" si="52"/>
        <v>9.5121946904316284E-3</v>
      </c>
      <c r="S1577" s="2">
        <f t="shared" si="53"/>
        <v>4.7560973452158142E-3</v>
      </c>
    </row>
    <row r="1578" spans="3:19" x14ac:dyDescent="0.25">
      <c r="C1578">
        <f t="shared" si="59"/>
        <v>0.39000000000000018</v>
      </c>
      <c r="D1578" s="5">
        <f>$C$2+2*Inddata!$E$35*'Beregninger scenarie 3'!C1578</f>
        <v>3.3800000000000003</v>
      </c>
      <c r="E1578" s="5">
        <f t="shared" si="54"/>
        <v>1.1661000000000006</v>
      </c>
      <c r="F1578" s="5">
        <f>SQRT(C1578^2+(Inddata!$E$35*C1578)^2)</f>
        <v>0.55154328932550734</v>
      </c>
      <c r="G1578" s="5">
        <f t="shared" si="55"/>
        <v>3.703086578651015</v>
      </c>
      <c r="H1578" s="5">
        <f t="shared" si="56"/>
        <v>0.31489946973500016</v>
      </c>
      <c r="I1578" s="5">
        <f t="shared" si="57"/>
        <v>2.9091432976464365E-2</v>
      </c>
      <c r="J1578" s="5">
        <f t="shared" si="58"/>
        <v>3.3923519993855115E-2</v>
      </c>
      <c r="K1578">
        <f t="shared" si="60"/>
        <v>0.39000000000000018</v>
      </c>
      <c r="L1578" s="2">
        <f>Inddata!$E$34</f>
        <v>0</v>
      </c>
      <c r="M1578" s="2">
        <f>Inddata!$E$34+Inddata!$E$32</f>
        <v>4</v>
      </c>
      <c r="N1578" s="2">
        <f t="shared" si="49"/>
        <v>1.4545716488232182E-2</v>
      </c>
      <c r="O1578" s="2">
        <f t="shared" si="50"/>
        <v>1.6961759996927558E-2</v>
      </c>
      <c r="P1578" s="5">
        <f t="shared" si="48"/>
        <v>8.5862021100085686E-2</v>
      </c>
      <c r="Q1578" s="5">
        <f t="shared" si="51"/>
        <v>4.2931010550042843E-2</v>
      </c>
      <c r="R1578" s="2">
        <f t="shared" si="52"/>
        <v>9.9377339236210276E-3</v>
      </c>
      <c r="S1578" s="2">
        <f t="shared" si="53"/>
        <v>4.9688669618105138E-3</v>
      </c>
    </row>
    <row r="1579" spans="3:19" x14ac:dyDescent="0.25">
      <c r="C1579">
        <f t="shared" si="59"/>
        <v>0.40000000000000019</v>
      </c>
      <c r="D1579" s="5">
        <f>$C$2+2*Inddata!$E$35*'Beregninger scenarie 3'!C1579</f>
        <v>3.4000000000000004</v>
      </c>
      <c r="E1579" s="5">
        <f t="shared" si="54"/>
        <v>1.2000000000000006</v>
      </c>
      <c r="F1579" s="5">
        <f>SQRT(C1579^2+(Inddata!$E$35*C1579)^2)</f>
        <v>0.56568542494923824</v>
      </c>
      <c r="G1579" s="5">
        <f t="shared" si="55"/>
        <v>3.7313708498984766</v>
      </c>
      <c r="H1579" s="5">
        <f t="shared" si="56"/>
        <v>0.3215976241098229</v>
      </c>
      <c r="I1579" s="5">
        <f t="shared" si="57"/>
        <v>2.9502515620426203E-2</v>
      </c>
      <c r="J1579" s="5">
        <f t="shared" si="58"/>
        <v>3.5403018744511461E-2</v>
      </c>
      <c r="K1579">
        <f t="shared" si="60"/>
        <v>0.40000000000000019</v>
      </c>
      <c r="L1579" s="2">
        <f>Inddata!$E$34</f>
        <v>0</v>
      </c>
      <c r="M1579" s="2">
        <f>Inddata!$E$34+Inddata!$E$32</f>
        <v>4</v>
      </c>
      <c r="N1579" s="2">
        <f t="shared" si="49"/>
        <v>1.4751257810213102E-2</v>
      </c>
      <c r="O1579" s="2">
        <f t="shared" si="50"/>
        <v>1.770150937225573E-2</v>
      </c>
      <c r="P1579" s="5">
        <f t="shared" si="48"/>
        <v>8.9606701869340041E-2</v>
      </c>
      <c r="Q1579" s="5">
        <f t="shared" si="51"/>
        <v>4.4803350934670021E-2</v>
      </c>
      <c r="R1579" s="2">
        <f t="shared" si="52"/>
        <v>1.0371146049692135E-2</v>
      </c>
      <c r="S1579" s="2">
        <f t="shared" si="53"/>
        <v>5.1855730248460677E-3</v>
      </c>
    </row>
    <row r="1580" spans="3:19" x14ac:dyDescent="0.25">
      <c r="C1580">
        <f t="shared" si="59"/>
        <v>0.4100000000000002</v>
      </c>
      <c r="D1580" s="5">
        <f>$C$2+2*Inddata!$E$35*'Beregninger scenarie 3'!C1580</f>
        <v>3.4200000000000004</v>
      </c>
      <c r="E1580" s="5">
        <f t="shared" si="54"/>
        <v>1.2341000000000006</v>
      </c>
      <c r="F1580" s="5">
        <f>SQRT(C1580^2+(Inddata!$E$35*C1580)^2)</f>
        <v>0.57982756057296925</v>
      </c>
      <c r="G1580" s="5">
        <f t="shared" si="55"/>
        <v>3.7596551211459386</v>
      </c>
      <c r="H1580" s="5">
        <f t="shared" si="56"/>
        <v>0.3282481930480497</v>
      </c>
      <c r="I1580" s="5">
        <f t="shared" si="57"/>
        <v>2.9907863551360325E-2</v>
      </c>
      <c r="J1580" s="5">
        <f t="shared" si="58"/>
        <v>3.6909294408733799E-2</v>
      </c>
      <c r="K1580">
        <f t="shared" si="60"/>
        <v>0.4100000000000002</v>
      </c>
      <c r="L1580" s="2">
        <f>Inddata!$E$34</f>
        <v>0</v>
      </c>
      <c r="M1580" s="2">
        <f>Inddata!$E$34+Inddata!$E$32</f>
        <v>4</v>
      </c>
      <c r="N1580" s="2">
        <f t="shared" si="49"/>
        <v>1.4953931775680163E-2</v>
      </c>
      <c r="O1580" s="2">
        <f t="shared" si="50"/>
        <v>1.84546472043669E-2</v>
      </c>
      <c r="P1580" s="5">
        <f t="shared" si="48"/>
        <v>9.3419156263442729E-2</v>
      </c>
      <c r="Q1580" s="5">
        <f t="shared" si="51"/>
        <v>4.6709578131721365E-2</v>
      </c>
      <c r="R1580" s="2">
        <f t="shared" si="52"/>
        <v>1.0812402345305875E-2</v>
      </c>
      <c r="S1580" s="2">
        <f t="shared" si="53"/>
        <v>5.4062011726529373E-3</v>
      </c>
    </row>
    <row r="1581" spans="3:19" x14ac:dyDescent="0.25">
      <c r="C1581">
        <f t="shared" si="59"/>
        <v>0.42000000000000021</v>
      </c>
      <c r="D1581" s="5">
        <f>$C$2+2*Inddata!$E$35*'Beregninger scenarie 3'!C1581</f>
        <v>3.4400000000000004</v>
      </c>
      <c r="E1581" s="5">
        <f t="shared" si="54"/>
        <v>1.2684000000000009</v>
      </c>
      <c r="F1581" s="5">
        <f>SQRT(C1581^2+(Inddata!$E$35*C1581)^2)</f>
        <v>0.59396969619670015</v>
      </c>
      <c r="G1581" s="5">
        <f t="shared" si="55"/>
        <v>3.7879393923934002</v>
      </c>
      <c r="H1581" s="5">
        <f t="shared" si="56"/>
        <v>0.3348522425007876</v>
      </c>
      <c r="I1581" s="5">
        <f t="shared" si="57"/>
        <v>3.030767599243343E-2</v>
      </c>
      <c r="J1581" s="5">
        <f t="shared" si="58"/>
        <v>3.8442256228802589E-2</v>
      </c>
      <c r="K1581">
        <f t="shared" si="60"/>
        <v>0.42000000000000021</v>
      </c>
      <c r="L1581" s="2">
        <f>Inddata!$E$34</f>
        <v>0</v>
      </c>
      <c r="M1581" s="2">
        <f>Inddata!$E$34+Inddata!$E$32</f>
        <v>4</v>
      </c>
      <c r="N1581" s="2">
        <f t="shared" si="49"/>
        <v>1.5153837996216715E-2</v>
      </c>
      <c r="O1581" s="2">
        <f t="shared" si="50"/>
        <v>1.9221128114401295E-2</v>
      </c>
      <c r="P1581" s="5">
        <f t="shared" si="48"/>
        <v>9.7299154570346463E-2</v>
      </c>
      <c r="Q1581" s="5">
        <f t="shared" si="51"/>
        <v>4.8649577285173232E-2</v>
      </c>
      <c r="R1581" s="2">
        <f t="shared" si="52"/>
        <v>1.126147622341973E-2</v>
      </c>
      <c r="S1581" s="2">
        <f t="shared" si="53"/>
        <v>5.630738111709865E-3</v>
      </c>
    </row>
    <row r="1582" spans="3:19" x14ac:dyDescent="0.25">
      <c r="C1582">
        <f t="shared" si="59"/>
        <v>0.43000000000000022</v>
      </c>
      <c r="D1582" s="5">
        <f>$C$2+2*Inddata!$E$35*'Beregninger scenarie 3'!C1582</f>
        <v>3.4600000000000004</v>
      </c>
      <c r="E1582" s="5">
        <f t="shared" si="54"/>
        <v>1.3029000000000008</v>
      </c>
      <c r="F1582" s="5">
        <f>SQRT(C1582^2+(Inddata!$E$35*C1582)^2)</f>
        <v>0.60811183182043116</v>
      </c>
      <c r="G1582" s="5">
        <f t="shared" si="55"/>
        <v>3.8162236636408622</v>
      </c>
      <c r="H1582" s="5">
        <f t="shared" si="56"/>
        <v>0.34141080681758867</v>
      </c>
      <c r="I1582" s="5">
        <f t="shared" si="57"/>
        <v>3.0702141610385331E-2</v>
      </c>
      <c r="J1582" s="5">
        <f t="shared" si="58"/>
        <v>4.0001820304171071E-2</v>
      </c>
      <c r="K1582">
        <f t="shared" si="60"/>
        <v>0.43000000000000022</v>
      </c>
      <c r="L1582" s="2">
        <f>Inddata!$E$34</f>
        <v>0</v>
      </c>
      <c r="M1582" s="2">
        <f>Inddata!$E$34+Inddata!$E$32</f>
        <v>4</v>
      </c>
      <c r="N1582" s="2">
        <f t="shared" si="49"/>
        <v>1.5351070805192666E-2</v>
      </c>
      <c r="O1582" s="2">
        <f t="shared" si="50"/>
        <v>2.0000910152085535E-2</v>
      </c>
      <c r="P1582" s="5">
        <f t="shared" si="48"/>
        <v>0.10124648443382997</v>
      </c>
      <c r="Q1582" s="5">
        <f t="shared" si="51"/>
        <v>5.0623242216914985E-2</v>
      </c>
      <c r="R1582" s="2">
        <f t="shared" si="52"/>
        <v>1.1718343105767358E-2</v>
      </c>
      <c r="S1582" s="2">
        <f t="shared" si="53"/>
        <v>5.8591715528836788E-3</v>
      </c>
    </row>
    <row r="1583" spans="3:19" x14ac:dyDescent="0.25">
      <c r="C1583">
        <f t="shared" si="59"/>
        <v>0.44000000000000022</v>
      </c>
      <c r="D1583" s="5">
        <f>$C$2+2*Inddata!$E$35*'Beregninger scenarie 3'!C1583</f>
        <v>3.4800000000000004</v>
      </c>
      <c r="E1583" s="5">
        <f t="shared" si="54"/>
        <v>1.3376000000000008</v>
      </c>
      <c r="F1583" s="5">
        <f>SQRT(C1583^2+(Inddata!$E$35*C1583)^2)</f>
        <v>0.62225396744416217</v>
      </c>
      <c r="G1583" s="5">
        <f t="shared" si="55"/>
        <v>3.8445079348883242</v>
      </c>
      <c r="H1583" s="5">
        <f t="shared" si="56"/>
        <v>0.3479248899089229</v>
      </c>
      <c r="I1583" s="5">
        <f t="shared" si="57"/>
        <v>3.1091439286555902E-2</v>
      </c>
      <c r="J1583" s="5">
        <f t="shared" si="58"/>
        <v>4.1587909189697202E-2</v>
      </c>
      <c r="K1583">
        <f t="shared" si="60"/>
        <v>0.44000000000000022</v>
      </c>
      <c r="L1583" s="2">
        <f>Inddata!$E$34</f>
        <v>0</v>
      </c>
      <c r="M1583" s="2">
        <f>Inddata!$E$34+Inddata!$E$32</f>
        <v>4</v>
      </c>
      <c r="N1583" s="2">
        <f t="shared" si="49"/>
        <v>1.5545719643277951E-2</v>
      </c>
      <c r="O1583" s="2">
        <f t="shared" si="50"/>
        <v>2.0793954594848601E-2</v>
      </c>
      <c r="P1583" s="5">
        <f t="shared" si="48"/>
        <v>0.10526094983660432</v>
      </c>
      <c r="Q1583" s="5">
        <f t="shared" si="51"/>
        <v>5.263047491830216E-2</v>
      </c>
      <c r="R1583" s="2">
        <f t="shared" si="52"/>
        <v>1.2182980305162541E-2</v>
      </c>
      <c r="S1583" s="2">
        <f t="shared" si="53"/>
        <v>6.0914901525812703E-3</v>
      </c>
    </row>
    <row r="1584" spans="3:19" x14ac:dyDescent="0.25">
      <c r="C1584">
        <f t="shared" si="59"/>
        <v>0.45000000000000023</v>
      </c>
      <c r="D1584" s="5">
        <f>$C$2+2*Inddata!$E$35*'Beregninger scenarie 3'!C1584</f>
        <v>3.5000000000000004</v>
      </c>
      <c r="E1584" s="5">
        <f t="shared" si="54"/>
        <v>1.3725000000000009</v>
      </c>
      <c r="F1584" s="5">
        <f>SQRT(C1584^2+(Inddata!$E$35*C1584)^2)</f>
        <v>0.63639610306789307</v>
      </c>
      <c r="G1584" s="5">
        <f t="shared" si="55"/>
        <v>3.8727922061357862</v>
      </c>
      <c r="H1584" s="5">
        <f t="shared" si="56"/>
        <v>0.35439546635771113</v>
      </c>
      <c r="I1584" s="5">
        <f t="shared" si="57"/>
        <v>3.1475738815426382E-2</v>
      </c>
      <c r="J1584" s="5">
        <f t="shared" si="58"/>
        <v>4.3200451524172741E-2</v>
      </c>
      <c r="K1584">
        <f t="shared" si="60"/>
        <v>0.45000000000000023</v>
      </c>
      <c r="L1584" s="2">
        <f>Inddata!$E$34</f>
        <v>0</v>
      </c>
      <c r="M1584" s="2">
        <f>Inddata!$E$34+Inddata!$E$32</f>
        <v>4</v>
      </c>
      <c r="N1584" s="2">
        <f t="shared" si="49"/>
        <v>1.5737869407713191E-2</v>
      </c>
      <c r="O1584" s="2">
        <f t="shared" si="50"/>
        <v>2.160022576208637E-2</v>
      </c>
      <c r="P1584" s="5">
        <f t="shared" si="48"/>
        <v>0.10934237016010262</v>
      </c>
      <c r="Q1584" s="5">
        <f t="shared" si="51"/>
        <v>5.467118508005131E-2</v>
      </c>
      <c r="R1584" s="2">
        <f t="shared" si="52"/>
        <v>1.2655366916678543E-2</v>
      </c>
      <c r="S1584" s="2">
        <f t="shared" si="53"/>
        <v>6.3276834583392717E-3</v>
      </c>
    </row>
    <row r="1585" spans="3:19" x14ac:dyDescent="0.25">
      <c r="C1585">
        <f t="shared" si="59"/>
        <v>0.46000000000000024</v>
      </c>
      <c r="D1585" s="5">
        <f>$C$2+2*Inddata!$E$35*'Beregninger scenarie 3'!C1585</f>
        <v>3.5200000000000005</v>
      </c>
      <c r="E1585" s="5">
        <f t="shared" si="54"/>
        <v>1.4076000000000011</v>
      </c>
      <c r="F1585" s="5">
        <f>SQRT(C1585^2+(Inddata!$E$35*C1585)^2)</f>
        <v>0.65053823869162408</v>
      </c>
      <c r="G1585" s="5">
        <f t="shared" si="55"/>
        <v>3.9010764773832483</v>
      </c>
      <c r="H1585" s="5">
        <f t="shared" si="56"/>
        <v>0.36082348248250351</v>
      </c>
      <c r="I1585" s="5">
        <f t="shared" si="57"/>
        <v>3.1855201538994349E-2</v>
      </c>
      <c r="J1585" s="5">
        <f t="shared" si="58"/>
        <v>4.4839381686288482E-2</v>
      </c>
      <c r="K1585">
        <f t="shared" si="60"/>
        <v>0.46000000000000024</v>
      </c>
      <c r="L1585" s="2">
        <f>Inddata!$E$34</f>
        <v>0</v>
      </c>
      <c r="M1585" s="2">
        <f>Inddata!$E$34+Inddata!$E$32</f>
        <v>4</v>
      </c>
      <c r="N1585" s="2">
        <f t="shared" si="49"/>
        <v>1.5927600769497174E-2</v>
      </c>
      <c r="O1585" s="2">
        <f t="shared" si="50"/>
        <v>2.2419690843144241E-2</v>
      </c>
      <c r="P1585" s="5">
        <f t="shared" si="48"/>
        <v>0.11349057931371163</v>
      </c>
      <c r="Q1585" s="5">
        <f t="shared" si="51"/>
        <v>5.6745289656855817E-2</v>
      </c>
      <c r="R1585" s="2">
        <f t="shared" si="52"/>
        <v>1.3135483716864774E-2</v>
      </c>
      <c r="S1585" s="2">
        <f t="shared" si="53"/>
        <v>6.567741858432387E-3</v>
      </c>
    </row>
    <row r="1586" spans="3:19" x14ac:dyDescent="0.25">
      <c r="C1586">
        <f t="shared" si="59"/>
        <v>0.47000000000000025</v>
      </c>
      <c r="D1586" s="5">
        <f>$C$2+2*Inddata!$E$35*'Beregninger scenarie 3'!C1586</f>
        <v>3.5400000000000005</v>
      </c>
      <c r="E1586" s="5">
        <f t="shared" si="54"/>
        <v>1.442900000000001</v>
      </c>
      <c r="F1586" s="5">
        <f>SQRT(C1586^2+(Inddata!$E$35*C1586)^2)</f>
        <v>0.66468037431535498</v>
      </c>
      <c r="G1586" s="5">
        <f t="shared" si="55"/>
        <v>3.9293607486307103</v>
      </c>
      <c r="H1586" s="5">
        <f t="shared" si="56"/>
        <v>0.36720985735474088</v>
      </c>
      <c r="I1586" s="5">
        <f t="shared" si="57"/>
        <v>3.2229980924181154E-2</v>
      </c>
      <c r="J1586" s="5">
        <f t="shared" si="58"/>
        <v>4.6504639475501014E-2</v>
      </c>
      <c r="K1586">
        <f t="shared" si="60"/>
        <v>0.47000000000000025</v>
      </c>
      <c r="L1586" s="2">
        <f>Inddata!$E$34</f>
        <v>0</v>
      </c>
      <c r="M1586" s="2">
        <f>Inddata!$E$34+Inddata!$E$32</f>
        <v>4</v>
      </c>
      <c r="N1586" s="2">
        <f t="shared" si="49"/>
        <v>1.6114990462090577E-2</v>
      </c>
      <c r="O1586" s="2">
        <f t="shared" si="50"/>
        <v>2.3252319737750507E-2</v>
      </c>
      <c r="P1586" s="5">
        <f t="shared" si="48"/>
        <v>0.1177054249270309</v>
      </c>
      <c r="Q1586" s="5">
        <f t="shared" si="51"/>
        <v>5.885271246351545E-2</v>
      </c>
      <c r="R1586" s="2">
        <f t="shared" si="52"/>
        <v>1.3623313070258207E-2</v>
      </c>
      <c r="S1586" s="2">
        <f t="shared" si="53"/>
        <v>6.8116565351291035E-3</v>
      </c>
    </row>
    <row r="1587" spans="3:19" x14ac:dyDescent="0.25">
      <c r="C1587">
        <f t="shared" si="59"/>
        <v>0.48000000000000026</v>
      </c>
      <c r="D1587" s="5">
        <f>$C$2+2*Inddata!$E$35*'Beregninger scenarie 3'!C1587</f>
        <v>3.5600000000000005</v>
      </c>
      <c r="E1587" s="5">
        <f t="shared" si="54"/>
        <v>1.4784000000000008</v>
      </c>
      <c r="F1587" s="5">
        <f>SQRT(C1587^2+(Inddata!$E$35*C1587)^2)</f>
        <v>0.67882250993908599</v>
      </c>
      <c r="G1587" s="5">
        <f t="shared" si="55"/>
        <v>3.9576450198781723</v>
      </c>
      <c r="H1587" s="5">
        <f t="shared" si="56"/>
        <v>0.37355548377239511</v>
      </c>
      <c r="I1587" s="5">
        <f t="shared" si="57"/>
        <v>3.260022308952179E-2</v>
      </c>
      <c r="J1587" s="5">
        <f t="shared" si="58"/>
        <v>4.8196169815549042E-2</v>
      </c>
      <c r="K1587">
        <f t="shared" si="60"/>
        <v>0.48000000000000026</v>
      </c>
      <c r="L1587" s="2">
        <f>Inddata!$E$34</f>
        <v>0</v>
      </c>
      <c r="M1587" s="2">
        <f>Inddata!$E$34+Inddata!$E$32</f>
        <v>4</v>
      </c>
      <c r="N1587" s="2">
        <f t="shared" si="49"/>
        <v>1.6300111544760895E-2</v>
      </c>
      <c r="O1587" s="2">
        <f t="shared" si="50"/>
        <v>2.4098084907774521E-2</v>
      </c>
      <c r="P1587" s="5">
        <f t="shared" si="48"/>
        <v>0.12198676759945838</v>
      </c>
      <c r="Q1587" s="5">
        <f t="shared" si="51"/>
        <v>6.0993383799729191E-2</v>
      </c>
      <c r="R1587" s="2">
        <f t="shared" si="52"/>
        <v>1.4118838842529905E-2</v>
      </c>
      <c r="S1587" s="2">
        <f t="shared" si="53"/>
        <v>7.0594194212649525E-3</v>
      </c>
    </row>
    <row r="1588" spans="3:19" x14ac:dyDescent="0.25">
      <c r="C1588">
        <f t="shared" si="59"/>
        <v>0.49000000000000027</v>
      </c>
      <c r="D1588" s="5">
        <f>$C$2+2*Inddata!$E$35*'Beregninger scenarie 3'!C1588</f>
        <v>3.5800000000000005</v>
      </c>
      <c r="E1588" s="5">
        <f t="shared" si="54"/>
        <v>1.5141000000000009</v>
      </c>
      <c r="F1588" s="5">
        <f>SQRT(C1588^2+(Inddata!$E$35*C1588)^2)</f>
        <v>0.69296464556281689</v>
      </c>
      <c r="G1588" s="5">
        <f t="shared" si="55"/>
        <v>3.9859292911256339</v>
      </c>
      <c r="H1588" s="5">
        <f t="shared" si="56"/>
        <v>0.37986122919215565</v>
      </c>
      <c r="I1588" s="5">
        <f t="shared" si="57"/>
        <v>3.29660672865816E-2</v>
      </c>
      <c r="J1588" s="5">
        <f t="shared" si="58"/>
        <v>4.9913922478613232E-2</v>
      </c>
      <c r="K1588">
        <f t="shared" si="60"/>
        <v>0.49000000000000027</v>
      </c>
      <c r="L1588" s="2">
        <f>Inddata!$E$34</f>
        <v>0</v>
      </c>
      <c r="M1588" s="2">
        <f>Inddata!$E$34+Inddata!$E$32</f>
        <v>4</v>
      </c>
      <c r="N1588" s="2">
        <f t="shared" si="49"/>
        <v>1.64830336432908E-2</v>
      </c>
      <c r="O1588" s="2">
        <f t="shared" si="50"/>
        <v>2.4956961239306616E-2</v>
      </c>
      <c r="P1588" s="5">
        <f t="shared" si="48"/>
        <v>0.12633448020202623</v>
      </c>
      <c r="Q1588" s="5">
        <f t="shared" si="51"/>
        <v>6.3167240101013114E-2</v>
      </c>
      <c r="R1588" s="2">
        <f t="shared" si="52"/>
        <v>1.462204631967896E-2</v>
      </c>
      <c r="S1588" s="2">
        <f t="shared" si="53"/>
        <v>7.31102315983948E-3</v>
      </c>
    </row>
    <row r="1589" spans="3:19" x14ac:dyDescent="0.25">
      <c r="C1589">
        <f t="shared" si="59"/>
        <v>0.50000000000000022</v>
      </c>
      <c r="D1589" s="5">
        <f>$C$2+2*Inddata!$E$35*'Beregninger scenarie 3'!C1589</f>
        <v>3.6000000000000005</v>
      </c>
      <c r="E1589" s="5">
        <f t="shared" si="54"/>
        <v>1.5500000000000009</v>
      </c>
      <c r="F1589" s="5">
        <f>SQRT(C1589^2+(Inddata!$E$35*C1589)^2)</f>
        <v>0.70710678118654779</v>
      </c>
      <c r="G1589" s="5">
        <f t="shared" si="55"/>
        <v>4.0142135623730955</v>
      </c>
      <c r="H1589" s="5">
        <f t="shared" si="56"/>
        <v>0.38612793662220662</v>
      </c>
      <c r="I1589" s="5">
        <f t="shared" si="57"/>
        <v>3.3327646340857019E-2</v>
      </c>
      <c r="J1589" s="5">
        <f t="shared" si="58"/>
        <v>5.165785182832841E-2</v>
      </c>
      <c r="K1589">
        <f t="shared" si="60"/>
        <v>0.50000000000000022</v>
      </c>
      <c r="L1589" s="2">
        <f>Inddata!$E$34</f>
        <v>0</v>
      </c>
      <c r="M1589" s="2">
        <f>Inddata!$E$34+Inddata!$E$32</f>
        <v>4</v>
      </c>
      <c r="N1589" s="2">
        <f t="shared" si="49"/>
        <v>1.6663823170428509E-2</v>
      </c>
      <c r="O1589" s="2">
        <f t="shared" si="50"/>
        <v>2.5828925914164205E-2</v>
      </c>
      <c r="P1589" s="5">
        <f t="shared" si="48"/>
        <v>0.13074844722695247</v>
      </c>
      <c r="Q1589" s="5">
        <f t="shared" si="51"/>
        <v>6.5374223613476237E-2</v>
      </c>
      <c r="R1589" s="2">
        <f t="shared" si="52"/>
        <v>1.5132922132749131E-2</v>
      </c>
      <c r="S1589" s="2">
        <f t="shared" si="53"/>
        <v>7.5664610663745656E-3</v>
      </c>
    </row>
    <row r="1590" spans="3:19" x14ac:dyDescent="0.25">
      <c r="C1590">
        <f t="shared" si="59"/>
        <v>0.51000000000000023</v>
      </c>
      <c r="D1590" s="5">
        <f>$C$2+2*Inddata!$E$35*'Beregninger scenarie 3'!C1590</f>
        <v>3.6200000000000006</v>
      </c>
      <c r="E1590" s="5">
        <f t="shared" si="54"/>
        <v>1.586100000000001</v>
      </c>
      <c r="F1590" s="5">
        <f>SQRT(C1590^2+(Inddata!$E$35*C1590)^2)</f>
        <v>0.72124891681027881</v>
      </c>
      <c r="G1590" s="5">
        <f t="shared" si="55"/>
        <v>4.0424978336205575</v>
      </c>
      <c r="H1590" s="5">
        <f t="shared" si="56"/>
        <v>0.39235642547752508</v>
      </c>
      <c r="I1590" s="5">
        <f t="shared" si="57"/>
        <v>3.3685087056329339E-2</v>
      </c>
      <c r="J1590" s="5">
        <f t="shared" si="58"/>
        <v>5.3427916580043998E-2</v>
      </c>
      <c r="K1590">
        <f t="shared" si="60"/>
        <v>0.51000000000000023</v>
      </c>
      <c r="L1590" s="2">
        <f>Inddata!$E$34</f>
        <v>0</v>
      </c>
      <c r="M1590" s="2">
        <f>Inddata!$E$34+Inddata!$E$32</f>
        <v>4</v>
      </c>
      <c r="N1590" s="2">
        <f t="shared" si="49"/>
        <v>1.684254352816467E-2</v>
      </c>
      <c r="O1590" s="2">
        <f t="shared" si="50"/>
        <v>2.6713958290021999E-2</v>
      </c>
      <c r="P1590" s="5">
        <f t="shared" si="48"/>
        <v>0.13522856418084911</v>
      </c>
      <c r="Q1590" s="5">
        <f t="shared" si="51"/>
        <v>6.7614282090424555E-2</v>
      </c>
      <c r="R1590" s="2">
        <f t="shared" si="52"/>
        <v>1.5651454187598279E-2</v>
      </c>
      <c r="S1590" s="2">
        <f t="shared" si="53"/>
        <v>7.8257270937991397E-3</v>
      </c>
    </row>
    <row r="1591" spans="3:19" x14ac:dyDescent="0.25">
      <c r="C1591">
        <f t="shared" si="59"/>
        <v>0.52000000000000024</v>
      </c>
      <c r="D1591" s="5">
        <f>$C$2+2*Inddata!$E$35*'Beregninger scenarie 3'!C1591</f>
        <v>3.6400000000000006</v>
      </c>
      <c r="E1591" s="5">
        <f t="shared" si="54"/>
        <v>1.6224000000000007</v>
      </c>
      <c r="F1591" s="5">
        <f>SQRT(C1591^2+(Inddata!$E$35*C1591)^2)</f>
        <v>0.73539105243400982</v>
      </c>
      <c r="G1591" s="5">
        <f t="shared" si="55"/>
        <v>4.0707821048680195</v>
      </c>
      <c r="H1591" s="5">
        <f t="shared" si="56"/>
        <v>0.39854749239952286</v>
      </c>
      <c r="I1591" s="5">
        <f t="shared" si="57"/>
        <v>3.4038510587335674E-2</v>
      </c>
      <c r="J1591" s="5">
        <f t="shared" si="58"/>
        <v>5.5224079576893424E-2</v>
      </c>
      <c r="K1591">
        <f t="shared" si="60"/>
        <v>0.52000000000000024</v>
      </c>
      <c r="L1591" s="2">
        <f>Inddata!$E$34</f>
        <v>0</v>
      </c>
      <c r="M1591" s="2">
        <f>Inddata!$E$34+Inddata!$E$32</f>
        <v>4</v>
      </c>
      <c r="N1591" s="2">
        <f t="shared" si="49"/>
        <v>1.7019255293667837E-2</v>
      </c>
      <c r="O1591" s="2">
        <f t="shared" si="50"/>
        <v>2.7612039788446712E-2</v>
      </c>
      <c r="P1591" s="5">
        <f t="shared" si="48"/>
        <v>0.1397747370179431</v>
      </c>
      <c r="Q1591" s="5">
        <f t="shared" si="51"/>
        <v>6.9887368508971551E-2</v>
      </c>
      <c r="R1591" s="2">
        <f t="shared" si="52"/>
        <v>1.6177631599298969E-2</v>
      </c>
      <c r="S1591" s="2">
        <f t="shared" si="53"/>
        <v>8.0888157996494847E-3</v>
      </c>
    </row>
    <row r="1592" spans="3:19" x14ac:dyDescent="0.25">
      <c r="C1592">
        <f t="shared" si="59"/>
        <v>0.53000000000000025</v>
      </c>
      <c r="D1592" s="5">
        <f>$C$2+2*Inddata!$E$35*'Beregninger scenarie 3'!C1592</f>
        <v>3.6600000000000006</v>
      </c>
      <c r="E1592" s="5">
        <f t="shared" si="54"/>
        <v>1.6589000000000009</v>
      </c>
      <c r="F1592" s="5">
        <f>SQRT(C1592^2+(Inddata!$E$35*C1592)^2)</f>
        <v>0.74953318805774072</v>
      </c>
      <c r="G1592" s="5">
        <f t="shared" si="55"/>
        <v>4.0990663761154815</v>
      </c>
      <c r="H1592" s="5">
        <f t="shared" si="56"/>
        <v>0.40470191204175449</v>
      </c>
      <c r="I1592" s="5">
        <f t="shared" si="57"/>
        <v>3.4388032780986358E-2</v>
      </c>
      <c r="J1592" s="5">
        <f t="shared" si="58"/>
        <v>5.7046307580378298E-2</v>
      </c>
      <c r="K1592">
        <f t="shared" si="60"/>
        <v>0.53000000000000025</v>
      </c>
      <c r="L1592" s="2">
        <f>Inddata!$E$34</f>
        <v>0</v>
      </c>
      <c r="M1592" s="2">
        <f>Inddata!$E$34+Inddata!$E$32</f>
        <v>4</v>
      </c>
      <c r="N1592" s="2">
        <f t="shared" si="49"/>
        <v>1.7194016390493179E-2</v>
      </c>
      <c r="O1592" s="2">
        <f t="shared" si="50"/>
        <v>2.8523153790189149E-2</v>
      </c>
      <c r="P1592" s="5">
        <f t="shared" si="48"/>
        <v>0.14438688161003513</v>
      </c>
      <c r="Q1592" s="5">
        <f t="shared" si="51"/>
        <v>7.2193440805017564E-2</v>
      </c>
      <c r="R1592" s="2">
        <f t="shared" si="52"/>
        <v>1.6711444630791106E-2</v>
      </c>
      <c r="S1592" s="2">
        <f t="shared" si="53"/>
        <v>8.3557223153955529E-3</v>
      </c>
    </row>
    <row r="1593" spans="3:19" x14ac:dyDescent="0.25">
      <c r="C1593">
        <f t="shared" si="59"/>
        <v>0.54000000000000026</v>
      </c>
      <c r="D1593" s="5">
        <f>$C$2+2*Inddata!$E$35*'Beregninger scenarie 3'!C1593</f>
        <v>3.6800000000000006</v>
      </c>
      <c r="E1593" s="5">
        <f t="shared" si="54"/>
        <v>1.6956000000000011</v>
      </c>
      <c r="F1593" s="5">
        <f>SQRT(C1593^2+(Inddata!$E$35*C1593)^2)</f>
        <v>0.76367532368147173</v>
      </c>
      <c r="G1593" s="5">
        <f t="shared" si="55"/>
        <v>4.1273506473629435</v>
      </c>
      <c r="H1593" s="5">
        <f t="shared" si="56"/>
        <v>0.4108204378233184</v>
      </c>
      <c r="I1593" s="5">
        <f t="shared" si="57"/>
        <v>3.4733764492981795E-2</v>
      </c>
      <c r="J1593" s="5">
        <f t="shared" si="58"/>
        <v>5.8894571074299969E-2</v>
      </c>
      <c r="K1593">
        <f t="shared" si="60"/>
        <v>0.54000000000000026</v>
      </c>
      <c r="L1593" s="2">
        <f>Inddata!$E$34</f>
        <v>0</v>
      </c>
      <c r="M1593" s="2">
        <f>Inddata!$E$34+Inddata!$E$32</f>
        <v>4</v>
      </c>
      <c r="N1593" s="2">
        <f t="shared" si="49"/>
        <v>1.7366882246490897E-2</v>
      </c>
      <c r="O1593" s="2">
        <f t="shared" si="50"/>
        <v>2.9447285537149984E-2</v>
      </c>
      <c r="P1593" s="5">
        <f t="shared" si="48"/>
        <v>0.14906492325024129</v>
      </c>
      <c r="Q1593" s="5">
        <f t="shared" si="51"/>
        <v>7.4532461625120644E-2</v>
      </c>
      <c r="R1593" s="2">
        <f t="shared" si="52"/>
        <v>1.7252884635444596E-2</v>
      </c>
      <c r="S1593" s="2">
        <f t="shared" si="53"/>
        <v>8.6264423177222979E-3</v>
      </c>
    </row>
    <row r="1594" spans="3:19" x14ac:dyDescent="0.25">
      <c r="C1594">
        <f t="shared" si="59"/>
        <v>0.55000000000000027</v>
      </c>
      <c r="D1594" s="5">
        <f>$C$2+2*Inddata!$E$35*'Beregninger scenarie 3'!C1594</f>
        <v>3.7000000000000006</v>
      </c>
      <c r="E1594" s="5">
        <f t="shared" si="54"/>
        <v>1.732500000000001</v>
      </c>
      <c r="F1594" s="5">
        <f>SQRT(C1594^2+(Inddata!$E$35*C1594)^2)</f>
        <v>0.77781745930520263</v>
      </c>
      <c r="G1594" s="5">
        <f t="shared" si="55"/>
        <v>4.1556349186104056</v>
      </c>
      <c r="H1594" s="5">
        <f t="shared" si="56"/>
        <v>0.41690380265149191</v>
      </c>
      <c r="I1594" s="5">
        <f t="shared" si="57"/>
        <v>3.5075811879356801E-2</v>
      </c>
      <c r="J1594" s="5">
        <f t="shared" si="58"/>
        <v>6.0768844080985693E-2</v>
      </c>
      <c r="K1594">
        <f t="shared" si="60"/>
        <v>0.55000000000000027</v>
      </c>
      <c r="L1594" s="2">
        <f>Inddata!$E$34</f>
        <v>0</v>
      </c>
      <c r="M1594" s="2">
        <f>Inddata!$E$34+Inddata!$E$32</f>
        <v>4</v>
      </c>
      <c r="N1594" s="2">
        <f t="shared" si="49"/>
        <v>1.7537905939678401E-2</v>
      </c>
      <c r="O1594" s="2">
        <f t="shared" si="50"/>
        <v>3.0384422040492846E-2</v>
      </c>
      <c r="P1594" s="5">
        <f t="shared" si="48"/>
        <v>0.15380879618785276</v>
      </c>
      <c r="Q1594" s="5">
        <f t="shared" si="51"/>
        <v>7.6904398093926379E-2</v>
      </c>
      <c r="R1594" s="2">
        <f t="shared" si="52"/>
        <v>1.7801944003223699E-2</v>
      </c>
      <c r="S1594" s="2">
        <f t="shared" si="53"/>
        <v>8.9009720016118496E-3</v>
      </c>
    </row>
    <row r="1595" spans="3:19" x14ac:dyDescent="0.25">
      <c r="C1595">
        <f t="shared" si="59"/>
        <v>0.56000000000000028</v>
      </c>
      <c r="D1595" s="5">
        <f>$C$2+2*Inddata!$E$35*'Beregninger scenarie 3'!C1595</f>
        <v>3.7200000000000006</v>
      </c>
      <c r="E1595" s="5">
        <f t="shared" si="54"/>
        <v>1.7696000000000009</v>
      </c>
      <c r="F1595" s="5">
        <f>SQRT(C1595^2+(Inddata!$E$35*C1595)^2)</f>
        <v>0.79195959492893364</v>
      </c>
      <c r="G1595" s="5">
        <f t="shared" si="55"/>
        <v>4.1839191898578676</v>
      </c>
      <c r="H1595" s="5">
        <f t="shared" si="56"/>
        <v>0.4229527196150546</v>
      </c>
      <c r="I1595" s="5">
        <f t="shared" si="57"/>
        <v>3.5414276666396301E-2</v>
      </c>
      <c r="J1595" s="5">
        <f t="shared" si="58"/>
        <v>6.2669103988854932E-2</v>
      </c>
      <c r="K1595">
        <f t="shared" si="60"/>
        <v>0.56000000000000028</v>
      </c>
      <c r="L1595" s="2">
        <f>Inddata!$E$34</f>
        <v>0</v>
      </c>
      <c r="M1595" s="2">
        <f>Inddata!$E$34+Inddata!$E$32</f>
        <v>4</v>
      </c>
      <c r="N1595" s="2">
        <f t="shared" si="49"/>
        <v>1.770713833319815E-2</v>
      </c>
      <c r="O1595" s="2">
        <f t="shared" si="50"/>
        <v>3.1334551994427466E-2</v>
      </c>
      <c r="P1595" s="5">
        <f t="shared" si="48"/>
        <v>0.15861844319189802</v>
      </c>
      <c r="Q1595" s="5">
        <f t="shared" si="51"/>
        <v>7.9309221595949012E-2</v>
      </c>
      <c r="R1595" s="2">
        <f t="shared" si="52"/>
        <v>1.8358616110173386E-2</v>
      </c>
      <c r="S1595" s="2">
        <f t="shared" si="53"/>
        <v>9.1793080550866928E-3</v>
      </c>
    </row>
    <row r="1596" spans="3:19" x14ac:dyDescent="0.25">
      <c r="C1596">
        <f t="shared" si="59"/>
        <v>0.57000000000000028</v>
      </c>
      <c r="D1596" s="5">
        <f>$C$2+2*Inddata!$E$35*'Beregninger scenarie 3'!C1596</f>
        <v>3.7400000000000007</v>
      </c>
      <c r="E1596" s="5">
        <f t="shared" si="54"/>
        <v>1.8069000000000011</v>
      </c>
      <c r="F1596" s="5">
        <f>SQRT(C1596^2+(Inddata!$E$35*C1596)^2)</f>
        <v>0.80610173055266454</v>
      </c>
      <c r="G1596" s="5">
        <f t="shared" si="55"/>
        <v>4.2122034611053287</v>
      </c>
      <c r="H1596" s="5">
        <f t="shared" si="56"/>
        <v>0.42896788264967867</v>
      </c>
      <c r="I1596" s="5">
        <f t="shared" si="57"/>
        <v>3.5749256400720388E-2</v>
      </c>
      <c r="J1596" s="5">
        <f t="shared" si="58"/>
        <v>6.459533139046171E-2</v>
      </c>
      <c r="K1596">
        <f t="shared" si="60"/>
        <v>0.57000000000000028</v>
      </c>
      <c r="L1596" s="2">
        <f>Inddata!$E$34</f>
        <v>0</v>
      </c>
      <c r="M1596" s="2">
        <f>Inddata!$E$34+Inddata!$E$32</f>
        <v>4</v>
      </c>
      <c r="N1596" s="2">
        <f t="shared" si="49"/>
        <v>1.7874628200360194E-2</v>
      </c>
      <c r="O1596" s="2">
        <f t="shared" si="50"/>
        <v>3.2297665695230855E-2</v>
      </c>
      <c r="P1596" s="5">
        <f t="shared" si="48"/>
        <v>0.16349381514122061</v>
      </c>
      <c r="Q1596" s="5">
        <f t="shared" si="51"/>
        <v>8.1746907570610303E-2</v>
      </c>
      <c r="R1596" s="2">
        <f t="shared" si="52"/>
        <v>1.8922895270974609E-2</v>
      </c>
      <c r="S1596" s="2">
        <f t="shared" si="53"/>
        <v>9.4614476354873047E-3</v>
      </c>
    </row>
    <row r="1597" spans="3:19" x14ac:dyDescent="0.25">
      <c r="C1597">
        <f t="shared" si="59"/>
        <v>0.58000000000000029</v>
      </c>
      <c r="D1597" s="5">
        <f>$C$2+2*Inddata!$E$35*'Beregninger scenarie 3'!C1597</f>
        <v>3.7600000000000007</v>
      </c>
      <c r="E1597" s="5">
        <f t="shared" si="54"/>
        <v>1.8444000000000014</v>
      </c>
      <c r="F1597" s="5">
        <f>SQRT(C1597^2+(Inddata!$E$35*C1597)^2)</f>
        <v>0.82024386617639555</v>
      </c>
      <c r="G1597" s="5">
        <f t="shared" si="55"/>
        <v>4.2404877323527916</v>
      </c>
      <c r="H1597" s="5">
        <f t="shared" si="56"/>
        <v>0.43494996717668954</v>
      </c>
      <c r="I1597" s="5">
        <f t="shared" si="57"/>
        <v>3.6080844681320376E-2</v>
      </c>
      <c r="J1597" s="5">
        <f t="shared" si="58"/>
        <v>6.6547509930227344E-2</v>
      </c>
      <c r="K1597">
        <f t="shared" si="60"/>
        <v>0.58000000000000029</v>
      </c>
      <c r="L1597" s="2">
        <f>Inddata!$E$34</f>
        <v>0</v>
      </c>
      <c r="M1597" s="2">
        <f>Inddata!$E$34+Inddata!$E$32</f>
        <v>4</v>
      </c>
      <c r="N1597" s="2">
        <f t="shared" si="49"/>
        <v>1.8040422340660188E-2</v>
      </c>
      <c r="O1597" s="2">
        <f t="shared" si="50"/>
        <v>3.3273754965113672E-2</v>
      </c>
      <c r="P1597" s="5">
        <f t="shared" si="48"/>
        <v>0.16843487063908325</v>
      </c>
      <c r="Q1597" s="5">
        <f t="shared" si="51"/>
        <v>8.4217435319541623E-2</v>
      </c>
      <c r="R1597" s="2">
        <f t="shared" si="52"/>
        <v>1.9494776694338342E-2</v>
      </c>
      <c r="S1597" s="2">
        <f t="shared" si="53"/>
        <v>9.7473883471691711E-3</v>
      </c>
    </row>
    <row r="1598" spans="3:19" x14ac:dyDescent="0.25">
      <c r="C1598">
        <f t="shared" si="59"/>
        <v>0.5900000000000003</v>
      </c>
      <c r="D1598" s="5">
        <f>$C$2+2*Inddata!$E$35*'Beregninger scenarie 3'!C1598</f>
        <v>3.7800000000000007</v>
      </c>
      <c r="E1598" s="5">
        <f t="shared" si="54"/>
        <v>1.8821000000000012</v>
      </c>
      <c r="F1598" s="5">
        <f>SQRT(C1598^2+(Inddata!$E$35*C1598)^2)</f>
        <v>0.83438600180012645</v>
      </c>
      <c r="G1598" s="5">
        <f t="shared" si="55"/>
        <v>4.2687720036002528</v>
      </c>
      <c r="H1598" s="5">
        <f t="shared" si="56"/>
        <v>0.44089963071643345</v>
      </c>
      <c r="I1598" s="5">
        <f t="shared" si="57"/>
        <v>3.6409131375139084E-2</v>
      </c>
      <c r="J1598" s="5">
        <f t="shared" si="58"/>
        <v>6.8525626161149308E-2</v>
      </c>
      <c r="K1598">
        <f t="shared" si="60"/>
        <v>0.5900000000000003</v>
      </c>
      <c r="L1598" s="2">
        <f>Inddata!$E$34</f>
        <v>0</v>
      </c>
      <c r="M1598" s="2">
        <f>Inddata!$E$34+Inddata!$E$32</f>
        <v>4</v>
      </c>
      <c r="N1598" s="2">
        <f t="shared" si="49"/>
        <v>1.8204565687569542E-2</v>
      </c>
      <c r="O1598" s="2">
        <f t="shared" si="50"/>
        <v>3.4262813080574654E-2</v>
      </c>
      <c r="P1598" s="5">
        <f t="shared" si="48"/>
        <v>0.17344157565049154</v>
      </c>
      <c r="Q1598" s="5">
        <f t="shared" si="51"/>
        <v>8.6720787825245768E-2</v>
      </c>
      <c r="R1598" s="2">
        <f t="shared" si="52"/>
        <v>2.0074256441029115E-2</v>
      </c>
      <c r="S1598" s="2">
        <f t="shared" si="53"/>
        <v>1.0037128220514557E-2</v>
      </c>
    </row>
    <row r="1599" spans="3:19" x14ac:dyDescent="0.25">
      <c r="C1599">
        <f t="shared" si="59"/>
        <v>0.60000000000000031</v>
      </c>
      <c r="D1599" s="5">
        <f>$C$2+2*Inddata!$E$35*'Beregninger scenarie 3'!C1599</f>
        <v>3.8000000000000007</v>
      </c>
      <c r="E1599" s="5">
        <f t="shared" si="54"/>
        <v>1.920000000000001</v>
      </c>
      <c r="F1599" s="5">
        <f>SQRT(C1599^2+(Inddata!$E$35*C1599)^2)</f>
        <v>0.84852813742385746</v>
      </c>
      <c r="G1599" s="5">
        <f t="shared" si="55"/>
        <v>4.2970562748477148</v>
      </c>
      <c r="H1599" s="5">
        <f t="shared" si="56"/>
        <v>0.44681751347741999</v>
      </c>
      <c r="I1599" s="5">
        <f t="shared" si="57"/>
        <v>3.6734202817622255E-2</v>
      </c>
      <c r="J1599" s="5">
        <f t="shared" si="58"/>
        <v>7.0529669409834767E-2</v>
      </c>
      <c r="K1599">
        <f t="shared" si="60"/>
        <v>0.60000000000000031</v>
      </c>
      <c r="L1599" s="2">
        <f>Inddata!$E$34</f>
        <v>0</v>
      </c>
      <c r="M1599" s="2">
        <f>Inddata!$E$34+Inddata!$E$32</f>
        <v>4</v>
      </c>
      <c r="N1599" s="2">
        <f t="shared" si="49"/>
        <v>1.8367101408811128E-2</v>
      </c>
      <c r="O1599" s="2">
        <f t="shared" si="50"/>
        <v>3.5264834704917383E-2</v>
      </c>
      <c r="P1599" s="5">
        <f t="shared" si="48"/>
        <v>0.1785139031605873</v>
      </c>
      <c r="Q1599" s="5">
        <f t="shared" si="51"/>
        <v>8.9256951580293648E-2</v>
      </c>
      <c r="R1599" s="2">
        <f t="shared" si="52"/>
        <v>2.0661331384327235E-2</v>
      </c>
      <c r="S1599" s="2">
        <f t="shared" si="53"/>
        <v>1.0330665692163617E-2</v>
      </c>
    </row>
    <row r="1600" spans="3:19" x14ac:dyDescent="0.25">
      <c r="C1600">
        <f t="shared" si="59"/>
        <v>0.61000000000000032</v>
      </c>
      <c r="D1600" s="5">
        <f>$C$2+2*Inddata!$E$35*'Beregninger scenarie 3'!C1600</f>
        <v>3.8200000000000007</v>
      </c>
      <c r="E1600" s="5">
        <f t="shared" si="54"/>
        <v>1.9581000000000013</v>
      </c>
      <c r="F1600" s="5">
        <f>SQRT(C1600^2+(Inddata!$E$35*C1600)^2)</f>
        <v>0.86267027304758837</v>
      </c>
      <c r="G1600" s="5">
        <f t="shared" si="55"/>
        <v>4.3253405460951768</v>
      </c>
      <c r="H1600" s="5">
        <f t="shared" si="56"/>
        <v>0.45270423892235057</v>
      </c>
      <c r="I1600" s="5">
        <f t="shared" si="57"/>
        <v>3.7056141999522112E-2</v>
      </c>
      <c r="J1600" s="5">
        <f t="shared" si="58"/>
        <v>7.2559631649264295E-2</v>
      </c>
      <c r="K1600">
        <f t="shared" si="60"/>
        <v>0.61000000000000032</v>
      </c>
      <c r="L1600" s="2">
        <f>Inddata!$E$34</f>
        <v>0</v>
      </c>
      <c r="M1600" s="2">
        <f>Inddata!$E$34+Inddata!$E$32</f>
        <v>4</v>
      </c>
      <c r="N1600" s="2">
        <f t="shared" si="49"/>
        <v>1.8528070999761056E-2</v>
      </c>
      <c r="O1600" s="2">
        <f t="shared" si="50"/>
        <v>3.6279815824632147E-2</v>
      </c>
      <c r="P1600" s="5">
        <f t="shared" si="48"/>
        <v>0.18365183285260769</v>
      </c>
      <c r="Q1600" s="5">
        <f t="shared" si="51"/>
        <v>9.1825916426303847E-2</v>
      </c>
      <c r="R1600" s="2">
        <f t="shared" si="52"/>
        <v>2.1255999172755519E-2</v>
      </c>
      <c r="S1600" s="2">
        <f t="shared" si="53"/>
        <v>1.062799958637776E-2</v>
      </c>
    </row>
    <row r="1601" spans="3:19" x14ac:dyDescent="0.25">
      <c r="C1601">
        <f t="shared" si="59"/>
        <v>0.62000000000000033</v>
      </c>
      <c r="D1601" s="5">
        <f>$C$2+2*Inddata!$E$35*'Beregninger scenarie 3'!C1601</f>
        <v>3.8400000000000007</v>
      </c>
      <c r="E1601" s="5">
        <f t="shared" si="54"/>
        <v>1.9964000000000015</v>
      </c>
      <c r="F1601" s="5">
        <f>SQRT(C1601^2+(Inddata!$E$35*C1601)^2)</f>
        <v>0.87681240867131938</v>
      </c>
      <c r="G1601" s="5">
        <f t="shared" si="55"/>
        <v>4.3536248173426388</v>
      </c>
      <c r="H1601" s="5">
        <f t="shared" si="56"/>
        <v>0.45856041431208172</v>
      </c>
      <c r="I1601" s="5">
        <f t="shared" si="57"/>
        <v>3.737502874110489E-2</v>
      </c>
      <c r="J1601" s="5">
        <f t="shared" si="58"/>
        <v>7.4615507378741855E-2</v>
      </c>
      <c r="K1601">
        <f t="shared" si="60"/>
        <v>0.62000000000000033</v>
      </c>
      <c r="L1601" s="2">
        <f>Inddata!$E$34</f>
        <v>0</v>
      </c>
      <c r="M1601" s="2">
        <f>Inddata!$E$34+Inddata!$E$32</f>
        <v>4</v>
      </c>
      <c r="N1601" s="2">
        <f t="shared" si="49"/>
        <v>1.8687514370552445E-2</v>
      </c>
      <c r="O1601" s="2">
        <f t="shared" si="50"/>
        <v>3.7307753689370927E-2</v>
      </c>
      <c r="P1601" s="5">
        <f t="shared" si="48"/>
        <v>0.18885535080403287</v>
      </c>
      <c r="Q1601" s="5">
        <f t="shared" si="51"/>
        <v>9.4427675402016437E-2</v>
      </c>
      <c r="R1601" s="2">
        <f t="shared" si="52"/>
        <v>2.1858258194911214E-2</v>
      </c>
      <c r="S1601" s="2">
        <f t="shared" si="53"/>
        <v>1.0929129097455607E-2</v>
      </c>
    </row>
    <row r="1602" spans="3:19" x14ac:dyDescent="0.25">
      <c r="C1602">
        <f t="shared" si="59"/>
        <v>0.63000000000000034</v>
      </c>
      <c r="D1602" s="5">
        <f>$C$2+2*Inddata!$E$35*'Beregninger scenarie 3'!C1602</f>
        <v>3.8600000000000008</v>
      </c>
      <c r="E1602" s="5">
        <f t="shared" si="54"/>
        <v>2.0349000000000013</v>
      </c>
      <c r="F1602" s="5">
        <f>SQRT(C1602^2+(Inddata!$E$35*C1602)^2)</f>
        <v>0.89095454429505039</v>
      </c>
      <c r="G1602" s="5">
        <f t="shared" si="55"/>
        <v>4.3819090885901009</v>
      </c>
      <c r="H1602" s="5">
        <f t="shared" si="56"/>
        <v>0.46438663122852225</v>
      </c>
      <c r="I1602" s="5">
        <f t="shared" si="57"/>
        <v>3.7690939854800688E-2</v>
      </c>
      <c r="J1602" s="5">
        <f t="shared" si="58"/>
        <v>7.6697293510533962E-2</v>
      </c>
      <c r="K1602">
        <f t="shared" si="60"/>
        <v>0.63000000000000034</v>
      </c>
      <c r="L1602" s="2">
        <f>Inddata!$E$34</f>
        <v>0</v>
      </c>
      <c r="M1602" s="2">
        <f>Inddata!$E$34+Inddata!$E$32</f>
        <v>4</v>
      </c>
      <c r="N1602" s="2">
        <f t="shared" si="49"/>
        <v>1.8845469927400344E-2</v>
      </c>
      <c r="O1602" s="2">
        <f t="shared" si="50"/>
        <v>3.8348646755266981E-2</v>
      </c>
      <c r="P1602" s="5">
        <f t="shared" ref="P1602:P1665" si="61">((J1602*3600*24)/$M$14)*1000</f>
        <v>0.19412444919966451</v>
      </c>
      <c r="Q1602" s="5">
        <f t="shared" si="51"/>
        <v>9.7062224599832256E-2</v>
      </c>
      <c r="R1602" s="2">
        <f t="shared" si="52"/>
        <v>2.2468107546257467E-2</v>
      </c>
      <c r="S1602" s="2">
        <f t="shared" si="53"/>
        <v>1.1234053773128734E-2</v>
      </c>
    </row>
    <row r="1603" spans="3:19" x14ac:dyDescent="0.25">
      <c r="C1603">
        <f t="shared" si="59"/>
        <v>0.64000000000000035</v>
      </c>
      <c r="D1603" s="5">
        <f>$C$2+2*Inddata!$E$35*'Beregninger scenarie 3'!C1603</f>
        <v>3.8800000000000008</v>
      </c>
      <c r="E1603" s="5">
        <f t="shared" si="54"/>
        <v>2.0736000000000012</v>
      </c>
      <c r="F1603" s="5">
        <f>SQRT(C1603^2+(Inddata!$E$35*C1603)^2)</f>
        <v>0.90509667991878129</v>
      </c>
      <c r="G1603" s="5">
        <f t="shared" si="55"/>
        <v>4.4101933598375629</v>
      </c>
      <c r="H1603" s="5">
        <f t="shared" si="56"/>
        <v>0.47018346607740946</v>
      </c>
      <c r="I1603" s="5">
        <f t="shared" si="57"/>
        <v>3.8003949297232213E-2</v>
      </c>
      <c r="J1603" s="5">
        <f t="shared" si="58"/>
        <v>7.8804989262740766E-2</v>
      </c>
      <c r="K1603">
        <f t="shared" si="60"/>
        <v>0.64000000000000035</v>
      </c>
      <c r="L1603" s="2">
        <f>Inddata!$E$34</f>
        <v>0</v>
      </c>
      <c r="M1603" s="2">
        <f>Inddata!$E$34+Inddata!$E$32</f>
        <v>4</v>
      </c>
      <c r="N1603" s="2">
        <f t="shared" ref="N1603:N1666" si="62">I1603*0.5</f>
        <v>1.9001974648616107E-2</v>
      </c>
      <c r="O1603" s="2">
        <f t="shared" ref="O1603:O1666" si="63">N1603*E1603</f>
        <v>3.9402494631370383E-2</v>
      </c>
      <c r="P1603" s="5">
        <f t="shared" si="61"/>
        <v>0.19945912606047736</v>
      </c>
      <c r="Q1603" s="5">
        <f t="shared" ref="Q1603:Q1666" si="64">P1603/2</f>
        <v>9.972956303023868E-2</v>
      </c>
      <c r="R1603" s="2">
        <f t="shared" ref="R1603:R1666" si="65">(J1603*1000)/$M$13</f>
        <v>2.3085546997740437E-2</v>
      </c>
      <c r="S1603" s="2">
        <f t="shared" ref="S1603:S1666" si="66">R1603/2</f>
        <v>1.1542773498870219E-2</v>
      </c>
    </row>
    <row r="1604" spans="3:19" x14ac:dyDescent="0.25">
      <c r="C1604">
        <f t="shared" si="59"/>
        <v>0.65000000000000036</v>
      </c>
      <c r="D1604" s="5">
        <f>$C$2+2*Inddata!$E$35*'Beregninger scenarie 3'!C1604</f>
        <v>3.9000000000000008</v>
      </c>
      <c r="E1604" s="5">
        <f t="shared" ref="E1604:E1667" si="67">0.5*(D1604+$C$2)*C1604</f>
        <v>2.1125000000000016</v>
      </c>
      <c r="F1604" s="5">
        <f>SQRT(C1604^2+(Inddata!$E$35*C1604)^2)</f>
        <v>0.9192388155425123</v>
      </c>
      <c r="G1604" s="5">
        <f t="shared" ref="G1604:G1667" si="68">$C$2+2*F1604</f>
        <v>4.4384776310850249</v>
      </c>
      <c r="H1604" s="5">
        <f t="shared" ref="H1604:H1667" si="69">E1604/G1604</f>
        <v>0.47595148057186049</v>
      </c>
      <c r="I1604" s="5">
        <f t="shared" ref="I1604:I1667" si="70">$C$14*(H1604^(2/3))*SQRT($C$13)</f>
        <v>3.8314128311469929E-2</v>
      </c>
      <c r="J1604" s="5">
        <f t="shared" ref="J1604:J1667" si="71">I1604*E1604</f>
        <v>8.0938596057980289E-2</v>
      </c>
      <c r="K1604">
        <f t="shared" si="60"/>
        <v>0.65000000000000036</v>
      </c>
      <c r="L1604" s="2">
        <f>Inddata!$E$34</f>
        <v>0</v>
      </c>
      <c r="M1604" s="2">
        <f>Inddata!$E$34+Inddata!$E$32</f>
        <v>4</v>
      </c>
      <c r="N1604" s="2">
        <f t="shared" si="62"/>
        <v>1.9157064155734965E-2</v>
      </c>
      <c r="O1604" s="2">
        <f t="shared" si="63"/>
        <v>4.0469298028990144E-2</v>
      </c>
      <c r="P1604" s="5">
        <f t="shared" si="61"/>
        <v>0.20485938498718445</v>
      </c>
      <c r="Q1604" s="5">
        <f t="shared" si="64"/>
        <v>0.10242969249359223</v>
      </c>
      <c r="R1604" s="2">
        <f t="shared" si="65"/>
        <v>2.3710576966109315E-2</v>
      </c>
      <c r="S1604" s="2">
        <f t="shared" si="66"/>
        <v>1.1855288483054657E-2</v>
      </c>
    </row>
    <row r="1605" spans="3:19" x14ac:dyDescent="0.25">
      <c r="C1605">
        <f t="shared" si="59"/>
        <v>0.66000000000000036</v>
      </c>
      <c r="D1605" s="5">
        <f>$C$2+2*Inddata!$E$35*'Beregninger scenarie 3'!C1605</f>
        <v>3.9200000000000008</v>
      </c>
      <c r="E1605" s="5">
        <f t="shared" si="67"/>
        <v>2.1516000000000015</v>
      </c>
      <c r="F1605" s="5">
        <f>SQRT(C1605^2+(Inddata!$E$35*C1605)^2)</f>
        <v>0.9333809511662432</v>
      </c>
      <c r="G1605" s="5">
        <f t="shared" si="68"/>
        <v>4.466761902332486</v>
      </c>
      <c r="H1605" s="5">
        <f t="shared" si="69"/>
        <v>0.48169122219755289</v>
      </c>
      <c r="I1605" s="5">
        <f t="shared" si="70"/>
        <v>3.8621545560280836E-2</v>
      </c>
      <c r="J1605" s="5">
        <f t="shared" si="71"/>
        <v>8.3098117427500298E-2</v>
      </c>
      <c r="K1605">
        <f t="shared" si="60"/>
        <v>0.66000000000000036</v>
      </c>
      <c r="L1605" s="2">
        <f>Inddata!$E$34</f>
        <v>0</v>
      </c>
      <c r="M1605" s="2">
        <f>Inddata!$E$34+Inddata!$E$32</f>
        <v>4</v>
      </c>
      <c r="N1605" s="2">
        <f t="shared" si="62"/>
        <v>1.9310772780140418E-2</v>
      </c>
      <c r="O1605" s="2">
        <f t="shared" si="63"/>
        <v>4.1549058713750149E-2</v>
      </c>
      <c r="P1605" s="5">
        <f t="shared" si="61"/>
        <v>0.21032523491753954</v>
      </c>
      <c r="Q1605" s="5">
        <f t="shared" si="64"/>
        <v>0.10516261745876977</v>
      </c>
      <c r="R1605" s="2">
        <f t="shared" si="65"/>
        <v>2.4343198485826337E-2</v>
      </c>
      <c r="S1605" s="2">
        <f t="shared" si="66"/>
        <v>1.2171599242913169E-2</v>
      </c>
    </row>
    <row r="1606" spans="3:19" x14ac:dyDescent="0.25">
      <c r="C1606">
        <f t="shared" ref="C1606:C1669" si="72">C1605+$C$1536</f>
        <v>0.67000000000000037</v>
      </c>
      <c r="D1606" s="5">
        <f>$C$2+2*Inddata!$E$35*'Beregninger scenarie 3'!C1606</f>
        <v>3.9400000000000008</v>
      </c>
      <c r="E1606" s="5">
        <f t="shared" si="67"/>
        <v>2.1909000000000014</v>
      </c>
      <c r="F1606" s="5">
        <f>SQRT(C1606^2+(Inddata!$E$35*C1606)^2)</f>
        <v>0.94752308678997421</v>
      </c>
      <c r="G1606" s="5">
        <f t="shared" si="68"/>
        <v>4.495046173579949</v>
      </c>
      <c r="H1606" s="5">
        <f t="shared" si="69"/>
        <v>0.48740322466034264</v>
      </c>
      <c r="I1606" s="5">
        <f t="shared" si="70"/>
        <v>3.8926267251067091E-2</v>
      </c>
      <c r="J1606" s="5">
        <f t="shared" si="71"/>
        <v>8.5283558920362948E-2</v>
      </c>
      <c r="K1606">
        <f t="shared" ref="K1606:K1669" si="73">$K$1539+C1606</f>
        <v>0.67000000000000037</v>
      </c>
      <c r="L1606" s="2">
        <f>Inddata!$E$34</f>
        <v>0</v>
      </c>
      <c r="M1606" s="2">
        <f>Inddata!$E$34+Inddata!$E$32</f>
        <v>4</v>
      </c>
      <c r="N1606" s="2">
        <f t="shared" si="62"/>
        <v>1.9463133625533546E-2</v>
      </c>
      <c r="O1606" s="2">
        <f t="shared" si="63"/>
        <v>4.2641779460181474E-2</v>
      </c>
      <c r="P1606" s="5">
        <f t="shared" si="61"/>
        <v>0.21585668989647938</v>
      </c>
      <c r="Q1606" s="5">
        <f t="shared" si="64"/>
        <v>0.10792834494823969</v>
      </c>
      <c r="R1606" s="2">
        <f t="shared" si="65"/>
        <v>2.4983413182462895E-2</v>
      </c>
      <c r="S1606" s="2">
        <f t="shared" si="66"/>
        <v>1.2491706591231447E-2</v>
      </c>
    </row>
    <row r="1607" spans="3:19" x14ac:dyDescent="0.25">
      <c r="C1607">
        <f t="shared" si="72"/>
        <v>0.68000000000000038</v>
      </c>
      <c r="D1607" s="5">
        <f>$C$2+2*Inddata!$E$35*'Beregninger scenarie 3'!C1607</f>
        <v>3.9600000000000009</v>
      </c>
      <c r="E1607" s="5">
        <f t="shared" si="67"/>
        <v>2.2304000000000013</v>
      </c>
      <c r="F1607" s="5">
        <f>SQRT(C1607^2+(Inddata!$E$35*C1607)^2)</f>
        <v>0.96166522241370522</v>
      </c>
      <c r="G1607" s="5">
        <f t="shared" si="68"/>
        <v>4.5233304448274101</v>
      </c>
      <c r="H1607" s="5">
        <f t="shared" si="69"/>
        <v>0.49308800831708932</v>
      </c>
      <c r="I1607" s="5">
        <f t="shared" si="70"/>
        <v>3.9228357253127219E-2</v>
      </c>
      <c r="J1607" s="5">
        <f t="shared" si="71"/>
        <v>8.7494928017375004E-2</v>
      </c>
      <c r="K1607">
        <f t="shared" si="73"/>
        <v>0.68000000000000038</v>
      </c>
      <c r="L1607" s="2">
        <f>Inddata!$E$34</f>
        <v>0</v>
      </c>
      <c r="M1607" s="2">
        <f>Inddata!$E$34+Inddata!$E$32</f>
        <v>4</v>
      </c>
      <c r="N1607" s="2">
        <f t="shared" si="62"/>
        <v>1.9614178626563609E-2</v>
      </c>
      <c r="O1607" s="2">
        <f t="shared" si="63"/>
        <v>4.3747464008687502E-2</v>
      </c>
      <c r="P1607" s="5">
        <f t="shared" si="61"/>
        <v>0.221453768858277</v>
      </c>
      <c r="Q1607" s="5">
        <f t="shared" si="64"/>
        <v>0.1107268844291385</v>
      </c>
      <c r="R1607" s="2">
        <f t="shared" si="65"/>
        <v>2.5631223247485766E-2</v>
      </c>
      <c r="S1607" s="2">
        <f t="shared" si="66"/>
        <v>1.2815611623742883E-2</v>
      </c>
    </row>
    <row r="1608" spans="3:19" x14ac:dyDescent="0.25">
      <c r="C1608">
        <f t="shared" si="72"/>
        <v>0.69000000000000039</v>
      </c>
      <c r="D1608" s="5">
        <f>$C$2+2*Inddata!$E$35*'Beregninger scenarie 3'!C1608</f>
        <v>3.9800000000000009</v>
      </c>
      <c r="E1608" s="5">
        <f t="shared" si="67"/>
        <v>2.2701000000000016</v>
      </c>
      <c r="F1608" s="5">
        <f>SQRT(C1608^2+(Inddata!$E$35*C1608)^2)</f>
        <v>0.97580735803743612</v>
      </c>
      <c r="G1608" s="5">
        <f t="shared" si="68"/>
        <v>4.5516147160748721</v>
      </c>
      <c r="H1608" s="5">
        <f t="shared" si="69"/>
        <v>0.49874608059041597</v>
      </c>
      <c r="I1608" s="5">
        <f t="shared" si="70"/>
        <v>3.9527877207815219E-2</v>
      </c>
      <c r="J1608" s="5">
        <f t="shared" si="71"/>
        <v>8.9732234049461387E-2</v>
      </c>
      <c r="K1608">
        <f t="shared" si="73"/>
        <v>0.69000000000000039</v>
      </c>
      <c r="L1608" s="2">
        <f>Inddata!$E$34</f>
        <v>0</v>
      </c>
      <c r="M1608" s="2">
        <f>Inddata!$E$34+Inddata!$E$32</f>
        <v>4</v>
      </c>
      <c r="N1608" s="2">
        <f t="shared" si="62"/>
        <v>1.976393860390761E-2</v>
      </c>
      <c r="O1608" s="2">
        <f t="shared" si="63"/>
        <v>4.4866117024730694E-2</v>
      </c>
      <c r="P1608" s="5">
        <f t="shared" si="61"/>
        <v>0.22711649541994119</v>
      </c>
      <c r="Q1608" s="5">
        <f t="shared" si="64"/>
        <v>0.1135582477099706</v>
      </c>
      <c r="R1608" s="2">
        <f t="shared" si="65"/>
        <v>2.6286631414345046E-2</v>
      </c>
      <c r="S1608" s="2">
        <f t="shared" si="66"/>
        <v>1.3143315707172523E-2</v>
      </c>
    </row>
    <row r="1609" spans="3:19" x14ac:dyDescent="0.25">
      <c r="C1609">
        <f t="shared" si="72"/>
        <v>0.7000000000000004</v>
      </c>
      <c r="D1609" s="5">
        <f>$C$2+2*Inddata!$E$35*'Beregninger scenarie 3'!C1609</f>
        <v>4.0000000000000009</v>
      </c>
      <c r="E1609" s="5">
        <f t="shared" si="67"/>
        <v>2.3100000000000018</v>
      </c>
      <c r="F1609" s="5">
        <f>SQRT(C1609^2+(Inddata!$E$35*C1609)^2)</f>
        <v>0.98994949366116713</v>
      </c>
      <c r="G1609" s="5">
        <f t="shared" si="68"/>
        <v>4.5798989873223341</v>
      </c>
      <c r="H1609" s="5">
        <f t="shared" si="69"/>
        <v>0.50437793636810258</v>
      </c>
      <c r="I1609" s="5">
        <f t="shared" si="70"/>
        <v>3.9824886632122754E-2</v>
      </c>
      <c r="J1609" s="5">
        <f t="shared" si="71"/>
        <v>9.1995488120203639E-2</v>
      </c>
      <c r="K1609">
        <f t="shared" si="73"/>
        <v>0.7000000000000004</v>
      </c>
      <c r="L1609" s="2">
        <f>Inddata!$E$34</f>
        <v>0</v>
      </c>
      <c r="M1609" s="2">
        <f>Inddata!$E$34+Inddata!$E$32</f>
        <v>4</v>
      </c>
      <c r="N1609" s="2">
        <f t="shared" si="62"/>
        <v>1.9912443316061377E-2</v>
      </c>
      <c r="O1609" s="2">
        <f t="shared" si="63"/>
        <v>4.5997744060101819E-2</v>
      </c>
      <c r="P1609" s="5">
        <f t="shared" si="61"/>
        <v>0.23284489768515798</v>
      </c>
      <c r="Q1609" s="5">
        <f t="shared" si="64"/>
        <v>0.11642244884257899</v>
      </c>
      <c r="R1609" s="2">
        <f t="shared" si="65"/>
        <v>2.6949640935782178E-2</v>
      </c>
      <c r="S1609" s="2">
        <f t="shared" si="66"/>
        <v>1.3474820467891089E-2</v>
      </c>
    </row>
    <row r="1610" spans="3:19" x14ac:dyDescent="0.25">
      <c r="C1610">
        <f t="shared" si="72"/>
        <v>0.71000000000000041</v>
      </c>
      <c r="D1610" s="5">
        <f>$C$2+2*Inddata!$E$35*'Beregninger scenarie 3'!C1610</f>
        <v>4.0200000000000014</v>
      </c>
      <c r="E1610" s="5">
        <f t="shared" si="67"/>
        <v>2.3501000000000016</v>
      </c>
      <c r="F1610" s="5">
        <f>SQRT(C1610^2+(Inddata!$E$35*C1610)^2)</f>
        <v>1.004091629284898</v>
      </c>
      <c r="G1610" s="5">
        <f t="shared" si="68"/>
        <v>4.6081832585697962</v>
      </c>
      <c r="H1610" s="5">
        <f t="shared" si="69"/>
        <v>0.50998405838776972</v>
      </c>
      <c r="I1610" s="5">
        <f t="shared" si="70"/>
        <v>4.0119443016162826E-2</v>
      </c>
      <c r="J1610" s="5">
        <f t="shared" si="71"/>
        <v>9.4284703032284325E-2</v>
      </c>
      <c r="K1610">
        <f t="shared" si="73"/>
        <v>0.71000000000000041</v>
      </c>
      <c r="L1610" s="2">
        <f>Inddata!$E$34</f>
        <v>0</v>
      </c>
      <c r="M1610" s="2">
        <f>Inddata!$E$34+Inddata!$E$32</f>
        <v>4</v>
      </c>
      <c r="N1610" s="2">
        <f t="shared" si="62"/>
        <v>2.0059721508081413E-2</v>
      </c>
      <c r="O1610" s="2">
        <f t="shared" si="63"/>
        <v>4.7142351516142163E-2</v>
      </c>
      <c r="P1610" s="5">
        <f t="shared" si="61"/>
        <v>0.23863900805811769</v>
      </c>
      <c r="Q1610" s="5">
        <f t="shared" si="64"/>
        <v>0.11931950402905885</v>
      </c>
      <c r="R1610" s="2">
        <f t="shared" si="65"/>
        <v>2.7620255562282144E-2</v>
      </c>
      <c r="S1610" s="2">
        <f t="shared" si="66"/>
        <v>1.3810127781141072E-2</v>
      </c>
    </row>
    <row r="1611" spans="3:19" x14ac:dyDescent="0.25">
      <c r="C1611">
        <f t="shared" si="72"/>
        <v>0.72000000000000042</v>
      </c>
      <c r="D1611" s="5">
        <f>$C$2+2*Inddata!$E$35*'Beregninger scenarie 3'!C1611</f>
        <v>4.0400000000000009</v>
      </c>
      <c r="E1611" s="5">
        <f t="shared" si="67"/>
        <v>2.3904000000000014</v>
      </c>
      <c r="F1611" s="5">
        <f>SQRT(C1611^2+(Inddata!$E$35*C1611)^2)</f>
        <v>1.018233764908629</v>
      </c>
      <c r="G1611" s="5">
        <f t="shared" si="68"/>
        <v>4.6364675298172582</v>
      </c>
      <c r="H1611" s="5">
        <f t="shared" si="69"/>
        <v>0.51556491760748224</v>
      </c>
      <c r="I1611" s="5">
        <f t="shared" si="70"/>
        <v>4.0411601914992941E-2</v>
      </c>
      <c r="J1611" s="5">
        <f t="shared" si="71"/>
        <v>9.6599893217599181E-2</v>
      </c>
      <c r="K1611">
        <f t="shared" si="73"/>
        <v>0.72000000000000042</v>
      </c>
      <c r="L1611" s="2">
        <f>Inddata!$E$34</f>
        <v>0</v>
      </c>
      <c r="M1611" s="2">
        <f>Inddata!$E$34+Inddata!$E$32</f>
        <v>4</v>
      </c>
      <c r="N1611" s="2">
        <f t="shared" si="62"/>
        <v>2.020580095749647E-2</v>
      </c>
      <c r="O1611" s="2">
        <f t="shared" si="63"/>
        <v>4.829994660879959E-2</v>
      </c>
      <c r="P1611" s="5">
        <f t="shared" si="61"/>
        <v>0.24449886306662577</v>
      </c>
      <c r="Q1611" s="5">
        <f t="shared" si="64"/>
        <v>0.12224943153331289</v>
      </c>
      <c r="R1611" s="2">
        <f t="shared" si="65"/>
        <v>2.8298479521600205E-2</v>
      </c>
      <c r="S1611" s="2">
        <f t="shared" si="66"/>
        <v>1.4149239760800103E-2</v>
      </c>
    </row>
    <row r="1612" spans="3:19" x14ac:dyDescent="0.25">
      <c r="C1612">
        <f t="shared" si="72"/>
        <v>0.73000000000000043</v>
      </c>
      <c r="D1612" s="5">
        <f>$C$2+2*Inddata!$E$35*'Beregninger scenarie 3'!C1612</f>
        <v>4.0600000000000005</v>
      </c>
      <c r="E1612" s="5">
        <f t="shared" si="67"/>
        <v>2.4309000000000016</v>
      </c>
      <c r="F1612" s="5">
        <f>SQRT(C1612^2+(Inddata!$E$35*C1612)^2)</f>
        <v>1.0323759005323601</v>
      </c>
      <c r="G1612" s="5">
        <f t="shared" si="68"/>
        <v>4.6647518010647202</v>
      </c>
      <c r="H1612" s="5">
        <f t="shared" si="69"/>
        <v>0.52112097356287068</v>
      </c>
      <c r="I1612" s="5">
        <f t="shared" si="70"/>
        <v>4.0701417035178059E-2</v>
      </c>
      <c r="J1612" s="5">
        <f t="shared" si="71"/>
        <v>9.8941074670814408E-2</v>
      </c>
      <c r="K1612">
        <f t="shared" si="73"/>
        <v>0.73000000000000043</v>
      </c>
      <c r="L1612" s="2">
        <f>Inddata!$E$34</f>
        <v>0</v>
      </c>
      <c r="M1612" s="2">
        <f>Inddata!$E$34+Inddata!$E$32</f>
        <v>4</v>
      </c>
      <c r="N1612" s="2">
        <f t="shared" si="62"/>
        <v>2.0350708517589029E-2</v>
      </c>
      <c r="O1612" s="2">
        <f t="shared" si="63"/>
        <v>4.9470537335407204E-2</v>
      </c>
      <c r="P1612" s="5">
        <f t="shared" si="61"/>
        <v>0.25042450319393295</v>
      </c>
      <c r="Q1612" s="5">
        <f t="shared" si="64"/>
        <v>0.12521225159696647</v>
      </c>
      <c r="R1612" s="2">
        <f t="shared" si="65"/>
        <v>2.8984317499297793E-2</v>
      </c>
      <c r="S1612" s="2">
        <f t="shared" si="66"/>
        <v>1.4492158749648897E-2</v>
      </c>
    </row>
    <row r="1613" spans="3:19" x14ac:dyDescent="0.25">
      <c r="C1613">
        <f t="shared" si="72"/>
        <v>0.74000000000000044</v>
      </c>
      <c r="D1613" s="5">
        <f>$C$2+2*Inddata!$E$35*'Beregninger scenarie 3'!C1613</f>
        <v>4.080000000000001</v>
      </c>
      <c r="E1613" s="5">
        <f t="shared" si="67"/>
        <v>2.4716000000000018</v>
      </c>
      <c r="F1613" s="5">
        <f>SQRT(C1613^2+(Inddata!$E$35*C1613)^2)</f>
        <v>1.0465180361560908</v>
      </c>
      <c r="G1613" s="5">
        <f t="shared" si="68"/>
        <v>4.6930360723121822</v>
      </c>
      <c r="H1613" s="5">
        <f t="shared" si="69"/>
        <v>0.5266526747113377</v>
      </c>
      <c r="I1613" s="5">
        <f t="shared" si="70"/>
        <v>4.0988940316460595E-2</v>
      </c>
      <c r="J1613" s="5">
        <f t="shared" si="71"/>
        <v>0.10130826488616408</v>
      </c>
      <c r="K1613">
        <f t="shared" si="73"/>
        <v>0.74000000000000044</v>
      </c>
      <c r="L1613" s="2">
        <f>Inddata!$E$34</f>
        <v>0</v>
      </c>
      <c r="M1613" s="2">
        <f>Inddata!$E$34+Inddata!$E$32</f>
        <v>4</v>
      </c>
      <c r="N1613" s="2">
        <f t="shared" si="62"/>
        <v>2.0494470158230298E-2</v>
      </c>
      <c r="O1613" s="2">
        <f t="shared" si="63"/>
        <v>5.0654132443082041E-2</v>
      </c>
      <c r="P1613" s="5">
        <f t="shared" si="61"/>
        <v>0.25641597271876665</v>
      </c>
      <c r="Q1613" s="5">
        <f t="shared" si="64"/>
        <v>0.12820798635938332</v>
      </c>
      <c r="R1613" s="2">
        <f t="shared" si="65"/>
        <v>2.9677774620227623E-2</v>
      </c>
      <c r="S1613" s="2">
        <f t="shared" si="66"/>
        <v>1.4838887310113812E-2</v>
      </c>
    </row>
    <row r="1614" spans="3:19" x14ac:dyDescent="0.25">
      <c r="C1614">
        <f t="shared" si="72"/>
        <v>0.75000000000000044</v>
      </c>
      <c r="D1614" s="5">
        <f>$C$2+2*Inddata!$E$35*'Beregninger scenarie 3'!C1614</f>
        <v>4.1000000000000014</v>
      </c>
      <c r="E1614" s="5">
        <f t="shared" si="67"/>
        <v>2.512500000000002</v>
      </c>
      <c r="F1614" s="5">
        <f>SQRT(C1614^2+(Inddata!$E$35*C1614)^2)</f>
        <v>1.0606601717798219</v>
      </c>
      <c r="G1614" s="5">
        <f t="shared" si="68"/>
        <v>4.7213203435596434</v>
      </c>
      <c r="H1614" s="5">
        <f t="shared" si="69"/>
        <v>0.53216045876389328</v>
      </c>
      <c r="I1614" s="5">
        <f t="shared" si="70"/>
        <v>4.1274222008874102E-2</v>
      </c>
      <c r="J1614" s="5">
        <f t="shared" si="71"/>
        <v>0.10370148279729627</v>
      </c>
      <c r="K1614">
        <f t="shared" si="73"/>
        <v>0.75000000000000044</v>
      </c>
      <c r="L1614" s="2">
        <f>Inddata!$E$34</f>
        <v>0</v>
      </c>
      <c r="M1614" s="2">
        <f>Inddata!$E$34+Inddata!$E$32</f>
        <v>4</v>
      </c>
      <c r="N1614" s="2">
        <f t="shared" si="62"/>
        <v>2.0637111004437051E-2</v>
      </c>
      <c r="O1614" s="2">
        <f t="shared" si="63"/>
        <v>5.1850741398648134E-2</v>
      </c>
      <c r="P1614" s="5">
        <f t="shared" si="61"/>
        <v>0.26247331956307873</v>
      </c>
      <c r="Q1614" s="5">
        <f t="shared" si="64"/>
        <v>0.13123665978153937</v>
      </c>
      <c r="R1614" s="2">
        <f t="shared" si="65"/>
        <v>3.0378856430911885E-2</v>
      </c>
      <c r="S1614" s="2">
        <f t="shared" si="66"/>
        <v>1.5189428215455943E-2</v>
      </c>
    </row>
    <row r="1615" spans="3:19" x14ac:dyDescent="0.25">
      <c r="C1615">
        <f t="shared" si="72"/>
        <v>0.76000000000000045</v>
      </c>
      <c r="D1615" s="5">
        <f>$C$2+2*Inddata!$E$35*'Beregninger scenarie 3'!C1615</f>
        <v>4.120000000000001</v>
      </c>
      <c r="E1615" s="5">
        <f t="shared" si="67"/>
        <v>2.5536000000000016</v>
      </c>
      <c r="F1615" s="5">
        <f>SQRT(C1615^2+(Inddata!$E$35*C1615)^2)</f>
        <v>1.0748023074035529</v>
      </c>
      <c r="G1615" s="5">
        <f t="shared" si="68"/>
        <v>4.7496046148071063</v>
      </c>
      <c r="H1615" s="5">
        <f t="shared" si="69"/>
        <v>0.53764475300513193</v>
      </c>
      <c r="I1615" s="5">
        <f t="shared" si="70"/>
        <v>4.1557310745610102E-2</v>
      </c>
      <c r="J1615" s="5">
        <f t="shared" si="71"/>
        <v>0.10612074871999003</v>
      </c>
      <c r="K1615">
        <f t="shared" si="73"/>
        <v>0.76000000000000045</v>
      </c>
      <c r="L1615" s="2">
        <f>Inddata!$E$34</f>
        <v>0</v>
      </c>
      <c r="M1615" s="2">
        <f>Inddata!$E$34+Inddata!$E$32</f>
        <v>4</v>
      </c>
      <c r="N1615" s="2">
        <f t="shared" si="62"/>
        <v>2.0778655372805051E-2</v>
      </c>
      <c r="O1615" s="2">
        <f t="shared" si="63"/>
        <v>5.3060374359995013E-2</v>
      </c>
      <c r="P1615" s="5">
        <f t="shared" si="61"/>
        <v>0.26859659514705925</v>
      </c>
      <c r="Q1615" s="5">
        <f t="shared" si="64"/>
        <v>0.13429829757352962</v>
      </c>
      <c r="R1615" s="2">
        <f t="shared" si="65"/>
        <v>3.1087568882761492E-2</v>
      </c>
      <c r="S1615" s="2">
        <f t="shared" si="66"/>
        <v>1.5543784441380746E-2</v>
      </c>
    </row>
    <row r="1616" spans="3:19" x14ac:dyDescent="0.25">
      <c r="C1616">
        <f t="shared" si="72"/>
        <v>0.77000000000000046</v>
      </c>
      <c r="D1616" s="5">
        <f>$C$2+2*Inddata!$E$35*'Beregninger scenarie 3'!C1616</f>
        <v>4.1400000000000006</v>
      </c>
      <c r="E1616" s="5">
        <f t="shared" si="67"/>
        <v>2.5949000000000018</v>
      </c>
      <c r="F1616" s="5">
        <f>SQRT(C1616^2+(Inddata!$E$35*C1616)^2)</f>
        <v>1.0889444430272839</v>
      </c>
      <c r="G1616" s="5">
        <f t="shared" si="68"/>
        <v>4.7778888860545674</v>
      </c>
      <c r="H1616" s="5">
        <f t="shared" si="69"/>
        <v>0.54310597460184762</v>
      </c>
      <c r="I1616" s="5">
        <f t="shared" si="70"/>
        <v>4.1838253611922782E-2</v>
      </c>
      <c r="J1616" s="5">
        <f t="shared" si="71"/>
        <v>0.1085660842975785</v>
      </c>
      <c r="K1616">
        <f t="shared" si="73"/>
        <v>0.77000000000000046</v>
      </c>
      <c r="L1616" s="2">
        <f>Inddata!$E$34</f>
        <v>0</v>
      </c>
      <c r="M1616" s="2">
        <f>Inddata!$E$34+Inddata!$E$32</f>
        <v>4</v>
      </c>
      <c r="N1616" s="2">
        <f t="shared" si="62"/>
        <v>2.0919126805961391E-2</v>
      </c>
      <c r="O1616" s="2">
        <f t="shared" si="63"/>
        <v>5.4283042148789248E-2</v>
      </c>
      <c r="P1616" s="5">
        <f t="shared" si="61"/>
        <v>0.27478585425100022</v>
      </c>
      <c r="Q1616" s="5">
        <f t="shared" si="64"/>
        <v>0.13739292712550011</v>
      </c>
      <c r="R1616" s="2">
        <f t="shared" si="65"/>
        <v>3.180391831608799E-2</v>
      </c>
      <c r="S1616" s="2">
        <f t="shared" si="66"/>
        <v>1.5901959158043995E-2</v>
      </c>
    </row>
    <row r="1617" spans="3:19" x14ac:dyDescent="0.25">
      <c r="C1617">
        <f t="shared" si="72"/>
        <v>0.78000000000000047</v>
      </c>
      <c r="D1617" s="5">
        <f>$C$2+2*Inddata!$E$35*'Beregninger scenarie 3'!C1617</f>
        <v>4.160000000000001</v>
      </c>
      <c r="E1617" s="5">
        <f t="shared" si="67"/>
        <v>2.6364000000000023</v>
      </c>
      <c r="F1617" s="5">
        <f>SQRT(C1617^2+(Inddata!$E$35*C1617)^2)</f>
        <v>1.1030865786510149</v>
      </c>
      <c r="G1617" s="5">
        <f t="shared" si="68"/>
        <v>4.8061731573020303</v>
      </c>
      <c r="H1617" s="5">
        <f t="shared" si="69"/>
        <v>0.54854453090074662</v>
      </c>
      <c r="I1617" s="5">
        <f t="shared" si="70"/>
        <v>4.2117096210333223E-2</v>
      </c>
      <c r="J1617" s="5">
        <f t="shared" si="71"/>
        <v>0.1110375124489226</v>
      </c>
      <c r="K1617">
        <f t="shared" si="73"/>
        <v>0.78000000000000047</v>
      </c>
      <c r="L1617" s="2">
        <f>Inddata!$E$34</f>
        <v>0</v>
      </c>
      <c r="M1617" s="2">
        <f>Inddata!$E$34+Inddata!$E$32</f>
        <v>4</v>
      </c>
      <c r="N1617" s="2">
        <f t="shared" si="62"/>
        <v>2.1058548105166611E-2</v>
      </c>
      <c r="O1617" s="2">
        <f t="shared" si="63"/>
        <v>5.5518756224461299E-2</v>
      </c>
      <c r="P1617" s="5">
        <f t="shared" si="61"/>
        <v>0.28104115488361414</v>
      </c>
      <c r="Q1617" s="5">
        <f t="shared" si="64"/>
        <v>0.14052057744180707</v>
      </c>
      <c r="R1617" s="2">
        <f t="shared" si="65"/>
        <v>3.252791144486275E-2</v>
      </c>
      <c r="S1617" s="2">
        <f t="shared" si="66"/>
        <v>1.6263955722431375E-2</v>
      </c>
    </row>
    <row r="1618" spans="3:19" x14ac:dyDescent="0.25">
      <c r="C1618">
        <f t="shared" si="72"/>
        <v>0.79000000000000048</v>
      </c>
      <c r="D1618" s="5">
        <f>$C$2+2*Inddata!$E$35*'Beregninger scenarie 3'!C1618</f>
        <v>4.1800000000000015</v>
      </c>
      <c r="E1618" s="5">
        <f t="shared" si="67"/>
        <v>2.6781000000000019</v>
      </c>
      <c r="F1618" s="5">
        <f>SQRT(C1618^2+(Inddata!$E$35*C1618)^2)</f>
        <v>1.1172287142747457</v>
      </c>
      <c r="G1618" s="5">
        <f t="shared" si="68"/>
        <v>4.8344574285494915</v>
      </c>
      <c r="H1618" s="5">
        <f t="shared" si="69"/>
        <v>0.55396081971571454</v>
      </c>
      <c r="I1618" s="5">
        <f t="shared" si="70"/>
        <v>4.2393882722375216E-2</v>
      </c>
      <c r="J1618" s="5">
        <f t="shared" si="71"/>
        <v>0.11353505731879315</v>
      </c>
      <c r="K1618">
        <f t="shared" si="73"/>
        <v>0.79000000000000048</v>
      </c>
      <c r="L1618" s="2">
        <f>Inddata!$E$34</f>
        <v>0</v>
      </c>
      <c r="M1618" s="2">
        <f>Inddata!$E$34+Inddata!$E$32</f>
        <v>4</v>
      </c>
      <c r="N1618" s="2">
        <f t="shared" si="62"/>
        <v>2.1196941361187608E-2</v>
      </c>
      <c r="O1618" s="2">
        <f t="shared" si="63"/>
        <v>5.6767528659396577E-2</v>
      </c>
      <c r="P1618" s="5">
        <f t="shared" si="61"/>
        <v>0.28736255815644912</v>
      </c>
      <c r="Q1618" s="5">
        <f t="shared" si="64"/>
        <v>0.14368127907822456</v>
      </c>
      <c r="R1618" s="2">
        <f t="shared" si="65"/>
        <v>3.3259555342181606E-2</v>
      </c>
      <c r="S1618" s="2">
        <f t="shared" si="66"/>
        <v>1.6629777671090803E-2</v>
      </c>
    </row>
    <row r="1619" spans="3:19" x14ac:dyDescent="0.25">
      <c r="C1619">
        <f t="shared" si="72"/>
        <v>0.80000000000000049</v>
      </c>
      <c r="D1619" s="5">
        <f>$C$2+2*Inddata!$E$35*'Beregninger scenarie 3'!C1619</f>
        <v>4.2000000000000011</v>
      </c>
      <c r="E1619" s="5">
        <f t="shared" si="67"/>
        <v>2.720000000000002</v>
      </c>
      <c r="F1619" s="5">
        <f>SQRT(C1619^2+(Inddata!$E$35*C1619)^2)</f>
        <v>1.1313708498984767</v>
      </c>
      <c r="G1619" s="5">
        <f t="shared" si="68"/>
        <v>4.8627416997969535</v>
      </c>
      <c r="H1619" s="5">
        <f t="shared" si="69"/>
        <v>0.55935522960505535</v>
      </c>
      <c r="I1619" s="5">
        <f t="shared" si="70"/>
        <v>4.266865596710534E-2</v>
      </c>
      <c r="J1619" s="5">
        <f t="shared" si="71"/>
        <v>0.1160587442305266</v>
      </c>
      <c r="K1619">
        <f t="shared" si="73"/>
        <v>0.80000000000000049</v>
      </c>
      <c r="L1619" s="2">
        <f>Inddata!$E$34</f>
        <v>0</v>
      </c>
      <c r="M1619" s="2">
        <f>Inddata!$E$34+Inddata!$E$32</f>
        <v>4</v>
      </c>
      <c r="N1619" s="2">
        <f t="shared" si="62"/>
        <v>2.133432798355267E-2</v>
      </c>
      <c r="O1619" s="2">
        <f t="shared" si="63"/>
        <v>5.8029372115263302E-2</v>
      </c>
      <c r="P1619" s="5">
        <f t="shared" si="61"/>
        <v>0.29375012816405793</v>
      </c>
      <c r="Q1619" s="5">
        <f t="shared" si="64"/>
        <v>0.14687506408202897</v>
      </c>
      <c r="R1619" s="2">
        <f t="shared" si="65"/>
        <v>3.3998857426395593E-2</v>
      </c>
      <c r="S1619" s="2">
        <f t="shared" si="66"/>
        <v>1.6999428713197796E-2</v>
      </c>
    </row>
    <row r="1620" spans="3:19" x14ac:dyDescent="0.25">
      <c r="C1620">
        <f t="shared" si="72"/>
        <v>0.8100000000000005</v>
      </c>
      <c r="D1620" s="5">
        <f>$C$2+2*Inddata!$E$35*'Beregninger scenarie 3'!C1620</f>
        <v>4.2200000000000006</v>
      </c>
      <c r="E1620" s="5">
        <f t="shared" si="67"/>
        <v>2.762100000000002</v>
      </c>
      <c r="F1620" s="5">
        <f>SQRT(C1620^2+(Inddata!$E$35*C1620)^2)</f>
        <v>1.1455129855222077</v>
      </c>
      <c r="G1620" s="5">
        <f t="shared" si="68"/>
        <v>4.8910259710444155</v>
      </c>
      <c r="H1620" s="5">
        <f t="shared" si="69"/>
        <v>0.56472814013911099</v>
      </c>
      <c r="I1620" s="5">
        <f t="shared" si="70"/>
        <v>4.294145745658328E-2</v>
      </c>
      <c r="J1620" s="5">
        <f t="shared" si="71"/>
        <v>0.11860859964082876</v>
      </c>
      <c r="K1620">
        <f t="shared" si="73"/>
        <v>0.8100000000000005</v>
      </c>
      <c r="L1620" s="2">
        <f>Inddata!$E$34</f>
        <v>0</v>
      </c>
      <c r="M1620" s="2">
        <f>Inddata!$E$34+Inddata!$E$32</f>
        <v>4</v>
      </c>
      <c r="N1620" s="2">
        <f t="shared" si="62"/>
        <v>2.147072872829164E-2</v>
      </c>
      <c r="O1620" s="2">
        <f t="shared" si="63"/>
        <v>5.930429982041438E-2</v>
      </c>
      <c r="P1620" s="5">
        <f t="shared" si="61"/>
        <v>0.30020393186960465</v>
      </c>
      <c r="Q1620" s="5">
        <f t="shared" si="64"/>
        <v>0.15010196593480232</v>
      </c>
      <c r="R1620" s="2">
        <f t="shared" si="65"/>
        <v>3.4745825447870908E-2</v>
      </c>
      <c r="S1620" s="2">
        <f t="shared" si="66"/>
        <v>1.7372912723935454E-2</v>
      </c>
    </row>
    <row r="1621" spans="3:19" x14ac:dyDescent="0.25">
      <c r="C1621">
        <f t="shared" si="72"/>
        <v>0.82000000000000051</v>
      </c>
      <c r="D1621" s="5">
        <f>$C$2+2*Inddata!$E$35*'Beregninger scenarie 3'!C1621</f>
        <v>4.2400000000000011</v>
      </c>
      <c r="E1621" s="5">
        <f t="shared" si="67"/>
        <v>2.8044000000000024</v>
      </c>
      <c r="F1621" s="5">
        <f>SQRT(C1621^2+(Inddata!$E$35*C1621)^2)</f>
        <v>1.1596551211459387</v>
      </c>
      <c r="G1621" s="5">
        <f t="shared" si="68"/>
        <v>4.9193102422918775</v>
      </c>
      <c r="H1621" s="5">
        <f t="shared" si="69"/>
        <v>0.57007992215864989</v>
      </c>
      <c r="I1621" s="5">
        <f t="shared" si="70"/>
        <v>4.3212327448513048E-2</v>
      </c>
      <c r="J1621" s="5">
        <f t="shared" si="71"/>
        <v>0.1211846510966101</v>
      </c>
      <c r="K1621">
        <f t="shared" si="73"/>
        <v>0.82000000000000051</v>
      </c>
      <c r="L1621" s="2">
        <f>Inddata!$E$34</f>
        <v>0</v>
      </c>
      <c r="M1621" s="2">
        <f>Inddata!$E$34+Inddata!$E$32</f>
        <v>4</v>
      </c>
      <c r="N1621" s="2">
        <f t="shared" si="62"/>
        <v>2.1606163724256524E-2</v>
      </c>
      <c r="O1621" s="2">
        <f t="shared" si="63"/>
        <v>6.059232554830505E-2</v>
      </c>
      <c r="P1621" s="5">
        <f t="shared" si="61"/>
        <v>0.30672403899561246</v>
      </c>
      <c r="Q1621" s="5">
        <f t="shared" si="64"/>
        <v>0.15336201949780623</v>
      </c>
      <c r="R1621" s="2">
        <f t="shared" si="65"/>
        <v>3.5500467476344041E-2</v>
      </c>
      <c r="S1621" s="2">
        <f t="shared" si="66"/>
        <v>1.7750233738172021E-2</v>
      </c>
    </row>
    <row r="1622" spans="3:19" x14ac:dyDescent="0.25">
      <c r="C1622">
        <f t="shared" si="72"/>
        <v>0.83000000000000052</v>
      </c>
      <c r="D1622" s="5">
        <f>$C$2+2*Inddata!$E$35*'Beregninger scenarie 3'!C1622</f>
        <v>4.2600000000000016</v>
      </c>
      <c r="E1622" s="5">
        <f t="shared" si="67"/>
        <v>2.8469000000000024</v>
      </c>
      <c r="F1622" s="5">
        <f>SQRT(C1622^2+(Inddata!$E$35*C1622)^2)</f>
        <v>1.1737972567696695</v>
      </c>
      <c r="G1622" s="5">
        <f t="shared" si="68"/>
        <v>4.9475945135393395</v>
      </c>
      <c r="H1622" s="5">
        <f t="shared" si="69"/>
        <v>0.57541093802439114</v>
      </c>
      <c r="I1622" s="5">
        <f t="shared" si="70"/>
        <v>4.3481304996221305E-2</v>
      </c>
      <c r="J1622" s="5">
        <f t="shared" si="71"/>
        <v>0.12378692719374254</v>
      </c>
      <c r="K1622">
        <f t="shared" si="73"/>
        <v>0.83000000000000052</v>
      </c>
      <c r="L1622" s="2">
        <f>Inddata!$E$34</f>
        <v>0</v>
      </c>
      <c r="M1622" s="2">
        <f>Inddata!$E$34+Inddata!$E$32</f>
        <v>4</v>
      </c>
      <c r="N1622" s="2">
        <f t="shared" si="62"/>
        <v>2.1740652498110653E-2</v>
      </c>
      <c r="O1622" s="2">
        <f t="shared" si="63"/>
        <v>6.189346359687127E-2</v>
      </c>
      <c r="P1622" s="5">
        <f t="shared" si="61"/>
        <v>0.3133105219195752</v>
      </c>
      <c r="Q1622" s="5">
        <f t="shared" si="64"/>
        <v>0.1566552609597876</v>
      </c>
      <c r="R1622" s="2">
        <f t="shared" si="65"/>
        <v>3.6262791888839727E-2</v>
      </c>
      <c r="S1622" s="2">
        <f t="shared" si="66"/>
        <v>1.8131395944419863E-2</v>
      </c>
    </row>
    <row r="1623" spans="3:19" x14ac:dyDescent="0.25">
      <c r="C1623">
        <f t="shared" si="72"/>
        <v>0.84000000000000052</v>
      </c>
      <c r="D1623" s="5">
        <f>$C$2+2*Inddata!$E$35*'Beregninger scenarie 3'!C1623</f>
        <v>4.2800000000000011</v>
      </c>
      <c r="E1623" s="5">
        <f t="shared" si="67"/>
        <v>2.8896000000000019</v>
      </c>
      <c r="F1623" s="5">
        <f>SQRT(C1623^2+(Inddata!$E$35*C1623)^2)</f>
        <v>1.1879393923934005</v>
      </c>
      <c r="G1623" s="5">
        <f t="shared" si="68"/>
        <v>4.9758787847868007</v>
      </c>
      <c r="H1623" s="5">
        <f t="shared" si="69"/>
        <v>0.58072154185802005</v>
      </c>
      <c r="I1623" s="5">
        <f t="shared" si="70"/>
        <v>4.374842799613634E-2</v>
      </c>
      <c r="J1623" s="5">
        <f t="shared" si="71"/>
        <v>0.12641545753763564</v>
      </c>
      <c r="K1623">
        <f t="shared" si="73"/>
        <v>0.84000000000000052</v>
      </c>
      <c r="L1623" s="2">
        <f>Inddata!$E$34</f>
        <v>0</v>
      </c>
      <c r="M1623" s="2">
        <f>Inddata!$E$34+Inddata!$E$32</f>
        <v>4</v>
      </c>
      <c r="N1623" s="2">
        <f t="shared" si="62"/>
        <v>2.187421399806817E-2</v>
      </c>
      <c r="O1623" s="2">
        <f t="shared" si="63"/>
        <v>6.320772876881782E-2</v>
      </c>
      <c r="P1623" s="5">
        <f t="shared" si="61"/>
        <v>0.31996345557417372</v>
      </c>
      <c r="Q1623" s="5">
        <f t="shared" si="64"/>
        <v>0.15998172778708686</v>
      </c>
      <c r="R1623" s="2">
        <f t="shared" si="65"/>
        <v>3.7032807358121964E-2</v>
      </c>
      <c r="S1623" s="2">
        <f t="shared" si="66"/>
        <v>1.8516403679060982E-2</v>
      </c>
    </row>
    <row r="1624" spans="3:19" x14ac:dyDescent="0.25">
      <c r="C1624">
        <f t="shared" si="72"/>
        <v>0.85000000000000053</v>
      </c>
      <c r="D1624" s="5">
        <f>$C$2+2*Inddata!$E$35*'Beregninger scenarie 3'!C1624</f>
        <v>4.3000000000000007</v>
      </c>
      <c r="E1624" s="5">
        <f t="shared" si="67"/>
        <v>2.9325000000000019</v>
      </c>
      <c r="F1624" s="5">
        <f>SQRT(C1624^2+(Inddata!$E$35*C1624)^2)</f>
        <v>1.2020815280171315</v>
      </c>
      <c r="G1624" s="5">
        <f t="shared" si="68"/>
        <v>5.0041630560342636</v>
      </c>
      <c r="H1624" s="5">
        <f t="shared" si="69"/>
        <v>0.58601207977502867</v>
      </c>
      <c r="I1624" s="5">
        <f t="shared" si="70"/>
        <v>4.4013733232919204E-2</v>
      </c>
      <c r="J1624" s="5">
        <f t="shared" si="71"/>
        <v>0.12907027270553564</v>
      </c>
      <c r="K1624">
        <f t="shared" si="73"/>
        <v>0.85000000000000053</v>
      </c>
      <c r="L1624" s="2">
        <f>Inddata!$E$34</f>
        <v>0</v>
      </c>
      <c r="M1624" s="2">
        <f>Inddata!$E$34+Inddata!$E$32</f>
        <v>4</v>
      </c>
      <c r="N1624" s="2">
        <f t="shared" si="62"/>
        <v>2.2006866616459602E-2</v>
      </c>
      <c r="O1624" s="2">
        <f t="shared" si="63"/>
        <v>6.4535136352767822E-2</v>
      </c>
      <c r="P1624" s="5">
        <f t="shared" si="61"/>
        <v>0.32668291735185323</v>
      </c>
      <c r="Q1624" s="5">
        <f t="shared" si="64"/>
        <v>0.16334145867592662</v>
      </c>
      <c r="R1624" s="2">
        <f t="shared" si="65"/>
        <v>3.7810522841649687E-2</v>
      </c>
      <c r="S1624" s="2">
        <f t="shared" si="66"/>
        <v>1.8905261420824843E-2</v>
      </c>
    </row>
    <row r="1625" spans="3:19" x14ac:dyDescent="0.25">
      <c r="C1625">
        <f t="shared" si="72"/>
        <v>0.86000000000000054</v>
      </c>
      <c r="D1625" s="5">
        <f>$C$2+2*Inddata!$E$35*'Beregninger scenarie 3'!C1625</f>
        <v>4.3200000000000012</v>
      </c>
      <c r="E1625" s="5">
        <f t="shared" si="67"/>
        <v>2.9756000000000027</v>
      </c>
      <c r="F1625" s="5">
        <f>SQRT(C1625^2+(Inddata!$E$35*C1625)^2)</f>
        <v>1.2162236636408625</v>
      </c>
      <c r="G1625" s="5">
        <f t="shared" si="68"/>
        <v>5.0324473272817247</v>
      </c>
      <c r="H1625" s="5">
        <f t="shared" si="69"/>
        <v>0.59128289010970581</v>
      </c>
      <c r="I1625" s="5">
        <f t="shared" si="70"/>
        <v>4.427725642238782E-2</v>
      </c>
      <c r="J1625" s="5">
        <f t="shared" si="71"/>
        <v>0.13175140421045731</v>
      </c>
      <c r="K1625">
        <f t="shared" si="73"/>
        <v>0.86000000000000054</v>
      </c>
      <c r="L1625" s="2">
        <f>Inddata!$E$34</f>
        <v>0</v>
      </c>
      <c r="M1625" s="2">
        <f>Inddata!$E$34+Inddata!$E$32</f>
        <v>4</v>
      </c>
      <c r="N1625" s="2">
        <f t="shared" si="62"/>
        <v>2.213862821119391E-2</v>
      </c>
      <c r="O1625" s="2">
        <f t="shared" si="63"/>
        <v>6.5875702105228653E-2</v>
      </c>
      <c r="P1625" s="5">
        <f t="shared" si="61"/>
        <v>0.33346898701353311</v>
      </c>
      <c r="Q1625" s="5">
        <f t="shared" si="64"/>
        <v>0.16673449350676656</v>
      </c>
      <c r="R1625" s="2">
        <f t="shared" si="65"/>
        <v>3.8595947571010772E-2</v>
      </c>
      <c r="S1625" s="2">
        <f t="shared" si="66"/>
        <v>1.9297973785505386E-2</v>
      </c>
    </row>
    <row r="1626" spans="3:19" x14ac:dyDescent="0.25">
      <c r="C1626">
        <f t="shared" si="72"/>
        <v>0.87000000000000055</v>
      </c>
      <c r="D1626" s="5">
        <f>$C$2+2*Inddata!$E$35*'Beregninger scenarie 3'!C1626</f>
        <v>4.3400000000000016</v>
      </c>
      <c r="E1626" s="5">
        <f t="shared" si="67"/>
        <v>3.0189000000000026</v>
      </c>
      <c r="F1626" s="5">
        <f>SQRT(C1626^2+(Inddata!$E$35*C1626)^2)</f>
        <v>1.2303657992645933</v>
      </c>
      <c r="G1626" s="5">
        <f t="shared" si="68"/>
        <v>5.0607315985291867</v>
      </c>
      <c r="H1626" s="5">
        <f t="shared" si="69"/>
        <v>0.5965343036325802</v>
      </c>
      <c r="I1626" s="5">
        <f t="shared" si="70"/>
        <v>4.4539032252364774E-2</v>
      </c>
      <c r="J1626" s="5">
        <f t="shared" si="71"/>
        <v>0.13445888446666412</v>
      </c>
      <c r="K1626">
        <f t="shared" si="73"/>
        <v>0.87000000000000055</v>
      </c>
      <c r="L1626" s="2">
        <f>Inddata!$E$34</f>
        <v>0</v>
      </c>
      <c r="M1626" s="2">
        <f>Inddata!$E$34+Inddata!$E$32</f>
        <v>4</v>
      </c>
      <c r="N1626" s="2">
        <f t="shared" si="62"/>
        <v>2.2269516126182387E-2</v>
      </c>
      <c r="O1626" s="2">
        <f t="shared" si="63"/>
        <v>6.7229442233332062E-2</v>
      </c>
      <c r="P1626" s="5">
        <f t="shared" si="61"/>
        <v>0.34032174660123521</v>
      </c>
      <c r="Q1626" s="5">
        <f t="shared" si="64"/>
        <v>0.1701608733006176</v>
      </c>
      <c r="R1626" s="2">
        <f t="shared" si="65"/>
        <v>3.9389091041809633E-2</v>
      </c>
      <c r="S1626" s="2">
        <f t="shared" si="66"/>
        <v>1.9694545520904817E-2</v>
      </c>
    </row>
    <row r="1627" spans="3:19" x14ac:dyDescent="0.25">
      <c r="C1627">
        <f t="shared" si="72"/>
        <v>0.88000000000000056</v>
      </c>
      <c r="D1627" s="5">
        <f>$C$2+2*Inddata!$E$35*'Beregninger scenarie 3'!C1627</f>
        <v>4.3600000000000012</v>
      </c>
      <c r="E1627" s="5">
        <f t="shared" si="67"/>
        <v>3.0624000000000025</v>
      </c>
      <c r="F1627" s="5">
        <f>SQRT(C1627^2+(Inddata!$E$35*C1627)^2)</f>
        <v>1.2445079348883243</v>
      </c>
      <c r="G1627" s="5">
        <f t="shared" si="68"/>
        <v>5.0890158697766488</v>
      </c>
      <c r="H1627" s="5">
        <f t="shared" si="69"/>
        <v>0.60176664376061528</v>
      </c>
      <c r="I1627" s="5">
        <f t="shared" si="70"/>
        <v>4.4799094421570575E-2</v>
      </c>
      <c r="J1627" s="5">
        <f t="shared" si="71"/>
        <v>0.13719274675661783</v>
      </c>
      <c r="K1627">
        <f t="shared" si="73"/>
        <v>0.88000000000000056</v>
      </c>
      <c r="L1627" s="2">
        <f>Inddata!$E$34</f>
        <v>0</v>
      </c>
      <c r="M1627" s="2">
        <f>Inddata!$E$34+Inddata!$E$32</f>
        <v>4</v>
      </c>
      <c r="N1627" s="2">
        <f t="shared" si="62"/>
        <v>2.2399547210785287E-2</v>
      </c>
      <c r="O1627" s="2">
        <f t="shared" si="63"/>
        <v>6.8596373378308914E-2</v>
      </c>
      <c r="P1627" s="5">
        <f t="shared" si="61"/>
        <v>0.34724128035443214</v>
      </c>
      <c r="Q1627" s="5">
        <f t="shared" si="64"/>
        <v>0.17362064017721607</v>
      </c>
      <c r="R1627" s="2">
        <f t="shared" si="65"/>
        <v>4.0189963003985203E-2</v>
      </c>
      <c r="S1627" s="2">
        <f t="shared" si="66"/>
        <v>2.0094981501992602E-2</v>
      </c>
    </row>
    <row r="1628" spans="3:19" x14ac:dyDescent="0.25">
      <c r="C1628">
        <f t="shared" si="72"/>
        <v>0.89000000000000057</v>
      </c>
      <c r="D1628" s="5">
        <f>$C$2+2*Inddata!$E$35*'Beregninger scenarie 3'!C1628</f>
        <v>4.3800000000000008</v>
      </c>
      <c r="E1628" s="5">
        <f t="shared" si="67"/>
        <v>3.1061000000000023</v>
      </c>
      <c r="F1628" s="5">
        <f>SQRT(C1628^2+(Inddata!$E$35*C1628)^2)</f>
        <v>1.2586500705120554</v>
      </c>
      <c r="G1628" s="5">
        <f t="shared" si="68"/>
        <v>5.1173001410241108</v>
      </c>
      <c r="H1628" s="5">
        <f t="shared" si="69"/>
        <v>0.6069802267604314</v>
      </c>
      <c r="I1628" s="5">
        <f t="shared" si="70"/>
        <v>4.5057475676675521E-2</v>
      </c>
      <c r="J1628" s="5">
        <f t="shared" si="71"/>
        <v>0.13995302519932193</v>
      </c>
      <c r="K1628">
        <f t="shared" si="73"/>
        <v>0.89000000000000057</v>
      </c>
      <c r="L1628" s="2">
        <f>Inddata!$E$34</f>
        <v>0</v>
      </c>
      <c r="M1628" s="2">
        <f>Inddata!$E$34+Inddata!$E$32</f>
        <v>4</v>
      </c>
      <c r="N1628" s="2">
        <f t="shared" si="62"/>
        <v>2.252873783833776E-2</v>
      </c>
      <c r="O1628" s="2">
        <f t="shared" si="63"/>
        <v>6.9976512599660964E-2</v>
      </c>
      <c r="P1628" s="5">
        <f t="shared" si="61"/>
        <v>0.35422767462992311</v>
      </c>
      <c r="Q1628" s="5">
        <f t="shared" si="64"/>
        <v>0.17711383731496155</v>
      </c>
      <c r="R1628" s="2">
        <f t="shared" si="65"/>
        <v>4.09985734525374E-2</v>
      </c>
      <c r="S1628" s="2">
        <f t="shared" si="66"/>
        <v>2.04992867262687E-2</v>
      </c>
    </row>
    <row r="1629" spans="3:19" x14ac:dyDescent="0.25">
      <c r="C1629">
        <f t="shared" si="72"/>
        <v>0.90000000000000058</v>
      </c>
      <c r="D1629" s="5">
        <f>$C$2+2*Inddata!$E$35*'Beregninger scenarie 3'!C1629</f>
        <v>4.4000000000000012</v>
      </c>
      <c r="E1629" s="5">
        <f t="shared" si="67"/>
        <v>3.150000000000003</v>
      </c>
      <c r="F1629" s="5">
        <f>SQRT(C1629^2+(Inddata!$E$35*C1629)^2)</f>
        <v>1.2727922061357864</v>
      </c>
      <c r="G1629" s="5">
        <f t="shared" si="68"/>
        <v>5.1455844122715728</v>
      </c>
      <c r="H1629" s="5">
        <f t="shared" si="69"/>
        <v>0.61217536194482569</v>
      </c>
      <c r="I1629" s="5">
        <f t="shared" si="70"/>
        <v>4.531420784761566E-2</v>
      </c>
      <c r="J1629" s="5">
        <f t="shared" si="71"/>
        <v>0.14273975471998945</v>
      </c>
      <c r="K1629">
        <f t="shared" si="73"/>
        <v>0.90000000000000058</v>
      </c>
      <c r="L1629" s="2">
        <f>Inddata!$E$34</f>
        <v>0</v>
      </c>
      <c r="M1629" s="2">
        <f>Inddata!$E$34+Inddata!$E$32</f>
        <v>4</v>
      </c>
      <c r="N1629" s="2">
        <f t="shared" si="62"/>
        <v>2.265710392380783E-2</v>
      </c>
      <c r="O1629" s="2">
        <f t="shared" si="63"/>
        <v>7.1369877359994727E-2</v>
      </c>
      <c r="P1629" s="5">
        <f t="shared" si="61"/>
        <v>0.36128101782506106</v>
      </c>
      <c r="Q1629" s="5">
        <f t="shared" si="64"/>
        <v>0.18064050891253053</v>
      </c>
      <c r="R1629" s="2">
        <f t="shared" si="65"/>
        <v>4.1814932618641339E-2</v>
      </c>
      <c r="S1629" s="2">
        <f t="shared" si="66"/>
        <v>2.0907466309320669E-2</v>
      </c>
    </row>
    <row r="1630" spans="3:19" x14ac:dyDescent="0.25">
      <c r="C1630">
        <f t="shared" si="72"/>
        <v>0.91000000000000059</v>
      </c>
      <c r="D1630" s="5">
        <f>$C$2+2*Inddata!$E$35*'Beregninger scenarie 3'!C1630</f>
        <v>4.4200000000000017</v>
      </c>
      <c r="E1630" s="5">
        <f t="shared" si="67"/>
        <v>3.1941000000000028</v>
      </c>
      <c r="F1630" s="5">
        <f>SQRT(C1630^2+(Inddata!$E$35*C1630)^2)</f>
        <v>1.2869343417595174</v>
      </c>
      <c r="G1630" s="5">
        <f t="shared" si="68"/>
        <v>5.1738686835190348</v>
      </c>
      <c r="H1630" s="5">
        <f t="shared" si="69"/>
        <v>0.61735235186284598</v>
      </c>
      <c r="I1630" s="5">
        <f t="shared" si="70"/>
        <v>4.5569321881271309E-2</v>
      </c>
      <c r="J1630" s="5">
        <f t="shared" si="71"/>
        <v>0.14555297102096881</v>
      </c>
      <c r="K1630">
        <f t="shared" si="73"/>
        <v>0.91000000000000059</v>
      </c>
      <c r="L1630" s="2">
        <f>Inddata!$E$34</f>
        <v>0</v>
      </c>
      <c r="M1630" s="2">
        <f>Inddata!$E$34+Inddata!$E$32</f>
        <v>4</v>
      </c>
      <c r="N1630" s="2">
        <f t="shared" si="62"/>
        <v>2.2784660940635654E-2</v>
      </c>
      <c r="O1630" s="2">
        <f t="shared" si="63"/>
        <v>7.2776485510484407E-2</v>
      </c>
      <c r="P1630" s="5">
        <f t="shared" si="61"/>
        <v>0.36840140030416557</v>
      </c>
      <c r="Q1630" s="5">
        <f t="shared" si="64"/>
        <v>0.18420070015208279</v>
      </c>
      <c r="R1630" s="2">
        <f t="shared" si="65"/>
        <v>4.263905096113027E-2</v>
      </c>
      <c r="S1630" s="2">
        <f t="shared" si="66"/>
        <v>2.1319525480565135E-2</v>
      </c>
    </row>
    <row r="1631" spans="3:19" x14ac:dyDescent="0.25">
      <c r="C1631">
        <f t="shared" si="72"/>
        <v>0.9200000000000006</v>
      </c>
      <c r="D1631" s="5">
        <f>$C$2+2*Inddata!$E$35*'Beregninger scenarie 3'!C1631</f>
        <v>4.4400000000000013</v>
      </c>
      <c r="E1631" s="5">
        <f t="shared" si="67"/>
        <v>3.2384000000000026</v>
      </c>
      <c r="F1631" s="5">
        <f>SQRT(C1631^2+(Inddata!$E$35*C1631)^2)</f>
        <v>1.3010764773832482</v>
      </c>
      <c r="G1631" s="5">
        <f t="shared" si="68"/>
        <v>5.2021529547664969</v>
      </c>
      <c r="H1631" s="5">
        <f t="shared" si="69"/>
        <v>0.62251149248366555</v>
      </c>
      <c r="I1631" s="5">
        <f t="shared" si="70"/>
        <v>4.5822847873600005E-2</v>
      </c>
      <c r="J1631" s="5">
        <f t="shared" si="71"/>
        <v>0.14839271055386638</v>
      </c>
      <c r="K1631">
        <f t="shared" si="73"/>
        <v>0.9200000000000006</v>
      </c>
      <c r="L1631" s="2">
        <f>Inddata!$E$34</f>
        <v>0</v>
      </c>
      <c r="M1631" s="2">
        <f>Inddata!$E$34+Inddata!$E$32</f>
        <v>4</v>
      </c>
      <c r="N1631" s="2">
        <f t="shared" si="62"/>
        <v>2.2911423936800002E-2</v>
      </c>
      <c r="O1631" s="2">
        <f t="shared" si="63"/>
        <v>7.419635527693319E-2</v>
      </c>
      <c r="P1631" s="5">
        <f t="shared" si="61"/>
        <v>0.37558891432796271</v>
      </c>
      <c r="Q1631" s="5">
        <f t="shared" si="64"/>
        <v>0.18779445716398135</v>
      </c>
      <c r="R1631" s="2">
        <f t="shared" si="65"/>
        <v>4.3470939158329024E-2</v>
      </c>
      <c r="S1631" s="2">
        <f t="shared" si="66"/>
        <v>2.1735469579164512E-2</v>
      </c>
    </row>
    <row r="1632" spans="3:19" x14ac:dyDescent="0.25">
      <c r="C1632">
        <f t="shared" si="72"/>
        <v>0.9300000000000006</v>
      </c>
      <c r="D1632" s="5">
        <f>$C$2+2*Inddata!$E$35*'Beregninger scenarie 3'!C1632</f>
        <v>4.4600000000000009</v>
      </c>
      <c r="E1632" s="5">
        <f t="shared" si="67"/>
        <v>3.2829000000000024</v>
      </c>
      <c r="F1632" s="5">
        <f>SQRT(C1632^2+(Inddata!$E$35*C1632)^2)</f>
        <v>1.3152186130069792</v>
      </c>
      <c r="G1632" s="5">
        <f t="shared" si="68"/>
        <v>5.230437226013958</v>
      </c>
      <c r="H1632" s="5">
        <f t="shared" si="69"/>
        <v>0.62765307337448994</v>
      </c>
      <c r="I1632" s="5">
        <f t="shared" si="70"/>
        <v>4.6074815100309398E-2</v>
      </c>
      <c r="J1632" s="5">
        <f t="shared" si="71"/>
        <v>0.15125901049280582</v>
      </c>
      <c r="K1632">
        <f t="shared" si="73"/>
        <v>0.9300000000000006</v>
      </c>
      <c r="L1632" s="2">
        <f>Inddata!$E$34</f>
        <v>0</v>
      </c>
      <c r="M1632" s="2">
        <f>Inddata!$E$34+Inddata!$E$32</f>
        <v>4</v>
      </c>
      <c r="N1632" s="2">
        <f t="shared" si="62"/>
        <v>2.3037407550154699E-2</v>
      </c>
      <c r="O1632" s="2">
        <f t="shared" si="63"/>
        <v>7.5629505246402912E-2</v>
      </c>
      <c r="P1632" s="5">
        <f t="shared" si="61"/>
        <v>0.38284365398590425</v>
      </c>
      <c r="Q1632" s="5">
        <f t="shared" si="64"/>
        <v>0.19142182699295213</v>
      </c>
      <c r="R1632" s="2">
        <f t="shared" si="65"/>
        <v>4.4310608100220403E-2</v>
      </c>
      <c r="S1632" s="2">
        <f t="shared" si="66"/>
        <v>2.2155304050110201E-2</v>
      </c>
    </row>
    <row r="1633" spans="3:19" x14ac:dyDescent="0.25">
      <c r="C1633">
        <f t="shared" si="72"/>
        <v>0.94000000000000061</v>
      </c>
      <c r="D1633" s="5">
        <f>$C$2+2*Inddata!$E$35*'Beregninger scenarie 3'!C1633</f>
        <v>4.4800000000000013</v>
      </c>
      <c r="E1633" s="5">
        <f t="shared" si="67"/>
        <v>3.327600000000003</v>
      </c>
      <c r="F1633" s="5">
        <f>SQRT(C1633^2+(Inddata!$E$35*C1633)^2)</f>
        <v>1.3293607486307102</v>
      </c>
      <c r="G1633" s="5">
        <f t="shared" si="68"/>
        <v>5.2587214972614209</v>
      </c>
      <c r="H1633" s="5">
        <f t="shared" si="69"/>
        <v>0.63277737787272326</v>
      </c>
      <c r="I1633" s="5">
        <f t="shared" si="70"/>
        <v>4.6325252046150504E-2</v>
      </c>
      <c r="J1633" s="5">
        <f t="shared" si="71"/>
        <v>0.15415190870877055</v>
      </c>
      <c r="K1633">
        <f t="shared" si="73"/>
        <v>0.94000000000000061</v>
      </c>
      <c r="L1633" s="2">
        <f>Inddata!$E$34</f>
        <v>0</v>
      </c>
      <c r="M1633" s="2">
        <f>Inddata!$E$34+Inddata!$E$32</f>
        <v>4</v>
      </c>
      <c r="N1633" s="2">
        <f t="shared" si="62"/>
        <v>2.3162626023075252E-2</v>
      </c>
      <c r="O1633" s="2">
        <f t="shared" si="63"/>
        <v>7.7075954354385273E-2</v>
      </c>
      <c r="P1633" s="5">
        <f t="shared" si="61"/>
        <v>0.39016571513122633</v>
      </c>
      <c r="Q1633" s="5">
        <f t="shared" si="64"/>
        <v>0.19508285756561317</v>
      </c>
      <c r="R1633" s="2">
        <f t="shared" si="65"/>
        <v>4.5158068880928978E-2</v>
      </c>
      <c r="S1633" s="2">
        <f t="shared" si="66"/>
        <v>2.2579034440464489E-2</v>
      </c>
    </row>
    <row r="1634" spans="3:19" x14ac:dyDescent="0.25">
      <c r="C1634">
        <f t="shared" si="72"/>
        <v>0.95000000000000062</v>
      </c>
      <c r="D1634" s="5">
        <f>$C$2+2*Inddata!$E$35*'Beregninger scenarie 3'!C1634</f>
        <v>4.5000000000000018</v>
      </c>
      <c r="E1634" s="5">
        <f t="shared" si="67"/>
        <v>3.3725000000000027</v>
      </c>
      <c r="F1634" s="5">
        <f>SQRT(C1634^2+(Inddata!$E$35*C1634)^2)</f>
        <v>1.3435028842544412</v>
      </c>
      <c r="G1634" s="5">
        <f t="shared" si="68"/>
        <v>5.287005768508882</v>
      </c>
      <c r="H1634" s="5">
        <f t="shared" si="69"/>
        <v>0.63788468325260861</v>
      </c>
      <c r="I1634" s="5">
        <f t="shared" si="70"/>
        <v>4.6574186432906103E-2</v>
      </c>
      <c r="J1634" s="5">
        <f t="shared" si="71"/>
        <v>0.15707144374497595</v>
      </c>
      <c r="K1634">
        <f t="shared" si="73"/>
        <v>0.95000000000000062</v>
      </c>
      <c r="L1634" s="2">
        <f>Inddata!$E$34</f>
        <v>0</v>
      </c>
      <c r="M1634" s="2">
        <f>Inddata!$E$34+Inddata!$E$32</f>
        <v>4</v>
      </c>
      <c r="N1634" s="2">
        <f t="shared" si="62"/>
        <v>2.3287093216453052E-2</v>
      </c>
      <c r="O1634" s="2">
        <f t="shared" si="63"/>
        <v>7.8535721872487974E-2</v>
      </c>
      <c r="P1634" s="5">
        <f t="shared" si="61"/>
        <v>0.39755519531861594</v>
      </c>
      <c r="Q1634" s="5">
        <f t="shared" si="64"/>
        <v>0.19877759765930797</v>
      </c>
      <c r="R1634" s="2">
        <f t="shared" si="65"/>
        <v>4.6013332791506475E-2</v>
      </c>
      <c r="S1634" s="2">
        <f t="shared" si="66"/>
        <v>2.3006666395753238E-2</v>
      </c>
    </row>
    <row r="1635" spans="3:19" x14ac:dyDescent="0.25">
      <c r="C1635">
        <f t="shared" si="72"/>
        <v>0.96000000000000063</v>
      </c>
      <c r="D1635" s="5">
        <f>$C$2+2*Inddata!$E$35*'Beregninger scenarie 3'!C1635</f>
        <v>4.5200000000000014</v>
      </c>
      <c r="E1635" s="5">
        <f t="shared" si="67"/>
        <v>3.4176000000000029</v>
      </c>
      <c r="F1635" s="5">
        <f>SQRT(C1635^2+(Inddata!$E$35*C1635)^2)</f>
        <v>1.3576450198781722</v>
      </c>
      <c r="G1635" s="5">
        <f t="shared" si="68"/>
        <v>5.315290039756345</v>
      </c>
      <c r="H1635" s="5">
        <f t="shared" si="69"/>
        <v>0.64297526088654744</v>
      </c>
      <c r="I1635" s="5">
        <f t="shared" si="70"/>
        <v>4.6821645246144517E-2</v>
      </c>
      <c r="J1635" s="5">
        <f t="shared" si="71"/>
        <v>0.16001765479322363</v>
      </c>
      <c r="K1635">
        <f t="shared" si="73"/>
        <v>0.96000000000000063</v>
      </c>
      <c r="L1635" s="2">
        <f>Inddata!$E$34</f>
        <v>0</v>
      </c>
      <c r="M1635" s="2">
        <f>Inddata!$E$34+Inddata!$E$32</f>
        <v>4</v>
      </c>
      <c r="N1635" s="2">
        <f t="shared" si="62"/>
        <v>2.3410822623072258E-2</v>
      </c>
      <c r="O1635" s="2">
        <f t="shared" si="63"/>
        <v>8.0008827396611817E-2</v>
      </c>
      <c r="P1635" s="5">
        <f t="shared" si="61"/>
        <v>0.4050121937443622</v>
      </c>
      <c r="Q1635" s="5">
        <f t="shared" si="64"/>
        <v>0.2025060968721811</v>
      </c>
      <c r="R1635" s="2">
        <f t="shared" si="65"/>
        <v>4.6876411313004886E-2</v>
      </c>
      <c r="S1635" s="2">
        <f t="shared" si="66"/>
        <v>2.3438205656502443E-2</v>
      </c>
    </row>
    <row r="1636" spans="3:19" x14ac:dyDescent="0.25">
      <c r="C1636">
        <f t="shared" si="72"/>
        <v>0.97000000000000064</v>
      </c>
      <c r="D1636" s="5">
        <f>$C$2+2*Inddata!$E$35*'Beregninger scenarie 3'!C1636</f>
        <v>4.5400000000000009</v>
      </c>
      <c r="E1636" s="5">
        <f t="shared" si="67"/>
        <v>3.4629000000000025</v>
      </c>
      <c r="F1636" s="5">
        <f>SQRT(C1636^2+(Inddata!$E$35*C1636)^2)</f>
        <v>1.3717871555019032</v>
      </c>
      <c r="G1636" s="5">
        <f t="shared" si="68"/>
        <v>5.3435743110038061</v>
      </c>
      <c r="H1636" s="5">
        <f t="shared" si="69"/>
        <v>0.64804937640129623</v>
      </c>
      <c r="I1636" s="5">
        <f t="shared" si="70"/>
        <v>4.7067654760804552E-2</v>
      </c>
      <c r="J1636" s="5">
        <f t="shared" si="71"/>
        <v>0.16299058167119021</v>
      </c>
      <c r="K1636">
        <f t="shared" si="73"/>
        <v>0.97000000000000064</v>
      </c>
      <c r="L1636" s="2">
        <f>Inddata!$E$34</f>
        <v>0</v>
      </c>
      <c r="M1636" s="2">
        <f>Inddata!$E$34+Inddata!$E$32</f>
        <v>4</v>
      </c>
      <c r="N1636" s="2">
        <f t="shared" si="62"/>
        <v>2.3533827380402276E-2</v>
      </c>
      <c r="O1636" s="2">
        <f t="shared" si="63"/>
        <v>8.1495290835595105E-2</v>
      </c>
      <c r="P1636" s="5">
        <f t="shared" si="61"/>
        <v>0.41253681118887314</v>
      </c>
      <c r="Q1636" s="5">
        <f t="shared" si="64"/>
        <v>0.20626840559443657</v>
      </c>
      <c r="R1636" s="2">
        <f t="shared" si="65"/>
        <v>4.774731610982328E-2</v>
      </c>
      <c r="S1636" s="2">
        <f t="shared" si="66"/>
        <v>2.387365805491164E-2</v>
      </c>
    </row>
    <row r="1637" spans="3:19" x14ac:dyDescent="0.25">
      <c r="C1637">
        <f t="shared" si="72"/>
        <v>0.98000000000000065</v>
      </c>
      <c r="D1637" s="5">
        <f>$C$2+2*Inddata!$E$35*'Beregninger scenarie 3'!C1637</f>
        <v>4.5600000000000014</v>
      </c>
      <c r="E1637" s="5">
        <f t="shared" si="67"/>
        <v>3.5084000000000031</v>
      </c>
      <c r="F1637" s="5">
        <f>SQRT(C1637^2+(Inddata!$E$35*C1637)^2)</f>
        <v>1.385929291125634</v>
      </c>
      <c r="G1637" s="5">
        <f t="shared" si="68"/>
        <v>5.3718585822512681</v>
      </c>
      <c r="H1637" s="5">
        <f t="shared" si="69"/>
        <v>0.65310728982922772</v>
      </c>
      <c r="I1637" s="5">
        <f t="shared" si="70"/>
        <v>4.7312240565672986E-2</v>
      </c>
      <c r="J1637" s="5">
        <f t="shared" si="71"/>
        <v>0.16599026480060725</v>
      </c>
      <c r="K1637">
        <f t="shared" si="73"/>
        <v>0.98000000000000065</v>
      </c>
      <c r="L1637" s="2">
        <f>Inddata!$E$34</f>
        <v>0</v>
      </c>
      <c r="M1637" s="2">
        <f>Inddata!$E$34+Inddata!$E$32</f>
        <v>4</v>
      </c>
      <c r="N1637" s="2">
        <f t="shared" si="62"/>
        <v>2.3656120282836493E-2</v>
      </c>
      <c r="O1637" s="2">
        <f t="shared" si="63"/>
        <v>8.2995132400303623E-2</v>
      </c>
      <c r="P1637" s="5">
        <f t="shared" si="61"/>
        <v>0.42012914996144834</v>
      </c>
      <c r="Q1637" s="5">
        <f t="shared" si="64"/>
        <v>0.21006457498072417</v>
      </c>
      <c r="R1637" s="2">
        <f t="shared" si="65"/>
        <v>4.8626059023315779E-2</v>
      </c>
      <c r="S1637" s="2">
        <f t="shared" si="66"/>
        <v>2.431302951165789E-2</v>
      </c>
    </row>
    <row r="1638" spans="3:19" x14ac:dyDescent="0.25">
      <c r="C1638">
        <f t="shared" si="72"/>
        <v>0.99000000000000066</v>
      </c>
      <c r="D1638" s="5">
        <f>$C$2+2*Inddata!$E$35*'Beregninger scenarie 3'!C1638</f>
        <v>4.5800000000000018</v>
      </c>
      <c r="E1638" s="5">
        <f t="shared" si="67"/>
        <v>3.5541000000000031</v>
      </c>
      <c r="F1638" s="5">
        <f>SQRT(C1638^2+(Inddata!$E$35*C1638)^2)</f>
        <v>1.400071426749365</v>
      </c>
      <c r="G1638" s="5">
        <f t="shared" si="68"/>
        <v>5.4001428534987301</v>
      </c>
      <c r="H1638" s="5">
        <f t="shared" si="69"/>
        <v>0.65814925575483929</v>
      </c>
      <c r="I1638" s="5">
        <f t="shared" si="70"/>
        <v>4.7555427586812755E-2</v>
      </c>
      <c r="J1638" s="5">
        <f t="shared" si="71"/>
        <v>0.16901674518629137</v>
      </c>
      <c r="K1638">
        <f t="shared" si="73"/>
        <v>0.99000000000000066</v>
      </c>
      <c r="L1638" s="2">
        <f>Inddata!$E$34</f>
        <v>0</v>
      </c>
      <c r="M1638" s="2">
        <f>Inddata!$E$34+Inddata!$E$32</f>
        <v>4</v>
      </c>
      <c r="N1638" s="2">
        <f t="shared" si="62"/>
        <v>2.3777713793406378E-2</v>
      </c>
      <c r="O1638" s="2">
        <f t="shared" si="63"/>
        <v>8.4508372593145684E-2</v>
      </c>
      <c r="P1638" s="5">
        <f t="shared" si="61"/>
        <v>0.42778931384720298</v>
      </c>
      <c r="Q1638" s="5">
        <f t="shared" si="64"/>
        <v>0.21389465692360149</v>
      </c>
      <c r="R1638" s="2">
        <f t="shared" si="65"/>
        <v>4.9512652065648498E-2</v>
      </c>
      <c r="S1638" s="2">
        <f t="shared" si="66"/>
        <v>2.4756326032824249E-2</v>
      </c>
    </row>
    <row r="1639" spans="3:19" x14ac:dyDescent="0.25">
      <c r="C1639">
        <f t="shared" si="72"/>
        <v>1.0000000000000007</v>
      </c>
      <c r="D1639" s="5">
        <f>$C$2+2*Inddata!$E$35*'Beregninger scenarie 3'!C1639</f>
        <v>4.6000000000000014</v>
      </c>
      <c r="E1639" s="5">
        <f t="shared" si="67"/>
        <v>3.6000000000000028</v>
      </c>
      <c r="F1639" s="5">
        <f>SQRT(C1639^2+(Inddata!$E$35*C1639)^2)</f>
        <v>1.414213562373096</v>
      </c>
      <c r="G1639" s="5">
        <f t="shared" si="68"/>
        <v>5.4284271247461922</v>
      </c>
      <c r="H1639" s="5">
        <f t="shared" si="69"/>
        <v>0.66317552345668118</v>
      </c>
      <c r="I1639" s="5">
        <f t="shared" si="70"/>
        <v>4.7797240109995774E-2</v>
      </c>
      <c r="J1639" s="5">
        <f t="shared" si="71"/>
        <v>0.17207006439598491</v>
      </c>
      <c r="K1639">
        <f t="shared" si="73"/>
        <v>1.0000000000000007</v>
      </c>
      <c r="L1639" s="2">
        <f>Inddata!$E$34</f>
        <v>0</v>
      </c>
      <c r="M1639" s="2">
        <f>Inddata!$E$34+Inddata!$E$32</f>
        <v>4</v>
      </c>
      <c r="N1639" s="2">
        <f t="shared" si="62"/>
        <v>2.3898620054997887E-2</v>
      </c>
      <c r="O1639" s="2">
        <f t="shared" si="63"/>
        <v>8.6035032197992453E-2</v>
      </c>
      <c r="P1639" s="5">
        <f t="shared" si="61"/>
        <v>0.43551740805604372</v>
      </c>
      <c r="Q1639" s="5">
        <f t="shared" si="64"/>
        <v>0.21775870402802186</v>
      </c>
      <c r="R1639" s="2">
        <f t="shared" si="65"/>
        <v>5.0407107413893947E-2</v>
      </c>
      <c r="S1639" s="2">
        <f t="shared" si="66"/>
        <v>2.5203553706946973E-2</v>
      </c>
    </row>
    <row r="1640" spans="3:19" x14ac:dyDescent="0.25">
      <c r="C1640">
        <f t="shared" si="72"/>
        <v>1.0100000000000007</v>
      </c>
      <c r="D1640" s="5">
        <f>$C$2+2*Inddata!$E$35*'Beregninger scenarie 3'!C1640</f>
        <v>4.620000000000001</v>
      </c>
      <c r="E1640" s="5">
        <f t="shared" si="67"/>
        <v>3.6461000000000028</v>
      </c>
      <c r="F1640" s="5">
        <f>SQRT(C1640^2+(Inddata!$E$35*C1640)^2)</f>
        <v>1.428355697996827</v>
      </c>
      <c r="G1640" s="5">
        <f t="shared" si="68"/>
        <v>5.4567113959936542</v>
      </c>
      <c r="H1640" s="5">
        <f t="shared" si="69"/>
        <v>0.66818633704487074</v>
      </c>
      <c r="I1640" s="5">
        <f t="shared" si="70"/>
        <v>4.803770180219144E-2</v>
      </c>
      <c r="J1640" s="5">
        <f t="shared" si="71"/>
        <v>0.17515026454097035</v>
      </c>
      <c r="K1640">
        <f t="shared" si="73"/>
        <v>1.0100000000000007</v>
      </c>
      <c r="L1640" s="2">
        <f>Inddata!$E$34</f>
        <v>0</v>
      </c>
      <c r="M1640" s="2">
        <f>Inddata!$E$34+Inddata!$E$32</f>
        <v>4</v>
      </c>
      <c r="N1640" s="2">
        <f t="shared" si="62"/>
        <v>2.401885090109572E-2</v>
      </c>
      <c r="O1640" s="2">
        <f t="shared" si="63"/>
        <v>8.7575132270485176E-2</v>
      </c>
      <c r="P1640" s="5">
        <f t="shared" si="61"/>
        <v>0.44331353917360272</v>
      </c>
      <c r="Q1640" s="5">
        <f t="shared" si="64"/>
        <v>0.22165676958680136</v>
      </c>
      <c r="R1640" s="2">
        <f t="shared" si="65"/>
        <v>5.1309437404352162E-2</v>
      </c>
      <c r="S1640" s="2">
        <f t="shared" si="66"/>
        <v>2.5654718702176081E-2</v>
      </c>
    </row>
    <row r="1641" spans="3:19" x14ac:dyDescent="0.25">
      <c r="C1641">
        <f t="shared" si="72"/>
        <v>1.0200000000000007</v>
      </c>
      <c r="D1641" s="5">
        <f>$C$2+2*Inddata!$E$35*'Beregninger scenarie 3'!C1641</f>
        <v>4.6400000000000015</v>
      </c>
      <c r="E1641" s="5">
        <f t="shared" si="67"/>
        <v>3.6924000000000037</v>
      </c>
      <c r="F1641" s="5">
        <f>SQRT(C1641^2+(Inddata!$E$35*C1641)^2)</f>
        <v>1.4424978336205578</v>
      </c>
      <c r="G1641" s="5">
        <f t="shared" si="68"/>
        <v>5.4849956672411153</v>
      </c>
      <c r="H1641" s="5">
        <f t="shared" si="69"/>
        <v>0.67318193559435113</v>
      </c>
      <c r="I1641" s="5">
        <f t="shared" si="70"/>
        <v>4.8276835732158713E-2</v>
      </c>
      <c r="J1641" s="5">
        <f t="shared" si="71"/>
        <v>0.17825738825742302</v>
      </c>
      <c r="K1641">
        <f t="shared" si="73"/>
        <v>1.0200000000000007</v>
      </c>
      <c r="L1641" s="2">
        <f>Inddata!$E$34</f>
        <v>0</v>
      </c>
      <c r="M1641" s="2">
        <f>Inddata!$E$34+Inddata!$E$32</f>
        <v>4</v>
      </c>
      <c r="N1641" s="2">
        <f t="shared" si="62"/>
        <v>2.4138417866079356E-2</v>
      </c>
      <c r="O1641" s="2">
        <f t="shared" si="63"/>
        <v>8.9128694128711508E-2</v>
      </c>
      <c r="P1641" s="5">
        <f t="shared" si="61"/>
        <v>0.45117781511404043</v>
      </c>
      <c r="Q1641" s="5">
        <f t="shared" si="64"/>
        <v>0.22558890755702021</v>
      </c>
      <c r="R1641" s="2">
        <f t="shared" si="65"/>
        <v>5.2219654527088016E-2</v>
      </c>
      <c r="S1641" s="2">
        <f t="shared" si="66"/>
        <v>2.6109827263544008E-2</v>
      </c>
    </row>
    <row r="1642" spans="3:19" x14ac:dyDescent="0.25">
      <c r="C1642">
        <f t="shared" si="72"/>
        <v>1.0300000000000007</v>
      </c>
      <c r="D1642" s="5">
        <f>$C$2+2*Inddata!$E$35*'Beregninger scenarie 3'!C1642</f>
        <v>4.6600000000000019</v>
      </c>
      <c r="E1642" s="5">
        <f t="shared" si="67"/>
        <v>3.7389000000000032</v>
      </c>
      <c r="F1642" s="5">
        <f>SQRT(C1642^2+(Inddata!$E$35*C1642)^2)</f>
        <v>1.4566399692442888</v>
      </c>
      <c r="G1642" s="5">
        <f t="shared" si="68"/>
        <v>5.5132799384885782</v>
      </c>
      <c r="H1642" s="5">
        <f t="shared" si="69"/>
        <v>0.67816255327404851</v>
      </c>
      <c r="I1642" s="5">
        <f t="shared" si="70"/>
        <v>4.8514664390186805E-2</v>
      </c>
      <c r="J1642" s="5">
        <f t="shared" si="71"/>
        <v>0.18139147868846961</v>
      </c>
      <c r="K1642">
        <f t="shared" si="73"/>
        <v>1.0300000000000007</v>
      </c>
      <c r="L1642" s="2">
        <f>Inddata!$E$34</f>
        <v>0</v>
      </c>
      <c r="M1642" s="2">
        <f>Inddata!$E$34+Inddata!$E$32</f>
        <v>4</v>
      </c>
      <c r="N1642" s="2">
        <f t="shared" si="62"/>
        <v>2.4257332195093403E-2</v>
      </c>
      <c r="O1642" s="2">
        <f t="shared" si="63"/>
        <v>9.0695739344234805E-2</v>
      </c>
      <c r="P1642" s="5">
        <f t="shared" si="61"/>
        <v>0.45911034507463538</v>
      </c>
      <c r="Q1642" s="5">
        <f t="shared" si="64"/>
        <v>0.22955517253731769</v>
      </c>
      <c r="R1642" s="2">
        <f t="shared" si="65"/>
        <v>5.3137771420675405E-2</v>
      </c>
      <c r="S1642" s="2">
        <f t="shared" si="66"/>
        <v>2.6568885710337702E-2</v>
      </c>
    </row>
    <row r="1643" spans="3:19" x14ac:dyDescent="0.25">
      <c r="C1643">
        <f t="shared" si="72"/>
        <v>1.0400000000000007</v>
      </c>
      <c r="D1643" s="5">
        <f>$C$2+2*Inddata!$E$35*'Beregninger scenarie 3'!C1643</f>
        <v>4.6800000000000015</v>
      </c>
      <c r="E1643" s="5">
        <f t="shared" si="67"/>
        <v>3.7856000000000032</v>
      </c>
      <c r="F1643" s="5">
        <f>SQRT(C1643^2+(Inddata!$E$35*C1643)^2)</f>
        <v>1.4707821048680199</v>
      </c>
      <c r="G1643" s="5">
        <f t="shared" si="68"/>
        <v>5.5415642097360394</v>
      </c>
      <c r="H1643" s="5">
        <f t="shared" si="69"/>
        <v>0.68312841947207581</v>
      </c>
      <c r="I1643" s="5">
        <f t="shared" si="70"/>
        <v>4.8751209707026837E-2</v>
      </c>
      <c r="J1643" s="5">
        <f t="shared" si="71"/>
        <v>0.18455257946692094</v>
      </c>
      <c r="K1643">
        <f t="shared" si="73"/>
        <v>1.0400000000000007</v>
      </c>
      <c r="L1643" s="2">
        <f>Inddata!$E$34</f>
        <v>0</v>
      </c>
      <c r="M1643" s="2">
        <f>Inddata!$E$34+Inddata!$E$32</f>
        <v>4</v>
      </c>
      <c r="N1643" s="2">
        <f t="shared" si="62"/>
        <v>2.4375604853513418E-2</v>
      </c>
      <c r="O1643" s="2">
        <f t="shared" si="63"/>
        <v>9.227628973346047E-2</v>
      </c>
      <c r="P1643" s="5">
        <f t="shared" si="61"/>
        <v>0.46711123949207944</v>
      </c>
      <c r="Q1643" s="5">
        <f t="shared" si="64"/>
        <v>0.23355561974603972</v>
      </c>
      <c r="R1643" s="2">
        <f t="shared" si="65"/>
        <v>5.4063800867138828E-2</v>
      </c>
      <c r="S1643" s="2">
        <f t="shared" si="66"/>
        <v>2.7031900433569414E-2</v>
      </c>
    </row>
    <row r="1644" spans="3:19" x14ac:dyDescent="0.25">
      <c r="C1644">
        <f t="shared" si="72"/>
        <v>1.0500000000000007</v>
      </c>
      <c r="D1644" s="5">
        <f>$C$2+2*Inddata!$E$35*'Beregninger scenarie 3'!C1644</f>
        <v>4.7000000000000011</v>
      </c>
      <c r="E1644" s="5">
        <f t="shared" si="67"/>
        <v>3.8325000000000031</v>
      </c>
      <c r="F1644" s="5">
        <f>SQRT(C1644^2+(Inddata!$E$35*C1644)^2)</f>
        <v>1.4849242404917509</v>
      </c>
      <c r="G1644" s="5">
        <f t="shared" si="68"/>
        <v>5.5698484809835023</v>
      </c>
      <c r="H1644" s="5">
        <f t="shared" si="69"/>
        <v>0.68807975891711781</v>
      </c>
      <c r="I1644" s="5">
        <f t="shared" si="70"/>
        <v>4.8986493072054299E-2</v>
      </c>
      <c r="J1644" s="5">
        <f t="shared" si="71"/>
        <v>0.18774073469864824</v>
      </c>
      <c r="K1644">
        <f t="shared" si="73"/>
        <v>1.0500000000000007</v>
      </c>
      <c r="L1644" s="2">
        <f>Inddata!$E$34</f>
        <v>0</v>
      </c>
      <c r="M1644" s="2">
        <f>Inddata!$E$34+Inddata!$E$32</f>
        <v>4</v>
      </c>
      <c r="N1644" s="2">
        <f t="shared" si="62"/>
        <v>2.449324653602715E-2</v>
      </c>
      <c r="O1644" s="2">
        <f t="shared" si="63"/>
        <v>9.3870367349324121E-2</v>
      </c>
      <c r="P1644" s="5">
        <f t="shared" si="61"/>
        <v>0.47518061000040235</v>
      </c>
      <c r="Q1644" s="5">
        <f t="shared" si="64"/>
        <v>0.23759030500020117</v>
      </c>
      <c r="R1644" s="2">
        <f t="shared" si="65"/>
        <v>5.4997755787083616E-2</v>
      </c>
      <c r="S1644" s="2">
        <f t="shared" si="66"/>
        <v>2.7498877893541808E-2</v>
      </c>
    </row>
    <row r="1645" spans="3:19" x14ac:dyDescent="0.25">
      <c r="C1645">
        <f t="shared" si="72"/>
        <v>1.0600000000000007</v>
      </c>
      <c r="D1645" s="5">
        <f>$C$2+2*Inddata!$E$35*'Beregninger scenarie 3'!C1645</f>
        <v>4.7200000000000015</v>
      </c>
      <c r="E1645" s="5">
        <f t="shared" si="67"/>
        <v>3.8796000000000039</v>
      </c>
      <c r="F1645" s="5">
        <f>SQRT(C1645^2+(Inddata!$E$35*C1645)^2)</f>
        <v>1.4990663761154817</v>
      </c>
      <c r="G1645" s="5">
        <f t="shared" si="68"/>
        <v>5.5981327522309634</v>
      </c>
      <c r="H1645" s="5">
        <f t="shared" si="69"/>
        <v>0.69301679179614106</v>
      </c>
      <c r="I1645" s="5">
        <f t="shared" si="70"/>
        <v>4.9220535350700055E-2</v>
      </c>
      <c r="J1645" s="5">
        <f t="shared" si="71"/>
        <v>0.19095598894657612</v>
      </c>
      <c r="K1645">
        <f t="shared" si="73"/>
        <v>1.0600000000000007</v>
      </c>
      <c r="L1645" s="2">
        <f>Inddata!$E$34</f>
        <v>0</v>
      </c>
      <c r="M1645" s="2">
        <f>Inddata!$E$34+Inddata!$E$32</f>
        <v>4</v>
      </c>
      <c r="N1645" s="2">
        <f t="shared" si="62"/>
        <v>2.4610267675350028E-2</v>
      </c>
      <c r="O1645" s="2">
        <f t="shared" si="63"/>
        <v>9.5477994473288058E-2</v>
      </c>
      <c r="P1645" s="5">
        <f t="shared" si="61"/>
        <v>0.4833185693904577</v>
      </c>
      <c r="Q1645" s="5">
        <f t="shared" si="64"/>
        <v>0.24165928469522885</v>
      </c>
      <c r="R1645" s="2">
        <f t="shared" si="65"/>
        <v>5.5939649235006689E-2</v>
      </c>
      <c r="S1645" s="2">
        <f t="shared" si="66"/>
        <v>2.7969824617503344E-2</v>
      </c>
    </row>
    <row r="1646" spans="3:19" x14ac:dyDescent="0.25">
      <c r="C1646">
        <f t="shared" si="72"/>
        <v>1.0700000000000007</v>
      </c>
      <c r="D1646" s="5">
        <f>$C$2+2*Inddata!$E$35*'Beregninger scenarie 3'!C1646</f>
        <v>4.740000000000002</v>
      </c>
      <c r="E1646" s="5">
        <f t="shared" si="67"/>
        <v>3.9269000000000034</v>
      </c>
      <c r="F1646" s="5">
        <f>SQRT(C1646^2+(Inddata!$E$35*C1646)^2)</f>
        <v>1.5132085117392127</v>
      </c>
      <c r="G1646" s="5">
        <f t="shared" si="68"/>
        <v>5.6264170234784254</v>
      </c>
      <c r="H1646" s="5">
        <f t="shared" si="69"/>
        <v>0.69793973386854857</v>
      </c>
      <c r="I1646" s="5">
        <f t="shared" si="70"/>
        <v>4.9453356901184992E-2</v>
      </c>
      <c r="J1646" s="5">
        <f t="shared" si="71"/>
        <v>0.1941983872152635</v>
      </c>
      <c r="K1646">
        <f t="shared" si="73"/>
        <v>1.0700000000000007</v>
      </c>
      <c r="L1646" s="2">
        <f>Inddata!$E$34</f>
        <v>0</v>
      </c>
      <c r="M1646" s="2">
        <f>Inddata!$E$34+Inddata!$E$32</f>
        <v>4</v>
      </c>
      <c r="N1646" s="2">
        <f t="shared" si="62"/>
        <v>2.4726678450592496E-2</v>
      </c>
      <c r="O1646" s="2">
        <f t="shared" si="63"/>
        <v>9.7099193607631751E-2</v>
      </c>
      <c r="P1646" s="5">
        <f t="shared" si="61"/>
        <v>0.49152523157089617</v>
      </c>
      <c r="Q1646" s="5">
        <f t="shared" si="64"/>
        <v>0.24576261578544809</v>
      </c>
      <c r="R1646" s="2">
        <f t="shared" si="65"/>
        <v>5.6889494394779652E-2</v>
      </c>
      <c r="S1646" s="2">
        <f t="shared" si="66"/>
        <v>2.8444747197389826E-2</v>
      </c>
    </row>
    <row r="1647" spans="3:19" x14ac:dyDescent="0.25">
      <c r="C1647">
        <f t="shared" si="72"/>
        <v>1.0800000000000007</v>
      </c>
      <c r="D1647" s="5">
        <f>$C$2+2*Inddata!$E$35*'Beregninger scenarie 3'!C1647</f>
        <v>4.7600000000000016</v>
      </c>
      <c r="E1647" s="5">
        <f t="shared" si="67"/>
        <v>3.9744000000000033</v>
      </c>
      <c r="F1647" s="5">
        <f>SQRT(C1647^2+(Inddata!$E$35*C1647)^2)</f>
        <v>1.5273506473629437</v>
      </c>
      <c r="G1647" s="5">
        <f t="shared" si="68"/>
        <v>5.6547012947258875</v>
      </c>
      <c r="H1647" s="5">
        <f t="shared" si="69"/>
        <v>0.70284879657691324</v>
      </c>
      <c r="I1647" s="5">
        <f t="shared" si="70"/>
        <v>4.9684977590592268E-2</v>
      </c>
      <c r="J1647" s="5">
        <f t="shared" si="71"/>
        <v>0.19746797493605006</v>
      </c>
      <c r="K1647">
        <f t="shared" si="73"/>
        <v>1.0800000000000007</v>
      </c>
      <c r="L1647" s="2">
        <f>Inddata!$E$34</f>
        <v>0</v>
      </c>
      <c r="M1647" s="2">
        <f>Inddata!$E$34+Inddata!$E$32</f>
        <v>4</v>
      </c>
      <c r="N1647" s="2">
        <f t="shared" si="62"/>
        <v>2.4842488795296134E-2</v>
      </c>
      <c r="O1647" s="2">
        <f t="shared" si="63"/>
        <v>9.8733987468025031E-2</v>
      </c>
      <c r="P1647" s="5">
        <f t="shared" si="61"/>
        <v>0.49980071153057037</v>
      </c>
      <c r="Q1647" s="5">
        <f t="shared" si="64"/>
        <v>0.24990035576528519</v>
      </c>
      <c r="R1647" s="2">
        <f t="shared" si="65"/>
        <v>5.7847304575297506E-2</v>
      </c>
      <c r="S1647" s="2">
        <f t="shared" si="66"/>
        <v>2.8923652287648753E-2</v>
      </c>
    </row>
    <row r="1648" spans="3:19" x14ac:dyDescent="0.25">
      <c r="C1648">
        <f t="shared" si="72"/>
        <v>1.0900000000000007</v>
      </c>
      <c r="D1648" s="5">
        <f>$C$2+2*Inddata!$E$35*'Beregninger scenarie 3'!C1648</f>
        <v>4.7800000000000011</v>
      </c>
      <c r="E1648" s="5">
        <f t="shared" si="67"/>
        <v>4.0221000000000036</v>
      </c>
      <c r="F1648" s="5">
        <f>SQRT(C1648^2+(Inddata!$E$35*C1648)^2)</f>
        <v>1.5414927829866747</v>
      </c>
      <c r="G1648" s="5">
        <f t="shared" si="68"/>
        <v>5.6829855659733495</v>
      </c>
      <c r="H1648" s="5">
        <f t="shared" si="69"/>
        <v>0.70774418715440135</v>
      </c>
      <c r="I1648" s="5">
        <f t="shared" si="70"/>
        <v>4.991541681030804E-2</v>
      </c>
      <c r="J1648" s="5">
        <f t="shared" si="71"/>
        <v>0.20076479795274016</v>
      </c>
      <c r="K1648">
        <f t="shared" si="73"/>
        <v>1.0900000000000007</v>
      </c>
      <c r="L1648" s="2">
        <f>Inddata!$E$34</f>
        <v>0</v>
      </c>
      <c r="M1648" s="2">
        <f>Inddata!$E$34+Inddata!$E$32</f>
        <v>4</v>
      </c>
      <c r="N1648" s="2">
        <f t="shared" si="62"/>
        <v>2.495770840515402E-2</v>
      </c>
      <c r="O1648" s="2">
        <f t="shared" si="63"/>
        <v>0.10038239897637008</v>
      </c>
      <c r="P1648" s="5">
        <f t="shared" si="61"/>
        <v>0.50814512530230072</v>
      </c>
      <c r="Q1648" s="5">
        <f t="shared" si="64"/>
        <v>0.25407256265115036</v>
      </c>
      <c r="R1648" s="2">
        <f t="shared" si="65"/>
        <v>5.8813093206284812E-2</v>
      </c>
      <c r="S1648" s="2">
        <f t="shared" si="66"/>
        <v>2.9406546603142406E-2</v>
      </c>
    </row>
    <row r="1649" spans="3:19" x14ac:dyDescent="0.25">
      <c r="C1649">
        <f t="shared" si="72"/>
        <v>1.1000000000000008</v>
      </c>
      <c r="D1649" s="5">
        <f>$C$2+2*Inddata!$E$35*'Beregninger scenarie 3'!C1649</f>
        <v>4.8000000000000016</v>
      </c>
      <c r="E1649" s="5">
        <f t="shared" si="67"/>
        <v>4.0700000000000038</v>
      </c>
      <c r="F1649" s="5">
        <f>SQRT(C1649^2+(Inddata!$E$35*C1649)^2)</f>
        <v>1.5556349186104057</v>
      </c>
      <c r="G1649" s="5">
        <f t="shared" si="68"/>
        <v>5.7112698372208115</v>
      </c>
      <c r="H1649" s="5">
        <f t="shared" si="69"/>
        <v>0.71262610872900489</v>
      </c>
      <c r="I1649" s="5">
        <f t="shared" si="70"/>
        <v>5.014469349086096E-2</v>
      </c>
      <c r="J1649" s="5">
        <f t="shared" si="71"/>
        <v>0.20408890250780429</v>
      </c>
      <c r="K1649">
        <f t="shared" si="73"/>
        <v>1.1000000000000008</v>
      </c>
      <c r="L1649" s="2">
        <f>Inddata!$E$34</f>
        <v>0</v>
      </c>
      <c r="M1649" s="2">
        <f>Inddata!$E$34+Inddata!$E$32</f>
        <v>4</v>
      </c>
      <c r="N1649" s="2">
        <f t="shared" si="62"/>
        <v>2.507234674543048E-2</v>
      </c>
      <c r="O1649" s="2">
        <f t="shared" si="63"/>
        <v>0.10204445125390214</v>
      </c>
      <c r="P1649" s="5">
        <f t="shared" si="61"/>
        <v>0.51655858992795001</v>
      </c>
      <c r="Q1649" s="5">
        <f t="shared" si="64"/>
        <v>0.258279294963975</v>
      </c>
      <c r="R1649" s="2">
        <f t="shared" si="65"/>
        <v>5.9786873834253476E-2</v>
      </c>
      <c r="S1649" s="2">
        <f t="shared" si="66"/>
        <v>2.9893436917126738E-2</v>
      </c>
    </row>
    <row r="1650" spans="3:19" x14ac:dyDescent="0.25">
      <c r="C1650">
        <f t="shared" si="72"/>
        <v>1.1100000000000008</v>
      </c>
      <c r="D1650" s="5">
        <f>$C$2+2*Inddata!$E$35*'Beregninger scenarie 3'!C1650</f>
        <v>4.8200000000000021</v>
      </c>
      <c r="E1650" s="5">
        <f t="shared" si="67"/>
        <v>4.1181000000000036</v>
      </c>
      <c r="F1650" s="5">
        <f>SQRT(C1650^2+(Inddata!$E$35*C1650)^2)</f>
        <v>1.5697770542341367</v>
      </c>
      <c r="G1650" s="5">
        <f t="shared" si="68"/>
        <v>5.7395541084682735</v>
      </c>
      <c r="H1650" s="5">
        <f t="shared" si="69"/>
        <v>0.71749476042469251</v>
      </c>
      <c r="I1650" s="5">
        <f t="shared" si="70"/>
        <v>5.0372826116188325E-2</v>
      </c>
      <c r="J1650" s="5">
        <f t="shared" si="71"/>
        <v>0.20744033522907532</v>
      </c>
      <c r="K1650">
        <f t="shared" si="73"/>
        <v>1.1100000000000008</v>
      </c>
      <c r="L1650" s="2">
        <f>Inddata!$E$34</f>
        <v>0</v>
      </c>
      <c r="M1650" s="2">
        <f>Inddata!$E$34+Inddata!$E$32</f>
        <v>4</v>
      </c>
      <c r="N1650" s="2">
        <f t="shared" si="62"/>
        <v>2.5186413058094163E-2</v>
      </c>
      <c r="O1650" s="2">
        <f t="shared" si="63"/>
        <v>0.10372016761453766</v>
      </c>
      <c r="P1650" s="5">
        <f t="shared" si="61"/>
        <v>0.52504122342475157</v>
      </c>
      <c r="Q1650" s="5">
        <f t="shared" si="64"/>
        <v>0.26252061171237578</v>
      </c>
      <c r="R1650" s="2">
        <f t="shared" si="65"/>
        <v>6.0768660118605503E-2</v>
      </c>
      <c r="S1650" s="2">
        <f t="shared" si="66"/>
        <v>3.0384330059302751E-2</v>
      </c>
    </row>
    <row r="1651" spans="3:19" x14ac:dyDescent="0.25">
      <c r="C1651">
        <f t="shared" si="72"/>
        <v>1.1200000000000008</v>
      </c>
      <c r="D1651" s="5">
        <f>$C$2+2*Inddata!$E$35*'Beregninger scenarie 3'!C1651</f>
        <v>4.8400000000000016</v>
      </c>
      <c r="E1651" s="5">
        <f t="shared" si="67"/>
        <v>4.1664000000000039</v>
      </c>
      <c r="F1651" s="5">
        <f>SQRT(C1651^2+(Inddata!$E$35*C1651)^2)</f>
        <v>1.5839191898578675</v>
      </c>
      <c r="G1651" s="5">
        <f t="shared" si="68"/>
        <v>5.7678383797157355</v>
      </c>
      <c r="H1651" s="5">
        <f t="shared" si="69"/>
        <v>0.72235033745958432</v>
      </c>
      <c r="I1651" s="5">
        <f t="shared" si="70"/>
        <v>5.0599832737355521E-2</v>
      </c>
      <c r="J1651" s="5">
        <f t="shared" si="71"/>
        <v>0.21081914311691824</v>
      </c>
      <c r="K1651">
        <f t="shared" si="73"/>
        <v>1.1200000000000008</v>
      </c>
      <c r="L1651" s="2">
        <f>Inddata!$E$34</f>
        <v>0</v>
      </c>
      <c r="M1651" s="2">
        <f>Inddata!$E$34+Inddata!$E$32</f>
        <v>4</v>
      </c>
      <c r="N1651" s="2">
        <f t="shared" si="62"/>
        <v>2.5299916368677761E-2</v>
      </c>
      <c r="O1651" s="2">
        <f t="shared" si="63"/>
        <v>0.10540957155845912</v>
      </c>
      <c r="P1651" s="5">
        <f t="shared" si="61"/>
        <v>0.5335931447528347</v>
      </c>
      <c r="Q1651" s="5">
        <f t="shared" si="64"/>
        <v>0.26679657237641735</v>
      </c>
      <c r="R1651" s="2">
        <f t="shared" si="65"/>
        <v>6.1758465827874386E-2</v>
      </c>
      <c r="S1651" s="2">
        <f t="shared" si="66"/>
        <v>3.0879232913937193E-2</v>
      </c>
    </row>
    <row r="1652" spans="3:19" x14ac:dyDescent="0.25">
      <c r="C1652">
        <f t="shared" si="72"/>
        <v>1.1300000000000008</v>
      </c>
      <c r="D1652" s="5">
        <f>$C$2+2*Inddata!$E$35*'Beregninger scenarie 3'!C1652</f>
        <v>4.8600000000000012</v>
      </c>
      <c r="E1652" s="5">
        <f t="shared" si="67"/>
        <v>4.2149000000000036</v>
      </c>
      <c r="F1652" s="5">
        <f>SQRT(C1652^2+(Inddata!$E$35*C1652)^2)</f>
        <v>1.5980613254815985</v>
      </c>
      <c r="G1652" s="5">
        <f t="shared" si="68"/>
        <v>5.7961226509631967</v>
      </c>
      <c r="H1652" s="5">
        <f t="shared" si="69"/>
        <v>0.72719303124125123</v>
      </c>
      <c r="I1652" s="5">
        <f t="shared" si="70"/>
        <v>5.0825730985753798E-2</v>
      </c>
      <c r="J1652" s="5">
        <f t="shared" si="71"/>
        <v>0.21422537353185386</v>
      </c>
      <c r="K1652">
        <f t="shared" si="73"/>
        <v>1.1300000000000008</v>
      </c>
      <c r="L1652" s="2">
        <f>Inddata!$E$34</f>
        <v>0</v>
      </c>
      <c r="M1652" s="2">
        <f>Inddata!$E$34+Inddata!$E$32</f>
        <v>4</v>
      </c>
      <c r="N1652" s="2">
        <f t="shared" si="62"/>
        <v>2.5412865492876899E-2</v>
      </c>
      <c r="O1652" s="2">
        <f t="shared" si="63"/>
        <v>0.10711268676592693</v>
      </c>
      <c r="P1652" s="5">
        <f t="shared" si="61"/>
        <v>0.54221447378390031</v>
      </c>
      <c r="Q1652" s="5">
        <f t="shared" si="64"/>
        <v>0.27110723689195015</v>
      </c>
      <c r="R1652" s="2">
        <f t="shared" si="65"/>
        <v>6.2756304836099577E-2</v>
      </c>
      <c r="S1652" s="2">
        <f t="shared" si="66"/>
        <v>3.1378152418049789E-2</v>
      </c>
    </row>
    <row r="1653" spans="3:19" x14ac:dyDescent="0.25">
      <c r="C1653">
        <f t="shared" si="72"/>
        <v>1.1400000000000008</v>
      </c>
      <c r="D1653" s="5">
        <f>$C$2+2*Inddata!$E$35*'Beregninger scenarie 3'!C1653</f>
        <v>4.8800000000000017</v>
      </c>
      <c r="E1653" s="5">
        <f t="shared" si="67"/>
        <v>4.2636000000000038</v>
      </c>
      <c r="F1653" s="5">
        <f>SQRT(C1653^2+(Inddata!$E$35*C1653)^2)</f>
        <v>1.6122034611053295</v>
      </c>
      <c r="G1653" s="5">
        <f t="shared" si="68"/>
        <v>5.8244069222106596</v>
      </c>
      <c r="H1653" s="5">
        <f t="shared" si="69"/>
        <v>0.73202302945923803</v>
      </c>
      <c r="I1653" s="5">
        <f t="shared" si="70"/>
        <v>5.1050538085800339E-2</v>
      </c>
      <c r="J1653" s="5">
        <f t="shared" si="71"/>
        <v>0.21765907418261851</v>
      </c>
      <c r="K1653">
        <f t="shared" si="73"/>
        <v>1.1400000000000008</v>
      </c>
      <c r="L1653" s="2">
        <f>Inddata!$E$34</f>
        <v>0</v>
      </c>
      <c r="M1653" s="2">
        <f>Inddata!$E$34+Inddata!$E$32</f>
        <v>4</v>
      </c>
      <c r="N1653" s="2">
        <f t="shared" si="62"/>
        <v>2.5525269042900169E-2</v>
      </c>
      <c r="O1653" s="2">
        <f t="shared" si="63"/>
        <v>0.10882953709130926</v>
      </c>
      <c r="P1653" s="5">
        <f t="shared" si="61"/>
        <v>0.55090533127099872</v>
      </c>
      <c r="Q1653" s="5">
        <f t="shared" si="64"/>
        <v>0.27545266563549936</v>
      </c>
      <c r="R1653" s="2">
        <f t="shared" si="65"/>
        <v>6.3762191119328571E-2</v>
      </c>
      <c r="S1653" s="2">
        <f t="shared" si="66"/>
        <v>3.1881095559664285E-2</v>
      </c>
    </row>
    <row r="1654" spans="3:19" x14ac:dyDescent="0.25">
      <c r="C1654">
        <f t="shared" si="72"/>
        <v>1.1500000000000008</v>
      </c>
      <c r="D1654" s="5">
        <f>$C$2+2*Inddata!$E$35*'Beregninger scenarie 3'!C1654</f>
        <v>4.9000000000000021</v>
      </c>
      <c r="E1654" s="5">
        <f t="shared" si="67"/>
        <v>4.3125000000000044</v>
      </c>
      <c r="F1654" s="5">
        <f>SQRT(C1654^2+(Inddata!$E$35*C1654)^2)</f>
        <v>1.6263455967290603</v>
      </c>
      <c r="G1654" s="5">
        <f t="shared" si="68"/>
        <v>5.8526911934581207</v>
      </c>
      <c r="H1654" s="5">
        <f t="shared" si="69"/>
        <v>0.73684051617490531</v>
      </c>
      <c r="I1654" s="5">
        <f t="shared" si="70"/>
        <v>5.1274270867163088E-2</v>
      </c>
      <c r="J1654" s="5">
        <f t="shared" si="71"/>
        <v>0.22112029311464104</v>
      </c>
      <c r="K1654">
        <f t="shared" si="73"/>
        <v>1.1500000000000008</v>
      </c>
      <c r="L1654" s="2">
        <f>Inddata!$E$34</f>
        <v>0</v>
      </c>
      <c r="M1654" s="2">
        <f>Inddata!$E$34+Inddata!$E$32</f>
        <v>4</v>
      </c>
      <c r="N1654" s="2">
        <f t="shared" si="62"/>
        <v>2.5637135433581544E-2</v>
      </c>
      <c r="O1654" s="2">
        <f t="shared" si="63"/>
        <v>0.11056014655732052</v>
      </c>
      <c r="P1654" s="5">
        <f t="shared" si="61"/>
        <v>0.55966583881936527</v>
      </c>
      <c r="Q1654" s="5">
        <f t="shared" si="64"/>
        <v>0.27983291940968263</v>
      </c>
      <c r="R1654" s="2">
        <f t="shared" si="65"/>
        <v>6.4776138752241363E-2</v>
      </c>
      <c r="S1654" s="2">
        <f t="shared" si="66"/>
        <v>3.2388069376120682E-2</v>
      </c>
    </row>
    <row r="1655" spans="3:19" x14ac:dyDescent="0.25">
      <c r="C1655">
        <f t="shared" si="72"/>
        <v>1.1600000000000008</v>
      </c>
      <c r="D1655" s="5">
        <f>$C$2+2*Inddata!$E$35*'Beregninger scenarie 3'!C1655</f>
        <v>4.9200000000000017</v>
      </c>
      <c r="E1655" s="5">
        <f t="shared" si="67"/>
        <v>4.3616000000000037</v>
      </c>
      <c r="F1655" s="5">
        <f>SQRT(C1655^2+(Inddata!$E$35*C1655)^2)</f>
        <v>1.6404877323527913</v>
      </c>
      <c r="G1655" s="5">
        <f t="shared" si="68"/>
        <v>5.8809754647055827</v>
      </c>
      <c r="H1655" s="5">
        <f t="shared" si="69"/>
        <v>0.74164567190867492</v>
      </c>
      <c r="I1655" s="5">
        <f t="shared" si="70"/>
        <v>5.1496945776531342E-2</v>
      </c>
      <c r="J1655" s="5">
        <f t="shared" si="71"/>
        <v>0.2246090786989193</v>
      </c>
      <c r="K1655">
        <f t="shared" si="73"/>
        <v>1.1600000000000008</v>
      </c>
      <c r="L1655" s="2">
        <f>Inddata!$E$34</f>
        <v>0</v>
      </c>
      <c r="M1655" s="2">
        <f>Inddata!$E$34+Inddata!$E$32</f>
        <v>4</v>
      </c>
      <c r="N1655" s="2">
        <f t="shared" si="62"/>
        <v>2.5748472888265671E-2</v>
      </c>
      <c r="O1655" s="2">
        <f t="shared" si="63"/>
        <v>0.11230453934945965</v>
      </c>
      <c r="P1655" s="5">
        <f t="shared" si="61"/>
        <v>0.56849611885826579</v>
      </c>
      <c r="Q1655" s="5">
        <f t="shared" si="64"/>
        <v>0.28424805942913289</v>
      </c>
      <c r="R1655" s="2">
        <f t="shared" si="65"/>
        <v>6.5798161904891864E-2</v>
      </c>
      <c r="S1655" s="2">
        <f t="shared" si="66"/>
        <v>3.2899080952445932E-2</v>
      </c>
    </row>
    <row r="1656" spans="3:19" x14ac:dyDescent="0.25">
      <c r="C1656">
        <f t="shared" si="72"/>
        <v>1.1700000000000008</v>
      </c>
      <c r="D1656" s="5">
        <f>$C$2+2*Inddata!$E$35*'Beregninger scenarie 3'!C1656</f>
        <v>4.9400000000000013</v>
      </c>
      <c r="E1656" s="5">
        <f t="shared" si="67"/>
        <v>4.4109000000000034</v>
      </c>
      <c r="F1656" s="5">
        <f>SQRT(C1656^2+(Inddata!$E$35*C1656)^2)</f>
        <v>1.6546298679765223</v>
      </c>
      <c r="G1656" s="5">
        <f t="shared" si="68"/>
        <v>5.9092597359530448</v>
      </c>
      <c r="H1656" s="5">
        <f t="shared" si="69"/>
        <v>0.74643867372477479</v>
      </c>
      <c r="I1656" s="5">
        <f t="shared" si="70"/>
        <v>5.1718578888952954E-2</v>
      </c>
      <c r="J1656" s="5">
        <f t="shared" si="71"/>
        <v>0.22812547962128277</v>
      </c>
      <c r="K1656">
        <f t="shared" si="73"/>
        <v>1.1700000000000008</v>
      </c>
      <c r="L1656" s="2">
        <f>Inddata!$E$34</f>
        <v>0</v>
      </c>
      <c r="M1656" s="2">
        <f>Inddata!$E$34+Inddata!$E$32</f>
        <v>4</v>
      </c>
      <c r="N1656" s="2">
        <f t="shared" si="62"/>
        <v>2.5859289444476477E-2</v>
      </c>
      <c r="O1656" s="2">
        <f t="shared" si="63"/>
        <v>0.11406273981064138</v>
      </c>
      <c r="P1656" s="5">
        <f t="shared" si="61"/>
        <v>0.57739629461381892</v>
      </c>
      <c r="Q1656" s="5">
        <f t="shared" si="64"/>
        <v>0.28869814730690946</v>
      </c>
      <c r="R1656" s="2">
        <f t="shared" si="65"/>
        <v>6.6828274839562385E-2</v>
      </c>
      <c r="S1656" s="2">
        <f t="shared" si="66"/>
        <v>3.3414137419781192E-2</v>
      </c>
    </row>
    <row r="1657" spans="3:19" x14ac:dyDescent="0.25">
      <c r="C1657">
        <f t="shared" si="72"/>
        <v>1.1800000000000008</v>
      </c>
      <c r="D1657" s="5">
        <f>$C$2+2*Inddata!$E$35*'Beregninger scenarie 3'!C1657</f>
        <v>4.9600000000000017</v>
      </c>
      <c r="E1657" s="5">
        <f t="shared" si="67"/>
        <v>4.4604000000000044</v>
      </c>
      <c r="F1657" s="5">
        <f>SQRT(C1657^2+(Inddata!$E$35*C1657)^2)</f>
        <v>1.6687720036002534</v>
      </c>
      <c r="G1657" s="5">
        <f t="shared" si="68"/>
        <v>5.9375440072005068</v>
      </c>
      <c r="H1657" s="5">
        <f t="shared" si="69"/>
        <v>0.75121969531355759</v>
      </c>
      <c r="I1657" s="5">
        <f t="shared" si="70"/>
        <v>5.1939185918756604E-2</v>
      </c>
      <c r="J1657" s="5">
        <f t="shared" si="71"/>
        <v>0.23166954487202218</v>
      </c>
      <c r="K1657">
        <f t="shared" si="73"/>
        <v>1.1800000000000008</v>
      </c>
      <c r="L1657" s="2">
        <f>Inddata!$E$34</f>
        <v>0</v>
      </c>
      <c r="M1657" s="2">
        <f>Inddata!$E$34+Inddata!$E$32</f>
        <v>4</v>
      </c>
      <c r="N1657" s="2">
        <f t="shared" si="62"/>
        <v>2.5969592959378302E-2</v>
      </c>
      <c r="O1657" s="2">
        <f t="shared" si="63"/>
        <v>0.11583477243601109</v>
      </c>
      <c r="P1657" s="5">
        <f t="shared" si="61"/>
        <v>0.58636649008274988</v>
      </c>
      <c r="Q1657" s="5">
        <f t="shared" si="64"/>
        <v>0.29318324504137494</v>
      </c>
      <c r="R1657" s="2">
        <f t="shared" si="65"/>
        <v>6.7866491907725687E-2</v>
      </c>
      <c r="S1657" s="2">
        <f t="shared" si="66"/>
        <v>3.3933245953862844E-2</v>
      </c>
    </row>
    <row r="1658" spans="3:19" x14ac:dyDescent="0.25">
      <c r="C1658">
        <f t="shared" si="72"/>
        <v>1.1900000000000008</v>
      </c>
      <c r="D1658" s="5">
        <f>$C$2+2*Inddata!$E$35*'Beregninger scenarie 3'!C1658</f>
        <v>4.9800000000000022</v>
      </c>
      <c r="E1658" s="5">
        <f t="shared" si="67"/>
        <v>4.510100000000004</v>
      </c>
      <c r="F1658" s="5">
        <f>SQRT(C1658^2+(Inddata!$E$35*C1658)^2)</f>
        <v>1.6829141392239841</v>
      </c>
      <c r="G1658" s="5">
        <f t="shared" si="68"/>
        <v>5.9658282784479688</v>
      </c>
      <c r="H1658" s="5">
        <f t="shared" si="69"/>
        <v>0.75598890707147914</v>
      </c>
      <c r="I1658" s="5">
        <f t="shared" si="70"/>
        <v>5.2158782230077701E-2</v>
      </c>
      <c r="J1658" s="5">
        <f t="shared" si="71"/>
        <v>0.23524132373587364</v>
      </c>
      <c r="K1658">
        <f t="shared" si="73"/>
        <v>1.1900000000000008</v>
      </c>
      <c r="L1658" s="2">
        <f>Inddata!$E$34</f>
        <v>0</v>
      </c>
      <c r="M1658" s="2">
        <f>Inddata!$E$34+Inddata!$E$32</f>
        <v>4</v>
      </c>
      <c r="N1658" s="2">
        <f t="shared" si="62"/>
        <v>2.607939111503885E-2</v>
      </c>
      <c r="O1658" s="2">
        <f t="shared" si="63"/>
        <v>0.11762066186793682</v>
      </c>
      <c r="P1658" s="5">
        <f t="shared" si="61"/>
        <v>0.59540683000703865</v>
      </c>
      <c r="Q1658" s="5">
        <f t="shared" si="64"/>
        <v>0.29770341500351932</v>
      </c>
      <c r="R1658" s="2">
        <f t="shared" si="65"/>
        <v>6.891282754711095E-2</v>
      </c>
      <c r="S1658" s="2">
        <f t="shared" si="66"/>
        <v>3.4456413773555475E-2</v>
      </c>
    </row>
    <row r="1659" spans="3:19" x14ac:dyDescent="0.25">
      <c r="C1659">
        <f t="shared" si="72"/>
        <v>1.2000000000000008</v>
      </c>
      <c r="D1659" s="5">
        <f>$C$2+2*Inddata!$E$35*'Beregninger scenarie 3'!C1659</f>
        <v>5.0000000000000018</v>
      </c>
      <c r="E1659" s="5">
        <f t="shared" si="67"/>
        <v>4.5600000000000041</v>
      </c>
      <c r="F1659" s="5">
        <f>SQRT(C1659^2+(Inddata!$E$35*C1659)^2)</f>
        <v>1.6970562748477152</v>
      </c>
      <c r="G1659" s="5">
        <f t="shared" si="68"/>
        <v>5.9941125496954299</v>
      </c>
      <c r="H1659" s="5">
        <f t="shared" si="69"/>
        <v>0.76074647617881397</v>
      </c>
      <c r="I1659" s="5">
        <f t="shared" si="70"/>
        <v>5.2377382847005112E-2</v>
      </c>
      <c r="J1659" s="5">
        <f t="shared" si="71"/>
        <v>0.23884086578234354</v>
      </c>
      <c r="K1659">
        <f t="shared" si="73"/>
        <v>1.2000000000000008</v>
      </c>
      <c r="L1659" s="2">
        <f>Inddata!$E$34</f>
        <v>0</v>
      </c>
      <c r="M1659" s="2">
        <f>Inddata!$E$34+Inddata!$E$32</f>
        <v>4</v>
      </c>
      <c r="N1659" s="2">
        <f t="shared" si="62"/>
        <v>2.6188691423502556E-2</v>
      </c>
      <c r="O1659" s="2">
        <f t="shared" si="63"/>
        <v>0.11942043289117177</v>
      </c>
      <c r="P1659" s="5">
        <f t="shared" si="61"/>
        <v>0.60451743984943185</v>
      </c>
      <c r="Q1659" s="5">
        <f t="shared" si="64"/>
        <v>0.30225871992471592</v>
      </c>
      <c r="R1659" s="2">
        <f t="shared" si="65"/>
        <v>6.996729627886944E-2</v>
      </c>
      <c r="S1659" s="2">
        <f t="shared" si="66"/>
        <v>3.498364813943472E-2</v>
      </c>
    </row>
    <row r="1660" spans="3:19" x14ac:dyDescent="0.25">
      <c r="C1660">
        <f t="shared" si="72"/>
        <v>1.2100000000000009</v>
      </c>
      <c r="D1660" s="5">
        <f>$C$2+2*Inddata!$E$35*'Beregninger scenarie 3'!C1660</f>
        <v>5.0200000000000014</v>
      </c>
      <c r="E1660" s="5">
        <f t="shared" si="67"/>
        <v>4.6101000000000036</v>
      </c>
      <c r="F1660" s="5">
        <f>SQRT(C1660^2+(Inddata!$E$35*C1660)^2)</f>
        <v>1.7111984104714462</v>
      </c>
      <c r="G1660" s="5">
        <f t="shared" si="68"/>
        <v>6.0223968209428929</v>
      </c>
      <c r="H1660" s="5">
        <f t="shared" si="69"/>
        <v>0.7654925666751774</v>
      </c>
      <c r="I1660" s="5">
        <f t="shared" si="70"/>
        <v>5.2595002463364918E-2</v>
      </c>
      <c r="J1660" s="5">
        <f t="shared" si="71"/>
        <v>0.2424682208563588</v>
      </c>
      <c r="K1660">
        <f t="shared" si="73"/>
        <v>1.2100000000000009</v>
      </c>
      <c r="L1660" s="2">
        <f>Inddata!$E$34</f>
        <v>0</v>
      </c>
      <c r="M1660" s="2">
        <f>Inddata!$E$34+Inddata!$E$32</f>
        <v>4</v>
      </c>
      <c r="N1660" s="2">
        <f t="shared" si="62"/>
        <v>2.6297501231682459E-2</v>
      </c>
      <c r="O1660" s="2">
        <f t="shared" si="63"/>
        <v>0.1212341104281794</v>
      </c>
      <c r="P1660" s="5">
        <f t="shared" si="61"/>
        <v>0.61369844576977917</v>
      </c>
      <c r="Q1660" s="5">
        <f t="shared" si="64"/>
        <v>0.30684922288488958</v>
      </c>
      <c r="R1660" s="2">
        <f t="shared" si="65"/>
        <v>7.1029912704835552E-2</v>
      </c>
      <c r="S1660" s="2">
        <f t="shared" si="66"/>
        <v>3.5514956352417776E-2</v>
      </c>
    </row>
    <row r="1661" spans="3:19" x14ac:dyDescent="0.25">
      <c r="C1661">
        <f t="shared" si="72"/>
        <v>1.2200000000000009</v>
      </c>
      <c r="D1661" s="5">
        <f>$C$2+2*Inddata!$E$35*'Beregninger scenarie 3'!C1661</f>
        <v>5.0400000000000018</v>
      </c>
      <c r="E1661" s="5">
        <f t="shared" si="67"/>
        <v>4.6604000000000045</v>
      </c>
      <c r="F1661" s="5">
        <f>SQRT(C1661^2+(Inddata!$E$35*C1661)^2)</f>
        <v>1.7253405460951772</v>
      </c>
      <c r="G1661" s="5">
        <f t="shared" si="68"/>
        <v>6.050681092190354</v>
      </c>
      <c r="H1661" s="5">
        <f t="shared" si="69"/>
        <v>0.7702273395329341</v>
      </c>
      <c r="I1661" s="5">
        <f t="shared" si="70"/>
        <v>5.2811655452156811E-2</v>
      </c>
      <c r="J1661" s="5">
        <f t="shared" si="71"/>
        <v>0.24612343906923184</v>
      </c>
      <c r="K1661">
        <f t="shared" si="73"/>
        <v>1.2200000000000009</v>
      </c>
      <c r="L1661" s="2">
        <f>Inddata!$E$34</f>
        <v>0</v>
      </c>
      <c r="M1661" s="2">
        <f>Inddata!$E$34+Inddata!$E$32</f>
        <v>4</v>
      </c>
      <c r="N1661" s="2">
        <f t="shared" si="62"/>
        <v>2.6405827726078406E-2</v>
      </c>
      <c r="O1661" s="2">
        <f t="shared" si="63"/>
        <v>0.12306171953461592</v>
      </c>
      <c r="P1661" s="5">
        <f t="shared" si="61"/>
        <v>0.6229499746021635</v>
      </c>
      <c r="Q1661" s="5">
        <f t="shared" si="64"/>
        <v>0.31147498730108175</v>
      </c>
      <c r="R1661" s="2">
        <f t="shared" si="65"/>
        <v>7.2100691504880049E-2</v>
      </c>
      <c r="S1661" s="2">
        <f t="shared" si="66"/>
        <v>3.6050345752440024E-2</v>
      </c>
    </row>
    <row r="1662" spans="3:19" x14ac:dyDescent="0.25">
      <c r="C1662">
        <f t="shared" si="72"/>
        <v>1.2300000000000009</v>
      </c>
      <c r="D1662" s="5">
        <f>$C$2+2*Inddata!$E$35*'Beregninger scenarie 3'!C1662</f>
        <v>5.0600000000000023</v>
      </c>
      <c r="E1662" s="5">
        <f t="shared" si="67"/>
        <v>4.7109000000000041</v>
      </c>
      <c r="F1662" s="5">
        <f>SQRT(C1662^2+(Inddata!$E$35*C1662)^2)</f>
        <v>1.7394826817189082</v>
      </c>
      <c r="G1662" s="5">
        <f t="shared" si="68"/>
        <v>6.0789653634378169</v>
      </c>
      <c r="H1662" s="5">
        <f t="shared" si="69"/>
        <v>0.77495095272855197</v>
      </c>
      <c r="I1662" s="5">
        <f t="shared" si="70"/>
        <v>5.30273558746579E-2</v>
      </c>
      <c r="J1662" s="5">
        <f t="shared" si="71"/>
        <v>0.24980657078992613</v>
      </c>
      <c r="K1662">
        <f t="shared" si="73"/>
        <v>1.2300000000000009</v>
      </c>
      <c r="L1662" s="2">
        <f>Inddata!$E$34</f>
        <v>0</v>
      </c>
      <c r="M1662" s="2">
        <f>Inddata!$E$34+Inddata!$E$32</f>
        <v>4</v>
      </c>
      <c r="N1662" s="2">
        <f t="shared" si="62"/>
        <v>2.651367793732895E-2</v>
      </c>
      <c r="O1662" s="2">
        <f t="shared" si="63"/>
        <v>0.12490328539496307</v>
      </c>
      <c r="P1662" s="5">
        <f t="shared" si="61"/>
        <v>0.63227215383279567</v>
      </c>
      <c r="Q1662" s="5">
        <f t="shared" si="64"/>
        <v>0.31613607691639783</v>
      </c>
      <c r="R1662" s="2">
        <f t="shared" si="65"/>
        <v>7.3179647434351361E-2</v>
      </c>
      <c r="S1662" s="2">
        <f t="shared" si="66"/>
        <v>3.658982371717568E-2</v>
      </c>
    </row>
    <row r="1663" spans="3:19" x14ac:dyDescent="0.25">
      <c r="C1663">
        <f t="shared" si="72"/>
        <v>1.2400000000000009</v>
      </c>
      <c r="D1663" s="5">
        <f>$C$2+2*Inddata!$E$35*'Beregninger scenarie 3'!C1663</f>
        <v>5.0800000000000018</v>
      </c>
      <c r="E1663" s="5">
        <f t="shared" si="67"/>
        <v>4.7616000000000041</v>
      </c>
      <c r="F1663" s="5">
        <f>SQRT(C1663^2+(Inddata!$E$35*C1663)^2)</f>
        <v>1.753624817342639</v>
      </c>
      <c r="G1663" s="5">
        <f t="shared" si="68"/>
        <v>6.107249634685278</v>
      </c>
      <c r="H1663" s="5">
        <f t="shared" si="69"/>
        <v>0.77966356131197856</v>
      </c>
      <c r="I1663" s="5">
        <f t="shared" si="70"/>
        <v>5.3242117489207957E-2</v>
      </c>
      <c r="J1663" s="5">
        <f t="shared" si="71"/>
        <v>0.25351766663661285</v>
      </c>
      <c r="K1663">
        <f t="shared" si="73"/>
        <v>1.2400000000000009</v>
      </c>
      <c r="L1663" s="2">
        <f>Inddata!$E$34</f>
        <v>0</v>
      </c>
      <c r="M1663" s="2">
        <f>Inddata!$E$34+Inddata!$E$32</f>
        <v>4</v>
      </c>
      <c r="N1663" s="2">
        <f t="shared" si="62"/>
        <v>2.6621058744603979E-2</v>
      </c>
      <c r="O1663" s="2">
        <f t="shared" si="63"/>
        <v>0.12675883331830642</v>
      </c>
      <c r="P1663" s="5">
        <f t="shared" si="61"/>
        <v>0.64166511157864192</v>
      </c>
      <c r="Q1663" s="5">
        <f t="shared" si="64"/>
        <v>0.32083255578932096</v>
      </c>
      <c r="R1663" s="2">
        <f t="shared" si="65"/>
        <v>7.4266795321602089E-2</v>
      </c>
      <c r="S1663" s="2">
        <f t="shared" si="66"/>
        <v>3.7133397660801044E-2</v>
      </c>
    </row>
    <row r="1664" spans="3:19" x14ac:dyDescent="0.25">
      <c r="C1664">
        <f t="shared" si="72"/>
        <v>1.2500000000000009</v>
      </c>
      <c r="D1664" s="5">
        <f>$C$2+2*Inddata!$E$35*'Beregninger scenarie 3'!C1664</f>
        <v>5.1000000000000014</v>
      </c>
      <c r="E1664" s="5">
        <f t="shared" si="67"/>
        <v>4.8125000000000044</v>
      </c>
      <c r="F1664" s="5">
        <f>SQRT(C1664^2+(Inddata!$E$35*C1664)^2)</f>
        <v>1.76776695296637</v>
      </c>
      <c r="G1664" s="5">
        <f t="shared" si="68"/>
        <v>6.1355339059327401</v>
      </c>
      <c r="H1664" s="5">
        <f t="shared" si="69"/>
        <v>0.78436531747409444</v>
      </c>
      <c r="I1664" s="5">
        <f t="shared" si="70"/>
        <v>5.3455953759689326E-2</v>
      </c>
      <c r="J1664" s="5">
        <f t="shared" si="71"/>
        <v>0.25725677746850512</v>
      </c>
      <c r="K1664">
        <f t="shared" si="73"/>
        <v>1.2500000000000009</v>
      </c>
      <c r="L1664" s="2">
        <f>Inddata!$E$34</f>
        <v>0</v>
      </c>
      <c r="M1664" s="2">
        <f>Inddata!$E$34+Inddata!$E$32</f>
        <v>4</v>
      </c>
      <c r="N1664" s="2">
        <f t="shared" si="62"/>
        <v>2.6727976879844663E-2</v>
      </c>
      <c r="O1664" s="2">
        <f t="shared" si="63"/>
        <v>0.12862838873425256</v>
      </c>
      <c r="P1664" s="5">
        <f t="shared" si="61"/>
        <v>0.65112897656675783</v>
      </c>
      <c r="Q1664" s="5">
        <f t="shared" si="64"/>
        <v>0.32556448828337892</v>
      </c>
      <c r="R1664" s="2">
        <f t="shared" si="65"/>
        <v>7.5362150065596975E-2</v>
      </c>
      <c r="S1664" s="2">
        <f t="shared" si="66"/>
        <v>3.7681075032798488E-2</v>
      </c>
    </row>
    <row r="1665" spans="3:19" x14ac:dyDescent="0.25">
      <c r="C1665">
        <f t="shared" si="72"/>
        <v>1.2600000000000009</v>
      </c>
      <c r="D1665" s="5">
        <f>$C$2+2*Inddata!$E$35*'Beregninger scenarie 3'!C1665</f>
        <v>5.1200000000000019</v>
      </c>
      <c r="E1665" s="5">
        <f t="shared" si="67"/>
        <v>4.8636000000000053</v>
      </c>
      <c r="F1665" s="5">
        <f>SQRT(C1665^2+(Inddata!$E$35*C1665)^2)</f>
        <v>1.781909088590101</v>
      </c>
      <c r="G1665" s="5">
        <f t="shared" si="68"/>
        <v>6.1638181771802021</v>
      </c>
      <c r="H1665" s="5">
        <f t="shared" si="69"/>
        <v>0.78905637061231171</v>
      </c>
      <c r="I1665" s="5">
        <f t="shared" si="70"/>
        <v>5.3668877863714243E-2</v>
      </c>
      <c r="J1665" s="5">
        <f t="shared" si="71"/>
        <v>0.26102395437796089</v>
      </c>
      <c r="K1665">
        <f t="shared" si="73"/>
        <v>1.2600000000000009</v>
      </c>
      <c r="L1665" s="2">
        <f>Inddata!$E$34</f>
        <v>0</v>
      </c>
      <c r="M1665" s="2">
        <f>Inddata!$E$34+Inddata!$E$32</f>
        <v>4</v>
      </c>
      <c r="N1665" s="2">
        <f t="shared" si="62"/>
        <v>2.6834438931857121E-2</v>
      </c>
      <c r="O1665" s="2">
        <f t="shared" si="63"/>
        <v>0.13051197718898044</v>
      </c>
      <c r="P1665" s="5">
        <f t="shared" si="61"/>
        <v>0.66066387811429883</v>
      </c>
      <c r="Q1665" s="5">
        <f t="shared" si="64"/>
        <v>0.33033193905714942</v>
      </c>
      <c r="R1665" s="2">
        <f t="shared" si="65"/>
        <v>7.6465726633599407E-2</v>
      </c>
      <c r="S1665" s="2">
        <f t="shared" si="66"/>
        <v>3.8232863316799703E-2</v>
      </c>
    </row>
    <row r="1666" spans="3:19" x14ac:dyDescent="0.25">
      <c r="C1666">
        <f t="shared" si="72"/>
        <v>1.2700000000000009</v>
      </c>
      <c r="D1666" s="5">
        <f>$C$2+2*Inddata!$E$35*'Beregninger scenarie 3'!C1666</f>
        <v>5.1400000000000023</v>
      </c>
      <c r="E1666" s="5">
        <f t="shared" si="67"/>
        <v>4.9149000000000047</v>
      </c>
      <c r="F1666" s="5">
        <f>SQRT(C1666^2+(Inddata!$E$35*C1666)^2)</f>
        <v>1.796051224213832</v>
      </c>
      <c r="G1666" s="5">
        <f t="shared" si="68"/>
        <v>6.1921024484276641</v>
      </c>
      <c r="H1666" s="5">
        <f t="shared" si="69"/>
        <v>0.79373686739437355</v>
      </c>
      <c r="I1666" s="5">
        <f t="shared" si="70"/>
        <v>5.3880902700531683E-2</v>
      </c>
      <c r="J1666" s="5">
        <f t="shared" si="71"/>
        <v>0.2648192486828434</v>
      </c>
      <c r="K1666">
        <f t="shared" si="73"/>
        <v>1.2700000000000009</v>
      </c>
      <c r="L1666" s="2">
        <f>Inddata!$E$34</f>
        <v>0</v>
      </c>
      <c r="M1666" s="2">
        <f>Inddata!$E$34+Inddata!$E$32</f>
        <v>4</v>
      </c>
      <c r="N1666" s="2">
        <f t="shared" si="62"/>
        <v>2.6940451350265841E-2</v>
      </c>
      <c r="O1666" s="2">
        <f t="shared" si="63"/>
        <v>0.1324096243414217</v>
      </c>
      <c r="P1666" s="5">
        <f t="shared" ref="P1666:P1729" si="74">((J1666*3600*24)/$M$14)*1000</f>
        <v>0.67026994610918511</v>
      </c>
      <c r="Q1666" s="5">
        <f t="shared" si="64"/>
        <v>0.33513497305459256</v>
      </c>
      <c r="R1666" s="2">
        <f t="shared" si="65"/>
        <v>7.757754005893347E-2</v>
      </c>
      <c r="S1666" s="2">
        <f t="shared" si="66"/>
        <v>3.8788770029466735E-2</v>
      </c>
    </row>
    <row r="1667" spans="3:19" x14ac:dyDescent="0.25">
      <c r="C1667">
        <f t="shared" si="72"/>
        <v>1.2800000000000009</v>
      </c>
      <c r="D1667" s="5">
        <f>$C$2+2*Inddata!$E$35*'Beregninger scenarie 3'!C1667</f>
        <v>5.1600000000000019</v>
      </c>
      <c r="E1667" s="5">
        <f t="shared" si="67"/>
        <v>4.9664000000000046</v>
      </c>
      <c r="F1667" s="5">
        <f>SQRT(C1667^2+(Inddata!$E$35*C1667)^2)</f>
        <v>1.810193359837563</v>
      </c>
      <c r="G1667" s="5">
        <f t="shared" si="68"/>
        <v>6.2203867196751261</v>
      </c>
      <c r="H1667" s="5">
        <f t="shared" si="69"/>
        <v>0.79840695182041455</v>
      </c>
      <c r="I1667" s="5">
        <f t="shared" si="70"/>
        <v>5.4092040898665095E-2</v>
      </c>
      <c r="J1667" s="5">
        <f t="shared" si="71"/>
        <v>0.26864271191913058</v>
      </c>
      <c r="K1667">
        <f t="shared" si="73"/>
        <v>1.2800000000000009</v>
      </c>
      <c r="L1667" s="2">
        <f>Inddata!$E$34</f>
        <v>0</v>
      </c>
      <c r="M1667" s="2">
        <f>Inddata!$E$34+Inddata!$E$32</f>
        <v>4</v>
      </c>
      <c r="N1667" s="2">
        <f t="shared" ref="N1667:N1730" si="75">I1667*0.5</f>
        <v>2.7046020449332547E-2</v>
      </c>
      <c r="O1667" s="2">
        <f t="shared" ref="O1667:O1730" si="76">N1667*E1667</f>
        <v>0.13432135595956529</v>
      </c>
      <c r="P1667" s="5">
        <f t="shared" si="74"/>
        <v>0.67994731099139549</v>
      </c>
      <c r="Q1667" s="5">
        <f t="shared" ref="Q1667:Q1730" si="77">P1667/2</f>
        <v>0.33997365549569775</v>
      </c>
      <c r="R1667" s="2">
        <f t="shared" ref="R1667:R1730" si="78">(J1667*1000)/$M$13</f>
        <v>7.8697605438818929E-2</v>
      </c>
      <c r="S1667" s="2">
        <f t="shared" ref="S1667:S1730" si="79">R1667/2</f>
        <v>3.9348802719409465E-2</v>
      </c>
    </row>
    <row r="1668" spans="3:19" x14ac:dyDescent="0.25">
      <c r="C1668">
        <f t="shared" si="72"/>
        <v>1.2900000000000009</v>
      </c>
      <c r="D1668" s="5">
        <f>$C$2+2*Inddata!$E$35*'Beregninger scenarie 3'!C1668</f>
        <v>5.1800000000000015</v>
      </c>
      <c r="E1668" s="5">
        <f t="shared" ref="E1668:E1731" si="80">0.5*(D1668+$C$2)*C1668</f>
        <v>5.018100000000004</v>
      </c>
      <c r="F1668" s="5">
        <f>SQRT(C1668^2+(Inddata!$E$35*C1668)^2)</f>
        <v>1.8243354954612938</v>
      </c>
      <c r="G1668" s="5">
        <f t="shared" ref="G1668:G1731" si="81">$C$2+2*F1668</f>
        <v>6.2486709909225873</v>
      </c>
      <c r="H1668" s="5">
        <f t="shared" ref="H1668:H1731" si="82">E1668/G1668</f>
        <v>0.80306676528333343</v>
      </c>
      <c r="I1668" s="5">
        <f t="shared" ref="I1668:I1731" si="83">$C$14*(H1668^(2/3))*SQRT($C$13)</f>
        <v>5.4302304823292069E-2</v>
      </c>
      <c r="J1668" s="5">
        <f t="shared" ref="J1668:J1731" si="84">I1668*E1668</f>
        <v>0.27249439583376217</v>
      </c>
      <c r="K1668">
        <f t="shared" si="73"/>
        <v>1.2900000000000009</v>
      </c>
      <c r="L1668" s="2">
        <f>Inddata!$E$34</f>
        <v>0</v>
      </c>
      <c r="M1668" s="2">
        <f>Inddata!$E$34+Inddata!$E$32</f>
        <v>4</v>
      </c>
      <c r="N1668" s="2">
        <f t="shared" si="75"/>
        <v>2.7151152411646035E-2</v>
      </c>
      <c r="O1668" s="2">
        <f t="shared" si="76"/>
        <v>0.13624719791688109</v>
      </c>
      <c r="P1668" s="5">
        <f t="shared" si="74"/>
        <v>0.68969610373486256</v>
      </c>
      <c r="Q1668" s="5">
        <f t="shared" si="77"/>
        <v>0.34484805186743128</v>
      </c>
      <c r="R1668" s="2">
        <f t="shared" si="78"/>
        <v>7.982593793227577E-2</v>
      </c>
      <c r="S1668" s="2">
        <f t="shared" si="79"/>
        <v>3.9912968966137885E-2</v>
      </c>
    </row>
    <row r="1669" spans="3:19" x14ac:dyDescent="0.25">
      <c r="C1669">
        <f t="shared" si="72"/>
        <v>1.3000000000000009</v>
      </c>
      <c r="D1669" s="5">
        <f>$C$2+2*Inddata!$E$35*'Beregninger scenarie 3'!C1669</f>
        <v>5.200000000000002</v>
      </c>
      <c r="E1669" s="5">
        <f t="shared" si="80"/>
        <v>5.0700000000000056</v>
      </c>
      <c r="F1669" s="5">
        <f>SQRT(C1669^2+(Inddata!$E$35*C1669)^2)</f>
        <v>1.8384776310850248</v>
      </c>
      <c r="G1669" s="5">
        <f t="shared" si="81"/>
        <v>6.2769552621700502</v>
      </c>
      <c r="H1669" s="5">
        <f t="shared" si="82"/>
        <v>0.80771644662753583</v>
      </c>
      <c r="I1669" s="5">
        <f t="shared" si="83"/>
        <v>5.4511706583376229E-2</v>
      </c>
      <c r="J1669" s="5">
        <f t="shared" si="84"/>
        <v>0.27637435237771779</v>
      </c>
      <c r="K1669">
        <f t="shared" si="73"/>
        <v>1.3000000000000009</v>
      </c>
      <c r="L1669" s="2">
        <f>Inddata!$E$34</f>
        <v>0</v>
      </c>
      <c r="M1669" s="2">
        <f>Inddata!$E$34+Inddata!$E$32</f>
        <v>4</v>
      </c>
      <c r="N1669" s="2">
        <f t="shared" si="75"/>
        <v>2.7255853291688115E-2</v>
      </c>
      <c r="O1669" s="2">
        <f t="shared" si="76"/>
        <v>0.1381871761888589</v>
      </c>
      <c r="P1669" s="5">
        <f t="shared" si="74"/>
        <v>0.69951645582995414</v>
      </c>
      <c r="Q1669" s="5">
        <f t="shared" si="77"/>
        <v>0.34975822791497707</v>
      </c>
      <c r="R1669" s="2">
        <f t="shared" si="78"/>
        <v>8.0962552758096551E-2</v>
      </c>
      <c r="S1669" s="2">
        <f t="shared" si="79"/>
        <v>4.0481276379048275E-2</v>
      </c>
    </row>
    <row r="1670" spans="3:19" x14ac:dyDescent="0.25">
      <c r="C1670">
        <f t="shared" ref="C1670:C1733" si="85">C1669+$C$1536</f>
        <v>1.3100000000000009</v>
      </c>
      <c r="D1670" s="5">
        <f>$C$2+2*Inddata!$E$35*'Beregninger scenarie 3'!C1670</f>
        <v>5.2200000000000024</v>
      </c>
      <c r="E1670" s="5">
        <f t="shared" si="80"/>
        <v>5.122100000000005</v>
      </c>
      <c r="F1670" s="5">
        <f>SQRT(C1670^2+(Inddata!$E$35*C1670)^2)</f>
        <v>1.8526197667087558</v>
      </c>
      <c r="G1670" s="5">
        <f t="shared" si="81"/>
        <v>6.3052395334175113</v>
      </c>
      <c r="H1670" s="5">
        <f t="shared" si="82"/>
        <v>0.81235613220609382</v>
      </c>
      <c r="I1670" s="5">
        <f t="shared" si="83"/>
        <v>5.4720258038561363E-2</v>
      </c>
      <c r="J1670" s="5">
        <f t="shared" si="84"/>
        <v>0.28028263369931544</v>
      </c>
      <c r="K1670">
        <f t="shared" ref="K1670:K1733" si="86">$K$1539+C1670</f>
        <v>1.3100000000000009</v>
      </c>
      <c r="L1670" s="2">
        <f>Inddata!$E$34</f>
        <v>0</v>
      </c>
      <c r="M1670" s="2">
        <f>Inddata!$E$34+Inddata!$E$32</f>
        <v>4</v>
      </c>
      <c r="N1670" s="2">
        <f t="shared" si="75"/>
        <v>2.7360129019280682E-2</v>
      </c>
      <c r="O1670" s="2">
        <f t="shared" si="76"/>
        <v>0.14014131684965772</v>
      </c>
      <c r="P1670" s="5">
        <f t="shared" si="74"/>
        <v>0.70940849926651006</v>
      </c>
      <c r="Q1670" s="5">
        <f t="shared" si="77"/>
        <v>0.35470424963325503</v>
      </c>
      <c r="R1670" s="2">
        <f t="shared" si="78"/>
        <v>8.2107465192883117E-2</v>
      </c>
      <c r="S1670" s="2">
        <f t="shared" si="79"/>
        <v>4.1053732596441558E-2</v>
      </c>
    </row>
    <row r="1671" spans="3:19" x14ac:dyDescent="0.25">
      <c r="C1671">
        <f t="shared" si="85"/>
        <v>1.320000000000001</v>
      </c>
      <c r="D1671" s="5">
        <f>$C$2+2*Inddata!$E$35*'Beregninger scenarie 3'!C1671</f>
        <v>5.240000000000002</v>
      </c>
      <c r="E1671" s="5">
        <f t="shared" si="80"/>
        <v>5.1744000000000048</v>
      </c>
      <c r="F1671" s="5">
        <f>SQRT(C1671^2+(Inddata!$E$35*C1671)^2)</f>
        <v>1.8667619023324868</v>
      </c>
      <c r="G1671" s="5">
        <f t="shared" si="81"/>
        <v>6.3335238046649742</v>
      </c>
      <c r="H1671" s="5">
        <f t="shared" si="82"/>
        <v>0.81698595593637569</v>
      </c>
      <c r="I1671" s="5">
        <f t="shared" si="83"/>
        <v>5.4927970805837278E-2</v>
      </c>
      <c r="J1671" s="5">
        <f t="shared" si="84"/>
        <v>0.28421929213772468</v>
      </c>
      <c r="K1671">
        <f t="shared" si="86"/>
        <v>1.320000000000001</v>
      </c>
      <c r="L1671" s="2">
        <f>Inddata!$E$34</f>
        <v>0</v>
      </c>
      <c r="M1671" s="2">
        <f>Inddata!$E$34+Inddata!$E$32</f>
        <v>4</v>
      </c>
      <c r="N1671" s="2">
        <f t="shared" si="75"/>
        <v>2.7463985402918639E-2</v>
      </c>
      <c r="O1671" s="2">
        <f t="shared" si="76"/>
        <v>0.14210964606886234</v>
      </c>
      <c r="P1671" s="5">
        <f t="shared" si="74"/>
        <v>0.71937236651742476</v>
      </c>
      <c r="Q1671" s="5">
        <f t="shared" si="77"/>
        <v>0.35968618325871238</v>
      </c>
      <c r="R1671" s="2">
        <f t="shared" si="78"/>
        <v>8.3260690569146381E-2</v>
      </c>
      <c r="S1671" s="2">
        <f t="shared" si="79"/>
        <v>4.1630345284573191E-2</v>
      </c>
    </row>
    <row r="1672" spans="3:19" x14ac:dyDescent="0.25">
      <c r="C1672">
        <f t="shared" si="85"/>
        <v>1.330000000000001</v>
      </c>
      <c r="D1672" s="5">
        <f>$C$2+2*Inddata!$E$35*'Beregninger scenarie 3'!C1672</f>
        <v>5.2600000000000016</v>
      </c>
      <c r="E1672" s="5">
        <f t="shared" si="80"/>
        <v>5.226900000000005</v>
      </c>
      <c r="F1672" s="5">
        <f>SQRT(C1672^2+(Inddata!$E$35*C1672)^2)</f>
        <v>1.8809040379562179</v>
      </c>
      <c r="G1672" s="5">
        <f t="shared" si="81"/>
        <v>6.3618080759124354</v>
      </c>
      <c r="H1672" s="5">
        <f t="shared" si="82"/>
        <v>0.82160604935419124</v>
      </c>
      <c r="I1672" s="5">
        <f t="shared" si="83"/>
        <v>5.513485626598625E-2</v>
      </c>
      <c r="J1672" s="5">
        <f t="shared" si="84"/>
        <v>0.2881843802166838</v>
      </c>
      <c r="K1672">
        <f t="shared" si="86"/>
        <v>1.330000000000001</v>
      </c>
      <c r="L1672" s="2">
        <f>Inddata!$E$34</f>
        <v>0</v>
      </c>
      <c r="M1672" s="2">
        <f>Inddata!$E$34+Inddata!$E$32</f>
        <v>4</v>
      </c>
      <c r="N1672" s="2">
        <f t="shared" si="75"/>
        <v>2.7567428132993125E-2</v>
      </c>
      <c r="O1672" s="2">
        <f t="shared" si="76"/>
        <v>0.1440921901083419</v>
      </c>
      <c r="P1672" s="5">
        <f t="shared" si="74"/>
        <v>0.72940819052274475</v>
      </c>
      <c r="Q1672" s="5">
        <f t="shared" si="77"/>
        <v>0.36470409526137237</v>
      </c>
      <c r="R1672" s="2">
        <f t="shared" si="78"/>
        <v>8.4422244273465841E-2</v>
      </c>
      <c r="S1672" s="2">
        <f t="shared" si="79"/>
        <v>4.221112213673292E-2</v>
      </c>
    </row>
    <row r="1673" spans="3:19" x14ac:dyDescent="0.25">
      <c r="C1673">
        <f t="shared" si="85"/>
        <v>1.340000000000001</v>
      </c>
      <c r="D1673" s="5">
        <f>$C$2+2*Inddata!$E$35*'Beregninger scenarie 3'!C1673</f>
        <v>5.280000000000002</v>
      </c>
      <c r="E1673" s="5">
        <f t="shared" si="80"/>
        <v>5.2796000000000056</v>
      </c>
      <c r="F1673" s="5">
        <f>SQRT(C1673^2+(Inddata!$E$35*C1673)^2)</f>
        <v>1.8950461735799486</v>
      </c>
      <c r="G1673" s="5">
        <f t="shared" si="81"/>
        <v>6.3900923471598974</v>
      </c>
      <c r="H1673" s="5">
        <f t="shared" si="82"/>
        <v>0.82621654166649805</v>
      </c>
      <c r="I1673" s="5">
        <f t="shared" si="83"/>
        <v>5.5340925569818886E-2</v>
      </c>
      <c r="J1673" s="5">
        <f t="shared" si="84"/>
        <v>0.29217795063841612</v>
      </c>
      <c r="K1673">
        <f t="shared" si="86"/>
        <v>1.340000000000001</v>
      </c>
      <c r="L1673" s="2">
        <f>Inddata!$E$34</f>
        <v>0</v>
      </c>
      <c r="M1673" s="2">
        <f>Inddata!$E$34+Inddata!$E$32</f>
        <v>4</v>
      </c>
      <c r="N1673" s="2">
        <f t="shared" si="75"/>
        <v>2.7670462784909443E-2</v>
      </c>
      <c r="O1673" s="2">
        <f t="shared" si="76"/>
        <v>0.14608897531920806</v>
      </c>
      <c r="P1673" s="5">
        <f t="shared" si="74"/>
        <v>0.73951610467427076</v>
      </c>
      <c r="Q1673" s="5">
        <f t="shared" si="77"/>
        <v>0.36975805233713538</v>
      </c>
      <c r="R1673" s="2">
        <f t="shared" si="78"/>
        <v>8.5592141744707265E-2</v>
      </c>
      <c r="S1673" s="2">
        <f t="shared" si="79"/>
        <v>4.2796070872353632E-2</v>
      </c>
    </row>
    <row r="1674" spans="3:19" x14ac:dyDescent="0.25">
      <c r="C1674">
        <f t="shared" si="85"/>
        <v>1.350000000000001</v>
      </c>
      <c r="D1674" s="5">
        <f>$C$2+2*Inddata!$E$35*'Beregninger scenarie 3'!C1674</f>
        <v>5.3000000000000025</v>
      </c>
      <c r="E1674" s="5">
        <f t="shared" si="80"/>
        <v>5.3325000000000049</v>
      </c>
      <c r="F1674" s="5">
        <f>SQRT(C1674^2+(Inddata!$E$35*C1674)^2)</f>
        <v>1.9091883092036797</v>
      </c>
      <c r="G1674" s="5">
        <f t="shared" si="81"/>
        <v>6.4183766184073594</v>
      </c>
      <c r="H1674" s="5">
        <f t="shared" si="82"/>
        <v>0.8308175598027151</v>
      </c>
      <c r="I1674" s="5">
        <f t="shared" si="83"/>
        <v>5.554618964420735E-2</v>
      </c>
      <c r="J1674" s="5">
        <f t="shared" si="84"/>
        <v>0.29620005627773599</v>
      </c>
      <c r="K1674">
        <f t="shared" si="86"/>
        <v>1.350000000000001</v>
      </c>
      <c r="L1674" s="2">
        <f>Inddata!$E$34</f>
        <v>0</v>
      </c>
      <c r="M1674" s="2">
        <f>Inddata!$E$34+Inddata!$E$32</f>
        <v>4</v>
      </c>
      <c r="N1674" s="2">
        <f t="shared" si="75"/>
        <v>2.7773094822103675E-2</v>
      </c>
      <c r="O1674" s="2">
        <f t="shared" si="76"/>
        <v>0.148100028138868</v>
      </c>
      <c r="P1674" s="5">
        <f t="shared" si="74"/>
        <v>0.74969624280063873</v>
      </c>
      <c r="Q1674" s="5">
        <f t="shared" si="77"/>
        <v>0.37484812140031937</v>
      </c>
      <c r="R1674" s="2">
        <f t="shared" si="78"/>
        <v>8.6770398472296159E-2</v>
      </c>
      <c r="S1674" s="2">
        <f t="shared" si="79"/>
        <v>4.338519923614808E-2</v>
      </c>
    </row>
    <row r="1675" spans="3:19" x14ac:dyDescent="0.25">
      <c r="C1675">
        <f t="shared" si="85"/>
        <v>1.360000000000001</v>
      </c>
      <c r="D1675" s="5">
        <f>$C$2+2*Inddata!$E$35*'Beregninger scenarie 3'!C1675</f>
        <v>5.3200000000000021</v>
      </c>
      <c r="E1675" s="5">
        <f t="shared" si="80"/>
        <v>5.3856000000000055</v>
      </c>
      <c r="F1675" s="5">
        <f>SQRT(C1675^2+(Inddata!$E$35*C1675)^2)</f>
        <v>1.9233304448274107</v>
      </c>
      <c r="G1675" s="5">
        <f t="shared" si="81"/>
        <v>6.4466608896548214</v>
      </c>
      <c r="H1675" s="5">
        <f t="shared" si="82"/>
        <v>0.83540922846468679</v>
      </c>
      <c r="I1675" s="5">
        <f t="shared" si="83"/>
        <v>5.5750659197924095E-2</v>
      </c>
      <c r="J1675" s="5">
        <f t="shared" si="84"/>
        <v>0.30025075017634029</v>
      </c>
      <c r="K1675">
        <f t="shared" si="86"/>
        <v>1.360000000000001</v>
      </c>
      <c r="L1675" s="2">
        <f>Inddata!$E$34</f>
        <v>0</v>
      </c>
      <c r="M1675" s="2">
        <f>Inddata!$E$34+Inddata!$E$32</f>
        <v>4</v>
      </c>
      <c r="N1675" s="2">
        <f t="shared" si="75"/>
        <v>2.7875329598962047E-2</v>
      </c>
      <c r="O1675" s="2">
        <f t="shared" si="76"/>
        <v>0.15012537508817014</v>
      </c>
      <c r="P1675" s="5">
        <f t="shared" si="74"/>
        <v>0.7599487391528732</v>
      </c>
      <c r="Q1675" s="5">
        <f t="shared" si="77"/>
        <v>0.3799743695764366</v>
      </c>
      <c r="R1675" s="2">
        <f t="shared" si="78"/>
        <v>8.7957029994545508E-2</v>
      </c>
      <c r="S1675" s="2">
        <f t="shared" si="79"/>
        <v>4.3978514997272754E-2</v>
      </c>
    </row>
    <row r="1676" spans="3:19" x14ac:dyDescent="0.25">
      <c r="C1676">
        <f t="shared" si="85"/>
        <v>1.370000000000001</v>
      </c>
      <c r="D1676" s="5">
        <f>$C$2+2*Inddata!$E$35*'Beregninger scenarie 3'!C1676</f>
        <v>5.3400000000000016</v>
      </c>
      <c r="E1676" s="5">
        <f t="shared" si="80"/>
        <v>5.4389000000000047</v>
      </c>
      <c r="F1676" s="5">
        <f>SQRT(C1676^2+(Inddata!$E$35*C1676)^2)</f>
        <v>1.9374725804511417</v>
      </c>
      <c r="G1676" s="5">
        <f t="shared" si="81"/>
        <v>6.4749451609022834</v>
      </c>
      <c r="H1676" s="5">
        <f t="shared" si="82"/>
        <v>0.83999167017533383</v>
      </c>
      <c r="I1676" s="5">
        <f t="shared" si="83"/>
        <v>5.5954344727293229E-2</v>
      </c>
      <c r="J1676" s="5">
        <f t="shared" si="84"/>
        <v>0.30433008553727542</v>
      </c>
      <c r="K1676">
        <f t="shared" si="86"/>
        <v>1.370000000000001</v>
      </c>
      <c r="L1676" s="2">
        <f>Inddata!$E$34</f>
        <v>0</v>
      </c>
      <c r="M1676" s="2">
        <f>Inddata!$E$34+Inddata!$E$32</f>
        <v>4</v>
      </c>
      <c r="N1676" s="2">
        <f t="shared" si="75"/>
        <v>2.7977172363646614E-2</v>
      </c>
      <c r="O1676" s="2">
        <f t="shared" si="76"/>
        <v>0.15216504276863771</v>
      </c>
      <c r="P1676" s="5">
        <f t="shared" si="74"/>
        <v>0.77027372839038111</v>
      </c>
      <c r="Q1676" s="5">
        <f t="shared" si="77"/>
        <v>0.38513686419519055</v>
      </c>
      <c r="R1676" s="2">
        <f t="shared" si="78"/>
        <v>8.9152051897034845E-2</v>
      </c>
      <c r="S1676" s="2">
        <f t="shared" si="79"/>
        <v>4.4576025948517423E-2</v>
      </c>
    </row>
    <row r="1677" spans="3:19" x14ac:dyDescent="0.25">
      <c r="C1677">
        <f t="shared" si="85"/>
        <v>1.380000000000001</v>
      </c>
      <c r="D1677" s="5">
        <f>$C$2+2*Inddata!$E$35*'Beregninger scenarie 3'!C1677</f>
        <v>5.3600000000000021</v>
      </c>
      <c r="E1677" s="5">
        <f t="shared" si="80"/>
        <v>5.4924000000000062</v>
      </c>
      <c r="F1677" s="5">
        <f>SQRT(C1677^2+(Inddata!$E$35*C1677)^2)</f>
        <v>1.9516147160748727</v>
      </c>
      <c r="G1677" s="5">
        <f t="shared" si="81"/>
        <v>6.5032294321497455</v>
      </c>
      <c r="H1677" s="5">
        <f t="shared" si="82"/>
        <v>0.8445650053260394</v>
      </c>
      <c r="I1677" s="5">
        <f t="shared" si="83"/>
        <v>5.6157256521662133E-2</v>
      </c>
      <c r="J1677" s="5">
        <f t="shared" si="84"/>
        <v>0.30843811571957747</v>
      </c>
      <c r="K1677">
        <f t="shared" si="86"/>
        <v>1.380000000000001</v>
      </c>
      <c r="L1677" s="2">
        <f>Inddata!$E$34</f>
        <v>0</v>
      </c>
      <c r="M1677" s="2">
        <f>Inddata!$E$34+Inddata!$E$32</f>
        <v>4</v>
      </c>
      <c r="N1677" s="2">
        <f t="shared" si="75"/>
        <v>2.8078628260831066E-2</v>
      </c>
      <c r="O1677" s="2">
        <f t="shared" si="76"/>
        <v>0.15421905785978873</v>
      </c>
      <c r="P1677" s="5">
        <f t="shared" si="74"/>
        <v>0.78067134556738682</v>
      </c>
      <c r="Q1677" s="5">
        <f t="shared" si="77"/>
        <v>0.39033567278369341</v>
      </c>
      <c r="R1677" s="2">
        <f t="shared" si="78"/>
        <v>9.0355479811040154E-2</v>
      </c>
      <c r="S1677" s="2">
        <f t="shared" si="79"/>
        <v>4.5177739905520077E-2</v>
      </c>
    </row>
    <row r="1678" spans="3:19" x14ac:dyDescent="0.25">
      <c r="C1678">
        <f t="shared" si="85"/>
        <v>1.390000000000001</v>
      </c>
      <c r="D1678" s="5">
        <f>$C$2+2*Inddata!$E$35*'Beregninger scenarie 3'!C1678</f>
        <v>5.3800000000000026</v>
      </c>
      <c r="E1678" s="5">
        <f t="shared" si="80"/>
        <v>5.5461000000000054</v>
      </c>
      <c r="F1678" s="5">
        <f>SQRT(C1678^2+(Inddata!$E$35*C1678)^2)</f>
        <v>1.9657568516986035</v>
      </c>
      <c r="G1678" s="5">
        <f t="shared" si="81"/>
        <v>6.5315137033972075</v>
      </c>
      <c r="H1678" s="5">
        <f t="shared" si="82"/>
        <v>0.84912935222279895</v>
      </c>
      <c r="I1678" s="5">
        <f t="shared" si="83"/>
        <v>5.6359404668699514E-2</v>
      </c>
      <c r="J1678" s="5">
        <f t="shared" si="84"/>
        <v>0.31257489423307466</v>
      </c>
      <c r="K1678">
        <f t="shared" si="86"/>
        <v>1.390000000000001</v>
      </c>
      <c r="L1678" s="2">
        <f>Inddata!$E$34</f>
        <v>0</v>
      </c>
      <c r="M1678" s="2">
        <f>Inddata!$E$34+Inddata!$E$32</f>
        <v>4</v>
      </c>
      <c r="N1678" s="2">
        <f t="shared" si="75"/>
        <v>2.8179702334349757E-2</v>
      </c>
      <c r="O1678" s="2">
        <f t="shared" si="76"/>
        <v>0.15628744711653733</v>
      </c>
      <c r="P1678" s="5">
        <f t="shared" si="74"/>
        <v>0.79114172611977707</v>
      </c>
      <c r="Q1678" s="5">
        <f t="shared" si="77"/>
        <v>0.39557086305988853</v>
      </c>
      <c r="R1678" s="2">
        <f t="shared" si="78"/>
        <v>9.156732941201122E-2</v>
      </c>
      <c r="S1678" s="2">
        <f t="shared" si="79"/>
        <v>4.578366470600561E-2</v>
      </c>
    </row>
    <row r="1679" spans="3:19" x14ac:dyDescent="0.25">
      <c r="C1679">
        <f t="shared" si="85"/>
        <v>1.400000000000001</v>
      </c>
      <c r="D1679" s="5">
        <f>$C$2+2*Inddata!$E$35*'Beregninger scenarie 3'!C1679</f>
        <v>5.4000000000000021</v>
      </c>
      <c r="E1679" s="5">
        <f t="shared" si="80"/>
        <v>5.600000000000005</v>
      </c>
      <c r="F1679" s="5">
        <f>SQRT(C1679^2+(Inddata!$E$35*C1679)^2)</f>
        <v>1.9798989873223345</v>
      </c>
      <c r="G1679" s="5">
        <f t="shared" si="81"/>
        <v>6.5597979746446686</v>
      </c>
      <c r="H1679" s="5">
        <f t="shared" si="82"/>
        <v>0.85368482713118099</v>
      </c>
      <c r="I1679" s="5">
        <f t="shared" si="83"/>
        <v>5.656079905952717E-2</v>
      </c>
      <c r="J1679" s="5">
        <f t="shared" si="84"/>
        <v>0.31674047473335243</v>
      </c>
      <c r="K1679">
        <f t="shared" si="86"/>
        <v>1.400000000000001</v>
      </c>
      <c r="L1679" s="2">
        <f>Inddata!$E$34</f>
        <v>0</v>
      </c>
      <c r="M1679" s="2">
        <f>Inddata!$E$34+Inddata!$E$32</f>
        <v>4</v>
      </c>
      <c r="N1679" s="2">
        <f t="shared" si="75"/>
        <v>2.8280399529763585E-2</v>
      </c>
      <c r="O1679" s="2">
        <f t="shared" si="76"/>
        <v>0.15837023736667621</v>
      </c>
      <c r="P1679" s="5">
        <f t="shared" si="74"/>
        <v>0.80168500585235603</v>
      </c>
      <c r="Q1679" s="5">
        <f t="shared" si="77"/>
        <v>0.40084250292617801</v>
      </c>
      <c r="R1679" s="2">
        <f t="shared" si="78"/>
        <v>9.2787616418096769E-2</v>
      </c>
      <c r="S1679" s="2">
        <f t="shared" si="79"/>
        <v>4.6393808209048384E-2</v>
      </c>
    </row>
    <row r="1680" spans="3:19" x14ac:dyDescent="0.25">
      <c r="C1680">
        <f t="shared" si="85"/>
        <v>1.410000000000001</v>
      </c>
      <c r="D1680" s="5">
        <f>$C$2+2*Inddata!$E$35*'Beregninger scenarie 3'!C1680</f>
        <v>5.4200000000000017</v>
      </c>
      <c r="E1680" s="5">
        <f t="shared" si="80"/>
        <v>5.654100000000005</v>
      </c>
      <c r="F1680" s="5">
        <f>SQRT(C1680^2+(Inddata!$E$35*C1680)^2)</f>
        <v>1.9940411229460655</v>
      </c>
      <c r="G1680" s="5">
        <f t="shared" si="81"/>
        <v>6.5880822458921315</v>
      </c>
      <c r="H1680" s="5">
        <f t="shared" si="82"/>
        <v>0.85823154432012549</v>
      </c>
      <c r="I1680" s="5">
        <f t="shared" si="83"/>
        <v>5.6761449393691044E-2</v>
      </c>
      <c r="J1680" s="5">
        <f t="shared" si="84"/>
        <v>0.32093491101686883</v>
      </c>
      <c r="K1680">
        <f t="shared" si="86"/>
        <v>1.410000000000001</v>
      </c>
      <c r="L1680" s="2">
        <f>Inddata!$E$34</f>
        <v>0</v>
      </c>
      <c r="M1680" s="2">
        <f>Inddata!$E$34+Inddata!$E$32</f>
        <v>4</v>
      </c>
      <c r="N1680" s="2">
        <f t="shared" si="75"/>
        <v>2.8380724696845522E-2</v>
      </c>
      <c r="O1680" s="2">
        <f t="shared" si="76"/>
        <v>0.16046745550843441</v>
      </c>
      <c r="P1680" s="5">
        <f t="shared" si="74"/>
        <v>0.81230132092648422</v>
      </c>
      <c r="Q1680" s="5">
        <f t="shared" si="77"/>
        <v>0.40615066046324211</v>
      </c>
      <c r="R1680" s="2">
        <f t="shared" si="78"/>
        <v>9.4016356588713462E-2</v>
      </c>
      <c r="S1680" s="2">
        <f t="shared" si="79"/>
        <v>4.7008178294356731E-2</v>
      </c>
    </row>
    <row r="1681" spans="3:19" x14ac:dyDescent="0.25">
      <c r="C1681">
        <f t="shared" si="85"/>
        <v>1.420000000000001</v>
      </c>
      <c r="D1681" s="5">
        <f>$C$2+2*Inddata!$E$35*'Beregninger scenarie 3'!C1681</f>
        <v>5.4400000000000022</v>
      </c>
      <c r="E1681" s="5">
        <f t="shared" si="80"/>
        <v>5.7084000000000064</v>
      </c>
      <c r="F1681" s="5">
        <f>SQRT(C1681^2+(Inddata!$E$35*C1681)^2)</f>
        <v>2.0081832585697965</v>
      </c>
      <c r="G1681" s="5">
        <f t="shared" si="81"/>
        <v>6.6163665171395927</v>
      </c>
      <c r="H1681" s="5">
        <f t="shared" si="82"/>
        <v>0.86276961610462277</v>
      </c>
      <c r="I1681" s="5">
        <f t="shared" si="83"/>
        <v>5.6961365183978041E-2</v>
      </c>
      <c r="J1681" s="5">
        <f t="shared" si="84"/>
        <v>0.32515825701622059</v>
      </c>
      <c r="K1681">
        <f t="shared" si="86"/>
        <v>1.420000000000001</v>
      </c>
      <c r="L1681" s="2">
        <f>Inddata!$E$34</f>
        <v>0</v>
      </c>
      <c r="M1681" s="2">
        <f>Inddata!$E$34+Inddata!$E$32</f>
        <v>4</v>
      </c>
      <c r="N1681" s="2">
        <f t="shared" si="75"/>
        <v>2.8480682591989021E-2</v>
      </c>
      <c r="O1681" s="2">
        <f t="shared" si="76"/>
        <v>0.16257912850811029</v>
      </c>
      <c r="P1681" s="5">
        <f t="shared" si="74"/>
        <v>0.82299080784809453</v>
      </c>
      <c r="Q1681" s="5">
        <f t="shared" si="77"/>
        <v>0.41149540392404726</v>
      </c>
      <c r="R1681" s="2">
        <f t="shared" si="78"/>
        <v>9.52535657231591E-2</v>
      </c>
      <c r="S1681" s="2">
        <f t="shared" si="79"/>
        <v>4.762678286157955E-2</v>
      </c>
    </row>
    <row r="1682" spans="3:19" x14ac:dyDescent="0.25">
      <c r="C1682">
        <f t="shared" si="85"/>
        <v>1.430000000000001</v>
      </c>
      <c r="D1682" s="5">
        <f>$C$2+2*Inddata!$E$35*'Beregninger scenarie 3'!C1682</f>
        <v>5.4600000000000026</v>
      </c>
      <c r="E1682" s="5">
        <f t="shared" si="80"/>
        <v>5.7629000000000055</v>
      </c>
      <c r="F1682" s="5">
        <f>SQRT(C1682^2+(Inddata!$E$35*C1682)^2)</f>
        <v>2.0223253941935275</v>
      </c>
      <c r="G1682" s="5">
        <f t="shared" si="81"/>
        <v>6.6446507883870556</v>
      </c>
      <c r="H1682" s="5">
        <f t="shared" si="82"/>
        <v>0.86729915288729731</v>
      </c>
      <c r="I1682" s="5">
        <f t="shared" si="83"/>
        <v>5.7160555761083844E-2</v>
      </c>
      <c r="J1682" s="5">
        <f t="shared" si="84"/>
        <v>0.32941056679555042</v>
      </c>
      <c r="K1682">
        <f t="shared" si="86"/>
        <v>1.430000000000001</v>
      </c>
      <c r="L1682" s="2">
        <f>Inddata!$E$34</f>
        <v>0</v>
      </c>
      <c r="M1682" s="2">
        <f>Inddata!$E$34+Inddata!$E$32</f>
        <v>4</v>
      </c>
      <c r="N1682" s="2">
        <f t="shared" si="75"/>
        <v>2.8580277880541922E-2</v>
      </c>
      <c r="O1682" s="2">
        <f t="shared" si="76"/>
        <v>0.16470528339777521</v>
      </c>
      <c r="P1682" s="5">
        <f t="shared" si="74"/>
        <v>0.83375360345606964</v>
      </c>
      <c r="Q1682" s="5">
        <f t="shared" si="77"/>
        <v>0.41687680172803482</v>
      </c>
      <c r="R1682" s="2">
        <f t="shared" si="78"/>
        <v>9.6499259659267339E-2</v>
      </c>
      <c r="S1682" s="2">
        <f t="shared" si="79"/>
        <v>4.824962982963367E-2</v>
      </c>
    </row>
    <row r="1683" spans="3:19" x14ac:dyDescent="0.25">
      <c r="C1683">
        <f t="shared" si="85"/>
        <v>1.4400000000000011</v>
      </c>
      <c r="D1683" s="5">
        <f>$C$2+2*Inddata!$E$35*'Beregninger scenarie 3'!C1683</f>
        <v>5.4800000000000022</v>
      </c>
      <c r="E1683" s="5">
        <f t="shared" si="80"/>
        <v>5.8176000000000059</v>
      </c>
      <c r="F1683" s="5">
        <f>SQRT(C1683^2+(Inddata!$E$35*C1683)^2)</f>
        <v>2.0364675298172585</v>
      </c>
      <c r="G1683" s="5">
        <f t="shared" si="81"/>
        <v>6.6729350596345167</v>
      </c>
      <c r="H1683" s="5">
        <f t="shared" si="82"/>
        <v>0.87182026319894101</v>
      </c>
      <c r="I1683" s="5">
        <f t="shared" si="83"/>
        <v>5.7359030278137796E-2</v>
      </c>
      <c r="J1683" s="5">
        <f t="shared" si="84"/>
        <v>0.33369189454609477</v>
      </c>
      <c r="K1683">
        <f t="shared" si="86"/>
        <v>1.4400000000000011</v>
      </c>
      <c r="L1683" s="2">
        <f>Inddata!$E$34</f>
        <v>0</v>
      </c>
      <c r="M1683" s="2">
        <f>Inddata!$E$34+Inddata!$E$32</f>
        <v>4</v>
      </c>
      <c r="N1683" s="2">
        <f t="shared" si="75"/>
        <v>2.8679515139068898E-2</v>
      </c>
      <c r="O1683" s="2">
        <f t="shared" si="76"/>
        <v>0.16684594727304738</v>
      </c>
      <c r="P1683" s="5">
        <f t="shared" si="74"/>
        <v>0.84458984491097211</v>
      </c>
      <c r="Q1683" s="5">
        <f t="shared" si="77"/>
        <v>0.42229492245548605</v>
      </c>
      <c r="R1683" s="2">
        <f t="shared" si="78"/>
        <v>9.7753454272103246E-2</v>
      </c>
      <c r="S1683" s="2">
        <f t="shared" si="79"/>
        <v>4.8876727136051623E-2</v>
      </c>
    </row>
    <row r="1684" spans="3:19" x14ac:dyDescent="0.25">
      <c r="C1684">
        <f t="shared" si="85"/>
        <v>1.4500000000000011</v>
      </c>
      <c r="D1684" s="5">
        <f>$C$2+2*Inddata!$E$35*'Beregninger scenarie 3'!C1684</f>
        <v>5.5000000000000018</v>
      </c>
      <c r="E1684" s="5">
        <f t="shared" si="80"/>
        <v>5.8725000000000049</v>
      </c>
      <c r="F1684" s="5">
        <f>SQRT(C1684^2+(Inddata!$E$35*C1684)^2)</f>
        <v>2.0506096654409895</v>
      </c>
      <c r="G1684" s="5">
        <f t="shared" si="81"/>
        <v>6.7012193308819796</v>
      </c>
      <c r="H1684" s="5">
        <f t="shared" si="82"/>
        <v>0.87633305373801229</v>
      </c>
      <c r="I1684" s="5">
        <f t="shared" si="83"/>
        <v>5.755679771508939E-2</v>
      </c>
      <c r="J1684" s="5">
        <f t="shared" si="84"/>
        <v>0.33800229458186271</v>
      </c>
      <c r="K1684">
        <f t="shared" si="86"/>
        <v>1.4500000000000011</v>
      </c>
      <c r="L1684" s="2">
        <f>Inddata!$E$34</f>
        <v>0</v>
      </c>
      <c r="M1684" s="2">
        <f>Inddata!$E$34+Inddata!$E$32</f>
        <v>4</v>
      </c>
      <c r="N1684" s="2">
        <f t="shared" si="75"/>
        <v>2.8778398857544695E-2</v>
      </c>
      <c r="O1684" s="2">
        <f t="shared" si="76"/>
        <v>0.16900114729093135</v>
      </c>
      <c r="P1684" s="5">
        <f t="shared" si="74"/>
        <v>0.85549966968410751</v>
      </c>
      <c r="Q1684" s="5">
        <f t="shared" si="77"/>
        <v>0.42774983484205376</v>
      </c>
      <c r="R1684" s="2">
        <f t="shared" si="78"/>
        <v>9.9016165472697634E-2</v>
      </c>
      <c r="S1684" s="2">
        <f t="shared" si="79"/>
        <v>4.9508082736348817E-2</v>
      </c>
    </row>
    <row r="1685" spans="3:19" x14ac:dyDescent="0.25">
      <c r="C1685">
        <f t="shared" si="85"/>
        <v>1.4600000000000011</v>
      </c>
      <c r="D1685" s="5">
        <f>$C$2+2*Inddata!$E$35*'Beregninger scenarie 3'!C1685</f>
        <v>5.5200000000000022</v>
      </c>
      <c r="E1685" s="5">
        <f t="shared" si="80"/>
        <v>5.9276000000000062</v>
      </c>
      <c r="F1685" s="5">
        <f>SQRT(C1685^2+(Inddata!$E$35*C1685)^2)</f>
        <v>2.0647518010647206</v>
      </c>
      <c r="G1685" s="5">
        <f t="shared" si="81"/>
        <v>6.7295036021294408</v>
      </c>
      <c r="H1685" s="5">
        <f t="shared" si="82"/>
        <v>0.88083762940914612</v>
      </c>
      <c r="I1685" s="5">
        <f t="shared" si="83"/>
        <v>5.7753866882961975E-2</v>
      </c>
      <c r="J1685" s="5">
        <f t="shared" si="84"/>
        <v>0.34234182133544577</v>
      </c>
      <c r="K1685">
        <f t="shared" si="86"/>
        <v>1.4600000000000011</v>
      </c>
      <c r="L1685" s="2">
        <f>Inddata!$E$34</f>
        <v>0</v>
      </c>
      <c r="M1685" s="2">
        <f>Inddata!$E$34+Inddata!$E$32</f>
        <v>4</v>
      </c>
      <c r="N1685" s="2">
        <f t="shared" si="75"/>
        <v>2.8876933441480988E-2</v>
      </c>
      <c r="O1685" s="2">
        <f t="shared" si="76"/>
        <v>0.17117091066772289</v>
      </c>
      <c r="P1685" s="5">
        <f t="shared" si="74"/>
        <v>0.86648321554691965</v>
      </c>
      <c r="Q1685" s="5">
        <f t="shared" si="77"/>
        <v>0.43324160777345982</v>
      </c>
      <c r="R1685" s="2">
        <f t="shared" si="78"/>
        <v>0.10028740920681942</v>
      </c>
      <c r="S1685" s="2">
        <f t="shared" si="79"/>
        <v>5.0143704603409708E-2</v>
      </c>
    </row>
    <row r="1686" spans="3:19" x14ac:dyDescent="0.25">
      <c r="C1686">
        <f t="shared" si="85"/>
        <v>1.4700000000000011</v>
      </c>
      <c r="D1686" s="5">
        <f>$C$2+2*Inddata!$E$35*'Beregninger scenarie 3'!C1686</f>
        <v>5.5400000000000027</v>
      </c>
      <c r="E1686" s="5">
        <f t="shared" si="80"/>
        <v>5.9829000000000061</v>
      </c>
      <c r="F1686" s="5">
        <f>SQRT(C1686^2+(Inddata!$E$35*C1686)^2)</f>
        <v>2.0788939366884511</v>
      </c>
      <c r="G1686" s="5">
        <f t="shared" si="81"/>
        <v>6.7577878733769019</v>
      </c>
      <c r="H1686" s="5">
        <f t="shared" si="82"/>
        <v>0.88533409336069024</v>
      </c>
      <c r="I1686" s="5">
        <f t="shared" si="83"/>
        <v>5.7950246427978053E-2</v>
      </c>
      <c r="J1686" s="5">
        <f t="shared" si="84"/>
        <v>0.34671052935395025</v>
      </c>
      <c r="K1686">
        <f t="shared" si="86"/>
        <v>1.4700000000000011</v>
      </c>
      <c r="L1686" s="2">
        <f>Inddata!$E$34</f>
        <v>0</v>
      </c>
      <c r="M1686" s="2">
        <f>Inddata!$E$34+Inddata!$E$32</f>
        <v>4</v>
      </c>
      <c r="N1686" s="2">
        <f t="shared" si="75"/>
        <v>2.8975123213989026E-2</v>
      </c>
      <c r="O1686" s="2">
        <f t="shared" si="76"/>
        <v>0.17335526467697512</v>
      </c>
      <c r="P1686" s="5">
        <f t="shared" si="74"/>
        <v>0.87754062056069448</v>
      </c>
      <c r="Q1686" s="5">
        <f t="shared" si="77"/>
        <v>0.43877031028034724</v>
      </c>
      <c r="R1686" s="2">
        <f t="shared" si="78"/>
        <v>0.10156720145378409</v>
      </c>
      <c r="S1686" s="2">
        <f t="shared" si="79"/>
        <v>5.0783600726892045E-2</v>
      </c>
    </row>
    <row r="1687" spans="3:19" x14ac:dyDescent="0.25">
      <c r="C1687">
        <f t="shared" si="85"/>
        <v>1.4800000000000011</v>
      </c>
      <c r="D1687" s="5">
        <f>$C$2+2*Inddata!$E$35*'Beregninger scenarie 3'!C1687</f>
        <v>5.5600000000000023</v>
      </c>
      <c r="E1687" s="5">
        <f t="shared" si="80"/>
        <v>6.0384000000000055</v>
      </c>
      <c r="F1687" s="5">
        <f>SQRT(C1687^2+(Inddata!$E$35*C1687)^2)</f>
        <v>2.0930360723121821</v>
      </c>
      <c r="G1687" s="5">
        <f t="shared" si="81"/>
        <v>6.7860721446243648</v>
      </c>
      <c r="H1687" s="5">
        <f t="shared" si="82"/>
        <v>0.88982254702130847</v>
      </c>
      <c r="I1687" s="5">
        <f t="shared" si="83"/>
        <v>5.8145944835561056E-2</v>
      </c>
      <c r="J1687" s="5">
        <f t="shared" si="84"/>
        <v>0.35110847329505218</v>
      </c>
      <c r="K1687">
        <f t="shared" si="86"/>
        <v>1.4800000000000011</v>
      </c>
      <c r="L1687" s="2">
        <f>Inddata!$E$34</f>
        <v>0</v>
      </c>
      <c r="M1687" s="2">
        <f>Inddata!$E$34+Inddata!$E$32</f>
        <v>4</v>
      </c>
      <c r="N1687" s="2">
        <f t="shared" si="75"/>
        <v>2.9072972417780528E-2</v>
      </c>
      <c r="O1687" s="2">
        <f t="shared" si="76"/>
        <v>0.17555423664752609</v>
      </c>
      <c r="P1687" s="5">
        <f t="shared" si="74"/>
        <v>0.88867202306657511</v>
      </c>
      <c r="Q1687" s="5">
        <f t="shared" si="77"/>
        <v>0.44433601153328756</v>
      </c>
      <c r="R1687" s="2">
        <f t="shared" si="78"/>
        <v>0.10285555822529806</v>
      </c>
      <c r="S1687" s="2">
        <f t="shared" si="79"/>
        <v>5.1427779112649029E-2</v>
      </c>
    </row>
    <row r="1688" spans="3:19" x14ac:dyDescent="0.25">
      <c r="C1688">
        <f t="shared" si="85"/>
        <v>1.4900000000000011</v>
      </c>
      <c r="D1688" s="5">
        <f>$C$2+2*Inddata!$E$35*'Beregninger scenarie 3'!C1688</f>
        <v>5.5800000000000018</v>
      </c>
      <c r="E1688" s="5">
        <f t="shared" si="80"/>
        <v>6.0941000000000054</v>
      </c>
      <c r="F1688" s="5">
        <f>SQRT(C1688^2+(Inddata!$E$35*C1688)^2)</f>
        <v>2.1071782079359132</v>
      </c>
      <c r="G1688" s="5">
        <f t="shared" si="81"/>
        <v>6.8143564158718259</v>
      </c>
      <c r="H1688" s="5">
        <f t="shared" si="82"/>
        <v>0.89430309013567044</v>
      </c>
      <c r="I1688" s="5">
        <f t="shared" si="83"/>
        <v>5.8340970434217834E-2</v>
      </c>
      <c r="J1688" s="5">
        <f t="shared" si="84"/>
        <v>0.35553570792316724</v>
      </c>
      <c r="K1688">
        <f t="shared" si="86"/>
        <v>1.4900000000000011</v>
      </c>
      <c r="L1688" s="2">
        <f>Inddata!$E$34</f>
        <v>0</v>
      </c>
      <c r="M1688" s="2">
        <f>Inddata!$E$34+Inddata!$E$32</f>
        <v>4</v>
      </c>
      <c r="N1688" s="2">
        <f t="shared" si="75"/>
        <v>2.9170485217108917E-2</v>
      </c>
      <c r="O1688" s="2">
        <f t="shared" si="76"/>
        <v>0.17776785396158362</v>
      </c>
      <c r="P1688" s="5">
        <f t="shared" si="74"/>
        <v>0.89987756167586741</v>
      </c>
      <c r="Q1688" s="5">
        <f t="shared" si="77"/>
        <v>0.44993878083793371</v>
      </c>
      <c r="R1688" s="2">
        <f t="shared" si="78"/>
        <v>0.10415249556433652</v>
      </c>
      <c r="S1688" s="2">
        <f t="shared" si="79"/>
        <v>5.207624778216826E-2</v>
      </c>
    </row>
    <row r="1689" spans="3:19" x14ac:dyDescent="0.25">
      <c r="C1689">
        <f t="shared" si="85"/>
        <v>1.5000000000000011</v>
      </c>
      <c r="D1689" s="5">
        <f>$C$2+2*Inddata!$E$35*'Beregninger scenarie 3'!C1689</f>
        <v>5.6000000000000023</v>
      </c>
      <c r="E1689" s="5">
        <f t="shared" si="80"/>
        <v>6.1500000000000066</v>
      </c>
      <c r="F1689" s="5">
        <f>SQRT(C1689^2+(Inddata!$E$35*C1689)^2)</f>
        <v>2.1213203435596442</v>
      </c>
      <c r="G1689" s="5">
        <f t="shared" si="81"/>
        <v>6.8426406871192889</v>
      </c>
      <c r="H1689" s="5">
        <f t="shared" si="82"/>
        <v>0.89877582079925344</v>
      </c>
      <c r="I1689" s="5">
        <f t="shared" si="83"/>
        <v>5.8535331399306084E-2</v>
      </c>
      <c r="J1689" s="5">
        <f t="shared" si="84"/>
        <v>0.35999228810573281</v>
      </c>
      <c r="K1689">
        <f t="shared" si="86"/>
        <v>1.5000000000000011</v>
      </c>
      <c r="L1689" s="2">
        <f>Inddata!$E$34</f>
        <v>0</v>
      </c>
      <c r="M1689" s="2">
        <f>Inddata!$E$34+Inddata!$E$32</f>
        <v>4</v>
      </c>
      <c r="N1689" s="2">
        <f t="shared" si="75"/>
        <v>2.9267665699653042E-2</v>
      </c>
      <c r="O1689" s="2">
        <f t="shared" si="76"/>
        <v>0.1799961440528664</v>
      </c>
      <c r="P1689" s="5">
        <f t="shared" si="74"/>
        <v>0.91115737526063056</v>
      </c>
      <c r="Q1689" s="5">
        <f t="shared" si="77"/>
        <v>0.45557868763031528</v>
      </c>
      <c r="R1689" s="2">
        <f t="shared" si="78"/>
        <v>0.10545802954405448</v>
      </c>
      <c r="S1689" s="2">
        <f t="shared" si="79"/>
        <v>5.2729014772027238E-2</v>
      </c>
    </row>
    <row r="1690" spans="3:19" x14ac:dyDescent="0.25">
      <c r="C1690">
        <f t="shared" si="85"/>
        <v>1.5100000000000011</v>
      </c>
      <c r="D1690" s="5">
        <f>$C$2+2*Inddata!$E$35*'Beregninger scenarie 3'!C1690</f>
        <v>5.6200000000000028</v>
      </c>
      <c r="E1690" s="5">
        <f t="shared" si="80"/>
        <v>6.2061000000000064</v>
      </c>
      <c r="F1690" s="5">
        <f>SQRT(C1690^2+(Inddata!$E$35*C1690)^2)</f>
        <v>2.1354624791833752</v>
      </c>
      <c r="G1690" s="5">
        <f t="shared" si="81"/>
        <v>6.87092495836675</v>
      </c>
      <c r="H1690" s="5">
        <f t="shared" si="82"/>
        <v>0.90324083549228928</v>
      </c>
      <c r="I1690" s="5">
        <f t="shared" si="83"/>
        <v>5.8729035756690882E-2</v>
      </c>
      <c r="J1690" s="5">
        <f t="shared" si="84"/>
        <v>0.36447826880959966</v>
      </c>
      <c r="K1690">
        <f t="shared" si="86"/>
        <v>1.5100000000000011</v>
      </c>
      <c r="L1690" s="2">
        <f>Inddata!$E$34</f>
        <v>0</v>
      </c>
      <c r="M1690" s="2">
        <f>Inddata!$E$34+Inddata!$E$32</f>
        <v>4</v>
      </c>
      <c r="N1690" s="2">
        <f t="shared" si="75"/>
        <v>2.9364517878345441E-2</v>
      </c>
      <c r="O1690" s="2">
        <f t="shared" si="76"/>
        <v>0.18223913440479983</v>
      </c>
      <c r="P1690" s="5">
        <f t="shared" si="74"/>
        <v>0.92251160294454315</v>
      </c>
      <c r="Q1690" s="5">
        <f t="shared" si="77"/>
        <v>0.46125580147227158</v>
      </c>
      <c r="R1690" s="2">
        <f t="shared" si="78"/>
        <v>0.10677217626672955</v>
      </c>
      <c r="S1690" s="2">
        <f t="shared" si="79"/>
        <v>5.3386088133364776E-2</v>
      </c>
    </row>
    <row r="1691" spans="3:19" x14ac:dyDescent="0.25">
      <c r="C1691">
        <f t="shared" si="85"/>
        <v>1.5200000000000011</v>
      </c>
      <c r="D1691" s="5">
        <f>$C$2+2*Inddata!$E$35*'Beregninger scenarie 3'!C1691</f>
        <v>5.6400000000000023</v>
      </c>
      <c r="E1691" s="5">
        <f t="shared" si="80"/>
        <v>6.2624000000000057</v>
      </c>
      <c r="F1691" s="5">
        <f>SQRT(C1691^2+(Inddata!$E$35*C1691)^2)</f>
        <v>2.1496046148071062</v>
      </c>
      <c r="G1691" s="5">
        <f t="shared" si="81"/>
        <v>6.8992092296142129</v>
      </c>
      <c r="H1691" s="5">
        <f t="shared" si="82"/>
        <v>0.90769822911287246</v>
      </c>
      <c r="I1691" s="5">
        <f t="shared" si="83"/>
        <v>5.8922091386294083E-2</v>
      </c>
      <c r="J1691" s="5">
        <f t="shared" si="84"/>
        <v>0.36899370509752838</v>
      </c>
      <c r="K1691">
        <f t="shared" si="86"/>
        <v>1.5200000000000011</v>
      </c>
      <c r="L1691" s="2">
        <f>Inddata!$E$34</f>
        <v>0</v>
      </c>
      <c r="M1691" s="2">
        <f>Inddata!$E$34+Inddata!$E$32</f>
        <v>4</v>
      </c>
      <c r="N1691" s="2">
        <f t="shared" si="75"/>
        <v>2.9461045693147041E-2</v>
      </c>
      <c r="O1691" s="2">
        <f t="shared" si="76"/>
        <v>0.18449685254876419</v>
      </c>
      <c r="P1691" s="5">
        <f t="shared" si="74"/>
        <v>0.93394038409403635</v>
      </c>
      <c r="Q1691" s="5">
        <f t="shared" si="77"/>
        <v>0.46697019204701817</v>
      </c>
      <c r="R1691" s="2">
        <f t="shared" si="78"/>
        <v>0.10809495186273571</v>
      </c>
      <c r="S1691" s="2">
        <f t="shared" si="79"/>
        <v>5.4047475931367855E-2</v>
      </c>
    </row>
    <row r="1692" spans="3:19" x14ac:dyDescent="0.25">
      <c r="C1692">
        <f t="shared" si="85"/>
        <v>1.5300000000000011</v>
      </c>
      <c r="D1692" s="5">
        <f>$C$2+2*Inddata!$E$35*'Beregninger scenarie 3'!C1692</f>
        <v>5.6600000000000019</v>
      </c>
      <c r="E1692" s="5">
        <f t="shared" si="80"/>
        <v>6.3189000000000055</v>
      </c>
      <c r="F1692" s="5">
        <f>SQRT(C1692^2+(Inddata!$E$35*C1692)^2)</f>
        <v>2.1637467504308372</v>
      </c>
      <c r="G1692" s="5">
        <f t="shared" si="81"/>
        <v>6.927493500861674</v>
      </c>
      <c r="H1692" s="5">
        <f t="shared" si="82"/>
        <v>0.91214809500925997</v>
      </c>
      <c r="I1692" s="5">
        <f t="shared" si="83"/>
        <v>5.9114506025540442E-2</v>
      </c>
      <c r="J1692" s="5">
        <f t="shared" si="84"/>
        <v>0.37353865212478782</v>
      </c>
      <c r="K1692">
        <f t="shared" si="86"/>
        <v>1.5300000000000011</v>
      </c>
      <c r="L1692" s="2">
        <f>Inddata!$E$34</f>
        <v>0</v>
      </c>
      <c r="M1692" s="2">
        <f>Inddata!$E$34+Inddata!$E$32</f>
        <v>4</v>
      </c>
      <c r="N1692" s="2">
        <f t="shared" si="75"/>
        <v>2.9557253012770221E-2</v>
      </c>
      <c r="O1692" s="2">
        <f t="shared" si="76"/>
        <v>0.18676932606239391</v>
      </c>
      <c r="P1692" s="5">
        <f t="shared" si="74"/>
        <v>0.94544385830968414</v>
      </c>
      <c r="Q1692" s="5">
        <f t="shared" si="77"/>
        <v>0.47272192915484207</v>
      </c>
      <c r="R1692" s="2">
        <f t="shared" si="78"/>
        <v>0.10942637248954677</v>
      </c>
      <c r="S1692" s="2">
        <f t="shared" si="79"/>
        <v>5.4713186244773386E-2</v>
      </c>
    </row>
    <row r="1693" spans="3:19" x14ac:dyDescent="0.25">
      <c r="C1693">
        <f t="shared" si="85"/>
        <v>1.5400000000000011</v>
      </c>
      <c r="D1693" s="5">
        <f>$C$2+2*Inddata!$E$35*'Beregninger scenarie 3'!C1693</f>
        <v>5.6800000000000024</v>
      </c>
      <c r="E1693" s="5">
        <f t="shared" si="80"/>
        <v>6.3756000000000066</v>
      </c>
      <c r="F1693" s="5">
        <f>SQRT(C1693^2+(Inddata!$E$35*C1693)^2)</f>
        <v>2.1778888860545678</v>
      </c>
      <c r="G1693" s="5">
        <f t="shared" si="81"/>
        <v>6.9557777721091352</v>
      </c>
      <c r="H1693" s="5">
        <f t="shared" si="82"/>
        <v>0.91659052501138105</v>
      </c>
      <c r="I1693" s="5">
        <f t="shared" si="83"/>
        <v>5.930628727270381E-2</v>
      </c>
      <c r="J1693" s="5">
        <f t="shared" si="84"/>
        <v>0.3781131651358508</v>
      </c>
      <c r="K1693">
        <f t="shared" si="86"/>
        <v>1.5400000000000011</v>
      </c>
      <c r="L1693" s="2">
        <f>Inddata!$E$34</f>
        <v>0</v>
      </c>
      <c r="M1693" s="2">
        <f>Inddata!$E$34+Inddata!$E$32</f>
        <v>4</v>
      </c>
      <c r="N1693" s="2">
        <f t="shared" si="75"/>
        <v>2.9653143636351905E-2</v>
      </c>
      <c r="O1693" s="2">
        <f t="shared" si="76"/>
        <v>0.1890565825679254</v>
      </c>
      <c r="P1693" s="5">
        <f t="shared" si="74"/>
        <v>0.95702216541783958</v>
      </c>
      <c r="Q1693" s="5">
        <f t="shared" si="77"/>
        <v>0.47851108270891979</v>
      </c>
      <c r="R1693" s="2">
        <f t="shared" si="78"/>
        <v>0.11076645433076847</v>
      </c>
      <c r="S1693" s="2">
        <f t="shared" si="79"/>
        <v>5.5383227165384234E-2</v>
      </c>
    </row>
    <row r="1694" spans="3:19" x14ac:dyDescent="0.25">
      <c r="C1694">
        <f t="shared" si="85"/>
        <v>1.5500000000000012</v>
      </c>
      <c r="D1694" s="5">
        <f>$C$2+2*Inddata!$E$35*'Beregninger scenarie 3'!C1694</f>
        <v>5.7000000000000028</v>
      </c>
      <c r="E1694" s="5">
        <f t="shared" si="80"/>
        <v>6.4325000000000063</v>
      </c>
      <c r="F1694" s="5">
        <f>SQRT(C1694^2+(Inddata!$E$35*C1694)^2)</f>
        <v>2.1920310216782988</v>
      </c>
      <c r="G1694" s="5">
        <f t="shared" si="81"/>
        <v>6.9840620433565981</v>
      </c>
      <c r="H1694" s="5">
        <f t="shared" si="82"/>
        <v>0.92102560946158107</v>
      </c>
      <c r="I1694" s="5">
        <f t="shared" si="83"/>
        <v>5.9497442590157067E-2</v>
      </c>
      <c r="J1694" s="5">
        <f t="shared" si="84"/>
        <v>0.38271729946118571</v>
      </c>
      <c r="K1694">
        <f t="shared" si="86"/>
        <v>1.5500000000000012</v>
      </c>
      <c r="L1694" s="2">
        <f>Inddata!$E$34</f>
        <v>0</v>
      </c>
      <c r="M1694" s="2">
        <f>Inddata!$E$34+Inddata!$E$32</f>
        <v>4</v>
      </c>
      <c r="N1694" s="2">
        <f t="shared" si="75"/>
        <v>2.9748721295078533E-2</v>
      </c>
      <c r="O1694" s="2">
        <f t="shared" si="76"/>
        <v>0.19135864973059286</v>
      </c>
      <c r="P1694" s="5">
        <f t="shared" si="74"/>
        <v>0.96867544546251483</v>
      </c>
      <c r="Q1694" s="5">
        <f t="shared" si="77"/>
        <v>0.48433772273125741</v>
      </c>
      <c r="R1694" s="2">
        <f t="shared" si="78"/>
        <v>0.11211521359519848</v>
      </c>
      <c r="S1694" s="2">
        <f t="shared" si="79"/>
        <v>5.605760679759924E-2</v>
      </c>
    </row>
    <row r="1695" spans="3:19" x14ac:dyDescent="0.25">
      <c r="C1695">
        <f t="shared" si="85"/>
        <v>1.5600000000000012</v>
      </c>
      <c r="D1695" s="5">
        <f>$C$2+2*Inddata!$E$35*'Beregninger scenarie 3'!C1695</f>
        <v>5.7200000000000024</v>
      </c>
      <c r="E1695" s="5">
        <f t="shared" si="80"/>
        <v>6.4896000000000065</v>
      </c>
      <c r="F1695" s="5">
        <f>SQRT(C1695^2+(Inddata!$E$35*C1695)^2)</f>
        <v>2.2061731573020298</v>
      </c>
      <c r="G1695" s="5">
        <f t="shared" si="81"/>
        <v>7.0123463146040592</v>
      </c>
      <c r="H1695" s="5">
        <f t="shared" si="82"/>
        <v>0.92545343724462514</v>
      </c>
      <c r="I1695" s="5">
        <f t="shared" si="83"/>
        <v>5.9687979307529032E-2</v>
      </c>
      <c r="J1695" s="5">
        <f t="shared" si="84"/>
        <v>0.38735111051414078</v>
      </c>
      <c r="K1695">
        <f t="shared" si="86"/>
        <v>1.5600000000000012</v>
      </c>
      <c r="L1695" s="2">
        <f>Inddata!$E$34</f>
        <v>0</v>
      </c>
      <c r="M1695" s="2">
        <f>Inddata!$E$34+Inddata!$E$32</f>
        <v>4</v>
      </c>
      <c r="N1695" s="2">
        <f t="shared" si="75"/>
        <v>2.9843989653764516E-2</v>
      </c>
      <c r="O1695" s="2">
        <f t="shared" si="76"/>
        <v>0.19367555525707039</v>
      </c>
      <c r="P1695" s="5">
        <f t="shared" si="74"/>
        <v>0.98040383869749503</v>
      </c>
      <c r="Q1695" s="5">
        <f t="shared" si="77"/>
        <v>0.49020191934874752</v>
      </c>
      <c r="R1695" s="2">
        <f t="shared" si="78"/>
        <v>0.11347266651591376</v>
      </c>
      <c r="S1695" s="2">
        <f t="shared" si="79"/>
        <v>5.6736333257956878E-2</v>
      </c>
    </row>
    <row r="1696" spans="3:19" x14ac:dyDescent="0.25">
      <c r="C1696">
        <f t="shared" si="85"/>
        <v>1.5700000000000012</v>
      </c>
      <c r="D1696" s="5">
        <f>$C$2+2*Inddata!$E$35*'Beregninger scenarie 3'!C1696</f>
        <v>5.740000000000002</v>
      </c>
      <c r="E1696" s="5">
        <f t="shared" si="80"/>
        <v>6.5469000000000062</v>
      </c>
      <c r="F1696" s="5">
        <f>SQRT(C1696^2+(Inddata!$E$35*C1696)^2)</f>
        <v>2.2203152929257608</v>
      </c>
      <c r="G1696" s="5">
        <f t="shared" si="81"/>
        <v>7.0406305858515221</v>
      </c>
      <c r="H1696" s="5">
        <f t="shared" si="82"/>
        <v>0.92987409581697256</v>
      </c>
      <c r="I1696" s="5">
        <f t="shared" si="83"/>
        <v>5.9877904624771397E-2</v>
      </c>
      <c r="J1696" s="5">
        <f t="shared" si="84"/>
        <v>0.39201465378791622</v>
      </c>
      <c r="K1696">
        <f t="shared" si="86"/>
        <v>1.5700000000000012</v>
      </c>
      <c r="L1696" s="2">
        <f>Inddata!$E$34</f>
        <v>0</v>
      </c>
      <c r="M1696" s="2">
        <f>Inddata!$E$34+Inddata!$E$32</f>
        <v>4</v>
      </c>
      <c r="N1696" s="2">
        <f t="shared" si="75"/>
        <v>2.9938952312385698E-2</v>
      </c>
      <c r="O1696" s="2">
        <f t="shared" si="76"/>
        <v>0.19600732689395811</v>
      </c>
      <c r="P1696" s="5">
        <f t="shared" si="74"/>
        <v>0.99220748557867355</v>
      </c>
      <c r="Q1696" s="5">
        <f t="shared" si="77"/>
        <v>0.49610374278933678</v>
      </c>
      <c r="R1696" s="2">
        <f t="shared" si="78"/>
        <v>0.11483882934938351</v>
      </c>
      <c r="S1696" s="2">
        <f t="shared" si="79"/>
        <v>5.7419414674691756E-2</v>
      </c>
    </row>
    <row r="1697" spans="3:19" x14ac:dyDescent="0.25">
      <c r="C1697">
        <f t="shared" si="85"/>
        <v>1.5800000000000012</v>
      </c>
      <c r="D1697" s="5">
        <f>$C$2+2*Inddata!$E$35*'Beregninger scenarie 3'!C1697</f>
        <v>5.7600000000000025</v>
      </c>
      <c r="E1697" s="5">
        <f t="shared" si="80"/>
        <v>6.6044000000000072</v>
      </c>
      <c r="F1697" s="5">
        <f>SQRT(C1697^2+(Inddata!$E$35*C1697)^2)</f>
        <v>2.2344574285494918</v>
      </c>
      <c r="G1697" s="5">
        <f t="shared" si="81"/>
        <v>7.0689148570989833</v>
      </c>
      <c r="H1697" s="5">
        <f t="shared" si="82"/>
        <v>0.93428767123535439</v>
      </c>
      <c r="I1697" s="5">
        <f t="shared" si="83"/>
        <v>6.0067225615138845E-2</v>
      </c>
      <c r="J1697" s="5">
        <f t="shared" si="84"/>
        <v>0.39670798485262343</v>
      </c>
      <c r="K1697">
        <f t="shared" si="86"/>
        <v>1.5800000000000012</v>
      </c>
      <c r="L1697" s="2">
        <f>Inddata!$E$34</f>
        <v>0</v>
      </c>
      <c r="M1697" s="2">
        <f>Inddata!$E$34+Inddata!$E$32</f>
        <v>4</v>
      </c>
      <c r="N1697" s="2">
        <f t="shared" si="75"/>
        <v>3.0033612807569422E-2</v>
      </c>
      <c r="O1697" s="2">
        <f t="shared" si="76"/>
        <v>0.19835399242631171</v>
      </c>
      <c r="P1697" s="5">
        <f t="shared" si="74"/>
        <v>1.0040865267566106</v>
      </c>
      <c r="Q1697" s="5">
        <f t="shared" si="77"/>
        <v>0.50204326337830529</v>
      </c>
      <c r="R1697" s="2">
        <f t="shared" si="78"/>
        <v>0.11621371837460771</v>
      </c>
      <c r="S1697" s="2">
        <f t="shared" si="79"/>
        <v>5.8106859187303857E-2</v>
      </c>
    </row>
    <row r="1698" spans="3:19" x14ac:dyDescent="0.25">
      <c r="C1698">
        <f t="shared" si="85"/>
        <v>1.5900000000000012</v>
      </c>
      <c r="D1698" s="5">
        <f>$C$2+2*Inddata!$E$35*'Beregninger scenarie 3'!C1698</f>
        <v>5.7800000000000029</v>
      </c>
      <c r="E1698" s="5">
        <f t="shared" si="80"/>
        <v>6.6621000000000068</v>
      </c>
      <c r="F1698" s="5">
        <f>SQRT(C1698^2+(Inddata!$E$35*C1698)^2)</f>
        <v>2.2485995641732228</v>
      </c>
      <c r="G1698" s="5">
        <f t="shared" si="81"/>
        <v>7.0971991283464462</v>
      </c>
      <c r="H1698" s="5">
        <f t="shared" si="82"/>
        <v>0.93869424818466218</v>
      </c>
      <c r="I1698" s="5">
        <f t="shared" si="83"/>
        <v>6.0255949228085137E-2</v>
      </c>
      <c r="J1698" s="5">
        <f t="shared" si="84"/>
        <v>0.4014311593524264</v>
      </c>
      <c r="K1698">
        <f t="shared" si="86"/>
        <v>1.5900000000000012</v>
      </c>
      <c r="L1698" s="2">
        <f>Inddata!$E$34</f>
        <v>0</v>
      </c>
      <c r="M1698" s="2">
        <f>Inddata!$E$34+Inddata!$E$32</f>
        <v>4</v>
      </c>
      <c r="N1698" s="2">
        <f t="shared" si="75"/>
        <v>3.0127974614042569E-2</v>
      </c>
      <c r="O1698" s="2">
        <f t="shared" si="76"/>
        <v>0.2007155796762132</v>
      </c>
      <c r="P1698" s="5">
        <f t="shared" si="74"/>
        <v>1.0160411030692964</v>
      </c>
      <c r="Q1698" s="5">
        <f t="shared" si="77"/>
        <v>0.5080205515346482</v>
      </c>
      <c r="R1698" s="2">
        <f t="shared" si="78"/>
        <v>0.1175973498922797</v>
      </c>
      <c r="S1698" s="2">
        <f t="shared" si="79"/>
        <v>5.8798674946139849E-2</v>
      </c>
    </row>
    <row r="1699" spans="3:19" x14ac:dyDescent="0.25">
      <c r="C1699">
        <f t="shared" si="85"/>
        <v>1.6000000000000012</v>
      </c>
      <c r="D1699" s="5">
        <f>$C$2+2*Inddata!$E$35*'Beregninger scenarie 3'!C1699</f>
        <v>5.8000000000000025</v>
      </c>
      <c r="E1699" s="5">
        <f t="shared" si="80"/>
        <v>6.7200000000000069</v>
      </c>
      <c r="F1699" s="5">
        <f>SQRT(C1699^2+(Inddata!$E$35*C1699)^2)</f>
        <v>2.2627416997969538</v>
      </c>
      <c r="G1699" s="5">
        <f t="shared" si="81"/>
        <v>7.1254833995939073</v>
      </c>
      <c r="H1699" s="5">
        <f t="shared" si="82"/>
        <v>0.94309391000517806</v>
      </c>
      <c r="I1699" s="5">
        <f t="shared" si="83"/>
        <v>6.0444082292078281E-2</v>
      </c>
      <c r="J1699" s="5">
        <f t="shared" si="84"/>
        <v>0.40618423300276646</v>
      </c>
      <c r="K1699">
        <f t="shared" si="86"/>
        <v>1.6000000000000012</v>
      </c>
      <c r="L1699" s="2">
        <f>Inddata!$E$34</f>
        <v>0</v>
      </c>
      <c r="M1699" s="2">
        <f>Inddata!$E$34+Inddata!$E$32</f>
        <v>4</v>
      </c>
      <c r="N1699" s="2">
        <f t="shared" si="75"/>
        <v>3.0222041146039141E-2</v>
      </c>
      <c r="O1699" s="2">
        <f t="shared" si="76"/>
        <v>0.20309211650138323</v>
      </c>
      <c r="P1699" s="5">
        <f t="shared" si="74"/>
        <v>1.028071355535128</v>
      </c>
      <c r="Q1699" s="5">
        <f t="shared" si="77"/>
        <v>0.51403567776756398</v>
      </c>
      <c r="R1699" s="2">
        <f t="shared" si="78"/>
        <v>0.11898974022397316</v>
      </c>
      <c r="S1699" s="2">
        <f t="shared" si="79"/>
        <v>5.9494870111986578E-2</v>
      </c>
    </row>
    <row r="1700" spans="3:19" x14ac:dyDescent="0.25">
      <c r="C1700">
        <f t="shared" si="85"/>
        <v>1.6100000000000012</v>
      </c>
      <c r="D1700" s="5">
        <f>$C$2+2*Inddata!$E$35*'Beregninger scenarie 3'!C1700</f>
        <v>5.8200000000000021</v>
      </c>
      <c r="E1700" s="5">
        <f t="shared" si="80"/>
        <v>6.7781000000000065</v>
      </c>
      <c r="F1700" s="5">
        <f>SQRT(C1700^2+(Inddata!$E$35*C1700)^2)</f>
        <v>2.2768838354206848</v>
      </c>
      <c r="G1700" s="5">
        <f t="shared" si="81"/>
        <v>7.1537676708413702</v>
      </c>
      <c r="H1700" s="5">
        <f t="shared" si="82"/>
        <v>0.94748673871915379</v>
      </c>
      <c r="I1700" s="5">
        <f t="shared" si="83"/>
        <v>6.0631631517337012E-2</v>
      </c>
      <c r="J1700" s="5">
        <f t="shared" si="84"/>
        <v>0.41096726158766239</v>
      </c>
      <c r="K1700">
        <f t="shared" si="86"/>
        <v>1.6100000000000012</v>
      </c>
      <c r="L1700" s="2">
        <f>Inddata!$E$34</f>
        <v>0</v>
      </c>
      <c r="M1700" s="2">
        <f>Inddata!$E$34+Inddata!$E$32</f>
        <v>4</v>
      </c>
      <c r="N1700" s="2">
        <f t="shared" si="75"/>
        <v>3.0315815758668506E-2</v>
      </c>
      <c r="O1700" s="2">
        <f t="shared" si="76"/>
        <v>0.2054836307938312</v>
      </c>
      <c r="P1700" s="5">
        <f t="shared" si="74"/>
        <v>1.0401774253460745</v>
      </c>
      <c r="Q1700" s="5">
        <f t="shared" si="77"/>
        <v>0.52008871267303725</v>
      </c>
      <c r="R1700" s="2">
        <f t="shared" si="78"/>
        <v>0.12039090571135122</v>
      </c>
      <c r="S1700" s="2">
        <f t="shared" si="79"/>
        <v>6.019545285567561E-2</v>
      </c>
    </row>
    <row r="1701" spans="3:19" x14ac:dyDescent="0.25">
      <c r="C1701">
        <f t="shared" si="85"/>
        <v>1.6200000000000012</v>
      </c>
      <c r="D1701" s="5">
        <f>$C$2+2*Inddata!$E$35*'Beregninger scenarie 3'!C1701</f>
        <v>5.8400000000000025</v>
      </c>
      <c r="E1701" s="5">
        <f t="shared" si="80"/>
        <v>6.8364000000000074</v>
      </c>
      <c r="F1701" s="5">
        <f>SQRT(C1701^2+(Inddata!$E$35*C1701)^2)</f>
        <v>2.2910259710444159</v>
      </c>
      <c r="G1701" s="5">
        <f t="shared" si="81"/>
        <v>7.1820519420888314</v>
      </c>
      <c r="H1701" s="5">
        <f t="shared" si="82"/>
        <v>0.95187281505676569</v>
      </c>
      <c r="I1701" s="5">
        <f t="shared" si="83"/>
        <v>6.0818603498491587E-2</v>
      </c>
      <c r="J1701" s="5">
        <f t="shared" si="84"/>
        <v>0.41578030095708834</v>
      </c>
      <c r="K1701">
        <f t="shared" si="86"/>
        <v>1.6200000000000012</v>
      </c>
      <c r="L1701" s="2">
        <f>Inddata!$E$34</f>
        <v>0</v>
      </c>
      <c r="M1701" s="2">
        <f>Inddata!$E$34+Inddata!$E$32</f>
        <v>4</v>
      </c>
      <c r="N1701" s="2">
        <f t="shared" si="75"/>
        <v>3.0409301749245794E-2</v>
      </c>
      <c r="O1701" s="2">
        <f t="shared" si="76"/>
        <v>0.20789015047854417</v>
      </c>
      <c r="P1701" s="5">
        <f t="shared" si="74"/>
        <v>1.0523594538610415</v>
      </c>
      <c r="Q1701" s="5">
        <f t="shared" si="77"/>
        <v>0.52617972693052073</v>
      </c>
      <c r="R1701" s="2">
        <f t="shared" si="78"/>
        <v>0.12180086271539832</v>
      </c>
      <c r="S1701" s="2">
        <f t="shared" si="79"/>
        <v>6.090043135769916E-2</v>
      </c>
    </row>
    <row r="1702" spans="3:19" x14ac:dyDescent="0.25">
      <c r="C1702">
        <f t="shared" si="85"/>
        <v>1.6300000000000012</v>
      </c>
      <c r="D1702" s="5">
        <f>$C$2+2*Inddata!$E$35*'Beregninger scenarie 3'!C1702</f>
        <v>5.860000000000003</v>
      </c>
      <c r="E1702" s="5">
        <f t="shared" si="80"/>
        <v>6.8949000000000069</v>
      </c>
      <c r="F1702" s="5">
        <f>SQRT(C1702^2+(Inddata!$E$35*C1702)^2)</f>
        <v>2.3051681066681464</v>
      </c>
      <c r="G1702" s="5">
        <f t="shared" si="81"/>
        <v>7.2103362133362925</v>
      </c>
      <c r="H1702" s="5">
        <f t="shared" si="82"/>
        <v>0.95625221848145547</v>
      </c>
      <c r="I1702" s="5">
        <f t="shared" si="83"/>
        <v>6.1005004717171157E-2</v>
      </c>
      <c r="J1702" s="5">
        <f t="shared" si="84"/>
        <v>0.42062340702442386</v>
      </c>
      <c r="K1702">
        <f t="shared" si="86"/>
        <v>1.6300000000000012</v>
      </c>
      <c r="L1702" s="2">
        <f>Inddata!$E$34</f>
        <v>0</v>
      </c>
      <c r="M1702" s="2">
        <f>Inddata!$E$34+Inddata!$E$32</f>
        <v>4</v>
      </c>
      <c r="N1702" s="2">
        <f t="shared" si="75"/>
        <v>3.0502502358585579E-2</v>
      </c>
      <c r="O1702" s="2">
        <f t="shared" si="76"/>
        <v>0.21031170351221193</v>
      </c>
      <c r="P1702" s="5">
        <f t="shared" si="74"/>
        <v>1.0646175825994166</v>
      </c>
      <c r="Q1702" s="5">
        <f t="shared" si="77"/>
        <v>0.53230879129970832</v>
      </c>
      <c r="R1702" s="2">
        <f t="shared" si="78"/>
        <v>0.12321962761567321</v>
      </c>
      <c r="S1702" s="2">
        <f t="shared" si="79"/>
        <v>6.1609813807836603E-2</v>
      </c>
    </row>
    <row r="1703" spans="3:19" x14ac:dyDescent="0.25">
      <c r="C1703">
        <f t="shared" si="85"/>
        <v>1.6400000000000012</v>
      </c>
      <c r="D1703" s="5">
        <f>$C$2+2*Inddata!$E$35*'Beregninger scenarie 3'!C1703</f>
        <v>5.8800000000000026</v>
      </c>
      <c r="E1703" s="5">
        <f t="shared" si="80"/>
        <v>6.9536000000000069</v>
      </c>
      <c r="F1703" s="5">
        <f>SQRT(C1703^2+(Inddata!$E$35*C1703)^2)</f>
        <v>2.3193102422918774</v>
      </c>
      <c r="G1703" s="5">
        <f t="shared" si="81"/>
        <v>7.2386204845837554</v>
      </c>
      <c r="H1703" s="5">
        <f t="shared" si="82"/>
        <v>0.96062502721467957</v>
      </c>
      <c r="I1703" s="5">
        <f t="shared" si="83"/>
        <v>6.1190841544520209E-2</v>
      </c>
      <c r="J1703" s="5">
        <f t="shared" si="84"/>
        <v>0.42549663576397617</v>
      </c>
      <c r="K1703">
        <f t="shared" si="86"/>
        <v>1.6400000000000012</v>
      </c>
      <c r="L1703" s="2">
        <f>Inddata!$E$34</f>
        <v>0</v>
      </c>
      <c r="M1703" s="2">
        <f>Inddata!$E$34+Inddata!$E$32</f>
        <v>4</v>
      </c>
      <c r="N1703" s="2">
        <f t="shared" si="75"/>
        <v>3.0595420772260105E-2</v>
      </c>
      <c r="O1703" s="2">
        <f t="shared" si="76"/>
        <v>0.21274831788198809</v>
      </c>
      <c r="P1703" s="5">
        <f t="shared" si="74"/>
        <v>1.0769519532347982</v>
      </c>
      <c r="Q1703" s="5">
        <f t="shared" si="77"/>
        <v>0.5384759766173991</v>
      </c>
      <c r="R1703" s="2">
        <f t="shared" si="78"/>
        <v>0.1246472168095831</v>
      </c>
      <c r="S1703" s="2">
        <f t="shared" si="79"/>
        <v>6.232360840479155E-2</v>
      </c>
    </row>
    <row r="1704" spans="3:19" x14ac:dyDescent="0.25">
      <c r="C1704">
        <f t="shared" si="85"/>
        <v>1.6500000000000012</v>
      </c>
      <c r="D1704" s="5">
        <f>$C$2+2*Inddata!$E$35*'Beregninger scenarie 3'!C1704</f>
        <v>5.9000000000000021</v>
      </c>
      <c r="E1704" s="5">
        <f t="shared" si="80"/>
        <v>7.0125000000000064</v>
      </c>
      <c r="F1704" s="5">
        <f>SQRT(C1704^2+(Inddata!$E$35*C1704)^2)</f>
        <v>2.3334523779156084</v>
      </c>
      <c r="G1704" s="5">
        <f t="shared" si="81"/>
        <v>7.2669047558312165</v>
      </c>
      <c r="H1704" s="5">
        <f t="shared" si="82"/>
        <v>0.96499131826007944</v>
      </c>
      <c r="I1704" s="5">
        <f t="shared" si="83"/>
        <v>6.1376120243646401E-2</v>
      </c>
      <c r="J1704" s="5">
        <f t="shared" si="84"/>
        <v>0.43040004320857078</v>
      </c>
      <c r="K1704">
        <f t="shared" si="86"/>
        <v>1.6500000000000012</v>
      </c>
      <c r="L1704" s="2">
        <f>Inddata!$E$34</f>
        <v>0</v>
      </c>
      <c r="M1704" s="2">
        <f>Inddata!$E$34+Inddata!$E$32</f>
        <v>4</v>
      </c>
      <c r="N1704" s="2">
        <f t="shared" si="75"/>
        <v>3.06880601218232E-2</v>
      </c>
      <c r="O1704" s="2">
        <f t="shared" si="76"/>
        <v>0.21520002160428539</v>
      </c>
      <c r="P1704" s="5">
        <f t="shared" si="74"/>
        <v>1.089362707588897</v>
      </c>
      <c r="Q1704" s="5">
        <f t="shared" si="77"/>
        <v>0.54468135379444849</v>
      </c>
      <c r="R1704" s="2">
        <f t="shared" si="78"/>
        <v>0.12608364671167788</v>
      </c>
      <c r="S1704" s="2">
        <f t="shared" si="79"/>
        <v>6.3041823355838938E-2</v>
      </c>
    </row>
    <row r="1705" spans="3:19" x14ac:dyDescent="0.25">
      <c r="C1705">
        <f t="shared" si="85"/>
        <v>1.6600000000000013</v>
      </c>
      <c r="D1705" s="5">
        <f>$C$2+2*Inddata!$E$35*'Beregninger scenarie 3'!C1705</f>
        <v>5.9200000000000026</v>
      </c>
      <c r="E1705" s="5">
        <f t="shared" si="80"/>
        <v>7.0716000000000081</v>
      </c>
      <c r="F1705" s="5">
        <f>SQRT(C1705^2+(Inddata!$E$35*C1705)^2)</f>
        <v>2.3475945135393395</v>
      </c>
      <c r="G1705" s="5">
        <f t="shared" si="81"/>
        <v>7.2951890270786794</v>
      </c>
      <c r="H1705" s="5">
        <f t="shared" si="82"/>
        <v>0.96935116742708904</v>
      </c>
      <c r="I1705" s="5">
        <f t="shared" si="83"/>
        <v>6.1560846972001829E-2</v>
      </c>
      <c r="J1705" s="5">
        <f t="shared" si="84"/>
        <v>0.43533368544720863</v>
      </c>
      <c r="K1705">
        <f t="shared" si="86"/>
        <v>1.6600000000000013</v>
      </c>
      <c r="L1705" s="2">
        <f>Inddata!$E$34</f>
        <v>0</v>
      </c>
      <c r="M1705" s="2">
        <f>Inddata!$E$34+Inddata!$E$32</f>
        <v>4</v>
      </c>
      <c r="N1705" s="2">
        <f t="shared" si="75"/>
        <v>3.0780423486000914E-2</v>
      </c>
      <c r="O1705" s="2">
        <f t="shared" si="76"/>
        <v>0.21766684272360431</v>
      </c>
      <c r="P1705" s="5">
        <f t="shared" si="74"/>
        <v>1.1018499876256069</v>
      </c>
      <c r="Q1705" s="5">
        <f t="shared" si="77"/>
        <v>0.55092499381280347</v>
      </c>
      <c r="R1705" s="2">
        <f t="shared" si="78"/>
        <v>0.12752893375296376</v>
      </c>
      <c r="S1705" s="2">
        <f t="shared" si="79"/>
        <v>6.3764466876481879E-2</v>
      </c>
    </row>
    <row r="1706" spans="3:19" x14ac:dyDescent="0.25">
      <c r="C1706">
        <f t="shared" si="85"/>
        <v>1.6700000000000013</v>
      </c>
      <c r="D1706" s="5">
        <f>$C$2+2*Inddata!$E$35*'Beregninger scenarie 3'!C1706</f>
        <v>5.9400000000000031</v>
      </c>
      <c r="E1706" s="5">
        <f t="shared" si="80"/>
        <v>7.1309000000000076</v>
      </c>
      <c r="F1706" s="5">
        <f>SQRT(C1706^2+(Inddata!$E$35*C1706)^2)</f>
        <v>2.3617366491630705</v>
      </c>
      <c r="G1706" s="5">
        <f t="shared" si="81"/>
        <v>7.3234732983261406</v>
      </c>
      <c r="H1706" s="5">
        <f t="shared" si="82"/>
        <v>0.97370464935399603</v>
      </c>
      <c r="I1706" s="5">
        <f t="shared" si="83"/>
        <v>6.1745027783700203E-2</v>
      </c>
      <c r="J1706" s="5">
        <f t="shared" si="84"/>
        <v>0.44029761862278827</v>
      </c>
      <c r="K1706">
        <f t="shared" si="86"/>
        <v>1.6700000000000013</v>
      </c>
      <c r="L1706" s="2">
        <f>Inddata!$E$34</f>
        <v>0</v>
      </c>
      <c r="M1706" s="2">
        <f>Inddata!$E$34+Inddata!$E$32</f>
        <v>4</v>
      </c>
      <c r="N1706" s="2">
        <f t="shared" si="75"/>
        <v>3.0872513891850101E-2</v>
      </c>
      <c r="O1706" s="2">
        <f t="shared" si="76"/>
        <v>0.22014880931139413</v>
      </c>
      <c r="P1706" s="5">
        <f t="shared" si="74"/>
        <v>1.1144139354452387</v>
      </c>
      <c r="Q1706" s="5">
        <f t="shared" si="77"/>
        <v>0.55720696772261935</v>
      </c>
      <c r="R1706" s="2">
        <f t="shared" si="78"/>
        <v>0.12898309438023597</v>
      </c>
      <c r="S1706" s="2">
        <f t="shared" si="79"/>
        <v>6.4491547190117987E-2</v>
      </c>
    </row>
    <row r="1707" spans="3:19" x14ac:dyDescent="0.25">
      <c r="C1707">
        <f t="shared" si="85"/>
        <v>1.6800000000000013</v>
      </c>
      <c r="D1707" s="5">
        <f>$C$2+2*Inddata!$E$35*'Beregninger scenarie 3'!C1707</f>
        <v>5.9600000000000026</v>
      </c>
      <c r="E1707" s="5">
        <f t="shared" si="80"/>
        <v>7.1904000000000075</v>
      </c>
      <c r="F1707" s="5">
        <f>SQRT(C1707^2+(Inddata!$E$35*C1707)^2)</f>
        <v>2.3758787847868015</v>
      </c>
      <c r="G1707" s="5">
        <f t="shared" si="81"/>
        <v>7.3517575695736035</v>
      </c>
      <c r="H1707" s="5">
        <f t="shared" si="82"/>
        <v>0.97805183753047031</v>
      </c>
      <c r="I1707" s="5">
        <f t="shared" si="83"/>
        <v>6.1928668631771565E-2</v>
      </c>
      <c r="J1707" s="5">
        <f t="shared" si="84"/>
        <v>0.44529189892989074</v>
      </c>
      <c r="K1707">
        <f t="shared" si="86"/>
        <v>1.6800000000000013</v>
      </c>
      <c r="L1707" s="2">
        <f>Inddata!$E$34</f>
        <v>0</v>
      </c>
      <c r="M1707" s="2">
        <f>Inddata!$E$34+Inddata!$E$32</f>
        <v>4</v>
      </c>
      <c r="N1707" s="2">
        <f t="shared" si="75"/>
        <v>3.0964334315885782E-2</v>
      </c>
      <c r="O1707" s="2">
        <f t="shared" si="76"/>
        <v>0.22264594946494537</v>
      </c>
      <c r="P1707" s="5">
        <f t="shared" si="74"/>
        <v>1.1270546932789141</v>
      </c>
      <c r="Q1707" s="5">
        <f t="shared" si="77"/>
        <v>0.56352734663945703</v>
      </c>
      <c r="R1707" s="2">
        <f t="shared" si="78"/>
        <v>0.1304461450554299</v>
      </c>
      <c r="S1707" s="2">
        <f t="shared" si="79"/>
        <v>6.5223072527714948E-2</v>
      </c>
    </row>
    <row r="1708" spans="3:19" x14ac:dyDescent="0.25">
      <c r="C1708">
        <f t="shared" si="85"/>
        <v>1.6900000000000013</v>
      </c>
      <c r="D1708" s="5">
        <f>$C$2+2*Inddata!$E$35*'Beregninger scenarie 3'!C1708</f>
        <v>5.9800000000000022</v>
      </c>
      <c r="E1708" s="5">
        <f t="shared" si="80"/>
        <v>7.2501000000000069</v>
      </c>
      <c r="F1708" s="5">
        <f>SQRT(C1708^2+(Inddata!$E$35*C1708)^2)</f>
        <v>2.3900209204105325</v>
      </c>
      <c r="G1708" s="5">
        <f t="shared" si="81"/>
        <v>7.3800418408210646</v>
      </c>
      <c r="H1708" s="5">
        <f t="shared" si="82"/>
        <v>0.98239280431957532</v>
      </c>
      <c r="I1708" s="5">
        <f t="shared" si="83"/>
        <v>6.2111775370357045E-2</v>
      </c>
      <c r="J1708" s="5">
        <f t="shared" si="84"/>
        <v>0.45031658261262603</v>
      </c>
      <c r="K1708">
        <f t="shared" si="86"/>
        <v>1.6900000000000013</v>
      </c>
      <c r="L1708" s="2">
        <f>Inddata!$E$34</f>
        <v>0</v>
      </c>
      <c r="M1708" s="2">
        <f>Inddata!$E$34+Inddata!$E$32</f>
        <v>4</v>
      </c>
      <c r="N1708" s="2">
        <f t="shared" si="75"/>
        <v>3.1055887685178522E-2</v>
      </c>
      <c r="O1708" s="2">
        <f t="shared" si="76"/>
        <v>0.22515829130631301</v>
      </c>
      <c r="P1708" s="5">
        <f t="shared" si="74"/>
        <v>1.1397724034831154</v>
      </c>
      <c r="Q1708" s="5">
        <f t="shared" si="77"/>
        <v>0.56988620174155769</v>
      </c>
      <c r="R1708" s="2">
        <f t="shared" si="78"/>
        <v>0.1319181022549902</v>
      </c>
      <c r="S1708" s="2">
        <f t="shared" si="79"/>
        <v>6.5959051127495102E-2</v>
      </c>
    </row>
    <row r="1709" spans="3:19" x14ac:dyDescent="0.25">
      <c r="C1709">
        <f t="shared" si="85"/>
        <v>1.7000000000000013</v>
      </c>
      <c r="D1709" s="5">
        <f>$C$2+2*Inddata!$E$35*'Beregninger scenarie 3'!C1709</f>
        <v>6.0000000000000027</v>
      </c>
      <c r="E1709" s="5">
        <f t="shared" si="80"/>
        <v>7.3100000000000085</v>
      </c>
      <c r="F1709" s="5">
        <f>SQRT(C1709^2+(Inddata!$E$35*C1709)^2)</f>
        <v>2.4041630560342635</v>
      </c>
      <c r="G1709" s="5">
        <f t="shared" si="81"/>
        <v>7.4083261120685275</v>
      </c>
      <c r="H1709" s="5">
        <f t="shared" si="82"/>
        <v>0.98672762097927347</v>
      </c>
      <c r="I1709" s="5">
        <f t="shared" si="83"/>
        <v>6.229435375684491E-2</v>
      </c>
      <c r="J1709" s="5">
        <f t="shared" si="84"/>
        <v>0.45537172596253683</v>
      </c>
      <c r="K1709">
        <f t="shared" si="86"/>
        <v>1.7000000000000013</v>
      </c>
      <c r="L1709" s="2">
        <f>Inddata!$E$34</f>
        <v>0</v>
      </c>
      <c r="M1709" s="2">
        <f>Inddata!$E$34+Inddata!$E$32</f>
        <v>4</v>
      </c>
      <c r="N1709" s="2">
        <f t="shared" si="75"/>
        <v>3.1147176878422455E-2</v>
      </c>
      <c r="O1709" s="2">
        <f t="shared" si="76"/>
        <v>0.22768586298126842</v>
      </c>
      <c r="P1709" s="5">
        <f t="shared" si="74"/>
        <v>1.1525672085343786</v>
      </c>
      <c r="Q1709" s="5">
        <f t="shared" si="77"/>
        <v>0.57628360426718928</v>
      </c>
      <c r="R1709" s="2">
        <f t="shared" si="78"/>
        <v>0.13339898246925677</v>
      </c>
      <c r="S1709" s="2">
        <f t="shared" si="79"/>
        <v>6.6699491234628386E-2</v>
      </c>
    </row>
    <row r="1710" spans="3:19" x14ac:dyDescent="0.25">
      <c r="C1710">
        <f t="shared" si="85"/>
        <v>1.7100000000000013</v>
      </c>
      <c r="D1710" s="5">
        <f>$C$2+2*Inddata!$E$35*'Beregninger scenarie 3'!C1710</f>
        <v>6.0200000000000031</v>
      </c>
      <c r="E1710" s="5">
        <f t="shared" si="80"/>
        <v>7.3701000000000079</v>
      </c>
      <c r="F1710" s="5">
        <f>SQRT(C1710^2+(Inddata!$E$35*C1710)^2)</f>
        <v>2.4183051916579945</v>
      </c>
      <c r="G1710" s="5">
        <f t="shared" si="81"/>
        <v>7.4366103833159887</v>
      </c>
      <c r="H1710" s="5">
        <f t="shared" si="82"/>
        <v>0.9910563576834418</v>
      </c>
      <c r="I1710" s="5">
        <f t="shared" si="83"/>
        <v>6.2476409453950402E-2</v>
      </c>
      <c r="J1710" s="5">
        <f t="shared" si="84"/>
        <v>0.46045738531656033</v>
      </c>
      <c r="K1710">
        <f t="shared" si="86"/>
        <v>1.7100000000000013</v>
      </c>
      <c r="L1710" s="2">
        <f>Inddata!$E$34</f>
        <v>0</v>
      </c>
      <c r="M1710" s="2">
        <f>Inddata!$E$34+Inddata!$E$32</f>
        <v>4</v>
      </c>
      <c r="N1710" s="2">
        <f t="shared" si="75"/>
        <v>3.1238204726975201E-2</v>
      </c>
      <c r="O1710" s="2">
        <f t="shared" si="76"/>
        <v>0.23022869265828017</v>
      </c>
      <c r="P1710" s="5">
        <f t="shared" si="74"/>
        <v>1.1654392510241349</v>
      </c>
      <c r="Q1710" s="5">
        <f t="shared" si="77"/>
        <v>0.58271962551206746</v>
      </c>
      <c r="R1710" s="2">
        <f t="shared" si="78"/>
        <v>0.1348888022018675</v>
      </c>
      <c r="S1710" s="2">
        <f t="shared" si="79"/>
        <v>6.7444401100933749E-2</v>
      </c>
    </row>
    <row r="1711" spans="3:19" x14ac:dyDescent="0.25">
      <c r="C1711">
        <f t="shared" si="85"/>
        <v>1.7200000000000013</v>
      </c>
      <c r="D1711" s="5">
        <f>$C$2+2*Inddata!$E$35*'Beregninger scenarie 3'!C1711</f>
        <v>6.0400000000000027</v>
      </c>
      <c r="E1711" s="5">
        <f t="shared" si="80"/>
        <v>7.4304000000000077</v>
      </c>
      <c r="F1711" s="5">
        <f>SQRT(C1711^2+(Inddata!$E$35*C1711)^2)</f>
        <v>2.4324473272817255</v>
      </c>
      <c r="G1711" s="5">
        <f t="shared" si="81"/>
        <v>7.4648946545634516</v>
      </c>
      <c r="H1711" s="5">
        <f t="shared" si="82"/>
        <v>0.99537908354241056</v>
      </c>
      <c r="I1711" s="5">
        <f t="shared" si="83"/>
        <v>6.2657948031740712E-2</v>
      </c>
      <c r="J1711" s="5">
        <f t="shared" si="84"/>
        <v>0.46557361705504668</v>
      </c>
      <c r="K1711">
        <f t="shared" si="86"/>
        <v>1.7200000000000013</v>
      </c>
      <c r="L1711" s="2">
        <f>Inddata!$E$34</f>
        <v>0</v>
      </c>
      <c r="M1711" s="2">
        <f>Inddata!$E$34+Inddata!$E$32</f>
        <v>4</v>
      </c>
      <c r="N1711" s="2">
        <f t="shared" si="75"/>
        <v>3.1328974015870356E-2</v>
      </c>
      <c r="O1711" s="2">
        <f t="shared" si="76"/>
        <v>0.23278680852752334</v>
      </c>
      <c r="P1711" s="5">
        <f t="shared" si="74"/>
        <v>1.1783886736536975</v>
      </c>
      <c r="Q1711" s="5">
        <f t="shared" si="77"/>
        <v>0.58919433682684874</v>
      </c>
      <c r="R1711" s="2">
        <f t="shared" si="78"/>
        <v>0.13638757796917797</v>
      </c>
      <c r="S1711" s="2">
        <f t="shared" si="79"/>
        <v>6.8193788984588985E-2</v>
      </c>
    </row>
    <row r="1712" spans="3:19" x14ac:dyDescent="0.25">
      <c r="C1712">
        <f t="shared" si="85"/>
        <v>1.7300000000000013</v>
      </c>
      <c r="D1712" s="5">
        <f>$C$2+2*Inddata!$E$35*'Beregninger scenarie 3'!C1712</f>
        <v>6.0600000000000023</v>
      </c>
      <c r="E1712" s="5">
        <f t="shared" si="80"/>
        <v>7.490900000000007</v>
      </c>
      <c r="F1712" s="5">
        <f>SQRT(C1712^2+(Inddata!$E$35*C1712)^2)</f>
        <v>2.4465894629054561</v>
      </c>
      <c r="G1712" s="5">
        <f t="shared" si="81"/>
        <v>7.4931789258109127</v>
      </c>
      <c r="H1712" s="5">
        <f t="shared" si="82"/>
        <v>0.99969586662303556</v>
      </c>
      <c r="I1712" s="5">
        <f t="shared" si="83"/>
        <v>6.2838974969606942E-2</v>
      </c>
      <c r="J1712" s="5">
        <f t="shared" si="84"/>
        <v>0.4707204775998291</v>
      </c>
      <c r="K1712">
        <f t="shared" si="86"/>
        <v>1.7300000000000013</v>
      </c>
      <c r="L1712" s="2">
        <f>Inddata!$E$34</f>
        <v>0</v>
      </c>
      <c r="M1712" s="2">
        <f>Inddata!$E$34+Inddata!$E$32</f>
        <v>4</v>
      </c>
      <c r="N1712" s="2">
        <f t="shared" si="75"/>
        <v>3.1419487484803471E-2</v>
      </c>
      <c r="O1712" s="2">
        <f t="shared" si="76"/>
        <v>0.23536023879991455</v>
      </c>
      <c r="P1712" s="5">
        <f t="shared" si="74"/>
        <v>1.1914156192293737</v>
      </c>
      <c r="Q1712" s="5">
        <f t="shared" si="77"/>
        <v>0.59570780961468683</v>
      </c>
      <c r="R1712" s="2">
        <f t="shared" si="78"/>
        <v>0.13789532629969603</v>
      </c>
      <c r="S1712" s="2">
        <f t="shared" si="79"/>
        <v>6.8947663149848015E-2</v>
      </c>
    </row>
    <row r="1713" spans="3:19" x14ac:dyDescent="0.25">
      <c r="C1713">
        <f t="shared" si="85"/>
        <v>1.7400000000000013</v>
      </c>
      <c r="D1713" s="5">
        <f>$C$2+2*Inddata!$E$35*'Beregninger scenarie 3'!C1713</f>
        <v>6.0800000000000027</v>
      </c>
      <c r="E1713" s="5">
        <f t="shared" si="80"/>
        <v>7.5516000000000085</v>
      </c>
      <c r="F1713" s="5">
        <f>SQRT(C1713^2+(Inddata!$E$35*C1713)^2)</f>
        <v>2.4607315985291871</v>
      </c>
      <c r="G1713" s="5">
        <f t="shared" si="81"/>
        <v>7.5214631970583739</v>
      </c>
      <c r="H1713" s="5">
        <f t="shared" si="82"/>
        <v>1.0040067739683178</v>
      </c>
      <c r="I1713" s="5">
        <f t="shared" si="83"/>
        <v>6.3019495658184668E-2</v>
      </c>
      <c r="J1713" s="5">
        <f t="shared" si="84"/>
        <v>0.47589802341234788</v>
      </c>
      <c r="K1713">
        <f t="shared" si="86"/>
        <v>1.7400000000000013</v>
      </c>
      <c r="L1713" s="2">
        <f>Inddata!$E$34</f>
        <v>0</v>
      </c>
      <c r="M1713" s="2">
        <f>Inddata!$E$34+Inddata!$E$32</f>
        <v>4</v>
      </c>
      <c r="N1713" s="2">
        <f t="shared" si="75"/>
        <v>3.1509747829092334E-2</v>
      </c>
      <c r="O1713" s="2">
        <f t="shared" si="76"/>
        <v>0.23794901170617394</v>
      </c>
      <c r="P1713" s="5">
        <f t="shared" si="74"/>
        <v>1.2045202306577181</v>
      </c>
      <c r="Q1713" s="5">
        <f t="shared" si="77"/>
        <v>0.60226011532885904</v>
      </c>
      <c r="R1713" s="2">
        <f t="shared" si="78"/>
        <v>0.13941206373353221</v>
      </c>
      <c r="S1713" s="2">
        <f t="shared" si="79"/>
        <v>6.9706031866766105E-2</v>
      </c>
    </row>
    <row r="1714" spans="3:19" x14ac:dyDescent="0.25">
      <c r="C1714">
        <f t="shared" si="85"/>
        <v>1.7500000000000013</v>
      </c>
      <c r="D1714" s="5">
        <f>$C$2+2*Inddata!$E$35*'Beregninger scenarie 3'!C1714</f>
        <v>6.1000000000000032</v>
      </c>
      <c r="E1714" s="5">
        <f t="shared" si="80"/>
        <v>7.6125000000000087</v>
      </c>
      <c r="F1714" s="5">
        <f>SQRT(C1714^2+(Inddata!$E$35*C1714)^2)</f>
        <v>2.4748737341529181</v>
      </c>
      <c r="G1714" s="5">
        <f t="shared" si="81"/>
        <v>7.5497474683058368</v>
      </c>
      <c r="H1714" s="5">
        <f t="shared" si="82"/>
        <v>1.0083118716165818</v>
      </c>
      <c r="I1714" s="5">
        <f t="shared" si="83"/>
        <v>6.3199515401224704E-2</v>
      </c>
      <c r="J1714" s="5">
        <f t="shared" si="84"/>
        <v>0.4811063109918236</v>
      </c>
      <c r="K1714">
        <f t="shared" si="86"/>
        <v>1.7500000000000013</v>
      </c>
      <c r="L1714" s="2">
        <f>Inddata!$E$34</f>
        <v>0</v>
      </c>
      <c r="M1714" s="2">
        <f>Inddata!$E$34+Inddata!$E$32</f>
        <v>4</v>
      </c>
      <c r="N1714" s="2">
        <f t="shared" si="75"/>
        <v>3.1599757700612352E-2</v>
      </c>
      <c r="O1714" s="2">
        <f t="shared" si="76"/>
        <v>0.2405531554959118</v>
      </c>
      <c r="P1714" s="5">
        <f t="shared" si="74"/>
        <v>1.2177026509409101</v>
      </c>
      <c r="Q1714" s="5">
        <f t="shared" si="77"/>
        <v>0.60885132547045506</v>
      </c>
      <c r="R1714" s="2">
        <f t="shared" si="78"/>
        <v>0.14093780682186458</v>
      </c>
      <c r="S1714" s="2">
        <f t="shared" si="79"/>
        <v>7.0468903410932288E-2</v>
      </c>
    </row>
    <row r="1715" spans="3:19" x14ac:dyDescent="0.25">
      <c r="C1715">
        <f t="shared" si="85"/>
        <v>1.7600000000000013</v>
      </c>
      <c r="D1715" s="5">
        <f>$C$2+2*Inddata!$E$35*'Beregninger scenarie 3'!C1715</f>
        <v>6.1200000000000028</v>
      </c>
      <c r="E1715" s="5">
        <f t="shared" si="80"/>
        <v>7.6736000000000084</v>
      </c>
      <c r="F1715" s="5">
        <f>SQRT(C1715^2+(Inddata!$E$35*C1715)^2)</f>
        <v>2.4890158697766491</v>
      </c>
      <c r="G1715" s="5">
        <f t="shared" si="81"/>
        <v>7.5780317395532979</v>
      </c>
      <c r="H1715" s="5">
        <f t="shared" si="82"/>
        <v>1.0126112246202263</v>
      </c>
      <c r="I1715" s="5">
        <f t="shared" si="83"/>
        <v>6.3379039417415656E-2</v>
      </c>
      <c r="J1715" s="5">
        <f t="shared" si="84"/>
        <v>0.48634539687348133</v>
      </c>
      <c r="K1715">
        <f t="shared" si="86"/>
        <v>1.7600000000000013</v>
      </c>
      <c r="L1715" s="2">
        <f>Inddata!$E$34</f>
        <v>0</v>
      </c>
      <c r="M1715" s="2">
        <f>Inddata!$E$34+Inddata!$E$32</f>
        <v>4</v>
      </c>
      <c r="N1715" s="2">
        <f t="shared" si="75"/>
        <v>3.1689519708707828E-2</v>
      </c>
      <c r="O1715" s="2">
        <f t="shared" si="76"/>
        <v>0.24317269843674066</v>
      </c>
      <c r="P1715" s="5">
        <f t="shared" si="74"/>
        <v>1.2309630231722568</v>
      </c>
      <c r="Q1715" s="5">
        <f t="shared" si="77"/>
        <v>0.6154815115861284</v>
      </c>
      <c r="R1715" s="2">
        <f t="shared" si="78"/>
        <v>0.14247257212641862</v>
      </c>
      <c r="S1715" s="2">
        <f t="shared" si="79"/>
        <v>7.1236286063209309E-2</v>
      </c>
    </row>
    <row r="1716" spans="3:19" x14ac:dyDescent="0.25">
      <c r="C1716">
        <f t="shared" si="85"/>
        <v>1.7700000000000014</v>
      </c>
      <c r="D1716" s="5">
        <f>$C$2+2*Inddata!$E$35*'Beregninger scenarie 3'!C1716</f>
        <v>6.1400000000000023</v>
      </c>
      <c r="E1716" s="5">
        <f t="shared" si="80"/>
        <v>7.7349000000000077</v>
      </c>
      <c r="F1716" s="5">
        <f>SQRT(C1716^2+(Inddata!$E$35*C1716)^2)</f>
        <v>2.5031580054003801</v>
      </c>
      <c r="G1716" s="5">
        <f t="shared" si="81"/>
        <v>7.6063160108007608</v>
      </c>
      <c r="H1716" s="5">
        <f t="shared" si="82"/>
        <v>1.0169048970640533</v>
      </c>
      <c r="I1716" s="5">
        <f t="shared" si="83"/>
        <v>6.355807284215953E-2</v>
      </c>
      <c r="J1716" s="5">
        <f t="shared" si="84"/>
        <v>0.49161533762682025</v>
      </c>
      <c r="K1716">
        <f t="shared" si="86"/>
        <v>1.7700000000000014</v>
      </c>
      <c r="L1716" s="2">
        <f>Inddata!$E$34</f>
        <v>0</v>
      </c>
      <c r="M1716" s="2">
        <f>Inddata!$E$34+Inddata!$E$32</f>
        <v>4</v>
      </c>
      <c r="N1716" s="2">
        <f t="shared" si="75"/>
        <v>3.1779036421079765E-2</v>
      </c>
      <c r="O1716" s="2">
        <f t="shared" si="76"/>
        <v>0.24580766881341012</v>
      </c>
      <c r="P1716" s="5">
        <f t="shared" si="74"/>
        <v>1.2443014905318159</v>
      </c>
      <c r="Q1716" s="5">
        <f t="shared" si="77"/>
        <v>0.62215074526590797</v>
      </c>
      <c r="R1716" s="2">
        <f t="shared" si="78"/>
        <v>0.14401637621896018</v>
      </c>
      <c r="S1716" s="2">
        <f t="shared" si="79"/>
        <v>7.2008188109480092E-2</v>
      </c>
    </row>
    <row r="1717" spans="3:19" x14ac:dyDescent="0.25">
      <c r="C1717">
        <f t="shared" si="85"/>
        <v>1.7800000000000014</v>
      </c>
      <c r="D1717" s="5">
        <f>$C$2+2*Inddata!$E$35*'Beregninger scenarie 3'!C1717</f>
        <v>6.1600000000000028</v>
      </c>
      <c r="E1717" s="5">
        <f t="shared" si="80"/>
        <v>7.7964000000000091</v>
      </c>
      <c r="F1717" s="5">
        <f>SQRT(C1717^2+(Inddata!$E$35*C1717)^2)</f>
        <v>2.5173001410241111</v>
      </c>
      <c r="G1717" s="5">
        <f t="shared" si="81"/>
        <v>7.6346002820482219</v>
      </c>
      <c r="H1717" s="5">
        <f t="shared" si="82"/>
        <v>1.0211929520831939</v>
      </c>
      <c r="I1717" s="5">
        <f t="shared" si="83"/>
        <v>6.3736620729302251E-2</v>
      </c>
      <c r="J1717" s="5">
        <f t="shared" si="84"/>
        <v>0.49691618985393265</v>
      </c>
      <c r="K1717">
        <f t="shared" si="86"/>
        <v>1.7800000000000014</v>
      </c>
      <c r="L1717" s="2">
        <f>Inddata!$E$34</f>
        <v>0</v>
      </c>
      <c r="M1717" s="2">
        <f>Inddata!$E$34+Inddata!$E$32</f>
        <v>4</v>
      </c>
      <c r="N1717" s="2">
        <f t="shared" si="75"/>
        <v>3.1868310364651126E-2</v>
      </c>
      <c r="O1717" s="2">
        <f t="shared" si="76"/>
        <v>0.24845809492696633</v>
      </c>
      <c r="P1717" s="5">
        <f t="shared" si="74"/>
        <v>1.2577181962821393</v>
      </c>
      <c r="Q1717" s="5">
        <f t="shared" si="77"/>
        <v>0.62885909814106966</v>
      </c>
      <c r="R1717" s="2">
        <f t="shared" si="78"/>
        <v>0.14556923568080316</v>
      </c>
      <c r="S1717" s="2">
        <f t="shared" si="79"/>
        <v>7.2784617840401578E-2</v>
      </c>
    </row>
    <row r="1718" spans="3:19" x14ac:dyDescent="0.25">
      <c r="C1718">
        <f t="shared" si="85"/>
        <v>1.7900000000000014</v>
      </c>
      <c r="D1718" s="5">
        <f>$C$2+2*Inddata!$E$35*'Beregninger scenarie 3'!C1718</f>
        <v>6.1800000000000033</v>
      </c>
      <c r="E1718" s="5">
        <f t="shared" si="80"/>
        <v>7.8581000000000083</v>
      </c>
      <c r="F1718" s="5">
        <f>SQRT(C1718^2+(Inddata!$E$35*C1718)^2)</f>
        <v>2.5314422766478422</v>
      </c>
      <c r="G1718" s="5">
        <f t="shared" si="81"/>
        <v>7.6628845532956849</v>
      </c>
      <c r="H1718" s="5">
        <f t="shared" si="82"/>
        <v>1.0254754518806322</v>
      </c>
      <c r="I1718" s="5">
        <f t="shared" si="83"/>
        <v>6.3914688052819704E-2</v>
      </c>
      <c r="J1718" s="5">
        <f t="shared" si="84"/>
        <v>0.50224801018786303</v>
      </c>
      <c r="K1718">
        <f t="shared" si="86"/>
        <v>1.7900000000000014</v>
      </c>
      <c r="L1718" s="2">
        <f>Inddata!$E$34</f>
        <v>0</v>
      </c>
      <c r="M1718" s="2">
        <f>Inddata!$E$34+Inddata!$E$32</f>
        <v>4</v>
      </c>
      <c r="N1718" s="2">
        <f t="shared" si="75"/>
        <v>3.1957344026409852E-2</v>
      </c>
      <c r="O1718" s="2">
        <f t="shared" si="76"/>
        <v>0.25112400509393151</v>
      </c>
      <c r="P1718" s="5">
        <f t="shared" si="74"/>
        <v>1.2712132837641199</v>
      </c>
      <c r="Q1718" s="5">
        <f t="shared" si="77"/>
        <v>0.63560664188205995</v>
      </c>
      <c r="R1718" s="2">
        <f t="shared" si="78"/>
        <v>0.14713116710232871</v>
      </c>
      <c r="S1718" s="2">
        <f t="shared" si="79"/>
        <v>7.3565583551164354E-2</v>
      </c>
    </row>
    <row r="1719" spans="3:19" x14ac:dyDescent="0.25">
      <c r="C1719">
        <f t="shared" si="85"/>
        <v>1.8000000000000014</v>
      </c>
      <c r="D1719" s="5">
        <f>$C$2+2*Inddata!$E$35*'Beregninger scenarie 3'!C1719</f>
        <v>6.2000000000000028</v>
      </c>
      <c r="E1719" s="5">
        <f t="shared" si="80"/>
        <v>7.9200000000000079</v>
      </c>
      <c r="F1719" s="5">
        <f>SQRT(C1719^2+(Inddata!$E$35*C1719)^2)</f>
        <v>2.5455844122715732</v>
      </c>
      <c r="G1719" s="5">
        <f t="shared" si="81"/>
        <v>7.691168824543146</v>
      </c>
      <c r="H1719" s="5">
        <f t="shared" si="82"/>
        <v>1.0297524577443473</v>
      </c>
      <c r="I1719" s="5">
        <f t="shared" si="83"/>
        <v>6.4092279708461708E-2</v>
      </c>
      <c r="J1719" s="5">
        <f t="shared" si="84"/>
        <v>0.50761085529101724</v>
      </c>
      <c r="K1719">
        <f t="shared" si="86"/>
        <v>1.8000000000000014</v>
      </c>
      <c r="L1719" s="2">
        <f>Inddata!$E$34</f>
        <v>0</v>
      </c>
      <c r="M1719" s="2">
        <f>Inddata!$E$34+Inddata!$E$32</f>
        <v>4</v>
      </c>
      <c r="N1719" s="2">
        <f t="shared" si="75"/>
        <v>3.2046139854230854E-2</v>
      </c>
      <c r="O1719" s="2">
        <f t="shared" si="76"/>
        <v>0.25380542764550862</v>
      </c>
      <c r="P1719" s="5">
        <f t="shared" si="74"/>
        <v>1.2847868963929663</v>
      </c>
      <c r="Q1719" s="5">
        <f t="shared" si="77"/>
        <v>0.64239344819648314</v>
      </c>
      <c r="R1719" s="2">
        <f t="shared" si="78"/>
        <v>0.14870218708251925</v>
      </c>
      <c r="S1719" s="2">
        <f t="shared" si="79"/>
        <v>7.4351093541259627E-2</v>
      </c>
    </row>
    <row r="1720" spans="3:19" x14ac:dyDescent="0.25">
      <c r="C1720">
        <f t="shared" si="85"/>
        <v>1.8100000000000014</v>
      </c>
      <c r="D1720" s="5">
        <f>$C$2+2*Inddata!$E$35*'Beregninger scenarie 3'!C1720</f>
        <v>6.2200000000000024</v>
      </c>
      <c r="E1720" s="5">
        <f t="shared" si="80"/>
        <v>7.982100000000008</v>
      </c>
      <c r="F1720" s="5">
        <f>SQRT(C1720^2+(Inddata!$E$35*C1720)^2)</f>
        <v>2.5597265478953037</v>
      </c>
      <c r="G1720" s="5">
        <f t="shared" si="81"/>
        <v>7.7194530957906071</v>
      </c>
      <c r="H1720" s="5">
        <f t="shared" si="82"/>
        <v>1.0340240300640755</v>
      </c>
      <c r="I1720" s="5">
        <f t="shared" si="83"/>
        <v>6.4269400515354E-2</v>
      </c>
      <c r="J1720" s="5">
        <f t="shared" si="84"/>
        <v>0.51300478185360765</v>
      </c>
      <c r="K1720">
        <f t="shared" si="86"/>
        <v>1.8100000000000014</v>
      </c>
      <c r="L1720" s="2">
        <f>Inddata!$E$34</f>
        <v>0</v>
      </c>
      <c r="M1720" s="2">
        <f>Inddata!$E$34+Inddata!$E$32</f>
        <v>4</v>
      </c>
      <c r="N1720" s="2">
        <f t="shared" si="75"/>
        <v>3.2134700257677E-2</v>
      </c>
      <c r="O1720" s="2">
        <f t="shared" si="76"/>
        <v>0.25650239092680382</v>
      </c>
      <c r="P1720" s="5">
        <f t="shared" si="74"/>
        <v>1.2984391776542665</v>
      </c>
      <c r="Q1720" s="5">
        <f t="shared" si="77"/>
        <v>0.64921958882713326</v>
      </c>
      <c r="R1720" s="2">
        <f t="shared" si="78"/>
        <v>0.15028231222850305</v>
      </c>
      <c r="S1720" s="2">
        <f t="shared" si="79"/>
        <v>7.5141156114251526E-2</v>
      </c>
    </row>
    <row r="1721" spans="3:19" x14ac:dyDescent="0.25">
      <c r="C1721">
        <f t="shared" si="85"/>
        <v>1.8200000000000014</v>
      </c>
      <c r="D1721" s="5">
        <f>$C$2+2*Inddata!$E$35*'Beregninger scenarie 3'!C1721</f>
        <v>6.2400000000000029</v>
      </c>
      <c r="E1721" s="5">
        <f t="shared" si="80"/>
        <v>8.0444000000000084</v>
      </c>
      <c r="F1721" s="5">
        <f>SQRT(C1721^2+(Inddata!$E$35*C1721)^2)</f>
        <v>2.5738686835190352</v>
      </c>
      <c r="G1721" s="5">
        <f t="shared" si="81"/>
        <v>7.74773736703807</v>
      </c>
      <c r="H1721" s="5">
        <f t="shared" si="82"/>
        <v>1.0382902283477056</v>
      </c>
      <c r="I1721" s="5">
        <f t="shared" si="83"/>
        <v>6.4446055217560486E-2</v>
      </c>
      <c r="J1721" s="5">
        <f t="shared" si="84"/>
        <v>0.51842984659214408</v>
      </c>
      <c r="K1721">
        <f t="shared" si="86"/>
        <v>1.8200000000000014</v>
      </c>
      <c r="L1721" s="2">
        <f>Inddata!$E$34</f>
        <v>0</v>
      </c>
      <c r="M1721" s="2">
        <f>Inddata!$E$34+Inddata!$E$32</f>
        <v>4</v>
      </c>
      <c r="N1721" s="2">
        <f t="shared" si="75"/>
        <v>3.2223027608780243E-2</v>
      </c>
      <c r="O1721" s="2">
        <f t="shared" si="76"/>
        <v>0.25921492329607204</v>
      </c>
      <c r="P1721" s="5">
        <f t="shared" si="74"/>
        <v>1.3121702711001684</v>
      </c>
      <c r="Q1721" s="5">
        <f t="shared" si="77"/>
        <v>0.65608513555008419</v>
      </c>
      <c r="R1721" s="2">
        <f t="shared" si="78"/>
        <v>0.15187155915511208</v>
      </c>
      <c r="S1721" s="2">
        <f t="shared" si="79"/>
        <v>7.593577957755604E-2</v>
      </c>
    </row>
    <row r="1722" spans="3:19" x14ac:dyDescent="0.25">
      <c r="C1722">
        <f t="shared" si="85"/>
        <v>1.8300000000000014</v>
      </c>
      <c r="D1722" s="5">
        <f>$C$2+2*Inddata!$E$35*'Beregninger scenarie 3'!C1722</f>
        <v>6.2600000000000033</v>
      </c>
      <c r="E1722" s="5">
        <f t="shared" si="80"/>
        <v>8.1069000000000084</v>
      </c>
      <c r="F1722" s="5">
        <f>SQRT(C1722^2+(Inddata!$E$35*C1722)^2)</f>
        <v>2.5880108191427662</v>
      </c>
      <c r="G1722" s="5">
        <f t="shared" si="81"/>
        <v>7.7760216382855329</v>
      </c>
      <c r="H1722" s="5">
        <f t="shared" si="82"/>
        <v>1.0425511112373176</v>
      </c>
      <c r="I1722" s="5">
        <f t="shared" si="83"/>
        <v>6.4622248485606257E-2</v>
      </c>
      <c r="J1722" s="5">
        <f t="shared" si="84"/>
        <v>0.52388610624796195</v>
      </c>
      <c r="K1722">
        <f t="shared" si="86"/>
        <v>1.8300000000000014</v>
      </c>
      <c r="L1722" s="2">
        <f>Inddata!$E$34</f>
        <v>0</v>
      </c>
      <c r="M1722" s="2">
        <f>Inddata!$E$34+Inddata!$E$32</f>
        <v>4</v>
      </c>
      <c r="N1722" s="2">
        <f t="shared" si="75"/>
        <v>3.2311124242803128E-2</v>
      </c>
      <c r="O1722" s="2">
        <f t="shared" si="76"/>
        <v>0.26194305312398097</v>
      </c>
      <c r="P1722" s="5">
        <f t="shared" si="74"/>
        <v>1.3259803203456548</v>
      </c>
      <c r="Q1722" s="5">
        <f t="shared" si="77"/>
        <v>0.66299016017282741</v>
      </c>
      <c r="R1722" s="2">
        <f t="shared" si="78"/>
        <v>0.15346994448445078</v>
      </c>
      <c r="S1722" s="2">
        <f t="shared" si="79"/>
        <v>7.6734972242225391E-2</v>
      </c>
    </row>
    <row r="1723" spans="3:19" x14ac:dyDescent="0.25">
      <c r="C1723">
        <f t="shared" si="85"/>
        <v>1.8400000000000014</v>
      </c>
      <c r="D1723" s="5">
        <f>$C$2+2*Inddata!$E$35*'Beregninger scenarie 3'!C1723</f>
        <v>6.2800000000000029</v>
      </c>
      <c r="E1723" s="5">
        <f t="shared" si="80"/>
        <v>8.169600000000008</v>
      </c>
      <c r="F1723" s="5">
        <f>SQRT(C1723^2+(Inddata!$E$35*C1723)^2)</f>
        <v>2.6021529547664968</v>
      </c>
      <c r="G1723" s="5">
        <f t="shared" si="81"/>
        <v>7.8043059095329941</v>
      </c>
      <c r="H1723" s="5">
        <f t="shared" si="82"/>
        <v>1.0468067365248721</v>
      </c>
      <c r="I1723" s="5">
        <f t="shared" si="83"/>
        <v>6.4797984917962972E-2</v>
      </c>
      <c r="J1723" s="5">
        <f t="shared" si="84"/>
        <v>0.52937361758579082</v>
      </c>
      <c r="K1723">
        <f t="shared" si="86"/>
        <v>1.8400000000000014</v>
      </c>
      <c r="L1723" s="2">
        <f>Inddata!$E$34</f>
        <v>0</v>
      </c>
      <c r="M1723" s="2">
        <f>Inddata!$E$34+Inddata!$E$32</f>
        <v>4</v>
      </c>
      <c r="N1723" s="2">
        <f t="shared" si="75"/>
        <v>3.2398992458981486E-2</v>
      </c>
      <c r="O1723" s="2">
        <f t="shared" si="76"/>
        <v>0.26468680879289541</v>
      </c>
      <c r="P1723" s="5">
        <f t="shared" si="74"/>
        <v>1.33986946906492</v>
      </c>
      <c r="Q1723" s="5">
        <f t="shared" si="77"/>
        <v>0.66993473453246</v>
      </c>
      <c r="R1723" s="2">
        <f t="shared" si="78"/>
        <v>0.15507748484547687</v>
      </c>
      <c r="S1723" s="2">
        <f t="shared" si="79"/>
        <v>7.7538742422738435E-2</v>
      </c>
    </row>
    <row r="1724" spans="3:19" x14ac:dyDescent="0.25">
      <c r="C1724">
        <f t="shared" si="85"/>
        <v>1.8500000000000014</v>
      </c>
      <c r="D1724" s="5">
        <f>$C$2+2*Inddata!$E$35*'Beregninger scenarie 3'!C1724</f>
        <v>6.3000000000000025</v>
      </c>
      <c r="E1724" s="5">
        <f t="shared" si="80"/>
        <v>8.2325000000000088</v>
      </c>
      <c r="F1724" s="5">
        <f>SQRT(C1724^2+(Inddata!$E$35*C1724)^2)</f>
        <v>2.6162950903902278</v>
      </c>
      <c r="G1724" s="5">
        <f t="shared" si="81"/>
        <v>7.8325901807804552</v>
      </c>
      <c r="H1724" s="5">
        <f t="shared" si="82"/>
        <v>1.0510571611675597</v>
      </c>
      <c r="I1724" s="5">
        <f t="shared" si="83"/>
        <v>6.4973269042497311E-2</v>
      </c>
      <c r="J1724" s="5">
        <f t="shared" si="84"/>
        <v>0.5348924373923597</v>
      </c>
      <c r="K1724">
        <f t="shared" si="86"/>
        <v>1.8500000000000014</v>
      </c>
      <c r="L1724" s="2">
        <f>Inddata!$E$34</f>
        <v>0</v>
      </c>
      <c r="M1724" s="2">
        <f>Inddata!$E$34+Inddata!$E$32</f>
        <v>4</v>
      </c>
      <c r="N1724" s="2">
        <f t="shared" si="75"/>
        <v>3.2486634521248656E-2</v>
      </c>
      <c r="O1724" s="2">
        <f t="shared" si="76"/>
        <v>0.26744621869617985</v>
      </c>
      <c r="P1724" s="5">
        <f t="shared" si="74"/>
        <v>1.3538378609878401</v>
      </c>
      <c r="Q1724" s="5">
        <f t="shared" si="77"/>
        <v>0.67691893049392005</v>
      </c>
      <c r="R1724" s="2">
        <f t="shared" si="78"/>
        <v>0.15669419687359265</v>
      </c>
      <c r="S1724" s="2">
        <f t="shared" si="79"/>
        <v>7.8347098436796325E-2</v>
      </c>
    </row>
    <row r="1725" spans="3:19" x14ac:dyDescent="0.25">
      <c r="C1725">
        <f t="shared" si="85"/>
        <v>1.8600000000000014</v>
      </c>
      <c r="D1725" s="5">
        <f>$C$2+2*Inddata!$E$35*'Beregninger scenarie 3'!C1725</f>
        <v>6.3200000000000029</v>
      </c>
      <c r="E1725" s="5">
        <f t="shared" si="80"/>
        <v>8.2956000000000092</v>
      </c>
      <c r="F1725" s="5">
        <f>SQRT(C1725^2+(Inddata!$E$35*C1725)^2)</f>
        <v>2.6304372260139588</v>
      </c>
      <c r="G1725" s="5">
        <f t="shared" si="81"/>
        <v>7.8608744520279181</v>
      </c>
      <c r="H1725" s="5">
        <f t="shared" si="82"/>
        <v>1.0553024413028174</v>
      </c>
      <c r="I1725" s="5">
        <f t="shared" si="83"/>
        <v>6.514810531788405E-2</v>
      </c>
      <c r="J1725" s="5">
        <f t="shared" si="84"/>
        <v>0.54044262247503949</v>
      </c>
      <c r="K1725">
        <f t="shared" si="86"/>
        <v>1.8600000000000014</v>
      </c>
      <c r="L1725" s="2">
        <f>Inddata!$E$34</f>
        <v>0</v>
      </c>
      <c r="M1725" s="2">
        <f>Inddata!$E$34+Inddata!$E$32</f>
        <v>4</v>
      </c>
      <c r="N1725" s="2">
        <f t="shared" si="75"/>
        <v>3.2574052658942025E-2</v>
      </c>
      <c r="O1725" s="2">
        <f t="shared" si="76"/>
        <v>0.27022131123751975</v>
      </c>
      <c r="P1725" s="5">
        <f t="shared" si="74"/>
        <v>1.3678856398965371</v>
      </c>
      <c r="Q1725" s="5">
        <f t="shared" si="77"/>
        <v>0.68394281994826855</v>
      </c>
      <c r="R1725" s="2">
        <f t="shared" si="78"/>
        <v>0.15832009721024734</v>
      </c>
      <c r="S1725" s="2">
        <f t="shared" si="79"/>
        <v>7.916004860512367E-2</v>
      </c>
    </row>
    <row r="1726" spans="3:19" x14ac:dyDescent="0.25">
      <c r="C1726">
        <f t="shared" si="85"/>
        <v>1.8700000000000014</v>
      </c>
      <c r="D1726" s="5">
        <f>$C$2+2*Inddata!$E$35*'Beregninger scenarie 3'!C1726</f>
        <v>6.3400000000000034</v>
      </c>
      <c r="E1726" s="5">
        <f t="shared" si="80"/>
        <v>8.3589000000000091</v>
      </c>
      <c r="F1726" s="5">
        <f>SQRT(C1726^2+(Inddata!$E$35*C1726)^2)</f>
        <v>2.6445793616376898</v>
      </c>
      <c r="G1726" s="5">
        <f t="shared" si="81"/>
        <v>7.8891587232753793</v>
      </c>
      <c r="H1726" s="5">
        <f t="shared" si="82"/>
        <v>1.0595426322630261</v>
      </c>
      <c r="I1726" s="5">
        <f t="shared" si="83"/>
        <v>6.5322498134984308E-2</v>
      </c>
      <c r="J1726" s="5">
        <f t="shared" si="84"/>
        <v>0.54602422966052089</v>
      </c>
      <c r="K1726">
        <f t="shared" si="86"/>
        <v>1.8700000000000014</v>
      </c>
      <c r="L1726" s="2">
        <f>Inddata!$E$34</f>
        <v>0</v>
      </c>
      <c r="M1726" s="2">
        <f>Inddata!$E$34+Inddata!$E$32</f>
        <v>4</v>
      </c>
      <c r="N1726" s="2">
        <f t="shared" si="75"/>
        <v>3.2661249067492154E-2</v>
      </c>
      <c r="O1726" s="2">
        <f t="shared" si="76"/>
        <v>0.27301211483026044</v>
      </c>
      <c r="P1726" s="5">
        <f t="shared" si="74"/>
        <v>1.3820129496220313</v>
      </c>
      <c r="Q1726" s="5">
        <f t="shared" si="77"/>
        <v>0.69100647481101563</v>
      </c>
      <c r="R1726" s="2">
        <f t="shared" si="78"/>
        <v>0.15995520250254994</v>
      </c>
      <c r="S1726" s="2">
        <f t="shared" si="79"/>
        <v>7.9977601251274968E-2</v>
      </c>
    </row>
    <row r="1727" spans="3:19" x14ac:dyDescent="0.25">
      <c r="C1727">
        <f t="shared" si="85"/>
        <v>1.8800000000000014</v>
      </c>
      <c r="D1727" s="5">
        <f>$C$2+2*Inddata!$E$35*'Beregninger scenarie 3'!C1727</f>
        <v>6.360000000000003</v>
      </c>
      <c r="E1727" s="5">
        <f t="shared" si="80"/>
        <v>8.4224000000000085</v>
      </c>
      <c r="F1727" s="5">
        <f>SQRT(C1727^2+(Inddata!$E$35*C1727)^2)</f>
        <v>2.6587214972614208</v>
      </c>
      <c r="G1727" s="5">
        <f t="shared" si="81"/>
        <v>7.9174429945228422</v>
      </c>
      <c r="H1727" s="5">
        <f t="shared" si="82"/>
        <v>1.0637777885898878</v>
      </c>
      <c r="I1727" s="5">
        <f t="shared" si="83"/>
        <v>6.5496451818190221E-2</v>
      </c>
      <c r="J1727" s="5">
        <f t="shared" si="84"/>
        <v>0.55163731579352593</v>
      </c>
      <c r="K1727">
        <f t="shared" si="86"/>
        <v>1.8800000000000014</v>
      </c>
      <c r="L1727" s="2">
        <f>Inddata!$E$34</f>
        <v>0</v>
      </c>
      <c r="M1727" s="2">
        <f>Inddata!$E$34+Inddata!$E$32</f>
        <v>4</v>
      </c>
      <c r="N1727" s="2">
        <f t="shared" si="75"/>
        <v>3.2748225909095111E-2</v>
      </c>
      <c r="O1727" s="2">
        <f t="shared" si="76"/>
        <v>0.27581865789676296</v>
      </c>
      <c r="P1727" s="5">
        <f t="shared" si="74"/>
        <v>1.3962199340409827</v>
      </c>
      <c r="Q1727" s="5">
        <f t="shared" si="77"/>
        <v>0.69810996702049133</v>
      </c>
      <c r="R1727" s="2">
        <f t="shared" si="78"/>
        <v>0.16159952940289149</v>
      </c>
      <c r="S1727" s="2">
        <f t="shared" si="79"/>
        <v>8.0799764701445745E-2</v>
      </c>
    </row>
    <row r="1728" spans="3:19" x14ac:dyDescent="0.25">
      <c r="C1728">
        <f t="shared" si="85"/>
        <v>1.8900000000000015</v>
      </c>
      <c r="D1728" s="5">
        <f>$C$2+2*Inddata!$E$35*'Beregninger scenarie 3'!C1728</f>
        <v>6.3800000000000026</v>
      </c>
      <c r="E1728" s="5">
        <f t="shared" si="80"/>
        <v>8.4861000000000093</v>
      </c>
      <c r="F1728" s="5">
        <f>SQRT(C1728^2+(Inddata!$E$35*C1728)^2)</f>
        <v>2.6728636328851518</v>
      </c>
      <c r="G1728" s="5">
        <f t="shared" si="81"/>
        <v>7.9457272657703033</v>
      </c>
      <c r="H1728" s="5">
        <f t="shared" si="82"/>
        <v>1.0680079640485016</v>
      </c>
      <c r="I1728" s="5">
        <f t="shared" si="83"/>
        <v>6.5669970626737267E-2</v>
      </c>
      <c r="J1728" s="5">
        <f t="shared" si="84"/>
        <v>0.55728193773555579</v>
      </c>
      <c r="K1728">
        <f t="shared" si="86"/>
        <v>1.8900000000000015</v>
      </c>
      <c r="L1728" s="2">
        <f>Inddata!$E$34</f>
        <v>0</v>
      </c>
      <c r="M1728" s="2">
        <f>Inddata!$E$34+Inddata!$E$32</f>
        <v>4</v>
      </c>
      <c r="N1728" s="2">
        <f t="shared" si="75"/>
        <v>3.2834985313368634E-2</v>
      </c>
      <c r="O1728" s="2">
        <f t="shared" si="76"/>
        <v>0.27864096886777789</v>
      </c>
      <c r="P1728" s="5">
        <f t="shared" si="74"/>
        <v>1.4105067370725184</v>
      </c>
      <c r="Q1728" s="5">
        <f t="shared" si="77"/>
        <v>0.7052533685362592</v>
      </c>
      <c r="R1728" s="2">
        <f t="shared" si="78"/>
        <v>0.16325309456857851</v>
      </c>
      <c r="S1728" s="2">
        <f t="shared" si="79"/>
        <v>8.1626547284289253E-2</v>
      </c>
    </row>
    <row r="1729" spans="3:19" x14ac:dyDescent="0.25">
      <c r="C1729">
        <f t="shared" si="85"/>
        <v>1.9000000000000015</v>
      </c>
      <c r="D1729" s="5">
        <f>$C$2+2*Inddata!$E$35*'Beregninger scenarie 3'!C1729</f>
        <v>6.400000000000003</v>
      </c>
      <c r="E1729" s="5">
        <f t="shared" si="80"/>
        <v>8.5500000000000096</v>
      </c>
      <c r="F1729" s="5">
        <f>SQRT(C1729^2+(Inddata!$E$35*C1729)^2)</f>
        <v>2.6870057685088828</v>
      </c>
      <c r="G1729" s="5">
        <f t="shared" si="81"/>
        <v>7.9740115370177662</v>
      </c>
      <c r="H1729" s="5">
        <f t="shared" si="82"/>
        <v>1.0722332116411333</v>
      </c>
      <c r="I1729" s="5">
        <f t="shared" si="83"/>
        <v>6.5843058755984396E-2</v>
      </c>
      <c r="J1729" s="5">
        <f t="shared" si="84"/>
        <v>0.5629581523636672</v>
      </c>
      <c r="K1729">
        <f t="shared" si="86"/>
        <v>1.9000000000000015</v>
      </c>
      <c r="L1729" s="2">
        <f>Inddata!$E$34</f>
        <v>0</v>
      </c>
      <c r="M1729" s="2">
        <f>Inddata!$E$34+Inddata!$E$32</f>
        <v>4</v>
      </c>
      <c r="N1729" s="2">
        <f t="shared" si="75"/>
        <v>3.2921529377992198E-2</v>
      </c>
      <c r="O1729" s="2">
        <f t="shared" si="76"/>
        <v>0.2814790761818336</v>
      </c>
      <c r="P1729" s="5">
        <f t="shared" si="74"/>
        <v>1.4248735026751387</v>
      </c>
      <c r="Q1729" s="5">
        <f t="shared" si="77"/>
        <v>0.71243675133756934</v>
      </c>
      <c r="R1729" s="2">
        <f t="shared" si="78"/>
        <v>0.16491591466147437</v>
      </c>
      <c r="S1729" s="2">
        <f t="shared" si="79"/>
        <v>8.2457957330737186E-2</v>
      </c>
    </row>
    <row r="1730" spans="3:19" x14ac:dyDescent="0.25">
      <c r="C1730">
        <f t="shared" si="85"/>
        <v>1.9100000000000015</v>
      </c>
      <c r="D1730" s="5">
        <f>$C$2+2*Inddata!$E$35*'Beregninger scenarie 3'!C1730</f>
        <v>6.4200000000000035</v>
      </c>
      <c r="E1730" s="5">
        <f t="shared" si="80"/>
        <v>8.6141000000000094</v>
      </c>
      <c r="F1730" s="5">
        <f>SQRT(C1730^2+(Inddata!$E$35*C1730)^2)</f>
        <v>2.7011479041326139</v>
      </c>
      <c r="G1730" s="5">
        <f t="shared" si="81"/>
        <v>8.0022958082652274</v>
      </c>
      <c r="H1730" s="5">
        <f t="shared" si="82"/>
        <v>1.0764535836206999</v>
      </c>
      <c r="I1730" s="5">
        <f t="shared" si="83"/>
        <v>6.6015720338663847E-2</v>
      </c>
      <c r="J1730" s="5">
        <f t="shared" si="84"/>
        <v>0.56866601656928484</v>
      </c>
      <c r="K1730">
        <f t="shared" si="86"/>
        <v>1.9100000000000015</v>
      </c>
      <c r="L1730" s="2">
        <f>Inddata!$E$34</f>
        <v>0</v>
      </c>
      <c r="M1730" s="2">
        <f>Inddata!$E$34+Inddata!$E$32</f>
        <v>4</v>
      </c>
      <c r="N1730" s="2">
        <f t="shared" si="75"/>
        <v>3.3007860169331923E-2</v>
      </c>
      <c r="O1730" s="2">
        <f t="shared" si="76"/>
        <v>0.28433300828464242</v>
      </c>
      <c r="P1730" s="5">
        <f t="shared" ref="P1730:P1793" si="87">((J1730*3600*24)/$M$14)*1000</f>
        <v>1.4393203748437089</v>
      </c>
      <c r="Q1730" s="5">
        <f t="shared" si="77"/>
        <v>0.71966018742185445</v>
      </c>
      <c r="R1730" s="2">
        <f t="shared" si="78"/>
        <v>0.1665880063476515</v>
      </c>
      <c r="S1730" s="2">
        <f t="shared" si="79"/>
        <v>8.3294003173825751E-2</v>
      </c>
    </row>
    <row r="1731" spans="3:19" x14ac:dyDescent="0.25">
      <c r="C1731">
        <f t="shared" si="85"/>
        <v>1.9200000000000015</v>
      </c>
      <c r="D1731" s="5">
        <f>$C$2+2*Inddata!$E$35*'Beregninger scenarie 3'!C1731</f>
        <v>6.4400000000000031</v>
      </c>
      <c r="E1731" s="5">
        <f t="shared" si="80"/>
        <v>8.6784000000000088</v>
      </c>
      <c r="F1731" s="5">
        <f>SQRT(C1731^2+(Inddata!$E$35*C1731)^2)</f>
        <v>2.7152900397563444</v>
      </c>
      <c r="G1731" s="5">
        <f t="shared" si="81"/>
        <v>8.0305800795126885</v>
      </c>
      <c r="H1731" s="5">
        <f t="shared" si="82"/>
        <v>1.0806691315039636</v>
      </c>
      <c r="I1731" s="5">
        <f t="shared" si="83"/>
        <v>6.61879594461008E-2</v>
      </c>
      <c r="J1731" s="5">
        <f t="shared" si="84"/>
        <v>0.57440558725704172</v>
      </c>
      <c r="K1731">
        <f t="shared" si="86"/>
        <v>1.9200000000000015</v>
      </c>
      <c r="L1731" s="2">
        <f>Inddata!$E$34</f>
        <v>0</v>
      </c>
      <c r="M1731" s="2">
        <f>Inddata!$E$34+Inddata!$E$32</f>
        <v>4</v>
      </c>
      <c r="N1731" s="2">
        <f t="shared" ref="N1731:N1794" si="88">I1731*0.5</f>
        <v>3.30939797230504E-2</v>
      </c>
      <c r="O1731" s="2">
        <f t="shared" ref="O1731:O1794" si="89">N1731*E1731</f>
        <v>0.28720279362852086</v>
      </c>
      <c r="P1731" s="5">
        <f t="shared" si="87"/>
        <v>1.4538474976065261</v>
      </c>
      <c r="Q1731" s="5">
        <f t="shared" ref="Q1731:Q1794" si="90">P1731/2</f>
        <v>0.72692374880326305</v>
      </c>
      <c r="R1731" s="2">
        <f t="shared" ref="R1731:R1794" si="91">(J1731*1000)/$M$13</f>
        <v>0.16826938629705163</v>
      </c>
      <c r="S1731" s="2">
        <f t="shared" ref="S1731:S1794" si="92">R1731/2</f>
        <v>8.4134693148525813E-2</v>
      </c>
    </row>
    <row r="1732" spans="3:19" x14ac:dyDescent="0.25">
      <c r="C1732">
        <f t="shared" si="85"/>
        <v>1.9300000000000015</v>
      </c>
      <c r="D1732" s="5">
        <f>$C$2+2*Inddata!$E$35*'Beregninger scenarie 3'!C1732</f>
        <v>6.4600000000000026</v>
      </c>
      <c r="E1732" s="5">
        <f t="shared" ref="E1732:E1795" si="93">0.5*(D1732+$C$2)*C1732</f>
        <v>8.7429000000000094</v>
      </c>
      <c r="F1732" s="5">
        <f>SQRT(C1732^2+(Inddata!$E$35*C1732)^2)</f>
        <v>2.7294321753800754</v>
      </c>
      <c r="G1732" s="5">
        <f t="shared" ref="G1732:G1795" si="94">$C$2+2*F1732</f>
        <v>8.0588643507601514</v>
      </c>
      <c r="H1732" s="5">
        <f t="shared" ref="H1732:H1795" si="95">E1732/G1732</f>
        <v>1.0848799060844518</v>
      </c>
      <c r="I1732" s="5">
        <f t="shared" ref="I1732:I1795" si="96">$C$14*(H1732^(2/3))*SQRT($C$13)</f>
        <v>6.635978008940395E-2</v>
      </c>
      <c r="J1732" s="5">
        <f t="shared" ref="J1732:J1795" si="97">I1732*E1732</f>
        <v>0.5801769213436504</v>
      </c>
      <c r="K1732">
        <f t="shared" si="86"/>
        <v>1.9300000000000015</v>
      </c>
      <c r="L1732" s="2">
        <f>Inddata!$E$34</f>
        <v>0</v>
      </c>
      <c r="M1732" s="2">
        <f>Inddata!$E$34+Inddata!$E$32</f>
        <v>4</v>
      </c>
      <c r="N1732" s="2">
        <f t="shared" si="88"/>
        <v>3.3179890044701975E-2</v>
      </c>
      <c r="O1732" s="2">
        <f t="shared" si="89"/>
        <v>0.2900884606718252</v>
      </c>
      <c r="P1732" s="5">
        <f t="shared" si="87"/>
        <v>1.4684550150224605</v>
      </c>
      <c r="Q1732" s="5">
        <f t="shared" si="90"/>
        <v>0.73422750751123023</v>
      </c>
      <c r="R1732" s="2">
        <f t="shared" si="91"/>
        <v>0.16996007118315518</v>
      </c>
      <c r="S1732" s="2">
        <f t="shared" si="92"/>
        <v>8.4980035591577588E-2</v>
      </c>
    </row>
    <row r="1733" spans="3:19" x14ac:dyDescent="0.25">
      <c r="C1733">
        <f t="shared" si="85"/>
        <v>1.9400000000000015</v>
      </c>
      <c r="D1733" s="5">
        <f>$C$2+2*Inddata!$E$35*'Beregninger scenarie 3'!C1733</f>
        <v>6.4800000000000031</v>
      </c>
      <c r="E1733" s="5">
        <f t="shared" si="93"/>
        <v>8.8076000000000096</v>
      </c>
      <c r="F1733" s="5">
        <f>SQRT(C1733^2+(Inddata!$E$35*C1733)^2)</f>
        <v>2.7435743110038064</v>
      </c>
      <c r="G1733" s="5">
        <f t="shared" si="94"/>
        <v>8.0871486220076125</v>
      </c>
      <c r="H1733" s="5">
        <f t="shared" si="95"/>
        <v>1.0890859574451035</v>
      </c>
      <c r="I1733" s="5">
        <f t="shared" si="96"/>
        <v>6.6531186220627994E-2</v>
      </c>
      <c r="J1733" s="5">
        <f t="shared" si="97"/>
        <v>0.58598007575680378</v>
      </c>
      <c r="K1733">
        <f t="shared" si="86"/>
        <v>1.9400000000000015</v>
      </c>
      <c r="L1733" s="2">
        <f>Inddata!$E$34</f>
        <v>0</v>
      </c>
      <c r="M1733" s="2">
        <f>Inddata!$E$34+Inddata!$E$32</f>
        <v>4</v>
      </c>
      <c r="N1733" s="2">
        <f t="shared" si="88"/>
        <v>3.3265593110313997E-2</v>
      </c>
      <c r="O1733" s="2">
        <f t="shared" si="89"/>
        <v>0.29299003787840189</v>
      </c>
      <c r="P1733" s="5">
        <f t="shared" si="87"/>
        <v>1.4831430711781743</v>
      </c>
      <c r="Q1733" s="5">
        <f t="shared" si="90"/>
        <v>0.74157153558908717</v>
      </c>
      <c r="R1733" s="2">
        <f t="shared" si="91"/>
        <v>0.17166007768265909</v>
      </c>
      <c r="S1733" s="2">
        <f t="shared" si="92"/>
        <v>8.5830038841329545E-2</v>
      </c>
    </row>
    <row r="1734" spans="3:19" x14ac:dyDescent="0.25">
      <c r="C1734">
        <f t="shared" ref="C1734:C1797" si="98">C1733+$C$1536</f>
        <v>1.9500000000000015</v>
      </c>
      <c r="D1734" s="5">
        <f>$C$2+2*Inddata!$E$35*'Beregninger scenarie 3'!C1734</f>
        <v>6.5000000000000036</v>
      </c>
      <c r="E1734" s="5">
        <f t="shared" si="93"/>
        <v>8.8725000000000094</v>
      </c>
      <c r="F1734" s="5">
        <f>SQRT(C1734^2+(Inddata!$E$35*C1734)^2)</f>
        <v>2.7577164466275375</v>
      </c>
      <c r="G1734" s="5">
        <f t="shared" si="94"/>
        <v>8.1154328932550754</v>
      </c>
      <c r="H1734" s="5">
        <f t="shared" si="95"/>
        <v>1.093287334970652</v>
      </c>
      <c r="I1734" s="5">
        <f t="shared" si="96"/>
        <v>6.6702181733908433E-2</v>
      </c>
      <c r="J1734" s="5">
        <f t="shared" si="97"/>
        <v>0.59181510743410315</v>
      </c>
      <c r="K1734">
        <f t="shared" ref="K1734:K1797" si="99">$K$1539+C1734</f>
        <v>1.9500000000000015</v>
      </c>
      <c r="L1734" s="2">
        <f>Inddata!$E$34</f>
        <v>0</v>
      </c>
      <c r="M1734" s="2">
        <f>Inddata!$E$34+Inddata!$E$32</f>
        <v>4</v>
      </c>
      <c r="N1734" s="2">
        <f t="shared" si="88"/>
        <v>3.3351090866954217E-2</v>
      </c>
      <c r="O1734" s="2">
        <f t="shared" si="89"/>
        <v>0.29590755371705157</v>
      </c>
      <c r="P1734" s="5">
        <f t="shared" si="87"/>
        <v>1.497911810185409</v>
      </c>
      <c r="Q1734" s="5">
        <f t="shared" si="90"/>
        <v>0.74895590509270449</v>
      </c>
      <c r="R1734" s="2">
        <f t="shared" si="91"/>
        <v>0.1733694224751631</v>
      </c>
      <c r="S1734" s="2">
        <f t="shared" si="92"/>
        <v>8.6684711237581549E-2</v>
      </c>
    </row>
    <row r="1735" spans="3:19" x14ac:dyDescent="0.25">
      <c r="C1735">
        <f t="shared" si="98"/>
        <v>1.9600000000000015</v>
      </c>
      <c r="D1735" s="5">
        <f>$C$2+2*Inddata!$E$35*'Beregninger scenarie 3'!C1735</f>
        <v>6.5200000000000031</v>
      </c>
      <c r="E1735" s="5">
        <f t="shared" si="93"/>
        <v>8.9376000000000104</v>
      </c>
      <c r="F1735" s="5">
        <f>SQRT(C1735^2+(Inddata!$E$35*C1735)^2)</f>
        <v>2.7718585822512685</v>
      </c>
      <c r="G1735" s="5">
        <f t="shared" si="94"/>
        <v>8.1437171645025366</v>
      </c>
      <c r="H1735" s="5">
        <f t="shared" si="95"/>
        <v>1.0974840873597516</v>
      </c>
      <c r="I1735" s="5">
        <f t="shared" si="96"/>
        <v>6.6872770466570031E-2</v>
      </c>
      <c r="J1735" s="5">
        <f t="shared" si="97"/>
        <v>0.59768207332201695</v>
      </c>
      <c r="K1735">
        <f t="shared" si="99"/>
        <v>1.9600000000000015</v>
      </c>
      <c r="L1735" s="2">
        <f>Inddata!$E$34</f>
        <v>0</v>
      </c>
      <c r="M1735" s="2">
        <f>Inddata!$E$34+Inddata!$E$32</f>
        <v>4</v>
      </c>
      <c r="N1735" s="2">
        <f t="shared" si="88"/>
        <v>3.3436385233285015E-2</v>
      </c>
      <c r="O1735" s="2">
        <f t="shared" si="89"/>
        <v>0.29884103666100847</v>
      </c>
      <c r="P1735" s="5">
        <f t="shared" si="87"/>
        <v>1.5127613761783478</v>
      </c>
      <c r="Q1735" s="5">
        <f t="shared" si="90"/>
        <v>0.75638068808917391</v>
      </c>
      <c r="R1735" s="2">
        <f t="shared" si="91"/>
        <v>0.17508812224286438</v>
      </c>
      <c r="S1735" s="2">
        <f t="shared" si="92"/>
        <v>8.754406112143219E-2</v>
      </c>
    </row>
    <row r="1736" spans="3:19" x14ac:dyDescent="0.25">
      <c r="C1736">
        <f t="shared" si="98"/>
        <v>1.9700000000000015</v>
      </c>
      <c r="D1736" s="5">
        <f>$C$2+2*Inddata!$E$35*'Beregninger scenarie 3'!C1736</f>
        <v>6.5400000000000027</v>
      </c>
      <c r="E1736" s="5">
        <f t="shared" si="93"/>
        <v>9.0029000000000092</v>
      </c>
      <c r="F1736" s="5">
        <f>SQRT(C1736^2+(Inddata!$E$35*C1736)^2)</f>
        <v>2.7860007178749995</v>
      </c>
      <c r="G1736" s="5">
        <f t="shared" si="94"/>
        <v>8.1720014357499995</v>
      </c>
      <c r="H1736" s="5">
        <f t="shared" si="95"/>
        <v>1.1016762626368473</v>
      </c>
      <c r="I1736" s="5">
        <f t="shared" si="96"/>
        <v>6.7042956200208836E-2</v>
      </c>
      <c r="J1736" s="5">
        <f t="shared" si="97"/>
        <v>0.60358103037486077</v>
      </c>
      <c r="K1736">
        <f t="shared" si="99"/>
        <v>1.9700000000000015</v>
      </c>
      <c r="L1736" s="2">
        <f>Inddata!$E$34</f>
        <v>0</v>
      </c>
      <c r="M1736" s="2">
        <f>Inddata!$E$34+Inddata!$E$32</f>
        <v>4</v>
      </c>
      <c r="N1736" s="2">
        <f t="shared" si="88"/>
        <v>3.3521478100104418E-2</v>
      </c>
      <c r="O1736" s="2">
        <f t="shared" si="89"/>
        <v>0.30179051518743039</v>
      </c>
      <c r="P1736" s="5">
        <f t="shared" si="87"/>
        <v>1.5276919133110372</v>
      </c>
      <c r="Q1736" s="5">
        <f t="shared" si="90"/>
        <v>0.76384595665551858</v>
      </c>
      <c r="R1736" s="2">
        <f t="shared" si="91"/>
        <v>0.17681619367025894</v>
      </c>
      <c r="S1736" s="2">
        <f t="shared" si="92"/>
        <v>8.8408096835129471E-2</v>
      </c>
    </row>
    <row r="1737" spans="3:19" x14ac:dyDescent="0.25">
      <c r="C1737">
        <f t="shared" si="98"/>
        <v>1.9800000000000015</v>
      </c>
      <c r="D1737" s="5">
        <f>$C$2+2*Inddata!$E$35*'Beregninger scenarie 3'!C1737</f>
        <v>6.5600000000000032</v>
      </c>
      <c r="E1737" s="5">
        <f t="shared" si="93"/>
        <v>9.0684000000000111</v>
      </c>
      <c r="F1737" s="5">
        <f>SQRT(C1737^2+(Inddata!$E$35*C1737)^2)</f>
        <v>2.8001428534987305</v>
      </c>
      <c r="G1737" s="5">
        <f t="shared" si="94"/>
        <v>8.2002857069974606</v>
      </c>
      <c r="H1737" s="5">
        <f t="shared" si="95"/>
        <v>1.105863908163806</v>
      </c>
      <c r="I1737" s="5">
        <f t="shared" si="96"/>
        <v>6.7212742661749453E-2</v>
      </c>
      <c r="J1737" s="5">
        <f t="shared" si="97"/>
        <v>0.60951203555380951</v>
      </c>
      <c r="K1737">
        <f t="shared" si="99"/>
        <v>1.9800000000000015</v>
      </c>
      <c r="L1737" s="2">
        <f>Inddata!$E$34</f>
        <v>0</v>
      </c>
      <c r="M1737" s="2">
        <f>Inddata!$E$34+Inddata!$E$32</f>
        <v>4</v>
      </c>
      <c r="N1737" s="2">
        <f t="shared" si="88"/>
        <v>3.3606371330874726E-2</v>
      </c>
      <c r="O1737" s="2">
        <f t="shared" si="89"/>
        <v>0.30475601777690475</v>
      </c>
      <c r="P1737" s="5">
        <f t="shared" si="87"/>
        <v>1.5427035657548829</v>
      </c>
      <c r="Q1737" s="5">
        <f t="shared" si="90"/>
        <v>0.77135178287744144</v>
      </c>
      <c r="R1737" s="2">
        <f t="shared" si="91"/>
        <v>0.17855365344385221</v>
      </c>
      <c r="S1737" s="2">
        <f t="shared" si="92"/>
        <v>8.9276826721926106E-2</v>
      </c>
    </row>
    <row r="1738" spans="3:19" x14ac:dyDescent="0.25">
      <c r="C1738">
        <f t="shared" si="98"/>
        <v>1.9900000000000015</v>
      </c>
      <c r="D1738" s="5">
        <f>$C$2+2*Inddata!$E$35*'Beregninger scenarie 3'!C1738</f>
        <v>6.5800000000000036</v>
      </c>
      <c r="E1738" s="5">
        <f t="shared" si="93"/>
        <v>9.1341000000000108</v>
      </c>
      <c r="F1738" s="5">
        <f>SQRT(C1738^2+(Inddata!$E$35*C1738)^2)</f>
        <v>2.8142849891224611</v>
      </c>
      <c r="G1738" s="5">
        <f t="shared" si="94"/>
        <v>8.2285699782449218</v>
      </c>
      <c r="H1738" s="5">
        <f t="shared" si="95"/>
        <v>1.1100470706513006</v>
      </c>
      <c r="I1738" s="5">
        <f t="shared" si="96"/>
        <v>6.7382133524477458E-2</v>
      </c>
      <c r="J1738" s="5">
        <f t="shared" si="97"/>
        <v>0.61547514582593033</v>
      </c>
      <c r="K1738">
        <f t="shared" si="99"/>
        <v>1.9900000000000015</v>
      </c>
      <c r="L1738" s="2">
        <f>Inddata!$E$34</f>
        <v>0</v>
      </c>
      <c r="M1738" s="2">
        <f>Inddata!$E$34+Inddata!$E$32</f>
        <v>4</v>
      </c>
      <c r="N1738" s="2">
        <f t="shared" si="88"/>
        <v>3.3691066762238729E-2</v>
      </c>
      <c r="O1738" s="2">
        <f t="shared" si="89"/>
        <v>0.30773757291296516</v>
      </c>
      <c r="P1738" s="5">
        <f t="shared" si="87"/>
        <v>1.5577964776962063</v>
      </c>
      <c r="Q1738" s="5">
        <f t="shared" si="90"/>
        <v>0.77889823884810316</v>
      </c>
      <c r="R1738" s="2">
        <f t="shared" si="91"/>
        <v>0.18030051825187576</v>
      </c>
      <c r="S1738" s="2">
        <f t="shared" si="92"/>
        <v>9.0150259125937882E-2</v>
      </c>
    </row>
    <row r="1739" spans="3:19" x14ac:dyDescent="0.25">
      <c r="C1739">
        <f t="shared" si="98"/>
        <v>2.0000000000000013</v>
      </c>
      <c r="D1739" s="5">
        <f>$C$2+2*Inddata!$E$35*'Beregninger scenarie 3'!C1739</f>
        <v>6.6000000000000032</v>
      </c>
      <c r="E1739" s="5">
        <f t="shared" si="93"/>
        <v>9.2000000000000082</v>
      </c>
      <c r="F1739" s="5">
        <f>SQRT(C1739^2+(Inddata!$E$35*C1739)^2)</f>
        <v>2.8284271247461921</v>
      </c>
      <c r="G1739" s="5">
        <f t="shared" si="94"/>
        <v>8.2568542494923847</v>
      </c>
      <c r="H1739" s="5">
        <f t="shared" si="95"/>
        <v>1.1142257961699646</v>
      </c>
      <c r="I1739" s="5">
        <f t="shared" si="96"/>
        <v>6.7551132409048101E-2</v>
      </c>
      <c r="J1739" s="5">
        <f t="shared" si="97"/>
        <v>0.62147041816324311</v>
      </c>
      <c r="K1739">
        <f t="shared" si="99"/>
        <v>2.0000000000000013</v>
      </c>
      <c r="L1739" s="2">
        <f>Inddata!$E$34</f>
        <v>0</v>
      </c>
      <c r="M1739" s="2">
        <f>Inddata!$E$34+Inddata!$E$32</f>
        <v>4</v>
      </c>
      <c r="N1739" s="2">
        <f t="shared" si="88"/>
        <v>3.377556620452405E-2</v>
      </c>
      <c r="O1739" s="2">
        <f t="shared" si="89"/>
        <v>0.31073520908162156</v>
      </c>
      <c r="P1739" s="5">
        <f t="shared" si="87"/>
        <v>1.5729707933338632</v>
      </c>
      <c r="Q1739" s="5">
        <f t="shared" si="90"/>
        <v>0.78648539666693162</v>
      </c>
      <c r="R1739" s="2">
        <f t="shared" si="91"/>
        <v>0.18205680478401193</v>
      </c>
      <c r="S1739" s="2">
        <f t="shared" si="92"/>
        <v>9.1028402392005964E-2</v>
      </c>
    </row>
    <row r="1740" spans="3:19" x14ac:dyDescent="0.25">
      <c r="C1740">
        <f t="shared" si="98"/>
        <v>2.0100000000000011</v>
      </c>
      <c r="D1740" s="5">
        <f>$C$2+2*Inddata!$E$35*'Beregninger scenarie 3'!C1740</f>
        <v>6.6200000000000028</v>
      </c>
      <c r="E1740" s="5">
        <f t="shared" si="93"/>
        <v>9.2661000000000069</v>
      </c>
      <c r="F1740" s="5">
        <f>SQRT(C1740^2+(Inddata!$E$35*C1740)^2)</f>
        <v>2.8425692603699226</v>
      </c>
      <c r="G1740" s="5">
        <f t="shared" si="94"/>
        <v>8.2851385207398458</v>
      </c>
      <c r="H1740" s="5">
        <f t="shared" si="95"/>
        <v>1.1184001301613196</v>
      </c>
      <c r="I1740" s="5">
        <f t="shared" si="96"/>
        <v>6.7719742884471815E-2</v>
      </c>
      <c r="J1740" s="5">
        <f t="shared" si="97"/>
        <v>0.62749790954180473</v>
      </c>
      <c r="K1740">
        <f t="shared" si="99"/>
        <v>2.0100000000000011</v>
      </c>
      <c r="L1740" s="2">
        <f>Inddata!$E$34</f>
        <v>0</v>
      </c>
      <c r="M1740" s="2">
        <f>Inddata!$E$34+Inddata!$E$32</f>
        <v>4</v>
      </c>
      <c r="N1740" s="2">
        <f t="shared" si="88"/>
        <v>3.3859871442235907E-2</v>
      </c>
      <c r="O1740" s="2">
        <f t="shared" si="89"/>
        <v>0.31374895477090237</v>
      </c>
      <c r="P1740" s="5">
        <f t="shared" si="87"/>
        <v>1.5882266568769265</v>
      </c>
      <c r="Q1740" s="5">
        <f t="shared" si="90"/>
        <v>0.79411332843846327</v>
      </c>
      <c r="R1740" s="2">
        <f t="shared" si="91"/>
        <v>0.18382252973112576</v>
      </c>
      <c r="S1740" s="2">
        <f t="shared" si="92"/>
        <v>9.1911264865562878E-2</v>
      </c>
    </row>
    <row r="1741" spans="3:19" x14ac:dyDescent="0.25">
      <c r="C1741">
        <f t="shared" si="98"/>
        <v>2.0200000000000009</v>
      </c>
      <c r="D1741" s="5">
        <f>$C$2+2*Inddata!$E$35*'Beregninger scenarie 3'!C1741</f>
        <v>6.6400000000000023</v>
      </c>
      <c r="E1741" s="5">
        <f t="shared" si="93"/>
        <v>9.3324000000000069</v>
      </c>
      <c r="F1741" s="5">
        <f>SQRT(C1741^2+(Inddata!$E$35*C1741)^2)</f>
        <v>2.8567113959936532</v>
      </c>
      <c r="G1741" s="5">
        <f t="shared" si="94"/>
        <v>8.3134227919873069</v>
      </c>
      <c r="H1741" s="5">
        <f t="shared" si="95"/>
        <v>1.1225701174484735</v>
      </c>
      <c r="I1741" s="5">
        <f t="shared" si="96"/>
        <v>6.7887968469077034E-2</v>
      </c>
      <c r="J1741" s="5">
        <f t="shared" si="97"/>
        <v>0.633557676940815</v>
      </c>
      <c r="K1741">
        <f t="shared" si="99"/>
        <v>2.0200000000000009</v>
      </c>
      <c r="L1741" s="2">
        <f>Inddata!$E$34</f>
        <v>0</v>
      </c>
      <c r="M1741" s="2">
        <f>Inddata!$E$34+Inddata!$E$32</f>
        <v>4</v>
      </c>
      <c r="N1741" s="2">
        <f t="shared" si="88"/>
        <v>3.3943984234538517E-2</v>
      </c>
      <c r="O1741" s="2">
        <f t="shared" si="89"/>
        <v>0.3167788384704075</v>
      </c>
      <c r="P1741" s="5">
        <f t="shared" si="87"/>
        <v>1.6035642125424259</v>
      </c>
      <c r="Q1741" s="5">
        <f t="shared" si="90"/>
        <v>0.80178210627121294</v>
      </c>
      <c r="R1741" s="2">
        <f t="shared" si="91"/>
        <v>0.18559770978500301</v>
      </c>
      <c r="S1741" s="2">
        <f t="shared" si="92"/>
        <v>9.2798854892501503E-2</v>
      </c>
    </row>
    <row r="1742" spans="3:19" x14ac:dyDescent="0.25">
      <c r="C1742">
        <f t="shared" si="98"/>
        <v>2.0300000000000007</v>
      </c>
      <c r="D1742" s="5">
        <f>$C$2+2*Inddata!$E$35*'Beregninger scenarie 3'!C1742</f>
        <v>6.6600000000000019</v>
      </c>
      <c r="E1742" s="5">
        <f t="shared" si="93"/>
        <v>9.3989000000000047</v>
      </c>
      <c r="F1742" s="5">
        <f>SQRT(C1742^2+(Inddata!$E$35*C1742)^2)</f>
        <v>2.8708535316173838</v>
      </c>
      <c r="G1742" s="5">
        <f t="shared" si="94"/>
        <v>8.3417070632347681</v>
      </c>
      <c r="H1742" s="5">
        <f t="shared" si="95"/>
        <v>1.1267358022466059</v>
      </c>
      <c r="I1742" s="5">
        <f t="shared" si="96"/>
        <v>6.8055812631451024E-2</v>
      </c>
      <c r="J1742" s="5">
        <f t="shared" si="97"/>
        <v>0.63964977734174533</v>
      </c>
      <c r="K1742">
        <f t="shared" si="99"/>
        <v>2.0300000000000007</v>
      </c>
      <c r="L1742" s="2">
        <f>Inddata!$E$34</f>
        <v>0</v>
      </c>
      <c r="M1742" s="2">
        <f>Inddata!$E$34+Inddata!$E$32</f>
        <v>4</v>
      </c>
      <c r="N1742" s="2">
        <f t="shared" si="88"/>
        <v>3.4027906315725512E-2</v>
      </c>
      <c r="O1742" s="2">
        <f t="shared" si="89"/>
        <v>0.31982488867087266</v>
      </c>
      <c r="P1742" s="5">
        <f t="shared" si="87"/>
        <v>1.6189836045531389</v>
      </c>
      <c r="Q1742" s="5">
        <f t="shared" si="90"/>
        <v>0.80949180227656947</v>
      </c>
      <c r="R1742" s="2">
        <f t="shared" si="91"/>
        <v>0.1873823616380948</v>
      </c>
      <c r="S1742" s="2">
        <f t="shared" si="92"/>
        <v>9.3691180819047398E-2</v>
      </c>
    </row>
    <row r="1743" spans="3:19" x14ac:dyDescent="0.25">
      <c r="C1743">
        <f t="shared" si="98"/>
        <v>2.0400000000000005</v>
      </c>
      <c r="D1743" s="5">
        <f>$C$2+2*Inddata!$E$35*'Beregninger scenarie 3'!C1743</f>
        <v>6.6800000000000015</v>
      </c>
      <c r="E1743" s="5">
        <f t="shared" si="93"/>
        <v>9.4656000000000038</v>
      </c>
      <c r="F1743" s="5">
        <f>SQRT(C1743^2+(Inddata!$E$35*C1743)^2)</f>
        <v>2.8849956672411143</v>
      </c>
      <c r="G1743" s="5">
        <f t="shared" si="94"/>
        <v>8.3699913344822292</v>
      </c>
      <c r="H1743" s="5">
        <f t="shared" si="95"/>
        <v>1.1308972281732415</v>
      </c>
      <c r="I1743" s="5">
        <f t="shared" si="96"/>
        <v>6.8223278791359601E-2</v>
      </c>
      <c r="J1743" s="5">
        <f t="shared" si="97"/>
        <v>0.64577426772749369</v>
      </c>
      <c r="K1743">
        <f t="shared" si="99"/>
        <v>2.0400000000000005</v>
      </c>
      <c r="L1743" s="2">
        <f>Inddata!$E$34</f>
        <v>0</v>
      </c>
      <c r="M1743" s="2">
        <f>Inddata!$E$34+Inddata!$E$32</f>
        <v>4</v>
      </c>
      <c r="N1743" s="2">
        <f t="shared" si="88"/>
        <v>3.4111639395679801E-2</v>
      </c>
      <c r="O1743" s="2">
        <f t="shared" si="89"/>
        <v>0.32288713386374684</v>
      </c>
      <c r="P1743" s="5">
        <f t="shared" si="87"/>
        <v>1.6344849771354548</v>
      </c>
      <c r="Q1743" s="5">
        <f t="shared" si="90"/>
        <v>0.81724248856772741</v>
      </c>
      <c r="R1743" s="2">
        <f t="shared" si="91"/>
        <v>0.18917650198327027</v>
      </c>
      <c r="S1743" s="2">
        <f t="shared" si="92"/>
        <v>9.4588250991635134E-2</v>
      </c>
    </row>
    <row r="1744" spans="3:19" x14ac:dyDescent="0.25">
      <c r="C1744">
        <f t="shared" si="98"/>
        <v>2.0500000000000003</v>
      </c>
      <c r="D1744" s="5">
        <f>$C$2+2*Inddata!$E$35*'Beregninger scenarie 3'!C1744</f>
        <v>6.7000000000000011</v>
      </c>
      <c r="E1744" s="5">
        <f t="shared" si="93"/>
        <v>9.5325000000000024</v>
      </c>
      <c r="F1744" s="5">
        <f>SQRT(C1744^2+(Inddata!$E$35*C1744)^2)</f>
        <v>2.8991378028648453</v>
      </c>
      <c r="G1744" s="5">
        <f t="shared" si="94"/>
        <v>8.3982756057296903</v>
      </c>
      <c r="H1744" s="5">
        <f t="shared" si="95"/>
        <v>1.1350544382583125</v>
      </c>
      <c r="I1744" s="5">
        <f t="shared" si="96"/>
        <v>6.8390370320645696E-2</v>
      </c>
      <c r="J1744" s="5">
        <f t="shared" si="97"/>
        <v>0.65193120508155522</v>
      </c>
      <c r="K1744">
        <f t="shared" si="99"/>
        <v>2.0500000000000003</v>
      </c>
      <c r="L1744" s="2">
        <f>Inddata!$E$34</f>
        <v>0</v>
      </c>
      <c r="M1744" s="2">
        <f>Inddata!$E$34+Inddata!$E$32</f>
        <v>4</v>
      </c>
      <c r="N1744" s="2">
        <f t="shared" si="88"/>
        <v>3.4195185160322848E-2</v>
      </c>
      <c r="O1744" s="2">
        <f t="shared" si="89"/>
        <v>0.32596560254077761</v>
      </c>
      <c r="P1744" s="5">
        <f t="shared" si="87"/>
        <v>1.6500684745172745</v>
      </c>
      <c r="Q1744" s="5">
        <f t="shared" si="90"/>
        <v>0.82503423725863723</v>
      </c>
      <c r="R1744" s="2">
        <f t="shared" si="91"/>
        <v>0.19098014751357345</v>
      </c>
      <c r="S1744" s="2">
        <f t="shared" si="92"/>
        <v>9.5490073756786725E-2</v>
      </c>
    </row>
    <row r="1745" spans="3:19" x14ac:dyDescent="0.25">
      <c r="C1745">
        <f t="shared" si="98"/>
        <v>2.06</v>
      </c>
      <c r="D1745" s="5">
        <f>$C$2+2*Inddata!$E$35*'Beregninger scenarie 3'!C1745</f>
        <v>6.7200000000000006</v>
      </c>
      <c r="E1745" s="5">
        <f t="shared" si="93"/>
        <v>9.5996000000000006</v>
      </c>
      <c r="F1745" s="5">
        <f>SQRT(C1745^2+(Inddata!$E$35*C1745)^2)</f>
        <v>2.9132799384885759</v>
      </c>
      <c r="G1745" s="5">
        <f t="shared" si="94"/>
        <v>8.4265598769771515</v>
      </c>
      <c r="H1745" s="5">
        <f t="shared" si="95"/>
        <v>1.1392074749540202</v>
      </c>
      <c r="I1745" s="5">
        <f t="shared" si="96"/>
        <v>6.8557090544107954E-2</v>
      </c>
      <c r="J1745" s="5">
        <f t="shared" si="97"/>
        <v>0.65812064638721879</v>
      </c>
      <c r="K1745">
        <f t="shared" si="99"/>
        <v>2.06</v>
      </c>
      <c r="L1745" s="2">
        <f>Inddata!$E$34</f>
        <v>0</v>
      </c>
      <c r="M1745" s="2">
        <f>Inddata!$E$34+Inddata!$E$32</f>
        <v>4</v>
      </c>
      <c r="N1745" s="2">
        <f t="shared" si="88"/>
        <v>3.4278545272053977E-2</v>
      </c>
      <c r="O1745" s="2">
        <f t="shared" si="89"/>
        <v>0.32906032319360939</v>
      </c>
      <c r="P1745" s="5">
        <f t="shared" si="87"/>
        <v>1.6657342409259752</v>
      </c>
      <c r="Q1745" s="5">
        <f t="shared" si="90"/>
        <v>0.83286712046298761</v>
      </c>
      <c r="R1745" s="2">
        <f t="shared" si="91"/>
        <v>0.1927933149219879</v>
      </c>
      <c r="S1745" s="2">
        <f t="shared" si="92"/>
        <v>9.6396657460993948E-2</v>
      </c>
    </row>
    <row r="1746" spans="3:19" x14ac:dyDescent="0.25">
      <c r="C1746">
        <f t="shared" si="98"/>
        <v>2.0699999999999998</v>
      </c>
      <c r="D1746" s="5">
        <f>$C$2+2*Inddata!$E$35*'Beregninger scenarie 3'!C1746</f>
        <v>6.74</v>
      </c>
      <c r="E1746" s="5">
        <f t="shared" si="93"/>
        <v>9.6668999999999983</v>
      </c>
      <c r="F1746" s="5">
        <f>SQRT(C1746^2+(Inddata!$E$35*C1746)^2)</f>
        <v>2.9274220741123065</v>
      </c>
      <c r="G1746" s="5">
        <f t="shared" si="94"/>
        <v>8.4548441482246126</v>
      </c>
      <c r="H1746" s="5">
        <f t="shared" si="95"/>
        <v>1.1433563801444997</v>
      </c>
      <c r="I1746" s="5">
        <f t="shared" si="96"/>
        <v>6.8723442740359408E-2</v>
      </c>
      <c r="J1746" s="5">
        <f t="shared" si="97"/>
        <v>0.66434264862678027</v>
      </c>
      <c r="K1746">
        <f t="shared" si="99"/>
        <v>2.0699999999999998</v>
      </c>
      <c r="L1746" s="2">
        <f>Inddata!$E$34</f>
        <v>0</v>
      </c>
      <c r="M1746" s="2">
        <f>Inddata!$E$34+Inddata!$E$32</f>
        <v>4</v>
      </c>
      <c r="N1746" s="2">
        <f t="shared" si="88"/>
        <v>3.4361721370179704E-2</v>
      </c>
      <c r="O1746" s="2">
        <f t="shared" si="89"/>
        <v>0.33217132431339014</v>
      </c>
      <c r="P1746" s="5">
        <f t="shared" si="87"/>
        <v>1.6814824205864227</v>
      </c>
      <c r="Q1746" s="5">
        <f t="shared" si="90"/>
        <v>0.84074121029321136</v>
      </c>
      <c r="R1746" s="2">
        <f t="shared" si="91"/>
        <v>0.19461602090120633</v>
      </c>
      <c r="S1746" s="2">
        <f t="shared" si="92"/>
        <v>9.7308010450603166E-2</v>
      </c>
    </row>
    <row r="1747" spans="3:19" x14ac:dyDescent="0.25">
      <c r="C1747">
        <f t="shared" si="98"/>
        <v>2.0799999999999996</v>
      </c>
      <c r="D1747" s="5">
        <f>$C$2+2*Inddata!$E$35*'Beregninger scenarie 3'!C1747</f>
        <v>6.76</v>
      </c>
      <c r="E1747" s="5">
        <f t="shared" si="93"/>
        <v>9.7343999999999973</v>
      </c>
      <c r="F1747" s="5">
        <f>SQRT(C1747^2+(Inddata!$E$35*C1747)^2)</f>
        <v>2.941564209736037</v>
      </c>
      <c r="G1747" s="5">
        <f t="shared" si="94"/>
        <v>8.4831284194720737</v>
      </c>
      <c r="H1747" s="5">
        <f t="shared" si="95"/>
        <v>1.1475011951552885</v>
      </c>
      <c r="I1747" s="5">
        <f t="shared" si="96"/>
        <v>6.8889430142667185E-2</v>
      </c>
      <c r="J1747" s="5">
        <f t="shared" si="97"/>
        <v>0.6705972687807793</v>
      </c>
      <c r="K1747">
        <f t="shared" si="99"/>
        <v>2.0799999999999996</v>
      </c>
      <c r="L1747" s="2">
        <f>Inddata!$E$34</f>
        <v>0</v>
      </c>
      <c r="M1747" s="2">
        <f>Inddata!$E$34+Inddata!$E$32</f>
        <v>4</v>
      </c>
      <c r="N1747" s="2">
        <f t="shared" si="88"/>
        <v>3.4444715071333593E-2</v>
      </c>
      <c r="O1747" s="2">
        <f t="shared" si="89"/>
        <v>0.33529863439038965</v>
      </c>
      <c r="P1747" s="5">
        <f t="shared" si="87"/>
        <v>1.6973131577190363</v>
      </c>
      <c r="Q1747" s="5">
        <f t="shared" si="90"/>
        <v>0.84865657885951817</v>
      </c>
      <c r="R1747" s="2">
        <f t="shared" si="91"/>
        <v>0.19644828214340698</v>
      </c>
      <c r="S1747" s="2">
        <f t="shared" si="92"/>
        <v>9.8224141071703491E-2</v>
      </c>
    </row>
    <row r="1748" spans="3:19" x14ac:dyDescent="0.25">
      <c r="C1748">
        <f t="shared" si="98"/>
        <v>2.0899999999999994</v>
      </c>
      <c r="D1748" s="5">
        <f>$C$2+2*Inddata!$E$35*'Beregninger scenarie 3'!C1748</f>
        <v>6.7799999999999994</v>
      </c>
      <c r="E1748" s="5">
        <f t="shared" si="93"/>
        <v>9.8020999999999958</v>
      </c>
      <c r="F1748" s="5">
        <f>SQRT(C1748^2+(Inddata!$E$35*C1748)^2)</f>
        <v>2.9557063453597676</v>
      </c>
      <c r="G1748" s="5">
        <f t="shared" si="94"/>
        <v>8.5114126907195349</v>
      </c>
      <c r="H1748" s="5">
        <f t="shared" si="95"/>
        <v>1.1516419607626087</v>
      </c>
      <c r="I1748" s="5">
        <f t="shared" si="96"/>
        <v>6.9055055939773305E-2</v>
      </c>
      <c r="J1748" s="5">
        <f t="shared" si="97"/>
        <v>0.6768845638272516</v>
      </c>
      <c r="K1748">
        <f t="shared" si="99"/>
        <v>2.0899999999999994</v>
      </c>
      <c r="L1748" s="2">
        <f>Inddata!$E$34</f>
        <v>0</v>
      </c>
      <c r="M1748" s="2">
        <f>Inddata!$E$34+Inddata!$E$32</f>
        <v>4</v>
      </c>
      <c r="N1748" s="2">
        <f t="shared" si="88"/>
        <v>3.4527527969886652E-2</v>
      </c>
      <c r="O1748" s="2">
        <f t="shared" si="89"/>
        <v>0.3384422819136258</v>
      </c>
      <c r="P1748" s="5">
        <f t="shared" si="87"/>
        <v>1.7132265965378988</v>
      </c>
      <c r="Q1748" s="5">
        <f t="shared" si="90"/>
        <v>0.85661329826894939</v>
      </c>
      <c r="R1748" s="2">
        <f t="shared" si="91"/>
        <v>0.19829011534003457</v>
      </c>
      <c r="S1748" s="2">
        <f t="shared" si="92"/>
        <v>9.9145057670017286E-2</v>
      </c>
    </row>
    <row r="1749" spans="3:19" x14ac:dyDescent="0.25">
      <c r="C1749">
        <f t="shared" si="98"/>
        <v>2.0999999999999992</v>
      </c>
      <c r="D1749" s="5">
        <f>$C$2+2*Inddata!$E$35*'Beregninger scenarie 3'!C1749</f>
        <v>6.7999999999999989</v>
      </c>
      <c r="E1749" s="5">
        <f t="shared" si="93"/>
        <v>9.8699999999999939</v>
      </c>
      <c r="F1749" s="5">
        <f>SQRT(C1749^2+(Inddata!$E$35*C1749)^2)</f>
        <v>2.9698484809834986</v>
      </c>
      <c r="G1749" s="5">
        <f t="shared" si="94"/>
        <v>8.5396969619669978</v>
      </c>
      <c r="H1749" s="5">
        <f t="shared" si="95"/>
        <v>1.1557787172024638</v>
      </c>
      <c r="I1749" s="5">
        <f t="shared" si="96"/>
        <v>6.9220323276697429E-2</v>
      </c>
      <c r="J1749" s="5">
        <f t="shared" si="97"/>
        <v>0.68320459074100315</v>
      </c>
      <c r="K1749">
        <f t="shared" si="99"/>
        <v>2.0999999999999992</v>
      </c>
      <c r="L1749" s="2">
        <f>Inddata!$E$34</f>
        <v>0</v>
      </c>
      <c r="M1749" s="2">
        <f>Inddata!$E$34+Inddata!$E$32</f>
        <v>4</v>
      </c>
      <c r="N1749" s="2">
        <f t="shared" si="88"/>
        <v>3.4610161638348715E-2</v>
      </c>
      <c r="O1749" s="2">
        <f t="shared" si="89"/>
        <v>0.34160229537050157</v>
      </c>
      <c r="P1749" s="5">
        <f t="shared" si="87"/>
        <v>1.7292228812489177</v>
      </c>
      <c r="Q1749" s="5">
        <f t="shared" si="90"/>
        <v>0.86461144062445883</v>
      </c>
      <c r="R1749" s="2">
        <f t="shared" si="91"/>
        <v>0.2001415371815877</v>
      </c>
      <c r="S1749" s="2">
        <f t="shared" si="92"/>
        <v>0.10007076859079385</v>
      </c>
    </row>
    <row r="1750" spans="3:19" x14ac:dyDescent="0.25">
      <c r="C1750">
        <f t="shared" si="98"/>
        <v>2.109999999999999</v>
      </c>
      <c r="D1750" s="5">
        <f>$C$2+2*Inddata!$E$35*'Beregninger scenarie 3'!C1750</f>
        <v>6.8199999999999985</v>
      </c>
      <c r="E1750" s="5">
        <f t="shared" si="93"/>
        <v>9.9380999999999933</v>
      </c>
      <c r="F1750" s="5">
        <f>SQRT(C1750^2+(Inddata!$E$35*C1750)^2)</f>
        <v>2.9839906166072288</v>
      </c>
      <c r="G1750" s="5">
        <f t="shared" si="94"/>
        <v>8.5679812332144571</v>
      </c>
      <c r="H1750" s="5">
        <f t="shared" si="95"/>
        <v>1.1599115041795567</v>
      </c>
      <c r="I1750" s="5">
        <f t="shared" si="96"/>
        <v>6.938523525552201E-2</v>
      </c>
      <c r="J1750" s="5">
        <f t="shared" si="97"/>
        <v>0.68955740649290287</v>
      </c>
      <c r="K1750">
        <f t="shared" si="99"/>
        <v>2.109999999999999</v>
      </c>
      <c r="L1750" s="2">
        <f>Inddata!$E$34</f>
        <v>0</v>
      </c>
      <c r="M1750" s="2">
        <f>Inddata!$E$34+Inddata!$E$32</f>
        <v>4</v>
      </c>
      <c r="N1750" s="2">
        <f t="shared" si="88"/>
        <v>3.4692617627761005E-2</v>
      </c>
      <c r="O1750" s="2">
        <f t="shared" si="89"/>
        <v>0.34477870324645143</v>
      </c>
      <c r="P1750" s="5">
        <f t="shared" si="87"/>
        <v>1.7453021560480355</v>
      </c>
      <c r="Q1750" s="5">
        <f t="shared" si="90"/>
        <v>0.87265107802401776</v>
      </c>
      <c r="R1750" s="2">
        <f t="shared" si="91"/>
        <v>0.20200256435741151</v>
      </c>
      <c r="S1750" s="2">
        <f t="shared" si="92"/>
        <v>0.10100128217870576</v>
      </c>
    </row>
    <row r="1751" spans="3:19" x14ac:dyDescent="0.25">
      <c r="C1751">
        <f t="shared" si="98"/>
        <v>2.1199999999999988</v>
      </c>
      <c r="D1751" s="5">
        <f>$C$2+2*Inddata!$E$35*'Beregninger scenarie 3'!C1751</f>
        <v>6.8399999999999981</v>
      </c>
      <c r="E1751" s="5">
        <f t="shared" si="93"/>
        <v>10.006399999999992</v>
      </c>
      <c r="F1751" s="5">
        <f>SQRT(C1751^2+(Inddata!$E$35*C1751)^2)</f>
        <v>2.9981327522309598</v>
      </c>
      <c r="G1751" s="5">
        <f t="shared" si="94"/>
        <v>8.5962655044619201</v>
      </c>
      <c r="H1751" s="5">
        <f t="shared" si="95"/>
        <v>1.1640403608760266</v>
      </c>
      <c r="I1751" s="5">
        <f t="shared" si="96"/>
        <v>6.9549794936159828E-2</v>
      </c>
      <c r="J1751" s="5">
        <f t="shared" si="97"/>
        <v>0.69594306804918915</v>
      </c>
      <c r="K1751">
        <f t="shared" si="99"/>
        <v>2.1199999999999988</v>
      </c>
      <c r="L1751" s="2">
        <f>Inddata!$E$34</f>
        <v>0</v>
      </c>
      <c r="M1751" s="2">
        <f>Inddata!$E$34+Inddata!$E$32</f>
        <v>4</v>
      </c>
      <c r="N1751" s="2">
        <f t="shared" si="88"/>
        <v>3.4774897468079914E-2</v>
      </c>
      <c r="O1751" s="2">
        <f t="shared" si="89"/>
        <v>0.34797153402459458</v>
      </c>
      <c r="P1751" s="5">
        <f t="shared" si="87"/>
        <v>1.7614645651194754</v>
      </c>
      <c r="Q1751" s="5">
        <f t="shared" si="90"/>
        <v>0.88073228255973768</v>
      </c>
      <c r="R1751" s="2">
        <f t="shared" si="91"/>
        <v>0.20387321355549487</v>
      </c>
      <c r="S1751" s="2">
        <f t="shared" si="92"/>
        <v>0.10193660677774743</v>
      </c>
    </row>
    <row r="1752" spans="3:19" x14ac:dyDescent="0.25">
      <c r="C1752">
        <f t="shared" si="98"/>
        <v>2.1299999999999986</v>
      </c>
      <c r="D1752" s="5">
        <f>$C$2+2*Inddata!$E$35*'Beregninger scenarie 3'!C1752</f>
        <v>6.8599999999999977</v>
      </c>
      <c r="E1752" s="5">
        <f t="shared" si="93"/>
        <v>10.074899999999991</v>
      </c>
      <c r="F1752" s="5">
        <f>SQRT(C1752^2+(Inddata!$E$35*C1752)^2)</f>
        <v>3.0122748878546903</v>
      </c>
      <c r="G1752" s="5">
        <f t="shared" si="94"/>
        <v>8.6245497757093812</v>
      </c>
      <c r="H1752" s="5">
        <f t="shared" si="95"/>
        <v>1.1681653259600229</v>
      </c>
      <c r="I1752" s="5">
        <f t="shared" si="96"/>
        <v>6.9714005337105103E-2</v>
      </c>
      <c r="J1752" s="5">
        <f t="shared" si="97"/>
        <v>0.70236163237079952</v>
      </c>
      <c r="K1752">
        <f t="shared" si="99"/>
        <v>2.1299999999999986</v>
      </c>
      <c r="L1752" s="2">
        <f>Inddata!$E$34</f>
        <v>0</v>
      </c>
      <c r="M1752" s="2">
        <f>Inddata!$E$34+Inddata!$E$32</f>
        <v>4</v>
      </c>
      <c r="N1752" s="2">
        <f t="shared" si="88"/>
        <v>3.4857002668552552E-2</v>
      </c>
      <c r="O1752" s="2">
        <f t="shared" si="89"/>
        <v>0.35118081618539976</v>
      </c>
      <c r="P1752" s="5">
        <f t="shared" si="87"/>
        <v>1.7777102526340436</v>
      </c>
      <c r="Q1752" s="5">
        <f t="shared" si="90"/>
        <v>0.88885512631702179</v>
      </c>
      <c r="R1752" s="2">
        <f t="shared" si="91"/>
        <v>0.20575350146227356</v>
      </c>
      <c r="S1752" s="2">
        <f t="shared" si="92"/>
        <v>0.10287675073113678</v>
      </c>
    </row>
    <row r="1753" spans="3:19" x14ac:dyDescent="0.25">
      <c r="C1753">
        <f t="shared" si="98"/>
        <v>2.1399999999999983</v>
      </c>
      <c r="D1753" s="5">
        <f>$C$2+2*Inddata!$E$35*'Beregninger scenarie 3'!C1753</f>
        <v>6.8799999999999972</v>
      </c>
      <c r="E1753" s="5">
        <f t="shared" si="93"/>
        <v>10.143599999999989</v>
      </c>
      <c r="F1753" s="5">
        <f>SQRT(C1753^2+(Inddata!$E$35*C1753)^2)</f>
        <v>3.0264170234784209</v>
      </c>
      <c r="G1753" s="5">
        <f t="shared" si="94"/>
        <v>8.6528340469568423</v>
      </c>
      <c r="H1753" s="5">
        <f t="shared" si="95"/>
        <v>1.1722864375941013</v>
      </c>
      <c r="I1753" s="5">
        <f t="shared" si="96"/>
        <v>6.9877869436168055E-2</v>
      </c>
      <c r="J1753" s="5">
        <f t="shared" si="97"/>
        <v>0.70881315641271347</v>
      </c>
      <c r="K1753">
        <f t="shared" si="99"/>
        <v>2.1399999999999983</v>
      </c>
      <c r="L1753" s="2">
        <f>Inddata!$E$34</f>
        <v>0</v>
      </c>
      <c r="M1753" s="2">
        <f>Inddata!$E$34+Inddata!$E$32</f>
        <v>4</v>
      </c>
      <c r="N1753" s="2">
        <f t="shared" si="88"/>
        <v>3.4938934718084028E-2</v>
      </c>
      <c r="O1753" s="2">
        <f t="shared" si="89"/>
        <v>0.35440657820635674</v>
      </c>
      <c r="P1753" s="5">
        <f t="shared" si="87"/>
        <v>1.7940393627474651</v>
      </c>
      <c r="Q1753" s="5">
        <f t="shared" si="90"/>
        <v>0.89701968137373256</v>
      </c>
      <c r="R1753" s="2">
        <f t="shared" si="91"/>
        <v>0.20764344476243812</v>
      </c>
      <c r="S1753" s="2">
        <f t="shared" si="92"/>
        <v>0.10382172238121906</v>
      </c>
    </row>
    <row r="1754" spans="3:19" x14ac:dyDescent="0.25">
      <c r="C1754">
        <f t="shared" si="98"/>
        <v>2.1499999999999981</v>
      </c>
      <c r="D1754" s="5">
        <f>$C$2+2*Inddata!$E$35*'Beregninger scenarie 3'!C1754</f>
        <v>6.8999999999999968</v>
      </c>
      <c r="E1754" s="5">
        <f t="shared" si="93"/>
        <v>10.212499999999988</v>
      </c>
      <c r="F1754" s="5">
        <f>SQRT(C1754^2+(Inddata!$E$35*C1754)^2)</f>
        <v>3.0405591591021515</v>
      </c>
      <c r="G1754" s="5">
        <f t="shared" si="94"/>
        <v>8.6811183182043035</v>
      </c>
      <c r="H1754" s="5">
        <f t="shared" si="95"/>
        <v>1.1764037334434641</v>
      </c>
      <c r="I1754" s="5">
        <f t="shared" si="96"/>
        <v>7.0041390171193485E-2</v>
      </c>
      <c r="J1754" s="5">
        <f t="shared" si="97"/>
        <v>0.71529769712331259</v>
      </c>
      <c r="K1754">
        <f t="shared" si="99"/>
        <v>2.1499999999999981</v>
      </c>
      <c r="L1754" s="2">
        <f>Inddata!$E$34</f>
        <v>0</v>
      </c>
      <c r="M1754" s="2">
        <f>Inddata!$E$34+Inddata!$E$32</f>
        <v>4</v>
      </c>
      <c r="N1754" s="2">
        <f t="shared" si="88"/>
        <v>3.5020695085596742E-2</v>
      </c>
      <c r="O1754" s="2">
        <f t="shared" si="89"/>
        <v>0.3576488485616563</v>
      </c>
      <c r="P1754" s="5">
        <f t="shared" si="87"/>
        <v>1.8104520395987671</v>
      </c>
      <c r="Q1754" s="5">
        <f t="shared" si="90"/>
        <v>0.90522601979938355</v>
      </c>
      <c r="R1754" s="2">
        <f t="shared" si="91"/>
        <v>0.20954306013874621</v>
      </c>
      <c r="S1754" s="2">
        <f t="shared" si="92"/>
        <v>0.10477153006937311</v>
      </c>
    </row>
    <row r="1755" spans="3:19" x14ac:dyDescent="0.25">
      <c r="C1755">
        <f t="shared" si="98"/>
        <v>2.1599999999999979</v>
      </c>
      <c r="D1755" s="5">
        <f>$C$2+2*Inddata!$E$35*'Beregninger scenarie 3'!C1755</f>
        <v>6.9199999999999964</v>
      </c>
      <c r="E1755" s="5">
        <f t="shared" si="93"/>
        <v>10.281599999999985</v>
      </c>
      <c r="F1755" s="5">
        <f>SQRT(C1755^2+(Inddata!$E$35*C1755)^2)</f>
        <v>3.054701294725882</v>
      </c>
      <c r="G1755" s="5">
        <f t="shared" si="94"/>
        <v>8.7094025894517646</v>
      </c>
      <c r="H1755" s="5">
        <f t="shared" si="95"/>
        <v>1.1805172506840318</v>
      </c>
      <c r="I1755" s="5">
        <f t="shared" si="96"/>
        <v>7.0204570440763989E-2</v>
      </c>
      <c r="J1755" s="5">
        <f t="shared" si="97"/>
        <v>0.72181531144375799</v>
      </c>
      <c r="K1755">
        <f t="shared" si="99"/>
        <v>2.1599999999999979</v>
      </c>
      <c r="L1755" s="2">
        <f>Inddata!$E$34</f>
        <v>0</v>
      </c>
      <c r="M1755" s="2">
        <f>Inddata!$E$34+Inddata!$E$32</f>
        <v>4</v>
      </c>
      <c r="N1755" s="2">
        <f t="shared" si="88"/>
        <v>3.5102285220381994E-2</v>
      </c>
      <c r="O1755" s="2">
        <f t="shared" si="89"/>
        <v>0.36090765572187899</v>
      </c>
      <c r="P1755" s="5">
        <f t="shared" si="87"/>
        <v>1.8269484273087007</v>
      </c>
      <c r="Q1755" s="5">
        <f t="shared" si="90"/>
        <v>0.91347421365435033</v>
      </c>
      <c r="R1755" s="2">
        <f t="shared" si="91"/>
        <v>0.21145236427184033</v>
      </c>
      <c r="S1755" s="2">
        <f t="shared" si="92"/>
        <v>0.10572618213592017</v>
      </c>
    </row>
    <row r="1756" spans="3:19" x14ac:dyDescent="0.25">
      <c r="C1756">
        <f t="shared" si="98"/>
        <v>2.1699999999999977</v>
      </c>
      <c r="D1756" s="5">
        <f>$C$2+2*Inddata!$E$35*'Beregninger scenarie 3'!C1756</f>
        <v>6.9399999999999959</v>
      </c>
      <c r="E1756" s="5">
        <f t="shared" si="93"/>
        <v>10.350899999999985</v>
      </c>
      <c r="F1756" s="5">
        <f>SQRT(C1756^2+(Inddata!$E$35*C1756)^2)</f>
        <v>3.068843430349613</v>
      </c>
      <c r="G1756" s="5">
        <f t="shared" si="94"/>
        <v>8.7376868606992257</v>
      </c>
      <c r="H1756" s="5">
        <f t="shared" si="95"/>
        <v>1.1846270260103671</v>
      </c>
      <c r="I1756" s="5">
        <f t="shared" si="96"/>
        <v>7.0367413104887797E-2</v>
      </c>
      <c r="J1756" s="5">
        <f t="shared" si="97"/>
        <v>0.72836605630738205</v>
      </c>
      <c r="K1756">
        <f t="shared" si="99"/>
        <v>2.1699999999999977</v>
      </c>
      <c r="L1756" s="2">
        <f>Inddata!$E$34</f>
        <v>0</v>
      </c>
      <c r="M1756" s="2">
        <f>Inddata!$E$34+Inddata!$E$32</f>
        <v>4</v>
      </c>
      <c r="N1756" s="2">
        <f t="shared" si="88"/>
        <v>3.5183706552443898E-2</v>
      </c>
      <c r="O1756" s="2">
        <f t="shared" si="89"/>
        <v>0.36418302815369102</v>
      </c>
      <c r="P1756" s="5">
        <f t="shared" si="87"/>
        <v>1.8435286699782005</v>
      </c>
      <c r="Q1756" s="5">
        <f t="shared" si="90"/>
        <v>0.92176433498910026</v>
      </c>
      <c r="R1756" s="2">
        <f t="shared" si="91"/>
        <v>0.21337137384006952</v>
      </c>
      <c r="S1756" s="2">
        <f t="shared" si="92"/>
        <v>0.10668568692003476</v>
      </c>
    </row>
    <row r="1757" spans="3:19" x14ac:dyDescent="0.25">
      <c r="C1757">
        <f t="shared" si="98"/>
        <v>2.1799999999999975</v>
      </c>
      <c r="D1757" s="5">
        <f>$C$2+2*Inddata!$E$35*'Beregninger scenarie 3'!C1757</f>
        <v>6.9599999999999955</v>
      </c>
      <c r="E1757" s="5">
        <f t="shared" si="93"/>
        <v>10.420399999999983</v>
      </c>
      <c r="F1757" s="5">
        <f>SQRT(C1757^2+(Inddata!$E$35*C1757)^2)</f>
        <v>3.0829855659733436</v>
      </c>
      <c r="G1757" s="5">
        <f t="shared" si="94"/>
        <v>8.7659711319466869</v>
      </c>
      <c r="H1757" s="5">
        <f t="shared" si="95"/>
        <v>1.1887330956434363</v>
      </c>
      <c r="I1757" s="5">
        <f t="shared" si="96"/>
        <v>7.0529920985672082E-2</v>
      </c>
      <c r="J1757" s="5">
        <f t="shared" si="97"/>
        <v>0.73494998863909611</v>
      </c>
      <c r="K1757">
        <f t="shared" si="99"/>
        <v>2.1799999999999975</v>
      </c>
      <c r="L1757" s="2">
        <f>Inddata!$E$34</f>
        <v>0</v>
      </c>
      <c r="M1757" s="2">
        <f>Inddata!$E$34+Inddata!$E$32</f>
        <v>4</v>
      </c>
      <c r="N1757" s="2">
        <f t="shared" si="88"/>
        <v>3.5264960492836041E-2</v>
      </c>
      <c r="O1757" s="2">
        <f t="shared" si="89"/>
        <v>0.36747499431954805</v>
      </c>
      <c r="P1757" s="5">
        <f t="shared" si="87"/>
        <v>1.8601929116868903</v>
      </c>
      <c r="Q1757" s="5">
        <f t="shared" si="90"/>
        <v>0.93009645584344514</v>
      </c>
      <c r="R1757" s="2">
        <f t="shared" si="91"/>
        <v>0.21530010551931603</v>
      </c>
      <c r="S1757" s="2">
        <f t="shared" si="92"/>
        <v>0.10765005275965801</v>
      </c>
    </row>
    <row r="1758" spans="3:19" x14ac:dyDescent="0.25">
      <c r="C1758">
        <f t="shared" si="98"/>
        <v>2.1899999999999973</v>
      </c>
      <c r="D1758" s="5">
        <f>$C$2+2*Inddata!$E$35*'Beregninger scenarie 3'!C1758</f>
        <v>6.9799999999999951</v>
      </c>
      <c r="E1758" s="5">
        <f t="shared" si="93"/>
        <v>10.49009999999998</v>
      </c>
      <c r="F1758" s="5">
        <f>SQRT(C1758^2+(Inddata!$E$35*C1758)^2)</f>
        <v>3.0971277015970746</v>
      </c>
      <c r="G1758" s="5">
        <f t="shared" si="94"/>
        <v>8.7942554031941498</v>
      </c>
      <c r="H1758" s="5">
        <f t="shared" si="95"/>
        <v>1.1928354953382279</v>
      </c>
      <c r="I1758" s="5">
        <f t="shared" si="96"/>
        <v>7.0692096867981655E-2</v>
      </c>
      <c r="J1758" s="5">
        <f t="shared" si="97"/>
        <v>0.74156716535481293</v>
      </c>
      <c r="K1758">
        <f t="shared" si="99"/>
        <v>2.1899999999999973</v>
      </c>
      <c r="L1758" s="2">
        <f>Inddata!$E$34</f>
        <v>0</v>
      </c>
      <c r="M1758" s="2">
        <f>Inddata!$E$34+Inddata!$E$32</f>
        <v>4</v>
      </c>
      <c r="N1758" s="2">
        <f t="shared" si="88"/>
        <v>3.5346048433990827E-2</v>
      </c>
      <c r="O1758" s="2">
        <f t="shared" si="89"/>
        <v>0.37078358267740646</v>
      </c>
      <c r="P1758" s="5">
        <f t="shared" si="87"/>
        <v>1.8769412964916159</v>
      </c>
      <c r="Q1758" s="5">
        <f t="shared" si="90"/>
        <v>0.93847064824580795</v>
      </c>
      <c r="R1758" s="2">
        <f t="shared" si="91"/>
        <v>0.21723857598282589</v>
      </c>
      <c r="S1758" s="2">
        <f t="shared" si="92"/>
        <v>0.10861928799141295</v>
      </c>
    </row>
    <row r="1759" spans="3:19" x14ac:dyDescent="0.25">
      <c r="C1759">
        <f t="shared" si="98"/>
        <v>2.1999999999999971</v>
      </c>
      <c r="D1759" s="5">
        <f>$C$2+2*Inddata!$E$35*'Beregninger scenarie 3'!C1759</f>
        <v>6.9999999999999947</v>
      </c>
      <c r="E1759" s="5">
        <f t="shared" si="93"/>
        <v>10.559999999999979</v>
      </c>
      <c r="F1759" s="5">
        <f>SQRT(C1759^2+(Inddata!$E$35*C1759)^2)</f>
        <v>3.1112698372208052</v>
      </c>
      <c r="G1759" s="5">
        <f t="shared" si="94"/>
        <v>8.8225396744416109</v>
      </c>
      <c r="H1759" s="5">
        <f t="shared" si="95"/>
        <v>1.1969342603912216</v>
      </c>
      <c r="I1759" s="5">
        <f t="shared" si="96"/>
        <v>7.0853943500083963E-2</v>
      </c>
      <c r="J1759" s="5">
        <f t="shared" si="97"/>
        <v>0.74821764336088514</v>
      </c>
      <c r="K1759">
        <f t="shared" si="99"/>
        <v>2.1999999999999971</v>
      </c>
      <c r="L1759" s="2">
        <f>Inddata!$E$34</f>
        <v>0</v>
      </c>
      <c r="M1759" s="2">
        <f>Inddata!$E$34+Inddata!$E$32</f>
        <v>4</v>
      </c>
      <c r="N1759" s="2">
        <f t="shared" si="88"/>
        <v>3.5426971750041981E-2</v>
      </c>
      <c r="O1759" s="2">
        <f t="shared" si="89"/>
        <v>0.37410882168044257</v>
      </c>
      <c r="P1759" s="5">
        <f t="shared" si="87"/>
        <v>1.8937739684250254</v>
      </c>
      <c r="Q1759" s="5">
        <f t="shared" si="90"/>
        <v>0.94688698421251272</v>
      </c>
      <c r="R1759" s="2">
        <f t="shared" si="91"/>
        <v>0.21918680190104461</v>
      </c>
      <c r="S1759" s="2">
        <f t="shared" si="92"/>
        <v>0.10959340095052231</v>
      </c>
    </row>
    <row r="1760" spans="3:19" x14ac:dyDescent="0.25">
      <c r="C1760">
        <f t="shared" si="98"/>
        <v>2.2099999999999969</v>
      </c>
      <c r="D1760" s="5">
        <f>$C$2+2*Inddata!$E$35*'Beregninger scenarie 3'!C1760</f>
        <v>7.0199999999999942</v>
      </c>
      <c r="E1760" s="5">
        <f t="shared" si="93"/>
        <v>10.630099999999977</v>
      </c>
      <c r="F1760" s="5">
        <f>SQRT(C1760^2+(Inddata!$E$35*C1760)^2)</f>
        <v>3.1254119728445358</v>
      </c>
      <c r="G1760" s="5">
        <f t="shared" si="94"/>
        <v>8.850823945689072</v>
      </c>
      <c r="H1760" s="5">
        <f t="shared" si="95"/>
        <v>1.2010294256477136</v>
      </c>
      <c r="I1760" s="5">
        <f t="shared" si="96"/>
        <v>7.1015463594279973E-2</v>
      </c>
      <c r="J1760" s="5">
        <f t="shared" si="97"/>
        <v>0.75490147955355391</v>
      </c>
      <c r="K1760">
        <f t="shared" si="99"/>
        <v>2.2099999999999969</v>
      </c>
      <c r="L1760" s="2">
        <f>Inddata!$E$34</f>
        <v>0</v>
      </c>
      <c r="M1760" s="2">
        <f>Inddata!$E$34+Inddata!$E$32</f>
        <v>4</v>
      </c>
      <c r="N1760" s="2">
        <f t="shared" si="88"/>
        <v>3.5507731797139987E-2</v>
      </c>
      <c r="O1760" s="2">
        <f t="shared" si="89"/>
        <v>0.37745073977677696</v>
      </c>
      <c r="P1760" s="5">
        <f t="shared" si="87"/>
        <v>1.9106910714941763</v>
      </c>
      <c r="Q1760" s="5">
        <f t="shared" si="90"/>
        <v>0.95534553574708814</v>
      </c>
      <c r="R1760" s="2">
        <f t="shared" si="91"/>
        <v>0.22114479994145558</v>
      </c>
      <c r="S1760" s="2">
        <f t="shared" si="92"/>
        <v>0.11057239997072779</v>
      </c>
    </row>
    <row r="1761" spans="3:19" x14ac:dyDescent="0.25">
      <c r="C1761">
        <f t="shared" si="98"/>
        <v>2.2199999999999966</v>
      </c>
      <c r="D1761" s="5">
        <f>$C$2+2*Inddata!$E$35*'Beregninger scenarie 3'!C1761</f>
        <v>7.0399999999999938</v>
      </c>
      <c r="E1761" s="5">
        <f t="shared" si="93"/>
        <v>10.700399999999977</v>
      </c>
      <c r="F1761" s="5">
        <f>SQRT(C1761^2+(Inddata!$E$35*C1761)^2)</f>
        <v>3.1395541084682663</v>
      </c>
      <c r="G1761" s="5">
        <f t="shared" si="94"/>
        <v>8.8791082169365332</v>
      </c>
      <c r="H1761" s="5">
        <f t="shared" si="95"/>
        <v>1.2051210255090039</v>
      </c>
      <c r="I1761" s="5">
        <f t="shared" si="96"/>
        <v>7.1176659827522235E-2</v>
      </c>
      <c r="J1761" s="5">
        <f t="shared" si="97"/>
        <v>0.76161873081841724</v>
      </c>
      <c r="K1761">
        <f t="shared" si="99"/>
        <v>2.2199999999999966</v>
      </c>
      <c r="L1761" s="2">
        <f>Inddata!$E$34</f>
        <v>0</v>
      </c>
      <c r="M1761" s="2">
        <f>Inddata!$E$34+Inddata!$E$32</f>
        <v>4</v>
      </c>
      <c r="N1761" s="2">
        <f t="shared" si="88"/>
        <v>3.5588329913761117E-2</v>
      </c>
      <c r="O1761" s="2">
        <f t="shared" si="89"/>
        <v>0.38080936540920862</v>
      </c>
      <c r="P1761" s="5">
        <f t="shared" si="87"/>
        <v>1.9276927496791862</v>
      </c>
      <c r="Q1761" s="5">
        <f t="shared" si="90"/>
        <v>0.96384637483959312</v>
      </c>
      <c r="R1761" s="2">
        <f t="shared" si="91"/>
        <v>0.2231125867684243</v>
      </c>
      <c r="S1761" s="2">
        <f t="shared" si="92"/>
        <v>0.11155629338421215</v>
      </c>
    </row>
    <row r="1762" spans="3:19" x14ac:dyDescent="0.25">
      <c r="C1762">
        <f t="shared" si="98"/>
        <v>2.2299999999999964</v>
      </c>
      <c r="D1762" s="5">
        <f>$C$2+2*Inddata!$E$35*'Beregninger scenarie 3'!C1762</f>
        <v>7.0599999999999934</v>
      </c>
      <c r="E1762" s="5">
        <f t="shared" si="93"/>
        <v>10.770899999999974</v>
      </c>
      <c r="F1762" s="5">
        <f>SQRT(C1762^2+(Inddata!$E$35*C1762)^2)</f>
        <v>3.1536962440919969</v>
      </c>
      <c r="G1762" s="5">
        <f t="shared" si="94"/>
        <v>8.9073924881839943</v>
      </c>
      <c r="H1762" s="5">
        <f t="shared" si="95"/>
        <v>1.2092090939394438</v>
      </c>
      <c r="I1762" s="5">
        <f t="shared" si="96"/>
        <v>7.1337534842019448E-2</v>
      </c>
      <c r="J1762" s="5">
        <f t="shared" si="97"/>
        <v>0.76836945402990542</v>
      </c>
      <c r="K1762">
        <f t="shared" si="99"/>
        <v>2.2299999999999964</v>
      </c>
      <c r="L1762" s="2">
        <f>Inddata!$E$34</f>
        <v>0</v>
      </c>
      <c r="M1762" s="2">
        <f>Inddata!$E$34+Inddata!$E$32</f>
        <v>4</v>
      </c>
      <c r="N1762" s="2">
        <f t="shared" si="88"/>
        <v>3.5668767421009724E-2</v>
      </c>
      <c r="O1762" s="2">
        <f t="shared" si="89"/>
        <v>0.38418472701495271</v>
      </c>
      <c r="P1762" s="5">
        <f t="shared" si="87"/>
        <v>1.9447791469319071</v>
      </c>
      <c r="Q1762" s="5">
        <f t="shared" si="90"/>
        <v>0.97238957346595356</v>
      </c>
      <c r="R1762" s="2">
        <f t="shared" si="91"/>
        <v>0.22509017904304482</v>
      </c>
      <c r="S1762" s="2">
        <f t="shared" si="92"/>
        <v>0.11254508952152241</v>
      </c>
    </row>
    <row r="1763" spans="3:19" x14ac:dyDescent="0.25">
      <c r="C1763">
        <f t="shared" si="98"/>
        <v>2.2399999999999962</v>
      </c>
      <c r="D1763" s="5">
        <f>$C$2+2*Inddata!$E$35*'Beregninger scenarie 3'!C1763</f>
        <v>7.079999999999993</v>
      </c>
      <c r="E1763" s="5">
        <f t="shared" si="93"/>
        <v>10.841599999999973</v>
      </c>
      <c r="F1763" s="5">
        <f>SQRT(C1763^2+(Inddata!$E$35*C1763)^2)</f>
        <v>3.1678383797157275</v>
      </c>
      <c r="G1763" s="5">
        <f t="shared" si="94"/>
        <v>8.9356767594314555</v>
      </c>
      <c r="H1763" s="5">
        <f t="shared" si="95"/>
        <v>1.2132936644733536</v>
      </c>
      <c r="I1763" s="5">
        <f t="shared" si="96"/>
        <v>7.1498091245828774E-2</v>
      </c>
      <c r="J1763" s="5">
        <f t="shared" si="97"/>
        <v>0.77515370605077527</v>
      </c>
      <c r="K1763">
        <f t="shared" si="99"/>
        <v>2.2399999999999962</v>
      </c>
      <c r="L1763" s="2">
        <f>Inddata!$E$34</f>
        <v>0</v>
      </c>
      <c r="M1763" s="2">
        <f>Inddata!$E$34+Inddata!$E$32</f>
        <v>4</v>
      </c>
      <c r="N1763" s="2">
        <f t="shared" si="88"/>
        <v>3.5749045622914387E-2</v>
      </c>
      <c r="O1763" s="2">
        <f t="shared" si="89"/>
        <v>0.38757685302538764</v>
      </c>
      <c r="P1763" s="5">
        <f t="shared" si="87"/>
        <v>1.9619504071746456</v>
      </c>
      <c r="Q1763" s="5">
        <f t="shared" si="90"/>
        <v>0.98097520358732282</v>
      </c>
      <c r="R1763" s="2">
        <f t="shared" si="91"/>
        <v>0.22707759342299139</v>
      </c>
      <c r="S1763" s="2">
        <f t="shared" si="92"/>
        <v>0.11353879671149569</v>
      </c>
    </row>
    <row r="1764" spans="3:19" x14ac:dyDescent="0.25">
      <c r="C1764">
        <f t="shared" si="98"/>
        <v>2.249999999999996</v>
      </c>
      <c r="D1764" s="5">
        <f>$C$2+2*Inddata!$E$35*'Beregninger scenarie 3'!C1764</f>
        <v>7.0999999999999925</v>
      </c>
      <c r="E1764" s="5">
        <f t="shared" si="93"/>
        <v>10.912499999999971</v>
      </c>
      <c r="F1764" s="5">
        <f>SQRT(C1764^2+(Inddata!$E$35*C1764)^2)</f>
        <v>3.1819805153394585</v>
      </c>
      <c r="G1764" s="5">
        <f t="shared" si="94"/>
        <v>8.9639610306789166</v>
      </c>
      <c r="H1764" s="5">
        <f t="shared" si="95"/>
        <v>1.2173747702218063</v>
      </c>
      <c r="I1764" s="5">
        <f t="shared" si="96"/>
        <v>7.1658331613435586E-2</v>
      </c>
      <c r="J1764" s="5">
        <f t="shared" si="97"/>
        <v>0.78197154373161382</v>
      </c>
      <c r="K1764">
        <f t="shared" si="99"/>
        <v>2.249999999999996</v>
      </c>
      <c r="L1764" s="2">
        <f>Inddata!$E$34</f>
        <v>0</v>
      </c>
      <c r="M1764" s="2">
        <f>Inddata!$E$34+Inddata!$E$32</f>
        <v>4</v>
      </c>
      <c r="N1764" s="2">
        <f t="shared" si="88"/>
        <v>3.5829165806717793E-2</v>
      </c>
      <c r="O1764" s="2">
        <f t="shared" si="89"/>
        <v>0.39098577186580691</v>
      </c>
      <c r="P1764" s="5">
        <f t="shared" si="87"/>
        <v>1.9792066742989047</v>
      </c>
      <c r="Q1764" s="5">
        <f t="shared" si="90"/>
        <v>0.98960333714945237</v>
      </c>
      <c r="R1764" s="2">
        <f t="shared" si="91"/>
        <v>0.22907484656237326</v>
      </c>
      <c r="S1764" s="2">
        <f t="shared" si="92"/>
        <v>0.11453742328118663</v>
      </c>
    </row>
    <row r="1765" spans="3:19" x14ac:dyDescent="0.25">
      <c r="C1765">
        <f t="shared" si="98"/>
        <v>2.2599999999999958</v>
      </c>
      <c r="D1765" s="5">
        <f>$C$2+2*Inddata!$E$35*'Beregninger scenarie 3'!C1765</f>
        <v>7.1199999999999921</v>
      </c>
      <c r="E1765" s="5">
        <f t="shared" si="93"/>
        <v>10.983599999999971</v>
      </c>
      <c r="F1765" s="5">
        <f>SQRT(C1765^2+(Inddata!$E$35*C1765)^2)</f>
        <v>3.196122650963189</v>
      </c>
      <c r="G1765" s="5">
        <f t="shared" si="94"/>
        <v>8.9922453019263777</v>
      </c>
      <c r="H1765" s="5">
        <f t="shared" si="95"/>
        <v>1.2214524438792824</v>
      </c>
      <c r="I1765" s="5">
        <f t="shared" si="96"/>
        <v>7.1818258486321146E-2</v>
      </c>
      <c r="J1765" s="5">
        <f t="shared" si="97"/>
        <v>0.78882302391035486</v>
      </c>
      <c r="K1765">
        <f t="shared" si="99"/>
        <v>2.2599999999999958</v>
      </c>
      <c r="L1765" s="2">
        <f>Inddata!$E$34</f>
        <v>0</v>
      </c>
      <c r="M1765" s="2">
        <f>Inddata!$E$34+Inddata!$E$32</f>
        <v>4</v>
      </c>
      <c r="N1765" s="2">
        <f t="shared" si="88"/>
        <v>3.5909129243160573E-2</v>
      </c>
      <c r="O1765" s="2">
        <f t="shared" si="89"/>
        <v>0.39441151195517743</v>
      </c>
      <c r="P1765" s="5">
        <f t="shared" si="87"/>
        <v>1.996548092164163</v>
      </c>
      <c r="Q1765" s="5">
        <f t="shared" si="90"/>
        <v>0.99827404608208148</v>
      </c>
      <c r="R1765" s="2">
        <f t="shared" si="91"/>
        <v>0.23108195511159296</v>
      </c>
      <c r="S1765" s="2">
        <f t="shared" si="92"/>
        <v>0.11554097755579648</v>
      </c>
    </row>
    <row r="1766" spans="3:19" x14ac:dyDescent="0.25">
      <c r="C1766">
        <f t="shared" si="98"/>
        <v>2.2699999999999956</v>
      </c>
      <c r="D1766" s="5">
        <f>$C$2+2*Inddata!$E$35*'Beregninger scenarie 3'!C1766</f>
        <v>7.1399999999999917</v>
      </c>
      <c r="E1766" s="5">
        <f t="shared" si="93"/>
        <v>11.054899999999968</v>
      </c>
      <c r="F1766" s="5">
        <f>SQRT(C1766^2+(Inddata!$E$35*C1766)^2)</f>
        <v>3.2102647865869196</v>
      </c>
      <c r="G1766" s="5">
        <f t="shared" si="94"/>
        <v>9.0205295731738389</v>
      </c>
      <c r="H1766" s="5">
        <f t="shared" si="95"/>
        <v>1.2255267177302034</v>
      </c>
      <c r="I1766" s="5">
        <f t="shared" si="96"/>
        <v>7.1977874373518616E-2</v>
      </c>
      <c r="J1766" s="5">
        <f t="shared" si="97"/>
        <v>0.79570820341180859</v>
      </c>
      <c r="K1766">
        <f t="shared" si="99"/>
        <v>2.2699999999999956</v>
      </c>
      <c r="L1766" s="2">
        <f>Inddata!$E$34</f>
        <v>0</v>
      </c>
      <c r="M1766" s="2">
        <f>Inddata!$E$34+Inddata!$E$32</f>
        <v>4</v>
      </c>
      <c r="N1766" s="2">
        <f t="shared" si="88"/>
        <v>3.5988937186759308E-2</v>
      </c>
      <c r="O1766" s="2">
        <f t="shared" si="89"/>
        <v>0.3978541017059043</v>
      </c>
      <c r="P1766" s="5">
        <f t="shared" si="87"/>
        <v>2.013974804596681</v>
      </c>
      <c r="Q1766" s="5">
        <f t="shared" si="90"/>
        <v>1.0069874022983405</v>
      </c>
      <c r="R1766" s="2">
        <f t="shared" si="91"/>
        <v>0.23309893571720849</v>
      </c>
      <c r="S1766" s="2">
        <f t="shared" si="92"/>
        <v>0.11654946785860425</v>
      </c>
    </row>
    <row r="1767" spans="3:19" x14ac:dyDescent="0.25">
      <c r="C1767">
        <f t="shared" si="98"/>
        <v>2.2799999999999954</v>
      </c>
      <c r="D1767" s="5">
        <f>$C$2+2*Inddata!$E$35*'Beregninger scenarie 3'!C1767</f>
        <v>7.1599999999999913</v>
      </c>
      <c r="E1767" s="5">
        <f t="shared" si="93"/>
        <v>11.126399999999967</v>
      </c>
      <c r="F1767" s="5">
        <f>SQRT(C1767^2+(Inddata!$E$35*C1767)^2)</f>
        <v>3.2244069222106502</v>
      </c>
      <c r="G1767" s="5">
        <f t="shared" si="94"/>
        <v>9.0488138444213</v>
      </c>
      <c r="H1767" s="5">
        <f t="shared" si="95"/>
        <v>1.2295976236553394</v>
      </c>
      <c r="I1767" s="5">
        <f t="shared" si="96"/>
        <v>7.2137181752157567E-2</v>
      </c>
      <c r="J1767" s="5">
        <f t="shared" si="97"/>
        <v>0.80262713904720351</v>
      </c>
      <c r="K1767">
        <f t="shared" si="99"/>
        <v>2.2799999999999954</v>
      </c>
      <c r="L1767" s="2">
        <f>Inddata!$E$34</f>
        <v>0</v>
      </c>
      <c r="M1767" s="2">
        <f>Inddata!$E$34+Inddata!$E$32</f>
        <v>4</v>
      </c>
      <c r="N1767" s="2">
        <f t="shared" si="88"/>
        <v>3.6068590876078784E-2</v>
      </c>
      <c r="O1767" s="2">
        <f t="shared" si="89"/>
        <v>0.40131356952360175</v>
      </c>
      <c r="P1767" s="5">
        <f t="shared" si="87"/>
        <v>2.031486955388345</v>
      </c>
      <c r="Q1767" s="5">
        <f t="shared" si="90"/>
        <v>1.0157434776941725</v>
      </c>
      <c r="R1767" s="2">
        <f t="shared" si="91"/>
        <v>0.23512580502179922</v>
      </c>
      <c r="S1767" s="2">
        <f t="shared" si="92"/>
        <v>0.11756290251089961</v>
      </c>
    </row>
    <row r="1768" spans="3:19" x14ac:dyDescent="0.25">
      <c r="C1768">
        <f t="shared" si="98"/>
        <v>2.2899999999999952</v>
      </c>
      <c r="D1768" s="5">
        <f>$C$2+2*Inddata!$E$35*'Beregninger scenarie 3'!C1768</f>
        <v>7.1799999999999908</v>
      </c>
      <c r="E1768" s="5">
        <f t="shared" si="93"/>
        <v>11.198099999999965</v>
      </c>
      <c r="F1768" s="5">
        <f>SQRT(C1768^2+(Inddata!$E$35*C1768)^2)</f>
        <v>3.2385490578343807</v>
      </c>
      <c r="G1768" s="5">
        <f t="shared" si="94"/>
        <v>9.0770981156687611</v>
      </c>
      <c r="H1768" s="5">
        <f t="shared" si="95"/>
        <v>1.2336651931380977</v>
      </c>
      <c r="I1768" s="5">
        <f t="shared" si="96"/>
        <v>7.2296183067997261E-2</v>
      </c>
      <c r="J1768" s="5">
        <f t="shared" si="97"/>
        <v>0.80957988761373756</v>
      </c>
      <c r="K1768">
        <f t="shared" si="99"/>
        <v>2.2899999999999952</v>
      </c>
      <c r="L1768" s="2">
        <f>Inddata!$E$34</f>
        <v>0</v>
      </c>
      <c r="M1768" s="2">
        <f>Inddata!$E$34+Inddata!$E$32</f>
        <v>4</v>
      </c>
      <c r="N1768" s="2">
        <f t="shared" si="88"/>
        <v>3.614809153399863E-2</v>
      </c>
      <c r="O1768" s="2">
        <f t="shared" si="89"/>
        <v>0.40478994380686878</v>
      </c>
      <c r="P1768" s="5">
        <f t="shared" si="87"/>
        <v>2.0490846882955278</v>
      </c>
      <c r="Q1768" s="5">
        <f t="shared" si="90"/>
        <v>1.0245423441477639</v>
      </c>
      <c r="R1768" s="2">
        <f t="shared" si="91"/>
        <v>0.23716257966383428</v>
      </c>
      <c r="S1768" s="2">
        <f t="shared" si="92"/>
        <v>0.11858128983191714</v>
      </c>
    </row>
    <row r="1769" spans="3:19" x14ac:dyDescent="0.25">
      <c r="C1769">
        <f t="shared" si="98"/>
        <v>2.2999999999999949</v>
      </c>
      <c r="D1769" s="5">
        <f>$C$2+2*Inddata!$E$35*'Beregninger scenarie 3'!C1769</f>
        <v>7.1999999999999904</v>
      </c>
      <c r="E1769" s="5">
        <f t="shared" si="93"/>
        <v>11.269999999999964</v>
      </c>
      <c r="F1769" s="5">
        <f>SQRT(C1769^2+(Inddata!$E$35*C1769)^2)</f>
        <v>3.2526911934581113</v>
      </c>
      <c r="G1769" s="5">
        <f t="shared" si="94"/>
        <v>9.1053823869162223</v>
      </c>
      <c r="H1769" s="5">
        <f t="shared" si="95"/>
        <v>1.2377294572706954</v>
      </c>
      <c r="I1769" s="5">
        <f t="shared" si="96"/>
        <v>7.2454880735949037E-2</v>
      </c>
      <c r="J1769" s="5">
        <f t="shared" si="97"/>
        <v>0.81656650589414304</v>
      </c>
      <c r="K1769">
        <f t="shared" si="99"/>
        <v>2.2999999999999949</v>
      </c>
      <c r="L1769" s="2">
        <f>Inddata!$E$34</f>
        <v>0</v>
      </c>
      <c r="M1769" s="2">
        <f>Inddata!$E$34+Inddata!$E$32</f>
        <v>4</v>
      </c>
      <c r="N1769" s="2">
        <f t="shared" si="88"/>
        <v>3.6227440367974519E-2</v>
      </c>
      <c r="O1769" s="2">
        <f t="shared" si="89"/>
        <v>0.40828325294707152</v>
      </c>
      <c r="P1769" s="5">
        <f t="shared" si="87"/>
        <v>2.0667681470379895</v>
      </c>
      <c r="Q1769" s="5">
        <f t="shared" si="90"/>
        <v>1.0333840735189948</v>
      </c>
      <c r="R1769" s="2">
        <f t="shared" si="91"/>
        <v>0.23920927627754512</v>
      </c>
      <c r="S1769" s="2">
        <f t="shared" si="92"/>
        <v>0.11960463813877256</v>
      </c>
    </row>
    <row r="1770" spans="3:19" x14ac:dyDescent="0.25">
      <c r="C1770">
        <f t="shared" si="98"/>
        <v>2.3099999999999947</v>
      </c>
      <c r="D1770" s="5">
        <f>$C$2+2*Inddata!$E$35*'Beregninger scenarie 3'!C1770</f>
        <v>7.21999999999999</v>
      </c>
      <c r="E1770" s="5">
        <f t="shared" si="93"/>
        <v>11.342099999999963</v>
      </c>
      <c r="F1770" s="5">
        <f>SQRT(C1770^2+(Inddata!$E$35*C1770)^2)</f>
        <v>3.2668333290818419</v>
      </c>
      <c r="G1770" s="5">
        <f t="shared" si="94"/>
        <v>9.1336666581636834</v>
      </c>
      <c r="H1770" s="5">
        <f t="shared" si="95"/>
        <v>1.2417904467602152</v>
      </c>
      <c r="I1770" s="5">
        <f t="shared" si="96"/>
        <v>7.2613277140588156E-2</v>
      </c>
      <c r="J1770" s="5">
        <f t="shared" si="97"/>
        <v>0.82358705065626225</v>
      </c>
      <c r="K1770">
        <f t="shared" si="99"/>
        <v>2.3099999999999947</v>
      </c>
      <c r="L1770" s="2">
        <f>Inddata!$E$34</f>
        <v>0</v>
      </c>
      <c r="M1770" s="2">
        <f>Inddata!$E$34+Inddata!$E$32</f>
        <v>4</v>
      </c>
      <c r="N1770" s="2">
        <f t="shared" si="88"/>
        <v>3.6306638570294078E-2</v>
      </c>
      <c r="O1770" s="2">
        <f t="shared" si="89"/>
        <v>0.41179352532813113</v>
      </c>
      <c r="P1770" s="5">
        <f t="shared" si="87"/>
        <v>2.0845374752978039</v>
      </c>
      <c r="Q1770" s="5">
        <f t="shared" si="90"/>
        <v>1.0422687376489019</v>
      </c>
      <c r="R1770" s="2">
        <f t="shared" si="91"/>
        <v>0.24126591149280138</v>
      </c>
      <c r="S1770" s="2">
        <f t="shared" si="92"/>
        <v>0.12063295574640069</v>
      </c>
    </row>
    <row r="1771" spans="3:19" x14ac:dyDescent="0.25">
      <c r="C1771">
        <f t="shared" si="98"/>
        <v>2.3199999999999945</v>
      </c>
      <c r="D1771" s="5">
        <f>$C$2+2*Inddata!$E$35*'Beregninger scenarie 3'!C1771</f>
        <v>7.2399999999999896</v>
      </c>
      <c r="E1771" s="5">
        <f t="shared" si="93"/>
        <v>11.41439999999996</v>
      </c>
      <c r="F1771" s="5">
        <f>SQRT(C1771^2+(Inddata!$E$35*C1771)^2)</f>
        <v>3.2809754647055729</v>
      </c>
      <c r="G1771" s="5">
        <f t="shared" si="94"/>
        <v>9.1619509294111463</v>
      </c>
      <c r="H1771" s="5">
        <f t="shared" si="95"/>
        <v>1.2458481919345514</v>
      </c>
      <c r="I1771" s="5">
        <f t="shared" si="96"/>
        <v>7.2771374636654895E-2</v>
      </c>
      <c r="J1771" s="5">
        <f t="shared" si="97"/>
        <v>0.83064157865263066</v>
      </c>
      <c r="K1771">
        <f t="shared" si="99"/>
        <v>2.3199999999999945</v>
      </c>
      <c r="L1771" s="2">
        <f>Inddata!$E$34</f>
        <v>0</v>
      </c>
      <c r="M1771" s="2">
        <f>Inddata!$E$34+Inddata!$E$32</f>
        <v>4</v>
      </c>
      <c r="N1771" s="2">
        <f t="shared" si="88"/>
        <v>3.6385687318327448E-2</v>
      </c>
      <c r="O1771" s="2">
        <f t="shared" si="89"/>
        <v>0.41532078932631533</v>
      </c>
      <c r="P1771" s="5">
        <f t="shared" si="87"/>
        <v>2.102392816718301</v>
      </c>
      <c r="Q1771" s="5">
        <f t="shared" si="90"/>
        <v>1.0511964083591505</v>
      </c>
      <c r="R1771" s="2">
        <f t="shared" si="91"/>
        <v>0.24333250193498851</v>
      </c>
      <c r="S1771" s="2">
        <f t="shared" si="92"/>
        <v>0.12166625096749425</v>
      </c>
    </row>
    <row r="1772" spans="3:19" x14ac:dyDescent="0.25">
      <c r="C1772">
        <f t="shared" si="98"/>
        <v>2.3299999999999943</v>
      </c>
      <c r="D1772" s="5">
        <f>$C$2+2*Inddata!$E$35*'Beregninger scenarie 3'!C1772</f>
        <v>7.2599999999999891</v>
      </c>
      <c r="E1772" s="5">
        <f t="shared" si="93"/>
        <v>11.486899999999959</v>
      </c>
      <c r="F1772" s="5">
        <f>SQRT(C1772^2+(Inddata!$E$35*C1772)^2)</f>
        <v>3.2951176003293035</v>
      </c>
      <c r="G1772" s="5">
        <f t="shared" si="94"/>
        <v>9.1902352006586074</v>
      </c>
      <c r="H1772" s="5">
        <f t="shared" si="95"/>
        <v>1.2499027227482453</v>
      </c>
      <c r="I1772" s="5">
        <f t="shared" si="96"/>
        <v>7.2929175549546116E-2</v>
      </c>
      <c r="J1772" s="5">
        <f t="shared" si="97"/>
        <v>0.83773014662007828</v>
      </c>
      <c r="K1772">
        <f t="shared" si="99"/>
        <v>2.3299999999999943</v>
      </c>
      <c r="L1772" s="2">
        <f>Inddata!$E$34</f>
        <v>0</v>
      </c>
      <c r="M1772" s="2">
        <f>Inddata!$E$34+Inddata!$E$32</f>
        <v>4</v>
      </c>
      <c r="N1772" s="2">
        <f t="shared" si="88"/>
        <v>3.6464587774773058E-2</v>
      </c>
      <c r="O1772" s="2">
        <f t="shared" si="89"/>
        <v>0.41886507331003914</v>
      </c>
      <c r="P1772" s="5">
        <f t="shared" si="87"/>
        <v>2.1203343149030593</v>
      </c>
      <c r="Q1772" s="5">
        <f t="shared" si="90"/>
        <v>1.0601671574515297</v>
      </c>
      <c r="R1772" s="2">
        <f t="shared" si="91"/>
        <v>0.24540906422489112</v>
      </c>
      <c r="S1772" s="2">
        <f t="shared" si="92"/>
        <v>0.12270453211244556</v>
      </c>
    </row>
    <row r="1773" spans="3:19" x14ac:dyDescent="0.25">
      <c r="C1773">
        <f t="shared" si="98"/>
        <v>2.3399999999999941</v>
      </c>
      <c r="D1773" s="5">
        <f>$C$2+2*Inddata!$E$35*'Beregninger scenarie 3'!C1773</f>
        <v>7.2799999999999887</v>
      </c>
      <c r="E1773" s="5">
        <f t="shared" si="93"/>
        <v>11.559599999999957</v>
      </c>
      <c r="F1773" s="5">
        <f>SQRT(C1773^2+(Inddata!$E$35*C1773)^2)</f>
        <v>3.309259735953034</v>
      </c>
      <c r="G1773" s="5">
        <f t="shared" si="94"/>
        <v>9.2185194719060686</v>
      </c>
      <c r="H1773" s="5">
        <f t="shared" si="95"/>
        <v>1.2539540687882103</v>
      </c>
      <c r="I1773" s="5">
        <f t="shared" si="96"/>
        <v>7.30866821757961E-2</v>
      </c>
      <c r="J1773" s="5">
        <f t="shared" si="97"/>
        <v>0.84485281127932943</v>
      </c>
      <c r="K1773">
        <f t="shared" si="99"/>
        <v>2.3399999999999941</v>
      </c>
      <c r="L1773" s="2">
        <f>Inddata!$E$34</f>
        <v>0</v>
      </c>
      <c r="M1773" s="2">
        <f>Inddata!$E$34+Inddata!$E$32</f>
        <v>4</v>
      </c>
      <c r="N1773" s="2">
        <f t="shared" si="88"/>
        <v>3.654334108789805E-2</v>
      </c>
      <c r="O1773" s="2">
        <f t="shared" si="89"/>
        <v>0.42242640563966471</v>
      </c>
      <c r="P1773" s="5">
        <f t="shared" si="87"/>
        <v>2.1383621134148951</v>
      </c>
      <c r="Q1773" s="5">
        <f t="shared" si="90"/>
        <v>1.0691810567074476</v>
      </c>
      <c r="R1773" s="2">
        <f t="shared" si="91"/>
        <v>0.24749561497857586</v>
      </c>
      <c r="S1773" s="2">
        <f t="shared" si="92"/>
        <v>0.12374780748928793</v>
      </c>
    </row>
    <row r="1774" spans="3:19" x14ac:dyDescent="0.25">
      <c r="C1774">
        <f t="shared" si="98"/>
        <v>2.3499999999999939</v>
      </c>
      <c r="D1774" s="5">
        <f>$C$2+2*Inddata!$E$35*'Beregninger scenarie 3'!C1774</f>
        <v>7.2999999999999883</v>
      </c>
      <c r="E1774" s="5">
        <f t="shared" si="93"/>
        <v>11.632499999999956</v>
      </c>
      <c r="F1774" s="5">
        <f>SQRT(C1774^2+(Inddata!$E$35*C1774)^2)</f>
        <v>3.3234018715767646</v>
      </c>
      <c r="G1774" s="5">
        <f t="shared" si="94"/>
        <v>9.2468037431535297</v>
      </c>
      <c r="H1774" s="5">
        <f t="shared" si="95"/>
        <v>1.2580022592793569</v>
      </c>
      <c r="I1774" s="5">
        <f t="shared" si="96"/>
        <v>7.3243896783548507E-2</v>
      </c>
      <c r="J1774" s="5">
        <f t="shared" si="97"/>
        <v>0.85200962933462476</v>
      </c>
      <c r="K1774">
        <f t="shared" si="99"/>
        <v>2.3499999999999939</v>
      </c>
      <c r="L1774" s="2">
        <f>Inddata!$E$34</f>
        <v>0</v>
      </c>
      <c r="M1774" s="2">
        <f>Inddata!$E$34+Inddata!$E$32</f>
        <v>4</v>
      </c>
      <c r="N1774" s="2">
        <f t="shared" si="88"/>
        <v>3.6621948391774253E-2</v>
      </c>
      <c r="O1774" s="2">
        <f t="shared" si="89"/>
        <v>0.42600481466731238</v>
      </c>
      <c r="P1774" s="5">
        <f t="shared" si="87"/>
        <v>2.156476355774902</v>
      </c>
      <c r="Q1774" s="5">
        <f t="shared" si="90"/>
        <v>1.078238177887451</v>
      </c>
      <c r="R1774" s="2">
        <f t="shared" si="91"/>
        <v>0.24959217080728038</v>
      </c>
      <c r="S1774" s="2">
        <f t="shared" si="92"/>
        <v>0.12479608540364019</v>
      </c>
    </row>
    <row r="1775" spans="3:19" x14ac:dyDescent="0.25">
      <c r="C1775">
        <f t="shared" si="98"/>
        <v>2.3599999999999937</v>
      </c>
      <c r="D1775" s="5">
        <f>$C$2+2*Inddata!$E$35*'Beregninger scenarie 3'!C1775</f>
        <v>7.3199999999999878</v>
      </c>
      <c r="E1775" s="5">
        <f t="shared" si="93"/>
        <v>11.705599999999954</v>
      </c>
      <c r="F1775" s="5">
        <f>SQRT(C1775^2+(Inddata!$E$35*C1775)^2)</f>
        <v>3.3375440072004952</v>
      </c>
      <c r="G1775" s="5">
        <f t="shared" si="94"/>
        <v>9.2750880144009908</v>
      </c>
      <c r="H1775" s="5">
        <f t="shared" si="95"/>
        <v>1.2620473230901121</v>
      </c>
      <c r="I1775" s="5">
        <f t="shared" si="96"/>
        <v>7.3400821613018377E-2</v>
      </c>
      <c r="J1775" s="5">
        <f t="shared" si="97"/>
        <v>0.85920065747334451</v>
      </c>
      <c r="K1775">
        <f t="shared" si="99"/>
        <v>2.3599999999999937</v>
      </c>
      <c r="L1775" s="2">
        <f>Inddata!$E$34</f>
        <v>0</v>
      </c>
      <c r="M1775" s="2">
        <f>Inddata!$E$34+Inddata!$E$32</f>
        <v>4</v>
      </c>
      <c r="N1775" s="2">
        <f t="shared" si="88"/>
        <v>3.6700410806509189E-2</v>
      </c>
      <c r="O1775" s="2">
        <f t="shared" si="89"/>
        <v>0.42960032873667225</v>
      </c>
      <c r="P1775" s="5">
        <f t="shared" si="87"/>
        <v>2.1746771854615004</v>
      </c>
      <c r="Q1775" s="5">
        <f t="shared" si="90"/>
        <v>1.0873385927307502</v>
      </c>
      <c r="R1775" s="2">
        <f t="shared" si="91"/>
        <v>0.25169874831730332</v>
      </c>
      <c r="S1775" s="2">
        <f t="shared" si="92"/>
        <v>0.12584937415865166</v>
      </c>
    </row>
    <row r="1776" spans="3:19" x14ac:dyDescent="0.25">
      <c r="C1776">
        <f t="shared" si="98"/>
        <v>2.3699999999999934</v>
      </c>
      <c r="D1776" s="5">
        <f>$C$2+2*Inddata!$E$35*'Beregninger scenarie 3'!C1776</f>
        <v>7.3399999999999874</v>
      </c>
      <c r="E1776" s="5">
        <f t="shared" si="93"/>
        <v>11.778899999999952</v>
      </c>
      <c r="F1776" s="5">
        <f>SQRT(C1776^2+(Inddata!$E$35*C1776)^2)</f>
        <v>3.3516861428242262</v>
      </c>
      <c r="G1776" s="5">
        <f t="shared" si="94"/>
        <v>9.303372285648452</v>
      </c>
      <c r="H1776" s="5">
        <f t="shared" si="95"/>
        <v>1.2660892887378368</v>
      </c>
      <c r="I1776" s="5">
        <f t="shared" si="96"/>
        <v>7.3557458876945134E-2</v>
      </c>
      <c r="J1776" s="5">
        <f t="shared" si="97"/>
        <v>0.86642595236564557</v>
      </c>
      <c r="K1776">
        <f t="shared" si="99"/>
        <v>2.3699999999999934</v>
      </c>
      <c r="L1776" s="2">
        <f>Inddata!$E$34</f>
        <v>0</v>
      </c>
      <c r="M1776" s="2">
        <f>Inddata!$E$34+Inddata!$E$32</f>
        <v>4</v>
      </c>
      <c r="N1776" s="2">
        <f t="shared" si="88"/>
        <v>3.6778729438472567E-2</v>
      </c>
      <c r="O1776" s="2">
        <f t="shared" si="89"/>
        <v>0.43321297618282278</v>
      </c>
      <c r="P1776" s="5">
        <f t="shared" si="87"/>
        <v>2.1929647459095158</v>
      </c>
      <c r="Q1776" s="5">
        <f t="shared" si="90"/>
        <v>1.0964823729547579</v>
      </c>
      <c r="R1776" s="2">
        <f t="shared" si="91"/>
        <v>0.25381536410989775</v>
      </c>
      <c r="S1776" s="2">
        <f t="shared" si="92"/>
        <v>0.12690768205494887</v>
      </c>
    </row>
    <row r="1777" spans="3:19" x14ac:dyDescent="0.25">
      <c r="C1777">
        <f t="shared" si="98"/>
        <v>2.3799999999999932</v>
      </c>
      <c r="D1777" s="5">
        <f>$C$2+2*Inddata!$E$35*'Beregninger scenarie 3'!C1777</f>
        <v>7.359999999999987</v>
      </c>
      <c r="E1777" s="5">
        <f t="shared" si="93"/>
        <v>11.85239999999995</v>
      </c>
      <c r="F1777" s="5">
        <f>SQRT(C1777^2+(Inddata!$E$35*C1777)^2)</f>
        <v>3.3658282784479567</v>
      </c>
      <c r="G1777" s="5">
        <f t="shared" si="94"/>
        <v>9.3316565568959131</v>
      </c>
      <c r="H1777" s="5">
        <f t="shared" si="95"/>
        <v>1.2701281843941477</v>
      </c>
      <c r="I1777" s="5">
        <f t="shared" si="96"/>
        <v>7.3713810761036475E-2</v>
      </c>
      <c r="J1777" s="5">
        <f t="shared" si="97"/>
        <v>0.87368557066410502</v>
      </c>
      <c r="K1777">
        <f t="shared" si="99"/>
        <v>2.3799999999999932</v>
      </c>
      <c r="L1777" s="2">
        <f>Inddata!$E$34</f>
        <v>0</v>
      </c>
      <c r="M1777" s="2">
        <f>Inddata!$E$34+Inddata!$E$32</f>
        <v>4</v>
      </c>
      <c r="N1777" s="2">
        <f t="shared" si="88"/>
        <v>3.6856905380518237E-2</v>
      </c>
      <c r="O1777" s="2">
        <f t="shared" si="89"/>
        <v>0.43684278533205251</v>
      </c>
      <c r="P1777" s="5">
        <f t="shared" si="87"/>
        <v>2.211339180509281</v>
      </c>
      <c r="Q1777" s="5">
        <f t="shared" si="90"/>
        <v>1.1056695902546405</v>
      </c>
      <c r="R1777" s="2">
        <f t="shared" si="91"/>
        <v>0.25594203478116678</v>
      </c>
      <c r="S1777" s="2">
        <f t="shared" si="92"/>
        <v>0.12797101739058339</v>
      </c>
    </row>
    <row r="1778" spans="3:19" x14ac:dyDescent="0.25">
      <c r="C1778">
        <f t="shared" si="98"/>
        <v>2.389999999999993</v>
      </c>
      <c r="D1778" s="5">
        <f>$C$2+2*Inddata!$E$35*'Beregninger scenarie 3'!C1778</f>
        <v>7.3799999999999866</v>
      </c>
      <c r="E1778" s="5">
        <f t="shared" si="93"/>
        <v>11.926099999999948</v>
      </c>
      <c r="F1778" s="5">
        <f>SQRT(C1778^2+(Inddata!$E$35*C1778)^2)</f>
        <v>3.3799704140716873</v>
      </c>
      <c r="G1778" s="5">
        <f t="shared" si="94"/>
        <v>9.3599408281433742</v>
      </c>
      <c r="H1778" s="5">
        <f t="shared" si="95"/>
        <v>1.2741640378901407</v>
      </c>
      <c r="I1778" s="5">
        <f t="shared" si="96"/>
        <v>7.3869879424403678E-2</v>
      </c>
      <c r="J1778" s="5">
        <f t="shared" si="97"/>
        <v>0.88097956900337693</v>
      </c>
      <c r="K1778">
        <f t="shared" si="99"/>
        <v>2.389999999999993</v>
      </c>
      <c r="L1778" s="2">
        <f>Inddata!$E$34</f>
        <v>0</v>
      </c>
      <c r="M1778" s="2">
        <f>Inddata!$E$34+Inddata!$E$32</f>
        <v>4</v>
      </c>
      <c r="N1778" s="2">
        <f t="shared" si="88"/>
        <v>3.6934939712201839E-2</v>
      </c>
      <c r="O1778" s="2">
        <f t="shared" si="89"/>
        <v>0.44048978450168846</v>
      </c>
      <c r="P1778" s="5">
        <f t="shared" si="87"/>
        <v>2.2298006326057611</v>
      </c>
      <c r="Q1778" s="5">
        <f t="shared" si="90"/>
        <v>1.1149003163028806</v>
      </c>
      <c r="R1778" s="2">
        <f t="shared" si="91"/>
        <v>0.25807877692196313</v>
      </c>
      <c r="S1778" s="2">
        <f t="shared" si="92"/>
        <v>0.12903938846098156</v>
      </c>
    </row>
    <row r="1779" spans="3:19" x14ac:dyDescent="0.25">
      <c r="C1779">
        <f t="shared" si="98"/>
        <v>2.3999999999999928</v>
      </c>
      <c r="D1779" s="5">
        <f>$C$2+2*Inddata!$E$35*'Beregninger scenarie 3'!C1779</f>
        <v>7.3999999999999861</v>
      </c>
      <c r="E1779" s="5">
        <f t="shared" si="93"/>
        <v>11.999999999999947</v>
      </c>
      <c r="F1779" s="5">
        <f>SQRT(C1779^2+(Inddata!$E$35*C1779)^2)</f>
        <v>3.3941125496954179</v>
      </c>
      <c r="G1779" s="5">
        <f t="shared" si="94"/>
        <v>9.3882250993908354</v>
      </c>
      <c r="H1779" s="5">
        <f t="shared" si="95"/>
        <v>1.2781968767215199</v>
      </c>
      <c r="I1779" s="5">
        <f t="shared" si="96"/>
        <v>7.4025666999987916E-2</v>
      </c>
      <c r="J1779" s="5">
        <f t="shared" si="97"/>
        <v>0.88830800399985099</v>
      </c>
      <c r="K1779">
        <f t="shared" si="99"/>
        <v>2.3999999999999928</v>
      </c>
      <c r="L1779" s="2">
        <f>Inddata!$E$34</f>
        <v>0</v>
      </c>
      <c r="M1779" s="2">
        <f>Inddata!$E$34+Inddata!$E$32</f>
        <v>4</v>
      </c>
      <c r="N1779" s="2">
        <f t="shared" si="88"/>
        <v>3.7012833499993958E-2</v>
      </c>
      <c r="O1779" s="2">
        <f t="shared" si="89"/>
        <v>0.4441540019999255</v>
      </c>
      <c r="P1779" s="5">
        <f t="shared" si="87"/>
        <v>2.248349245497697</v>
      </c>
      <c r="Q1779" s="5">
        <f t="shared" si="90"/>
        <v>1.1241746227488485</v>
      </c>
      <c r="R1779" s="2">
        <f t="shared" si="91"/>
        <v>0.26022560711778903</v>
      </c>
      <c r="S1779" s="2">
        <f t="shared" si="92"/>
        <v>0.13011280355889451</v>
      </c>
    </row>
    <row r="1780" spans="3:19" x14ac:dyDescent="0.25">
      <c r="C1780">
        <f t="shared" si="98"/>
        <v>2.4099999999999926</v>
      </c>
      <c r="D1780" s="5">
        <f>$C$2+2*Inddata!$E$35*'Beregninger scenarie 3'!C1780</f>
        <v>7.4199999999999857</v>
      </c>
      <c r="E1780" s="5">
        <f t="shared" si="93"/>
        <v>12.074099999999945</v>
      </c>
      <c r="F1780" s="5">
        <f>SQRT(C1780^2+(Inddata!$E$35*C1780)^2)</f>
        <v>3.4082546853191484</v>
      </c>
      <c r="G1780" s="5">
        <f t="shared" si="94"/>
        <v>9.4165093706382965</v>
      </c>
      <c r="H1780" s="5">
        <f t="shared" si="95"/>
        <v>1.2822267280536359</v>
      </c>
      <c r="I1780" s="5">
        <f t="shared" si="96"/>
        <v>7.4181175594978693E-2</v>
      </c>
      <c r="J1780" s="5">
        <f t="shared" si="97"/>
        <v>0.8956709322513281</v>
      </c>
      <c r="K1780">
        <f t="shared" si="99"/>
        <v>2.4099999999999926</v>
      </c>
      <c r="L1780" s="2">
        <f>Inddata!$E$34</f>
        <v>0</v>
      </c>
      <c r="M1780" s="2">
        <f>Inddata!$E$34+Inddata!$E$32</f>
        <v>4</v>
      </c>
      <c r="N1780" s="2">
        <f t="shared" si="88"/>
        <v>3.7090587797489347E-2</v>
      </c>
      <c r="O1780" s="2">
        <f t="shared" si="89"/>
        <v>0.44783546612566405</v>
      </c>
      <c r="P1780" s="5">
        <f t="shared" si="87"/>
        <v>2.2669851624367783</v>
      </c>
      <c r="Q1780" s="5">
        <f t="shared" si="90"/>
        <v>1.1334925812183891</v>
      </c>
      <c r="R1780" s="2">
        <f t="shared" si="91"/>
        <v>0.2623825419487012</v>
      </c>
      <c r="S1780" s="2">
        <f t="shared" si="92"/>
        <v>0.1311912709743506</v>
      </c>
    </row>
    <row r="1781" spans="3:19" x14ac:dyDescent="0.25">
      <c r="C1781">
        <f t="shared" si="98"/>
        <v>2.4199999999999924</v>
      </c>
      <c r="D1781" s="5">
        <f>$C$2+2*Inddata!$E$35*'Beregninger scenarie 3'!C1781</f>
        <v>7.4399999999999853</v>
      </c>
      <c r="E1781" s="5">
        <f t="shared" si="93"/>
        <v>12.148399999999944</v>
      </c>
      <c r="F1781" s="5">
        <f>SQRT(C1781^2+(Inddata!$E$35*C1781)^2)</f>
        <v>3.4223968209428794</v>
      </c>
      <c r="G1781" s="5">
        <f t="shared" si="94"/>
        <v>9.4447936418857594</v>
      </c>
      <c r="H1781" s="5">
        <f t="shared" si="95"/>
        <v>1.2862536187264308</v>
      </c>
      <c r="I1781" s="5">
        <f t="shared" si="96"/>
        <v>7.4336407291223705E-2</v>
      </c>
      <c r="J1781" s="5">
        <f t="shared" si="97"/>
        <v>0.90306841033669782</v>
      </c>
      <c r="K1781">
        <f t="shared" si="99"/>
        <v>2.4199999999999924</v>
      </c>
      <c r="L1781" s="2">
        <f>Inddata!$E$34</f>
        <v>0</v>
      </c>
      <c r="M1781" s="2">
        <f>Inddata!$E$34+Inddata!$E$32</f>
        <v>4</v>
      </c>
      <c r="N1781" s="2">
        <f t="shared" si="88"/>
        <v>3.7168203645611853E-2</v>
      </c>
      <c r="O1781" s="2">
        <f t="shared" si="89"/>
        <v>0.45153420516834891</v>
      </c>
      <c r="P1781" s="5">
        <f t="shared" si="87"/>
        <v>2.2857085266268298</v>
      </c>
      <c r="Q1781" s="5">
        <f t="shared" si="90"/>
        <v>1.1428542633134149</v>
      </c>
      <c r="R1781" s="2">
        <f t="shared" si="91"/>
        <v>0.2645495979892164</v>
      </c>
      <c r="S1781" s="2">
        <f t="shared" si="92"/>
        <v>0.1322747989946082</v>
      </c>
    </row>
    <row r="1782" spans="3:19" x14ac:dyDescent="0.25">
      <c r="C1782">
        <f t="shared" si="98"/>
        <v>2.4299999999999922</v>
      </c>
      <c r="D1782" s="5">
        <f>$C$2+2*Inddata!$E$35*'Beregninger scenarie 3'!C1782</f>
        <v>7.4599999999999849</v>
      </c>
      <c r="E1782" s="5">
        <f t="shared" si="93"/>
        <v>12.222899999999942</v>
      </c>
      <c r="F1782" s="5">
        <f>SQRT(C1782^2+(Inddata!$E$35*C1782)^2)</f>
        <v>3.43653895656661</v>
      </c>
      <c r="G1782" s="5">
        <f t="shared" si="94"/>
        <v>9.4730779131332206</v>
      </c>
      <c r="H1782" s="5">
        <f t="shared" si="95"/>
        <v>1.2902775752592979</v>
      </c>
      <c r="I1782" s="5">
        <f t="shared" si="96"/>
        <v>7.4491364145630928E-2</v>
      </c>
      <c r="J1782" s="5">
        <f t="shared" si="97"/>
        <v>0.910500494815628</v>
      </c>
      <c r="K1782">
        <f t="shared" si="99"/>
        <v>2.4299999999999922</v>
      </c>
      <c r="L1782" s="2">
        <f>Inddata!$E$34</f>
        <v>0</v>
      </c>
      <c r="M1782" s="2">
        <f>Inddata!$E$34+Inddata!$E$32</f>
        <v>4</v>
      </c>
      <c r="N1782" s="2">
        <f t="shared" si="88"/>
        <v>3.7245682072815464E-2</v>
      </c>
      <c r="O1782" s="2">
        <f t="shared" si="89"/>
        <v>0.455250247407814</v>
      </c>
      <c r="P1782" s="5">
        <f t="shared" si="87"/>
        <v>2.3045194812230245</v>
      </c>
      <c r="Q1782" s="5">
        <f t="shared" si="90"/>
        <v>1.1522597406115123</v>
      </c>
      <c r="R1782" s="2">
        <f t="shared" si="91"/>
        <v>0.26672679180822045</v>
      </c>
      <c r="S1782" s="2">
        <f t="shared" si="92"/>
        <v>0.13336339590411023</v>
      </c>
    </row>
    <row r="1783" spans="3:19" x14ac:dyDescent="0.25">
      <c r="C1783">
        <f t="shared" si="98"/>
        <v>2.439999999999992</v>
      </c>
      <c r="D1783" s="5">
        <f>$C$2+2*Inddata!$E$35*'Beregninger scenarie 3'!C1783</f>
        <v>7.4799999999999844</v>
      </c>
      <c r="E1783" s="5">
        <f t="shared" si="93"/>
        <v>12.297599999999941</v>
      </c>
      <c r="F1783" s="5">
        <f>SQRT(C1783^2+(Inddata!$E$35*C1783)^2)</f>
        <v>3.4506810921903406</v>
      </c>
      <c r="G1783" s="5">
        <f t="shared" si="94"/>
        <v>9.5013621843806817</v>
      </c>
      <c r="H1783" s="5">
        <f t="shared" si="95"/>
        <v>1.2942986238558511</v>
      </c>
      <c r="I1783" s="5">
        <f t="shared" si="96"/>
        <v>7.4646048190562642E-2</v>
      </c>
      <c r="J1783" s="5">
        <f t="shared" si="97"/>
        <v>0.91796724222825865</v>
      </c>
      <c r="K1783">
        <f t="shared" si="99"/>
        <v>2.439999999999992</v>
      </c>
      <c r="L1783" s="2">
        <f>Inddata!$E$34</f>
        <v>0</v>
      </c>
      <c r="M1783" s="2">
        <f>Inddata!$E$34+Inddata!$E$32</f>
        <v>4</v>
      </c>
      <c r="N1783" s="2">
        <f t="shared" si="88"/>
        <v>3.7323024095281321E-2</v>
      </c>
      <c r="O1783" s="2">
        <f t="shared" si="89"/>
        <v>0.45898362111412933</v>
      </c>
      <c r="P1783" s="5">
        <f t="shared" si="87"/>
        <v>2.3234181693311111</v>
      </c>
      <c r="Q1783" s="5">
        <f t="shared" si="90"/>
        <v>1.1617090846655556</v>
      </c>
      <c r="R1783" s="2">
        <f t="shared" si="91"/>
        <v>0.26891413996887858</v>
      </c>
      <c r="S1783" s="2">
        <f t="shared" si="92"/>
        <v>0.13445706998443929</v>
      </c>
    </row>
    <row r="1784" spans="3:19" x14ac:dyDescent="0.25">
      <c r="C1784">
        <f t="shared" si="98"/>
        <v>2.4499999999999917</v>
      </c>
      <c r="D1784" s="5">
        <f>$C$2+2*Inddata!$E$35*'Beregninger scenarie 3'!C1784</f>
        <v>7.499999999999984</v>
      </c>
      <c r="E1784" s="5">
        <f t="shared" si="93"/>
        <v>12.372499999999938</v>
      </c>
      <c r="F1784" s="5">
        <f>SQRT(C1784^2+(Inddata!$E$35*C1784)^2)</f>
        <v>3.4648232278140711</v>
      </c>
      <c r="G1784" s="5">
        <f t="shared" si="94"/>
        <v>9.5296464556281428</v>
      </c>
      <c r="H1784" s="5">
        <f t="shared" si="95"/>
        <v>1.2983167904086124</v>
      </c>
      <c r="I1784" s="5">
        <f t="shared" si="96"/>
        <v>7.4800461434222143E-2</v>
      </c>
      <c r="J1784" s="5">
        <f t="shared" si="97"/>
        <v>0.92546870909490886</v>
      </c>
      <c r="K1784">
        <f t="shared" si="99"/>
        <v>2.4499999999999917</v>
      </c>
      <c r="L1784" s="2">
        <f>Inddata!$E$34</f>
        <v>0</v>
      </c>
      <c r="M1784" s="2">
        <f>Inddata!$E$34+Inddata!$E$32</f>
        <v>4</v>
      </c>
      <c r="N1784" s="2">
        <f t="shared" si="88"/>
        <v>3.7400230717111071E-2</v>
      </c>
      <c r="O1784" s="2">
        <f t="shared" si="89"/>
        <v>0.46273435454745443</v>
      </c>
      <c r="P1784" s="5">
        <f t="shared" si="87"/>
        <v>2.3424047340066689</v>
      </c>
      <c r="Q1784" s="5">
        <f t="shared" si="90"/>
        <v>1.1712023670033345</v>
      </c>
      <c r="R1784" s="2">
        <f t="shared" si="91"/>
        <v>0.27111165902854967</v>
      </c>
      <c r="S1784" s="2">
        <f t="shared" si="92"/>
        <v>0.13555582951427483</v>
      </c>
    </row>
    <row r="1785" spans="3:19" x14ac:dyDescent="0.25">
      <c r="C1785">
        <f t="shared" si="98"/>
        <v>2.4599999999999915</v>
      </c>
      <c r="D1785" s="5">
        <f>$C$2+2*Inddata!$E$35*'Beregninger scenarie 3'!C1785</f>
        <v>7.5199999999999836</v>
      </c>
      <c r="E1785" s="5">
        <f t="shared" si="93"/>
        <v>12.447599999999937</v>
      </c>
      <c r="F1785" s="5">
        <f>SQRT(C1785^2+(Inddata!$E$35*C1785)^2)</f>
        <v>3.4789653634378017</v>
      </c>
      <c r="G1785" s="5">
        <f t="shared" si="94"/>
        <v>9.557930726875604</v>
      </c>
      <c r="H1785" s="5">
        <f t="shared" si="95"/>
        <v>1.3023321005036137</v>
      </c>
      <c r="I1785" s="5">
        <f t="shared" si="96"/>
        <v>7.4954605861032725E-2</v>
      </c>
      <c r="J1785" s="5">
        <f t="shared" si="97"/>
        <v>0.93300495191578625</v>
      </c>
      <c r="K1785">
        <f t="shared" si="99"/>
        <v>2.4599999999999915</v>
      </c>
      <c r="L1785" s="2">
        <f>Inddata!$E$34</f>
        <v>0</v>
      </c>
      <c r="M1785" s="2">
        <f>Inddata!$E$34+Inddata!$E$32</f>
        <v>4</v>
      </c>
      <c r="N1785" s="2">
        <f t="shared" si="88"/>
        <v>3.7477302930516362E-2</v>
      </c>
      <c r="O1785" s="2">
        <f t="shared" si="89"/>
        <v>0.46650247595789313</v>
      </c>
      <c r="P1785" s="5">
        <f t="shared" si="87"/>
        <v>2.3614793182543758</v>
      </c>
      <c r="Q1785" s="5">
        <f t="shared" si="90"/>
        <v>1.1807396591271879</v>
      </c>
      <c r="R1785" s="2">
        <f t="shared" si="91"/>
        <v>0.2733193655387009</v>
      </c>
      <c r="S1785" s="2">
        <f t="shared" si="92"/>
        <v>0.13665968276935045</v>
      </c>
    </row>
    <row r="1786" spans="3:19" x14ac:dyDescent="0.25">
      <c r="C1786">
        <f t="shared" si="98"/>
        <v>2.4699999999999913</v>
      </c>
      <c r="D1786" s="5">
        <f>$C$2+2*Inddata!$E$35*'Beregninger scenarie 3'!C1786</f>
        <v>7.5399999999999832</v>
      </c>
      <c r="E1786" s="5">
        <f t="shared" si="93"/>
        <v>12.522899999999934</v>
      </c>
      <c r="F1786" s="5">
        <f>SQRT(C1786^2+(Inddata!$E$35*C1786)^2)</f>
        <v>3.4931074990615323</v>
      </c>
      <c r="G1786" s="5">
        <f t="shared" si="94"/>
        <v>9.5862149981230651</v>
      </c>
      <c r="H1786" s="5">
        <f t="shared" si="95"/>
        <v>1.3063445794249198</v>
      </c>
      <c r="I1786" s="5">
        <f t="shared" si="96"/>
        <v>7.5108483432009446E-2</v>
      </c>
      <c r="J1786" s="5">
        <f t="shared" si="97"/>
        <v>0.9405760271707061</v>
      </c>
      <c r="K1786">
        <f t="shared" si="99"/>
        <v>2.4699999999999913</v>
      </c>
      <c r="L1786" s="2">
        <f>Inddata!$E$34</f>
        <v>0</v>
      </c>
      <c r="M1786" s="2">
        <f>Inddata!$E$34+Inddata!$E$32</f>
        <v>4</v>
      </c>
      <c r="N1786" s="2">
        <f t="shared" si="88"/>
        <v>3.7554241716004723E-2</v>
      </c>
      <c r="O1786" s="2">
        <f t="shared" si="89"/>
        <v>0.47028801358535305</v>
      </c>
      <c r="P1786" s="5">
        <f t="shared" si="87"/>
        <v>2.3806420650272937</v>
      </c>
      <c r="Q1786" s="5">
        <f t="shared" si="90"/>
        <v>1.1903210325136468</v>
      </c>
      <c r="R1786" s="2">
        <f t="shared" si="91"/>
        <v>0.27553727604482564</v>
      </c>
      <c r="S1786" s="2">
        <f t="shared" si="92"/>
        <v>0.13776863802241282</v>
      </c>
    </row>
    <row r="1787" spans="3:19" x14ac:dyDescent="0.25">
      <c r="C1787">
        <f t="shared" si="98"/>
        <v>2.4799999999999911</v>
      </c>
      <c r="D1787" s="5">
        <f>$C$2+2*Inddata!$E$35*'Beregninger scenarie 3'!C1787</f>
        <v>7.5599999999999827</v>
      </c>
      <c r="E1787" s="5">
        <f t="shared" si="93"/>
        <v>12.598399999999932</v>
      </c>
      <c r="F1787" s="5">
        <f>SQRT(C1787^2+(Inddata!$E$35*C1787)^2)</f>
        <v>3.5072496346852633</v>
      </c>
      <c r="G1787" s="5">
        <f t="shared" si="94"/>
        <v>9.6144992693705262</v>
      </c>
      <c r="H1787" s="5">
        <f t="shared" si="95"/>
        <v>1.3103542521590692</v>
      </c>
      <c r="I1787" s="5">
        <f t="shared" si="96"/>
        <v>7.5262096085123895E-2</v>
      </c>
      <c r="J1787" s="5">
        <f t="shared" si="97"/>
        <v>0.94818199131881975</v>
      </c>
      <c r="K1787">
        <f t="shared" si="99"/>
        <v>2.4799999999999911</v>
      </c>
      <c r="L1787" s="2">
        <f>Inddata!$E$34</f>
        <v>0</v>
      </c>
      <c r="M1787" s="2">
        <f>Inddata!$E$34+Inddata!$E$32</f>
        <v>4</v>
      </c>
      <c r="N1787" s="2">
        <f t="shared" si="88"/>
        <v>3.7631048042561947E-2</v>
      </c>
      <c r="O1787" s="2">
        <f t="shared" si="89"/>
        <v>0.47409099565940988</v>
      </c>
      <c r="P1787" s="5">
        <f t="shared" si="87"/>
        <v>2.3998931172261848</v>
      </c>
      <c r="Q1787" s="5">
        <f t="shared" si="90"/>
        <v>1.1999465586130924</v>
      </c>
      <c r="R1787" s="2">
        <f t="shared" si="91"/>
        <v>0.27776540708636394</v>
      </c>
      <c r="S1787" s="2">
        <f t="shared" si="92"/>
        <v>0.13888270354318197</v>
      </c>
    </row>
    <row r="1788" spans="3:19" x14ac:dyDescent="0.25">
      <c r="C1788">
        <f t="shared" si="98"/>
        <v>2.4899999999999909</v>
      </c>
      <c r="D1788" s="5">
        <f>$C$2+2*Inddata!$E$35*'Beregninger scenarie 3'!C1788</f>
        <v>7.5799999999999823</v>
      </c>
      <c r="E1788" s="5">
        <f t="shared" si="93"/>
        <v>12.674099999999932</v>
      </c>
      <c r="F1788" s="5">
        <f>SQRT(C1788^2+(Inddata!$E$35*C1788)^2)</f>
        <v>3.5213917703089939</v>
      </c>
      <c r="G1788" s="5">
        <f t="shared" si="94"/>
        <v>9.6427835406179874</v>
      </c>
      <c r="H1788" s="5">
        <f t="shared" si="95"/>
        <v>1.3143611433994373</v>
      </c>
      <c r="I1788" s="5">
        <f t="shared" si="96"/>
        <v>7.5415445735661737E-2</v>
      </c>
      <c r="J1788" s="5">
        <f t="shared" si="97"/>
        <v>0.95582290079834531</v>
      </c>
      <c r="K1788">
        <f t="shared" si="99"/>
        <v>2.4899999999999909</v>
      </c>
      <c r="L1788" s="2">
        <f>Inddata!$E$34</f>
        <v>0</v>
      </c>
      <c r="M1788" s="2">
        <f>Inddata!$E$34+Inddata!$E$32</f>
        <v>4</v>
      </c>
      <c r="N1788" s="2">
        <f t="shared" si="88"/>
        <v>3.7707722867830869E-2</v>
      </c>
      <c r="O1788" s="2">
        <f t="shared" si="89"/>
        <v>0.47791145039917265</v>
      </c>
      <c r="P1788" s="5">
        <f t="shared" si="87"/>
        <v>2.4192326176988272</v>
      </c>
      <c r="Q1788" s="5">
        <f t="shared" si="90"/>
        <v>1.2096163088494136</v>
      </c>
      <c r="R1788" s="2">
        <f t="shared" si="91"/>
        <v>0.28000377519662356</v>
      </c>
      <c r="S1788" s="2">
        <f t="shared" si="92"/>
        <v>0.14000188759831178</v>
      </c>
    </row>
    <row r="1789" spans="3:19" x14ac:dyDescent="0.25">
      <c r="C1789">
        <f t="shared" si="98"/>
        <v>2.4999999999999907</v>
      </c>
      <c r="D1789" s="5">
        <f>$C$2+2*Inddata!$E$35*'Beregninger scenarie 3'!C1789</f>
        <v>7.5999999999999819</v>
      </c>
      <c r="E1789" s="5">
        <f t="shared" si="93"/>
        <v>12.749999999999929</v>
      </c>
      <c r="F1789" s="5">
        <f>SQRT(C1789^2+(Inddata!$E$35*C1789)^2)</f>
        <v>3.5355339059327244</v>
      </c>
      <c r="G1789" s="5">
        <f t="shared" si="94"/>
        <v>9.6710678118654485</v>
      </c>
      <c r="H1789" s="5">
        <f t="shared" si="95"/>
        <v>1.3183652775505239</v>
      </c>
      <c r="I1789" s="5">
        <f t="shared" si="96"/>
        <v>7.5568534276573715E-2</v>
      </c>
      <c r="J1789" s="5">
        <f t="shared" si="97"/>
        <v>0.96349881202630949</v>
      </c>
      <c r="K1789">
        <f t="shared" si="99"/>
        <v>2.4999999999999907</v>
      </c>
      <c r="L1789" s="2">
        <f>Inddata!$E$34</f>
        <v>0</v>
      </c>
      <c r="M1789" s="2">
        <f>Inddata!$E$34+Inddata!$E$32</f>
        <v>4</v>
      </c>
      <c r="N1789" s="2">
        <f t="shared" si="88"/>
        <v>3.7784267138286858E-2</v>
      </c>
      <c r="O1789" s="2">
        <f t="shared" si="89"/>
        <v>0.48174940601315475</v>
      </c>
      <c r="P1789" s="5">
        <f t="shared" si="87"/>
        <v>2.4386607092393637</v>
      </c>
      <c r="Q1789" s="5">
        <f t="shared" si="90"/>
        <v>1.2193303546196819</v>
      </c>
      <c r="R1789" s="2">
        <f t="shared" si="91"/>
        <v>0.28225239690270415</v>
      </c>
      <c r="S1789" s="2">
        <f t="shared" si="92"/>
        <v>0.14112619845135208</v>
      </c>
    </row>
    <row r="1790" spans="3:19" x14ac:dyDescent="0.25">
      <c r="C1790">
        <f t="shared" si="98"/>
        <v>2.5099999999999905</v>
      </c>
      <c r="D1790" s="5">
        <f>$C$2+2*Inddata!$E$35*'Beregninger scenarie 3'!C1790</f>
        <v>7.6199999999999815</v>
      </c>
      <c r="E1790" s="5">
        <f t="shared" si="93"/>
        <v>12.826099999999927</v>
      </c>
      <c r="F1790" s="5">
        <f>SQRT(C1790^2+(Inddata!$E$35*C1790)^2)</f>
        <v>3.549676041556455</v>
      </c>
      <c r="G1790" s="5">
        <f t="shared" si="94"/>
        <v>9.6993520831129096</v>
      </c>
      <c r="H1790" s="5">
        <f t="shared" si="95"/>
        <v>1.3223666787321653</v>
      </c>
      <c r="I1790" s="5">
        <f t="shared" si="96"/>
        <v>7.5721363578819811E-2</v>
      </c>
      <c r="J1790" s="5">
        <f t="shared" si="97"/>
        <v>0.97120978139829528</v>
      </c>
      <c r="K1790">
        <f t="shared" si="99"/>
        <v>2.5099999999999905</v>
      </c>
      <c r="L1790" s="2">
        <f>Inddata!$E$34</f>
        <v>0</v>
      </c>
      <c r="M1790" s="2">
        <f>Inddata!$E$34+Inddata!$E$32</f>
        <v>4</v>
      </c>
      <c r="N1790" s="2">
        <f t="shared" si="88"/>
        <v>3.7860681789409906E-2</v>
      </c>
      <c r="O1790" s="2">
        <f t="shared" si="89"/>
        <v>0.48560489069914764</v>
      </c>
      <c r="P1790" s="5">
        <f t="shared" si="87"/>
        <v>2.4581775345876618</v>
      </c>
      <c r="Q1790" s="5">
        <f t="shared" si="90"/>
        <v>1.2290887672938309</v>
      </c>
      <c r="R1790" s="2">
        <f t="shared" si="91"/>
        <v>0.28451128872542381</v>
      </c>
      <c r="S1790" s="2">
        <f t="shared" si="92"/>
        <v>0.1422556443627119</v>
      </c>
    </row>
    <row r="1791" spans="3:19" x14ac:dyDescent="0.25">
      <c r="C1791">
        <f t="shared" si="98"/>
        <v>2.5199999999999902</v>
      </c>
      <c r="D1791" s="5">
        <f>$C$2+2*Inddata!$E$35*'Beregninger scenarie 3'!C1791</f>
        <v>7.639999999999981</v>
      </c>
      <c r="E1791" s="5">
        <f t="shared" si="93"/>
        <v>12.902399999999925</v>
      </c>
      <c r="F1791" s="5">
        <f>SQRT(C1791^2+(Inddata!$E$35*C1791)^2)</f>
        <v>3.5638181771801856</v>
      </c>
      <c r="G1791" s="5">
        <f t="shared" si="94"/>
        <v>9.7276363543603708</v>
      </c>
      <c r="H1791" s="5">
        <f t="shared" si="95"/>
        <v>1.3263653707836724</v>
      </c>
      <c r="I1791" s="5">
        <f t="shared" si="96"/>
        <v>7.5873935491706943E-2</v>
      </c>
      <c r="J1791" s="5">
        <f t="shared" si="97"/>
        <v>0.978955865288194</v>
      </c>
      <c r="K1791">
        <f t="shared" si="99"/>
        <v>2.5199999999999902</v>
      </c>
      <c r="L1791" s="2">
        <f>Inddata!$E$34</f>
        <v>0</v>
      </c>
      <c r="M1791" s="2">
        <f>Inddata!$E$34+Inddata!$E$32</f>
        <v>4</v>
      </c>
      <c r="N1791" s="2">
        <f t="shared" si="88"/>
        <v>3.7936967745853471E-2</v>
      </c>
      <c r="O1791" s="2">
        <f t="shared" si="89"/>
        <v>0.489477932644097</v>
      </c>
      <c r="P1791" s="5">
        <f t="shared" si="87"/>
        <v>2.4777832364286851</v>
      </c>
      <c r="Q1791" s="5">
        <f t="shared" si="90"/>
        <v>1.2388916182143426</v>
      </c>
      <c r="R1791" s="2">
        <f t="shared" si="91"/>
        <v>0.28678046717924599</v>
      </c>
      <c r="S1791" s="2">
        <f t="shared" si="92"/>
        <v>0.143390233589623</v>
      </c>
    </row>
    <row r="1792" spans="3:19" x14ac:dyDescent="0.25">
      <c r="C1792">
        <f t="shared" si="98"/>
        <v>2.52999999999999</v>
      </c>
      <c r="D1792" s="5">
        <f>$C$2+2*Inddata!$E$35*'Beregninger scenarie 3'!C1792</f>
        <v>7.6599999999999806</v>
      </c>
      <c r="E1792" s="5">
        <f t="shared" si="93"/>
        <v>12.978899999999923</v>
      </c>
      <c r="F1792" s="5">
        <f>SQRT(C1792^2+(Inddata!$E$35*C1792)^2)</f>
        <v>3.5779603128039161</v>
      </c>
      <c r="G1792" s="5">
        <f t="shared" si="94"/>
        <v>9.7559206256078319</v>
      </c>
      <c r="H1792" s="5">
        <f t="shared" si="95"/>
        <v>1.3303613772678975</v>
      </c>
      <c r="I1792" s="5">
        <f t="shared" si="96"/>
        <v>7.6026251843220469E-2</v>
      </c>
      <c r="J1792" s="5">
        <f t="shared" si="97"/>
        <v>0.98673712004796832</v>
      </c>
      <c r="K1792">
        <f t="shared" si="99"/>
        <v>2.52999999999999</v>
      </c>
      <c r="L1792" s="2">
        <f>Inddata!$E$34</f>
        <v>0</v>
      </c>
      <c r="M1792" s="2">
        <f>Inddata!$E$34+Inddata!$E$32</f>
        <v>4</v>
      </c>
      <c r="N1792" s="2">
        <f t="shared" si="88"/>
        <v>3.8013125921610234E-2</v>
      </c>
      <c r="O1792" s="2">
        <f t="shared" si="89"/>
        <v>0.49336856002398416</v>
      </c>
      <c r="P1792" s="5">
        <f t="shared" si="87"/>
        <v>2.4974779573918964</v>
      </c>
      <c r="Q1792" s="5">
        <f t="shared" si="90"/>
        <v>1.2487389786959482</v>
      </c>
      <c r="R1792" s="2">
        <f t="shared" si="91"/>
        <v>0.2890599487722102</v>
      </c>
      <c r="S1792" s="2">
        <f t="shared" si="92"/>
        <v>0.1445299743861051</v>
      </c>
    </row>
    <row r="1793" spans="3:19" x14ac:dyDescent="0.25">
      <c r="C1793">
        <f t="shared" si="98"/>
        <v>2.5399999999999898</v>
      </c>
      <c r="D1793" s="5">
        <f>$C$2+2*Inddata!$E$35*'Beregninger scenarie 3'!C1793</f>
        <v>7.6799999999999802</v>
      </c>
      <c r="E1793" s="5">
        <f t="shared" si="93"/>
        <v>13.055599999999922</v>
      </c>
      <c r="F1793" s="5">
        <f>SQRT(C1793^2+(Inddata!$E$35*C1793)^2)</f>
        <v>3.5921024484276471</v>
      </c>
      <c r="G1793" s="5">
        <f t="shared" si="94"/>
        <v>9.7842048968552948</v>
      </c>
      <c r="H1793" s="5">
        <f t="shared" si="95"/>
        <v>1.3343547214752294</v>
      </c>
      <c r="I1793" s="5">
        <f t="shared" si="96"/>
        <v>7.617831444034906E-2</v>
      </c>
      <c r="J1793" s="5">
        <f t="shared" si="97"/>
        <v>0.99455360200741527</v>
      </c>
      <c r="K1793">
        <f t="shared" si="99"/>
        <v>2.5399999999999898</v>
      </c>
      <c r="L1793" s="2">
        <f>Inddata!$E$34</f>
        <v>0</v>
      </c>
      <c r="M1793" s="2">
        <f>Inddata!$E$34+Inddata!$E$32</f>
        <v>4</v>
      </c>
      <c r="N1793" s="2">
        <f t="shared" si="88"/>
        <v>3.808915722017453E-2</v>
      </c>
      <c r="O1793" s="2">
        <f t="shared" si="89"/>
        <v>0.49727680100370764</v>
      </c>
      <c r="P1793" s="5">
        <f t="shared" si="87"/>
        <v>2.5172618400506543</v>
      </c>
      <c r="Q1793" s="5">
        <f t="shared" si="90"/>
        <v>1.2586309200253272</v>
      </c>
      <c r="R1793" s="2">
        <f t="shared" si="91"/>
        <v>0.29134975000586283</v>
      </c>
      <c r="S1793" s="2">
        <f t="shared" si="92"/>
        <v>0.14567487500293141</v>
      </c>
    </row>
    <row r="1794" spans="3:19" x14ac:dyDescent="0.25">
      <c r="C1794">
        <f t="shared" si="98"/>
        <v>2.5499999999999896</v>
      </c>
      <c r="D1794" s="5">
        <f>$C$2+2*Inddata!$E$35*'Beregninger scenarie 3'!C1794</f>
        <v>7.6999999999999797</v>
      </c>
      <c r="E1794" s="5">
        <f t="shared" si="93"/>
        <v>13.13249999999992</v>
      </c>
      <c r="F1794" s="5">
        <f>SQRT(C1794^2+(Inddata!$E$35*C1794)^2)</f>
        <v>3.6062445840513777</v>
      </c>
      <c r="G1794" s="5">
        <f t="shared" si="94"/>
        <v>9.812489168102756</v>
      </c>
      <c r="H1794" s="5">
        <f t="shared" si="95"/>
        <v>1.3383454264275216</v>
      </c>
      <c r="I1794" s="5">
        <f t="shared" si="96"/>
        <v>7.6330125069404064E-2</v>
      </c>
      <c r="J1794" s="5">
        <f t="shared" si="97"/>
        <v>1.0024053674739428</v>
      </c>
      <c r="K1794">
        <f t="shared" si="99"/>
        <v>2.5499999999999896</v>
      </c>
      <c r="L1794" s="2">
        <f>Inddata!$E$34</f>
        <v>0</v>
      </c>
      <c r="M1794" s="2">
        <f>Inddata!$E$34+Inddata!$E$32</f>
        <v>4</v>
      </c>
      <c r="N1794" s="2">
        <f t="shared" si="88"/>
        <v>3.8165062534702032E-2</v>
      </c>
      <c r="O1794" s="2">
        <f t="shared" si="89"/>
        <v>0.50120268373697141</v>
      </c>
      <c r="P1794" s="5">
        <f t="shared" ref="P1794:P1857" si="100">((J1794*3600*24)/$M$14)*1000</f>
        <v>2.5371350269216522</v>
      </c>
      <c r="Q1794" s="5">
        <f t="shared" si="90"/>
        <v>1.2685675134608261</v>
      </c>
      <c r="R1794" s="2">
        <f t="shared" si="91"/>
        <v>0.29364988737519127</v>
      </c>
      <c r="S1794" s="2">
        <f t="shared" si="92"/>
        <v>0.14682494368759563</v>
      </c>
    </row>
    <row r="1795" spans="3:19" x14ac:dyDescent="0.25">
      <c r="C1795">
        <f t="shared" si="98"/>
        <v>2.5599999999999894</v>
      </c>
      <c r="D1795" s="5">
        <f>$C$2+2*Inddata!$E$35*'Beregninger scenarie 3'!C1795</f>
        <v>7.7199999999999793</v>
      </c>
      <c r="E1795" s="5">
        <f t="shared" si="93"/>
        <v>13.209599999999918</v>
      </c>
      <c r="F1795" s="5">
        <f>SQRT(C1795^2+(Inddata!$E$35*C1795)^2)</f>
        <v>3.6203867196751083</v>
      </c>
      <c r="G1795" s="5">
        <f t="shared" si="94"/>
        <v>9.8407734393502171</v>
      </c>
      <c r="H1795" s="5">
        <f t="shared" si="95"/>
        <v>1.3423335148819506</v>
      </c>
      <c r="I1795" s="5">
        <f t="shared" si="96"/>
        <v>7.6481685496332316E-2</v>
      </c>
      <c r="J1795" s="5">
        <f t="shared" si="97"/>
        <v>1.010292472732345</v>
      </c>
      <c r="K1795">
        <f t="shared" si="99"/>
        <v>2.5599999999999894</v>
      </c>
      <c r="L1795" s="2">
        <f>Inddata!$E$34</f>
        <v>0</v>
      </c>
      <c r="M1795" s="2">
        <f>Inddata!$E$34+Inddata!$E$32</f>
        <v>4</v>
      </c>
      <c r="N1795" s="2">
        <f t="shared" ref="N1795:N1858" si="101">I1795*0.5</f>
        <v>3.8240842748166158E-2</v>
      </c>
      <c r="O1795" s="2">
        <f t="shared" ref="O1795:O1858" si="102">N1795*E1795</f>
        <v>0.50514623636617251</v>
      </c>
      <c r="P1795" s="5">
        <f t="shared" si="100"/>
        <v>2.5570976604643447</v>
      </c>
      <c r="Q1795" s="5">
        <f t="shared" ref="Q1795:Q1858" si="103">P1795/2</f>
        <v>1.2785488302321724</v>
      </c>
      <c r="R1795" s="2">
        <f t="shared" ref="R1795:R1858" si="104">(J1795*1000)/$M$13</f>
        <v>0.2959603773685584</v>
      </c>
      <c r="S1795" s="2">
        <f t="shared" ref="S1795:S1858" si="105">R1795/2</f>
        <v>0.1479801886842792</v>
      </c>
    </row>
    <row r="1796" spans="3:19" x14ac:dyDescent="0.25">
      <c r="C1796">
        <f t="shared" si="98"/>
        <v>2.5699999999999892</v>
      </c>
      <c r="D1796" s="5">
        <f>$C$2+2*Inddata!$E$35*'Beregninger scenarie 3'!C1796</f>
        <v>7.7399999999999789</v>
      </c>
      <c r="E1796" s="5">
        <f t="shared" ref="E1796:E1859" si="106">0.5*(D1796+$C$2)*C1796</f>
        <v>13.286899999999916</v>
      </c>
      <c r="F1796" s="5">
        <f>SQRT(C1796^2+(Inddata!$E$35*C1796)^2)</f>
        <v>3.6345288552988388</v>
      </c>
      <c r="G1796" s="5">
        <f t="shared" ref="G1796:G1859" si="107">$C$2+2*F1796</f>
        <v>9.8690577105976782</v>
      </c>
      <c r="H1796" s="5">
        <f t="shared" ref="H1796:H1859" si="108">E1796/G1796</f>
        <v>1.3463190093348081</v>
      </c>
      <c r="I1796" s="5">
        <f t="shared" ref="I1796:I1859" si="109">$C$14*(H1796^(2/3))*SQRT($C$13)</f>
        <v>7.6632997467023664E-2</v>
      </c>
      <c r="J1796" s="5">
        <f t="shared" ref="J1796:J1859" si="110">I1796*E1796</f>
        <v>1.0182149740445903</v>
      </c>
      <c r="K1796">
        <f t="shared" si="99"/>
        <v>2.5699999999999892</v>
      </c>
      <c r="L1796" s="2">
        <f>Inddata!$E$34</f>
        <v>0</v>
      </c>
      <c r="M1796" s="2">
        <f>Inddata!$E$34+Inddata!$E$32</f>
        <v>4</v>
      </c>
      <c r="N1796" s="2">
        <f t="shared" si="101"/>
        <v>3.8316498733511832E-2</v>
      </c>
      <c r="O1796" s="2">
        <f t="shared" si="102"/>
        <v>0.50910748702229514</v>
      </c>
      <c r="P1796" s="5">
        <f t="shared" si="100"/>
        <v>2.577149883080414</v>
      </c>
      <c r="Q1796" s="5">
        <f t="shared" si="103"/>
        <v>1.288574941540207</v>
      </c>
      <c r="R1796" s="2">
        <f t="shared" si="104"/>
        <v>0.29828123646764049</v>
      </c>
      <c r="S1796" s="2">
        <f t="shared" si="105"/>
        <v>0.14914061823382024</v>
      </c>
    </row>
    <row r="1797" spans="3:19" x14ac:dyDescent="0.25">
      <c r="C1797">
        <f t="shared" si="98"/>
        <v>2.579999999999989</v>
      </c>
      <c r="D1797" s="5">
        <f>$C$2+2*Inddata!$E$35*'Beregninger scenarie 3'!C1797</f>
        <v>7.7599999999999785</v>
      </c>
      <c r="E1797" s="5">
        <f t="shared" si="106"/>
        <v>13.364399999999915</v>
      </c>
      <c r="F1797" s="5">
        <f>SQRT(C1797^2+(Inddata!$E$35*C1797)^2)</f>
        <v>3.6486709909225694</v>
      </c>
      <c r="G1797" s="5">
        <f t="shared" si="107"/>
        <v>9.8973419818451394</v>
      </c>
      <c r="H1797" s="5">
        <f t="shared" si="108"/>
        <v>1.3503019320252303</v>
      </c>
      <c r="I1797" s="5">
        <f t="shared" si="109"/>
        <v>7.6784062707612413E-2</v>
      </c>
      <c r="J1797" s="5">
        <f t="shared" si="110"/>
        <v>1.0261729276496088</v>
      </c>
      <c r="K1797">
        <f t="shared" si="99"/>
        <v>2.579999999999989</v>
      </c>
      <c r="L1797" s="2">
        <f>Inddata!$E$34</f>
        <v>0</v>
      </c>
      <c r="M1797" s="2">
        <f>Inddata!$E$34+Inddata!$E$32</f>
        <v>4</v>
      </c>
      <c r="N1797" s="2">
        <f t="shared" si="101"/>
        <v>3.8392031353806207E-2</v>
      </c>
      <c r="O1797" s="2">
        <f t="shared" si="102"/>
        <v>0.51308646382480438</v>
      </c>
      <c r="P1797" s="5">
        <f t="shared" si="100"/>
        <v>2.5972918371132314</v>
      </c>
      <c r="Q1797" s="5">
        <f t="shared" si="103"/>
        <v>1.2986459185566157</v>
      </c>
      <c r="R1797" s="2">
        <f t="shared" si="104"/>
        <v>0.30061248114736477</v>
      </c>
      <c r="S1797" s="2">
        <f t="shared" si="105"/>
        <v>0.15030624057368239</v>
      </c>
    </row>
    <row r="1798" spans="3:19" x14ac:dyDescent="0.25">
      <c r="C1798">
        <f t="shared" ref="C1798:C1861" si="111">C1797+$C$1536</f>
        <v>2.5899999999999888</v>
      </c>
      <c r="D1798" s="5">
        <f>$C$2+2*Inddata!$E$35*'Beregninger scenarie 3'!C1798</f>
        <v>7.779999999999978</v>
      </c>
      <c r="E1798" s="5">
        <f t="shared" si="106"/>
        <v>13.442099999999913</v>
      </c>
      <c r="F1798" s="5">
        <f>SQRT(C1798^2+(Inddata!$E$35*C1798)^2)</f>
        <v>3.6628131265463</v>
      </c>
      <c r="G1798" s="5">
        <f t="shared" si="107"/>
        <v>9.9256262530926005</v>
      </c>
      <c r="H1798" s="5">
        <f t="shared" si="108"/>
        <v>1.3542823049388606</v>
      </c>
      <c r="I1798" s="5">
        <f t="shared" si="109"/>
        <v>7.6934882924773421E-2</v>
      </c>
      <c r="J1798" s="5">
        <f t="shared" si="110"/>
        <v>1.0341663897630902</v>
      </c>
      <c r="K1798">
        <f t="shared" ref="K1798:K1861" si="112">$K$1539+C1798</f>
        <v>2.5899999999999888</v>
      </c>
      <c r="L1798" s="2">
        <f>Inddata!$E$34</f>
        <v>0</v>
      </c>
      <c r="M1798" s="2">
        <f>Inddata!$E$34+Inddata!$E$32</f>
        <v>4</v>
      </c>
      <c r="N1798" s="2">
        <f t="shared" si="101"/>
        <v>3.846744146238671E-2</v>
      </c>
      <c r="O1798" s="2">
        <f t="shared" si="102"/>
        <v>0.51708319488154508</v>
      </c>
      <c r="P1798" s="5">
        <f t="shared" si="100"/>
        <v>2.6175236648473463</v>
      </c>
      <c r="Q1798" s="5">
        <f t="shared" si="103"/>
        <v>1.3087618324236732</v>
      </c>
      <c r="R1798" s="2">
        <f t="shared" si="104"/>
        <v>0.30295412787585024</v>
      </c>
      <c r="S1798" s="2">
        <f t="shared" si="105"/>
        <v>0.15147706393792512</v>
      </c>
    </row>
    <row r="1799" spans="3:19" x14ac:dyDescent="0.25">
      <c r="C1799">
        <f t="shared" si="111"/>
        <v>2.5999999999999885</v>
      </c>
      <c r="D1799" s="5">
        <f>$C$2+2*Inddata!$E$35*'Beregninger scenarie 3'!C1799</f>
        <v>7.7999999999999776</v>
      </c>
      <c r="E1799" s="5">
        <f t="shared" si="106"/>
        <v>13.519999999999911</v>
      </c>
      <c r="F1799" s="5">
        <f>SQRT(C1799^2+(Inddata!$E$35*C1799)^2)</f>
        <v>3.676955262170031</v>
      </c>
      <c r="G1799" s="5">
        <f t="shared" si="107"/>
        <v>9.9539105243400616</v>
      </c>
      <c r="H1799" s="5">
        <f t="shared" si="108"/>
        <v>1.358260149811451</v>
      </c>
      <c r="I1799" s="5">
        <f t="shared" si="109"/>
        <v>7.7085459806012682E-2</v>
      </c>
      <c r="J1799" s="5">
        <f t="shared" si="110"/>
        <v>1.0421954165772847</v>
      </c>
      <c r="K1799">
        <f t="shared" si="112"/>
        <v>2.5999999999999885</v>
      </c>
      <c r="L1799" s="2">
        <f>Inddata!$E$34</f>
        <v>0</v>
      </c>
      <c r="M1799" s="2">
        <f>Inddata!$E$34+Inddata!$E$32</f>
        <v>4</v>
      </c>
      <c r="N1799" s="2">
        <f t="shared" si="101"/>
        <v>3.8542729903006341E-2</v>
      </c>
      <c r="O1799" s="2">
        <f t="shared" si="102"/>
        <v>0.52109770828864233</v>
      </c>
      <c r="P1799" s="5">
        <f t="shared" si="100"/>
        <v>2.6378455085079802</v>
      </c>
      <c r="Q1799" s="5">
        <f t="shared" si="103"/>
        <v>1.3189227542539901</v>
      </c>
      <c r="R1799" s="2">
        <f t="shared" si="104"/>
        <v>0.30530619311434964</v>
      </c>
      <c r="S1799" s="2">
        <f t="shared" si="105"/>
        <v>0.15265309655717482</v>
      </c>
    </row>
    <row r="1800" spans="3:19" x14ac:dyDescent="0.25">
      <c r="C1800">
        <f t="shared" si="111"/>
        <v>2.6099999999999883</v>
      </c>
      <c r="D1800" s="5">
        <f>$C$2+2*Inddata!$E$35*'Beregninger scenarie 3'!C1800</f>
        <v>7.8199999999999772</v>
      </c>
      <c r="E1800" s="5">
        <f t="shared" si="106"/>
        <v>13.598099999999908</v>
      </c>
      <c r="F1800" s="5">
        <f>SQRT(C1800^2+(Inddata!$E$35*C1800)^2)</f>
        <v>3.6910973977937616</v>
      </c>
      <c r="G1800" s="5">
        <f t="shared" si="107"/>
        <v>9.9821947955875228</v>
      </c>
      <c r="H1800" s="5">
        <f t="shared" si="108"/>
        <v>1.3622354881324037</v>
      </c>
      <c r="I1800" s="5">
        <f t="shared" si="109"/>
        <v>7.7235795019952549E-2</v>
      </c>
      <c r="J1800" s="5">
        <f t="shared" si="110"/>
        <v>1.0502600642608098</v>
      </c>
      <c r="K1800">
        <f t="shared" si="112"/>
        <v>2.6099999999999883</v>
      </c>
      <c r="L1800" s="2">
        <f>Inddata!$E$34</f>
        <v>0</v>
      </c>
      <c r="M1800" s="2">
        <f>Inddata!$E$34+Inddata!$E$32</f>
        <v>4</v>
      </c>
      <c r="N1800" s="2">
        <f t="shared" si="101"/>
        <v>3.8617897509976275E-2</v>
      </c>
      <c r="O1800" s="2">
        <f t="shared" si="102"/>
        <v>0.52513003213040488</v>
      </c>
      <c r="P1800" s="5">
        <f t="shared" si="100"/>
        <v>2.6582575102605408</v>
      </c>
      <c r="Q1800" s="5">
        <f t="shared" si="103"/>
        <v>1.3291287551302704</v>
      </c>
      <c r="R1800" s="2">
        <f t="shared" si="104"/>
        <v>0.30766869331719221</v>
      </c>
      <c r="S1800" s="2">
        <f t="shared" si="105"/>
        <v>0.15383434665859611</v>
      </c>
    </row>
    <row r="1801" spans="3:19" x14ac:dyDescent="0.25">
      <c r="C1801">
        <f t="shared" si="111"/>
        <v>2.6199999999999881</v>
      </c>
      <c r="D1801" s="5">
        <f>$C$2+2*Inddata!$E$35*'Beregninger scenarie 3'!C1801</f>
        <v>7.8399999999999768</v>
      </c>
      <c r="E1801" s="5">
        <f t="shared" si="106"/>
        <v>13.676399999999907</v>
      </c>
      <c r="F1801" s="5">
        <f>SQRT(C1801^2+(Inddata!$E$35*C1801)^2)</f>
        <v>3.7052395334174921</v>
      </c>
      <c r="G1801" s="5">
        <f t="shared" si="107"/>
        <v>10.010479066834984</v>
      </c>
      <c r="H1801" s="5">
        <f t="shared" si="108"/>
        <v>1.3662083411482502</v>
      </c>
      <c r="I1801" s="5">
        <f t="shared" si="109"/>
        <v>7.738589021661188E-2</v>
      </c>
      <c r="J1801" s="5">
        <f t="shared" si="110"/>
        <v>1.0583603889584634</v>
      </c>
      <c r="K1801">
        <f t="shared" si="112"/>
        <v>2.6199999999999881</v>
      </c>
      <c r="L1801" s="2">
        <f>Inddata!$E$34</f>
        <v>0</v>
      </c>
      <c r="M1801" s="2">
        <f>Inddata!$E$34+Inddata!$E$32</f>
        <v>4</v>
      </c>
      <c r="N1801" s="2">
        <f t="shared" si="101"/>
        <v>3.869294510830594E-2</v>
      </c>
      <c r="O1801" s="2">
        <f t="shared" si="102"/>
        <v>0.5291801944792317</v>
      </c>
      <c r="P1801" s="5">
        <f t="shared" si="100"/>
        <v>2.6787598122101457</v>
      </c>
      <c r="Q1801" s="5">
        <f t="shared" si="103"/>
        <v>1.3393799061050728</v>
      </c>
      <c r="R1801" s="2">
        <f t="shared" si="104"/>
        <v>0.31004164493172987</v>
      </c>
      <c r="S1801" s="2">
        <f t="shared" si="105"/>
        <v>0.15502082246586493</v>
      </c>
    </row>
    <row r="1802" spans="3:19" x14ac:dyDescent="0.25">
      <c r="C1802">
        <f t="shared" si="111"/>
        <v>2.6299999999999879</v>
      </c>
      <c r="D1802" s="5">
        <f>$C$2+2*Inddata!$E$35*'Beregninger scenarie 3'!C1802</f>
        <v>7.8599999999999763</v>
      </c>
      <c r="E1802" s="5">
        <f t="shared" si="106"/>
        <v>13.754899999999905</v>
      </c>
      <c r="F1802" s="5">
        <f>SQRT(C1802^2+(Inddata!$E$35*C1802)^2)</f>
        <v>3.7193816690412227</v>
      </c>
      <c r="G1802" s="5">
        <f t="shared" si="107"/>
        <v>10.038763338082445</v>
      </c>
      <c r="H1802" s="5">
        <f t="shared" si="108"/>
        <v>1.370178729866073</v>
      </c>
      <c r="I1802" s="5">
        <f t="shared" si="109"/>
        <v>7.753574702768086E-2</v>
      </c>
      <c r="J1802" s="5">
        <f t="shared" si="110"/>
        <v>1.0664964467910401</v>
      </c>
      <c r="K1802">
        <f t="shared" si="112"/>
        <v>2.6299999999999879</v>
      </c>
      <c r="L1802" s="2">
        <f>Inddata!$E$34</f>
        <v>0</v>
      </c>
      <c r="M1802" s="2">
        <f>Inddata!$E$34+Inddata!$E$32</f>
        <v>4</v>
      </c>
      <c r="N1802" s="2">
        <f t="shared" si="101"/>
        <v>3.876787351384043E-2</v>
      </c>
      <c r="O1802" s="2">
        <f t="shared" si="102"/>
        <v>0.53324822339552003</v>
      </c>
      <c r="P1802" s="5">
        <f t="shared" si="100"/>
        <v>2.6993525564011605</v>
      </c>
      <c r="Q1802" s="5">
        <f t="shared" si="103"/>
        <v>1.3496762782005802</v>
      </c>
      <c r="R1802" s="2">
        <f t="shared" si="104"/>
        <v>0.31242506439828238</v>
      </c>
      <c r="S1802" s="2">
        <f t="shared" si="105"/>
        <v>0.15621253219914119</v>
      </c>
    </row>
    <row r="1803" spans="3:19" x14ac:dyDescent="0.25">
      <c r="C1803">
        <f t="shared" si="111"/>
        <v>2.6399999999999877</v>
      </c>
      <c r="D1803" s="5">
        <f>$C$2+2*Inddata!$E$35*'Beregninger scenarie 3'!C1803</f>
        <v>7.8799999999999759</v>
      </c>
      <c r="E1803" s="5">
        <f t="shared" si="106"/>
        <v>13.833599999999903</v>
      </c>
      <c r="F1803" s="5">
        <f>SQRT(C1803^2+(Inddata!$E$35*C1803)^2)</f>
        <v>3.7335238046649537</v>
      </c>
      <c r="G1803" s="5">
        <f t="shared" si="107"/>
        <v>10.067047609329908</v>
      </c>
      <c r="H1803" s="5">
        <f t="shared" si="108"/>
        <v>1.3741466750568698</v>
      </c>
      <c r="I1803" s="5">
        <f t="shared" si="109"/>
        <v>7.768536706679105E-2</v>
      </c>
      <c r="J1803" s="5">
        <f t="shared" si="110"/>
        <v>1.0746682938551531</v>
      </c>
      <c r="K1803">
        <f t="shared" si="112"/>
        <v>2.6399999999999877</v>
      </c>
      <c r="L1803" s="2">
        <f>Inddata!$E$34</f>
        <v>0</v>
      </c>
      <c r="M1803" s="2">
        <f>Inddata!$E$34+Inddata!$E$32</f>
        <v>4</v>
      </c>
      <c r="N1803" s="2">
        <f t="shared" si="101"/>
        <v>3.8842683533395525E-2</v>
      </c>
      <c r="O1803" s="2">
        <f t="shared" si="102"/>
        <v>0.53733414692757653</v>
      </c>
      <c r="P1803" s="5">
        <f t="shared" si="100"/>
        <v>2.7200358848167441</v>
      </c>
      <c r="Q1803" s="5">
        <f t="shared" si="103"/>
        <v>1.360017942408372</v>
      </c>
      <c r="R1803" s="2">
        <f t="shared" si="104"/>
        <v>0.31481896815008614</v>
      </c>
      <c r="S1803" s="2">
        <f t="shared" si="105"/>
        <v>0.15740948407504307</v>
      </c>
    </row>
    <row r="1804" spans="3:19" x14ac:dyDescent="0.25">
      <c r="C1804">
        <f t="shared" si="111"/>
        <v>2.6499999999999875</v>
      </c>
      <c r="D1804" s="5">
        <f>$C$2+2*Inddata!$E$35*'Beregninger scenarie 3'!C1804</f>
        <v>7.8999999999999755</v>
      </c>
      <c r="E1804" s="5">
        <f t="shared" si="106"/>
        <v>13.912499999999902</v>
      </c>
      <c r="F1804" s="5">
        <f>SQRT(C1804^2+(Inddata!$E$35*C1804)^2)</f>
        <v>3.7476659402886843</v>
      </c>
      <c r="G1804" s="5">
        <f t="shared" si="107"/>
        <v>10.095331880577369</v>
      </c>
      <c r="H1804" s="5">
        <f t="shared" si="108"/>
        <v>1.3781121972588604</v>
      </c>
      <c r="I1804" s="5">
        <f t="shared" si="109"/>
        <v>7.7834751929780469E-2</v>
      </c>
      <c r="J1804" s="5">
        <f t="shared" si="110"/>
        <v>1.0828759862230632</v>
      </c>
      <c r="K1804">
        <f t="shared" si="112"/>
        <v>2.6499999999999875</v>
      </c>
      <c r="L1804" s="2">
        <f>Inddata!$E$34</f>
        <v>0</v>
      </c>
      <c r="M1804" s="2">
        <f>Inddata!$E$34+Inddata!$E$32</f>
        <v>4</v>
      </c>
      <c r="N1804" s="2">
        <f t="shared" si="101"/>
        <v>3.8917375964890234E-2</v>
      </c>
      <c r="O1804" s="2">
        <f t="shared" si="102"/>
        <v>0.54143799311153162</v>
      </c>
      <c r="P1804" s="5">
        <f t="shared" si="100"/>
        <v>2.7408099393784222</v>
      </c>
      <c r="Q1804" s="5">
        <f t="shared" si="103"/>
        <v>1.3704049696892111</v>
      </c>
      <c r="R1804" s="2">
        <f t="shared" si="104"/>
        <v>0.31722337261324329</v>
      </c>
      <c r="S1804" s="2">
        <f t="shared" si="105"/>
        <v>0.15861168630662165</v>
      </c>
    </row>
    <row r="1805" spans="3:19" x14ac:dyDescent="0.25">
      <c r="C1805">
        <f t="shared" si="111"/>
        <v>2.6599999999999873</v>
      </c>
      <c r="D1805" s="5">
        <f>$C$2+2*Inddata!$E$35*'Beregninger scenarie 3'!C1805</f>
        <v>7.9199999999999751</v>
      </c>
      <c r="E1805" s="5">
        <f t="shared" si="106"/>
        <v>13.991599999999899</v>
      </c>
      <c r="F1805" s="5">
        <f>SQRT(C1805^2+(Inddata!$E$35*C1805)^2)</f>
        <v>3.7618080759124148</v>
      </c>
      <c r="G1805" s="5">
        <f t="shared" si="107"/>
        <v>10.12361615182483</v>
      </c>
      <c r="H1805" s="5">
        <f t="shared" si="108"/>
        <v>1.382075316780738</v>
      </c>
      <c r="I1805" s="5">
        <f t="shared" si="109"/>
        <v>7.7983903194953894E-2</v>
      </c>
      <c r="J1805" s="5">
        <f t="shared" si="110"/>
        <v>1.0911195799425091</v>
      </c>
      <c r="K1805">
        <f t="shared" si="112"/>
        <v>2.6599999999999873</v>
      </c>
      <c r="L1805" s="2">
        <f>Inddata!$E$34</f>
        <v>0</v>
      </c>
      <c r="M1805" s="2">
        <f>Inddata!$E$34+Inddata!$E$32</f>
        <v>4</v>
      </c>
      <c r="N1805" s="2">
        <f t="shared" si="101"/>
        <v>3.8991951597476947E-2</v>
      </c>
      <c r="O1805" s="2">
        <f t="shared" si="102"/>
        <v>0.54555978997125454</v>
      </c>
      <c r="P1805" s="5">
        <f t="shared" si="100"/>
        <v>2.7616748619456497</v>
      </c>
      <c r="Q1805" s="5">
        <f t="shared" si="103"/>
        <v>1.3808374309728249</v>
      </c>
      <c r="R1805" s="2">
        <f t="shared" si="104"/>
        <v>0.31963829420667245</v>
      </c>
      <c r="S1805" s="2">
        <f t="shared" si="105"/>
        <v>0.15981914710333622</v>
      </c>
    </row>
    <row r="1806" spans="3:19" x14ac:dyDescent="0.25">
      <c r="C1806">
        <f t="shared" si="111"/>
        <v>2.6699999999999871</v>
      </c>
      <c r="D1806" s="5">
        <f>$C$2+2*Inddata!$E$35*'Beregninger scenarie 3'!C1806</f>
        <v>7.9399999999999746</v>
      </c>
      <c r="E1806" s="5">
        <f t="shared" si="106"/>
        <v>14.070899999999897</v>
      </c>
      <c r="F1806" s="5">
        <f>SQRT(C1806^2+(Inddata!$E$35*C1806)^2)</f>
        <v>3.7759502115361454</v>
      </c>
      <c r="G1806" s="5">
        <f t="shared" si="107"/>
        <v>10.151900423072291</v>
      </c>
      <c r="H1806" s="5">
        <f t="shared" si="108"/>
        <v>1.3860360537048679</v>
      </c>
      <c r="I1806" s="5">
        <f t="shared" si="109"/>
        <v>7.8132822423338397E-2</v>
      </c>
      <c r="J1806" s="5">
        <f t="shared" si="110"/>
        <v>1.0993991310365443</v>
      </c>
      <c r="K1806">
        <f t="shared" si="112"/>
        <v>2.6699999999999871</v>
      </c>
      <c r="L1806" s="2">
        <f>Inddata!$E$34</f>
        <v>0</v>
      </c>
      <c r="M1806" s="2">
        <f>Inddata!$E$34+Inddata!$E$32</f>
        <v>4</v>
      </c>
      <c r="N1806" s="2">
        <f t="shared" si="101"/>
        <v>3.9066411211669198E-2</v>
      </c>
      <c r="O1806" s="2">
        <f t="shared" si="102"/>
        <v>0.54969956551827215</v>
      </c>
      <c r="P1806" s="5">
        <f t="shared" si="100"/>
        <v>2.7826307943154061</v>
      </c>
      <c r="Q1806" s="5">
        <f t="shared" si="103"/>
        <v>1.391315397157703</v>
      </c>
      <c r="R1806" s="2">
        <f t="shared" si="104"/>
        <v>0.32206374934206089</v>
      </c>
      <c r="S1806" s="2">
        <f t="shared" si="105"/>
        <v>0.16103187467103044</v>
      </c>
    </row>
    <row r="1807" spans="3:19" x14ac:dyDescent="0.25">
      <c r="C1807">
        <f t="shared" si="111"/>
        <v>2.6799999999999868</v>
      </c>
      <c r="D1807" s="5">
        <f>$C$2+2*Inddata!$E$35*'Beregninger scenarie 3'!C1807</f>
        <v>7.9599999999999742</v>
      </c>
      <c r="E1807" s="5">
        <f t="shared" si="106"/>
        <v>14.150399999999895</v>
      </c>
      <c r="F1807" s="5">
        <f>SQRT(C1807^2+(Inddata!$E$35*C1807)^2)</f>
        <v>3.790092347159876</v>
      </c>
      <c r="G1807" s="5">
        <f t="shared" si="107"/>
        <v>10.180184694319752</v>
      </c>
      <c r="H1807" s="5">
        <f t="shared" si="108"/>
        <v>1.3899944278904299</v>
      </c>
      <c r="I1807" s="5">
        <f t="shared" si="109"/>
        <v>7.8281511158934503E-2</v>
      </c>
      <c r="J1807" s="5">
        <f t="shared" si="110"/>
        <v>1.1077146955033785</v>
      </c>
      <c r="K1807">
        <f t="shared" si="112"/>
        <v>2.6799999999999868</v>
      </c>
      <c r="L1807" s="2">
        <f>Inddata!$E$34</f>
        <v>0</v>
      </c>
      <c r="M1807" s="2">
        <f>Inddata!$E$34+Inddata!$E$32</f>
        <v>4</v>
      </c>
      <c r="N1807" s="2">
        <f t="shared" si="101"/>
        <v>3.9140755579467251E-2</v>
      </c>
      <c r="O1807" s="2">
        <f t="shared" si="102"/>
        <v>0.55385734775168927</v>
      </c>
      <c r="P1807" s="5">
        <f t="shared" si="100"/>
        <v>2.8036778782217864</v>
      </c>
      <c r="Q1807" s="5">
        <f t="shared" si="103"/>
        <v>1.4018389391108932</v>
      </c>
      <c r="R1807" s="2">
        <f t="shared" si="104"/>
        <v>0.3244997544238179</v>
      </c>
      <c r="S1807" s="2">
        <f t="shared" si="105"/>
        <v>0.16224987721190895</v>
      </c>
    </row>
    <row r="1808" spans="3:19" x14ac:dyDescent="0.25">
      <c r="C1808">
        <f t="shared" si="111"/>
        <v>2.6899999999999866</v>
      </c>
      <c r="D1808" s="5">
        <f>$C$2+2*Inddata!$E$35*'Beregninger scenarie 3'!C1808</f>
        <v>7.9799999999999738</v>
      </c>
      <c r="E1808" s="5">
        <f t="shared" si="106"/>
        <v>14.230099999999894</v>
      </c>
      <c r="F1808" s="5">
        <f>SQRT(C1808^2+(Inddata!$E$35*C1808)^2)</f>
        <v>3.804234482783607</v>
      </c>
      <c r="G1808" s="5">
        <f t="shared" si="107"/>
        <v>10.208468965567214</v>
      </c>
      <c r="H1808" s="5">
        <f t="shared" si="108"/>
        <v>1.3939504589765117</v>
      </c>
      <c r="I1808" s="5">
        <f t="shared" si="109"/>
        <v>7.8429970928962742E-2</v>
      </c>
      <c r="J1808" s="5">
        <f t="shared" si="110"/>
        <v>1.1160663293162243</v>
      </c>
      <c r="K1808">
        <f t="shared" si="112"/>
        <v>2.6899999999999866</v>
      </c>
      <c r="L1808" s="2">
        <f>Inddata!$E$34</f>
        <v>0</v>
      </c>
      <c r="M1808" s="2">
        <f>Inddata!$E$34+Inddata!$E$32</f>
        <v>4</v>
      </c>
      <c r="N1808" s="2">
        <f t="shared" si="101"/>
        <v>3.9214985464481371E-2</v>
      </c>
      <c r="O1808" s="2">
        <f t="shared" si="102"/>
        <v>0.55803316465811215</v>
      </c>
      <c r="P1808" s="5">
        <f t="shared" si="100"/>
        <v>2.8248162553356191</v>
      </c>
      <c r="Q1808" s="5">
        <f t="shared" si="103"/>
        <v>1.4124081276678095</v>
      </c>
      <c r="R1808" s="2">
        <f t="shared" si="104"/>
        <v>0.32694632584903</v>
      </c>
      <c r="S1808" s="2">
        <f t="shared" si="105"/>
        <v>0.163473162924515</v>
      </c>
    </row>
    <row r="1809" spans="3:19" x14ac:dyDescent="0.25">
      <c r="C1809">
        <f t="shared" si="111"/>
        <v>2.6999999999999864</v>
      </c>
      <c r="D1809" s="5">
        <f>$C$2+2*Inddata!$E$35*'Beregninger scenarie 3'!C1809</f>
        <v>7.9999999999999734</v>
      </c>
      <c r="E1809" s="5">
        <f t="shared" si="106"/>
        <v>14.309999999999892</v>
      </c>
      <c r="F1809" s="5">
        <f>SQRT(C1809^2+(Inddata!$E$35*C1809)^2)</f>
        <v>3.8183766184073376</v>
      </c>
      <c r="G1809" s="5">
        <f t="shared" si="107"/>
        <v>10.236753236814675</v>
      </c>
      <c r="H1809" s="5">
        <f t="shared" si="108"/>
        <v>1.3979041663851488</v>
      </c>
      <c r="I1809" s="5">
        <f t="shared" si="109"/>
        <v>7.857820324410579E-2</v>
      </c>
      <c r="J1809" s="5">
        <f t="shared" si="110"/>
        <v>1.1244540884231453</v>
      </c>
      <c r="K1809">
        <f t="shared" si="112"/>
        <v>2.6999999999999864</v>
      </c>
      <c r="L1809" s="2">
        <f>Inddata!$E$34</f>
        <v>0</v>
      </c>
      <c r="M1809" s="2">
        <f>Inddata!$E$34+Inddata!$E$32</f>
        <v>4</v>
      </c>
      <c r="N1809" s="2">
        <f t="shared" si="101"/>
        <v>3.9289101622052895E-2</v>
      </c>
      <c r="O1809" s="2">
        <f t="shared" si="102"/>
        <v>0.56222704421157266</v>
      </c>
      <c r="P1809" s="5">
        <f t="shared" si="100"/>
        <v>2.846046067264079</v>
      </c>
      <c r="Q1809" s="5">
        <f t="shared" si="103"/>
        <v>1.4230230336320395</v>
      </c>
      <c r="R1809" s="2">
        <f t="shared" si="104"/>
        <v>0.32940348000741654</v>
      </c>
      <c r="S1809" s="2">
        <f t="shared" si="105"/>
        <v>0.16470174000370827</v>
      </c>
    </row>
    <row r="1810" spans="3:19" x14ac:dyDescent="0.25">
      <c r="C1810">
        <f t="shared" si="111"/>
        <v>2.7099999999999862</v>
      </c>
      <c r="D1810" s="5">
        <f>$C$2+2*Inddata!$E$35*'Beregninger scenarie 3'!C1810</f>
        <v>8.0199999999999729</v>
      </c>
      <c r="E1810" s="5">
        <f t="shared" si="106"/>
        <v>14.39009999999989</v>
      </c>
      <c r="F1810" s="5">
        <f>SQRT(C1810^2+(Inddata!$E$35*C1810)^2)</f>
        <v>3.8325187540310681</v>
      </c>
      <c r="G1810" s="5">
        <f t="shared" si="107"/>
        <v>10.265037508062136</v>
      </c>
      <c r="H1810" s="5">
        <f t="shared" si="108"/>
        <v>1.4018555693243147</v>
      </c>
      <c r="I1810" s="5">
        <f t="shared" si="109"/>
        <v>7.8726209598746349E-2</v>
      </c>
      <c r="J1810" s="5">
        <f t="shared" si="110"/>
        <v>1.1328780287469111</v>
      </c>
      <c r="K1810">
        <f t="shared" si="112"/>
        <v>2.7099999999999862</v>
      </c>
      <c r="L1810" s="2">
        <f>Inddata!$E$34</f>
        <v>0</v>
      </c>
      <c r="M1810" s="2">
        <f>Inddata!$E$34+Inddata!$E$32</f>
        <v>4</v>
      </c>
      <c r="N1810" s="2">
        <f t="shared" si="101"/>
        <v>3.9363104799373175E-2</v>
      </c>
      <c r="O1810" s="2">
        <f t="shared" si="102"/>
        <v>0.56643901437345556</v>
      </c>
      <c r="P1810" s="5">
        <f t="shared" si="100"/>
        <v>2.8673674555503199</v>
      </c>
      <c r="Q1810" s="5">
        <f t="shared" si="103"/>
        <v>1.43368372777516</v>
      </c>
      <c r="R1810" s="2">
        <f t="shared" si="104"/>
        <v>0.33187123328128698</v>
      </c>
      <c r="S1810" s="2">
        <f t="shared" si="105"/>
        <v>0.16593561664064349</v>
      </c>
    </row>
    <row r="1811" spans="3:19" x14ac:dyDescent="0.25">
      <c r="C1811">
        <f t="shared" si="111"/>
        <v>2.719999999999986</v>
      </c>
      <c r="D1811" s="5">
        <f>$C$2+2*Inddata!$E$35*'Beregninger scenarie 3'!C1811</f>
        <v>8.0399999999999725</v>
      </c>
      <c r="E1811" s="5">
        <f t="shared" si="106"/>
        <v>14.470399999999888</v>
      </c>
      <c r="F1811" s="5">
        <f>SQRT(C1811^2+(Inddata!$E$35*C1811)^2)</f>
        <v>3.8466608896547987</v>
      </c>
      <c r="G1811" s="5">
        <f t="shared" si="107"/>
        <v>10.293321779309597</v>
      </c>
      <c r="H1811" s="5">
        <f t="shared" si="108"/>
        <v>1.4058046867908622</v>
      </c>
      <c r="I1811" s="5">
        <f t="shared" si="109"/>
        <v>7.8873991471200944E-2</v>
      </c>
      <c r="J1811" s="5">
        <f t="shared" si="110"/>
        <v>1.1413382061848574</v>
      </c>
      <c r="K1811">
        <f t="shared" si="112"/>
        <v>2.719999999999986</v>
      </c>
      <c r="L1811" s="2">
        <f>Inddata!$E$34</f>
        <v>0</v>
      </c>
      <c r="M1811" s="2">
        <f>Inddata!$E$34+Inddata!$E$32</f>
        <v>4</v>
      </c>
      <c r="N1811" s="2">
        <f t="shared" si="101"/>
        <v>3.9436995735600472E-2</v>
      </c>
      <c r="O1811" s="2">
        <f t="shared" si="102"/>
        <v>0.57066910309242869</v>
      </c>
      <c r="P1811" s="5">
        <f t="shared" si="100"/>
        <v>2.8887805616731219</v>
      </c>
      <c r="Q1811" s="5">
        <f t="shared" si="103"/>
        <v>1.444390280836561</v>
      </c>
      <c r="R1811" s="2">
        <f t="shared" si="104"/>
        <v>0.33434960204550024</v>
      </c>
      <c r="S1811" s="2">
        <f t="shared" si="105"/>
        <v>0.16717480102275012</v>
      </c>
    </row>
    <row r="1812" spans="3:19" x14ac:dyDescent="0.25">
      <c r="C1812">
        <f t="shared" si="111"/>
        <v>2.7299999999999858</v>
      </c>
      <c r="D1812" s="5">
        <f>$C$2+2*Inddata!$E$35*'Beregninger scenarie 3'!C1812</f>
        <v>8.0599999999999721</v>
      </c>
      <c r="E1812" s="5">
        <f t="shared" si="106"/>
        <v>14.550899999999885</v>
      </c>
      <c r="F1812" s="5">
        <f>SQRT(C1812^2+(Inddata!$E$35*C1812)^2)</f>
        <v>3.8608030252785293</v>
      </c>
      <c r="G1812" s="5">
        <f t="shared" si="107"/>
        <v>10.321606050557058</v>
      </c>
      <c r="H1812" s="5">
        <f t="shared" si="108"/>
        <v>1.4097515375734158</v>
      </c>
      <c r="I1812" s="5">
        <f t="shared" si="109"/>
        <v>7.9021550323949294E-2</v>
      </c>
      <c r="J1812" s="5">
        <f t="shared" si="110"/>
        <v>1.1498346766087446</v>
      </c>
      <c r="K1812">
        <f t="shared" si="112"/>
        <v>2.7299999999999858</v>
      </c>
      <c r="L1812" s="2">
        <f>Inddata!$E$34</f>
        <v>0</v>
      </c>
      <c r="M1812" s="2">
        <f>Inddata!$E$34+Inddata!$E$32</f>
        <v>4</v>
      </c>
      <c r="N1812" s="2">
        <f t="shared" si="101"/>
        <v>3.9510775161974647E-2</v>
      </c>
      <c r="O1812" s="2">
        <f t="shared" si="102"/>
        <v>0.57491733830437231</v>
      </c>
      <c r="P1812" s="5">
        <f t="shared" si="100"/>
        <v>2.9102855270465326</v>
      </c>
      <c r="Q1812" s="5">
        <f t="shared" si="103"/>
        <v>1.4551427635232663</v>
      </c>
      <c r="R1812" s="2">
        <f t="shared" si="104"/>
        <v>0.33683860266742272</v>
      </c>
      <c r="S1812" s="2">
        <f t="shared" si="105"/>
        <v>0.16841930133371136</v>
      </c>
    </row>
    <row r="1813" spans="3:19" x14ac:dyDescent="0.25">
      <c r="C1813">
        <f t="shared" si="111"/>
        <v>2.7399999999999856</v>
      </c>
      <c r="D1813" s="5">
        <f>$C$2+2*Inddata!$E$35*'Beregninger scenarie 3'!C1813</f>
        <v>8.0799999999999716</v>
      </c>
      <c r="E1813" s="5">
        <f t="shared" si="106"/>
        <v>14.631599999999883</v>
      </c>
      <c r="F1813" s="5">
        <f>SQRT(C1813^2+(Inddata!$E$35*C1813)^2)</f>
        <v>3.8749451609022603</v>
      </c>
      <c r="G1813" s="5">
        <f t="shared" si="107"/>
        <v>10.349890321804521</v>
      </c>
      <c r="H1813" s="5">
        <f t="shared" si="108"/>
        <v>1.4136961402552175</v>
      </c>
      <c r="I1813" s="5">
        <f t="shared" si="109"/>
        <v>7.9168887603860053E-2</v>
      </c>
      <c r="J1813" s="5">
        <f t="shared" si="110"/>
        <v>1.1583674958646295</v>
      </c>
      <c r="K1813">
        <f t="shared" si="112"/>
        <v>2.7399999999999856</v>
      </c>
      <c r="L1813" s="2">
        <f>Inddata!$E$34</f>
        <v>0</v>
      </c>
      <c r="M1813" s="2">
        <f>Inddata!$E$34+Inddata!$E$32</f>
        <v>4</v>
      </c>
      <c r="N1813" s="2">
        <f t="shared" si="101"/>
        <v>3.9584443801930026E-2</v>
      </c>
      <c r="O1813" s="2">
        <f t="shared" si="102"/>
        <v>0.57918374793231475</v>
      </c>
      <c r="P1813" s="5">
        <f t="shared" si="100"/>
        <v>2.931882493019542</v>
      </c>
      <c r="Q1813" s="5">
        <f t="shared" si="103"/>
        <v>1.465941246509771</v>
      </c>
      <c r="R1813" s="2">
        <f t="shared" si="104"/>
        <v>0.33933825150689145</v>
      </c>
      <c r="S1813" s="2">
        <f t="shared" si="105"/>
        <v>0.16966912575344573</v>
      </c>
    </row>
    <row r="1814" spans="3:19" x14ac:dyDescent="0.25">
      <c r="C1814">
        <f t="shared" si="111"/>
        <v>2.7499999999999853</v>
      </c>
      <c r="D1814" s="5">
        <f>$C$2+2*Inddata!$E$35*'Beregninger scenarie 3'!C1814</f>
        <v>8.0999999999999712</v>
      </c>
      <c r="E1814" s="5">
        <f t="shared" si="106"/>
        <v>14.712499999999881</v>
      </c>
      <c r="F1814" s="5">
        <f>SQRT(C1814^2+(Inddata!$E$35*C1814)^2)</f>
        <v>3.8890872965259904</v>
      </c>
      <c r="G1814" s="5">
        <f t="shared" si="107"/>
        <v>10.37817459305198</v>
      </c>
      <c r="H1814" s="5">
        <f t="shared" si="108"/>
        <v>1.4176385132169256</v>
      </c>
      <c r="I1814" s="5">
        <f t="shared" si="109"/>
        <v>7.9316004742412322E-2</v>
      </c>
      <c r="J1814" s="5">
        <f t="shared" si="110"/>
        <v>1.1669367197727318</v>
      </c>
      <c r="K1814">
        <f t="shared" si="112"/>
        <v>2.7499999999999853</v>
      </c>
      <c r="L1814" s="2">
        <f>Inddata!$E$34</f>
        <v>0</v>
      </c>
      <c r="M1814" s="2">
        <f>Inddata!$E$34+Inddata!$E$32</f>
        <v>4</v>
      </c>
      <c r="N1814" s="2">
        <f t="shared" si="101"/>
        <v>3.9658002371206161E-2</v>
      </c>
      <c r="O1814" s="2">
        <f t="shared" si="102"/>
        <v>0.58346835988636592</v>
      </c>
      <c r="P1814" s="5">
        <f t="shared" si="100"/>
        <v>2.9535716008757467</v>
      </c>
      <c r="Q1814" s="5">
        <f t="shared" si="103"/>
        <v>1.4767858004378733</v>
      </c>
      <c r="R1814" s="2">
        <f t="shared" si="104"/>
        <v>0.34184856491617438</v>
      </c>
      <c r="S1814" s="2">
        <f t="shared" si="105"/>
        <v>0.17092428245808719</v>
      </c>
    </row>
    <row r="1815" spans="3:19" x14ac:dyDescent="0.25">
      <c r="C1815">
        <f t="shared" si="111"/>
        <v>2.7599999999999851</v>
      </c>
      <c r="D1815" s="5">
        <f>$C$2+2*Inddata!$E$35*'Beregninger scenarie 3'!C1815</f>
        <v>8.1199999999999708</v>
      </c>
      <c r="E1815" s="5">
        <f t="shared" si="106"/>
        <v>14.793599999999879</v>
      </c>
      <c r="F1815" s="5">
        <f>SQRT(C1815^2+(Inddata!$E$35*C1815)^2)</f>
        <v>3.9032294321497214</v>
      </c>
      <c r="G1815" s="5">
        <f t="shared" si="107"/>
        <v>10.406458864299443</v>
      </c>
      <c r="H1815" s="5">
        <f t="shared" si="108"/>
        <v>1.4215786746393655</v>
      </c>
      <c r="I1815" s="5">
        <f t="shared" si="109"/>
        <v>7.946290315591327E-2</v>
      </c>
      <c r="J1815" s="5">
        <f t="shared" si="110"/>
        <v>1.1755424041273088</v>
      </c>
      <c r="K1815">
        <f t="shared" si="112"/>
        <v>2.7599999999999851</v>
      </c>
      <c r="L1815" s="2">
        <f>Inddata!$E$34</f>
        <v>0</v>
      </c>
      <c r="M1815" s="2">
        <f>Inddata!$E$34+Inddata!$E$32</f>
        <v>4</v>
      </c>
      <c r="N1815" s="2">
        <f t="shared" si="101"/>
        <v>3.9731451577956635E-2</v>
      </c>
      <c r="O1815" s="2">
        <f t="shared" si="102"/>
        <v>0.58777120206365441</v>
      </c>
      <c r="P1815" s="5">
        <f t="shared" si="100"/>
        <v>2.9753529918330295</v>
      </c>
      <c r="Q1815" s="5">
        <f t="shared" si="103"/>
        <v>1.4876764959165147</v>
      </c>
      <c r="R1815" s="2">
        <f t="shared" si="104"/>
        <v>0.34436955923993401</v>
      </c>
      <c r="S1815" s="2">
        <f t="shared" si="105"/>
        <v>0.172184779619967</v>
      </c>
    </row>
    <row r="1816" spans="3:19" x14ac:dyDescent="0.25">
      <c r="C1816">
        <f t="shared" si="111"/>
        <v>2.7699999999999849</v>
      </c>
      <c r="D1816" s="5">
        <f>$C$2+2*Inddata!$E$35*'Beregninger scenarie 3'!C1816</f>
        <v>8.1399999999999704</v>
      </c>
      <c r="E1816" s="5">
        <f t="shared" si="106"/>
        <v>14.874899999999878</v>
      </c>
      <c r="F1816" s="5">
        <f>SQRT(C1816^2+(Inddata!$E$35*C1816)^2)</f>
        <v>3.917371567773452</v>
      </c>
      <c r="G1816" s="5">
        <f t="shared" si="107"/>
        <v>10.434743135546904</v>
      </c>
      <c r="H1816" s="5">
        <f t="shared" si="108"/>
        <v>1.4255166425062418</v>
      </c>
      <c r="I1816" s="5">
        <f t="shared" si="109"/>
        <v>7.9609584245712253E-2</v>
      </c>
      <c r="J1816" s="5">
        <f t="shared" si="110"/>
        <v>1.1841846046965354</v>
      </c>
      <c r="K1816">
        <f t="shared" si="112"/>
        <v>2.7699999999999849</v>
      </c>
      <c r="L1816" s="2">
        <f>Inddata!$E$34</f>
        <v>0</v>
      </c>
      <c r="M1816" s="2">
        <f>Inddata!$E$34+Inddata!$E$32</f>
        <v>4</v>
      </c>
      <c r="N1816" s="2">
        <f t="shared" si="101"/>
        <v>3.9804792122856127E-2</v>
      </c>
      <c r="O1816" s="2">
        <f t="shared" si="102"/>
        <v>0.59209230234826771</v>
      </c>
      <c r="P1816" s="5">
        <f t="shared" si="100"/>
        <v>2.9972268070432588</v>
      </c>
      <c r="Q1816" s="5">
        <f t="shared" si="103"/>
        <v>1.4986134035216294</v>
      </c>
      <c r="R1816" s="2">
        <f t="shared" si="104"/>
        <v>0.34690125081519207</v>
      </c>
      <c r="S1816" s="2">
        <f t="shared" si="105"/>
        <v>0.17345062540759604</v>
      </c>
    </row>
    <row r="1817" spans="3:19" x14ac:dyDescent="0.25">
      <c r="C1817">
        <f t="shared" si="111"/>
        <v>2.7799999999999847</v>
      </c>
      <c r="D1817" s="5">
        <f>$C$2+2*Inddata!$E$35*'Beregninger scenarie 3'!C1817</f>
        <v>8.1599999999999699</v>
      </c>
      <c r="E1817" s="5">
        <f t="shared" si="106"/>
        <v>14.956399999999876</v>
      </c>
      <c r="F1817" s="5">
        <f>SQRT(C1817^2+(Inddata!$E$35*C1817)^2)</f>
        <v>3.9315137033971825</v>
      </c>
      <c r="G1817" s="5">
        <f t="shared" si="107"/>
        <v>10.463027406794366</v>
      </c>
      <c r="H1817" s="5">
        <f t="shared" si="108"/>
        <v>1.4294524346067996</v>
      </c>
      <c r="I1817" s="5">
        <f t="shared" si="109"/>
        <v>7.9756049398410911E-2</v>
      </c>
      <c r="J1817" s="5">
        <f t="shared" si="110"/>
        <v>1.1928633772223831</v>
      </c>
      <c r="K1817">
        <f t="shared" si="112"/>
        <v>2.7799999999999847</v>
      </c>
      <c r="L1817" s="2">
        <f>Inddata!$E$34</f>
        <v>0</v>
      </c>
      <c r="M1817" s="2">
        <f>Inddata!$E$34+Inddata!$E$32</f>
        <v>4</v>
      </c>
      <c r="N1817" s="2">
        <f t="shared" si="101"/>
        <v>3.9878024699205455E-2</v>
      </c>
      <c r="O1817" s="2">
        <f t="shared" si="102"/>
        <v>0.59643168861119156</v>
      </c>
      <c r="P1817" s="5">
        <f t="shared" si="100"/>
        <v>3.0191931875919806</v>
      </c>
      <c r="Q1817" s="5">
        <f t="shared" si="103"/>
        <v>1.5095965937959903</v>
      </c>
      <c r="R1817" s="2">
        <f t="shared" si="104"/>
        <v>0.34944365597129406</v>
      </c>
      <c r="S1817" s="2">
        <f t="shared" si="105"/>
        <v>0.17472182798564703</v>
      </c>
    </row>
    <row r="1818" spans="3:19" x14ac:dyDescent="0.25">
      <c r="C1818">
        <f t="shared" si="111"/>
        <v>2.7899999999999845</v>
      </c>
      <c r="D1818" s="5">
        <f>$C$2+2*Inddata!$E$35*'Beregninger scenarie 3'!C1818</f>
        <v>8.1799999999999695</v>
      </c>
      <c r="E1818" s="5">
        <f t="shared" si="106"/>
        <v>15.038099999999874</v>
      </c>
      <c r="F1818" s="5">
        <f>SQRT(C1818^2+(Inddata!$E$35*C1818)^2)</f>
        <v>3.9456558390209131</v>
      </c>
      <c r="G1818" s="5">
        <f t="shared" si="107"/>
        <v>10.491311678041827</v>
      </c>
      <c r="H1818" s="5">
        <f t="shared" si="108"/>
        <v>1.4333860685384472</v>
      </c>
      <c r="I1818" s="5">
        <f t="shared" si="109"/>
        <v>7.9902299986069833E-2</v>
      </c>
      <c r="J1818" s="5">
        <f t="shared" si="110"/>
        <v>1.2015787774205067</v>
      </c>
      <c r="K1818">
        <f t="shared" si="112"/>
        <v>2.7899999999999845</v>
      </c>
      <c r="L1818" s="2">
        <f>Inddata!$E$34</f>
        <v>0</v>
      </c>
      <c r="M1818" s="2">
        <f>Inddata!$E$34+Inddata!$E$32</f>
        <v>4</v>
      </c>
      <c r="N1818" s="2">
        <f t="shared" si="101"/>
        <v>3.9951149993034916E-2</v>
      </c>
      <c r="O1818" s="2">
        <f t="shared" si="102"/>
        <v>0.60078938871025334</v>
      </c>
      <c r="P1818" s="5">
        <f t="shared" si="100"/>
        <v>3.041252274498131</v>
      </c>
      <c r="Q1818" s="5">
        <f t="shared" si="103"/>
        <v>1.5206261372490655</v>
      </c>
      <c r="R1818" s="2">
        <f t="shared" si="104"/>
        <v>0.35199679102987624</v>
      </c>
      <c r="S1818" s="2">
        <f t="shared" si="105"/>
        <v>0.17599839551493812</v>
      </c>
    </row>
    <row r="1819" spans="3:19" x14ac:dyDescent="0.25">
      <c r="C1819">
        <f t="shared" si="111"/>
        <v>2.7999999999999843</v>
      </c>
      <c r="D1819" s="5">
        <f>$C$2+2*Inddata!$E$35*'Beregninger scenarie 3'!C1819</f>
        <v>8.1999999999999691</v>
      </c>
      <c r="E1819" s="5">
        <f t="shared" si="106"/>
        <v>15.119999999999871</v>
      </c>
      <c r="F1819" s="5">
        <f>SQRT(C1819^2+(Inddata!$E$35*C1819)^2)</f>
        <v>3.9597979746446441</v>
      </c>
      <c r="G1819" s="5">
        <f t="shared" si="107"/>
        <v>10.519595949289288</v>
      </c>
      <c r="H1819" s="5">
        <f t="shared" si="108"/>
        <v>1.4373175617093346</v>
      </c>
      <c r="I1819" s="5">
        <f t="shared" si="109"/>
        <v>8.0048337366411579E-2</v>
      </c>
      <c r="J1819" s="5">
        <f t="shared" si="110"/>
        <v>1.2103308609801329</v>
      </c>
      <c r="K1819">
        <f t="shared" si="112"/>
        <v>2.7999999999999843</v>
      </c>
      <c r="L1819" s="2">
        <f>Inddata!$E$34</f>
        <v>0</v>
      </c>
      <c r="M1819" s="2">
        <f>Inddata!$E$34+Inddata!$E$32</f>
        <v>4</v>
      </c>
      <c r="N1819" s="2">
        <f t="shared" si="101"/>
        <v>4.0024168683205789E-2</v>
      </c>
      <c r="O1819" s="2">
        <f t="shared" si="102"/>
        <v>0.60516543049006644</v>
      </c>
      <c r="P1819" s="5">
        <f t="shared" si="100"/>
        <v>3.0634042087137558</v>
      </c>
      <c r="Q1819" s="5">
        <f t="shared" si="103"/>
        <v>1.5317021043568779</v>
      </c>
      <c r="R1819" s="2">
        <f t="shared" si="104"/>
        <v>0.35456067230483296</v>
      </c>
      <c r="S1819" s="2">
        <f t="shared" si="105"/>
        <v>0.17728033615241648</v>
      </c>
    </row>
    <row r="1820" spans="3:19" x14ac:dyDescent="0.25">
      <c r="C1820">
        <f t="shared" si="111"/>
        <v>2.8099999999999841</v>
      </c>
      <c r="D1820" s="5">
        <f>$C$2+2*Inddata!$E$35*'Beregninger scenarie 3'!C1820</f>
        <v>8.2199999999999687</v>
      </c>
      <c r="E1820" s="5">
        <f t="shared" si="106"/>
        <v>15.20209999999987</v>
      </c>
      <c r="F1820" s="5">
        <f>SQRT(C1820^2+(Inddata!$E$35*C1820)^2)</f>
        <v>3.9739401102683747</v>
      </c>
      <c r="G1820" s="5">
        <f t="shared" si="107"/>
        <v>10.547880220536749</v>
      </c>
      <c r="H1820" s="5">
        <f t="shared" si="108"/>
        <v>1.4412469313408911</v>
      </c>
      <c r="I1820" s="5">
        <f t="shared" si="109"/>
        <v>8.0194162883020198E-2</v>
      </c>
      <c r="J1820" s="5">
        <f t="shared" si="110"/>
        <v>1.2191196835639508</v>
      </c>
      <c r="K1820">
        <f t="shared" si="112"/>
        <v>2.8099999999999841</v>
      </c>
      <c r="L1820" s="2">
        <f>Inddata!$E$34</f>
        <v>0</v>
      </c>
      <c r="M1820" s="2">
        <f>Inddata!$E$34+Inddata!$E$32</f>
        <v>4</v>
      </c>
      <c r="N1820" s="2">
        <f t="shared" si="101"/>
        <v>4.0097081441510099E-2</v>
      </c>
      <c r="O1820" s="2">
        <f t="shared" si="102"/>
        <v>0.60955984178197542</v>
      </c>
      <c r="P1820" s="5">
        <f t="shared" si="100"/>
        <v>3.085649131123736</v>
      </c>
      <c r="Q1820" s="5">
        <f t="shared" si="103"/>
        <v>1.542824565561868</v>
      </c>
      <c r="R1820" s="2">
        <f t="shared" si="104"/>
        <v>0.35713531610228422</v>
      </c>
      <c r="S1820" s="2">
        <f t="shared" si="105"/>
        <v>0.17856765805114211</v>
      </c>
    </row>
    <row r="1821" spans="3:19" x14ac:dyDescent="0.25">
      <c r="C1821">
        <f t="shared" si="111"/>
        <v>2.8199999999999839</v>
      </c>
      <c r="D1821" s="5">
        <f>$C$2+2*Inddata!$E$35*'Beregninger scenarie 3'!C1821</f>
        <v>8.2399999999999682</v>
      </c>
      <c r="E1821" s="5">
        <f t="shared" si="106"/>
        <v>15.284399999999867</v>
      </c>
      <c r="F1821" s="5">
        <f>SQRT(C1821^2+(Inddata!$E$35*C1821)^2)</f>
        <v>3.9880822458921052</v>
      </c>
      <c r="G1821" s="5">
        <f t="shared" si="107"/>
        <v>10.57616449178421</v>
      </c>
      <c r="H1821" s="5">
        <f t="shared" si="108"/>
        <v>1.4451741944703218</v>
      </c>
      <c r="I1821" s="5">
        <f t="shared" si="109"/>
        <v>8.0339777865537407E-2</v>
      </c>
      <c r="J1821" s="5">
        <f t="shared" si="110"/>
        <v>1.2279453008080092</v>
      </c>
      <c r="K1821">
        <f t="shared" si="112"/>
        <v>2.8199999999999839</v>
      </c>
      <c r="L1821" s="2">
        <f>Inddata!$E$34</f>
        <v>0</v>
      </c>
      <c r="M1821" s="2">
        <f>Inddata!$E$34+Inddata!$E$32</f>
        <v>4</v>
      </c>
      <c r="N1821" s="2">
        <f t="shared" si="101"/>
        <v>4.0169888932768703E-2</v>
      </c>
      <c r="O1821" s="2">
        <f t="shared" si="102"/>
        <v>0.61397265040400462</v>
      </c>
      <c r="P1821" s="5">
        <f t="shared" si="100"/>
        <v>3.1079871825455183</v>
      </c>
      <c r="Q1821" s="5">
        <f t="shared" si="103"/>
        <v>1.5539935912727592</v>
      </c>
      <c r="R1821" s="2">
        <f t="shared" si="104"/>
        <v>0.35972073872054616</v>
      </c>
      <c r="S1821" s="2">
        <f t="shared" si="105"/>
        <v>0.17986036936027308</v>
      </c>
    </row>
    <row r="1822" spans="3:19" x14ac:dyDescent="0.25">
      <c r="C1822">
        <f t="shared" si="111"/>
        <v>2.8299999999999836</v>
      </c>
      <c r="D1822" s="5">
        <f>$C$2+2*Inddata!$E$35*'Beregninger scenarie 3'!C1822</f>
        <v>8.2599999999999678</v>
      </c>
      <c r="E1822" s="5">
        <f t="shared" si="106"/>
        <v>15.366899999999864</v>
      </c>
      <c r="F1822" s="5">
        <f>SQRT(C1822^2+(Inddata!$E$35*C1822)^2)</f>
        <v>4.0022243815158358</v>
      </c>
      <c r="G1822" s="5">
        <f t="shared" si="107"/>
        <v>10.604448763031671</v>
      </c>
      <c r="H1822" s="5">
        <f t="shared" si="108"/>
        <v>1.4490993679530657</v>
      </c>
      <c r="I1822" s="5">
        <f t="shared" si="109"/>
        <v>8.0485183629855434E-2</v>
      </c>
      <c r="J1822" s="5">
        <f t="shared" si="110"/>
        <v>1.2368077683216145</v>
      </c>
      <c r="K1822">
        <f t="shared" si="112"/>
        <v>2.8299999999999836</v>
      </c>
      <c r="L1822" s="2">
        <f>Inddata!$E$34</f>
        <v>0</v>
      </c>
      <c r="M1822" s="2">
        <f>Inddata!$E$34+Inddata!$E$32</f>
        <v>4</v>
      </c>
      <c r="N1822" s="2">
        <f t="shared" si="101"/>
        <v>4.0242591814927717E-2</v>
      </c>
      <c r="O1822" s="2">
        <f t="shared" si="102"/>
        <v>0.61840388416080727</v>
      </c>
      <c r="P1822" s="5">
        <f t="shared" si="100"/>
        <v>3.1304185037288699</v>
      </c>
      <c r="Q1822" s="5">
        <f t="shared" si="103"/>
        <v>1.5652092518644349</v>
      </c>
      <c r="R1822" s="2">
        <f t="shared" si="104"/>
        <v>0.3623169564501007</v>
      </c>
      <c r="S1822" s="2">
        <f t="shared" si="105"/>
        <v>0.18115847822505035</v>
      </c>
    </row>
    <row r="1823" spans="3:19" x14ac:dyDescent="0.25">
      <c r="C1823">
        <f t="shared" si="111"/>
        <v>2.8399999999999834</v>
      </c>
      <c r="D1823" s="5">
        <f>$C$2+2*Inddata!$E$35*'Beregninger scenarie 3'!C1823</f>
        <v>8.2799999999999674</v>
      </c>
      <c r="E1823" s="5">
        <f t="shared" si="106"/>
        <v>15.449599999999863</v>
      </c>
      <c r="F1823" s="5">
        <f>SQRT(C1823^2+(Inddata!$E$35*C1823)^2)</f>
        <v>4.0163665171395664</v>
      </c>
      <c r="G1823" s="5">
        <f t="shared" si="107"/>
        <v>10.632733034279132</v>
      </c>
      <c r="H1823" s="5">
        <f t="shared" si="108"/>
        <v>1.4530224684652115</v>
      </c>
      <c r="I1823" s="5">
        <f t="shared" si="109"/>
        <v>8.0630381478306395E-2</v>
      </c>
      <c r="J1823" s="5">
        <f t="shared" si="110"/>
        <v>1.2457071416872314</v>
      </c>
      <c r="K1823">
        <f t="shared" si="112"/>
        <v>2.8399999999999834</v>
      </c>
      <c r="L1823" s="2">
        <f>Inddata!$E$34</f>
        <v>0</v>
      </c>
      <c r="M1823" s="2">
        <f>Inddata!$E$34+Inddata!$E$32</f>
        <v>4</v>
      </c>
      <c r="N1823" s="2">
        <f t="shared" si="101"/>
        <v>4.0315190739153198E-2</v>
      </c>
      <c r="O1823" s="2">
        <f t="shared" si="102"/>
        <v>0.6228535708436157</v>
      </c>
      <c r="P1823" s="5">
        <f t="shared" si="100"/>
        <v>3.1529432353556155</v>
      </c>
      <c r="Q1823" s="5">
        <f t="shared" si="103"/>
        <v>1.5764716176778077</v>
      </c>
      <c r="R1823" s="2">
        <f t="shared" si="104"/>
        <v>0.36492398557356664</v>
      </c>
      <c r="S1823" s="2">
        <f t="shared" si="105"/>
        <v>0.18246199278678332</v>
      </c>
    </row>
    <row r="1824" spans="3:19" x14ac:dyDescent="0.25">
      <c r="C1824">
        <f t="shared" si="111"/>
        <v>2.8499999999999832</v>
      </c>
      <c r="D1824" s="5">
        <f>$C$2+2*Inddata!$E$35*'Beregninger scenarie 3'!C1824</f>
        <v>8.299999999999967</v>
      </c>
      <c r="E1824" s="5">
        <f t="shared" si="106"/>
        <v>15.53249999999986</v>
      </c>
      <c r="F1824" s="5">
        <f>SQRT(C1824^2+(Inddata!$E$35*C1824)^2)</f>
        <v>4.030508652763297</v>
      </c>
      <c r="G1824" s="5">
        <f t="shared" si="107"/>
        <v>10.661017305526594</v>
      </c>
      <c r="H1824" s="5">
        <f t="shared" si="108"/>
        <v>1.4569435125058774</v>
      </c>
      <c r="I1824" s="5">
        <f t="shared" si="109"/>
        <v>8.0775372699848691E-2</v>
      </c>
      <c r="J1824" s="5">
        <f t="shared" si="110"/>
        <v>1.2546434764603884</v>
      </c>
      <c r="K1824">
        <f t="shared" si="112"/>
        <v>2.8499999999999832</v>
      </c>
      <c r="L1824" s="2">
        <f>Inddata!$E$34</f>
        <v>0</v>
      </c>
      <c r="M1824" s="2">
        <f>Inddata!$E$34+Inddata!$E$32</f>
        <v>4</v>
      </c>
      <c r="N1824" s="2">
        <f t="shared" si="101"/>
        <v>4.0387686349924345E-2</v>
      </c>
      <c r="O1824" s="2">
        <f t="shared" si="102"/>
        <v>0.62732173823019421</v>
      </c>
      <c r="P1824" s="5">
        <f t="shared" si="100"/>
        <v>3.1755615180394061</v>
      </c>
      <c r="Q1824" s="5">
        <f t="shared" si="103"/>
        <v>1.5877807590197031</v>
      </c>
      <c r="R1824" s="2">
        <f t="shared" si="104"/>
        <v>0.36754184236567206</v>
      </c>
      <c r="S1824" s="2">
        <f t="shared" si="105"/>
        <v>0.18377092118283603</v>
      </c>
    </row>
    <row r="1825" spans="3:19" x14ac:dyDescent="0.25">
      <c r="C1825">
        <f t="shared" si="111"/>
        <v>2.859999999999983</v>
      </c>
      <c r="D1825" s="5">
        <f>$C$2+2*Inddata!$E$35*'Beregninger scenarie 3'!C1825</f>
        <v>8.3199999999999665</v>
      </c>
      <c r="E1825" s="5">
        <f t="shared" si="106"/>
        <v>15.615599999999858</v>
      </c>
      <c r="F1825" s="5">
        <f>SQRT(C1825^2+(Inddata!$E$35*C1825)^2)</f>
        <v>4.0446507883870275</v>
      </c>
      <c r="G1825" s="5">
        <f t="shared" si="107"/>
        <v>10.689301576774055</v>
      </c>
      <c r="H1825" s="5">
        <f t="shared" si="108"/>
        <v>1.4608625163995532</v>
      </c>
      <c r="I1825" s="5">
        <f t="shared" si="109"/>
        <v>8.0920158570250131E-2</v>
      </c>
      <c r="J1825" s="5">
        <f t="shared" si="110"/>
        <v>1.2636168281695865</v>
      </c>
      <c r="K1825">
        <f t="shared" si="112"/>
        <v>2.859999999999983</v>
      </c>
      <c r="L1825" s="2">
        <f>Inddata!$E$34</f>
        <v>0</v>
      </c>
      <c r="M1825" s="2">
        <f>Inddata!$E$34+Inddata!$E$32</f>
        <v>4</v>
      </c>
      <c r="N1825" s="2">
        <f t="shared" si="101"/>
        <v>4.0460079285125065E-2</v>
      </c>
      <c r="O1825" s="2">
        <f t="shared" si="102"/>
        <v>0.63180841408479327</v>
      </c>
      <c r="P1825" s="5">
        <f t="shared" si="100"/>
        <v>3.1982734923254834</v>
      </c>
      <c r="Q1825" s="5">
        <f t="shared" si="103"/>
        <v>1.5991367461627417</v>
      </c>
      <c r="R1825" s="2">
        <f t="shared" si="104"/>
        <v>0.37017054309322728</v>
      </c>
      <c r="S1825" s="2">
        <f t="shared" si="105"/>
        <v>0.18508527154661364</v>
      </c>
    </row>
    <row r="1826" spans="3:19" x14ac:dyDescent="0.25">
      <c r="C1826">
        <f t="shared" si="111"/>
        <v>2.8699999999999828</v>
      </c>
      <c r="D1826" s="5">
        <f>$C$2+2*Inddata!$E$35*'Beregninger scenarie 3'!C1826</f>
        <v>8.3399999999999661</v>
      </c>
      <c r="E1826" s="5">
        <f t="shared" si="106"/>
        <v>15.698899999999856</v>
      </c>
      <c r="F1826" s="5">
        <f>SQRT(C1826^2+(Inddata!$E$35*C1826)^2)</f>
        <v>4.0587929240107581</v>
      </c>
      <c r="G1826" s="5">
        <f t="shared" si="107"/>
        <v>10.717585848021516</v>
      </c>
      <c r="H1826" s="5">
        <f t="shared" si="108"/>
        <v>1.4647794962984038</v>
      </c>
      <c r="I1826" s="5">
        <f t="shared" si="109"/>
        <v>8.1064740352268044E-2</v>
      </c>
      <c r="J1826" s="5">
        <f t="shared" si="110"/>
        <v>1.2726272523162092</v>
      </c>
      <c r="K1826">
        <f t="shared" si="112"/>
        <v>2.8699999999999828</v>
      </c>
      <c r="L1826" s="2">
        <f>Inddata!$E$34</f>
        <v>0</v>
      </c>
      <c r="M1826" s="2">
        <f>Inddata!$E$34+Inddata!$E$32</f>
        <v>4</v>
      </c>
      <c r="N1826" s="2">
        <f t="shared" si="101"/>
        <v>4.0532370176134022E-2</v>
      </c>
      <c r="O1826" s="2">
        <f t="shared" si="102"/>
        <v>0.63631362615810461</v>
      </c>
      <c r="P1826" s="5">
        <f t="shared" si="100"/>
        <v>3.2210792986904528</v>
      </c>
      <c r="Q1826" s="5">
        <f t="shared" si="103"/>
        <v>1.6105396493452264</v>
      </c>
      <c r="R1826" s="2">
        <f t="shared" si="104"/>
        <v>0.37281010401509879</v>
      </c>
      <c r="S1826" s="2">
        <f t="shared" si="105"/>
        <v>0.18640505200754939</v>
      </c>
    </row>
    <row r="1827" spans="3:19" x14ac:dyDescent="0.25">
      <c r="C1827">
        <f t="shared" si="111"/>
        <v>2.8799999999999826</v>
      </c>
      <c r="D1827" s="5">
        <f>$C$2+2*Inddata!$E$35*'Beregninger scenarie 3'!C1827</f>
        <v>8.3599999999999657</v>
      </c>
      <c r="E1827" s="5">
        <f t="shared" si="106"/>
        <v>15.782399999999855</v>
      </c>
      <c r="F1827" s="5">
        <f>SQRT(C1827^2+(Inddata!$E$35*C1827)^2)</f>
        <v>4.0729350596344895</v>
      </c>
      <c r="G1827" s="5">
        <f t="shared" si="107"/>
        <v>10.745870119268979</v>
      </c>
      <c r="H1827" s="5">
        <f t="shared" si="108"/>
        <v>1.4686944681845366</v>
      </c>
      <c r="I1827" s="5">
        <f t="shared" si="109"/>
        <v>8.1209119295826235E-2</v>
      </c>
      <c r="J1827" s="5">
        <f t="shared" si="110"/>
        <v>1.2816748043744361</v>
      </c>
      <c r="K1827">
        <f t="shared" si="112"/>
        <v>2.8799999999999826</v>
      </c>
      <c r="L1827" s="2">
        <f>Inddata!$E$34</f>
        <v>0</v>
      </c>
      <c r="M1827" s="2">
        <f>Inddata!$E$34+Inddata!$E$32</f>
        <v>4</v>
      </c>
      <c r="N1827" s="2">
        <f t="shared" si="101"/>
        <v>4.0604559647913117E-2</v>
      </c>
      <c r="O1827" s="2">
        <f t="shared" si="102"/>
        <v>0.64083740218721807</v>
      </c>
      <c r="P1827" s="5">
        <f t="shared" si="100"/>
        <v>3.2439790775420678</v>
      </c>
      <c r="Q1827" s="5">
        <f t="shared" si="103"/>
        <v>1.6219895387710339</v>
      </c>
      <c r="R1827" s="2">
        <f t="shared" si="104"/>
        <v>0.37546054138218382</v>
      </c>
      <c r="S1827" s="2">
        <f t="shared" si="105"/>
        <v>0.18773027069109191</v>
      </c>
    </row>
    <row r="1828" spans="3:19" x14ac:dyDescent="0.25">
      <c r="C1828">
        <f t="shared" si="111"/>
        <v>2.8899999999999824</v>
      </c>
      <c r="D1828" s="5">
        <f>$C$2+2*Inddata!$E$35*'Beregninger scenarie 3'!C1828</f>
        <v>8.3799999999999653</v>
      </c>
      <c r="E1828" s="5">
        <f t="shared" si="106"/>
        <v>15.866099999999852</v>
      </c>
      <c r="F1828" s="5">
        <f>SQRT(C1828^2+(Inddata!$E$35*C1828)^2)</f>
        <v>4.0870771952582201</v>
      </c>
      <c r="G1828" s="5">
        <f t="shared" si="107"/>
        <v>10.77415439051644</v>
      </c>
      <c r="H1828" s="5">
        <f t="shared" si="108"/>
        <v>1.4726074478722351</v>
      </c>
      <c r="I1828" s="5">
        <f t="shared" si="109"/>
        <v>8.1353296638189104E-2</v>
      </c>
      <c r="J1828" s="5">
        <f t="shared" si="110"/>
        <v>1.2907595397911602</v>
      </c>
      <c r="K1828">
        <f t="shared" si="112"/>
        <v>2.8899999999999824</v>
      </c>
      <c r="L1828" s="2">
        <f>Inddata!$E$34</f>
        <v>0</v>
      </c>
      <c r="M1828" s="2">
        <f>Inddata!$E$34+Inddata!$E$32</f>
        <v>4</v>
      </c>
      <c r="N1828" s="2">
        <f t="shared" si="101"/>
        <v>4.0676648319094552E-2</v>
      </c>
      <c r="O1828" s="2">
        <f t="shared" si="102"/>
        <v>0.6453797698955801</v>
      </c>
      <c r="P1828" s="5">
        <f t="shared" si="100"/>
        <v>3.2669729692190148</v>
      </c>
      <c r="Q1828" s="5">
        <f t="shared" si="103"/>
        <v>1.6334864846095074</v>
      </c>
      <c r="R1828" s="2">
        <f t="shared" si="104"/>
        <v>0.37812187143738601</v>
      </c>
      <c r="S1828" s="2">
        <f t="shared" si="105"/>
        <v>0.18906093571869301</v>
      </c>
    </row>
    <row r="1829" spans="3:19" x14ac:dyDescent="0.25">
      <c r="C1829">
        <f t="shared" si="111"/>
        <v>2.8999999999999821</v>
      </c>
      <c r="D1829" s="5">
        <f>$C$2+2*Inddata!$E$35*'Beregninger scenarie 3'!C1829</f>
        <v>8.3999999999999648</v>
      </c>
      <c r="E1829" s="5">
        <f t="shared" si="106"/>
        <v>15.94999999999985</v>
      </c>
      <c r="F1829" s="5">
        <f>SQRT(C1829^2+(Inddata!$E$35*C1829)^2)</f>
        <v>4.1012193308819507</v>
      </c>
      <c r="G1829" s="5">
        <f t="shared" si="107"/>
        <v>10.802438661763901</v>
      </c>
      <c r="H1829" s="5">
        <f t="shared" si="108"/>
        <v>1.4765184510101552</v>
      </c>
      <c r="I1829" s="5">
        <f t="shared" si="109"/>
        <v>8.1497273604132864E-2</v>
      </c>
      <c r="J1829" s="5">
        <f t="shared" si="110"/>
        <v>1.299881513985907</v>
      </c>
      <c r="K1829">
        <f t="shared" si="112"/>
        <v>2.8999999999999821</v>
      </c>
      <c r="L1829" s="2">
        <f>Inddata!$E$34</f>
        <v>0</v>
      </c>
      <c r="M1829" s="2">
        <f>Inddata!$E$34+Inddata!$E$32</f>
        <v>4</v>
      </c>
      <c r="N1829" s="2">
        <f t="shared" si="101"/>
        <v>4.0748636802066432E-2</v>
      </c>
      <c r="O1829" s="2">
        <f t="shared" si="102"/>
        <v>0.64994075699295351</v>
      </c>
      <c r="P1829" s="5">
        <f t="shared" si="100"/>
        <v>3.2900611139907148</v>
      </c>
      <c r="Q1829" s="5">
        <f t="shared" si="103"/>
        <v>1.6450305569953574</v>
      </c>
      <c r="R1829" s="2">
        <f t="shared" si="104"/>
        <v>0.38079411041559202</v>
      </c>
      <c r="S1829" s="2">
        <f t="shared" si="105"/>
        <v>0.19039705520779601</v>
      </c>
    </row>
    <row r="1830" spans="3:19" x14ac:dyDescent="0.25">
      <c r="C1830">
        <f t="shared" si="111"/>
        <v>2.9099999999999819</v>
      </c>
      <c r="D1830" s="5">
        <f>$C$2+2*Inddata!$E$35*'Beregninger scenarie 3'!C1830</f>
        <v>8.4199999999999644</v>
      </c>
      <c r="E1830" s="5">
        <f t="shared" si="106"/>
        <v>16.034099999999849</v>
      </c>
      <c r="F1830" s="5">
        <f>SQRT(C1830^2+(Inddata!$E$35*C1830)^2)</f>
        <v>4.1153614665056812</v>
      </c>
      <c r="G1830" s="5">
        <f t="shared" si="107"/>
        <v>10.830722933011362</v>
      </c>
      <c r="H1830" s="5">
        <f t="shared" si="108"/>
        <v>1.4804274930834878</v>
      </c>
      <c r="I1830" s="5">
        <f t="shared" si="109"/>
        <v>8.1641051406113746E-2</v>
      </c>
      <c r="J1830" s="5">
        <f t="shared" si="110"/>
        <v>1.3090407823507562</v>
      </c>
      <c r="K1830">
        <f t="shared" si="112"/>
        <v>2.9099999999999819</v>
      </c>
      <c r="L1830" s="2">
        <f>Inddata!$E$34</f>
        <v>0</v>
      </c>
      <c r="M1830" s="2">
        <f>Inddata!$E$34+Inddata!$E$32</f>
        <v>4</v>
      </c>
      <c r="N1830" s="2">
        <f t="shared" si="101"/>
        <v>4.0820525703056873E-2</v>
      </c>
      <c r="O1830" s="2">
        <f t="shared" si="102"/>
        <v>0.65452039117537808</v>
      </c>
      <c r="P1830" s="5">
        <f t="shared" si="100"/>
        <v>3.3132436520571207</v>
      </c>
      <c r="Q1830" s="5">
        <f t="shared" si="103"/>
        <v>1.6566218260285603</v>
      </c>
      <c r="R1830" s="2">
        <f t="shared" si="104"/>
        <v>0.38347727454364827</v>
      </c>
      <c r="S1830" s="2">
        <f t="shared" si="105"/>
        <v>0.19173863727182414</v>
      </c>
    </row>
    <row r="1831" spans="3:19" x14ac:dyDescent="0.25">
      <c r="C1831">
        <f t="shared" si="111"/>
        <v>2.9199999999999817</v>
      </c>
      <c r="D1831" s="5">
        <f>$C$2+2*Inddata!$E$35*'Beregninger scenarie 3'!C1831</f>
        <v>8.439999999999964</v>
      </c>
      <c r="E1831" s="5">
        <f t="shared" si="106"/>
        <v>16.118399999999845</v>
      </c>
      <c r="F1831" s="5">
        <f>SQRT(C1831^2+(Inddata!$E$35*C1831)^2)</f>
        <v>4.1295036021294118</v>
      </c>
      <c r="G1831" s="5">
        <f t="shared" si="107"/>
        <v>10.859007204258823</v>
      </c>
      <c r="H1831" s="5">
        <f t="shared" si="108"/>
        <v>1.4843345894160864</v>
      </c>
      <c r="I1831" s="5">
        <f t="shared" si="109"/>
        <v>8.1784631244433664E-2</v>
      </c>
      <c r="J1831" s="5">
        <f t="shared" si="110"/>
        <v>1.3182374002502668</v>
      </c>
      <c r="K1831">
        <f t="shared" si="112"/>
        <v>2.9199999999999817</v>
      </c>
      <c r="L1831" s="2">
        <f>Inddata!$E$34</f>
        <v>0</v>
      </c>
      <c r="M1831" s="2">
        <f>Inddata!$E$34+Inddata!$E$32</f>
        <v>4</v>
      </c>
      <c r="N1831" s="2">
        <f t="shared" si="101"/>
        <v>4.0892315622216832E-2</v>
      </c>
      <c r="O1831" s="2">
        <f t="shared" si="102"/>
        <v>0.65911870012513341</v>
      </c>
      <c r="P1831" s="5">
        <f t="shared" si="100"/>
        <v>3.3365207235485297</v>
      </c>
      <c r="Q1831" s="5">
        <f t="shared" si="103"/>
        <v>1.6682603617742648</v>
      </c>
      <c r="R1831" s="2">
        <f t="shared" si="104"/>
        <v>0.38617138004033907</v>
      </c>
      <c r="S1831" s="2">
        <f t="shared" si="105"/>
        <v>0.19308569002016954</v>
      </c>
    </row>
    <row r="1832" spans="3:19" x14ac:dyDescent="0.25">
      <c r="C1832">
        <f t="shared" si="111"/>
        <v>2.9299999999999815</v>
      </c>
      <c r="D1832" s="5">
        <f>$C$2+2*Inddata!$E$35*'Beregninger scenarie 3'!C1832</f>
        <v>8.4599999999999635</v>
      </c>
      <c r="E1832" s="5">
        <f t="shared" si="106"/>
        <v>16.202899999999843</v>
      </c>
      <c r="F1832" s="5">
        <f>SQRT(C1832^2+(Inddata!$E$35*C1832)^2)</f>
        <v>4.1436457377531424</v>
      </c>
      <c r="G1832" s="5">
        <f t="shared" si="107"/>
        <v>10.887291475506284</v>
      </c>
      <c r="H1832" s="5">
        <f t="shared" si="108"/>
        <v>1.4882397551725666</v>
      </c>
      <c r="I1832" s="5">
        <f t="shared" si="109"/>
        <v>8.1928014307402902E-2</v>
      </c>
      <c r="J1832" s="5">
        <f t="shared" si="110"/>
        <v>1.3274714230214057</v>
      </c>
      <c r="K1832">
        <f t="shared" si="112"/>
        <v>2.9299999999999815</v>
      </c>
      <c r="L1832" s="2">
        <f>Inddata!$E$34</f>
        <v>0</v>
      </c>
      <c r="M1832" s="2">
        <f>Inddata!$E$34+Inddata!$E$32</f>
        <v>4</v>
      </c>
      <c r="N1832" s="2">
        <f t="shared" si="101"/>
        <v>4.0964007153701451E-2</v>
      </c>
      <c r="O1832" s="2">
        <f t="shared" si="102"/>
        <v>0.66373571151070287</v>
      </c>
      <c r="P1832" s="5">
        <f t="shared" si="100"/>
        <v>3.3598924685254019</v>
      </c>
      <c r="Q1832" s="5">
        <f t="shared" si="103"/>
        <v>1.679946234262701</v>
      </c>
      <c r="R1832" s="2">
        <f t="shared" si="104"/>
        <v>0.38887644311636599</v>
      </c>
      <c r="S1832" s="2">
        <f t="shared" si="105"/>
        <v>0.19443822155818299</v>
      </c>
    </row>
    <row r="1833" spans="3:19" x14ac:dyDescent="0.25">
      <c r="C1833">
        <f t="shared" si="111"/>
        <v>2.9399999999999813</v>
      </c>
      <c r="D1833" s="5">
        <f>$C$2+2*Inddata!$E$35*'Beregninger scenarie 3'!C1833</f>
        <v>8.4799999999999631</v>
      </c>
      <c r="E1833" s="5">
        <f t="shared" si="106"/>
        <v>16.287599999999841</v>
      </c>
      <c r="F1833" s="5">
        <f>SQRT(C1833^2+(Inddata!$E$35*C1833)^2)</f>
        <v>4.1577878733768729</v>
      </c>
      <c r="G1833" s="5">
        <f t="shared" si="107"/>
        <v>10.915575746753746</v>
      </c>
      <c r="H1833" s="5">
        <f t="shared" si="108"/>
        <v>1.4921430053603648</v>
      </c>
      <c r="I1833" s="5">
        <f t="shared" si="109"/>
        <v>8.2071201771500249E-2</v>
      </c>
      <c r="J1833" s="5">
        <f t="shared" si="110"/>
        <v>1.3367429059734743</v>
      </c>
      <c r="K1833">
        <f t="shared" si="112"/>
        <v>2.9399999999999813</v>
      </c>
      <c r="L1833" s="2">
        <f>Inddata!$E$34</f>
        <v>0</v>
      </c>
      <c r="M1833" s="2">
        <f>Inddata!$E$34+Inddata!$E$32</f>
        <v>4</v>
      </c>
      <c r="N1833" s="2">
        <f t="shared" si="101"/>
        <v>4.1035600885750124E-2</v>
      </c>
      <c r="O1833" s="2">
        <f t="shared" si="102"/>
        <v>0.66837145298673717</v>
      </c>
      <c r="P1833" s="5">
        <f t="shared" si="100"/>
        <v>3.3833590269781739</v>
      </c>
      <c r="Q1833" s="5">
        <f t="shared" si="103"/>
        <v>1.691679513489087</v>
      </c>
      <c r="R1833" s="2">
        <f t="shared" si="104"/>
        <v>0.39159247997432572</v>
      </c>
      <c r="S1833" s="2">
        <f t="shared" si="105"/>
        <v>0.19579623998716286</v>
      </c>
    </row>
    <row r="1834" spans="3:19" x14ac:dyDescent="0.25">
      <c r="C1834">
        <f t="shared" si="111"/>
        <v>2.9499999999999811</v>
      </c>
      <c r="D1834" s="5">
        <f>$C$2+2*Inddata!$E$35*'Beregninger scenarie 3'!C1834</f>
        <v>8.4999999999999627</v>
      </c>
      <c r="E1834" s="5">
        <f t="shared" si="106"/>
        <v>16.372499999999839</v>
      </c>
      <c r="F1834" s="5">
        <f>SQRT(C1834^2+(Inddata!$E$35*C1834)^2)</f>
        <v>4.1719300090006035</v>
      </c>
      <c r="G1834" s="5">
        <f t="shared" si="107"/>
        <v>10.943860018001207</v>
      </c>
      <c r="H1834" s="5">
        <f t="shared" si="108"/>
        <v>1.4960443548317719</v>
      </c>
      <c r="I1834" s="5">
        <f t="shared" si="109"/>
        <v>8.2214194801530527E-2</v>
      </c>
      <c r="J1834" s="5">
        <f t="shared" si="110"/>
        <v>1.3460519043880452</v>
      </c>
      <c r="K1834">
        <f t="shared" si="112"/>
        <v>2.9499999999999811</v>
      </c>
      <c r="L1834" s="2">
        <f>Inddata!$E$34</f>
        <v>0</v>
      </c>
      <c r="M1834" s="2">
        <f>Inddata!$E$34+Inddata!$E$32</f>
        <v>4</v>
      </c>
      <c r="N1834" s="2">
        <f t="shared" si="101"/>
        <v>4.1107097400765263E-2</v>
      </c>
      <c r="O1834" s="2">
        <f t="shared" si="102"/>
        <v>0.67302595219402261</v>
      </c>
      <c r="P1834" s="5">
        <f t="shared" si="100"/>
        <v>3.406920538827102</v>
      </c>
      <c r="Q1834" s="5">
        <f t="shared" si="103"/>
        <v>1.703460269413551</v>
      </c>
      <c r="R1834" s="2">
        <f t="shared" si="104"/>
        <v>0.39431950680869238</v>
      </c>
      <c r="S1834" s="2">
        <f t="shared" si="105"/>
        <v>0.19715975340434619</v>
      </c>
    </row>
    <row r="1835" spans="3:19" x14ac:dyDescent="0.25">
      <c r="C1835">
        <f t="shared" si="111"/>
        <v>2.9599999999999809</v>
      </c>
      <c r="D1835" s="5">
        <f>$C$2+2*Inddata!$E$35*'Beregninger scenarie 3'!C1835</f>
        <v>8.5199999999999623</v>
      </c>
      <c r="E1835" s="5">
        <f t="shared" si="106"/>
        <v>16.457599999999836</v>
      </c>
      <c r="F1835" s="5">
        <f>SQRT(C1835^2+(Inddata!$E$35*C1835)^2)</f>
        <v>4.1860721446243341</v>
      </c>
      <c r="G1835" s="5">
        <f t="shared" si="107"/>
        <v>10.972144289248668</v>
      </c>
      <c r="H1835" s="5">
        <f t="shared" si="108"/>
        <v>1.4999438182859326</v>
      </c>
      <c r="I1835" s="5">
        <f t="shared" si="109"/>
        <v>8.2356994550779397E-2</v>
      </c>
      <c r="J1835" s="5">
        <f t="shared" si="110"/>
        <v>1.3553984735188935</v>
      </c>
      <c r="K1835">
        <f t="shared" si="112"/>
        <v>2.9599999999999809</v>
      </c>
      <c r="L1835" s="2">
        <f>Inddata!$E$34</f>
        <v>0</v>
      </c>
      <c r="M1835" s="2">
        <f>Inddata!$E$34+Inddata!$E$32</f>
        <v>4</v>
      </c>
      <c r="N1835" s="2">
        <f t="shared" si="101"/>
        <v>4.1178497275389699E-2</v>
      </c>
      <c r="O1835" s="2">
        <f t="shared" si="102"/>
        <v>0.67769923675944677</v>
      </c>
      <c r="P1835" s="5">
        <f t="shared" si="100"/>
        <v>3.4305771439220818</v>
      </c>
      <c r="Q1835" s="5">
        <f t="shared" si="103"/>
        <v>1.7152885719610409</v>
      </c>
      <c r="R1835" s="2">
        <f t="shared" si="104"/>
        <v>0.39705753980579661</v>
      </c>
      <c r="S1835" s="2">
        <f t="shared" si="105"/>
        <v>0.19852876990289831</v>
      </c>
    </row>
    <row r="1836" spans="3:19" x14ac:dyDescent="0.25">
      <c r="C1836">
        <f t="shared" si="111"/>
        <v>2.9699999999999807</v>
      </c>
      <c r="D1836" s="5">
        <f>$C$2+2*Inddata!$E$35*'Beregninger scenarie 3'!C1836</f>
        <v>8.5399999999999618</v>
      </c>
      <c r="E1836" s="5">
        <f t="shared" si="106"/>
        <v>16.542899999999836</v>
      </c>
      <c r="F1836" s="5">
        <f>SQRT(C1836^2+(Inddata!$E$35*C1836)^2)</f>
        <v>4.2002142802480646</v>
      </c>
      <c r="G1836" s="5">
        <f t="shared" si="107"/>
        <v>11.000428560496129</v>
      </c>
      <c r="H1836" s="5">
        <f t="shared" si="108"/>
        <v>1.5038414102708137</v>
      </c>
      <c r="I1836" s="5">
        <f t="shared" si="109"/>
        <v>8.2499602161165808E-2</v>
      </c>
      <c r="J1836" s="5">
        <f t="shared" si="110"/>
        <v>1.3647826685919364</v>
      </c>
      <c r="K1836">
        <f t="shared" si="112"/>
        <v>2.9699999999999807</v>
      </c>
      <c r="L1836" s="2">
        <f>Inddata!$E$34</f>
        <v>0</v>
      </c>
      <c r="M1836" s="2">
        <f>Inddata!$E$34+Inddata!$E$32</f>
        <v>4</v>
      </c>
      <c r="N1836" s="2">
        <f t="shared" si="101"/>
        <v>4.1249801080582904E-2</v>
      </c>
      <c r="O1836" s="2">
        <f t="shared" si="102"/>
        <v>0.68239133429596821</v>
      </c>
      <c r="P1836" s="5">
        <f t="shared" si="100"/>
        <v>3.4543289820425032</v>
      </c>
      <c r="Q1836" s="5">
        <f t="shared" si="103"/>
        <v>1.7271644910212516</v>
      </c>
      <c r="R1836" s="2">
        <f t="shared" si="104"/>
        <v>0.3998065951438084</v>
      </c>
      <c r="S1836" s="2">
        <f t="shared" si="105"/>
        <v>0.1999032975719042</v>
      </c>
    </row>
    <row r="1837" spans="3:19" x14ac:dyDescent="0.25">
      <c r="C1837">
        <f t="shared" si="111"/>
        <v>2.9799999999999804</v>
      </c>
      <c r="D1837" s="5">
        <f>$C$2+2*Inddata!$E$35*'Beregninger scenarie 3'!C1837</f>
        <v>8.5599999999999614</v>
      </c>
      <c r="E1837" s="5">
        <f t="shared" si="106"/>
        <v>16.628399999999832</v>
      </c>
      <c r="F1837" s="5">
        <f>SQRT(C1837^2+(Inddata!$E$35*C1837)^2)</f>
        <v>4.2143564158717952</v>
      </c>
      <c r="G1837" s="5">
        <f t="shared" si="107"/>
        <v>11.02871283174359</v>
      </c>
      <c r="H1837" s="5">
        <f t="shared" si="108"/>
        <v>1.5077371451851427</v>
      </c>
      <c r="I1837" s="5">
        <f t="shared" si="109"/>
        <v>8.2642018763391764E-2</v>
      </c>
      <c r="J1837" s="5">
        <f t="shared" si="110"/>
        <v>1.3742045448051698</v>
      </c>
      <c r="K1837">
        <f t="shared" si="112"/>
        <v>2.9799999999999804</v>
      </c>
      <c r="L1837" s="2">
        <f>Inddata!$E$34</f>
        <v>0</v>
      </c>
      <c r="M1837" s="2">
        <f>Inddata!$E$34+Inddata!$E$32</f>
        <v>4</v>
      </c>
      <c r="N1837" s="2">
        <f t="shared" si="101"/>
        <v>4.1321009381695882E-2</v>
      </c>
      <c r="O1837" s="2">
        <f t="shared" si="102"/>
        <v>0.68710227240258492</v>
      </c>
      <c r="P1837" s="5">
        <f t="shared" si="100"/>
        <v>3.4781761928970845</v>
      </c>
      <c r="Q1837" s="5">
        <f t="shared" si="103"/>
        <v>1.7390880964485422</v>
      </c>
      <c r="R1837" s="2">
        <f t="shared" si="104"/>
        <v>0.40256668899271814</v>
      </c>
      <c r="S1837" s="2">
        <f t="shared" si="105"/>
        <v>0.20128334449635907</v>
      </c>
    </row>
    <row r="1838" spans="3:19" x14ac:dyDescent="0.25">
      <c r="C1838">
        <f t="shared" si="111"/>
        <v>2.9899999999999802</v>
      </c>
      <c r="D1838" s="5">
        <f>$C$2+2*Inddata!$E$35*'Beregninger scenarie 3'!C1838</f>
        <v>8.579999999999961</v>
      </c>
      <c r="E1838" s="5">
        <f t="shared" si="106"/>
        <v>16.714099999999831</v>
      </c>
      <c r="F1838" s="5">
        <f>SQRT(C1838^2+(Inddata!$E$35*C1838)^2)</f>
        <v>4.2284985514955267</v>
      </c>
      <c r="G1838" s="5">
        <f t="shared" si="107"/>
        <v>11.056997102991053</v>
      </c>
      <c r="H1838" s="5">
        <f t="shared" si="108"/>
        <v>1.5116310372803174</v>
      </c>
      <c r="I1838" s="5">
        <f t="shared" si="109"/>
        <v>8.2784245477089916E-2</v>
      </c>
      <c r="J1838" s="5">
        <f t="shared" si="110"/>
        <v>1.3836641573286146</v>
      </c>
      <c r="K1838">
        <f t="shared" si="112"/>
        <v>2.9899999999999802</v>
      </c>
      <c r="L1838" s="2">
        <f>Inddata!$E$34</f>
        <v>0</v>
      </c>
      <c r="M1838" s="2">
        <f>Inddata!$E$34+Inddata!$E$32</f>
        <v>4</v>
      </c>
      <c r="N1838" s="2">
        <f t="shared" si="101"/>
        <v>4.1392122738544958E-2</v>
      </c>
      <c r="O1838" s="2">
        <f t="shared" si="102"/>
        <v>0.69183207866430729</v>
      </c>
      <c r="P1838" s="5">
        <f t="shared" si="100"/>
        <v>3.5021189161237363</v>
      </c>
      <c r="Q1838" s="5">
        <f t="shared" si="103"/>
        <v>1.7510594580618681</v>
      </c>
      <c r="R1838" s="2">
        <f t="shared" si="104"/>
        <v>0.40533783751432134</v>
      </c>
      <c r="S1838" s="2">
        <f t="shared" si="105"/>
        <v>0.20266891875716067</v>
      </c>
    </row>
    <row r="1839" spans="3:19" x14ac:dyDescent="0.25">
      <c r="C1839">
        <f t="shared" si="111"/>
        <v>2.99999999999998</v>
      </c>
      <c r="D1839" s="5">
        <f>$C$2+2*Inddata!$E$35*'Beregninger scenarie 3'!C1839</f>
        <v>8.5999999999999606</v>
      </c>
      <c r="E1839" s="5">
        <f t="shared" si="106"/>
        <v>16.799999999999827</v>
      </c>
      <c r="F1839" s="5">
        <f>SQRT(C1839^2+(Inddata!$E$35*C1839)^2)</f>
        <v>4.2426406871192563</v>
      </c>
      <c r="G1839" s="5">
        <f t="shared" si="107"/>
        <v>11.085281374238512</v>
      </c>
      <c r="H1839" s="5">
        <f t="shared" si="108"/>
        <v>1.5155231006622851</v>
      </c>
      <c r="I1839" s="5">
        <f t="shared" si="109"/>
        <v>8.2926283410968513E-2</v>
      </c>
      <c r="J1839" s="5">
        <f t="shared" si="110"/>
        <v>1.3931615613042567</v>
      </c>
      <c r="K1839">
        <f t="shared" si="112"/>
        <v>2.99999999999998</v>
      </c>
      <c r="L1839" s="2">
        <f>Inddata!$E$34</f>
        <v>0</v>
      </c>
      <c r="M1839" s="2">
        <f>Inddata!$E$34+Inddata!$E$32</f>
        <v>4</v>
      </c>
      <c r="N1839" s="2">
        <f t="shared" si="101"/>
        <v>4.1463141705484256E-2</v>
      </c>
      <c r="O1839" s="2">
        <f t="shared" si="102"/>
        <v>0.69658078065212836</v>
      </c>
      <c r="P1839" s="5">
        <f t="shared" si="100"/>
        <v>3.5261572912894126</v>
      </c>
      <c r="Q1839" s="5">
        <f t="shared" si="103"/>
        <v>1.7630786456447063</v>
      </c>
      <c r="R1839" s="2">
        <f t="shared" si="104"/>
        <v>0.40812005686220054</v>
      </c>
      <c r="S1839" s="2">
        <f t="shared" si="105"/>
        <v>0.20406002843110027</v>
      </c>
    </row>
    <row r="1840" spans="3:19" x14ac:dyDescent="0.25">
      <c r="C1840">
        <f t="shared" si="111"/>
        <v>3.0099999999999798</v>
      </c>
      <c r="D1840" s="5">
        <f>$C$2+2*Inddata!$E$35*'Beregninger scenarie 3'!C1840</f>
        <v>8.6199999999999601</v>
      </c>
      <c r="E1840" s="5">
        <f t="shared" si="106"/>
        <v>16.886099999999825</v>
      </c>
      <c r="F1840" s="5">
        <f>SQRT(C1840^2+(Inddata!$E$35*C1840)^2)</f>
        <v>4.2567828227429878</v>
      </c>
      <c r="G1840" s="5">
        <f t="shared" si="107"/>
        <v>11.113565645485975</v>
      </c>
      <c r="H1840" s="5">
        <f t="shared" si="108"/>
        <v>1.5194133492933921</v>
      </c>
      <c r="I1840" s="5">
        <f t="shared" si="109"/>
        <v>8.3068133662954138E-2</v>
      </c>
      <c r="J1840" s="5">
        <f t="shared" si="110"/>
        <v>1.4026968118459953</v>
      </c>
      <c r="K1840">
        <f t="shared" si="112"/>
        <v>3.0099999999999798</v>
      </c>
      <c r="L1840" s="2">
        <f>Inddata!$E$34</f>
        <v>0</v>
      </c>
      <c r="M1840" s="2">
        <f>Inddata!$E$34+Inddata!$E$32</f>
        <v>4</v>
      </c>
      <c r="N1840" s="2">
        <f t="shared" si="101"/>
        <v>4.1534066831477069E-2</v>
      </c>
      <c r="O1840" s="2">
        <f t="shared" si="102"/>
        <v>0.70134840592299763</v>
      </c>
      <c r="P1840" s="5">
        <f t="shared" si="100"/>
        <v>3.5502914578899794</v>
      </c>
      <c r="Q1840" s="5">
        <f t="shared" si="103"/>
        <v>1.7751457289449897</v>
      </c>
      <c r="R1840" s="2">
        <f t="shared" si="104"/>
        <v>0.41091336318171057</v>
      </c>
      <c r="S1840" s="2">
        <f t="shared" si="105"/>
        <v>0.20545668159085528</v>
      </c>
    </row>
    <row r="1841" spans="3:19" x14ac:dyDescent="0.25">
      <c r="C1841">
        <f t="shared" si="111"/>
        <v>3.0199999999999796</v>
      </c>
      <c r="D1841" s="5">
        <f>$C$2+2*Inddata!$E$35*'Beregninger scenarie 3'!C1841</f>
        <v>8.6399999999999597</v>
      </c>
      <c r="E1841" s="5">
        <f t="shared" si="106"/>
        <v>16.972399999999823</v>
      </c>
      <c r="F1841" s="5">
        <f>SQRT(C1841^2+(Inddata!$E$35*C1841)^2)</f>
        <v>4.2709249583667184</v>
      </c>
      <c r="G1841" s="5">
        <f t="shared" si="107"/>
        <v>11.141849916733436</v>
      </c>
      <c r="H1841" s="5">
        <f t="shared" si="108"/>
        <v>1.5233017969942091</v>
      </c>
      <c r="I1841" s="5">
        <f t="shared" si="109"/>
        <v>8.3209797320332138E-2</v>
      </c>
      <c r="J1841" s="5">
        <f t="shared" si="110"/>
        <v>1.4122699640395904</v>
      </c>
      <c r="K1841">
        <f t="shared" si="112"/>
        <v>3.0199999999999796</v>
      </c>
      <c r="L1841" s="2">
        <f>Inddata!$E$34</f>
        <v>0</v>
      </c>
      <c r="M1841" s="2">
        <f>Inddata!$E$34+Inddata!$E$32</f>
        <v>4</v>
      </c>
      <c r="N1841" s="2">
        <f t="shared" si="101"/>
        <v>4.1604898660166069E-2</v>
      </c>
      <c r="O1841" s="2">
        <f t="shared" si="102"/>
        <v>0.70613498201979519</v>
      </c>
      <c r="P1841" s="5">
        <f t="shared" si="100"/>
        <v>3.5745215553500804</v>
      </c>
      <c r="Q1841" s="5">
        <f t="shared" si="103"/>
        <v>1.7872607776750402</v>
      </c>
      <c r="R1841" s="2">
        <f t="shared" si="104"/>
        <v>0.41371777260996301</v>
      </c>
      <c r="S1841" s="2">
        <f t="shared" si="105"/>
        <v>0.2068588863049815</v>
      </c>
    </row>
    <row r="1842" spans="3:19" x14ac:dyDescent="0.25">
      <c r="C1842">
        <f t="shared" si="111"/>
        <v>3.0299999999999794</v>
      </c>
      <c r="D1842" s="5">
        <f>$C$2+2*Inddata!$E$35*'Beregninger scenarie 3'!C1842</f>
        <v>8.6599999999999593</v>
      </c>
      <c r="E1842" s="5">
        <f t="shared" si="106"/>
        <v>17.05889999999982</v>
      </c>
      <c r="F1842" s="5">
        <f>SQRT(C1842^2+(Inddata!$E$35*C1842)^2)</f>
        <v>4.2850670939904489</v>
      </c>
      <c r="G1842" s="5">
        <f t="shared" si="107"/>
        <v>11.170134187980898</v>
      </c>
      <c r="H1842" s="5">
        <f t="shared" si="108"/>
        <v>1.5271884574453236</v>
      </c>
      <c r="I1842" s="5">
        <f t="shared" si="109"/>
        <v>8.3351275459884813E-2</v>
      </c>
      <c r="J1842" s="5">
        <f t="shared" si="110"/>
        <v>1.4218810729426141</v>
      </c>
      <c r="K1842">
        <f t="shared" si="112"/>
        <v>3.0299999999999794</v>
      </c>
      <c r="L1842" s="2">
        <f>Inddata!$E$34</f>
        <v>0</v>
      </c>
      <c r="M1842" s="2">
        <f>Inddata!$E$34+Inddata!$E$32</f>
        <v>4</v>
      </c>
      <c r="N1842" s="2">
        <f t="shared" si="101"/>
        <v>4.1675637729942407E-2</v>
      </c>
      <c r="O1842" s="2">
        <f t="shared" si="102"/>
        <v>0.71094053647130706</v>
      </c>
      <c r="P1842" s="5">
        <f t="shared" si="100"/>
        <v>3.5988477230230149</v>
      </c>
      <c r="Q1842" s="5">
        <f t="shared" si="103"/>
        <v>1.7994238615115075</v>
      </c>
      <c r="R1842" s="2">
        <f t="shared" si="104"/>
        <v>0.41653330127581184</v>
      </c>
      <c r="S1842" s="2">
        <f t="shared" si="105"/>
        <v>0.20826665063790592</v>
      </c>
    </row>
    <row r="1843" spans="3:19" x14ac:dyDescent="0.25">
      <c r="C1843">
        <f t="shared" si="111"/>
        <v>3.0399999999999792</v>
      </c>
      <c r="D1843" s="5">
        <f>$C$2+2*Inddata!$E$35*'Beregninger scenarie 3'!C1843</f>
        <v>8.6799999999999589</v>
      </c>
      <c r="E1843" s="5">
        <f t="shared" si="106"/>
        <v>17.145599999999821</v>
      </c>
      <c r="F1843" s="5">
        <f>SQRT(C1843^2+(Inddata!$E$35*C1843)^2)</f>
        <v>4.2992092296141795</v>
      </c>
      <c r="G1843" s="5">
        <f t="shared" si="107"/>
        <v>11.198418459228359</v>
      </c>
      <c r="H1843" s="5">
        <f t="shared" si="108"/>
        <v>1.5310733441891098</v>
      </c>
      <c r="I1843" s="5">
        <f t="shared" si="109"/>
        <v>8.3492569148027329E-2</v>
      </c>
      <c r="J1843" s="5">
        <f t="shared" si="110"/>
        <v>1.4315301935844025</v>
      </c>
      <c r="K1843">
        <f t="shared" si="112"/>
        <v>3.0399999999999792</v>
      </c>
      <c r="L1843" s="2">
        <f>Inddata!$E$34</f>
        <v>0</v>
      </c>
      <c r="M1843" s="2">
        <f>Inddata!$E$34+Inddata!$E$32</f>
        <v>4</v>
      </c>
      <c r="N1843" s="2">
        <f t="shared" si="101"/>
        <v>4.1746284574013665E-2</v>
      </c>
      <c r="O1843" s="2">
        <f t="shared" si="102"/>
        <v>0.71576509679220124</v>
      </c>
      <c r="P1843" s="5">
        <f t="shared" si="100"/>
        <v>3.6232701001906134</v>
      </c>
      <c r="Q1843" s="5">
        <f t="shared" si="103"/>
        <v>1.8116350500953067</v>
      </c>
      <c r="R1843" s="2">
        <f t="shared" si="104"/>
        <v>0.41935996529983949</v>
      </c>
      <c r="S1843" s="2">
        <f t="shared" si="105"/>
        <v>0.20967998264991974</v>
      </c>
    </row>
    <row r="1844" spans="3:19" x14ac:dyDescent="0.25">
      <c r="C1844">
        <f t="shared" si="111"/>
        <v>3.049999999999979</v>
      </c>
      <c r="D1844" s="5">
        <f>$C$2+2*Inddata!$E$35*'Beregninger scenarie 3'!C1844</f>
        <v>8.6999999999999584</v>
      </c>
      <c r="E1844" s="5">
        <f t="shared" si="106"/>
        <v>17.232499999999817</v>
      </c>
      <c r="F1844" s="5">
        <f>SQRT(C1844^2+(Inddata!$E$35*C1844)^2)</f>
        <v>4.3133513652379101</v>
      </c>
      <c r="G1844" s="5">
        <f t="shared" si="107"/>
        <v>11.22670273047582</v>
      </c>
      <c r="H1844" s="5">
        <f t="shared" si="108"/>
        <v>1.5349564706314669</v>
      </c>
      <c r="I1844" s="5">
        <f t="shared" si="109"/>
        <v>8.3633679440941508E-2</v>
      </c>
      <c r="J1844" s="5">
        <f t="shared" si="110"/>
        <v>1.4412173809660092</v>
      </c>
      <c r="K1844">
        <f t="shared" si="112"/>
        <v>3.049999999999979</v>
      </c>
      <c r="L1844" s="2">
        <f>Inddata!$E$34</f>
        <v>0</v>
      </c>
      <c r="M1844" s="2">
        <f>Inddata!$E$34+Inddata!$E$32</f>
        <v>4</v>
      </c>
      <c r="N1844" s="2">
        <f t="shared" si="101"/>
        <v>4.1816839720470754E-2</v>
      </c>
      <c r="O1844" s="2">
        <f t="shared" si="102"/>
        <v>0.72060869048300458</v>
      </c>
      <c r="P1844" s="5">
        <f t="shared" si="100"/>
        <v>3.6477888260631244</v>
      </c>
      <c r="Q1844" s="5">
        <f t="shared" si="103"/>
        <v>1.8238944130315622</v>
      </c>
      <c r="R1844" s="2">
        <f t="shared" si="104"/>
        <v>0.42219778079434311</v>
      </c>
      <c r="S1844" s="2">
        <f t="shared" si="105"/>
        <v>0.21109889039717156</v>
      </c>
    </row>
    <row r="1845" spans="3:19" x14ac:dyDescent="0.25">
      <c r="C1845">
        <f t="shared" si="111"/>
        <v>3.0599999999999787</v>
      </c>
      <c r="D1845" s="5">
        <f>$C$2+2*Inddata!$E$35*'Beregninger scenarie 3'!C1845</f>
        <v>8.719999999999958</v>
      </c>
      <c r="E1845" s="5">
        <f t="shared" si="106"/>
        <v>17.319599999999816</v>
      </c>
      <c r="F1845" s="5">
        <f>SQRT(C1845^2+(Inddata!$E$35*C1845)^2)</f>
        <v>4.3274935008616406</v>
      </c>
      <c r="G1845" s="5">
        <f t="shared" si="107"/>
        <v>11.254987001723281</v>
      </c>
      <c r="H1845" s="5">
        <f t="shared" si="108"/>
        <v>1.5388378500435378</v>
      </c>
      <c r="I1845" s="5">
        <f t="shared" si="109"/>
        <v>8.3774607384707517E-2</v>
      </c>
      <c r="J1845" s="5">
        <f t="shared" si="110"/>
        <v>1.450942690060165</v>
      </c>
      <c r="K1845">
        <f t="shared" si="112"/>
        <v>3.0599999999999787</v>
      </c>
      <c r="L1845" s="2">
        <f>Inddata!$E$34</f>
        <v>0</v>
      </c>
      <c r="M1845" s="2">
        <f>Inddata!$E$34+Inddata!$E$32</f>
        <v>4</v>
      </c>
      <c r="N1845" s="2">
        <f t="shared" si="101"/>
        <v>4.1887303692353758E-2</v>
      </c>
      <c r="O1845" s="2">
        <f t="shared" si="102"/>
        <v>0.72547134503008248</v>
      </c>
      <c r="P1845" s="5">
        <f t="shared" si="100"/>
        <v>3.6724040397791105</v>
      </c>
      <c r="Q1845" s="5">
        <f t="shared" si="103"/>
        <v>1.8362020198895552</v>
      </c>
      <c r="R1845" s="2">
        <f t="shared" si="104"/>
        <v>0.42504676386332296</v>
      </c>
      <c r="S1845" s="2">
        <f t="shared" si="105"/>
        <v>0.21252338193166148</v>
      </c>
    </row>
    <row r="1846" spans="3:19" x14ac:dyDescent="0.25">
      <c r="C1846">
        <f t="shared" si="111"/>
        <v>3.0699999999999785</v>
      </c>
      <c r="D1846" s="5">
        <f>$C$2+2*Inddata!$E$35*'Beregninger scenarie 3'!C1846</f>
        <v>8.7399999999999576</v>
      </c>
      <c r="E1846" s="5">
        <f t="shared" si="106"/>
        <v>17.406899999999812</v>
      </c>
      <c r="F1846" s="5">
        <f>SQRT(C1846^2+(Inddata!$E$35*C1846)^2)</f>
        <v>4.3416356364853712</v>
      </c>
      <c r="G1846" s="5">
        <f t="shared" si="107"/>
        <v>11.283271272970742</v>
      </c>
      <c r="H1846" s="5">
        <f t="shared" si="108"/>
        <v>1.542717495563394</v>
      </c>
      <c r="I1846" s="5">
        <f t="shared" si="109"/>
        <v>8.3915354015433388E-2</v>
      </c>
      <c r="J1846" s="5">
        <f t="shared" si="110"/>
        <v>1.4607061758112316</v>
      </c>
      <c r="K1846">
        <f t="shared" si="112"/>
        <v>3.0699999999999785</v>
      </c>
      <c r="L1846" s="2">
        <f>Inddata!$E$34</f>
        <v>0</v>
      </c>
      <c r="M1846" s="2">
        <f>Inddata!$E$34+Inddata!$E$32</f>
        <v>4</v>
      </c>
      <c r="N1846" s="2">
        <f t="shared" si="101"/>
        <v>4.1957677007716694E-2</v>
      </c>
      <c r="O1846" s="2">
        <f t="shared" si="102"/>
        <v>0.73035308790561582</v>
      </c>
      <c r="P1846" s="5">
        <f t="shared" si="100"/>
        <v>3.6971158804053283</v>
      </c>
      <c r="Q1846" s="5">
        <f t="shared" si="103"/>
        <v>1.8485579402026642</v>
      </c>
      <c r="R1846" s="2">
        <f t="shared" si="104"/>
        <v>0.42790693060246854</v>
      </c>
      <c r="S1846" s="2">
        <f t="shared" si="105"/>
        <v>0.21395346530123427</v>
      </c>
    </row>
    <row r="1847" spans="3:19" x14ac:dyDescent="0.25">
      <c r="C1847">
        <f t="shared" si="111"/>
        <v>3.0799999999999783</v>
      </c>
      <c r="D1847" s="5">
        <f>$C$2+2*Inddata!$E$35*'Beregninger scenarie 3'!C1847</f>
        <v>8.7599999999999572</v>
      </c>
      <c r="E1847" s="5">
        <f t="shared" si="106"/>
        <v>17.494399999999811</v>
      </c>
      <c r="F1847" s="5">
        <f>SQRT(C1847^2+(Inddata!$E$35*C1847)^2)</f>
        <v>4.3557777721091018</v>
      </c>
      <c r="G1847" s="5">
        <f t="shared" si="107"/>
        <v>11.311555544218203</v>
      </c>
      <c r="H1847" s="5">
        <f t="shared" si="108"/>
        <v>1.5465954201977032</v>
      </c>
      <c r="I1847" s="5">
        <f t="shared" si="109"/>
        <v>8.4055920359382585E-2</v>
      </c>
      <c r="J1847" s="5">
        <f t="shared" si="110"/>
        <v>1.4705078931351667</v>
      </c>
      <c r="K1847">
        <f t="shared" si="112"/>
        <v>3.0799999999999783</v>
      </c>
      <c r="L1847" s="2">
        <f>Inddata!$E$34</f>
        <v>0</v>
      </c>
      <c r="M1847" s="2">
        <f>Inddata!$E$34+Inddata!$E$32</f>
        <v>4</v>
      </c>
      <c r="N1847" s="2">
        <f t="shared" si="101"/>
        <v>4.2027960179691293E-2</v>
      </c>
      <c r="O1847" s="2">
        <f t="shared" si="102"/>
        <v>0.73525394656758336</v>
      </c>
      <c r="P1847" s="5">
        <f t="shared" si="100"/>
        <v>3.7219244869366443</v>
      </c>
      <c r="Q1847" s="5">
        <f t="shared" si="103"/>
        <v>1.8609622434683222</v>
      </c>
      <c r="R1847" s="2">
        <f t="shared" si="104"/>
        <v>0.43077829709914872</v>
      </c>
      <c r="S1847" s="2">
        <f t="shared" si="105"/>
        <v>0.21538914854957436</v>
      </c>
    </row>
    <row r="1848" spans="3:19" x14ac:dyDescent="0.25">
      <c r="C1848">
        <f t="shared" si="111"/>
        <v>3.0899999999999781</v>
      </c>
      <c r="D1848" s="5">
        <f>$C$2+2*Inddata!$E$35*'Beregninger scenarie 3'!C1848</f>
        <v>8.7799999999999567</v>
      </c>
      <c r="E1848" s="5">
        <f t="shared" si="106"/>
        <v>17.582099999999809</v>
      </c>
      <c r="F1848" s="5">
        <f>SQRT(C1848^2+(Inddata!$E$35*C1848)^2)</f>
        <v>4.3699199077328323</v>
      </c>
      <c r="G1848" s="5">
        <f t="shared" si="107"/>
        <v>11.339839815465664</v>
      </c>
      <c r="H1848" s="5">
        <f t="shared" si="108"/>
        <v>1.5504716368233646</v>
      </c>
      <c r="I1848" s="5">
        <f t="shared" si="109"/>
        <v>8.4196307433099499E-2</v>
      </c>
      <c r="J1848" s="5">
        <f t="shared" si="110"/>
        <v>1.4803478969194825</v>
      </c>
      <c r="K1848">
        <f t="shared" si="112"/>
        <v>3.0899999999999781</v>
      </c>
      <c r="L1848" s="2">
        <f>Inddata!$E$34</f>
        <v>0</v>
      </c>
      <c r="M1848" s="2">
        <f>Inddata!$E$34+Inddata!$E$32</f>
        <v>4</v>
      </c>
      <c r="N1848" s="2">
        <f t="shared" si="101"/>
        <v>4.2098153716549749E-2</v>
      </c>
      <c r="O1848" s="2">
        <f t="shared" si="102"/>
        <v>0.74017394845974127</v>
      </c>
      <c r="P1848" s="5">
        <f t="shared" si="100"/>
        <v>3.7468299982959281</v>
      </c>
      <c r="Q1848" s="5">
        <f t="shared" si="103"/>
        <v>1.8734149991479641</v>
      </c>
      <c r="R1848" s="2">
        <f t="shared" si="104"/>
        <v>0.43366087943239912</v>
      </c>
      <c r="S1848" s="2">
        <f t="shared" si="105"/>
        <v>0.21683043971619956</v>
      </c>
    </row>
    <row r="1849" spans="3:19" x14ac:dyDescent="0.25">
      <c r="C1849">
        <f t="shared" si="111"/>
        <v>3.0999999999999779</v>
      </c>
      <c r="D1849" s="5">
        <f>$C$2+2*Inddata!$E$35*'Beregninger scenarie 3'!C1849</f>
        <v>8.7999999999999563</v>
      </c>
      <c r="E1849" s="5">
        <f t="shared" si="106"/>
        <v>17.669999999999806</v>
      </c>
      <c r="F1849" s="5">
        <f>SQRT(C1849^2+(Inddata!$E$35*C1849)^2)</f>
        <v>4.3840620433565629</v>
      </c>
      <c r="G1849" s="5">
        <f t="shared" si="107"/>
        <v>11.368124086713125</v>
      </c>
      <c r="H1849" s="5">
        <f t="shared" si="108"/>
        <v>1.5543461581891254</v>
      </c>
      <c r="I1849" s="5">
        <f t="shared" si="109"/>
        <v>8.433651624353293E-2</v>
      </c>
      <c r="J1849" s="5">
        <f t="shared" si="110"/>
        <v>1.4902262420232106</v>
      </c>
      <c r="K1849">
        <f t="shared" si="112"/>
        <v>3.0999999999999779</v>
      </c>
      <c r="L1849" s="2">
        <f>Inddata!$E$34</f>
        <v>0</v>
      </c>
      <c r="M1849" s="2">
        <f>Inddata!$E$34+Inddata!$E$32</f>
        <v>4</v>
      </c>
      <c r="N1849" s="2">
        <f t="shared" si="101"/>
        <v>4.2168258121766465E-2</v>
      </c>
      <c r="O1849" s="2">
        <f t="shared" si="102"/>
        <v>0.74511312101160532</v>
      </c>
      <c r="P1849" s="5">
        <f t="shared" si="100"/>
        <v>3.7718325533339629</v>
      </c>
      <c r="Q1849" s="5">
        <f t="shared" si="103"/>
        <v>1.8859162766669815</v>
      </c>
      <c r="R1849" s="2">
        <f t="shared" si="104"/>
        <v>0.43655469367291244</v>
      </c>
      <c r="S1849" s="2">
        <f t="shared" si="105"/>
        <v>0.21827734683645622</v>
      </c>
    </row>
    <row r="1850" spans="3:19" x14ac:dyDescent="0.25">
      <c r="C1850">
        <f t="shared" si="111"/>
        <v>3.1099999999999777</v>
      </c>
      <c r="D1850" s="5">
        <f>$C$2+2*Inddata!$E$35*'Beregninger scenarie 3'!C1850</f>
        <v>8.8199999999999559</v>
      </c>
      <c r="E1850" s="5">
        <f t="shared" si="106"/>
        <v>17.758099999999803</v>
      </c>
      <c r="F1850" s="5">
        <f>SQRT(C1850^2+(Inddata!$E$35*C1850)^2)</f>
        <v>4.3982041789802944</v>
      </c>
      <c r="G1850" s="5">
        <f t="shared" si="107"/>
        <v>11.396408357960588</v>
      </c>
      <c r="H1850" s="5">
        <f t="shared" si="108"/>
        <v>1.5582189969171703</v>
      </c>
      <c r="I1850" s="5">
        <f t="shared" si="109"/>
        <v>8.4476547788157802E-2</v>
      </c>
      <c r="J1850" s="5">
        <f t="shared" si="110"/>
        <v>1.5001429832768685</v>
      </c>
      <c r="K1850">
        <f t="shared" si="112"/>
        <v>3.1099999999999777</v>
      </c>
      <c r="L1850" s="2">
        <f>Inddata!$E$34</f>
        <v>0</v>
      </c>
      <c r="M1850" s="2">
        <f>Inddata!$E$34+Inddata!$E$32</f>
        <v>4</v>
      </c>
      <c r="N1850" s="2">
        <f t="shared" si="101"/>
        <v>4.2238273894078901E-2</v>
      </c>
      <c r="O1850" s="2">
        <f t="shared" si="102"/>
        <v>0.75007149163843423</v>
      </c>
      <c r="P1850" s="5">
        <f t="shared" si="100"/>
        <v>3.7969322908293615</v>
      </c>
      <c r="Q1850" s="5">
        <f t="shared" si="103"/>
        <v>1.8984661454146807</v>
      </c>
      <c r="R1850" s="2">
        <f t="shared" si="104"/>
        <v>0.43945975588302799</v>
      </c>
      <c r="S1850" s="2">
        <f t="shared" si="105"/>
        <v>0.219729877941514</v>
      </c>
    </row>
    <row r="1851" spans="3:19" x14ac:dyDescent="0.25">
      <c r="C1851">
        <f t="shared" si="111"/>
        <v>3.1199999999999775</v>
      </c>
      <c r="D1851" s="5">
        <f>$C$2+2*Inddata!$E$35*'Beregninger scenarie 3'!C1851</f>
        <v>8.8399999999999554</v>
      </c>
      <c r="E1851" s="5">
        <f t="shared" si="106"/>
        <v>17.8463999999998</v>
      </c>
      <c r="F1851" s="5">
        <f>SQRT(C1851^2+(Inddata!$E$35*C1851)^2)</f>
        <v>4.4123463146040249</v>
      </c>
      <c r="G1851" s="5">
        <f t="shared" si="107"/>
        <v>11.42469262920805</v>
      </c>
      <c r="H1851" s="5">
        <f t="shared" si="108"/>
        <v>1.5620901655046888</v>
      </c>
      <c r="I1851" s="5">
        <f t="shared" si="109"/>
        <v>8.4616403055094713E-2</v>
      </c>
      <c r="J1851" s="5">
        <f t="shared" si="110"/>
        <v>1.5100981754824254</v>
      </c>
      <c r="K1851">
        <f t="shared" si="112"/>
        <v>3.1199999999999775</v>
      </c>
      <c r="L1851" s="2">
        <f>Inddata!$E$34</f>
        <v>0</v>
      </c>
      <c r="M1851" s="2">
        <f>Inddata!$E$34+Inddata!$E$32</f>
        <v>4</v>
      </c>
      <c r="N1851" s="2">
        <f t="shared" si="101"/>
        <v>4.2308201527547357E-2</v>
      </c>
      <c r="O1851" s="2">
        <f t="shared" si="102"/>
        <v>0.75504908774121271</v>
      </c>
      <c r="P1851" s="5">
        <f t="shared" si="100"/>
        <v>3.8221293494884794</v>
      </c>
      <c r="Q1851" s="5">
        <f t="shared" si="103"/>
        <v>1.9110646747442397</v>
      </c>
      <c r="R1851" s="2">
        <f t="shared" si="104"/>
        <v>0.44237608211672219</v>
      </c>
      <c r="S1851" s="2">
        <f t="shared" si="105"/>
        <v>0.2211880410583611</v>
      </c>
    </row>
    <row r="1852" spans="3:19" x14ac:dyDescent="0.25">
      <c r="C1852">
        <f t="shared" si="111"/>
        <v>3.1299999999999772</v>
      </c>
      <c r="D1852" s="5">
        <f>$C$2+2*Inddata!$E$35*'Beregninger scenarie 3'!C1852</f>
        <v>8.859999999999955</v>
      </c>
      <c r="E1852" s="5">
        <f t="shared" si="106"/>
        <v>17.9348999999998</v>
      </c>
      <c r="F1852" s="5">
        <f>SQRT(C1852^2+(Inddata!$E$35*C1852)^2)</f>
        <v>4.4264884502277555</v>
      </c>
      <c r="G1852" s="5">
        <f t="shared" si="107"/>
        <v>11.452976900455511</v>
      </c>
      <c r="H1852" s="5">
        <f t="shared" si="108"/>
        <v>1.565959676325418</v>
      </c>
      <c r="I1852" s="5">
        <f t="shared" si="109"/>
        <v>8.4756083023227916E-2</v>
      </c>
      <c r="J1852" s="5">
        <f t="shared" si="110"/>
        <v>1.5200918734132733</v>
      </c>
      <c r="K1852">
        <f t="shared" si="112"/>
        <v>3.1299999999999772</v>
      </c>
      <c r="L1852" s="2">
        <f>Inddata!$E$34</f>
        <v>0</v>
      </c>
      <c r="M1852" s="2">
        <f>Inddata!$E$34+Inddata!$E$32</f>
        <v>4</v>
      </c>
      <c r="N1852" s="2">
        <f t="shared" si="101"/>
        <v>4.2378041511613958E-2</v>
      </c>
      <c r="O1852" s="2">
        <f t="shared" si="102"/>
        <v>0.76004593670663667</v>
      </c>
      <c r="P1852" s="5">
        <f t="shared" si="100"/>
        <v>3.8474238679453427</v>
      </c>
      <c r="Q1852" s="5">
        <f t="shared" si="103"/>
        <v>1.9237119339726714</v>
      </c>
      <c r="R1852" s="2">
        <f t="shared" si="104"/>
        <v>0.44530368841959989</v>
      </c>
      <c r="S1852" s="2">
        <f t="shared" si="105"/>
        <v>0.22265184420979994</v>
      </c>
    </row>
    <row r="1853" spans="3:19" x14ac:dyDescent="0.25">
      <c r="C1853">
        <f t="shared" si="111"/>
        <v>3.139999999999977</v>
      </c>
      <c r="D1853" s="5">
        <f>$C$2+2*Inddata!$E$35*'Beregninger scenarie 3'!C1853</f>
        <v>8.8799999999999546</v>
      </c>
      <c r="E1853" s="5">
        <f t="shared" si="106"/>
        <v>18.023599999999796</v>
      </c>
      <c r="F1853" s="5">
        <f>SQRT(C1853^2+(Inddata!$E$35*C1853)^2)</f>
        <v>4.4406305858514861</v>
      </c>
      <c r="G1853" s="5">
        <f t="shared" si="107"/>
        <v>11.481261171702972</v>
      </c>
      <c r="H1853" s="5">
        <f t="shared" si="108"/>
        <v>1.5698275416311624</v>
      </c>
      <c r="I1853" s="5">
        <f t="shared" si="109"/>
        <v>8.4895588662321164E-2</v>
      </c>
      <c r="J1853" s="5">
        <f t="shared" si="110"/>
        <v>1.5301241318141945</v>
      </c>
      <c r="K1853">
        <f t="shared" si="112"/>
        <v>3.139999999999977</v>
      </c>
      <c r="L1853" s="2">
        <f>Inddata!$E$34</f>
        <v>0</v>
      </c>
      <c r="M1853" s="2">
        <f>Inddata!$E$34+Inddata!$E$32</f>
        <v>4</v>
      </c>
      <c r="N1853" s="2">
        <f t="shared" si="101"/>
        <v>4.2447794331160582E-2</v>
      </c>
      <c r="O1853" s="2">
        <f t="shared" si="102"/>
        <v>0.76506206590709724</v>
      </c>
      <c r="P1853" s="5">
        <f t="shared" si="100"/>
        <v>3.8728159847615649</v>
      </c>
      <c r="Q1853" s="5">
        <f t="shared" si="103"/>
        <v>1.9364079923807824</v>
      </c>
      <c r="R1853" s="2">
        <f t="shared" si="104"/>
        <v>0.44824259082888485</v>
      </c>
      <c r="S1853" s="2">
        <f t="shared" si="105"/>
        <v>0.22412129541444242</v>
      </c>
    </row>
    <row r="1854" spans="3:19" x14ac:dyDescent="0.25">
      <c r="C1854">
        <f t="shared" si="111"/>
        <v>3.1499999999999768</v>
      </c>
      <c r="D1854" s="5">
        <f>$C$2+2*Inddata!$E$35*'Beregninger scenarie 3'!C1854</f>
        <v>8.8999999999999542</v>
      </c>
      <c r="E1854" s="5">
        <f t="shared" si="106"/>
        <v>18.112499999999795</v>
      </c>
      <c r="F1854" s="5">
        <f>SQRT(C1854^2+(Inddata!$E$35*C1854)^2)</f>
        <v>4.4547727214752166</v>
      </c>
      <c r="G1854" s="5">
        <f t="shared" si="107"/>
        <v>11.509545442950433</v>
      </c>
      <c r="H1854" s="5">
        <f t="shared" si="108"/>
        <v>1.5736937735532948</v>
      </c>
      <c r="I1854" s="5">
        <f t="shared" si="109"/>
        <v>8.5034920933132044E-2</v>
      </c>
      <c r="J1854" s="5">
        <f t="shared" si="110"/>
        <v>1.5401950054013367</v>
      </c>
      <c r="K1854">
        <f t="shared" si="112"/>
        <v>3.1499999999999768</v>
      </c>
      <c r="L1854" s="2">
        <f>Inddata!$E$34</f>
        <v>0</v>
      </c>
      <c r="M1854" s="2">
        <f>Inddata!$E$34+Inddata!$E$32</f>
        <v>4</v>
      </c>
      <c r="N1854" s="2">
        <f t="shared" si="101"/>
        <v>4.2517460466566022E-2</v>
      </c>
      <c r="O1854" s="2">
        <f t="shared" si="102"/>
        <v>0.77009750270066835</v>
      </c>
      <c r="P1854" s="5">
        <f t="shared" si="100"/>
        <v>3.8983058384262828</v>
      </c>
      <c r="Q1854" s="5">
        <f t="shared" si="103"/>
        <v>1.9491529192131414</v>
      </c>
      <c r="R1854" s="2">
        <f t="shared" si="104"/>
        <v>0.45119280537341233</v>
      </c>
      <c r="S1854" s="2">
        <f t="shared" si="105"/>
        <v>0.22559640268670617</v>
      </c>
    </row>
    <row r="1855" spans="3:19" x14ac:dyDescent="0.25">
      <c r="C1855">
        <f t="shared" si="111"/>
        <v>3.1599999999999766</v>
      </c>
      <c r="D1855" s="5">
        <f>$C$2+2*Inddata!$E$35*'Beregninger scenarie 3'!C1855</f>
        <v>8.9199999999999537</v>
      </c>
      <c r="E1855" s="5">
        <f t="shared" si="106"/>
        <v>18.201599999999793</v>
      </c>
      <c r="F1855" s="5">
        <f>SQRT(C1855^2+(Inddata!$E$35*C1855)^2)</f>
        <v>4.4689148570989472</v>
      </c>
      <c r="G1855" s="5">
        <f t="shared" si="107"/>
        <v>11.537829714197894</v>
      </c>
      <c r="H1855" s="5">
        <f t="shared" si="108"/>
        <v>1.5775583841042293</v>
      </c>
      <c r="I1855" s="5">
        <f t="shared" si="109"/>
        <v>8.5174080787524406E-2</v>
      </c>
      <c r="J1855" s="5">
        <f t="shared" si="110"/>
        <v>1.5503045488621865</v>
      </c>
      <c r="K1855">
        <f t="shared" si="112"/>
        <v>3.1599999999999766</v>
      </c>
      <c r="L1855" s="2">
        <f>Inddata!$E$34</f>
        <v>0</v>
      </c>
      <c r="M1855" s="2">
        <f>Inddata!$E$34+Inddata!$E$32</f>
        <v>4</v>
      </c>
      <c r="N1855" s="2">
        <f t="shared" si="101"/>
        <v>4.2587040393762203E-2</v>
      </c>
      <c r="O1855" s="2">
        <f t="shared" si="102"/>
        <v>0.77515227443109325</v>
      </c>
      <c r="P1855" s="5">
        <f t="shared" si="100"/>
        <v>3.9238935673560911</v>
      </c>
      <c r="Q1855" s="5">
        <f t="shared" si="103"/>
        <v>1.9619467836780455</v>
      </c>
      <c r="R1855" s="2">
        <f t="shared" si="104"/>
        <v>0.45415434807362176</v>
      </c>
      <c r="S1855" s="2">
        <f t="shared" si="105"/>
        <v>0.22707717403681088</v>
      </c>
    </row>
    <row r="1856" spans="3:19" x14ac:dyDescent="0.25">
      <c r="C1856">
        <f t="shared" si="111"/>
        <v>3.1699999999999764</v>
      </c>
      <c r="D1856" s="5">
        <f>$C$2+2*Inddata!$E$35*'Beregninger scenarie 3'!C1856</f>
        <v>8.9399999999999533</v>
      </c>
      <c r="E1856" s="5">
        <f t="shared" si="106"/>
        <v>18.290899999999791</v>
      </c>
      <c r="F1856" s="5">
        <f>SQRT(C1856^2+(Inddata!$E$35*C1856)^2)</f>
        <v>4.4830569927226778</v>
      </c>
      <c r="G1856" s="5">
        <f t="shared" si="107"/>
        <v>11.566113985445355</v>
      </c>
      <c r="H1856" s="5">
        <f t="shared" si="108"/>
        <v>1.5814213851788783</v>
      </c>
      <c r="I1856" s="5">
        <f t="shared" si="109"/>
        <v>8.5313069168578934E-2</v>
      </c>
      <c r="J1856" s="5">
        <f t="shared" si="110"/>
        <v>1.5604528168555425</v>
      </c>
      <c r="K1856">
        <f t="shared" si="112"/>
        <v>3.1699999999999764</v>
      </c>
      <c r="L1856" s="2">
        <f>Inddata!$E$34</f>
        <v>0</v>
      </c>
      <c r="M1856" s="2">
        <f>Inddata!$E$34+Inddata!$E$32</f>
        <v>4</v>
      </c>
      <c r="N1856" s="2">
        <f t="shared" si="101"/>
        <v>4.2656534584289467E-2</v>
      </c>
      <c r="O1856" s="2">
        <f t="shared" si="102"/>
        <v>0.78022640842777125</v>
      </c>
      <c r="P1856" s="5">
        <f t="shared" si="100"/>
        <v>3.9495793098949759</v>
      </c>
      <c r="Q1856" s="5">
        <f t="shared" si="103"/>
        <v>1.9747896549474879</v>
      </c>
      <c r="R1856" s="2">
        <f t="shared" si="104"/>
        <v>0.45712723494154817</v>
      </c>
      <c r="S1856" s="2">
        <f t="shared" si="105"/>
        <v>0.22856361747077408</v>
      </c>
    </row>
    <row r="1857" spans="3:19" x14ac:dyDescent="0.25">
      <c r="C1857">
        <f t="shared" si="111"/>
        <v>3.1799999999999762</v>
      </c>
      <c r="D1857" s="5">
        <f>$C$2+2*Inddata!$E$35*'Beregninger scenarie 3'!C1857</f>
        <v>8.9599999999999529</v>
      </c>
      <c r="E1857" s="5">
        <f t="shared" si="106"/>
        <v>18.380399999999788</v>
      </c>
      <c r="F1857" s="5">
        <f>SQRT(C1857^2+(Inddata!$E$35*C1857)^2)</f>
        <v>4.4971991283464083</v>
      </c>
      <c r="G1857" s="5">
        <f t="shared" si="107"/>
        <v>11.594398256692816</v>
      </c>
      <c r="H1857" s="5">
        <f t="shared" si="108"/>
        <v>1.5852827885560841</v>
      </c>
      <c r="I1857" s="5">
        <f t="shared" si="109"/>
        <v>8.5451887010702304E-2</v>
      </c>
      <c r="J1857" s="5">
        <f t="shared" si="110"/>
        <v>1.5706398640114945</v>
      </c>
      <c r="K1857">
        <f t="shared" si="112"/>
        <v>3.1799999999999762</v>
      </c>
      <c r="L1857" s="2">
        <f>Inddata!$E$34</f>
        <v>0</v>
      </c>
      <c r="M1857" s="2">
        <f>Inddata!$E$34+Inddata!$E$32</f>
        <v>4</v>
      </c>
      <c r="N1857" s="2">
        <f t="shared" si="101"/>
        <v>4.2725943505351152E-2</v>
      </c>
      <c r="O1857" s="2">
        <f t="shared" si="102"/>
        <v>0.78531993200574723</v>
      </c>
      <c r="P1857" s="5">
        <f t="shared" si="100"/>
        <v>3.9753632043142564</v>
      </c>
      <c r="Q1857" s="5">
        <f t="shared" si="103"/>
        <v>1.9876816021571282</v>
      </c>
      <c r="R1857" s="2">
        <f t="shared" si="104"/>
        <v>0.46011148198081675</v>
      </c>
      <c r="S1857" s="2">
        <f t="shared" si="105"/>
        <v>0.23005574099040837</v>
      </c>
    </row>
    <row r="1858" spans="3:19" x14ac:dyDescent="0.25">
      <c r="C1858">
        <f t="shared" si="111"/>
        <v>3.189999999999976</v>
      </c>
      <c r="D1858" s="5">
        <f>$C$2+2*Inddata!$E$35*'Beregninger scenarie 3'!C1858</f>
        <v>8.9799999999999525</v>
      </c>
      <c r="E1858" s="5">
        <f t="shared" si="106"/>
        <v>18.470099999999785</v>
      </c>
      <c r="F1858" s="5">
        <f>SQRT(C1858^2+(Inddata!$E$35*C1858)^2)</f>
        <v>4.5113412639701389</v>
      </c>
      <c r="G1858" s="5">
        <f t="shared" si="107"/>
        <v>11.622682527940277</v>
      </c>
      <c r="H1858" s="5">
        <f t="shared" si="108"/>
        <v>1.5891426059000322</v>
      </c>
      <c r="I1858" s="5">
        <f t="shared" si="109"/>
        <v>8.559053523973445E-2</v>
      </c>
      <c r="J1858" s="5">
        <f t="shared" si="110"/>
        <v>1.580865744931401</v>
      </c>
      <c r="K1858">
        <f t="shared" si="112"/>
        <v>3.189999999999976</v>
      </c>
      <c r="L1858" s="2">
        <f>Inddata!$E$34</f>
        <v>0</v>
      </c>
      <c r="M1858" s="2">
        <f>Inddata!$E$34+Inddata!$E$32</f>
        <v>4</v>
      </c>
      <c r="N1858" s="2">
        <f t="shared" si="101"/>
        <v>4.2795267619867225E-2</v>
      </c>
      <c r="O1858" s="2">
        <f t="shared" si="102"/>
        <v>0.79043287246570049</v>
      </c>
      <c r="P1858" s="5">
        <f t="shared" ref="P1858:P1921" si="113">((J1858*3600*24)/$M$14)*1000</f>
        <v>4.001245388812535</v>
      </c>
      <c r="Q1858" s="5">
        <f t="shared" si="103"/>
        <v>2.0006226944062675</v>
      </c>
      <c r="R1858" s="2">
        <f t="shared" si="104"/>
        <v>0.46310710518663595</v>
      </c>
      <c r="S1858" s="2">
        <f t="shared" si="105"/>
        <v>0.23155355259331797</v>
      </c>
    </row>
    <row r="1859" spans="3:19" x14ac:dyDescent="0.25">
      <c r="C1859">
        <f t="shared" si="111"/>
        <v>3.1999999999999758</v>
      </c>
      <c r="D1859" s="5">
        <f>$C$2+2*Inddata!$E$35*'Beregninger scenarie 3'!C1859</f>
        <v>8.999999999999952</v>
      </c>
      <c r="E1859" s="5">
        <f t="shared" si="106"/>
        <v>18.559999999999782</v>
      </c>
      <c r="F1859" s="5">
        <f>SQRT(C1859^2+(Inddata!$E$35*C1859)^2)</f>
        <v>4.5254833995938704</v>
      </c>
      <c r="G1859" s="5">
        <f t="shared" si="107"/>
        <v>11.65096679918774</v>
      </c>
      <c r="H1859" s="5">
        <f t="shared" si="108"/>
        <v>1.5930008487616421</v>
      </c>
      <c r="I1859" s="5">
        <f t="shared" si="109"/>
        <v>8.5729014773054224E-2</v>
      </c>
      <c r="J1859" s="5">
        <f t="shared" si="110"/>
        <v>1.5911305141878678</v>
      </c>
      <c r="K1859">
        <f t="shared" si="112"/>
        <v>3.1999999999999758</v>
      </c>
      <c r="L1859" s="2">
        <f>Inddata!$E$34</f>
        <v>0</v>
      </c>
      <c r="M1859" s="2">
        <f>Inddata!$E$34+Inddata!$E$32</f>
        <v>4</v>
      </c>
      <c r="N1859" s="2">
        <f t="shared" ref="N1859:N1922" si="114">I1859*0.5</f>
        <v>4.2864507386527112E-2</v>
      </c>
      <c r="O1859" s="2">
        <f t="shared" ref="O1859:O1922" si="115">N1859*E1859</f>
        <v>0.79556525709393389</v>
      </c>
      <c r="P1859" s="5">
        <f t="shared" si="113"/>
        <v>4.0272260015156354</v>
      </c>
      <c r="Q1859" s="5">
        <f t="shared" ref="Q1859:Q1922" si="116">P1859/2</f>
        <v>2.0136130007578177</v>
      </c>
      <c r="R1859" s="2">
        <f t="shared" ref="R1859:R1922" si="117">(J1859*1000)/$M$13</f>
        <v>0.46611412054579116</v>
      </c>
      <c r="S1859" s="2">
        <f t="shared" ref="S1859:S1922" si="118">R1859/2</f>
        <v>0.23305706027289558</v>
      </c>
    </row>
    <row r="1860" spans="3:19" x14ac:dyDescent="0.25">
      <c r="C1860">
        <f t="shared" si="111"/>
        <v>3.2099999999999755</v>
      </c>
      <c r="D1860" s="5">
        <f>$C$2+2*Inddata!$E$35*'Beregninger scenarie 3'!C1860</f>
        <v>9.0199999999999516</v>
      </c>
      <c r="E1860" s="5">
        <f t="shared" ref="E1860:E1923" si="119">0.5*(D1860+$C$2)*C1860</f>
        <v>18.650099999999778</v>
      </c>
      <c r="F1860" s="5">
        <f>SQRT(C1860^2+(Inddata!$E$35*C1860)^2)</f>
        <v>4.5396255352176009</v>
      </c>
      <c r="G1860" s="5">
        <f t="shared" ref="G1860:G1923" si="120">$C$2+2*F1860</f>
        <v>11.679251070435201</v>
      </c>
      <c r="H1860" s="5">
        <f t="shared" ref="H1860:H1923" si="121">E1860/G1860</f>
        <v>1.5968575285799402</v>
      </c>
      <c r="I1860" s="5">
        <f t="shared" ref="I1860:I1923" si="122">$C$14*(H1860^(2/3))*SQRT($C$13)</f>
        <v>8.5867326519683609E-2</v>
      </c>
      <c r="J1860" s="5">
        <f t="shared" ref="J1860:J1923" si="123">I1860*E1860</f>
        <v>1.6014342263247323</v>
      </c>
      <c r="K1860">
        <f t="shared" si="112"/>
        <v>3.2099999999999755</v>
      </c>
      <c r="L1860" s="2">
        <f>Inddata!$E$34</f>
        <v>0</v>
      </c>
      <c r="M1860" s="2">
        <f>Inddata!$E$34+Inddata!$E$32</f>
        <v>4</v>
      </c>
      <c r="N1860" s="2">
        <f t="shared" si="114"/>
        <v>4.2933663259841805E-2</v>
      </c>
      <c r="O1860" s="2">
        <f t="shared" si="115"/>
        <v>0.80071711316236616</v>
      </c>
      <c r="P1860" s="5">
        <f t="shared" si="113"/>
        <v>4.0533051804765723</v>
      </c>
      <c r="Q1860" s="5">
        <f t="shared" si="116"/>
        <v>2.0266525902382861</v>
      </c>
      <c r="R1860" s="2">
        <f t="shared" si="117"/>
        <v>0.46913254403664034</v>
      </c>
      <c r="S1860" s="2">
        <f t="shared" si="118"/>
        <v>0.23456627201832017</v>
      </c>
    </row>
    <row r="1861" spans="3:19" x14ac:dyDescent="0.25">
      <c r="C1861">
        <f t="shared" si="111"/>
        <v>3.2199999999999753</v>
      </c>
      <c r="D1861" s="5">
        <f>$C$2+2*Inddata!$E$35*'Beregninger scenarie 3'!C1861</f>
        <v>9.0399999999999512</v>
      </c>
      <c r="E1861" s="5">
        <f t="shared" si="119"/>
        <v>18.740399999999777</v>
      </c>
      <c r="F1861" s="5">
        <f>SQRT(C1861^2+(Inddata!$E$35*C1861)^2)</f>
        <v>4.5537676708413315</v>
      </c>
      <c r="G1861" s="5">
        <f t="shared" si="120"/>
        <v>11.707535341682663</v>
      </c>
      <c r="H1861" s="5">
        <f t="shared" si="121"/>
        <v>1.6007126566834107</v>
      </c>
      <c r="I1861" s="5">
        <f t="shared" si="122"/>
        <v>8.6005471380390081E-2</v>
      </c>
      <c r="J1861" s="5">
        <f t="shared" si="123"/>
        <v>1.6117769358570431</v>
      </c>
      <c r="K1861">
        <f t="shared" si="112"/>
        <v>3.2199999999999753</v>
      </c>
      <c r="L1861" s="2">
        <f>Inddata!$E$34</f>
        <v>0</v>
      </c>
      <c r="M1861" s="2">
        <f>Inddata!$E$34+Inddata!$E$32</f>
        <v>4</v>
      </c>
      <c r="N1861" s="2">
        <f t="shared" si="114"/>
        <v>4.300273569019504E-2</v>
      </c>
      <c r="O1861" s="2">
        <f t="shared" si="115"/>
        <v>0.80588846792852153</v>
      </c>
      <c r="P1861" s="5">
        <f t="shared" si="113"/>
        <v>4.0794830636754913</v>
      </c>
      <c r="Q1861" s="5">
        <f t="shared" si="116"/>
        <v>2.0397415318377456</v>
      </c>
      <c r="R1861" s="2">
        <f t="shared" si="117"/>
        <v>0.47216239162910784</v>
      </c>
      <c r="S1861" s="2">
        <f t="shared" si="118"/>
        <v>0.23608119581455392</v>
      </c>
    </row>
    <row r="1862" spans="3:19" x14ac:dyDescent="0.25">
      <c r="C1862">
        <f t="shared" ref="C1862:C1925" si="124">C1861+$C$1536</f>
        <v>3.2299999999999751</v>
      </c>
      <c r="D1862" s="5">
        <f>$C$2+2*Inddata!$E$35*'Beregninger scenarie 3'!C1862</f>
        <v>9.0599999999999508</v>
      </c>
      <c r="E1862" s="5">
        <f t="shared" si="119"/>
        <v>18.830899999999776</v>
      </c>
      <c r="F1862" s="5">
        <f>SQRT(C1862^2+(Inddata!$E$35*C1862)^2)</f>
        <v>4.5679098064650621</v>
      </c>
      <c r="G1862" s="5">
        <f t="shared" si="120"/>
        <v>11.735819612930124</v>
      </c>
      <c r="H1862" s="5">
        <f t="shared" si="121"/>
        <v>1.6045662442913264</v>
      </c>
      <c r="I1862" s="5">
        <f t="shared" si="122"/>
        <v>8.614345024778762E-2</v>
      </c>
      <c r="J1862" s="5">
        <f t="shared" si="123"/>
        <v>1.6221586972710447</v>
      </c>
      <c r="K1862">
        <f t="shared" ref="K1862:K1925" si="125">$K$1539+C1862</f>
        <v>3.2299999999999751</v>
      </c>
      <c r="L1862" s="2">
        <f>Inddata!$E$34</f>
        <v>0</v>
      </c>
      <c r="M1862" s="2">
        <f>Inddata!$E$34+Inddata!$E$32</f>
        <v>4</v>
      </c>
      <c r="N1862" s="2">
        <f t="shared" si="114"/>
        <v>4.307172512389381E-2</v>
      </c>
      <c r="O1862" s="2">
        <f t="shared" si="115"/>
        <v>0.81107934863552233</v>
      </c>
      <c r="P1862" s="5">
        <f t="shared" si="113"/>
        <v>4.1057597890196336</v>
      </c>
      <c r="Q1862" s="5">
        <f t="shared" si="116"/>
        <v>2.0528798945098168</v>
      </c>
      <c r="R1862" s="2">
        <f t="shared" si="117"/>
        <v>0.47520367928467994</v>
      </c>
      <c r="S1862" s="2">
        <f t="shared" si="118"/>
        <v>0.23760183964233997</v>
      </c>
    </row>
    <row r="1863" spans="3:19" x14ac:dyDescent="0.25">
      <c r="C1863">
        <f t="shared" si="124"/>
        <v>3.2399999999999749</v>
      </c>
      <c r="D1863" s="5">
        <f>$C$2+2*Inddata!$E$35*'Beregninger scenarie 3'!C1863</f>
        <v>9.0799999999999503</v>
      </c>
      <c r="E1863" s="5">
        <f t="shared" si="119"/>
        <v>18.921599999999774</v>
      </c>
      <c r="F1863" s="5">
        <f>SQRT(C1863^2+(Inddata!$E$35*C1863)^2)</f>
        <v>4.5820519420887926</v>
      </c>
      <c r="G1863" s="5">
        <f t="shared" si="120"/>
        <v>11.764103884177585</v>
      </c>
      <c r="H1863" s="5">
        <f t="shared" si="121"/>
        <v>1.6084183025150633</v>
      </c>
      <c r="I1863" s="5">
        <f t="shared" si="122"/>
        <v>8.6281264006436112E-2</v>
      </c>
      <c r="J1863" s="5">
        <f t="shared" si="123"/>
        <v>1.6325795650241621</v>
      </c>
      <c r="K1863">
        <f t="shared" si="125"/>
        <v>3.2399999999999749</v>
      </c>
      <c r="L1863" s="2">
        <f>Inddata!$E$34</f>
        <v>0</v>
      </c>
      <c r="M1863" s="2">
        <f>Inddata!$E$34+Inddata!$E$32</f>
        <v>4</v>
      </c>
      <c r="N1863" s="2">
        <f t="shared" si="114"/>
        <v>4.3140632003218056E-2</v>
      </c>
      <c r="O1863" s="2">
        <f t="shared" si="115"/>
        <v>0.81628978251208106</v>
      </c>
      <c r="P1863" s="5">
        <f t="shared" si="113"/>
        <v>4.1321354943432986</v>
      </c>
      <c r="Q1863" s="5">
        <f t="shared" si="116"/>
        <v>2.0660677471716493</v>
      </c>
      <c r="R1863" s="2">
        <f t="shared" si="117"/>
        <v>0.47825642295640036</v>
      </c>
      <c r="S1863" s="2">
        <f t="shared" si="118"/>
        <v>0.23912821147820018</v>
      </c>
    </row>
    <row r="1864" spans="3:19" x14ac:dyDescent="0.25">
      <c r="C1864">
        <f t="shared" si="124"/>
        <v>3.2499999999999747</v>
      </c>
      <c r="D1864" s="5">
        <f>$C$2+2*Inddata!$E$35*'Beregninger scenarie 3'!C1864</f>
        <v>9.0999999999999499</v>
      </c>
      <c r="E1864" s="5">
        <f t="shared" si="119"/>
        <v>19.012499999999768</v>
      </c>
      <c r="F1864" s="5">
        <f>SQRT(C1864^2+(Inddata!$E$35*C1864)^2)</f>
        <v>4.5961940777125232</v>
      </c>
      <c r="G1864" s="5">
        <f t="shared" si="120"/>
        <v>11.792388155425046</v>
      </c>
      <c r="H1864" s="5">
        <f t="shared" si="121"/>
        <v>1.612268842359394</v>
      </c>
      <c r="I1864" s="5">
        <f t="shared" si="122"/>
        <v>8.6418913532939318E-2</v>
      </c>
      <c r="J1864" s="5">
        <f t="shared" si="123"/>
        <v>1.6430395935449889</v>
      </c>
      <c r="K1864">
        <f t="shared" si="125"/>
        <v>3.2499999999999747</v>
      </c>
      <c r="L1864" s="2">
        <f>Inddata!$E$34</f>
        <v>0</v>
      </c>
      <c r="M1864" s="2">
        <f>Inddata!$E$34+Inddata!$E$32</f>
        <v>4</v>
      </c>
      <c r="N1864" s="2">
        <f t="shared" si="114"/>
        <v>4.3209456766469659E-2</v>
      </c>
      <c r="O1864" s="2">
        <f t="shared" si="115"/>
        <v>0.82151979677249443</v>
      </c>
      <c r="P1864" s="5">
        <f t="shared" si="113"/>
        <v>4.1586103174078106</v>
      </c>
      <c r="Q1864" s="5">
        <f t="shared" si="116"/>
        <v>2.0793051587039053</v>
      </c>
      <c r="R1864" s="2">
        <f t="shared" si="117"/>
        <v>0.48132063858886692</v>
      </c>
      <c r="S1864" s="2">
        <f t="shared" si="118"/>
        <v>0.24066031929443346</v>
      </c>
    </row>
    <row r="1865" spans="3:19" x14ac:dyDescent="0.25">
      <c r="C1865">
        <f t="shared" si="124"/>
        <v>3.2599999999999745</v>
      </c>
      <c r="D1865" s="5">
        <f>$C$2+2*Inddata!$E$35*'Beregninger scenarie 3'!C1865</f>
        <v>9.1199999999999495</v>
      </c>
      <c r="E1865" s="5">
        <f t="shared" si="119"/>
        <v>19.103599999999769</v>
      </c>
      <c r="F1865" s="5">
        <f>SQRT(C1865^2+(Inddata!$E$35*C1865)^2)</f>
        <v>4.6103362133362538</v>
      </c>
      <c r="G1865" s="5">
        <f t="shared" si="120"/>
        <v>11.820672426672507</v>
      </c>
      <c r="H1865" s="5">
        <f t="shared" si="121"/>
        <v>1.6161178747237639</v>
      </c>
      <c r="I1865" s="5">
        <f t="shared" si="122"/>
        <v>8.6556399696041328E-2</v>
      </c>
      <c r="J1865" s="5">
        <f t="shared" si="123"/>
        <v>1.6535388372332751</v>
      </c>
      <c r="K1865">
        <f t="shared" si="125"/>
        <v>3.2599999999999745</v>
      </c>
      <c r="L1865" s="2">
        <f>Inddata!$E$34</f>
        <v>0</v>
      </c>
      <c r="M1865" s="2">
        <f>Inddata!$E$34+Inddata!$E$32</f>
        <v>4</v>
      </c>
      <c r="N1865" s="2">
        <f t="shared" si="114"/>
        <v>4.3278199848020664E-2</v>
      </c>
      <c r="O1865" s="2">
        <f t="shared" si="115"/>
        <v>0.82676941861663755</v>
      </c>
      <c r="P1865" s="5">
        <f t="shared" si="113"/>
        <v>4.1851843959014881</v>
      </c>
      <c r="Q1865" s="5">
        <f t="shared" si="116"/>
        <v>2.092592197950744</v>
      </c>
      <c r="R1865" s="2">
        <f t="shared" si="117"/>
        <v>0.48439634211822791</v>
      </c>
      <c r="S1865" s="2">
        <f t="shared" si="118"/>
        <v>0.24219817105911395</v>
      </c>
    </row>
    <row r="1866" spans="3:19" x14ac:dyDescent="0.25">
      <c r="C1866">
        <f t="shared" si="124"/>
        <v>3.2699999999999743</v>
      </c>
      <c r="D1866" s="5">
        <f>$C$2+2*Inddata!$E$35*'Beregninger scenarie 3'!C1866</f>
        <v>9.1399999999999491</v>
      </c>
      <c r="E1866" s="5">
        <f t="shared" si="119"/>
        <v>19.194899999999766</v>
      </c>
      <c r="F1866" s="5">
        <f>SQRT(C1866^2+(Inddata!$E$35*C1866)^2)</f>
        <v>4.6244783489599843</v>
      </c>
      <c r="G1866" s="5">
        <f t="shared" si="120"/>
        <v>11.848956697919968</v>
      </c>
      <c r="H1866" s="5">
        <f t="shared" si="121"/>
        <v>1.6199654104035459</v>
      </c>
      <c r="I1866" s="5">
        <f t="shared" si="122"/>
        <v>8.66937233567215E-2</v>
      </c>
      <c r="J1866" s="5">
        <f t="shared" si="123"/>
        <v>1.6640773504599133</v>
      </c>
      <c r="K1866">
        <f t="shared" si="125"/>
        <v>3.2699999999999743</v>
      </c>
      <c r="L1866" s="2">
        <f>Inddata!$E$34</f>
        <v>0</v>
      </c>
      <c r="M1866" s="2">
        <f>Inddata!$E$34+Inddata!$E$32</f>
        <v>4</v>
      </c>
      <c r="N1866" s="2">
        <f t="shared" si="114"/>
        <v>4.334686167836075E-2</v>
      </c>
      <c r="O1866" s="2">
        <f t="shared" si="115"/>
        <v>0.83203867522995667</v>
      </c>
      <c r="P1866" s="5">
        <f t="shared" si="113"/>
        <v>4.2118578674396145</v>
      </c>
      <c r="Q1866" s="5">
        <f t="shared" si="116"/>
        <v>2.1059289337198073</v>
      </c>
      <c r="R1866" s="2">
        <f t="shared" si="117"/>
        <v>0.48748354947217765</v>
      </c>
      <c r="S1866" s="2">
        <f t="shared" si="118"/>
        <v>0.24374177473608882</v>
      </c>
    </row>
    <row r="1867" spans="3:19" x14ac:dyDescent="0.25">
      <c r="C1867">
        <f t="shared" si="124"/>
        <v>3.279999999999974</v>
      </c>
      <c r="D1867" s="5">
        <f>$C$2+2*Inddata!$E$35*'Beregninger scenarie 3'!C1867</f>
        <v>9.1599999999999486</v>
      </c>
      <c r="E1867" s="5">
        <f t="shared" si="119"/>
        <v>19.286399999999762</v>
      </c>
      <c r="F1867" s="5">
        <f>SQRT(C1867^2+(Inddata!$E$35*C1867)^2)</f>
        <v>4.6386204845837149</v>
      </c>
      <c r="G1867" s="5">
        <f t="shared" si="120"/>
        <v>11.877240969167429</v>
      </c>
      <c r="H1867" s="5">
        <f t="shared" si="121"/>
        <v>1.6238114600912825</v>
      </c>
      <c r="I1867" s="5">
        <f t="shared" si="122"/>
        <v>8.6830885368288133E-2</v>
      </c>
      <c r="J1867" s="5">
        <f t="shared" si="123"/>
        <v>1.6746551875669315</v>
      </c>
      <c r="K1867">
        <f t="shared" si="125"/>
        <v>3.279999999999974</v>
      </c>
      <c r="L1867" s="2">
        <f>Inddata!$E$34</f>
        <v>0</v>
      </c>
      <c r="M1867" s="2">
        <f>Inddata!$E$34+Inddata!$E$32</f>
        <v>4</v>
      </c>
      <c r="N1867" s="2">
        <f t="shared" si="114"/>
        <v>4.3415442684144066E-2</v>
      </c>
      <c r="O1867" s="2">
        <f t="shared" si="115"/>
        <v>0.83732759378346577</v>
      </c>
      <c r="P1867" s="5">
        <f t="shared" si="113"/>
        <v>4.2386308695644104</v>
      </c>
      <c r="Q1867" s="5">
        <f t="shared" si="116"/>
        <v>2.1193154347822052</v>
      </c>
      <c r="R1867" s="2">
        <f t="shared" si="117"/>
        <v>0.49058227656995501</v>
      </c>
      <c r="S1867" s="2">
        <f t="shared" si="118"/>
        <v>0.24529113828497751</v>
      </c>
    </row>
    <row r="1868" spans="3:19" x14ac:dyDescent="0.25">
      <c r="C1868">
        <f t="shared" si="124"/>
        <v>3.2899999999999738</v>
      </c>
      <c r="D1868" s="5">
        <f>$C$2+2*Inddata!$E$35*'Beregninger scenarie 3'!C1868</f>
        <v>9.1799999999999482</v>
      </c>
      <c r="E1868" s="5">
        <f t="shared" si="119"/>
        <v>19.378099999999762</v>
      </c>
      <c r="F1868" s="5">
        <f>SQRT(C1868^2+(Inddata!$E$35*C1868)^2)</f>
        <v>4.6527626202074455</v>
      </c>
      <c r="G1868" s="5">
        <f t="shared" si="120"/>
        <v>11.905525240414891</v>
      </c>
      <c r="H1868" s="5">
        <f t="shared" si="121"/>
        <v>1.6276560343779056</v>
      </c>
      <c r="I1868" s="5">
        <f t="shared" si="122"/>
        <v>8.6967886576470671E-2</v>
      </c>
      <c r="J1868" s="5">
        <f t="shared" si="123"/>
        <v>1.6852724028674857</v>
      </c>
      <c r="K1868">
        <f t="shared" si="125"/>
        <v>3.2899999999999738</v>
      </c>
      <c r="L1868" s="2">
        <f>Inddata!$E$34</f>
        <v>0</v>
      </c>
      <c r="M1868" s="2">
        <f>Inddata!$E$34+Inddata!$E$32</f>
        <v>4</v>
      </c>
      <c r="N1868" s="2">
        <f t="shared" si="114"/>
        <v>4.3483943288235336E-2</v>
      </c>
      <c r="O1868" s="2">
        <f t="shared" si="115"/>
        <v>0.84263620143374285</v>
      </c>
      <c r="P1868" s="5">
        <f t="shared" si="113"/>
        <v>4.2655035397450254</v>
      </c>
      <c r="Q1868" s="5">
        <f t="shared" si="116"/>
        <v>2.1327517698725127</v>
      </c>
      <c r="R1868" s="2">
        <f t="shared" si="117"/>
        <v>0.49369253932234092</v>
      </c>
      <c r="S1868" s="2">
        <f t="shared" si="118"/>
        <v>0.24684626966117046</v>
      </c>
    </row>
    <row r="1869" spans="3:19" x14ac:dyDescent="0.25">
      <c r="C1869">
        <f t="shared" si="124"/>
        <v>3.2999999999999736</v>
      </c>
      <c r="D1869" s="5">
        <f>$C$2+2*Inddata!$E$35*'Beregninger scenarie 3'!C1869</f>
        <v>9.1999999999999478</v>
      </c>
      <c r="E1869" s="5">
        <f t="shared" si="119"/>
        <v>19.469999999999757</v>
      </c>
      <c r="F1869" s="5">
        <f>SQRT(C1869^2+(Inddata!$E$35*C1869)^2)</f>
        <v>4.6669047558311769</v>
      </c>
      <c r="G1869" s="5">
        <f t="shared" si="120"/>
        <v>11.933809511662353</v>
      </c>
      <c r="H1869" s="5">
        <f t="shared" si="121"/>
        <v>1.6314991437539401</v>
      </c>
      <c r="I1869" s="5">
        <f t="shared" si="122"/>
        <v>8.7104727819510383E-2</v>
      </c>
      <c r="J1869" s="5">
        <f t="shared" si="123"/>
        <v>1.695929050645846</v>
      </c>
      <c r="K1869">
        <f t="shared" si="125"/>
        <v>3.2999999999999736</v>
      </c>
      <c r="L1869" s="2">
        <f>Inddata!$E$34</f>
        <v>0</v>
      </c>
      <c r="M1869" s="2">
        <f>Inddata!$E$34+Inddata!$E$32</f>
        <v>4</v>
      </c>
      <c r="N1869" s="2">
        <f t="shared" si="114"/>
        <v>4.3552363909755192E-2</v>
      </c>
      <c r="O1869" s="2">
        <f t="shared" si="115"/>
        <v>0.84796452532292299</v>
      </c>
      <c r="P1869" s="5">
        <f t="shared" si="113"/>
        <v>4.2924760153774928</v>
      </c>
      <c r="Q1869" s="5">
        <f t="shared" si="116"/>
        <v>2.1462380076887464</v>
      </c>
      <c r="R1869" s="2">
        <f t="shared" si="117"/>
        <v>0.49681435363165416</v>
      </c>
      <c r="S1869" s="2">
        <f t="shared" si="118"/>
        <v>0.24840717681582708</v>
      </c>
    </row>
    <row r="1870" spans="3:19" x14ac:dyDescent="0.25">
      <c r="C1870">
        <f t="shared" si="124"/>
        <v>3.3099999999999734</v>
      </c>
      <c r="D1870" s="5">
        <f>$C$2+2*Inddata!$E$35*'Beregninger scenarie 3'!C1870</f>
        <v>9.2199999999999473</v>
      </c>
      <c r="E1870" s="5">
        <f t="shared" si="119"/>
        <v>19.562099999999756</v>
      </c>
      <c r="F1870" s="5">
        <f>SQRT(C1870^2+(Inddata!$E$35*C1870)^2)</f>
        <v>4.6810468914549066</v>
      </c>
      <c r="G1870" s="5">
        <f t="shared" si="120"/>
        <v>11.962093782909813</v>
      </c>
      <c r="H1870" s="5">
        <f t="shared" si="121"/>
        <v>1.6353407986106945</v>
      </c>
      <c r="I1870" s="5">
        <f t="shared" si="122"/>
        <v>8.7241409928250108E-2</v>
      </c>
      <c r="J1870" s="5">
        <f t="shared" si="123"/>
        <v>1.7066251851574001</v>
      </c>
      <c r="K1870">
        <f t="shared" si="125"/>
        <v>3.3099999999999734</v>
      </c>
      <c r="L1870" s="2">
        <f>Inddata!$E$34</f>
        <v>0</v>
      </c>
      <c r="M1870" s="2">
        <f>Inddata!$E$34+Inddata!$E$32</f>
        <v>4</v>
      </c>
      <c r="N1870" s="2">
        <f t="shared" si="114"/>
        <v>4.3620704964125054E-2</v>
      </c>
      <c r="O1870" s="2">
        <f t="shared" si="115"/>
        <v>0.85331259257870007</v>
      </c>
      <c r="P1870" s="5">
        <f t="shared" si="113"/>
        <v>4.3195484337847434</v>
      </c>
      <c r="Q1870" s="5">
        <f t="shared" si="116"/>
        <v>2.1597742168923717</v>
      </c>
      <c r="R1870" s="2">
        <f t="shared" si="117"/>
        <v>0.4999477353917528</v>
      </c>
      <c r="S1870" s="2">
        <f t="shared" si="118"/>
        <v>0.2499738676958764</v>
      </c>
    </row>
    <row r="1871" spans="3:19" x14ac:dyDescent="0.25">
      <c r="C1871">
        <f t="shared" si="124"/>
        <v>3.3199999999999732</v>
      </c>
      <c r="D1871" s="5">
        <f>$C$2+2*Inddata!$E$35*'Beregninger scenarie 3'!C1871</f>
        <v>9.2399999999999469</v>
      </c>
      <c r="E1871" s="5">
        <f t="shared" si="119"/>
        <v>19.654399999999754</v>
      </c>
      <c r="F1871" s="5">
        <f>SQRT(C1871^2+(Inddata!$E$35*C1871)^2)</f>
        <v>4.6951890270786372</v>
      </c>
      <c r="G1871" s="5">
        <f t="shared" si="120"/>
        <v>11.990378054157274</v>
      </c>
      <c r="H1871" s="5">
        <f t="shared" si="121"/>
        <v>1.639181009241425</v>
      </c>
      <c r="I1871" s="5">
        <f t="shared" si="122"/>
        <v>8.7377933726222157E-2</v>
      </c>
      <c r="J1871" s="5">
        <f t="shared" si="123"/>
        <v>1.7173608606286392</v>
      </c>
      <c r="K1871">
        <f t="shared" si="125"/>
        <v>3.3199999999999732</v>
      </c>
      <c r="L1871" s="2">
        <f>Inddata!$E$34</f>
        <v>0</v>
      </c>
      <c r="M1871" s="2">
        <f>Inddata!$E$34+Inddata!$E$32</f>
        <v>4</v>
      </c>
      <c r="N1871" s="2">
        <f t="shared" si="114"/>
        <v>4.3688966863111078E-2</v>
      </c>
      <c r="O1871" s="2">
        <f t="shared" si="115"/>
        <v>0.85868043031431962</v>
      </c>
      <c r="P1871" s="5">
        <f t="shared" si="113"/>
        <v>4.3467209322165736</v>
      </c>
      <c r="Q1871" s="5">
        <f t="shared" si="116"/>
        <v>2.1733604661082868</v>
      </c>
      <c r="R1871" s="2">
        <f t="shared" si="117"/>
        <v>0.50309270048802945</v>
      </c>
      <c r="S1871" s="2">
        <f t="shared" si="118"/>
        <v>0.25154635024401473</v>
      </c>
    </row>
    <row r="1872" spans="3:19" x14ac:dyDescent="0.25">
      <c r="C1872">
        <f t="shared" si="124"/>
        <v>3.329999999999973</v>
      </c>
      <c r="D1872" s="5">
        <f>$C$2+2*Inddata!$E$35*'Beregninger scenarie 3'!C1872</f>
        <v>9.2599999999999465</v>
      </c>
      <c r="E1872" s="5">
        <f t="shared" si="119"/>
        <v>19.746899999999751</v>
      </c>
      <c r="F1872" s="5">
        <f>SQRT(C1872^2+(Inddata!$E$35*C1872)^2)</f>
        <v>4.7093311627023677</v>
      </c>
      <c r="G1872" s="5">
        <f t="shared" si="120"/>
        <v>12.018662325404735</v>
      </c>
      <c r="H1872" s="5">
        <f t="shared" si="121"/>
        <v>1.6430197858424951</v>
      </c>
      <c r="I1872" s="5">
        <f t="shared" si="122"/>
        <v>8.7514300029735315E-2</v>
      </c>
      <c r="J1872" s="5">
        <f t="shared" si="123"/>
        <v>1.7281361312571586</v>
      </c>
      <c r="K1872">
        <f t="shared" si="125"/>
        <v>3.329999999999973</v>
      </c>
      <c r="L1872" s="2">
        <f>Inddata!$E$34</f>
        <v>0</v>
      </c>
      <c r="M1872" s="2">
        <f>Inddata!$E$34+Inddata!$E$32</f>
        <v>4</v>
      </c>
      <c r="N1872" s="2">
        <f t="shared" si="114"/>
        <v>4.3757150014867657E-2</v>
      </c>
      <c r="O1872" s="2">
        <f t="shared" si="115"/>
        <v>0.8640680656285793</v>
      </c>
      <c r="P1872" s="5">
        <f t="shared" si="113"/>
        <v>4.3739936478496411</v>
      </c>
      <c r="Q1872" s="5">
        <f t="shared" si="116"/>
        <v>2.1869968239248205</v>
      </c>
      <c r="R1872" s="2">
        <f t="shared" si="117"/>
        <v>0.50624926479741217</v>
      </c>
      <c r="S1872" s="2">
        <f t="shared" si="118"/>
        <v>0.25312463239870608</v>
      </c>
    </row>
    <row r="1873" spans="3:19" x14ac:dyDescent="0.25">
      <c r="C1873">
        <f t="shared" si="124"/>
        <v>3.3399999999999728</v>
      </c>
      <c r="D1873" s="5">
        <f>$C$2+2*Inddata!$E$35*'Beregninger scenarie 3'!C1873</f>
        <v>9.2799999999999461</v>
      </c>
      <c r="E1873" s="5">
        <f t="shared" si="119"/>
        <v>19.839599999999749</v>
      </c>
      <c r="F1873" s="5">
        <f>SQRT(C1873^2+(Inddata!$E$35*C1873)^2)</f>
        <v>4.7234732983260992</v>
      </c>
      <c r="G1873" s="5">
        <f t="shared" si="120"/>
        <v>12.046946596652198</v>
      </c>
      <c r="H1873" s="5">
        <f t="shared" si="121"/>
        <v>1.6468571385145097</v>
      </c>
      <c r="I1873" s="5">
        <f t="shared" si="122"/>
        <v>8.7650509647960367E-2</v>
      </c>
      <c r="J1873" s="5">
        <f t="shared" si="123"/>
        <v>1.7389510512116524</v>
      </c>
      <c r="K1873">
        <f t="shared" si="125"/>
        <v>3.3399999999999728</v>
      </c>
      <c r="L1873" s="2">
        <f>Inddata!$E$34</f>
        <v>0</v>
      </c>
      <c r="M1873" s="2">
        <f>Inddata!$E$34+Inddata!$E$32</f>
        <v>4</v>
      </c>
      <c r="N1873" s="2">
        <f t="shared" si="114"/>
        <v>4.3825254823980184E-2</v>
      </c>
      <c r="O1873" s="2">
        <f t="shared" si="115"/>
        <v>0.86947552560582619</v>
      </c>
      <c r="P1873" s="5">
        <f t="shared" si="113"/>
        <v>4.4013667177874511</v>
      </c>
      <c r="Q1873" s="5">
        <f t="shared" si="116"/>
        <v>2.2006833588937256</v>
      </c>
      <c r="R1873" s="2">
        <f t="shared" si="117"/>
        <v>0.50941744418836232</v>
      </c>
      <c r="S1873" s="2">
        <f t="shared" si="118"/>
        <v>0.25470872209418116</v>
      </c>
    </row>
    <row r="1874" spans="3:19" x14ac:dyDescent="0.25">
      <c r="C1874">
        <f t="shared" si="124"/>
        <v>3.3499999999999726</v>
      </c>
      <c r="D1874" s="5">
        <f>$C$2+2*Inddata!$E$35*'Beregninger scenarie 3'!C1874</f>
        <v>9.2999999999999456</v>
      </c>
      <c r="E1874" s="5">
        <f t="shared" si="119"/>
        <v>19.932499999999745</v>
      </c>
      <c r="F1874" s="5">
        <f>SQRT(C1874^2+(Inddata!$E$35*C1874)^2)</f>
        <v>4.7376154339498298</v>
      </c>
      <c r="G1874" s="5">
        <f t="shared" si="120"/>
        <v>12.075230867899659</v>
      </c>
      <c r="H1874" s="5">
        <f t="shared" si="121"/>
        <v>1.6506930772634381</v>
      </c>
      <c r="I1874" s="5">
        <f t="shared" si="122"/>
        <v>8.7786563383014535E-2</v>
      </c>
      <c r="J1874" s="5">
        <f t="shared" si="123"/>
        <v>1.7498056746319148</v>
      </c>
      <c r="K1874">
        <f t="shared" si="125"/>
        <v>3.3499999999999726</v>
      </c>
      <c r="L1874" s="2">
        <f>Inddata!$E$34</f>
        <v>0</v>
      </c>
      <c r="M1874" s="2">
        <f>Inddata!$E$34+Inddata!$E$32</f>
        <v>4</v>
      </c>
      <c r="N1874" s="2">
        <f t="shared" si="114"/>
        <v>4.3893281691507267E-2</v>
      </c>
      <c r="O1874" s="2">
        <f t="shared" si="115"/>
        <v>0.87490283731595742</v>
      </c>
      <c r="P1874" s="5">
        <f t="shared" si="113"/>
        <v>4.4288402790603634</v>
      </c>
      <c r="Q1874" s="5">
        <f t="shared" si="116"/>
        <v>2.2144201395301817</v>
      </c>
      <c r="R1874" s="2">
        <f t="shared" si="117"/>
        <v>0.51259725452087546</v>
      </c>
      <c r="S1874" s="2">
        <f t="shared" si="118"/>
        <v>0.25629862726043773</v>
      </c>
    </row>
    <row r="1875" spans="3:19" x14ac:dyDescent="0.25">
      <c r="C1875">
        <f t="shared" si="124"/>
        <v>3.3599999999999723</v>
      </c>
      <c r="D1875" s="5">
        <f>$C$2+2*Inddata!$E$35*'Beregninger scenarie 3'!C1875</f>
        <v>9.3199999999999452</v>
      </c>
      <c r="E1875" s="5">
        <f t="shared" si="119"/>
        <v>20.025599999999741</v>
      </c>
      <c r="F1875" s="5">
        <f>SQRT(C1875^2+(Inddata!$E$35*C1875)^2)</f>
        <v>4.7517575695735603</v>
      </c>
      <c r="G1875" s="5">
        <f t="shared" si="120"/>
        <v>12.10351513914712</v>
      </c>
      <c r="H1875" s="5">
        <f t="shared" si="121"/>
        <v>1.6545276120017192</v>
      </c>
      <c r="I1875" s="5">
        <f t="shared" si="122"/>
        <v>8.7922462030044418E-2</v>
      </c>
      <c r="J1875" s="5">
        <f t="shared" si="123"/>
        <v>1.7607000556288348</v>
      </c>
      <c r="K1875">
        <f t="shared" si="125"/>
        <v>3.3599999999999723</v>
      </c>
      <c r="L1875" s="2">
        <f>Inddata!$E$34</f>
        <v>0</v>
      </c>
      <c r="M1875" s="2">
        <f>Inddata!$E$34+Inddata!$E$32</f>
        <v>4</v>
      </c>
      <c r="N1875" s="2">
        <f t="shared" si="114"/>
        <v>4.3961231015022209E-2</v>
      </c>
      <c r="O1875" s="2">
        <f t="shared" si="115"/>
        <v>0.8803500278144174</v>
      </c>
      <c r="P1875" s="5">
        <f t="shared" si="113"/>
        <v>4.456414468625578</v>
      </c>
      <c r="Q1875" s="5">
        <f t="shared" si="116"/>
        <v>2.228207234312789</v>
      </c>
      <c r="R1875" s="2">
        <f t="shared" si="117"/>
        <v>0.51578871164647899</v>
      </c>
      <c r="S1875" s="2">
        <f t="shared" si="118"/>
        <v>0.2578943558232395</v>
      </c>
    </row>
    <row r="1876" spans="3:19" x14ac:dyDescent="0.25">
      <c r="C1876">
        <f t="shared" si="124"/>
        <v>3.3699999999999721</v>
      </c>
      <c r="D1876" s="5">
        <f>$C$2+2*Inddata!$E$35*'Beregninger scenarie 3'!C1876</f>
        <v>9.3399999999999448</v>
      </c>
      <c r="E1876" s="5">
        <f t="shared" si="119"/>
        <v>20.118899999999741</v>
      </c>
      <c r="F1876" s="5">
        <f>SQRT(C1876^2+(Inddata!$E$35*C1876)^2)</f>
        <v>4.7658997051972909</v>
      </c>
      <c r="G1876" s="5">
        <f t="shared" si="120"/>
        <v>12.131799410394581</v>
      </c>
      <c r="H1876" s="5">
        <f t="shared" si="121"/>
        <v>1.6583607525493518</v>
      </c>
      <c r="I1876" s="5">
        <f t="shared" si="122"/>
        <v>8.8058206377308018E-2</v>
      </c>
      <c r="J1876" s="5">
        <f t="shared" si="123"/>
        <v>1.7716342482843994</v>
      </c>
      <c r="K1876">
        <f t="shared" si="125"/>
        <v>3.3699999999999721</v>
      </c>
      <c r="L1876" s="2">
        <f>Inddata!$E$34</f>
        <v>0</v>
      </c>
      <c r="M1876" s="2">
        <f>Inddata!$E$34+Inddata!$E$32</f>
        <v>4</v>
      </c>
      <c r="N1876" s="2">
        <f t="shared" si="114"/>
        <v>4.4029103188654009E-2</v>
      </c>
      <c r="O1876" s="2">
        <f t="shared" si="115"/>
        <v>0.88581712414219971</v>
      </c>
      <c r="P1876" s="5">
        <f t="shared" si="113"/>
        <v>4.4840894233671422</v>
      </c>
      <c r="Q1876" s="5">
        <f t="shared" si="116"/>
        <v>2.2420447116835711</v>
      </c>
      <c r="R1876" s="2">
        <f t="shared" si="117"/>
        <v>0.51899183140823413</v>
      </c>
      <c r="S1876" s="2">
        <f t="shared" si="118"/>
        <v>0.25949591570411706</v>
      </c>
    </row>
    <row r="1877" spans="3:19" x14ac:dyDescent="0.25">
      <c r="C1877">
        <f t="shared" si="124"/>
        <v>3.3799999999999719</v>
      </c>
      <c r="D1877" s="5">
        <f>$C$2+2*Inddata!$E$35*'Beregninger scenarie 3'!C1877</f>
        <v>9.3599999999999444</v>
      </c>
      <c r="E1877" s="5">
        <f t="shared" si="119"/>
        <v>20.212399999999736</v>
      </c>
      <c r="F1877" s="5">
        <f>SQRT(C1877^2+(Inddata!$E$35*C1877)^2)</f>
        <v>4.7800418408210215</v>
      </c>
      <c r="G1877" s="5">
        <f t="shared" si="120"/>
        <v>12.160083681642043</v>
      </c>
      <c r="H1877" s="5">
        <f t="shared" si="121"/>
        <v>1.6621925086349689</v>
      </c>
      <c r="I1877" s="5">
        <f t="shared" si="122"/>
        <v>8.8193797206255337E-2</v>
      </c>
      <c r="J1877" s="5">
        <f t="shared" si="123"/>
        <v>1.782608306651692</v>
      </c>
      <c r="K1877">
        <f t="shared" si="125"/>
        <v>3.3799999999999719</v>
      </c>
      <c r="L1877" s="2">
        <f>Inddata!$E$34</f>
        <v>0</v>
      </c>
      <c r="M1877" s="2">
        <f>Inddata!$E$34+Inddata!$E$32</f>
        <v>4</v>
      </c>
      <c r="N1877" s="2">
        <f t="shared" si="114"/>
        <v>4.4096898603127668E-2</v>
      </c>
      <c r="O1877" s="2">
        <f t="shared" si="115"/>
        <v>0.891304153325846</v>
      </c>
      <c r="P1877" s="5">
        <f t="shared" si="113"/>
        <v>4.5118652800959467</v>
      </c>
      <c r="Q1877" s="5">
        <f t="shared" si="116"/>
        <v>2.2559326400479733</v>
      </c>
      <c r="R1877" s="2">
        <f t="shared" si="117"/>
        <v>0.52220662964073461</v>
      </c>
      <c r="S1877" s="2">
        <f t="shared" si="118"/>
        <v>0.2611033148203673</v>
      </c>
    </row>
    <row r="1878" spans="3:19" x14ac:dyDescent="0.25">
      <c r="C1878">
        <f t="shared" si="124"/>
        <v>3.3899999999999717</v>
      </c>
      <c r="D1878" s="5">
        <f>$C$2+2*Inddata!$E$35*'Beregninger scenarie 3'!C1878</f>
        <v>9.3799999999999439</v>
      </c>
      <c r="E1878" s="5">
        <f t="shared" si="119"/>
        <v>20.306099999999734</v>
      </c>
      <c r="F1878" s="5">
        <f>SQRT(C1878^2+(Inddata!$E$35*C1878)^2)</f>
        <v>4.794183976444752</v>
      </c>
      <c r="G1878" s="5">
        <f t="shared" si="120"/>
        <v>12.188367952889504</v>
      </c>
      <c r="H1878" s="5">
        <f t="shared" si="121"/>
        <v>1.6660228898969001</v>
      </c>
      <c r="I1878" s="5">
        <f t="shared" si="122"/>
        <v>8.8329235291607952E-2</v>
      </c>
      <c r="J1878" s="5">
        <f t="shared" si="123"/>
        <v>1.7936222847548968</v>
      </c>
      <c r="K1878">
        <f t="shared" si="125"/>
        <v>3.3899999999999717</v>
      </c>
      <c r="L1878" s="2">
        <f>Inddata!$E$34</f>
        <v>0</v>
      </c>
      <c r="M1878" s="2">
        <f>Inddata!$E$34+Inddata!$E$32</f>
        <v>4</v>
      </c>
      <c r="N1878" s="2">
        <f t="shared" si="114"/>
        <v>4.4164617645803976E-2</v>
      </c>
      <c r="O1878" s="2">
        <f t="shared" si="115"/>
        <v>0.89681114237744841</v>
      </c>
      <c r="P1878" s="5">
        <f t="shared" si="113"/>
        <v>4.539742175549736</v>
      </c>
      <c r="Q1878" s="5">
        <f t="shared" si="116"/>
        <v>2.269871087774868</v>
      </c>
      <c r="R1878" s="2">
        <f t="shared" si="117"/>
        <v>0.5254331221701084</v>
      </c>
      <c r="S1878" s="2">
        <f t="shared" si="118"/>
        <v>0.2627165610850542</v>
      </c>
    </row>
    <row r="1879" spans="3:19" x14ac:dyDescent="0.25">
      <c r="C1879">
        <f t="shared" si="124"/>
        <v>3.3999999999999715</v>
      </c>
      <c r="D1879" s="5">
        <f>$C$2+2*Inddata!$E$35*'Beregninger scenarie 3'!C1879</f>
        <v>9.3999999999999435</v>
      </c>
      <c r="E1879" s="5">
        <f t="shared" si="119"/>
        <v>20.399999999999732</v>
      </c>
      <c r="F1879" s="5">
        <f>SQRT(C1879^2+(Inddata!$E$35*C1879)^2)</f>
        <v>4.8083261120684826</v>
      </c>
      <c r="G1879" s="5">
        <f t="shared" si="120"/>
        <v>12.216652224136965</v>
      </c>
      <c r="H1879" s="5">
        <f t="shared" si="121"/>
        <v>1.6698519058842141</v>
      </c>
      <c r="I1879" s="5">
        <f t="shared" si="122"/>
        <v>8.8464521401437388E-2</v>
      </c>
      <c r="J1879" s="5">
        <f t="shared" si="123"/>
        <v>1.804676236589299</v>
      </c>
      <c r="K1879">
        <f t="shared" si="125"/>
        <v>3.3999999999999715</v>
      </c>
      <c r="L1879" s="2">
        <f>Inddata!$E$34</f>
        <v>0</v>
      </c>
      <c r="M1879" s="2">
        <f>Inddata!$E$34+Inddata!$E$32</f>
        <v>4</v>
      </c>
      <c r="N1879" s="2">
        <f t="shared" si="114"/>
        <v>4.4232260700718694E-2</v>
      </c>
      <c r="O1879" s="2">
        <f t="shared" si="115"/>
        <v>0.90233811829464949</v>
      </c>
      <c r="P1879" s="5">
        <f t="shared" si="113"/>
        <v>4.5677202463931135</v>
      </c>
      <c r="Q1879" s="5">
        <f t="shared" si="116"/>
        <v>2.2838601231965567</v>
      </c>
      <c r="R1879" s="2">
        <f t="shared" si="117"/>
        <v>0.52867132481401768</v>
      </c>
      <c r="S1879" s="2">
        <f t="shared" si="118"/>
        <v>0.26433566240700884</v>
      </c>
    </row>
    <row r="1880" spans="3:19" x14ac:dyDescent="0.25">
      <c r="C1880">
        <f t="shared" si="124"/>
        <v>3.4099999999999713</v>
      </c>
      <c r="D1880" s="5">
        <f>$C$2+2*Inddata!$E$35*'Beregninger scenarie 3'!C1880</f>
        <v>9.4199999999999431</v>
      </c>
      <c r="E1880" s="5">
        <f t="shared" si="119"/>
        <v>20.49409999999973</v>
      </c>
      <c r="F1880" s="5">
        <f>SQRT(C1880^2+(Inddata!$E$35*C1880)^2)</f>
        <v>4.8224682476922132</v>
      </c>
      <c r="G1880" s="5">
        <f t="shared" si="120"/>
        <v>12.244936495384426</v>
      </c>
      <c r="H1880" s="5">
        <f t="shared" si="121"/>
        <v>1.6736795660577515</v>
      </c>
      <c r="I1880" s="5">
        <f t="shared" si="122"/>
        <v>8.859965629724241E-2</v>
      </c>
      <c r="J1880" s="5">
        <f t="shared" si="123"/>
        <v>1.8157702161212916</v>
      </c>
      <c r="K1880">
        <f t="shared" si="125"/>
        <v>3.4099999999999713</v>
      </c>
      <c r="L1880" s="2">
        <f>Inddata!$E$34</f>
        <v>0</v>
      </c>
      <c r="M1880" s="2">
        <f>Inddata!$E$34+Inddata!$E$32</f>
        <v>4</v>
      </c>
      <c r="N1880" s="2">
        <f t="shared" si="114"/>
        <v>4.4299828148621205E-2</v>
      </c>
      <c r="O1880" s="2">
        <f t="shared" si="115"/>
        <v>0.90788510806064582</v>
      </c>
      <c r="P1880" s="5">
        <f t="shared" si="113"/>
        <v>4.5957996292175487</v>
      </c>
      <c r="Q1880" s="5">
        <f t="shared" si="116"/>
        <v>2.2978998146087743</v>
      </c>
      <c r="R1880" s="2">
        <f t="shared" si="117"/>
        <v>0.53192125338166085</v>
      </c>
      <c r="S1880" s="2">
        <f t="shared" si="118"/>
        <v>0.26596062669083043</v>
      </c>
    </row>
    <row r="1881" spans="3:19" x14ac:dyDescent="0.25">
      <c r="C1881">
        <f t="shared" si="124"/>
        <v>3.4199999999999711</v>
      </c>
      <c r="D1881" s="5">
        <f>$C$2+2*Inddata!$E$35*'Beregninger scenarie 3'!C1881</f>
        <v>9.4399999999999427</v>
      </c>
      <c r="E1881" s="5">
        <f t="shared" si="119"/>
        <v>20.588399999999726</v>
      </c>
      <c r="F1881" s="5">
        <f>SQRT(C1881^2+(Inddata!$E$35*C1881)^2)</f>
        <v>4.8366103833159437</v>
      </c>
      <c r="G1881" s="5">
        <f t="shared" si="120"/>
        <v>12.273220766631887</v>
      </c>
      <c r="H1881" s="5">
        <f t="shared" si="121"/>
        <v>1.6775058797911411</v>
      </c>
      <c r="I1881" s="5">
        <f t="shared" si="122"/>
        <v>8.8734640734025039E-2</v>
      </c>
      <c r="J1881" s="5">
        <f t="shared" si="123"/>
        <v>1.8269042772883768</v>
      </c>
      <c r="K1881">
        <f t="shared" si="125"/>
        <v>3.4199999999999711</v>
      </c>
      <c r="L1881" s="2">
        <f>Inddata!$E$34</f>
        <v>0</v>
      </c>
      <c r="M1881" s="2">
        <f>Inddata!$E$34+Inddata!$E$32</f>
        <v>4</v>
      </c>
      <c r="N1881" s="2">
        <f t="shared" si="114"/>
        <v>4.4367320367012519E-2</v>
      </c>
      <c r="O1881" s="2">
        <f t="shared" si="115"/>
        <v>0.91345213864418839</v>
      </c>
      <c r="P1881" s="5">
        <f t="shared" si="113"/>
        <v>4.6239804605413939</v>
      </c>
      <c r="Q1881" s="5">
        <f t="shared" si="116"/>
        <v>2.3119902302706969</v>
      </c>
      <c r="R1881" s="2">
        <f t="shared" si="117"/>
        <v>0.53518292367377251</v>
      </c>
      <c r="S1881" s="2">
        <f t="shared" si="118"/>
        <v>0.26759146183688626</v>
      </c>
    </row>
    <row r="1882" spans="3:19" x14ac:dyDescent="0.25">
      <c r="C1882">
        <f t="shared" si="124"/>
        <v>3.4299999999999708</v>
      </c>
      <c r="D1882" s="5">
        <f>$C$2+2*Inddata!$E$35*'Beregninger scenarie 3'!C1882</f>
        <v>9.4599999999999422</v>
      </c>
      <c r="E1882" s="5">
        <f t="shared" si="119"/>
        <v>20.682899999999723</v>
      </c>
      <c r="F1882" s="5">
        <f>SQRT(C1882^2+(Inddata!$E$35*C1882)^2)</f>
        <v>4.8507525189396752</v>
      </c>
      <c r="G1882" s="5">
        <f t="shared" si="120"/>
        <v>12.30150503787935</v>
      </c>
      <c r="H1882" s="5">
        <f t="shared" si="121"/>
        <v>1.6813308563718019</v>
      </c>
      <c r="I1882" s="5">
        <f t="shared" si="122"/>
        <v>8.8869475460365721E-2</v>
      </c>
      <c r="J1882" s="5">
        <f t="shared" si="123"/>
        <v>1.8380784739991736</v>
      </c>
      <c r="K1882">
        <f t="shared" si="125"/>
        <v>3.4299999999999708</v>
      </c>
      <c r="L1882" s="2">
        <f>Inddata!$E$34</f>
        <v>0</v>
      </c>
      <c r="M1882" s="2">
        <f>Inddata!$E$34+Inddata!$E$32</f>
        <v>4</v>
      </c>
      <c r="N1882" s="2">
        <f t="shared" si="114"/>
        <v>4.4434737730182861E-2</v>
      </c>
      <c r="O1882" s="2">
        <f t="shared" si="115"/>
        <v>0.91903923699958678</v>
      </c>
      <c r="P1882" s="5">
        <f t="shared" si="113"/>
        <v>4.6522628768098926</v>
      </c>
      <c r="Q1882" s="5">
        <f t="shared" si="116"/>
        <v>2.3261314384049463</v>
      </c>
      <c r="R1882" s="2">
        <f t="shared" si="117"/>
        <v>0.53845635148262649</v>
      </c>
      <c r="S1882" s="2">
        <f t="shared" si="118"/>
        <v>0.26922817574131325</v>
      </c>
    </row>
    <row r="1883" spans="3:19" x14ac:dyDescent="0.25">
      <c r="C1883">
        <f t="shared" si="124"/>
        <v>3.4399999999999706</v>
      </c>
      <c r="D1883" s="5">
        <f>$C$2+2*Inddata!$E$35*'Beregninger scenarie 3'!C1883</f>
        <v>9.4799999999999418</v>
      </c>
      <c r="E1883" s="5">
        <f t="shared" si="119"/>
        <v>20.777599999999723</v>
      </c>
      <c r="F1883" s="5">
        <f>SQRT(C1883^2+(Inddata!$E$35*C1883)^2)</f>
        <v>4.8648946545634058</v>
      </c>
      <c r="G1883" s="5">
        <f t="shared" si="120"/>
        <v>12.329789309126811</v>
      </c>
      <c r="H1883" s="5">
        <f t="shared" si="121"/>
        <v>1.6851545050019334</v>
      </c>
      <c r="I1883" s="5">
        <f t="shared" si="122"/>
        <v>8.9004161218497288E-2</v>
      </c>
      <c r="J1883" s="5">
        <f t="shared" si="123"/>
        <v>1.8492928601334246</v>
      </c>
      <c r="K1883">
        <f t="shared" si="125"/>
        <v>3.4399999999999706</v>
      </c>
      <c r="L1883" s="2">
        <f>Inddata!$E$34</f>
        <v>0</v>
      </c>
      <c r="M1883" s="2">
        <f>Inddata!$E$34+Inddata!$E$32</f>
        <v>4</v>
      </c>
      <c r="N1883" s="2">
        <f t="shared" si="114"/>
        <v>4.4502080609248644E-2</v>
      </c>
      <c r="O1883" s="2">
        <f t="shared" si="115"/>
        <v>0.92464643006671232</v>
      </c>
      <c r="P1883" s="5">
        <f t="shared" si="113"/>
        <v>4.6806470143952019</v>
      </c>
      <c r="Q1883" s="5">
        <f t="shared" si="116"/>
        <v>2.340323507197601</v>
      </c>
      <c r="R1883" s="2">
        <f t="shared" si="117"/>
        <v>0.54174155259203727</v>
      </c>
      <c r="S1883" s="2">
        <f t="shared" si="118"/>
        <v>0.27087077629601863</v>
      </c>
    </row>
    <row r="1884" spans="3:19" x14ac:dyDescent="0.25">
      <c r="C1884">
        <f t="shared" si="124"/>
        <v>3.4499999999999704</v>
      </c>
      <c r="D1884" s="5">
        <f>$C$2+2*Inddata!$E$35*'Beregninger scenarie 3'!C1884</f>
        <v>9.4999999999999414</v>
      </c>
      <c r="E1884" s="5">
        <f t="shared" si="119"/>
        <v>20.872499999999718</v>
      </c>
      <c r="F1884" s="5">
        <f>SQRT(C1884^2+(Inddata!$E$35*C1884)^2)</f>
        <v>4.8790367901871363</v>
      </c>
      <c r="G1884" s="5">
        <f t="shared" si="120"/>
        <v>12.358073580374272</v>
      </c>
      <c r="H1884" s="5">
        <f t="shared" si="121"/>
        <v>1.6889768347994882</v>
      </c>
      <c r="I1884" s="5">
        <f t="shared" si="122"/>
        <v>8.9138698744377742E-2</v>
      </c>
      <c r="J1884" s="5">
        <f t="shared" si="123"/>
        <v>1.8605474895419993</v>
      </c>
      <c r="K1884">
        <f t="shared" si="125"/>
        <v>3.4499999999999704</v>
      </c>
      <c r="L1884" s="2">
        <f>Inddata!$E$34</f>
        <v>0</v>
      </c>
      <c r="M1884" s="2">
        <f>Inddata!$E$34+Inddata!$E$32</f>
        <v>4</v>
      </c>
      <c r="N1884" s="2">
        <f t="shared" si="114"/>
        <v>4.4569349372188871E-2</v>
      </c>
      <c r="O1884" s="2">
        <f t="shared" si="115"/>
        <v>0.93027374477099967</v>
      </c>
      <c r="P1884" s="5">
        <f t="shared" si="113"/>
        <v>4.7091330095963988</v>
      </c>
      <c r="Q1884" s="5">
        <f t="shared" si="116"/>
        <v>2.3545665047981994</v>
      </c>
      <c r="R1884" s="2">
        <f t="shared" si="117"/>
        <v>0.54503854277736108</v>
      </c>
      <c r="S1884" s="2">
        <f t="shared" si="118"/>
        <v>0.27251927138868054</v>
      </c>
    </row>
    <row r="1885" spans="3:19" x14ac:dyDescent="0.25">
      <c r="C1885">
        <f t="shared" si="124"/>
        <v>3.4599999999999702</v>
      </c>
      <c r="D1885" s="5">
        <f>$C$2+2*Inddata!$E$35*'Beregninger scenarie 3'!C1885</f>
        <v>9.519999999999941</v>
      </c>
      <c r="E1885" s="5">
        <f t="shared" si="119"/>
        <v>20.967599999999717</v>
      </c>
      <c r="F1885" s="5">
        <f>SQRT(C1885^2+(Inddata!$E$35*C1885)^2)</f>
        <v>4.8931789258108669</v>
      </c>
      <c r="G1885" s="5">
        <f t="shared" si="120"/>
        <v>12.386357851621733</v>
      </c>
      <c r="H1885" s="5">
        <f t="shared" si="121"/>
        <v>1.6927978547991369</v>
      </c>
      <c r="I1885" s="5">
        <f t="shared" si="122"/>
        <v>8.927308876776234E-2</v>
      </c>
      <c r="J1885" s="5">
        <f t="shared" si="123"/>
        <v>1.8718424160469083</v>
      </c>
      <c r="K1885">
        <f t="shared" si="125"/>
        <v>3.4599999999999702</v>
      </c>
      <c r="L1885" s="2">
        <f>Inddata!$E$34</f>
        <v>0</v>
      </c>
      <c r="M1885" s="2">
        <f>Inddata!$E$34+Inddata!$E$32</f>
        <v>4</v>
      </c>
      <c r="N1885" s="2">
        <f t="shared" si="114"/>
        <v>4.463654438388117E-2</v>
      </c>
      <c r="O1885" s="2">
        <f t="shared" si="115"/>
        <v>0.93592120802345413</v>
      </c>
      <c r="P1885" s="5">
        <f t="shared" si="113"/>
        <v>4.737720998639519</v>
      </c>
      <c r="Q1885" s="5">
        <f t="shared" si="116"/>
        <v>2.3688604993197595</v>
      </c>
      <c r="R1885" s="2">
        <f t="shared" si="117"/>
        <v>0.54834733780550005</v>
      </c>
      <c r="S1885" s="2">
        <f t="shared" si="118"/>
        <v>0.27417366890275002</v>
      </c>
    </row>
    <row r="1886" spans="3:19" x14ac:dyDescent="0.25">
      <c r="C1886">
        <f t="shared" si="124"/>
        <v>3.46999999999997</v>
      </c>
      <c r="D1886" s="5">
        <f>$C$2+2*Inddata!$E$35*'Beregninger scenarie 3'!C1886</f>
        <v>9.5399999999999405</v>
      </c>
      <c r="E1886" s="5">
        <f t="shared" si="119"/>
        <v>21.062899999999715</v>
      </c>
      <c r="F1886" s="5">
        <f>SQRT(C1886^2+(Inddata!$E$35*C1886)^2)</f>
        <v>4.9073210614345975</v>
      </c>
      <c r="G1886" s="5">
        <f t="shared" si="120"/>
        <v>12.414642122869195</v>
      </c>
      <c r="H1886" s="5">
        <f t="shared" si="121"/>
        <v>1.6966175739532143</v>
      </c>
      <c r="I1886" s="5">
        <f t="shared" si="122"/>
        <v>8.9407332012274271E-2</v>
      </c>
      <c r="J1886" s="5">
        <f t="shared" si="123"/>
        <v>1.8831776934413063</v>
      </c>
      <c r="K1886">
        <f t="shared" si="125"/>
        <v>3.46999999999997</v>
      </c>
      <c r="L1886" s="2">
        <f>Inddata!$E$34</f>
        <v>0</v>
      </c>
      <c r="M1886" s="2">
        <f>Inddata!$E$34+Inddata!$E$32</f>
        <v>4</v>
      </c>
      <c r="N1886" s="2">
        <f t="shared" si="114"/>
        <v>4.4703666006137135E-2</v>
      </c>
      <c r="O1886" s="2">
        <f t="shared" si="115"/>
        <v>0.94158884672065313</v>
      </c>
      <c r="P1886" s="5">
        <f t="shared" si="113"/>
        <v>4.7664111176775616</v>
      </c>
      <c r="Q1886" s="5">
        <f t="shared" si="116"/>
        <v>2.3832055588387808</v>
      </c>
      <c r="R1886" s="2">
        <f t="shared" si="117"/>
        <v>0.55166795343490305</v>
      </c>
      <c r="S1886" s="2">
        <f t="shared" si="118"/>
        <v>0.27583397671745152</v>
      </c>
    </row>
    <row r="1887" spans="3:19" x14ac:dyDescent="0.25">
      <c r="C1887">
        <f t="shared" si="124"/>
        <v>3.4799999999999698</v>
      </c>
      <c r="D1887" s="5">
        <f>$C$2+2*Inddata!$E$35*'Beregninger scenarie 3'!C1887</f>
        <v>9.5599999999999401</v>
      </c>
      <c r="E1887" s="5">
        <f t="shared" si="119"/>
        <v>21.158399999999713</v>
      </c>
      <c r="F1887" s="5">
        <f>SQRT(C1887^2+(Inddata!$E$35*C1887)^2)</f>
        <v>4.921463197058328</v>
      </c>
      <c r="G1887" s="5">
        <f t="shared" si="120"/>
        <v>12.442926394116656</v>
      </c>
      <c r="H1887" s="5">
        <f t="shared" si="121"/>
        <v>1.7004360011326567</v>
      </c>
      <c r="I1887" s="5">
        <f t="shared" si="122"/>
        <v>8.9541429195474601E-2</v>
      </c>
      <c r="J1887" s="5">
        <f t="shared" si="123"/>
        <v>1.8945533754895041</v>
      </c>
      <c r="K1887">
        <f t="shared" si="125"/>
        <v>3.4799999999999698</v>
      </c>
      <c r="L1887" s="2">
        <f>Inddata!$E$34</f>
        <v>0</v>
      </c>
      <c r="M1887" s="2">
        <f>Inddata!$E$34+Inddata!$E$32</f>
        <v>4</v>
      </c>
      <c r="N1887" s="2">
        <f t="shared" si="114"/>
        <v>4.47707145977373E-2</v>
      </c>
      <c r="O1887" s="2">
        <f t="shared" si="115"/>
        <v>0.94727668774475204</v>
      </c>
      <c r="P1887" s="5">
        <f t="shared" si="113"/>
        <v>4.7952035027905202</v>
      </c>
      <c r="Q1887" s="5">
        <f t="shared" si="116"/>
        <v>2.3976017513952601</v>
      </c>
      <c r="R1887" s="2">
        <f t="shared" si="117"/>
        <v>0.55500040541556961</v>
      </c>
      <c r="S1887" s="2">
        <f t="shared" si="118"/>
        <v>0.2775002027077848</v>
      </c>
    </row>
    <row r="1888" spans="3:19" x14ac:dyDescent="0.25">
      <c r="C1888">
        <f t="shared" si="124"/>
        <v>3.4899999999999696</v>
      </c>
      <c r="D1888" s="5">
        <f>$C$2+2*Inddata!$E$35*'Beregninger scenarie 3'!C1888</f>
        <v>9.5799999999999397</v>
      </c>
      <c r="E1888" s="5">
        <f t="shared" si="119"/>
        <v>21.25409999999971</v>
      </c>
      <c r="F1888" s="5">
        <f>SQRT(C1888^2+(Inddata!$E$35*C1888)^2)</f>
        <v>4.9356053326820586</v>
      </c>
      <c r="G1888" s="5">
        <f t="shared" si="120"/>
        <v>12.471210665364117</v>
      </c>
      <c r="H1888" s="5">
        <f t="shared" si="121"/>
        <v>1.7042531451279244</v>
      </c>
      <c r="I1888" s="5">
        <f t="shared" si="122"/>
        <v>8.9675381028931134E-2</v>
      </c>
      <c r="J1888" s="5">
        <f t="shared" si="123"/>
        <v>1.9059695159269792</v>
      </c>
      <c r="K1888">
        <f t="shared" si="125"/>
        <v>3.4899999999999696</v>
      </c>
      <c r="L1888" s="2">
        <f>Inddata!$E$34</f>
        <v>0</v>
      </c>
      <c r="M1888" s="2">
        <f>Inddata!$E$34+Inddata!$E$32</f>
        <v>4</v>
      </c>
      <c r="N1888" s="2">
        <f t="shared" si="114"/>
        <v>4.4837690514465567E-2</v>
      </c>
      <c r="O1888" s="2">
        <f t="shared" si="115"/>
        <v>0.95298475796348958</v>
      </c>
      <c r="P1888" s="5">
        <f t="shared" si="113"/>
        <v>4.8240982899854101</v>
      </c>
      <c r="Q1888" s="5">
        <f t="shared" si="116"/>
        <v>2.4120491449927051</v>
      </c>
      <c r="R1888" s="2">
        <f t="shared" si="117"/>
        <v>0.55834470948905213</v>
      </c>
      <c r="S1888" s="2">
        <f t="shared" si="118"/>
        <v>0.27917235474452606</v>
      </c>
    </row>
    <row r="1889" spans="3:19" x14ac:dyDescent="0.25">
      <c r="C1889">
        <f t="shared" si="124"/>
        <v>3.4999999999999694</v>
      </c>
      <c r="D1889" s="5">
        <f>$C$2+2*Inddata!$E$35*'Beregninger scenarie 3'!C1889</f>
        <v>9.5999999999999392</v>
      </c>
      <c r="E1889" s="5">
        <f t="shared" si="119"/>
        <v>21.349999999999707</v>
      </c>
      <c r="F1889" s="5">
        <f>SQRT(C1889^2+(Inddata!$E$35*C1889)^2)</f>
        <v>4.9497474683057892</v>
      </c>
      <c r="G1889" s="5">
        <f t="shared" si="120"/>
        <v>12.499494936611578</v>
      </c>
      <c r="H1889" s="5">
        <f t="shared" si="121"/>
        <v>1.7080690146499125</v>
      </c>
      <c r="I1889" s="5">
        <f t="shared" si="122"/>
        <v>8.9809188218286373E-2</v>
      </c>
      <c r="J1889" s="5">
        <f t="shared" si="123"/>
        <v>1.9174261684603877</v>
      </c>
      <c r="K1889">
        <f t="shared" si="125"/>
        <v>3.4999999999999694</v>
      </c>
      <c r="L1889" s="2">
        <f>Inddata!$E$34</f>
        <v>0</v>
      </c>
      <c r="M1889" s="2">
        <f>Inddata!$E$34+Inddata!$E$32</f>
        <v>4</v>
      </c>
      <c r="N1889" s="2">
        <f t="shared" si="114"/>
        <v>4.4904594109143187E-2</v>
      </c>
      <c r="O1889" s="2">
        <f t="shared" si="115"/>
        <v>0.95871308423019386</v>
      </c>
      <c r="P1889" s="5">
        <f t="shared" si="113"/>
        <v>4.8530956151962981</v>
      </c>
      <c r="Q1889" s="5">
        <f t="shared" si="116"/>
        <v>2.426547807598149</v>
      </c>
      <c r="R1889" s="2">
        <f t="shared" si="117"/>
        <v>0.56170088138846053</v>
      </c>
      <c r="S1889" s="2">
        <f t="shared" si="118"/>
        <v>0.28085044069423026</v>
      </c>
    </row>
    <row r="1890" spans="3:19" x14ac:dyDescent="0.25">
      <c r="C1890">
        <f t="shared" si="124"/>
        <v>3.5099999999999691</v>
      </c>
      <c r="D1890" s="5">
        <f>$C$2+2*Inddata!$E$35*'Beregninger scenarie 3'!C1890</f>
        <v>9.6199999999999388</v>
      </c>
      <c r="E1890" s="5">
        <f t="shared" si="119"/>
        <v>21.446099999999703</v>
      </c>
      <c r="F1890" s="5">
        <f>SQRT(C1890^2+(Inddata!$E$35*C1890)^2)</f>
        <v>4.9638896039295197</v>
      </c>
      <c r="G1890" s="5">
        <f t="shared" si="120"/>
        <v>12.527779207859039</v>
      </c>
      <c r="H1890" s="5">
        <f t="shared" si="121"/>
        <v>1.7118836183308486</v>
      </c>
      <c r="I1890" s="5">
        <f t="shared" si="122"/>
        <v>8.9942851463324272E-2</v>
      </c>
      <c r="J1890" s="5">
        <f t="shared" si="123"/>
        <v>1.9289233867675719</v>
      </c>
      <c r="K1890">
        <f t="shared" si="125"/>
        <v>3.5099999999999691</v>
      </c>
      <c r="L1890" s="2">
        <f>Inddata!$E$34</f>
        <v>0</v>
      </c>
      <c r="M1890" s="2">
        <f>Inddata!$E$34+Inddata!$E$32</f>
        <v>4</v>
      </c>
      <c r="N1890" s="2">
        <f t="shared" si="114"/>
        <v>4.4971425731662136E-2</v>
      </c>
      <c r="O1890" s="2">
        <f t="shared" si="115"/>
        <v>0.96446169338378596</v>
      </c>
      <c r="P1890" s="5">
        <f t="shared" si="113"/>
        <v>4.8821956142843224</v>
      </c>
      <c r="Q1890" s="5">
        <f t="shared" si="116"/>
        <v>2.4410978071421612</v>
      </c>
      <c r="R1890" s="2">
        <f t="shared" si="117"/>
        <v>0.56506893683846326</v>
      </c>
      <c r="S1890" s="2">
        <f t="shared" si="118"/>
        <v>0.28253446841923163</v>
      </c>
    </row>
    <row r="1891" spans="3:19" x14ac:dyDescent="0.25">
      <c r="C1891">
        <f t="shared" si="124"/>
        <v>3.5199999999999689</v>
      </c>
      <c r="D1891" s="5">
        <f>$C$2+2*Inddata!$E$35*'Beregninger scenarie 3'!C1891</f>
        <v>9.6399999999999384</v>
      </c>
      <c r="E1891" s="5">
        <f t="shared" si="119"/>
        <v>21.542399999999702</v>
      </c>
      <c r="F1891" s="5">
        <f>SQRT(C1891^2+(Inddata!$E$35*C1891)^2)</f>
        <v>4.9780317395532503</v>
      </c>
      <c r="G1891" s="5">
        <f t="shared" si="120"/>
        <v>12.5560634791065</v>
      </c>
      <c r="H1891" s="5">
        <f t="shared" si="121"/>
        <v>1.7156969647251796</v>
      </c>
      <c r="I1891" s="5">
        <f t="shared" si="122"/>
        <v>9.0076371458036528E-2</v>
      </c>
      <c r="J1891" s="5">
        <f t="shared" si="123"/>
        <v>1.9404612244975792</v>
      </c>
      <c r="K1891">
        <f t="shared" si="125"/>
        <v>3.5199999999999689</v>
      </c>
      <c r="L1891" s="2">
        <f>Inddata!$E$34</f>
        <v>0</v>
      </c>
      <c r="M1891" s="2">
        <f>Inddata!$E$34+Inddata!$E$32</f>
        <v>4</v>
      </c>
      <c r="N1891" s="2">
        <f t="shared" si="114"/>
        <v>4.5038185729018264E-2</v>
      </c>
      <c r="O1891" s="2">
        <f t="shared" si="115"/>
        <v>0.97023061224878959</v>
      </c>
      <c r="P1891" s="5">
        <f t="shared" si="113"/>
        <v>4.9113984230377383</v>
      </c>
      <c r="Q1891" s="5">
        <f t="shared" si="116"/>
        <v>2.4556992115188692</v>
      </c>
      <c r="R1891" s="2">
        <f t="shared" si="117"/>
        <v>0.56844889155529388</v>
      </c>
      <c r="S1891" s="2">
        <f t="shared" si="118"/>
        <v>0.28422444577764694</v>
      </c>
    </row>
    <row r="1892" spans="3:19" x14ac:dyDescent="0.25">
      <c r="C1892">
        <f t="shared" si="124"/>
        <v>3.5299999999999687</v>
      </c>
      <c r="D1892" s="5">
        <f>$C$2+2*Inddata!$E$35*'Beregninger scenarie 3'!C1892</f>
        <v>9.659999999999938</v>
      </c>
      <c r="E1892" s="5">
        <f t="shared" si="119"/>
        <v>21.638899999999698</v>
      </c>
      <c r="F1892" s="5">
        <f>SQRT(C1892^2+(Inddata!$E$35*C1892)^2)</f>
        <v>4.9921738751769809</v>
      </c>
      <c r="G1892" s="5">
        <f t="shared" si="120"/>
        <v>12.584347750353961</v>
      </c>
      <c r="H1892" s="5">
        <f t="shared" si="121"/>
        <v>1.719509062310445</v>
      </c>
      <c r="I1892" s="5">
        <f t="shared" si="122"/>
        <v>9.0209748890687433E-2</v>
      </c>
      <c r="J1892" s="5">
        <f t="shared" si="123"/>
        <v>1.9520397352706691</v>
      </c>
      <c r="K1892">
        <f t="shared" si="125"/>
        <v>3.5299999999999687</v>
      </c>
      <c r="L1892" s="2">
        <f>Inddata!$E$34</f>
        <v>0</v>
      </c>
      <c r="M1892" s="2">
        <f>Inddata!$E$34+Inddata!$E$32</f>
        <v>4</v>
      </c>
      <c r="N1892" s="2">
        <f t="shared" si="114"/>
        <v>4.5104874445343716E-2</v>
      </c>
      <c r="O1892" s="2">
        <f t="shared" si="115"/>
        <v>0.97601986763533455</v>
      </c>
      <c r="P1892" s="5">
        <f t="shared" si="113"/>
        <v>4.9407041771719413</v>
      </c>
      <c r="Q1892" s="5">
        <f t="shared" si="116"/>
        <v>2.4703520885859707</v>
      </c>
      <c r="R1892" s="2">
        <f t="shared" si="117"/>
        <v>0.57184076124675243</v>
      </c>
      <c r="S1892" s="2">
        <f t="shared" si="118"/>
        <v>0.28592038062337621</v>
      </c>
    </row>
    <row r="1893" spans="3:19" x14ac:dyDescent="0.25">
      <c r="C1893">
        <f t="shared" si="124"/>
        <v>3.5399999999999685</v>
      </c>
      <c r="D1893" s="5">
        <f>$C$2+2*Inddata!$E$35*'Beregninger scenarie 3'!C1893</f>
        <v>9.6799999999999375</v>
      </c>
      <c r="E1893" s="5">
        <f t="shared" si="119"/>
        <v>21.735599999999696</v>
      </c>
      <c r="F1893" s="5">
        <f>SQRT(C1893^2+(Inddata!$E$35*C1893)^2)</f>
        <v>5.0063160108007123</v>
      </c>
      <c r="G1893" s="5">
        <f t="shared" si="120"/>
        <v>12.612632021601424</v>
      </c>
      <c r="H1893" s="5">
        <f t="shared" si="121"/>
        <v>1.7233199194881395</v>
      </c>
      <c r="I1893" s="5">
        <f t="shared" si="122"/>
        <v>9.0342984443878144E-2</v>
      </c>
      <c r="J1893" s="5">
        <f t="shared" si="123"/>
        <v>1.9636589726783302</v>
      </c>
      <c r="K1893">
        <f t="shared" si="125"/>
        <v>3.5399999999999685</v>
      </c>
      <c r="L1893" s="2">
        <f>Inddata!$E$34</f>
        <v>0</v>
      </c>
      <c r="M1893" s="2">
        <f>Inddata!$E$34+Inddata!$E$32</f>
        <v>4</v>
      </c>
      <c r="N1893" s="2">
        <f t="shared" si="114"/>
        <v>4.5171492221939072E-2</v>
      </c>
      <c r="O1893" s="2">
        <f t="shared" si="115"/>
        <v>0.98182948633916511</v>
      </c>
      <c r="P1893" s="5">
        <f t="shared" si="113"/>
        <v>4.9701130123295023</v>
      </c>
      <c r="Q1893" s="5">
        <f t="shared" si="116"/>
        <v>2.4850565061647512</v>
      </c>
      <c r="R1893" s="2">
        <f t="shared" si="117"/>
        <v>0.57524456161221094</v>
      </c>
      <c r="S1893" s="2">
        <f t="shared" si="118"/>
        <v>0.28762228080610547</v>
      </c>
    </row>
    <row r="1894" spans="3:19" x14ac:dyDescent="0.25">
      <c r="C1894">
        <f t="shared" si="124"/>
        <v>3.5499999999999683</v>
      </c>
      <c r="D1894" s="5">
        <f>$C$2+2*Inddata!$E$35*'Beregninger scenarie 3'!C1894</f>
        <v>9.6999999999999371</v>
      </c>
      <c r="E1894" s="5">
        <f t="shared" si="119"/>
        <v>21.832499999999694</v>
      </c>
      <c r="F1894" s="5">
        <f>SQRT(C1894^2+(Inddata!$E$35*C1894)^2)</f>
        <v>5.0204581464244429</v>
      </c>
      <c r="G1894" s="5">
        <f t="shared" si="120"/>
        <v>12.640916292848885</v>
      </c>
      <c r="H1894" s="5">
        <f t="shared" si="121"/>
        <v>1.7271295445845642</v>
      </c>
      <c r="I1894" s="5">
        <f t="shared" si="122"/>
        <v>9.0476078794610046E-2</v>
      </c>
      <c r="J1894" s="5">
        <f t="shared" si="123"/>
        <v>1.9753189902832962</v>
      </c>
      <c r="K1894">
        <f t="shared" si="125"/>
        <v>3.5499999999999683</v>
      </c>
      <c r="L1894" s="2">
        <f>Inddata!$E$34</f>
        <v>0</v>
      </c>
      <c r="M1894" s="2">
        <f>Inddata!$E$34+Inddata!$E$32</f>
        <v>4</v>
      </c>
      <c r="N1894" s="2">
        <f t="shared" si="114"/>
        <v>4.5238039397305023E-2</v>
      </c>
      <c r="O1894" s="2">
        <f t="shared" si="115"/>
        <v>0.98765949514164808</v>
      </c>
      <c r="P1894" s="5">
        <f t="shared" si="113"/>
        <v>4.999625064080214</v>
      </c>
      <c r="Q1894" s="5">
        <f t="shared" si="116"/>
        <v>2.499812532040107</v>
      </c>
      <c r="R1894" s="2">
        <f t="shared" si="117"/>
        <v>0.57866030834261739</v>
      </c>
      <c r="S1894" s="2">
        <f t="shared" si="118"/>
        <v>0.2893301541713087</v>
      </c>
    </row>
    <row r="1895" spans="3:19" x14ac:dyDescent="0.25">
      <c r="C1895">
        <f t="shared" si="124"/>
        <v>3.5599999999999681</v>
      </c>
      <c r="D1895" s="5">
        <f>$C$2+2*Inddata!$E$35*'Beregninger scenarie 3'!C1895</f>
        <v>9.7199999999999367</v>
      </c>
      <c r="E1895" s="5">
        <f t="shared" si="119"/>
        <v>21.929599999999692</v>
      </c>
      <c r="F1895" s="5">
        <f>SQRT(C1895^2+(Inddata!$E$35*C1895)^2)</f>
        <v>5.0346002820481734</v>
      </c>
      <c r="G1895" s="5">
        <f t="shared" si="120"/>
        <v>12.669200564096347</v>
      </c>
      <c r="H1895" s="5">
        <f t="shared" si="121"/>
        <v>1.7309379458516654</v>
      </c>
      <c r="I1895" s="5">
        <f t="shared" si="122"/>
        <v>9.0609032614347024E-2</v>
      </c>
      <c r="J1895" s="5">
        <f t="shared" si="123"/>
        <v>1.9870198416195566</v>
      </c>
      <c r="K1895">
        <f t="shared" si="125"/>
        <v>3.5599999999999681</v>
      </c>
      <c r="L1895" s="2">
        <f>Inddata!$E$34</f>
        <v>0</v>
      </c>
      <c r="M1895" s="2">
        <f>Inddata!$E$34+Inddata!$E$32</f>
        <v>4</v>
      </c>
      <c r="N1895" s="2">
        <f t="shared" si="114"/>
        <v>4.5304516307173512E-2</v>
      </c>
      <c r="O1895" s="2">
        <f t="shared" si="115"/>
        <v>0.99350992080977829</v>
      </c>
      <c r="P1895" s="5">
        <f t="shared" si="113"/>
        <v>5.0292404679211158</v>
      </c>
      <c r="Q1895" s="5">
        <f t="shared" si="116"/>
        <v>2.5146202339605579</v>
      </c>
      <c r="R1895" s="2">
        <f t="shared" si="117"/>
        <v>0.58208801712049962</v>
      </c>
      <c r="S1895" s="2">
        <f t="shared" si="118"/>
        <v>0.29104400856024981</v>
      </c>
    </row>
    <row r="1896" spans="3:19" x14ac:dyDescent="0.25">
      <c r="C1896">
        <f t="shared" si="124"/>
        <v>3.5699999999999679</v>
      </c>
      <c r="D1896" s="5">
        <f>$C$2+2*Inddata!$E$35*'Beregninger scenarie 3'!C1896</f>
        <v>9.7399999999999363</v>
      </c>
      <c r="E1896" s="5">
        <f t="shared" si="119"/>
        <v>22.026899999999689</v>
      </c>
      <c r="F1896" s="5">
        <f>SQRT(C1896^2+(Inddata!$E$35*C1896)^2)</f>
        <v>5.048742417671904</v>
      </c>
      <c r="G1896" s="5">
        <f t="shared" si="120"/>
        <v>12.697484835343808</v>
      </c>
      <c r="H1896" s="5">
        <f t="shared" si="121"/>
        <v>1.7347451314678628</v>
      </c>
      <c r="I1896" s="5">
        <f t="shared" si="122"/>
        <v>9.0741846569077134E-2</v>
      </c>
      <c r="J1896" s="5">
        <f t="shared" si="123"/>
        <v>1.9987615801923768</v>
      </c>
      <c r="K1896">
        <f t="shared" si="125"/>
        <v>3.5699999999999679</v>
      </c>
      <c r="L1896" s="2">
        <f>Inddata!$E$34</f>
        <v>0</v>
      </c>
      <c r="M1896" s="2">
        <f>Inddata!$E$34+Inddata!$E$32</f>
        <v>4</v>
      </c>
      <c r="N1896" s="2">
        <f t="shared" si="114"/>
        <v>4.5370923284538567E-2</v>
      </c>
      <c r="O1896" s="2">
        <f t="shared" si="115"/>
        <v>0.99938079009618841</v>
      </c>
      <c r="P1896" s="5">
        <f t="shared" si="113"/>
        <v>5.0589593592765478</v>
      </c>
      <c r="Q1896" s="5">
        <f t="shared" si="116"/>
        <v>2.5294796796382739</v>
      </c>
      <c r="R1896" s="2">
        <f t="shared" si="117"/>
        <v>0.58552770361997086</v>
      </c>
      <c r="S1896" s="2">
        <f t="shared" si="118"/>
        <v>0.29276385180998543</v>
      </c>
    </row>
    <row r="1897" spans="3:19" x14ac:dyDescent="0.25">
      <c r="C1897">
        <f t="shared" si="124"/>
        <v>3.5799999999999677</v>
      </c>
      <c r="D1897" s="5">
        <f>$C$2+2*Inddata!$E$35*'Beregninger scenarie 3'!C1897</f>
        <v>9.7599999999999358</v>
      </c>
      <c r="E1897" s="5">
        <f t="shared" si="119"/>
        <v>22.124399999999685</v>
      </c>
      <c r="F1897" s="5">
        <f>SQRT(C1897^2+(Inddata!$E$35*C1897)^2)</f>
        <v>5.0628845532956346</v>
      </c>
      <c r="G1897" s="5">
        <f t="shared" si="120"/>
        <v>12.725769106591269</v>
      </c>
      <c r="H1897" s="5">
        <f t="shared" si="121"/>
        <v>1.7385511095388668</v>
      </c>
      <c r="I1897" s="5">
        <f t="shared" si="122"/>
        <v>9.0874521319373208E-2</v>
      </c>
      <c r="J1897" s="5">
        <f t="shared" si="123"/>
        <v>2.0105442594783121</v>
      </c>
      <c r="K1897">
        <f t="shared" si="125"/>
        <v>3.5799999999999677</v>
      </c>
      <c r="L1897" s="2">
        <f>Inddata!$E$34</f>
        <v>0</v>
      </c>
      <c r="M1897" s="2">
        <f>Inddata!$E$34+Inddata!$E$32</f>
        <v>4</v>
      </c>
      <c r="N1897" s="2">
        <f t="shared" si="114"/>
        <v>4.5437260659686604E-2</v>
      </c>
      <c r="O1897" s="2">
        <f t="shared" si="115"/>
        <v>1.005272129739156</v>
      </c>
      <c r="P1897" s="5">
        <f t="shared" si="113"/>
        <v>5.0887818734981778</v>
      </c>
      <c r="Q1897" s="5">
        <f t="shared" si="116"/>
        <v>2.5443909367490889</v>
      </c>
      <c r="R1897" s="2">
        <f t="shared" si="117"/>
        <v>0.58897938350673362</v>
      </c>
      <c r="S1897" s="2">
        <f t="shared" si="118"/>
        <v>0.29448969175336681</v>
      </c>
    </row>
    <row r="1898" spans="3:19" x14ac:dyDescent="0.25">
      <c r="C1898">
        <f t="shared" si="124"/>
        <v>3.5899999999999674</v>
      </c>
      <c r="D1898" s="5">
        <f>$C$2+2*Inddata!$E$35*'Beregninger scenarie 3'!C1898</f>
        <v>9.7799999999999354</v>
      </c>
      <c r="E1898" s="5">
        <f t="shared" si="119"/>
        <v>22.222099999999681</v>
      </c>
      <c r="F1898" s="5">
        <f>SQRT(C1898^2+(Inddata!$E$35*C1898)^2)</f>
        <v>5.0770266889193651</v>
      </c>
      <c r="G1898" s="5">
        <f t="shared" si="120"/>
        <v>12.75405337783873</v>
      </c>
      <c r="H1898" s="5">
        <f t="shared" si="121"/>
        <v>1.7423558880984849</v>
      </c>
      <c r="I1898" s="5">
        <f t="shared" si="122"/>
        <v>9.1007057520452822E-2</v>
      </c>
      <c r="J1898" s="5">
        <f t="shared" si="123"/>
        <v>2.0223679329252255</v>
      </c>
      <c r="K1898">
        <f t="shared" si="125"/>
        <v>3.5899999999999674</v>
      </c>
      <c r="L1898" s="2">
        <f>Inddata!$E$34</f>
        <v>0</v>
      </c>
      <c r="M1898" s="2">
        <f>Inddata!$E$34+Inddata!$E$32</f>
        <v>4</v>
      </c>
      <c r="N1898" s="2">
        <f t="shared" si="114"/>
        <v>4.5503528760226411E-2</v>
      </c>
      <c r="O1898" s="2">
        <f t="shared" si="115"/>
        <v>1.0111839664626128</v>
      </c>
      <c r="P1898" s="5">
        <f t="shared" si="113"/>
        <v>5.1187081458650585</v>
      </c>
      <c r="Q1898" s="5">
        <f t="shared" si="116"/>
        <v>2.5593540729325293</v>
      </c>
      <c r="R1898" s="2">
        <f t="shared" si="117"/>
        <v>0.59244307243808547</v>
      </c>
      <c r="S1898" s="2">
        <f t="shared" si="118"/>
        <v>0.29622153621904274</v>
      </c>
    </row>
    <row r="1899" spans="3:19" x14ac:dyDescent="0.25">
      <c r="C1899">
        <f t="shared" si="124"/>
        <v>3.5999999999999672</v>
      </c>
      <c r="D1899" s="5">
        <f>$C$2+2*Inddata!$E$35*'Beregninger scenarie 3'!C1899</f>
        <v>9.799999999999935</v>
      </c>
      <c r="E1899" s="5">
        <f t="shared" si="119"/>
        <v>22.319999999999681</v>
      </c>
      <c r="F1899" s="5">
        <f>SQRT(C1899^2+(Inddata!$E$35*C1899)^2)</f>
        <v>5.0911688245430957</v>
      </c>
      <c r="G1899" s="5">
        <f t="shared" si="120"/>
        <v>12.782337649086191</v>
      </c>
      <c r="H1899" s="5">
        <f t="shared" si="121"/>
        <v>1.7461594751094169</v>
      </c>
      <c r="I1899" s="5">
        <f t="shared" si="122"/>
        <v>9.1139455822237272E-2</v>
      </c>
      <c r="J1899" s="5">
        <f t="shared" si="123"/>
        <v>2.0342326539523068</v>
      </c>
      <c r="K1899">
        <f t="shared" si="125"/>
        <v>3.5999999999999672</v>
      </c>
      <c r="L1899" s="2">
        <f>Inddata!$E$34</f>
        <v>0</v>
      </c>
      <c r="M1899" s="2">
        <f>Inddata!$E$34+Inddata!$E$32</f>
        <v>4</v>
      </c>
      <c r="N1899" s="2">
        <f t="shared" si="114"/>
        <v>4.5569727911118636E-2</v>
      </c>
      <c r="O1899" s="2">
        <f t="shared" si="115"/>
        <v>1.0171163269761534</v>
      </c>
      <c r="P1899" s="5">
        <f t="shared" si="113"/>
        <v>5.1487383115836636</v>
      </c>
      <c r="Q1899" s="5">
        <f t="shared" si="116"/>
        <v>2.5743691557918318</v>
      </c>
      <c r="R1899" s="2">
        <f t="shared" si="117"/>
        <v>0.59591878606292403</v>
      </c>
      <c r="S1899" s="2">
        <f t="shared" si="118"/>
        <v>0.29795939303146202</v>
      </c>
    </row>
    <row r="1900" spans="3:19" x14ac:dyDescent="0.25">
      <c r="C1900">
        <f t="shared" si="124"/>
        <v>3.609999999999967</v>
      </c>
      <c r="D1900" s="5">
        <f>$C$2+2*Inddata!$E$35*'Beregninger scenarie 3'!C1900</f>
        <v>9.8199999999999346</v>
      </c>
      <c r="E1900" s="5">
        <f t="shared" si="119"/>
        <v>22.418099999999676</v>
      </c>
      <c r="F1900" s="5">
        <f>SQRT(C1900^2+(Inddata!$E$35*C1900)^2)</f>
        <v>5.1053109601668263</v>
      </c>
      <c r="G1900" s="5">
        <f t="shared" si="120"/>
        <v>12.810621920333652</v>
      </c>
      <c r="H1900" s="5">
        <f t="shared" si="121"/>
        <v>1.7499618784640392</v>
      </c>
      <c r="I1900" s="5">
        <f t="shared" si="122"/>
        <v>9.1271716869409811E-2</v>
      </c>
      <c r="J1900" s="5">
        <f t="shared" si="123"/>
        <v>2.0461384759500865</v>
      </c>
      <c r="K1900">
        <f t="shared" si="125"/>
        <v>3.609999999999967</v>
      </c>
      <c r="L1900" s="2">
        <f>Inddata!$E$34</f>
        <v>0</v>
      </c>
      <c r="M1900" s="2">
        <f>Inddata!$E$34+Inddata!$E$32</f>
        <v>4</v>
      </c>
      <c r="N1900" s="2">
        <f t="shared" si="114"/>
        <v>4.5635858434704905E-2</v>
      </c>
      <c r="O1900" s="2">
        <f t="shared" si="115"/>
        <v>1.0230692379750432</v>
      </c>
      <c r="P1900" s="5">
        <f t="shared" si="113"/>
        <v>5.1788725057879317</v>
      </c>
      <c r="Q1900" s="5">
        <f t="shared" si="116"/>
        <v>2.5894362528939658</v>
      </c>
      <c r="R1900" s="2">
        <f t="shared" si="117"/>
        <v>0.59940654002175142</v>
      </c>
      <c r="S1900" s="2">
        <f t="shared" si="118"/>
        <v>0.29970327001087571</v>
      </c>
    </row>
    <row r="1901" spans="3:19" x14ac:dyDescent="0.25">
      <c r="C1901">
        <f t="shared" si="124"/>
        <v>3.6199999999999668</v>
      </c>
      <c r="D1901" s="5">
        <f>$C$2+2*Inddata!$E$35*'Beregninger scenarie 3'!C1901</f>
        <v>9.8399999999999341</v>
      </c>
      <c r="E1901" s="5">
        <f t="shared" si="119"/>
        <v>22.516399999999674</v>
      </c>
      <c r="F1901" s="5">
        <f>SQRT(C1901^2+(Inddata!$E$35*C1901)^2)</f>
        <v>5.1194530957905569</v>
      </c>
      <c r="G1901" s="5">
        <f t="shared" si="120"/>
        <v>12.838906191581113</v>
      </c>
      <c r="H1901" s="5">
        <f t="shared" si="121"/>
        <v>1.7537631059851817</v>
      </c>
      <c r="I1901" s="5">
        <f t="shared" si="122"/>
        <v>9.1403841301473179E-2</v>
      </c>
      <c r="J1901" s="5">
        <f t="shared" si="123"/>
        <v>2.0580854522804608</v>
      </c>
      <c r="K1901">
        <f t="shared" si="125"/>
        <v>3.6199999999999668</v>
      </c>
      <c r="L1901" s="2">
        <f>Inddata!$E$34</f>
        <v>0</v>
      </c>
      <c r="M1901" s="2">
        <f>Inddata!$E$34+Inddata!$E$32</f>
        <v>4</v>
      </c>
      <c r="N1901" s="2">
        <f t="shared" si="114"/>
        <v>4.570192065073659E-2</v>
      </c>
      <c r="O1901" s="2">
        <f t="shared" si="115"/>
        <v>1.0290427261402304</v>
      </c>
      <c r="P1901" s="5">
        <f t="shared" si="113"/>
        <v>5.209110863539328</v>
      </c>
      <c r="Q1901" s="5">
        <f t="shared" si="116"/>
        <v>2.604555431769664</v>
      </c>
      <c r="R1901" s="2">
        <f t="shared" si="117"/>
        <v>0.60290634994668146</v>
      </c>
      <c r="S1901" s="2">
        <f t="shared" si="118"/>
        <v>0.30145317497334073</v>
      </c>
    </row>
    <row r="1902" spans="3:19" x14ac:dyDescent="0.25">
      <c r="C1902">
        <f t="shared" si="124"/>
        <v>3.6299999999999666</v>
      </c>
      <c r="D1902" s="5">
        <f>$C$2+2*Inddata!$E$35*'Beregninger scenarie 3'!C1902</f>
        <v>9.8599999999999337</v>
      </c>
      <c r="E1902" s="5">
        <f t="shared" si="119"/>
        <v>22.614899999999672</v>
      </c>
      <c r="F1902" s="5">
        <f>SQRT(C1902^2+(Inddata!$E$35*C1902)^2)</f>
        <v>5.1335952314142883</v>
      </c>
      <c r="G1902" s="5">
        <f t="shared" si="120"/>
        <v>12.867190462828576</v>
      </c>
      <c r="H1902" s="5">
        <f t="shared" si="121"/>
        <v>1.7575631654268893</v>
      </c>
      <c r="I1902" s="5">
        <f t="shared" si="122"/>
        <v>9.1535829752806094E-2</v>
      </c>
      <c r="J1902" s="5">
        <f t="shared" si="123"/>
        <v>2.0700736362767045</v>
      </c>
      <c r="K1902">
        <f t="shared" si="125"/>
        <v>3.6299999999999666</v>
      </c>
      <c r="L1902" s="2">
        <f>Inddata!$E$34</f>
        <v>0</v>
      </c>
      <c r="M1902" s="2">
        <f>Inddata!$E$34+Inddata!$E$32</f>
        <v>4</v>
      </c>
      <c r="N1902" s="2">
        <f t="shared" si="114"/>
        <v>4.5767914876403047E-2</v>
      </c>
      <c r="O1902" s="2">
        <f t="shared" si="115"/>
        <v>1.0350368181383522</v>
      </c>
      <c r="P1902" s="5">
        <f t="shared" si="113"/>
        <v>5.2394535198268732</v>
      </c>
      <c r="Q1902" s="5">
        <f t="shared" si="116"/>
        <v>2.6197267599134366</v>
      </c>
      <c r="R1902" s="2">
        <f t="shared" si="117"/>
        <v>0.60641823146144358</v>
      </c>
      <c r="S1902" s="2">
        <f t="shared" si="118"/>
        <v>0.30320911573072179</v>
      </c>
    </row>
    <row r="1903" spans="3:19" x14ac:dyDescent="0.25">
      <c r="C1903">
        <f t="shared" si="124"/>
        <v>3.6399999999999664</v>
      </c>
      <c r="D1903" s="5">
        <f>$C$2+2*Inddata!$E$35*'Beregninger scenarie 3'!C1903</f>
        <v>9.8799999999999333</v>
      </c>
      <c r="E1903" s="5">
        <f t="shared" si="119"/>
        <v>22.713599999999669</v>
      </c>
      <c r="F1903" s="5">
        <f>SQRT(C1903^2+(Inddata!$E$35*C1903)^2)</f>
        <v>5.1477373670380189</v>
      </c>
      <c r="G1903" s="5">
        <f t="shared" si="120"/>
        <v>12.895474734076037</v>
      </c>
      <c r="H1903" s="5">
        <f t="shared" si="121"/>
        <v>1.7613620644751782</v>
      </c>
      <c r="I1903" s="5">
        <f t="shared" si="122"/>
        <v>9.1667682852719395E-2</v>
      </c>
      <c r="J1903" s="5">
        <f t="shared" si="123"/>
        <v>2.0821030812434969</v>
      </c>
      <c r="K1903">
        <f t="shared" si="125"/>
        <v>3.6399999999999664</v>
      </c>
      <c r="L1903" s="2">
        <f>Inddata!$E$34</f>
        <v>0</v>
      </c>
      <c r="M1903" s="2">
        <f>Inddata!$E$34+Inddata!$E$32</f>
        <v>4</v>
      </c>
      <c r="N1903" s="2">
        <f t="shared" si="114"/>
        <v>4.5833841426359698E-2</v>
      </c>
      <c r="O1903" s="2">
        <f t="shared" si="115"/>
        <v>1.0410515406217484</v>
      </c>
      <c r="P1903" s="5">
        <f t="shared" si="113"/>
        <v>5.2699006095672098</v>
      </c>
      <c r="Q1903" s="5">
        <f t="shared" si="116"/>
        <v>2.6349503047836049</v>
      </c>
      <c r="R1903" s="2">
        <f t="shared" si="117"/>
        <v>0.60994220018139012</v>
      </c>
      <c r="S1903" s="2">
        <f t="shared" si="118"/>
        <v>0.30497110009069506</v>
      </c>
    </row>
    <row r="1904" spans="3:19" x14ac:dyDescent="0.25">
      <c r="C1904">
        <f t="shared" si="124"/>
        <v>3.6499999999999662</v>
      </c>
      <c r="D1904" s="5">
        <f>$C$2+2*Inddata!$E$35*'Beregninger scenarie 3'!C1904</f>
        <v>9.8999999999999329</v>
      </c>
      <c r="E1904" s="5">
        <f t="shared" si="119"/>
        <v>22.812499999999666</v>
      </c>
      <c r="F1904" s="5">
        <f>SQRT(C1904^2+(Inddata!$E$35*C1904)^2)</f>
        <v>5.1618795026617494</v>
      </c>
      <c r="G1904" s="5">
        <f t="shared" si="120"/>
        <v>12.923759005323499</v>
      </c>
      <c r="H1904" s="5">
        <f t="shared" si="121"/>
        <v>1.7651598107487798</v>
      </c>
      <c r="I1904" s="5">
        <f t="shared" si="122"/>
        <v>9.179940122551089E-2</v>
      </c>
      <c r="J1904" s="5">
        <f t="shared" si="123"/>
        <v>2.0941738404569366</v>
      </c>
      <c r="K1904">
        <f t="shared" si="125"/>
        <v>3.6499999999999662</v>
      </c>
      <c r="L1904" s="2">
        <f>Inddata!$E$34</f>
        <v>0</v>
      </c>
      <c r="M1904" s="2">
        <f>Inddata!$E$34+Inddata!$E$32</f>
        <v>4</v>
      </c>
      <c r="N1904" s="2">
        <f t="shared" si="114"/>
        <v>4.5899700612755445E-2</v>
      </c>
      <c r="O1904" s="2">
        <f t="shared" si="115"/>
        <v>1.0470869202284683</v>
      </c>
      <c r="P1904" s="5">
        <f t="shared" si="113"/>
        <v>5.3004522676046468</v>
      </c>
      <c r="Q1904" s="5">
        <f t="shared" si="116"/>
        <v>2.6502261338023234</v>
      </c>
      <c r="R1904" s="2">
        <f t="shared" si="117"/>
        <v>0.61347827171350078</v>
      </c>
      <c r="S1904" s="2">
        <f t="shared" si="118"/>
        <v>0.30673913585675039</v>
      </c>
    </row>
    <row r="1905" spans="3:19" x14ac:dyDescent="0.25">
      <c r="C1905">
        <f t="shared" si="124"/>
        <v>3.6599999999999659</v>
      </c>
      <c r="D1905" s="5">
        <f>$C$2+2*Inddata!$E$35*'Beregninger scenarie 3'!C1905</f>
        <v>9.9199999999999324</v>
      </c>
      <c r="E1905" s="5">
        <f t="shared" si="119"/>
        <v>22.911599999999662</v>
      </c>
      <c r="F1905" s="5">
        <f>SQRT(C1905^2+(Inddata!$E$35*C1905)^2)</f>
        <v>5.17602163828548</v>
      </c>
      <c r="G1905" s="5">
        <f t="shared" si="120"/>
        <v>12.95204327657096</v>
      </c>
      <c r="H1905" s="5">
        <f t="shared" si="121"/>
        <v>1.7689564117998751</v>
      </c>
      <c r="I1905" s="5">
        <f t="shared" si="122"/>
        <v>9.1930985490520006E-2</v>
      </c>
      <c r="J1905" s="5">
        <f t="shared" si="123"/>
        <v>2.1062859671645673</v>
      </c>
      <c r="K1905">
        <f t="shared" si="125"/>
        <v>3.6599999999999659</v>
      </c>
      <c r="L1905" s="2">
        <f>Inddata!$E$34</f>
        <v>0</v>
      </c>
      <c r="M1905" s="2">
        <f>Inddata!$E$34+Inddata!$E$32</f>
        <v>4</v>
      </c>
      <c r="N1905" s="2">
        <f t="shared" si="114"/>
        <v>4.5965492745260003E-2</v>
      </c>
      <c r="O1905" s="2">
        <f t="shared" si="115"/>
        <v>1.0531429835822836</v>
      </c>
      <c r="P1905" s="5">
        <f t="shared" si="113"/>
        <v>5.331108628711215</v>
      </c>
      <c r="Q1905" s="5">
        <f t="shared" si="116"/>
        <v>2.6655543143556075</v>
      </c>
      <c r="R1905" s="2">
        <f t="shared" si="117"/>
        <v>0.61702646165639063</v>
      </c>
      <c r="S1905" s="2">
        <f t="shared" si="118"/>
        <v>0.30851323082819532</v>
      </c>
    </row>
    <row r="1906" spans="3:19" x14ac:dyDescent="0.25">
      <c r="C1906">
        <f t="shared" si="124"/>
        <v>3.6699999999999657</v>
      </c>
      <c r="D1906" s="5">
        <f>$C$2+2*Inddata!$E$35*'Beregninger scenarie 3'!C1906</f>
        <v>9.939999999999932</v>
      </c>
      <c r="E1906" s="5">
        <f t="shared" si="119"/>
        <v>23.010899999999658</v>
      </c>
      <c r="F1906" s="5">
        <f>SQRT(C1906^2+(Inddata!$E$35*C1906)^2)</f>
        <v>5.1901637739092106</v>
      </c>
      <c r="G1906" s="5">
        <f t="shared" si="120"/>
        <v>12.980327547818421</v>
      </c>
      <c r="H1906" s="5">
        <f t="shared" si="121"/>
        <v>1.7727518751148199</v>
      </c>
      <c r="I1906" s="5">
        <f t="shared" si="122"/>
        <v>9.2062436262181246E-2</v>
      </c>
      <c r="J1906" s="5">
        <f t="shared" si="123"/>
        <v>2.1184395145853951</v>
      </c>
      <c r="K1906">
        <f t="shared" si="125"/>
        <v>3.6699999999999657</v>
      </c>
      <c r="L1906" s="2">
        <f>Inddata!$E$34</f>
        <v>0</v>
      </c>
      <c r="M1906" s="2">
        <f>Inddata!$E$34+Inddata!$E$32</f>
        <v>4</v>
      </c>
      <c r="N1906" s="2">
        <f t="shared" si="114"/>
        <v>4.6031218131090623E-2</v>
      </c>
      <c r="O1906" s="2">
        <f t="shared" si="115"/>
        <v>1.0592197572926976</v>
      </c>
      <c r="P1906" s="5">
        <f t="shared" si="113"/>
        <v>5.361869827586716</v>
      </c>
      <c r="Q1906" s="5">
        <f t="shared" si="116"/>
        <v>2.680934913793358</v>
      </c>
      <c r="R1906" s="2">
        <f t="shared" si="117"/>
        <v>0.62058678560031433</v>
      </c>
      <c r="S1906" s="2">
        <f t="shared" si="118"/>
        <v>0.31029339280015716</v>
      </c>
    </row>
    <row r="1907" spans="3:19" x14ac:dyDescent="0.25">
      <c r="C1907">
        <f t="shared" si="124"/>
        <v>3.6799999999999655</v>
      </c>
      <c r="D1907" s="5">
        <f>$C$2+2*Inddata!$E$35*'Beregninger scenarie 3'!C1907</f>
        <v>9.9599999999999316</v>
      </c>
      <c r="E1907" s="5">
        <f t="shared" si="119"/>
        <v>23.110399999999657</v>
      </c>
      <c r="F1907" s="5">
        <f>SQRT(C1907^2+(Inddata!$E$35*C1907)^2)</f>
        <v>5.2043059095329411</v>
      </c>
      <c r="G1907" s="5">
        <f t="shared" si="120"/>
        <v>13.008611819065882</v>
      </c>
      <c r="H1907" s="5">
        <f t="shared" si="121"/>
        <v>1.7765462081148611</v>
      </c>
      <c r="I1907" s="5">
        <f t="shared" si="122"/>
        <v>9.2193754150077342E-2</v>
      </c>
      <c r="J1907" s="5">
        <f t="shared" si="123"/>
        <v>2.1306345359099157</v>
      </c>
      <c r="K1907">
        <f t="shared" si="125"/>
        <v>3.6799999999999655</v>
      </c>
      <c r="L1907" s="2">
        <f>Inddata!$E$34</f>
        <v>0</v>
      </c>
      <c r="M1907" s="2">
        <f>Inddata!$E$34+Inddata!$E$32</f>
        <v>4</v>
      </c>
      <c r="N1907" s="2">
        <f t="shared" si="114"/>
        <v>4.6096877075038671E-2</v>
      </c>
      <c r="O1907" s="2">
        <f t="shared" si="115"/>
        <v>1.0653172679549578</v>
      </c>
      <c r="P1907" s="5">
        <f t="shared" si="113"/>
        <v>5.3927359988587904</v>
      </c>
      <c r="Q1907" s="5">
        <f t="shared" si="116"/>
        <v>2.6963679994293952</v>
      </c>
      <c r="R1907" s="2">
        <f t="shared" si="117"/>
        <v>0.62415925912717485</v>
      </c>
      <c r="S1907" s="2">
        <f t="shared" si="118"/>
        <v>0.31207962956358742</v>
      </c>
    </row>
    <row r="1908" spans="3:19" x14ac:dyDescent="0.25">
      <c r="C1908">
        <f t="shared" si="124"/>
        <v>3.6899999999999653</v>
      </c>
      <c r="D1908" s="5">
        <f>$C$2+2*Inddata!$E$35*'Beregninger scenarie 3'!C1908</f>
        <v>9.9799999999999311</v>
      </c>
      <c r="E1908" s="5">
        <f t="shared" si="119"/>
        <v>23.210099999999652</v>
      </c>
      <c r="F1908" s="5">
        <f>SQRT(C1908^2+(Inddata!$E$35*C1908)^2)</f>
        <v>5.2184480451566717</v>
      </c>
      <c r="G1908" s="5">
        <f t="shared" si="120"/>
        <v>13.036896090313343</v>
      </c>
      <c r="H1908" s="5">
        <f t="shared" si="121"/>
        <v>1.780339418156841</v>
      </c>
      <c r="I1908" s="5">
        <f t="shared" si="122"/>
        <v>9.2324939758991212E-2</v>
      </c>
      <c r="J1908" s="5">
        <f t="shared" si="123"/>
        <v>2.14287108430013</v>
      </c>
      <c r="K1908">
        <f t="shared" si="125"/>
        <v>3.6899999999999653</v>
      </c>
      <c r="L1908" s="2">
        <f>Inddata!$E$34</f>
        <v>0</v>
      </c>
      <c r="M1908" s="2">
        <f>Inddata!$E$34+Inddata!$E$32</f>
        <v>4</v>
      </c>
      <c r="N1908" s="2">
        <f t="shared" si="114"/>
        <v>4.6162469879495606E-2</v>
      </c>
      <c r="O1908" s="2">
        <f t="shared" si="115"/>
        <v>1.071435542150065</v>
      </c>
      <c r="P1908" s="5">
        <f t="shared" si="113"/>
        <v>5.4237072770829577</v>
      </c>
      <c r="Q1908" s="5">
        <f t="shared" si="116"/>
        <v>2.7118536385414789</v>
      </c>
      <c r="R1908" s="2">
        <f t="shared" si="117"/>
        <v>0.62774389781052753</v>
      </c>
      <c r="S1908" s="2">
        <f t="shared" si="118"/>
        <v>0.31387194890526376</v>
      </c>
    </row>
    <row r="1909" spans="3:19" x14ac:dyDescent="0.25">
      <c r="C1909">
        <f t="shared" si="124"/>
        <v>3.6999999999999651</v>
      </c>
      <c r="D1909" s="5">
        <f>$C$2+2*Inddata!$E$35*'Beregninger scenarie 3'!C1909</f>
        <v>9.9999999999999307</v>
      </c>
      <c r="E1909" s="5">
        <f t="shared" si="119"/>
        <v>23.309999999999651</v>
      </c>
      <c r="F1909" s="5">
        <f>SQRT(C1909^2+(Inddata!$E$35*C1909)^2)</f>
        <v>5.2325901807804023</v>
      </c>
      <c r="G1909" s="5">
        <f t="shared" si="120"/>
        <v>13.065180361560804</v>
      </c>
      <c r="H1909" s="5">
        <f t="shared" si="121"/>
        <v>1.7841315125338975</v>
      </c>
      <c r="I1909" s="5">
        <f t="shared" si="122"/>
        <v>9.2455993688957724E-2</v>
      </c>
      <c r="J1909" s="5">
        <f t="shared" si="123"/>
        <v>2.1551492128895724</v>
      </c>
      <c r="K1909">
        <f t="shared" si="125"/>
        <v>3.6999999999999651</v>
      </c>
      <c r="L1909" s="2">
        <f>Inddata!$E$34</f>
        <v>0</v>
      </c>
      <c r="M1909" s="2">
        <f>Inddata!$E$34+Inddata!$E$32</f>
        <v>4</v>
      </c>
      <c r="N1909" s="2">
        <f t="shared" si="114"/>
        <v>4.6227996844478862E-2</v>
      </c>
      <c r="O1909" s="2">
        <f t="shared" si="115"/>
        <v>1.0775746064447862</v>
      </c>
      <c r="P1909" s="5">
        <f t="shared" si="113"/>
        <v>5.4547837967426878</v>
      </c>
      <c r="Q1909" s="5">
        <f t="shared" si="116"/>
        <v>2.7273918983713439</v>
      </c>
      <c r="R1909" s="2">
        <f t="shared" si="117"/>
        <v>0.63134071721558893</v>
      </c>
      <c r="S1909" s="2">
        <f t="shared" si="118"/>
        <v>0.31567035860779447</v>
      </c>
    </row>
    <row r="1910" spans="3:19" x14ac:dyDescent="0.25">
      <c r="C1910">
        <f t="shared" si="124"/>
        <v>3.7099999999999649</v>
      </c>
      <c r="D1910" s="5">
        <f>$C$2+2*Inddata!$E$35*'Beregninger scenarie 3'!C1910</f>
        <v>10.01999999999993</v>
      </c>
      <c r="E1910" s="5">
        <f t="shared" si="119"/>
        <v>23.410099999999648</v>
      </c>
      <c r="F1910" s="5">
        <f>SQRT(C1910^2+(Inddata!$E$35*C1910)^2)</f>
        <v>5.2467323164041328</v>
      </c>
      <c r="G1910" s="5">
        <f t="shared" si="120"/>
        <v>13.093464632808265</v>
      </c>
      <c r="H1910" s="5">
        <f t="shared" si="121"/>
        <v>1.787922498476149</v>
      </c>
      <c r="I1910" s="5">
        <f t="shared" si="122"/>
        <v>9.2586916535314465E-2</v>
      </c>
      <c r="J1910" s="5">
        <f t="shared" si="123"/>
        <v>2.1674689747833327</v>
      </c>
      <c r="K1910">
        <f t="shared" si="125"/>
        <v>3.7099999999999649</v>
      </c>
      <c r="L1910" s="2">
        <f>Inddata!$E$34</f>
        <v>0</v>
      </c>
      <c r="M1910" s="2">
        <f>Inddata!$E$34+Inddata!$E$32</f>
        <v>4</v>
      </c>
      <c r="N1910" s="2">
        <f t="shared" si="114"/>
        <v>4.6293458267657232E-2</v>
      </c>
      <c r="O1910" s="2">
        <f t="shared" si="115"/>
        <v>1.0837344873916663</v>
      </c>
      <c r="P1910" s="5">
        <f t="shared" si="113"/>
        <v>5.4859656922494535</v>
      </c>
      <c r="Q1910" s="5">
        <f t="shared" si="116"/>
        <v>2.7429828461247268</v>
      </c>
      <c r="R1910" s="2">
        <f t="shared" si="117"/>
        <v>0.63494973289924239</v>
      </c>
      <c r="S1910" s="2">
        <f t="shared" si="118"/>
        <v>0.3174748664496212</v>
      </c>
    </row>
    <row r="1911" spans="3:19" x14ac:dyDescent="0.25">
      <c r="C1911">
        <f t="shared" si="124"/>
        <v>3.7199999999999647</v>
      </c>
      <c r="D1911" s="5">
        <f>$C$2+2*Inddata!$E$35*'Beregninger scenarie 3'!C1911</f>
        <v>10.03999999999993</v>
      </c>
      <c r="E1911" s="5">
        <f t="shared" si="119"/>
        <v>23.510399999999645</v>
      </c>
      <c r="F1911" s="5">
        <f>SQRT(C1911^2+(Inddata!$E$35*C1911)^2)</f>
        <v>5.2608744520278634</v>
      </c>
      <c r="G1911" s="5">
        <f t="shared" si="120"/>
        <v>13.121748904055726</v>
      </c>
      <c r="H1911" s="5">
        <f t="shared" si="121"/>
        <v>1.7917123831513762</v>
      </c>
      <c r="I1911" s="5">
        <f t="shared" si="122"/>
        <v>9.2717708888751804E-2</v>
      </c>
      <c r="J1911" s="5">
        <f t="shared" si="123"/>
        <v>2.1798304230580774</v>
      </c>
      <c r="K1911">
        <f t="shared" si="125"/>
        <v>3.7199999999999647</v>
      </c>
      <c r="L1911" s="2">
        <f>Inddata!$E$34</f>
        <v>0</v>
      </c>
      <c r="M1911" s="2">
        <f>Inddata!$E$34+Inddata!$E$32</f>
        <v>4</v>
      </c>
      <c r="N1911" s="2">
        <f t="shared" si="114"/>
        <v>4.6358854444375902E-2</v>
      </c>
      <c r="O1911" s="2">
        <f t="shared" si="115"/>
        <v>1.0899152115290387</v>
      </c>
      <c r="P1911" s="5">
        <f t="shared" si="113"/>
        <v>5.5172530979427901</v>
      </c>
      <c r="Q1911" s="5">
        <f t="shared" si="116"/>
        <v>2.758626548971395</v>
      </c>
      <c r="R1911" s="2">
        <f t="shared" si="117"/>
        <v>0.63857096041004524</v>
      </c>
      <c r="S1911" s="2">
        <f t="shared" si="118"/>
        <v>0.31928548020502262</v>
      </c>
    </row>
    <row r="1912" spans="3:19" x14ac:dyDescent="0.25">
      <c r="C1912">
        <f t="shared" si="124"/>
        <v>3.7299999999999645</v>
      </c>
      <c r="D1912" s="5">
        <f>$C$2+2*Inddata!$E$35*'Beregninger scenarie 3'!C1912</f>
        <v>10.059999999999929</v>
      </c>
      <c r="E1912" s="5">
        <f t="shared" si="119"/>
        <v>23.610899999999642</v>
      </c>
      <c r="F1912" s="5">
        <f>SQRT(C1912^2+(Inddata!$E$35*C1912)^2)</f>
        <v>5.275016587651594</v>
      </c>
      <c r="G1912" s="5">
        <f t="shared" si="120"/>
        <v>13.150033175303188</v>
      </c>
      <c r="H1912" s="5">
        <f t="shared" si="121"/>
        <v>1.7955011736656907</v>
      </c>
      <c r="I1912" s="5">
        <f t="shared" si="122"/>
        <v>9.2848371335362612E-2</v>
      </c>
      <c r="J1912" s="5">
        <f t="shared" si="123"/>
        <v>2.1922336107620799</v>
      </c>
      <c r="K1912">
        <f t="shared" si="125"/>
        <v>3.7299999999999645</v>
      </c>
      <c r="L1912" s="2">
        <f>Inddata!$E$34</f>
        <v>0</v>
      </c>
      <c r="M1912" s="2">
        <f>Inddata!$E$34+Inddata!$E$32</f>
        <v>4</v>
      </c>
      <c r="N1912" s="2">
        <f t="shared" si="114"/>
        <v>4.6424185667681306E-2</v>
      </c>
      <c r="O1912" s="2">
        <f t="shared" si="115"/>
        <v>1.0961168053810399</v>
      </c>
      <c r="P1912" s="5">
        <f t="shared" si="113"/>
        <v>5.5486461480903664</v>
      </c>
      <c r="Q1912" s="5">
        <f t="shared" si="116"/>
        <v>2.7743230740451832</v>
      </c>
      <c r="R1912" s="2">
        <f t="shared" si="117"/>
        <v>0.6422044152882368</v>
      </c>
      <c r="S1912" s="2">
        <f t="shared" si="118"/>
        <v>0.3211022076441184</v>
      </c>
    </row>
    <row r="1913" spans="3:19" x14ac:dyDescent="0.25">
      <c r="C1913">
        <f t="shared" si="124"/>
        <v>3.7399999999999642</v>
      </c>
      <c r="D1913" s="5">
        <f>$C$2+2*Inddata!$E$35*'Beregninger scenarie 3'!C1913</f>
        <v>10.079999999999929</v>
      </c>
      <c r="E1913" s="5">
        <f t="shared" si="119"/>
        <v>23.711599999999638</v>
      </c>
      <c r="F1913" s="5">
        <f>SQRT(C1913^2+(Inddata!$E$35*C1913)^2)</f>
        <v>5.2891587232753245</v>
      </c>
      <c r="G1913" s="5">
        <f t="shared" si="120"/>
        <v>13.178317446550649</v>
      </c>
      <c r="H1913" s="5">
        <f t="shared" si="121"/>
        <v>1.7992888770641975</v>
      </c>
      <c r="I1913" s="5">
        <f t="shared" si="122"/>
        <v>9.2978904456690839E-2</v>
      </c>
      <c r="J1913" s="5">
        <f t="shared" si="123"/>
        <v>2.2046785909152367</v>
      </c>
      <c r="K1913">
        <f t="shared" si="125"/>
        <v>3.7399999999999642</v>
      </c>
      <c r="L1913" s="2">
        <f>Inddata!$E$34</f>
        <v>0</v>
      </c>
      <c r="M1913" s="2">
        <f>Inddata!$E$34+Inddata!$E$32</f>
        <v>4</v>
      </c>
      <c r="N1913" s="2">
        <f t="shared" si="114"/>
        <v>4.648945222834542E-2</v>
      </c>
      <c r="O1913" s="2">
        <f t="shared" si="115"/>
        <v>1.1023392954576183</v>
      </c>
      <c r="P1913" s="5">
        <f t="shared" si="113"/>
        <v>5.5801449768880271</v>
      </c>
      <c r="Q1913" s="5">
        <f t="shared" si="116"/>
        <v>2.7900724884440136</v>
      </c>
      <c r="R1913" s="2">
        <f t="shared" si="117"/>
        <v>0.64585011306574402</v>
      </c>
      <c r="S1913" s="2">
        <f t="shared" si="118"/>
        <v>0.32292505653287201</v>
      </c>
    </row>
    <row r="1914" spans="3:19" x14ac:dyDescent="0.25">
      <c r="C1914">
        <f t="shared" si="124"/>
        <v>3.749999999999964</v>
      </c>
      <c r="D1914" s="5">
        <f>$C$2+2*Inddata!$E$35*'Beregninger scenarie 3'!C1914</f>
        <v>10.099999999999929</v>
      </c>
      <c r="E1914" s="5">
        <f t="shared" si="119"/>
        <v>23.812499999999638</v>
      </c>
      <c r="F1914" s="5">
        <f>SQRT(C1914^2+(Inddata!$E$35*C1914)^2)</f>
        <v>5.3033008588990551</v>
      </c>
      <c r="G1914" s="5">
        <f t="shared" si="120"/>
        <v>13.20660171779811</v>
      </c>
      <c r="H1914" s="5">
        <f t="shared" si="121"/>
        <v>1.8030755003316488</v>
      </c>
      <c r="I1914" s="5">
        <f t="shared" si="122"/>
        <v>9.3109308829779983E-2</v>
      </c>
      <c r="J1914" s="5">
        <f t="shared" si="123"/>
        <v>2.2171654165091019</v>
      </c>
      <c r="K1914">
        <f t="shared" si="125"/>
        <v>3.749999999999964</v>
      </c>
      <c r="L1914" s="2">
        <f>Inddata!$E$34</f>
        <v>0</v>
      </c>
      <c r="M1914" s="2">
        <f>Inddata!$E$34+Inddata!$E$32</f>
        <v>4</v>
      </c>
      <c r="N1914" s="2">
        <f t="shared" si="114"/>
        <v>4.6554654414889991E-2</v>
      </c>
      <c r="O1914" s="2">
        <f t="shared" si="115"/>
        <v>1.108582708254551</v>
      </c>
      <c r="P1914" s="5">
        <f t="shared" si="113"/>
        <v>5.611749718459885</v>
      </c>
      <c r="Q1914" s="5">
        <f t="shared" si="116"/>
        <v>2.8058748592299425</v>
      </c>
      <c r="R1914" s="2">
        <f t="shared" si="117"/>
        <v>0.64950806926619042</v>
      </c>
      <c r="S1914" s="2">
        <f t="shared" si="118"/>
        <v>0.32475403463309521</v>
      </c>
    </row>
    <row r="1915" spans="3:19" x14ac:dyDescent="0.25">
      <c r="C1915">
        <f t="shared" si="124"/>
        <v>3.7599999999999638</v>
      </c>
      <c r="D1915" s="5">
        <f>$C$2+2*Inddata!$E$35*'Beregninger scenarie 3'!C1915</f>
        <v>10.119999999999928</v>
      </c>
      <c r="E1915" s="5">
        <f t="shared" si="119"/>
        <v>23.913599999999633</v>
      </c>
      <c r="F1915" s="5">
        <f>SQRT(C1915^2+(Inddata!$E$35*C1915)^2)</f>
        <v>5.3174429945227857</v>
      </c>
      <c r="G1915" s="5">
        <f t="shared" si="120"/>
        <v>13.234885989045571</v>
      </c>
      <c r="H1915" s="5">
        <f t="shared" si="121"/>
        <v>1.8068610503930871</v>
      </c>
      <c r="I1915" s="5">
        <f t="shared" si="122"/>
        <v>9.323958502722042E-2</v>
      </c>
      <c r="J1915" s="5">
        <f t="shared" si="123"/>
        <v>2.2296941405069042</v>
      </c>
      <c r="K1915">
        <f t="shared" si="125"/>
        <v>3.7599999999999638</v>
      </c>
      <c r="L1915" s="2">
        <f>Inddata!$E$34</f>
        <v>0</v>
      </c>
      <c r="M1915" s="2">
        <f>Inddata!$E$34+Inddata!$E$32</f>
        <v>4</v>
      </c>
      <c r="N1915" s="2">
        <f t="shared" si="114"/>
        <v>4.661979251361021E-2</v>
      </c>
      <c r="O1915" s="2">
        <f t="shared" si="115"/>
        <v>1.1148470702534521</v>
      </c>
      <c r="P1915" s="5">
        <f t="shared" si="113"/>
        <v>5.6434605068583572</v>
      </c>
      <c r="Q1915" s="5">
        <f t="shared" si="116"/>
        <v>2.8217302534291786</v>
      </c>
      <c r="R1915" s="2">
        <f t="shared" si="117"/>
        <v>0.65317829940490246</v>
      </c>
      <c r="S1915" s="2">
        <f t="shared" si="118"/>
        <v>0.32658914970245123</v>
      </c>
    </row>
    <row r="1916" spans="3:19" x14ac:dyDescent="0.25">
      <c r="C1916">
        <f t="shared" si="124"/>
        <v>3.7699999999999636</v>
      </c>
      <c r="D1916" s="5">
        <f>$C$2+2*Inddata!$E$35*'Beregninger scenarie 3'!C1916</f>
        <v>10.139999999999928</v>
      </c>
      <c r="E1916" s="5">
        <f t="shared" si="119"/>
        <v>24.014899999999631</v>
      </c>
      <c r="F1916" s="5">
        <f>SQRT(C1916^2+(Inddata!$E$35*C1916)^2)</f>
        <v>5.3315851301465171</v>
      </c>
      <c r="G1916" s="5">
        <f t="shared" si="120"/>
        <v>13.263170260293034</v>
      </c>
      <c r="H1916" s="5">
        <f t="shared" si="121"/>
        <v>1.8106455341144849</v>
      </c>
      <c r="I1916" s="5">
        <f t="shared" si="122"/>
        <v>9.3369733617196513E-2</v>
      </c>
      <c r="J1916" s="5">
        <f t="shared" si="123"/>
        <v>2.2422648158435781</v>
      </c>
      <c r="K1916">
        <f t="shared" si="125"/>
        <v>3.7699999999999636</v>
      </c>
      <c r="L1916" s="2">
        <f>Inddata!$E$34</f>
        <v>0</v>
      </c>
      <c r="M1916" s="2">
        <f>Inddata!$E$34+Inddata!$E$32</f>
        <v>4</v>
      </c>
      <c r="N1916" s="2">
        <f t="shared" si="114"/>
        <v>4.6684866808598256E-2</v>
      </c>
      <c r="O1916" s="2">
        <f t="shared" si="115"/>
        <v>1.121132407921789</v>
      </c>
      <c r="P1916" s="5">
        <f t="shared" si="113"/>
        <v>5.6752774760642435</v>
      </c>
      <c r="Q1916" s="5">
        <f t="shared" si="116"/>
        <v>2.8376387380321217</v>
      </c>
      <c r="R1916" s="2">
        <f t="shared" si="117"/>
        <v>0.65686081898891724</v>
      </c>
      <c r="S1916" s="2">
        <f t="shared" si="118"/>
        <v>0.32843040949445862</v>
      </c>
    </row>
    <row r="1917" spans="3:19" x14ac:dyDescent="0.25">
      <c r="C1917">
        <f t="shared" si="124"/>
        <v>3.7799999999999634</v>
      </c>
      <c r="D1917" s="5">
        <f>$C$2+2*Inddata!$E$35*'Beregninger scenarie 3'!C1917</f>
        <v>10.159999999999927</v>
      </c>
      <c r="E1917" s="5">
        <f t="shared" si="119"/>
        <v>24.116399999999629</v>
      </c>
      <c r="F1917" s="5">
        <f>SQRT(C1917^2+(Inddata!$E$35*C1917)^2)</f>
        <v>5.3457272657702477</v>
      </c>
      <c r="G1917" s="5">
        <f t="shared" si="120"/>
        <v>13.291454531540495</v>
      </c>
      <c r="H1917" s="5">
        <f t="shared" si="121"/>
        <v>1.8144289583033701</v>
      </c>
      <c r="I1917" s="5">
        <f t="shared" si="122"/>
        <v>9.3499755163532858E-2</v>
      </c>
      <c r="J1917" s="5">
        <f t="shared" si="123"/>
        <v>2.2548774954257893</v>
      </c>
      <c r="K1917">
        <f t="shared" si="125"/>
        <v>3.7799999999999634</v>
      </c>
      <c r="L1917" s="2">
        <f>Inddata!$E$34</f>
        <v>0</v>
      </c>
      <c r="M1917" s="2">
        <f>Inddata!$E$34+Inddata!$E$32</f>
        <v>4</v>
      </c>
      <c r="N1917" s="2">
        <f t="shared" si="114"/>
        <v>4.6749877581766429E-2</v>
      </c>
      <c r="O1917" s="2">
        <f t="shared" si="115"/>
        <v>1.1274387477128947</v>
      </c>
      <c r="P1917" s="5">
        <f t="shared" si="113"/>
        <v>5.7072007599868035</v>
      </c>
      <c r="Q1917" s="5">
        <f t="shared" si="116"/>
        <v>2.8536003799934018</v>
      </c>
      <c r="R1917" s="2">
        <f t="shared" si="117"/>
        <v>0.66055564351699114</v>
      </c>
      <c r="S1917" s="2">
        <f t="shared" si="118"/>
        <v>0.33027782175849557</v>
      </c>
    </row>
    <row r="1918" spans="3:19" x14ac:dyDescent="0.25">
      <c r="C1918">
        <f t="shared" si="124"/>
        <v>3.7899999999999632</v>
      </c>
      <c r="D1918" s="5">
        <f>$C$2+2*Inddata!$E$35*'Beregninger scenarie 3'!C1918</f>
        <v>10.179999999999927</v>
      </c>
      <c r="E1918" s="5">
        <f t="shared" si="119"/>
        <v>24.218099999999627</v>
      </c>
      <c r="F1918" s="5">
        <f>SQRT(C1918^2+(Inddata!$E$35*C1918)^2)</f>
        <v>5.3598694013939783</v>
      </c>
      <c r="G1918" s="5">
        <f t="shared" si="120"/>
        <v>13.319738802787956</v>
      </c>
      <c r="H1918" s="5">
        <f t="shared" si="121"/>
        <v>1.8182113297094484</v>
      </c>
      <c r="I1918" s="5">
        <f t="shared" si="122"/>
        <v>9.3629650225740019E-2</v>
      </c>
      <c r="J1918" s="5">
        <f t="shared" si="123"/>
        <v>2.2675322321319595</v>
      </c>
      <c r="K1918">
        <f t="shared" si="125"/>
        <v>3.7899999999999632</v>
      </c>
      <c r="L1918" s="2">
        <f>Inddata!$E$34</f>
        <v>0</v>
      </c>
      <c r="M1918" s="2">
        <f>Inddata!$E$34+Inddata!$E$32</f>
        <v>4</v>
      </c>
      <c r="N1918" s="2">
        <f t="shared" si="114"/>
        <v>4.6814825112870009E-2</v>
      </c>
      <c r="O1918" s="2">
        <f t="shared" si="115"/>
        <v>1.1337661160659798</v>
      </c>
      <c r="P1918" s="5">
        <f t="shared" si="113"/>
        <v>5.7392304924637996</v>
      </c>
      <c r="Q1918" s="5">
        <f t="shared" si="116"/>
        <v>2.8696152462318998</v>
      </c>
      <c r="R1918" s="2">
        <f t="shared" si="117"/>
        <v>0.66426278847960651</v>
      </c>
      <c r="S1918" s="2">
        <f t="shared" si="118"/>
        <v>0.33213139423980326</v>
      </c>
    </row>
    <row r="1919" spans="3:19" x14ac:dyDescent="0.25">
      <c r="C1919">
        <f t="shared" si="124"/>
        <v>3.799999999999963</v>
      </c>
      <c r="D1919" s="5">
        <f>$C$2+2*Inddata!$E$35*'Beregninger scenarie 3'!C1919</f>
        <v>10.199999999999926</v>
      </c>
      <c r="E1919" s="5">
        <f t="shared" si="119"/>
        <v>24.319999999999624</v>
      </c>
      <c r="F1919" s="5">
        <f>SQRT(C1919^2+(Inddata!$E$35*C1919)^2)</f>
        <v>5.3740115370177088</v>
      </c>
      <c r="G1919" s="5">
        <f t="shared" si="120"/>
        <v>13.348023074035417</v>
      </c>
      <c r="H1919" s="5">
        <f t="shared" si="121"/>
        <v>1.8219926550252152</v>
      </c>
      <c r="I1919" s="5">
        <f t="shared" si="122"/>
        <v>9.3759419359059654E-2</v>
      </c>
      <c r="J1919" s="5">
        <f t="shared" si="123"/>
        <v>2.2802290788122956</v>
      </c>
      <c r="K1919">
        <f t="shared" si="125"/>
        <v>3.799999999999963</v>
      </c>
      <c r="L1919" s="2">
        <f>Inddata!$E$34</f>
        <v>0</v>
      </c>
      <c r="M1919" s="2">
        <f>Inddata!$E$34+Inddata!$E$32</f>
        <v>4</v>
      </c>
      <c r="N1919" s="2">
        <f t="shared" si="114"/>
        <v>4.6879709679529827E-2</v>
      </c>
      <c r="O1919" s="2">
        <f t="shared" si="115"/>
        <v>1.1401145394061478</v>
      </c>
      <c r="P1919" s="5">
        <f t="shared" si="113"/>
        <v>5.7713668072615887</v>
      </c>
      <c r="Q1919" s="5">
        <f t="shared" si="116"/>
        <v>2.8856834036307943</v>
      </c>
      <c r="R1919" s="2">
        <f t="shared" si="117"/>
        <v>0.66798226935898009</v>
      </c>
      <c r="S1919" s="2">
        <f t="shared" si="118"/>
        <v>0.33399113467949004</v>
      </c>
    </row>
    <row r="1920" spans="3:19" x14ac:dyDescent="0.25">
      <c r="C1920">
        <f t="shared" si="124"/>
        <v>3.8099999999999627</v>
      </c>
      <c r="D1920" s="5">
        <f>$C$2+2*Inddata!$E$35*'Beregninger scenarie 3'!C1920</f>
        <v>10.219999999999926</v>
      </c>
      <c r="E1920" s="5">
        <f t="shared" si="119"/>
        <v>24.42209999999962</v>
      </c>
      <c r="F1920" s="5">
        <f>SQRT(C1920^2+(Inddata!$E$35*C1920)^2)</f>
        <v>5.3881536726414394</v>
      </c>
      <c r="G1920" s="5">
        <f t="shared" si="120"/>
        <v>13.376307345282878</v>
      </c>
      <c r="H1920" s="5">
        <f t="shared" si="121"/>
        <v>1.8257729408865604</v>
      </c>
      <c r="I1920" s="5">
        <f t="shared" si="122"/>
        <v>9.3889063114509078E-2</v>
      </c>
      <c r="J1920" s="5">
        <f t="shared" si="123"/>
        <v>2.2929680882888164</v>
      </c>
      <c r="K1920">
        <f t="shared" si="125"/>
        <v>3.8099999999999627</v>
      </c>
      <c r="L1920" s="2">
        <f>Inddata!$E$34</f>
        <v>0</v>
      </c>
      <c r="M1920" s="2">
        <f>Inddata!$E$34+Inddata!$E$32</f>
        <v>4</v>
      </c>
      <c r="N1920" s="2">
        <f t="shared" si="114"/>
        <v>4.6944531557254539E-2</v>
      </c>
      <c r="O1920" s="2">
        <f t="shared" si="115"/>
        <v>1.1464840441444082</v>
      </c>
      <c r="P1920" s="5">
        <f t="shared" si="113"/>
        <v>5.8036098380751744</v>
      </c>
      <c r="Q1920" s="5">
        <f t="shared" si="116"/>
        <v>2.9018049190375872</v>
      </c>
      <c r="R1920" s="2">
        <f t="shared" si="117"/>
        <v>0.6717141016290713</v>
      </c>
      <c r="S1920" s="2">
        <f t="shared" si="118"/>
        <v>0.33585705081453565</v>
      </c>
    </row>
    <row r="1921" spans="3:19" x14ac:dyDescent="0.25">
      <c r="C1921">
        <f t="shared" si="124"/>
        <v>3.8199999999999625</v>
      </c>
      <c r="D1921" s="5">
        <f>$C$2+2*Inddata!$E$35*'Beregninger scenarie 3'!C1921</f>
        <v>10.239999999999926</v>
      </c>
      <c r="E1921" s="5">
        <f t="shared" si="119"/>
        <v>24.524399999999616</v>
      </c>
      <c r="F1921" s="5">
        <f>SQRT(C1921^2+(Inddata!$E$35*C1921)^2)</f>
        <v>5.40229580826517</v>
      </c>
      <c r="G1921" s="5">
        <f t="shared" si="120"/>
        <v>13.40459161653034</v>
      </c>
      <c r="H1921" s="5">
        <f t="shared" si="121"/>
        <v>1.8295521938733663</v>
      </c>
      <c r="I1921" s="5">
        <f t="shared" si="122"/>
        <v>9.4018582038925116E-2</v>
      </c>
      <c r="J1921" s="5">
        <f t="shared" si="123"/>
        <v>2.305749313355379</v>
      </c>
      <c r="K1921">
        <f t="shared" si="125"/>
        <v>3.8199999999999625</v>
      </c>
      <c r="L1921" s="2">
        <f>Inddata!$E$34</f>
        <v>0</v>
      </c>
      <c r="M1921" s="2">
        <f>Inddata!$E$34+Inddata!$E$32</f>
        <v>4</v>
      </c>
      <c r="N1921" s="2">
        <f t="shared" si="114"/>
        <v>4.7009291019462558E-2</v>
      </c>
      <c r="O1921" s="2">
        <f t="shared" si="115"/>
        <v>1.1528746566776895</v>
      </c>
      <c r="P1921" s="5">
        <f t="shared" si="113"/>
        <v>5.8359597185282936</v>
      </c>
      <c r="Q1921" s="5">
        <f t="shared" si="116"/>
        <v>2.9179798592641468</v>
      </c>
      <c r="R1921" s="2">
        <f t="shared" si="117"/>
        <v>0.67545830075558944</v>
      </c>
      <c r="S1921" s="2">
        <f t="shared" si="118"/>
        <v>0.33772915037779472</v>
      </c>
    </row>
    <row r="1922" spans="3:19" x14ac:dyDescent="0.25">
      <c r="C1922">
        <f t="shared" si="124"/>
        <v>3.8299999999999623</v>
      </c>
      <c r="D1922" s="5">
        <f>$C$2+2*Inddata!$E$35*'Beregninger scenarie 3'!C1922</f>
        <v>10.259999999999925</v>
      </c>
      <c r="E1922" s="5">
        <f t="shared" si="119"/>
        <v>24.626899999999615</v>
      </c>
      <c r="F1922" s="5">
        <f>SQRT(C1922^2+(Inddata!$E$35*C1922)^2)</f>
        <v>5.4164379438889005</v>
      </c>
      <c r="G1922" s="5">
        <f t="shared" si="120"/>
        <v>13.432875887777801</v>
      </c>
      <c r="H1922" s="5">
        <f t="shared" si="121"/>
        <v>1.8333304205100969</v>
      </c>
      <c r="I1922" s="5">
        <f t="shared" si="122"/>
        <v>9.4147976675007683E-2</v>
      </c>
      <c r="J1922" s="5">
        <f t="shared" si="123"/>
        <v>2.3185728067777105</v>
      </c>
      <c r="K1922">
        <f t="shared" si="125"/>
        <v>3.8299999999999623</v>
      </c>
      <c r="L1922" s="2">
        <f>Inddata!$E$34</f>
        <v>0</v>
      </c>
      <c r="M1922" s="2">
        <f>Inddata!$E$34+Inddata!$E$32</f>
        <v>4</v>
      </c>
      <c r="N1922" s="2">
        <f t="shared" si="114"/>
        <v>4.7073988337503841E-2</v>
      </c>
      <c r="O1922" s="2">
        <f t="shared" si="115"/>
        <v>1.1592864033888552</v>
      </c>
      <c r="P1922" s="5">
        <f t="shared" ref="P1922:P1938" si="126">((J1922*3600*24)/$M$14)*1000</f>
        <v>5.8684165821734702</v>
      </c>
      <c r="Q1922" s="5">
        <f t="shared" si="116"/>
        <v>2.9342082910867351</v>
      </c>
      <c r="R1922" s="2">
        <f t="shared" si="117"/>
        <v>0.67921488219600357</v>
      </c>
      <c r="S1922" s="2">
        <f t="shared" si="118"/>
        <v>0.33960744109800178</v>
      </c>
    </row>
    <row r="1923" spans="3:19" x14ac:dyDescent="0.25">
      <c r="C1923">
        <f t="shared" si="124"/>
        <v>3.8399999999999621</v>
      </c>
      <c r="D1923" s="5">
        <f>$C$2+2*Inddata!$E$35*'Beregninger scenarie 3'!C1923</f>
        <v>10.279999999999925</v>
      </c>
      <c r="E1923" s="5">
        <f t="shared" si="119"/>
        <v>24.729599999999611</v>
      </c>
      <c r="F1923" s="5">
        <f>SQRT(C1923^2+(Inddata!$E$35*C1923)^2)</f>
        <v>5.4305800795126311</v>
      </c>
      <c r="G1923" s="5">
        <f t="shared" si="120"/>
        <v>13.461160159025262</v>
      </c>
      <c r="H1923" s="5">
        <f t="shared" si="121"/>
        <v>1.8371076272663789</v>
      </c>
      <c r="I1923" s="5">
        <f t="shared" si="122"/>
        <v>9.4277247561362396E-2</v>
      </c>
      <c r="J1923" s="5">
        <f t="shared" si="123"/>
        <v>2.3314386212934308</v>
      </c>
      <c r="K1923">
        <f t="shared" si="125"/>
        <v>3.8399999999999621</v>
      </c>
      <c r="L1923" s="2">
        <f>Inddata!$E$34</f>
        <v>0</v>
      </c>
      <c r="M1923" s="2">
        <f>Inddata!$E$34+Inddata!$E$32</f>
        <v>4</v>
      </c>
      <c r="N1923" s="2">
        <f t="shared" ref="N1923:N1939" si="127">I1923*0.5</f>
        <v>4.7138623780681198E-2</v>
      </c>
      <c r="O1923" s="2">
        <f t="shared" ref="O1923:O1939" si="128">N1923*E1923</f>
        <v>1.1657193106467154</v>
      </c>
      <c r="P1923" s="5">
        <f t="shared" si="126"/>
        <v>5.9009805624921006</v>
      </c>
      <c r="Q1923" s="5">
        <f t="shared" ref="Q1923:Q1939" si="129">P1923/2</f>
        <v>2.9504902812460503</v>
      </c>
      <c r="R1923" s="2">
        <f t="shared" ref="R1923:R1938" si="130">(J1923*1000)/$M$13</f>
        <v>0.68298386139954881</v>
      </c>
      <c r="S1923" s="2">
        <f t="shared" ref="S1923:S1938" si="131">R1923/2</f>
        <v>0.3414919306997744</v>
      </c>
    </row>
    <row r="1924" spans="3:19" x14ac:dyDescent="0.25">
      <c r="C1924">
        <f t="shared" si="124"/>
        <v>3.8499999999999619</v>
      </c>
      <c r="D1924" s="5">
        <f>$C$2+2*Inddata!$E$35*'Beregninger scenarie 3'!C1924</f>
        <v>10.299999999999924</v>
      </c>
      <c r="E1924" s="5">
        <f t="shared" ref="E1924:E1939" si="132">0.5*(D1924+$C$2)*C1924</f>
        <v>24.832499999999609</v>
      </c>
      <c r="F1924" s="5">
        <f>SQRT(C1924^2+(Inddata!$E$35*C1924)^2)</f>
        <v>5.4447222151363617</v>
      </c>
      <c r="G1924" s="5">
        <f t="shared" ref="G1924:G1939" si="133">$C$2+2*F1924</f>
        <v>13.489444430272723</v>
      </c>
      <c r="H1924" s="5">
        <f t="shared" ref="H1924:H1939" si="134">E1924/G1924</f>
        <v>1.8408838205575793</v>
      </c>
      <c r="I1924" s="5">
        <f t="shared" ref="I1924:I1939" si="135">$C$14*(H1924^(2/3))*SQRT($C$13)</f>
        <v>9.4406395232543003E-2</v>
      </c>
      <c r="J1924" s="5">
        <f t="shared" ref="J1924:J1939" si="136">I1924*E1924</f>
        <v>2.344346809612087</v>
      </c>
      <c r="K1924">
        <f t="shared" si="125"/>
        <v>3.8499999999999619</v>
      </c>
      <c r="L1924" s="2">
        <f>Inddata!$E$34</f>
        <v>0</v>
      </c>
      <c r="M1924" s="2">
        <f>Inddata!$E$34+Inddata!$E$32</f>
        <v>4</v>
      </c>
      <c r="N1924" s="2">
        <f t="shared" si="127"/>
        <v>4.7203197616271501E-2</v>
      </c>
      <c r="O1924" s="2">
        <f t="shared" si="128"/>
        <v>1.1721734048060435</v>
      </c>
      <c r="P1924" s="5">
        <f t="shared" si="126"/>
        <v>5.9336517928945218</v>
      </c>
      <c r="Q1924" s="5">
        <f t="shared" si="129"/>
        <v>2.9668258964472609</v>
      </c>
      <c r="R1924" s="2">
        <f t="shared" si="130"/>
        <v>0.68676525380723619</v>
      </c>
      <c r="S1924" s="2">
        <f t="shared" si="131"/>
        <v>0.34338262690361809</v>
      </c>
    </row>
    <row r="1925" spans="3:19" x14ac:dyDescent="0.25">
      <c r="C1925">
        <f t="shared" si="124"/>
        <v>3.8599999999999617</v>
      </c>
      <c r="D1925" s="5">
        <f>$C$2+2*Inddata!$E$35*'Beregninger scenarie 3'!C1925</f>
        <v>10.319999999999924</v>
      </c>
      <c r="E1925" s="5">
        <f t="shared" si="132"/>
        <v>24.935599999999607</v>
      </c>
      <c r="F1925" s="5">
        <f>SQRT(C1925^2+(Inddata!$E$35*C1925)^2)</f>
        <v>5.4588643507600931</v>
      </c>
      <c r="G1925" s="5">
        <f t="shared" si="133"/>
        <v>13.517728701520186</v>
      </c>
      <c r="H1925" s="5">
        <f t="shared" si="134"/>
        <v>1.8446590067453701</v>
      </c>
      <c r="I1925" s="5">
        <f t="shared" si="135"/>
        <v>9.4535420219093114E-2</v>
      </c>
      <c r="J1925" s="5">
        <f t="shared" si="136"/>
        <v>2.3572974244151812</v>
      </c>
      <c r="K1925">
        <f t="shared" si="125"/>
        <v>3.8599999999999617</v>
      </c>
      <c r="L1925" s="2">
        <f>Inddata!$E$34</f>
        <v>0</v>
      </c>
      <c r="M1925" s="2">
        <f>Inddata!$E$34+Inddata!$E$32</f>
        <v>4</v>
      </c>
      <c r="N1925" s="2">
        <f t="shared" si="127"/>
        <v>4.7267710109546557E-2</v>
      </c>
      <c r="O1925" s="2">
        <f t="shared" si="128"/>
        <v>1.1786487122075906</v>
      </c>
      <c r="P1925" s="5">
        <f t="shared" si="126"/>
        <v>5.9664304067200842</v>
      </c>
      <c r="Q1925" s="5">
        <f t="shared" si="129"/>
        <v>2.9832152033600421</v>
      </c>
      <c r="R1925" s="2">
        <f t="shared" si="130"/>
        <v>0.69055907485186163</v>
      </c>
      <c r="S1925" s="2">
        <f t="shared" si="131"/>
        <v>0.34527953742593082</v>
      </c>
    </row>
    <row r="1926" spans="3:19" x14ac:dyDescent="0.25">
      <c r="C1926">
        <f t="shared" ref="C1926:C1939" si="137">C1925+$C$1536</f>
        <v>3.8699999999999615</v>
      </c>
      <c r="D1926" s="5">
        <f>$C$2+2*Inddata!$E$35*'Beregninger scenarie 3'!C1926</f>
        <v>10.339999999999923</v>
      </c>
      <c r="E1926" s="5">
        <f t="shared" si="132"/>
        <v>25.0388999999996</v>
      </c>
      <c r="F1926" s="5">
        <f>SQRT(C1926^2+(Inddata!$E$35*C1926)^2)</f>
        <v>5.4730064863838237</v>
      </c>
      <c r="G1926" s="5">
        <f t="shared" si="133"/>
        <v>13.546012972767647</v>
      </c>
      <c r="H1926" s="5">
        <f t="shared" si="134"/>
        <v>1.8484331921382908</v>
      </c>
      <c r="I1926" s="5">
        <f t="shared" si="135"/>
        <v>9.4664323047587262E-2</v>
      </c>
      <c r="J1926" s="5">
        <f t="shared" si="136"/>
        <v>2.3702905183561946</v>
      </c>
      <c r="K1926">
        <f t="shared" ref="K1926:K1939" si="138">$K$1539+C1926</f>
        <v>3.8699999999999615</v>
      </c>
      <c r="L1926" s="2">
        <f>Inddata!$E$34</f>
        <v>0</v>
      </c>
      <c r="M1926" s="2">
        <f>Inddata!$E$34+Inddata!$E$32</f>
        <v>4</v>
      </c>
      <c r="N1926" s="2">
        <f t="shared" si="127"/>
        <v>4.7332161523793631E-2</v>
      </c>
      <c r="O1926" s="2">
        <f t="shared" si="128"/>
        <v>1.1851452591780973</v>
      </c>
      <c r="P1926" s="5">
        <f t="shared" si="126"/>
        <v>5.9993165372372239</v>
      </c>
      <c r="Q1926" s="5">
        <f t="shared" si="129"/>
        <v>2.999658268618612</v>
      </c>
      <c r="R1926" s="2">
        <f t="shared" si="130"/>
        <v>0.69436533995801197</v>
      </c>
      <c r="S1926" s="2">
        <f t="shared" si="131"/>
        <v>0.34718266997900599</v>
      </c>
    </row>
    <row r="1927" spans="3:19" x14ac:dyDescent="0.25">
      <c r="C1927">
        <f t="shared" si="137"/>
        <v>3.8799999999999613</v>
      </c>
      <c r="D1927" s="5">
        <f>$C$2+2*Inddata!$E$35*'Beregninger scenarie 3'!C1927</f>
        <v>10.359999999999923</v>
      </c>
      <c r="E1927" s="5">
        <f t="shared" si="132"/>
        <v>25.142399999999601</v>
      </c>
      <c r="F1927" s="5">
        <f>SQRT(C1927^2+(Inddata!$E$35*C1927)^2)</f>
        <v>5.4871486220075543</v>
      </c>
      <c r="G1927" s="5">
        <f t="shared" si="133"/>
        <v>13.574297244015108</v>
      </c>
      <c r="H1927" s="5">
        <f t="shared" si="134"/>
        <v>1.8522063829923023</v>
      </c>
      <c r="I1927" s="5">
        <f t="shared" si="135"/>
        <v>9.4793104240671763E-2</v>
      </c>
      <c r="J1927" s="5">
        <f t="shared" si="136"/>
        <v>2.3833261440606277</v>
      </c>
      <c r="K1927">
        <f t="shared" si="138"/>
        <v>3.8799999999999613</v>
      </c>
      <c r="L1927" s="2">
        <f>Inddata!$E$34</f>
        <v>0</v>
      </c>
      <c r="M1927" s="2">
        <f>Inddata!$E$34+Inddata!$E$32</f>
        <v>4</v>
      </c>
      <c r="N1927" s="2">
        <f t="shared" si="127"/>
        <v>4.7396552120335882E-2</v>
      </c>
      <c r="O1927" s="2">
        <f t="shared" si="128"/>
        <v>1.1916630720303139</v>
      </c>
      <c r="P1927" s="5">
        <f t="shared" si="126"/>
        <v>6.0323103176435495</v>
      </c>
      <c r="Q1927" s="5">
        <f t="shared" si="129"/>
        <v>3.0161551588217748</v>
      </c>
      <c r="R1927" s="2">
        <f t="shared" si="130"/>
        <v>0.69818406454207738</v>
      </c>
      <c r="S1927" s="2">
        <f t="shared" si="131"/>
        <v>0.34909203227103869</v>
      </c>
    </row>
    <row r="1928" spans="3:19" x14ac:dyDescent="0.25">
      <c r="C1928">
        <f t="shared" si="137"/>
        <v>3.889999999999961</v>
      </c>
      <c r="D1928" s="5">
        <f>$C$2+2*Inddata!$E$35*'Beregninger scenarie 3'!C1928</f>
        <v>10.379999999999923</v>
      </c>
      <c r="E1928" s="5">
        <f t="shared" si="132"/>
        <v>25.246099999999597</v>
      </c>
      <c r="F1928" s="5">
        <f>SQRT(C1928^2+(Inddata!$E$35*C1928)^2)</f>
        <v>5.5012907576312848</v>
      </c>
      <c r="G1928" s="5">
        <f t="shared" si="133"/>
        <v>13.602581515262569</v>
      </c>
      <c r="H1928" s="5">
        <f t="shared" si="134"/>
        <v>1.8559785855113307</v>
      </c>
      <c r="I1928" s="5">
        <f t="shared" si="135"/>
        <v>9.4921764317104682E-2</v>
      </c>
      <c r="J1928" s="5">
        <f t="shared" si="136"/>
        <v>2.3964043541260183</v>
      </c>
      <c r="K1928">
        <f t="shared" si="138"/>
        <v>3.889999999999961</v>
      </c>
      <c r="L1928" s="2">
        <f>Inddata!$E$34</f>
        <v>0</v>
      </c>
      <c r="M1928" s="2">
        <f>Inddata!$E$34+Inddata!$E$32</f>
        <v>4</v>
      </c>
      <c r="N1928" s="2">
        <f t="shared" si="127"/>
        <v>4.7460882158552341E-2</v>
      </c>
      <c r="O1928" s="2">
        <f t="shared" si="128"/>
        <v>1.1982021770630091</v>
      </c>
      <c r="P1928" s="5">
        <f t="shared" si="126"/>
        <v>6.0654118810658968</v>
      </c>
      <c r="Q1928" s="5">
        <f t="shared" si="129"/>
        <v>3.0327059405329484</v>
      </c>
      <c r="R1928" s="2">
        <f t="shared" si="130"/>
        <v>0.70201526401225678</v>
      </c>
      <c r="S1928" s="2">
        <f t="shared" si="131"/>
        <v>0.35100763200612839</v>
      </c>
    </row>
    <row r="1929" spans="3:19" x14ac:dyDescent="0.25">
      <c r="C1929">
        <f t="shared" si="137"/>
        <v>3.8999999999999608</v>
      </c>
      <c r="D1929" s="5">
        <f>$C$2+2*Inddata!$E$35*'Beregninger scenarie 3'!C1929</f>
        <v>10.399999999999922</v>
      </c>
      <c r="E1929" s="5">
        <f t="shared" si="132"/>
        <v>25.349999999999593</v>
      </c>
      <c r="F1929" s="5">
        <f>SQRT(C1929^2+(Inddata!$E$35*C1929)^2)</f>
        <v>5.5154328932550154</v>
      </c>
      <c r="G1929" s="5">
        <f t="shared" si="133"/>
        <v>13.63086578651003</v>
      </c>
      <c r="H1929" s="5">
        <f t="shared" si="134"/>
        <v>1.8597498058478106</v>
      </c>
      <c r="I1929" s="5">
        <f t="shared" si="135"/>
        <v>9.5050303791795646E-2</v>
      </c>
      <c r="J1929" s="5">
        <f t="shared" si="136"/>
        <v>2.4095252011219808</v>
      </c>
      <c r="K1929">
        <f t="shared" si="138"/>
        <v>3.8999999999999608</v>
      </c>
      <c r="L1929" s="2">
        <f>Inddata!$E$34</f>
        <v>0</v>
      </c>
      <c r="M1929" s="2">
        <f>Inddata!$E$34+Inddata!$E$32</f>
        <v>4</v>
      </c>
      <c r="N1929" s="2">
        <f t="shared" si="127"/>
        <v>4.7525151895897823E-2</v>
      </c>
      <c r="O1929" s="2">
        <f t="shared" si="128"/>
        <v>1.2047626005609904</v>
      </c>
      <c r="P1929" s="5">
        <f t="shared" si="126"/>
        <v>6.0986213605604318</v>
      </c>
      <c r="Q1929" s="5">
        <f t="shared" si="129"/>
        <v>3.0493106802802159</v>
      </c>
      <c r="R1929" s="2">
        <f t="shared" si="130"/>
        <v>0.70585895376856855</v>
      </c>
      <c r="S1929" s="2">
        <f t="shared" si="131"/>
        <v>0.35292947688428428</v>
      </c>
    </row>
    <row r="1930" spans="3:19" x14ac:dyDescent="0.25">
      <c r="C1930">
        <f t="shared" si="137"/>
        <v>3.9099999999999606</v>
      </c>
      <c r="D1930" s="5">
        <f>$C$2+2*Inddata!$E$35*'Beregninger scenarie 3'!C1930</f>
        <v>10.419999999999922</v>
      </c>
      <c r="E1930" s="5">
        <f t="shared" si="132"/>
        <v>25.454099999999588</v>
      </c>
      <c r="F1930" s="5">
        <f>SQRT(C1930^2+(Inddata!$E$35*C1930)^2)</f>
        <v>5.529575028878746</v>
      </c>
      <c r="G1930" s="5">
        <f t="shared" si="133"/>
        <v>13.659150057757492</v>
      </c>
      <c r="H1930" s="5">
        <f t="shared" si="134"/>
        <v>1.8635200501032161</v>
      </c>
      <c r="I1930" s="5">
        <f t="shared" si="135"/>
        <v>9.5178723175844845E-2</v>
      </c>
      <c r="J1930" s="5">
        <f t="shared" si="136"/>
        <v>2.4226887375902333</v>
      </c>
      <c r="K1930">
        <f t="shared" si="138"/>
        <v>3.9099999999999606</v>
      </c>
      <c r="L1930" s="2">
        <f>Inddata!$E$34</f>
        <v>0</v>
      </c>
      <c r="M1930" s="2">
        <f>Inddata!$E$34+Inddata!$E$32</f>
        <v>4</v>
      </c>
      <c r="N1930" s="2">
        <f t="shared" si="127"/>
        <v>4.7589361587922423E-2</v>
      </c>
      <c r="O1930" s="2">
        <f t="shared" si="128"/>
        <v>1.2113443687951166</v>
      </c>
      <c r="P1930" s="5">
        <f t="shared" si="126"/>
        <v>6.1319388891127034</v>
      </c>
      <c r="Q1930" s="5">
        <f t="shared" si="129"/>
        <v>3.0659694445563517</v>
      </c>
      <c r="R1930" s="2">
        <f t="shared" si="130"/>
        <v>0.70971514920285927</v>
      </c>
      <c r="S1930" s="2">
        <f t="shared" si="131"/>
        <v>0.35485757460142964</v>
      </c>
    </row>
    <row r="1931" spans="3:19" x14ac:dyDescent="0.25">
      <c r="C1931">
        <f t="shared" si="137"/>
        <v>3.9199999999999604</v>
      </c>
      <c r="D1931" s="5">
        <f>$C$2+2*Inddata!$E$35*'Beregninger scenarie 3'!C1931</f>
        <v>10.439999999999921</v>
      </c>
      <c r="E1931" s="5">
        <f t="shared" si="132"/>
        <v>25.558399999999587</v>
      </c>
      <c r="F1931" s="5">
        <f>SQRT(C1931^2+(Inddata!$E$35*C1931)^2)</f>
        <v>5.5437171645024765</v>
      </c>
      <c r="G1931" s="5">
        <f t="shared" si="133"/>
        <v>13.687434329004953</v>
      </c>
      <c r="H1931" s="5">
        <f t="shared" si="134"/>
        <v>1.8672893243285886</v>
      </c>
      <c r="I1931" s="5">
        <f t="shared" si="135"/>
        <v>9.5307022976581821E-2</v>
      </c>
      <c r="J1931" s="5">
        <f t="shared" si="136"/>
        <v>2.4358950160446295</v>
      </c>
      <c r="K1931">
        <f t="shared" si="138"/>
        <v>3.9199999999999604</v>
      </c>
      <c r="L1931" s="2">
        <f>Inddata!$E$34</f>
        <v>0</v>
      </c>
      <c r="M1931" s="2">
        <f>Inddata!$E$34+Inddata!$E$32</f>
        <v>4</v>
      </c>
      <c r="N1931" s="2">
        <f t="shared" si="127"/>
        <v>4.765351148829091E-2</v>
      </c>
      <c r="O1931" s="2">
        <f t="shared" si="128"/>
        <v>1.2179475080223148</v>
      </c>
      <c r="P1931" s="5">
        <f t="shared" si="126"/>
        <v>6.1653645996377424</v>
      </c>
      <c r="Q1931" s="5">
        <f t="shared" si="129"/>
        <v>3.0826822998188712</v>
      </c>
      <c r="R1931" s="2">
        <f t="shared" si="130"/>
        <v>0.71358386569881294</v>
      </c>
      <c r="S1931" s="2">
        <f t="shared" si="131"/>
        <v>0.35679193284940647</v>
      </c>
    </row>
    <row r="1932" spans="3:19" x14ac:dyDescent="0.25">
      <c r="C1932">
        <f t="shared" si="137"/>
        <v>3.9299999999999602</v>
      </c>
      <c r="D1932" s="5">
        <f>$C$2+2*Inddata!$E$35*'Beregninger scenarie 3'!C1932</f>
        <v>10.459999999999921</v>
      </c>
      <c r="E1932" s="5">
        <f t="shared" si="132"/>
        <v>25.662899999999585</v>
      </c>
      <c r="F1932" s="5">
        <f>SQRT(C1932^2+(Inddata!$E$35*C1932)^2)</f>
        <v>5.5578593001262071</v>
      </c>
      <c r="G1932" s="5">
        <f t="shared" si="133"/>
        <v>13.715718600252414</v>
      </c>
      <c r="H1932" s="5">
        <f t="shared" si="134"/>
        <v>1.8710576345250554</v>
      </c>
      <c r="I1932" s="5">
        <f t="shared" si="135"/>
        <v>9.5435203697603388E-2</v>
      </c>
      <c r="J1932" s="5">
        <f t="shared" si="136"/>
        <v>2.4491440889711864</v>
      </c>
      <c r="K1932">
        <f t="shared" si="138"/>
        <v>3.9299999999999602</v>
      </c>
      <c r="L1932" s="2">
        <f>Inddata!$E$34</f>
        <v>0</v>
      </c>
      <c r="M1932" s="2">
        <f>Inddata!$E$34+Inddata!$E$32</f>
        <v>4</v>
      </c>
      <c r="N1932" s="2">
        <f t="shared" si="127"/>
        <v>4.7717601848801694E-2</v>
      </c>
      <c r="O1932" s="2">
        <f t="shared" si="128"/>
        <v>1.2245720444855932</v>
      </c>
      <c r="P1932" s="5">
        <f t="shared" si="126"/>
        <v>6.1988986249801199</v>
      </c>
      <c r="Q1932" s="5">
        <f t="shared" si="129"/>
        <v>3.0994493124900599</v>
      </c>
      <c r="R1932" s="2">
        <f t="shared" si="130"/>
        <v>0.71746511863195839</v>
      </c>
      <c r="S1932" s="2">
        <f t="shared" si="131"/>
        <v>0.35873255931597919</v>
      </c>
    </row>
    <row r="1933" spans="3:19" x14ac:dyDescent="0.25">
      <c r="C1933">
        <f t="shared" si="137"/>
        <v>3.93999999999996</v>
      </c>
      <c r="D1933" s="5">
        <f>$C$2+2*Inddata!$E$35*'Beregninger scenarie 3'!C1933</f>
        <v>10.47999999999992</v>
      </c>
      <c r="E1933" s="5">
        <f t="shared" si="132"/>
        <v>25.767599999999582</v>
      </c>
      <c r="F1933" s="5">
        <f>SQRT(C1933^2+(Inddata!$E$35*C1933)^2)</f>
        <v>5.5720014357499377</v>
      </c>
      <c r="G1933" s="5">
        <f t="shared" si="133"/>
        <v>13.744002871499875</v>
      </c>
      <c r="H1933" s="5">
        <f t="shared" si="134"/>
        <v>1.8748249866443443</v>
      </c>
      <c r="I1933" s="5">
        <f t="shared" si="135"/>
        <v>9.5563265838811626E-2</v>
      </c>
      <c r="J1933" s="5">
        <f t="shared" si="136"/>
        <v>2.4624360088281225</v>
      </c>
      <c r="K1933">
        <f t="shared" si="138"/>
        <v>3.93999999999996</v>
      </c>
      <c r="L1933" s="2">
        <f>Inddata!$E$34</f>
        <v>0</v>
      </c>
      <c r="M1933" s="2">
        <f>Inddata!$E$34+Inddata!$E$32</f>
        <v>4</v>
      </c>
      <c r="N1933" s="2">
        <f t="shared" si="127"/>
        <v>4.7781632919405813E-2</v>
      </c>
      <c r="O1933" s="2">
        <f t="shared" si="128"/>
        <v>1.2312180044140613</v>
      </c>
      <c r="P1933" s="5">
        <f t="shared" si="126"/>
        <v>6.2325410979140496</v>
      </c>
      <c r="Q1933" s="5">
        <f t="shared" si="129"/>
        <v>3.1162705489570248</v>
      </c>
      <c r="R1933" s="2">
        <f t="shared" si="130"/>
        <v>0.72135892336968177</v>
      </c>
      <c r="S1933" s="2">
        <f t="shared" si="131"/>
        <v>0.36067946168484089</v>
      </c>
    </row>
    <row r="1934" spans="3:19" x14ac:dyDescent="0.25">
      <c r="C1934">
        <f t="shared" si="137"/>
        <v>3.9499999999999598</v>
      </c>
      <c r="D1934" s="5">
        <f>$C$2+2*Inddata!$E$35*'Beregninger scenarie 3'!C1934</f>
        <v>10.49999999999992</v>
      </c>
      <c r="E1934" s="5">
        <f t="shared" si="132"/>
        <v>25.87249999999958</v>
      </c>
      <c r="F1934" s="5">
        <f>SQRT(C1934^2+(Inddata!$E$35*C1934)^2)</f>
        <v>5.5861435713736691</v>
      </c>
      <c r="G1934" s="5">
        <f t="shared" si="133"/>
        <v>13.772287142747338</v>
      </c>
      <c r="H1934" s="5">
        <f t="shared" si="134"/>
        <v>1.8785913865892905</v>
      </c>
      <c r="I1934" s="5">
        <f t="shared" si="135"/>
        <v>9.5691209896450746E-2</v>
      </c>
      <c r="J1934" s="5">
        <f t="shared" si="136"/>
        <v>2.4757708280458819</v>
      </c>
      <c r="K1934">
        <f t="shared" si="138"/>
        <v>3.9499999999999598</v>
      </c>
      <c r="L1934" s="2">
        <f>Inddata!$E$34</f>
        <v>0</v>
      </c>
      <c r="M1934" s="2">
        <f>Inddata!$E$34+Inddata!$E$32</f>
        <v>4</v>
      </c>
      <c r="N1934" s="2">
        <f t="shared" si="127"/>
        <v>4.7845604948225373E-2</v>
      </c>
      <c r="O1934" s="2">
        <f t="shared" si="128"/>
        <v>1.2378854140229409</v>
      </c>
      <c r="P1934" s="5">
        <f t="shared" si="126"/>
        <v>6.2662921511434453</v>
      </c>
      <c r="Q1934" s="5">
        <f t="shared" si="129"/>
        <v>3.1331460755717226</v>
      </c>
      <c r="R1934" s="2">
        <f t="shared" si="130"/>
        <v>0.72526529527123218</v>
      </c>
      <c r="S1934" s="2">
        <f t="shared" si="131"/>
        <v>0.36263264763561609</v>
      </c>
    </row>
    <row r="1935" spans="3:19" x14ac:dyDescent="0.25">
      <c r="C1935">
        <f t="shared" si="137"/>
        <v>3.9599999999999596</v>
      </c>
      <c r="D1935" s="5">
        <f>$C$2+2*Inddata!$E$35*'Beregninger scenarie 3'!C1935</f>
        <v>10.51999999999992</v>
      </c>
      <c r="E1935" s="5">
        <f t="shared" si="132"/>
        <v>25.977599999999576</v>
      </c>
      <c r="F1935" s="5">
        <f>SQRT(C1935^2+(Inddata!$E$35*C1935)^2)</f>
        <v>5.6002857069973988</v>
      </c>
      <c r="G1935" s="5">
        <f t="shared" si="133"/>
        <v>13.800571413994797</v>
      </c>
      <c r="H1935" s="5">
        <f t="shared" si="134"/>
        <v>1.8823568402143387</v>
      </c>
      <c r="I1935" s="5">
        <f t="shared" si="135"/>
        <v>9.5819036363144122E-2</v>
      </c>
      <c r="J1935" s="5">
        <f t="shared" si="136"/>
        <v>2.489148599027172</v>
      </c>
      <c r="K1935">
        <f t="shared" si="138"/>
        <v>3.9599999999999596</v>
      </c>
      <c r="L1935" s="2">
        <f>Inddata!$E$34</f>
        <v>0</v>
      </c>
      <c r="M1935" s="2">
        <f>Inddata!$E$34+Inddata!$E$32</f>
        <v>4</v>
      </c>
      <c r="N1935" s="2">
        <f t="shared" si="127"/>
        <v>4.7909518181572061E-2</v>
      </c>
      <c r="O1935" s="2">
        <f t="shared" si="128"/>
        <v>1.244574299513586</v>
      </c>
      <c r="P1935" s="5">
        <f t="shared" si="126"/>
        <v>6.3001519173020197</v>
      </c>
      <c r="Q1935" s="5">
        <f t="shared" si="129"/>
        <v>3.1500759586510099</v>
      </c>
      <c r="R1935" s="2">
        <f t="shared" si="130"/>
        <v>0.72918424968773388</v>
      </c>
      <c r="S1935" s="2">
        <f t="shared" si="131"/>
        <v>0.36459212484386694</v>
      </c>
    </row>
    <row r="1936" spans="3:19" x14ac:dyDescent="0.25">
      <c r="C1936">
        <f t="shared" si="137"/>
        <v>3.9699999999999593</v>
      </c>
      <c r="D1936" s="5">
        <f>$C$2+2*Inddata!$E$35*'Beregninger scenarie 3'!C1936</f>
        <v>10.539999999999919</v>
      </c>
      <c r="E1936" s="5">
        <f t="shared" si="132"/>
        <v>26.082899999999572</v>
      </c>
      <c r="F1936" s="5">
        <f>SQRT(C1936^2+(Inddata!$E$35*C1936)^2)</f>
        <v>5.6144278426211303</v>
      </c>
      <c r="G1936" s="5">
        <f t="shared" si="133"/>
        <v>13.82885568524226</v>
      </c>
      <c r="H1936" s="5">
        <f t="shared" si="134"/>
        <v>1.8861213533260355</v>
      </c>
      <c r="I1936" s="5">
        <f t="shared" si="135"/>
        <v>9.5946745727930327E-2</v>
      </c>
      <c r="J1936" s="5">
        <f t="shared" si="136"/>
        <v>2.5025693741469928</v>
      </c>
      <c r="K1936">
        <f t="shared" si="138"/>
        <v>3.9699999999999593</v>
      </c>
      <c r="L1936" s="2">
        <f>Inddata!$E$34</f>
        <v>0</v>
      </c>
      <c r="M1936" s="2">
        <f>Inddata!$E$34+Inddata!$E$32</f>
        <v>4</v>
      </c>
      <c r="N1936" s="2">
        <f t="shared" si="127"/>
        <v>4.7973372863965164E-2</v>
      </c>
      <c r="O1936" s="2">
        <f t="shared" si="128"/>
        <v>1.2512846870734964</v>
      </c>
      <c r="P1936" s="5">
        <f t="shared" si="126"/>
        <v>6.3341205289533544</v>
      </c>
      <c r="Q1936" s="5">
        <f t="shared" si="129"/>
        <v>3.1670602644766772</v>
      </c>
      <c r="R1936" s="2">
        <f t="shared" si="130"/>
        <v>0.73311580196219384</v>
      </c>
      <c r="S1936" s="2">
        <f t="shared" si="131"/>
        <v>0.36655790098109692</v>
      </c>
    </row>
    <row r="1937" spans="3:19" x14ac:dyDescent="0.25">
      <c r="C1937">
        <f t="shared" si="137"/>
        <v>3.9799999999999591</v>
      </c>
      <c r="D1937" s="5">
        <f>$C$2+2*Inddata!$E$35*'Beregninger scenarie 3'!C1937</f>
        <v>10.559999999999919</v>
      </c>
      <c r="E1937" s="5">
        <f t="shared" si="132"/>
        <v>26.188399999999568</v>
      </c>
      <c r="F1937" s="5">
        <f>SQRT(C1937^2+(Inddata!$E$35*C1937)^2)</f>
        <v>5.6285699782448599</v>
      </c>
      <c r="G1937" s="5">
        <f t="shared" si="133"/>
        <v>13.85713995648972</v>
      </c>
      <c r="H1937" s="5">
        <f t="shared" si="134"/>
        <v>1.8898849316835213</v>
      </c>
      <c r="I1937" s="5">
        <f t="shared" si="135"/>
        <v>9.6074338476299148E-2</v>
      </c>
      <c r="J1937" s="5">
        <f t="shared" si="136"/>
        <v>2.5160332057526711</v>
      </c>
      <c r="K1937">
        <f t="shared" si="138"/>
        <v>3.9799999999999591</v>
      </c>
      <c r="L1937" s="2">
        <f>Inddata!$E$34</f>
        <v>0</v>
      </c>
      <c r="M1937" s="2">
        <f>Inddata!$E$34+Inddata!$E$32</f>
        <v>4</v>
      </c>
      <c r="N1937" s="2">
        <f t="shared" si="127"/>
        <v>4.8037169238149574E-2</v>
      </c>
      <c r="O1937" s="2">
        <f t="shared" si="128"/>
        <v>1.2580166028763355</v>
      </c>
      <c r="P1937" s="5">
        <f t="shared" si="126"/>
        <v>6.3681981185909908</v>
      </c>
      <c r="Q1937" s="5">
        <f t="shared" si="129"/>
        <v>3.1840990592954954</v>
      </c>
      <c r="R1937" s="2">
        <f t="shared" si="130"/>
        <v>0.73705996742951296</v>
      </c>
      <c r="S1937" s="2">
        <f t="shared" si="131"/>
        <v>0.36852998371475648</v>
      </c>
    </row>
    <row r="1938" spans="3:19" x14ac:dyDescent="0.25">
      <c r="C1938">
        <f t="shared" si="137"/>
        <v>3.9899999999999589</v>
      </c>
      <c r="D1938" s="5">
        <f>$C$2+2*Inddata!$E$35*'Beregninger scenarie 3'!C1938</f>
        <v>10.579999999999918</v>
      </c>
      <c r="E1938" s="5">
        <f t="shared" si="132"/>
        <v>26.294099999999567</v>
      </c>
      <c r="F1938" s="5">
        <f>SQRT(C1938^2+(Inddata!$E$35*C1938)^2)</f>
        <v>5.6427121138685914</v>
      </c>
      <c r="G1938" s="5">
        <f t="shared" si="133"/>
        <v>13.885424227737182</v>
      </c>
      <c r="H1938" s="5">
        <f t="shared" si="134"/>
        <v>1.8936475809990103</v>
      </c>
      <c r="I1938" s="5">
        <f t="shared" si="135"/>
        <v>9.6201815090226739E-2</v>
      </c>
      <c r="J1938" s="5">
        <f t="shared" si="136"/>
        <v>2.5295401461638893</v>
      </c>
      <c r="K1938">
        <f t="shared" si="138"/>
        <v>3.9899999999999589</v>
      </c>
      <c r="L1938" s="2">
        <f>Inddata!$E$34</f>
        <v>0</v>
      </c>
      <c r="M1938" s="2">
        <f>Inddata!$E$34+Inddata!$E$32</f>
        <v>4</v>
      </c>
      <c r="N1938" s="2">
        <f t="shared" si="127"/>
        <v>4.8100907545113369E-2</v>
      </c>
      <c r="O1938" s="2">
        <f t="shared" si="128"/>
        <v>1.2647700730819447</v>
      </c>
      <c r="P1938" s="5">
        <f t="shared" si="126"/>
        <v>6.4023848186385015</v>
      </c>
      <c r="Q1938" s="5">
        <f t="shared" si="129"/>
        <v>3.2011924093192508</v>
      </c>
      <c r="R1938" s="2">
        <f t="shared" si="130"/>
        <v>0.7410167614164932</v>
      </c>
      <c r="S1938" s="2">
        <f t="shared" si="131"/>
        <v>0.3705083807082466</v>
      </c>
    </row>
    <row r="1939" spans="3:19" x14ac:dyDescent="0.25">
      <c r="C1939">
        <f t="shared" si="137"/>
        <v>3.9999999999999587</v>
      </c>
      <c r="D1939" s="5">
        <f>$C$2+2*Inddata!$E$35*'Beregninger scenarie 3'!C1939</f>
        <v>10.599999999999918</v>
      </c>
      <c r="E1939" s="5">
        <f t="shared" si="132"/>
        <v>26.399999999999562</v>
      </c>
      <c r="F1939" s="5">
        <f>SQRT(C1939^2+(Inddata!$E$35*C1939)^2)</f>
        <v>5.656854249492322</v>
      </c>
      <c r="G1939" s="5">
        <f t="shared" si="133"/>
        <v>13.913708498984644</v>
      </c>
      <c r="H1939" s="5">
        <f t="shared" si="134"/>
        <v>1.8974093069382694</v>
      </c>
      <c r="I1939" s="5">
        <f t="shared" si="135"/>
        <v>9.6329176048210799E-2</v>
      </c>
      <c r="J1939" s="5">
        <f t="shared" si="136"/>
        <v>2.5430902476727231</v>
      </c>
      <c r="K1939">
        <f t="shared" si="138"/>
        <v>3.9999999999999587</v>
      </c>
      <c r="L1939" s="2">
        <f>Inddata!$E$34</f>
        <v>0</v>
      </c>
      <c r="M1939" s="2">
        <f>Inddata!$E$34+Inddata!$E$32</f>
        <v>4</v>
      </c>
      <c r="N1939" s="2">
        <f t="shared" si="127"/>
        <v>4.8164588024105399E-2</v>
      </c>
      <c r="O1939" s="2">
        <f t="shared" si="128"/>
        <v>1.2715451238363615</v>
      </c>
      <c r="P1939" s="5">
        <f>((J1939*3600*24)/$M$14)*1000</f>
        <v>6.4366807614495807</v>
      </c>
      <c r="Q1939" s="5">
        <f t="shared" si="129"/>
        <v>3.2183403807247903</v>
      </c>
      <c r="R1939" s="2">
        <f>(J1939*1000)/$M$13</f>
        <v>0.74498619924184961</v>
      </c>
      <c r="S1939" s="2">
        <f>R1939/2</f>
        <v>0.37249309962092481</v>
      </c>
    </row>
  </sheetData>
  <hyperlinks>
    <hyperlink ref="I5" r:id="rId1" location="imgn_1"/>
    <hyperlink ref="B21" r:id="rId2"/>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Diagrammer</vt:lpstr>
      </vt:variant>
      <vt:variant>
        <vt:i4>4</vt:i4>
      </vt:variant>
    </vt:vector>
  </HeadingPairs>
  <TitlesOfParts>
    <vt:vector size="9" baseType="lpstr">
      <vt:lpstr>Inddata</vt:lpstr>
      <vt:lpstr>Resultat for trapezformet kanal</vt:lpstr>
      <vt:lpstr>Beregninger scenarie 1</vt:lpstr>
      <vt:lpstr>Beregninger scenarie 2</vt:lpstr>
      <vt:lpstr>Beregninger scenarie 3</vt:lpstr>
      <vt:lpstr>Q-h kurve for vandløb</vt:lpstr>
      <vt:lpstr>mm nedb-vandstandshøjde</vt:lpstr>
      <vt:lpstr>lsha-vandstandshøjde</vt:lpstr>
      <vt:lpstr>Vandhastighed-vandstandshøjde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Helge</dc:creator>
  <cp:lastModifiedBy>Helge</cp:lastModifiedBy>
  <dcterms:created xsi:type="dcterms:W3CDTF">2015-02-24T15:07:41Z</dcterms:created>
  <dcterms:modified xsi:type="dcterms:W3CDTF">2015-06-23T10:44:52Z</dcterms:modified>
</cp:coreProperties>
</file>